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3.xml" ContentType="application/vnd.openxmlformats-officedocument.spreadsheetml.comments+xml"/>
  <Override PartName="/xl/drawings/drawing11.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updateLinks="never" codeName="ThisWorkbook"/>
  <mc:AlternateContent xmlns:mc="http://schemas.openxmlformats.org/markup-compatibility/2006">
    <mc:Choice Requires="x15">
      <x15ac:absPath xmlns:x15ac="http://schemas.microsoft.com/office/spreadsheetml/2010/11/ac" url="D:\3.Weekly Progress Reports - West Region\36.WPR-06Oct2026\NJR1-05-005\"/>
    </mc:Choice>
  </mc:AlternateContent>
  <xr:revisionPtr revIDLastSave="0" documentId="13_ncr:1_{3797BFB6-B067-4D22-A76D-435EE20C31D8}" xr6:coauthVersionLast="47" xr6:coauthVersionMax="47" xr10:uidLastSave="{00000000-0000-0000-0000-000000000000}"/>
  <bookViews>
    <workbookView xWindow="-28920" yWindow="-1725" windowWidth="29040" windowHeight="15720" tabRatio="751" firstSheet="1" activeTab="1" xr2:uid="{CD376683-8A33-4217-AFF8-65B5BB1670CD}"/>
  </bookViews>
  <sheets>
    <sheet name="DB" sheetId="33" state="hidden" r:id="rId1"/>
    <sheet name="Weekly Progress Report" sheetId="1" r:id="rId2"/>
    <sheet name="General Information" sheetId="21" r:id="rId3"/>
    <sheet name="PV-PH" sheetId="40" state="hidden" r:id="rId4"/>
    <sheet name="PV" sheetId="37" state="hidden" r:id="rId5"/>
    <sheet name="Progress" sheetId="31" r:id="rId6"/>
    <sheet name="Weekly Photos" sheetId="34" r:id="rId7"/>
    <sheet name="FIR Summary" sheetId="35" r:id="rId8"/>
    <sheet name="Quality" sheetId="29" r:id="rId9"/>
    <sheet name="Quality-Stat" sheetId="18" r:id="rId10"/>
    <sheet name="HSE" sheetId="55" r:id="rId11"/>
    <sheet name="HSE-Stat" sheetId="51" r:id="rId12"/>
    <sheet name="Major Quantities" sheetId="25" r:id="rId13"/>
    <sheet name="Risk Register" sheetId="36" r:id="rId14"/>
    <sheet name="EV-Chart Data" sheetId="2" r:id="rId15"/>
    <sheet name="Physical-Chart Data" sheetId="11" r:id="rId16"/>
    <sheet name="Invoice Log" sheetId="12" r:id="rId17"/>
    <sheet name="Procurement" sheetId="56" r:id="rId18"/>
    <sheet name="CCO" sheetId="23" r:id="rId19"/>
    <sheet name="Issues" sheetId="24" r:id="rId20"/>
    <sheet name="Milestones" sheetId="19" r:id="rId21"/>
    <sheet name="Manpower" sheetId="6" r:id="rId22"/>
    <sheet name="Schedule" sheetId="27" r:id="rId23"/>
    <sheet name="Testing" sheetId="32" r:id="rId24"/>
    <sheet name="Lookahead" sheetId="57" r:id="rId25"/>
    <sheet name="Project Summary" sheetId="58" r:id="rId26"/>
    <sheet name="Codes" sheetId="9"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_____________ccr1" localSheetId="7" hidden="1">{#N/A,#N/A,TRUE,"Cover";#N/A,#N/A,TRUE,"Conts";#N/A,#N/A,TRUE,"VOS";#N/A,#N/A,TRUE,"Warrington";#N/A,#N/A,TRUE,"Widnes"}</definedName>
    <definedName name="_____________ccr1" localSheetId="10" hidden="1">{#N/A,#N/A,TRUE,"Cover";#N/A,#N/A,TRUE,"Conts";#N/A,#N/A,TRUE,"VOS";#N/A,#N/A,TRUE,"Warrington";#N/A,#N/A,TRUE,"Widnes"}</definedName>
    <definedName name="_____________ccr1" localSheetId="11" hidden="1">{#N/A,#N/A,TRUE,"Cover";#N/A,#N/A,TRUE,"Conts";#N/A,#N/A,TRUE,"VOS";#N/A,#N/A,TRUE,"Warrington";#N/A,#N/A,TRUE,"Widnes"}</definedName>
    <definedName name="_____________ccr1" hidden="1">{#N/A,#N/A,TRUE,"Cover";#N/A,#N/A,TRUE,"Conts";#N/A,#N/A,TRUE,"VOS";#N/A,#N/A,TRUE,"Warrington";#N/A,#N/A,TRUE,"Widnes"}</definedName>
    <definedName name="___________ccr1" localSheetId="7" hidden="1">{#N/A,#N/A,TRUE,"Cover";#N/A,#N/A,TRUE,"Conts";#N/A,#N/A,TRUE,"VOS";#N/A,#N/A,TRUE,"Warrington";#N/A,#N/A,TRUE,"Widnes"}</definedName>
    <definedName name="___________ccr1" localSheetId="10" hidden="1">{#N/A,#N/A,TRUE,"Cover";#N/A,#N/A,TRUE,"Conts";#N/A,#N/A,TRUE,"VOS";#N/A,#N/A,TRUE,"Warrington";#N/A,#N/A,TRUE,"Widnes"}</definedName>
    <definedName name="___________ccr1" localSheetId="11" hidden="1">{#N/A,#N/A,TRUE,"Cover";#N/A,#N/A,TRUE,"Conts";#N/A,#N/A,TRUE,"VOS";#N/A,#N/A,TRUE,"Warrington";#N/A,#N/A,TRUE,"Widnes"}</definedName>
    <definedName name="___________ccr1" hidden="1">{#N/A,#N/A,TRUE,"Cover";#N/A,#N/A,TRUE,"Conts";#N/A,#N/A,TRUE,"VOS";#N/A,#N/A,TRUE,"Warrington";#N/A,#N/A,TRUE,"Widnes"}</definedName>
    <definedName name="__________ccr1" localSheetId="7" hidden="1">{#N/A,#N/A,TRUE,"Cover";#N/A,#N/A,TRUE,"Conts";#N/A,#N/A,TRUE,"VOS";#N/A,#N/A,TRUE,"Warrington";#N/A,#N/A,TRUE,"Widnes"}</definedName>
    <definedName name="__________ccr1" localSheetId="10" hidden="1">{#N/A,#N/A,TRUE,"Cover";#N/A,#N/A,TRUE,"Conts";#N/A,#N/A,TRUE,"VOS";#N/A,#N/A,TRUE,"Warrington";#N/A,#N/A,TRUE,"Widnes"}</definedName>
    <definedName name="__________ccr1" localSheetId="11" hidden="1">{#N/A,#N/A,TRUE,"Cover";#N/A,#N/A,TRUE,"Conts";#N/A,#N/A,TRUE,"VOS";#N/A,#N/A,TRUE,"Warrington";#N/A,#N/A,TRUE,"Widnes"}</definedName>
    <definedName name="__________ccr1" hidden="1">{#N/A,#N/A,TRUE,"Cover";#N/A,#N/A,TRUE,"Conts";#N/A,#N/A,TRUE,"VOS";#N/A,#N/A,TRUE,"Warrington";#N/A,#N/A,TRUE,"Widnes"}</definedName>
    <definedName name="_________ccr1" localSheetId="7" hidden="1">{#N/A,#N/A,TRUE,"Cover";#N/A,#N/A,TRUE,"Conts";#N/A,#N/A,TRUE,"VOS";#N/A,#N/A,TRUE,"Warrington";#N/A,#N/A,TRUE,"Widnes"}</definedName>
    <definedName name="_________ccr1" localSheetId="10" hidden="1">{#N/A,#N/A,TRUE,"Cover";#N/A,#N/A,TRUE,"Conts";#N/A,#N/A,TRUE,"VOS";#N/A,#N/A,TRUE,"Warrington";#N/A,#N/A,TRUE,"Widnes"}</definedName>
    <definedName name="_________ccr1" localSheetId="11" hidden="1">{#N/A,#N/A,TRUE,"Cover";#N/A,#N/A,TRUE,"Conts";#N/A,#N/A,TRUE,"VOS";#N/A,#N/A,TRUE,"Warrington";#N/A,#N/A,TRUE,"Widnes"}</definedName>
    <definedName name="_________ccr1" hidden="1">{#N/A,#N/A,TRUE,"Cover";#N/A,#N/A,TRUE,"Conts";#N/A,#N/A,TRUE,"VOS";#N/A,#N/A,TRUE,"Warrington";#N/A,#N/A,TRUE,"Widnes"}</definedName>
    <definedName name="________ccr1" localSheetId="7" hidden="1">{#N/A,#N/A,TRUE,"Cover";#N/A,#N/A,TRUE,"Conts";#N/A,#N/A,TRUE,"VOS";#N/A,#N/A,TRUE,"Warrington";#N/A,#N/A,TRUE,"Widnes"}</definedName>
    <definedName name="________ccr1" localSheetId="10" hidden="1">{#N/A,#N/A,TRUE,"Cover";#N/A,#N/A,TRUE,"Conts";#N/A,#N/A,TRUE,"VOS";#N/A,#N/A,TRUE,"Warrington";#N/A,#N/A,TRUE,"Widnes"}</definedName>
    <definedName name="________ccr1" localSheetId="11" hidden="1">{#N/A,#N/A,TRUE,"Cover";#N/A,#N/A,TRUE,"Conts";#N/A,#N/A,TRUE,"VOS";#N/A,#N/A,TRUE,"Warrington";#N/A,#N/A,TRUE,"Widnes"}</definedName>
    <definedName name="________ccr1" hidden="1">{#N/A,#N/A,TRUE,"Cover";#N/A,#N/A,TRUE,"Conts";#N/A,#N/A,TRUE,"VOS";#N/A,#N/A,TRUE,"Warrington";#N/A,#N/A,TRUE,"Widnes"}</definedName>
    <definedName name="_______ccr1" localSheetId="7" hidden="1">{#N/A,#N/A,TRUE,"Cover";#N/A,#N/A,TRUE,"Conts";#N/A,#N/A,TRUE,"VOS";#N/A,#N/A,TRUE,"Warrington";#N/A,#N/A,TRUE,"Widnes"}</definedName>
    <definedName name="_______ccr1" localSheetId="10" hidden="1">{#N/A,#N/A,TRUE,"Cover";#N/A,#N/A,TRUE,"Conts";#N/A,#N/A,TRUE,"VOS";#N/A,#N/A,TRUE,"Warrington";#N/A,#N/A,TRUE,"Widnes"}</definedName>
    <definedName name="_______ccr1" localSheetId="11" hidden="1">{#N/A,#N/A,TRUE,"Cover";#N/A,#N/A,TRUE,"Conts";#N/A,#N/A,TRUE,"VOS";#N/A,#N/A,TRUE,"Warrington";#N/A,#N/A,TRUE,"Widnes"}</definedName>
    <definedName name="_______ccr1" hidden="1">{#N/A,#N/A,TRUE,"Cover";#N/A,#N/A,TRUE,"Conts";#N/A,#N/A,TRUE,"VOS";#N/A,#N/A,TRUE,"Warrington";#N/A,#N/A,TRUE,"Widnes"}</definedName>
    <definedName name="______ccr1" localSheetId="7" hidden="1">{#N/A,#N/A,TRUE,"Cover";#N/A,#N/A,TRUE,"Conts";#N/A,#N/A,TRUE,"VOS";#N/A,#N/A,TRUE,"Warrington";#N/A,#N/A,TRUE,"Widnes"}</definedName>
    <definedName name="______ccr1" localSheetId="10" hidden="1">{#N/A,#N/A,TRUE,"Cover";#N/A,#N/A,TRUE,"Conts";#N/A,#N/A,TRUE,"VOS";#N/A,#N/A,TRUE,"Warrington";#N/A,#N/A,TRUE,"Widnes"}</definedName>
    <definedName name="______ccr1" localSheetId="11" hidden="1">{#N/A,#N/A,TRUE,"Cover";#N/A,#N/A,TRUE,"Conts";#N/A,#N/A,TRUE,"VOS";#N/A,#N/A,TRUE,"Warrington";#N/A,#N/A,TRUE,"Widnes"}</definedName>
    <definedName name="______ccr1" hidden="1">{#N/A,#N/A,TRUE,"Cover";#N/A,#N/A,TRUE,"Conts";#N/A,#N/A,TRUE,"VOS";#N/A,#N/A,TRUE,"Warrington";#N/A,#N/A,TRUE,"Widnes"}</definedName>
    <definedName name="_____ab1" localSheetId="7" hidden="1">{#N/A,#N/A,FALSE,"SumD";#N/A,#N/A,FALSE,"ElecD";#N/A,#N/A,FALSE,"MechD";#N/A,#N/A,FALSE,"GeotD";#N/A,#N/A,FALSE,"PrcsD";#N/A,#N/A,FALSE,"TunnD";#N/A,#N/A,FALSE,"CivlD";#N/A,#N/A,FALSE,"NtwkD";#N/A,#N/A,FALSE,"EstgD";#N/A,#N/A,FALSE,"PEngD"}</definedName>
    <definedName name="_____ab1" localSheetId="10" hidden="1">{#N/A,#N/A,FALSE,"SumD";#N/A,#N/A,FALSE,"ElecD";#N/A,#N/A,FALSE,"MechD";#N/A,#N/A,FALSE,"GeotD";#N/A,#N/A,FALSE,"PrcsD";#N/A,#N/A,FALSE,"TunnD";#N/A,#N/A,FALSE,"CivlD";#N/A,#N/A,FALSE,"NtwkD";#N/A,#N/A,FALSE,"EstgD";#N/A,#N/A,FALSE,"PEngD"}</definedName>
    <definedName name="_____ab1" localSheetId="11"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7" hidden="1">{#N/A,#N/A,FALSE,"SumD";#N/A,#N/A,FALSE,"ElecD";#N/A,#N/A,FALSE,"MechD";#N/A,#N/A,FALSE,"GeotD";#N/A,#N/A,FALSE,"PrcsD";#N/A,#N/A,FALSE,"TunnD";#N/A,#N/A,FALSE,"CivlD";#N/A,#N/A,FALSE,"NtwkD";#N/A,#N/A,FALSE,"EstgD";#N/A,#N/A,FALSE,"PEngD"}</definedName>
    <definedName name="_____as1" localSheetId="10" hidden="1">{#N/A,#N/A,FALSE,"SumD";#N/A,#N/A,FALSE,"ElecD";#N/A,#N/A,FALSE,"MechD";#N/A,#N/A,FALSE,"GeotD";#N/A,#N/A,FALSE,"PrcsD";#N/A,#N/A,FALSE,"TunnD";#N/A,#N/A,FALSE,"CivlD";#N/A,#N/A,FALSE,"NtwkD";#N/A,#N/A,FALSE,"EstgD";#N/A,#N/A,FALSE,"PEngD"}</definedName>
    <definedName name="_____as1" localSheetId="11"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7" hidden="1">{#N/A,#N/A,TRUE,"Cover";#N/A,#N/A,TRUE,"Conts";#N/A,#N/A,TRUE,"VOS";#N/A,#N/A,TRUE,"Warrington";#N/A,#N/A,TRUE,"Widnes"}</definedName>
    <definedName name="_____ccr1" localSheetId="10" hidden="1">{#N/A,#N/A,TRUE,"Cover";#N/A,#N/A,TRUE,"Conts";#N/A,#N/A,TRUE,"VOS";#N/A,#N/A,TRUE,"Warrington";#N/A,#N/A,TRUE,"Widnes"}</definedName>
    <definedName name="_____ccr1" localSheetId="11" hidden="1">{#N/A,#N/A,TRUE,"Cover";#N/A,#N/A,TRUE,"Conts";#N/A,#N/A,TRUE,"VOS";#N/A,#N/A,TRUE,"Warrington";#N/A,#N/A,TRUE,"Widnes"}</definedName>
    <definedName name="_____ccr1" hidden="1">{#N/A,#N/A,TRUE,"Cover";#N/A,#N/A,TRUE,"Conts";#N/A,#N/A,TRUE,"VOS";#N/A,#N/A,TRUE,"Warrington";#N/A,#N/A,TRUE,"Widnes"}</definedName>
    <definedName name="_____old3" localSheetId="7" hidden="1">{#N/A,#N/A,FALSE,"Summary";#N/A,#N/A,FALSE,"3TJ";#N/A,#N/A,FALSE,"3TN";#N/A,#N/A,FALSE,"3TP";#N/A,#N/A,FALSE,"3SJ";#N/A,#N/A,FALSE,"3CJ";#N/A,#N/A,FALSE,"3CN";#N/A,#N/A,FALSE,"3CP";#N/A,#N/A,FALSE,"3A"}</definedName>
    <definedName name="_____old3" localSheetId="10" hidden="1">{#N/A,#N/A,FALSE,"Summary";#N/A,#N/A,FALSE,"3TJ";#N/A,#N/A,FALSE,"3TN";#N/A,#N/A,FALSE,"3TP";#N/A,#N/A,FALSE,"3SJ";#N/A,#N/A,FALSE,"3CJ";#N/A,#N/A,FALSE,"3CN";#N/A,#N/A,FALSE,"3CP";#N/A,#N/A,FALSE,"3A"}</definedName>
    <definedName name="_____old3" localSheetId="11"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7" hidden="1">{#N/A,#N/A,FALSE,"Summary";#N/A,#N/A,FALSE,"3TJ";#N/A,#N/A,FALSE,"3TN";#N/A,#N/A,FALSE,"3TP";#N/A,#N/A,FALSE,"3SJ";#N/A,#N/A,FALSE,"3CJ";#N/A,#N/A,FALSE,"3CN";#N/A,#N/A,FALSE,"3CP";#N/A,#N/A,FALSE,"3A"}</definedName>
    <definedName name="_____old5" localSheetId="10" hidden="1">{#N/A,#N/A,FALSE,"Summary";#N/A,#N/A,FALSE,"3TJ";#N/A,#N/A,FALSE,"3TN";#N/A,#N/A,FALSE,"3TP";#N/A,#N/A,FALSE,"3SJ";#N/A,#N/A,FALSE,"3CJ";#N/A,#N/A,FALSE,"3CN";#N/A,#N/A,FALSE,"3CP";#N/A,#N/A,FALSE,"3A"}</definedName>
    <definedName name="_____old5" localSheetId="11"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7" hidden="1">{#N/A,#N/A,FALSE,"Summary";#N/A,#N/A,FALSE,"3TJ";#N/A,#N/A,FALSE,"3TN";#N/A,#N/A,FALSE,"3TP";#N/A,#N/A,FALSE,"3SJ";#N/A,#N/A,FALSE,"3CJ";#N/A,#N/A,FALSE,"3CN";#N/A,#N/A,FALSE,"3CP";#N/A,#N/A,FALSE,"3A"}</definedName>
    <definedName name="_____old7" localSheetId="10" hidden="1">{#N/A,#N/A,FALSE,"Summary";#N/A,#N/A,FALSE,"3TJ";#N/A,#N/A,FALSE,"3TN";#N/A,#N/A,FALSE,"3TP";#N/A,#N/A,FALSE,"3SJ";#N/A,#N/A,FALSE,"3CJ";#N/A,#N/A,FALSE,"3CN";#N/A,#N/A,FALSE,"3CP";#N/A,#N/A,FALSE,"3A"}</definedName>
    <definedName name="_____old7" localSheetId="11"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7" hidden="1">{#N/A,#N/A,FALSE,"SumD";#N/A,#N/A,FALSE,"ElecD";#N/A,#N/A,FALSE,"MechD";#N/A,#N/A,FALSE,"GeotD";#N/A,#N/A,FALSE,"PrcsD";#N/A,#N/A,FALSE,"TunnD";#N/A,#N/A,FALSE,"CivlD";#N/A,#N/A,FALSE,"NtwkD";#N/A,#N/A,FALSE,"EstgD";#N/A,#N/A,FALSE,"PEngD"}</definedName>
    <definedName name="____ab1" localSheetId="10" hidden="1">{#N/A,#N/A,FALSE,"SumD";#N/A,#N/A,FALSE,"ElecD";#N/A,#N/A,FALSE,"MechD";#N/A,#N/A,FALSE,"GeotD";#N/A,#N/A,FALSE,"PrcsD";#N/A,#N/A,FALSE,"TunnD";#N/A,#N/A,FALSE,"CivlD";#N/A,#N/A,FALSE,"NtwkD";#N/A,#N/A,FALSE,"EstgD";#N/A,#N/A,FALSE,"PEngD"}</definedName>
    <definedName name="____ab1" localSheetId="11"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7" hidden="1">{#N/A,#N/A,FALSE,"SumD";#N/A,#N/A,FALSE,"ElecD";#N/A,#N/A,FALSE,"MechD";#N/A,#N/A,FALSE,"GeotD";#N/A,#N/A,FALSE,"PrcsD";#N/A,#N/A,FALSE,"TunnD";#N/A,#N/A,FALSE,"CivlD";#N/A,#N/A,FALSE,"NtwkD";#N/A,#N/A,FALSE,"EstgD";#N/A,#N/A,FALSE,"PEngD"}</definedName>
    <definedName name="____as1" localSheetId="10" hidden="1">{#N/A,#N/A,FALSE,"SumD";#N/A,#N/A,FALSE,"ElecD";#N/A,#N/A,FALSE,"MechD";#N/A,#N/A,FALSE,"GeotD";#N/A,#N/A,FALSE,"PrcsD";#N/A,#N/A,FALSE,"TunnD";#N/A,#N/A,FALSE,"CivlD";#N/A,#N/A,FALSE,"NtwkD";#N/A,#N/A,FALSE,"EstgD";#N/A,#N/A,FALSE,"PEngD"}</definedName>
    <definedName name="____as1" localSheetId="11"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7" hidden="1">{#N/A,#N/A,TRUE,"Cover";#N/A,#N/A,TRUE,"Conts";#N/A,#N/A,TRUE,"VOS";#N/A,#N/A,TRUE,"Warrington";#N/A,#N/A,TRUE,"Widnes"}</definedName>
    <definedName name="____ccr1" localSheetId="10" hidden="1">{#N/A,#N/A,TRUE,"Cover";#N/A,#N/A,TRUE,"Conts";#N/A,#N/A,TRUE,"VOS";#N/A,#N/A,TRUE,"Warrington";#N/A,#N/A,TRUE,"Widnes"}</definedName>
    <definedName name="____ccr1" localSheetId="11" hidden="1">{#N/A,#N/A,TRUE,"Cover";#N/A,#N/A,TRUE,"Conts";#N/A,#N/A,TRUE,"VOS";#N/A,#N/A,TRUE,"Warrington";#N/A,#N/A,TRUE,"Widnes"}</definedName>
    <definedName name="____ccr1" hidden="1">{#N/A,#N/A,TRUE,"Cover";#N/A,#N/A,TRUE,"Conts";#N/A,#N/A,TRUE,"VOS";#N/A,#N/A,TRUE,"Warrington";#N/A,#N/A,TRUE,"Widnes"}</definedName>
    <definedName name="____ccr2" localSheetId="7" hidden="1">{#N/A,#N/A,TRUE,"Cover";#N/A,#N/A,TRUE,"Conts";#N/A,#N/A,TRUE,"VOS";#N/A,#N/A,TRUE,"Warrington";#N/A,#N/A,TRUE,"Widnes"}</definedName>
    <definedName name="____ccr2" localSheetId="10" hidden="1">{#N/A,#N/A,TRUE,"Cover";#N/A,#N/A,TRUE,"Conts";#N/A,#N/A,TRUE,"VOS";#N/A,#N/A,TRUE,"Warrington";#N/A,#N/A,TRUE,"Widnes"}</definedName>
    <definedName name="____ccr2" localSheetId="11" hidden="1">{#N/A,#N/A,TRUE,"Cover";#N/A,#N/A,TRUE,"Conts";#N/A,#N/A,TRUE,"VOS";#N/A,#N/A,TRUE,"Warrington";#N/A,#N/A,TRUE,"Widnes"}</definedName>
    <definedName name="____ccr2" hidden="1">{#N/A,#N/A,TRUE,"Cover";#N/A,#N/A,TRUE,"Conts";#N/A,#N/A,TRUE,"VOS";#N/A,#N/A,TRUE,"Warrington";#N/A,#N/A,TRUE,"Widnes"}</definedName>
    <definedName name="____old3" localSheetId="7" hidden="1">{#N/A,#N/A,FALSE,"Summary";#N/A,#N/A,FALSE,"3TJ";#N/A,#N/A,FALSE,"3TN";#N/A,#N/A,FALSE,"3TP";#N/A,#N/A,FALSE,"3SJ";#N/A,#N/A,FALSE,"3CJ";#N/A,#N/A,FALSE,"3CN";#N/A,#N/A,FALSE,"3CP";#N/A,#N/A,FALSE,"3A"}</definedName>
    <definedName name="____old3" localSheetId="10" hidden="1">{#N/A,#N/A,FALSE,"Summary";#N/A,#N/A,FALSE,"3TJ";#N/A,#N/A,FALSE,"3TN";#N/A,#N/A,FALSE,"3TP";#N/A,#N/A,FALSE,"3SJ";#N/A,#N/A,FALSE,"3CJ";#N/A,#N/A,FALSE,"3CN";#N/A,#N/A,FALSE,"3CP";#N/A,#N/A,FALSE,"3A"}</definedName>
    <definedName name="____old3" localSheetId="11"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7" hidden="1">{#N/A,#N/A,FALSE,"Summary";#N/A,#N/A,FALSE,"3TJ";#N/A,#N/A,FALSE,"3TN";#N/A,#N/A,FALSE,"3TP";#N/A,#N/A,FALSE,"3SJ";#N/A,#N/A,FALSE,"3CJ";#N/A,#N/A,FALSE,"3CN";#N/A,#N/A,FALSE,"3CP";#N/A,#N/A,FALSE,"3A"}</definedName>
    <definedName name="____old5" localSheetId="10" hidden="1">{#N/A,#N/A,FALSE,"Summary";#N/A,#N/A,FALSE,"3TJ";#N/A,#N/A,FALSE,"3TN";#N/A,#N/A,FALSE,"3TP";#N/A,#N/A,FALSE,"3SJ";#N/A,#N/A,FALSE,"3CJ";#N/A,#N/A,FALSE,"3CN";#N/A,#N/A,FALSE,"3CP";#N/A,#N/A,FALSE,"3A"}</definedName>
    <definedName name="____old5" localSheetId="11"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7" hidden="1">{#N/A,#N/A,FALSE,"Summary";#N/A,#N/A,FALSE,"3TJ";#N/A,#N/A,FALSE,"3TN";#N/A,#N/A,FALSE,"3TP";#N/A,#N/A,FALSE,"3SJ";#N/A,#N/A,FALSE,"3CJ";#N/A,#N/A,FALSE,"3CN";#N/A,#N/A,FALSE,"3CP";#N/A,#N/A,FALSE,"3A"}</definedName>
    <definedName name="____old7" localSheetId="10" hidden="1">{#N/A,#N/A,FALSE,"Summary";#N/A,#N/A,FALSE,"3TJ";#N/A,#N/A,FALSE,"3TN";#N/A,#N/A,FALSE,"3TP";#N/A,#N/A,FALSE,"3SJ";#N/A,#N/A,FALSE,"3CJ";#N/A,#N/A,FALSE,"3CN";#N/A,#N/A,FALSE,"3CP";#N/A,#N/A,FALSE,"3A"}</definedName>
    <definedName name="____old7" localSheetId="11"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7" hidden="1">{#N/A,#N/A,FALSE,"SumD";#N/A,#N/A,FALSE,"ElecD";#N/A,#N/A,FALSE,"MechD";#N/A,#N/A,FALSE,"GeotD";#N/A,#N/A,FALSE,"PrcsD";#N/A,#N/A,FALSE,"TunnD";#N/A,#N/A,FALSE,"CivlD";#N/A,#N/A,FALSE,"NtwkD";#N/A,#N/A,FALSE,"EstgD";#N/A,#N/A,FALSE,"PEngD"}</definedName>
    <definedName name="___ab1" localSheetId="10" hidden="1">{#N/A,#N/A,FALSE,"SumD";#N/A,#N/A,FALSE,"ElecD";#N/A,#N/A,FALSE,"MechD";#N/A,#N/A,FALSE,"GeotD";#N/A,#N/A,FALSE,"PrcsD";#N/A,#N/A,FALSE,"TunnD";#N/A,#N/A,FALSE,"CivlD";#N/A,#N/A,FALSE,"NtwkD";#N/A,#N/A,FALSE,"EstgD";#N/A,#N/A,FALSE,"PEngD"}</definedName>
    <definedName name="___ab1" localSheetId="11"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7" hidden="1">{#N/A,#N/A,FALSE,"SumD";#N/A,#N/A,FALSE,"ElecD";#N/A,#N/A,FALSE,"MechD";#N/A,#N/A,FALSE,"GeotD";#N/A,#N/A,FALSE,"PrcsD";#N/A,#N/A,FALSE,"TunnD";#N/A,#N/A,FALSE,"CivlD";#N/A,#N/A,FALSE,"NtwkD";#N/A,#N/A,FALSE,"EstgD";#N/A,#N/A,FALSE,"PEngD"}</definedName>
    <definedName name="___as1" localSheetId="10" hidden="1">{#N/A,#N/A,FALSE,"SumD";#N/A,#N/A,FALSE,"ElecD";#N/A,#N/A,FALSE,"MechD";#N/A,#N/A,FALSE,"GeotD";#N/A,#N/A,FALSE,"PrcsD";#N/A,#N/A,FALSE,"TunnD";#N/A,#N/A,FALSE,"CivlD";#N/A,#N/A,FALSE,"NtwkD";#N/A,#N/A,FALSE,"EstgD";#N/A,#N/A,FALSE,"PEngD"}</definedName>
    <definedName name="___as1" localSheetId="11"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7" hidden="1">{#N/A,#N/A,TRUE,"Cover";#N/A,#N/A,TRUE,"Conts";#N/A,#N/A,TRUE,"VOS";#N/A,#N/A,TRUE,"Warrington";#N/A,#N/A,TRUE,"Widnes"}</definedName>
    <definedName name="___ccr1" localSheetId="10" hidden="1">{#N/A,#N/A,TRUE,"Cover";#N/A,#N/A,TRUE,"Conts";#N/A,#N/A,TRUE,"VOS";#N/A,#N/A,TRUE,"Warrington";#N/A,#N/A,TRUE,"Widnes"}</definedName>
    <definedName name="___ccr1" localSheetId="11" hidden="1">{#N/A,#N/A,TRUE,"Cover";#N/A,#N/A,TRUE,"Conts";#N/A,#N/A,TRUE,"VOS";#N/A,#N/A,TRUE,"Warrington";#N/A,#N/A,TRUE,"Widnes"}</definedName>
    <definedName name="___ccr1" hidden="1">{#N/A,#N/A,TRUE,"Cover";#N/A,#N/A,TRUE,"Conts";#N/A,#N/A,TRUE,"VOS";#N/A,#N/A,TRUE,"Warrington";#N/A,#N/A,TRUE,"Widnes"}</definedName>
    <definedName name="___ccr2" localSheetId="7" hidden="1">{#N/A,#N/A,TRUE,"Cover";#N/A,#N/A,TRUE,"Conts";#N/A,#N/A,TRUE,"VOS";#N/A,#N/A,TRUE,"Warrington";#N/A,#N/A,TRUE,"Widnes"}</definedName>
    <definedName name="___ccr2" localSheetId="10" hidden="1">{#N/A,#N/A,TRUE,"Cover";#N/A,#N/A,TRUE,"Conts";#N/A,#N/A,TRUE,"VOS";#N/A,#N/A,TRUE,"Warrington";#N/A,#N/A,TRUE,"Widnes"}</definedName>
    <definedName name="___ccr2" localSheetId="11" hidden="1">{#N/A,#N/A,TRUE,"Cover";#N/A,#N/A,TRUE,"Conts";#N/A,#N/A,TRUE,"VOS";#N/A,#N/A,TRUE,"Warrington";#N/A,#N/A,TRUE,"Widnes"}</definedName>
    <definedName name="___ccr2" hidden="1">{#N/A,#N/A,TRUE,"Cover";#N/A,#N/A,TRUE,"Conts";#N/A,#N/A,TRUE,"VOS";#N/A,#N/A,TRUE,"Warrington";#N/A,#N/A,TRUE,"Widnes"}</definedName>
    <definedName name="___old3" localSheetId="7" hidden="1">{#N/A,#N/A,FALSE,"Summary";#N/A,#N/A,FALSE,"3TJ";#N/A,#N/A,FALSE,"3TN";#N/A,#N/A,FALSE,"3TP";#N/A,#N/A,FALSE,"3SJ";#N/A,#N/A,FALSE,"3CJ";#N/A,#N/A,FALSE,"3CN";#N/A,#N/A,FALSE,"3CP";#N/A,#N/A,FALSE,"3A"}</definedName>
    <definedName name="___old3" localSheetId="10" hidden="1">{#N/A,#N/A,FALSE,"Summary";#N/A,#N/A,FALSE,"3TJ";#N/A,#N/A,FALSE,"3TN";#N/A,#N/A,FALSE,"3TP";#N/A,#N/A,FALSE,"3SJ";#N/A,#N/A,FALSE,"3CJ";#N/A,#N/A,FALSE,"3CN";#N/A,#N/A,FALSE,"3CP";#N/A,#N/A,FALSE,"3A"}</definedName>
    <definedName name="___old3" localSheetId="11"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7" hidden="1">{#N/A,#N/A,FALSE,"Summary";#N/A,#N/A,FALSE,"3TJ";#N/A,#N/A,FALSE,"3TN";#N/A,#N/A,FALSE,"3TP";#N/A,#N/A,FALSE,"3SJ";#N/A,#N/A,FALSE,"3CJ";#N/A,#N/A,FALSE,"3CN";#N/A,#N/A,FALSE,"3CP";#N/A,#N/A,FALSE,"3A"}</definedName>
    <definedName name="___old5" localSheetId="10" hidden="1">{#N/A,#N/A,FALSE,"Summary";#N/A,#N/A,FALSE,"3TJ";#N/A,#N/A,FALSE,"3TN";#N/A,#N/A,FALSE,"3TP";#N/A,#N/A,FALSE,"3SJ";#N/A,#N/A,FALSE,"3CJ";#N/A,#N/A,FALSE,"3CN";#N/A,#N/A,FALSE,"3CP";#N/A,#N/A,FALSE,"3A"}</definedName>
    <definedName name="___old5" localSheetId="11"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7" hidden="1">{#N/A,#N/A,FALSE,"Summary";#N/A,#N/A,FALSE,"3TJ";#N/A,#N/A,FALSE,"3TN";#N/A,#N/A,FALSE,"3TP";#N/A,#N/A,FALSE,"3SJ";#N/A,#N/A,FALSE,"3CJ";#N/A,#N/A,FALSE,"3CN";#N/A,#N/A,FALSE,"3CP";#N/A,#N/A,FALSE,"3A"}</definedName>
    <definedName name="___old7" localSheetId="10" hidden="1">{#N/A,#N/A,FALSE,"Summary";#N/A,#N/A,FALSE,"3TJ";#N/A,#N/A,FALSE,"3TN";#N/A,#N/A,FALSE,"3TP";#N/A,#N/A,FALSE,"3SJ";#N/A,#N/A,FALSE,"3CJ";#N/A,#N/A,FALSE,"3CN";#N/A,#N/A,FALSE,"3CP";#N/A,#N/A,FALSE,"3A"}</definedName>
    <definedName name="___old7" localSheetId="11"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localSheetId="7" hidden="1">[1]SUM!#REF!</definedName>
    <definedName name="__123Graph_A" hidden="1">[1]SUM!#REF!</definedName>
    <definedName name="__123Graph_ACURRENT" localSheetId="7" hidden="1">[2]FitOutConfCentre!#REF!</definedName>
    <definedName name="__123Graph_ACURRENT" hidden="1">[2]FitOutConfCentre!#REF!</definedName>
    <definedName name="__123Graph_B" localSheetId="7" hidden="1">[3]SUM!#REF!</definedName>
    <definedName name="__123Graph_B" hidden="1">[3]SUM!#REF!</definedName>
    <definedName name="__ccr1" localSheetId="7" hidden="1">{#N/A,#N/A,TRUE,"Cover";#N/A,#N/A,TRUE,"Conts";#N/A,#N/A,TRUE,"VOS";#N/A,#N/A,TRUE,"Warrington";#N/A,#N/A,TRUE,"Widnes"}</definedName>
    <definedName name="__ccr1" localSheetId="10" hidden="1">{#N/A,#N/A,TRUE,"Cover";#N/A,#N/A,TRUE,"Conts";#N/A,#N/A,TRUE,"VOS";#N/A,#N/A,TRUE,"Warrington";#N/A,#N/A,TRUE,"Widnes"}</definedName>
    <definedName name="__ccr1" localSheetId="11" hidden="1">{#N/A,#N/A,TRUE,"Cover";#N/A,#N/A,TRUE,"Conts";#N/A,#N/A,TRUE,"VOS";#N/A,#N/A,TRUE,"Warrington";#N/A,#N/A,TRUE,"Widnes"}</definedName>
    <definedName name="__ccr1" hidden="1">{#N/A,#N/A,TRUE,"Cover";#N/A,#N/A,TRUE,"Conts";#N/A,#N/A,TRUE,"VOS";#N/A,#N/A,TRUE,"Warrington";#N/A,#N/A,TRUE,"Widnes"}</definedName>
    <definedName name="_1B.05.M.010.0010" localSheetId="7">#REF!</definedName>
    <definedName name="_1B.05.M.010.0010" localSheetId="10">#REF!</definedName>
    <definedName name="_1B.05.M.010.0010">#REF!</definedName>
    <definedName name="_1B.05.M.010.0050" localSheetId="7">#REF!</definedName>
    <definedName name="_1B.05.M.010.0050" localSheetId="10">#REF!</definedName>
    <definedName name="_1B.05.M.010.0050">#REF!</definedName>
    <definedName name="_1B.05.M.0100.0010" localSheetId="7">#REF!</definedName>
    <definedName name="_1B.05.M.0100.0010">#REF!</definedName>
    <definedName name="_1B.05.M.020.0010" localSheetId="7">#REF!</definedName>
    <definedName name="_1B.05.M.020.0010">#REF!</definedName>
    <definedName name="_1B.05.M.020.0020" localSheetId="7">#REF!</definedName>
    <definedName name="_1B.05.M.020.0020">#REF!</definedName>
    <definedName name="_1B.05.M.020.0030" localSheetId="7">#REF!</definedName>
    <definedName name="_1B.05.M.020.0030">#REF!</definedName>
    <definedName name="_1B.05.M.020.0040" localSheetId="7">#REF!</definedName>
    <definedName name="_1B.05.M.020.0040">#REF!</definedName>
    <definedName name="_1B.05.M.030.0010" localSheetId="7">#REF!</definedName>
    <definedName name="_1B.05.M.030.0010">#REF!</definedName>
    <definedName name="_1B.05.M.030.0020" localSheetId="7">#REF!</definedName>
    <definedName name="_1B.05.M.030.0020">#REF!</definedName>
    <definedName name="_1B.05.M.040.0010" localSheetId="7">#REF!</definedName>
    <definedName name="_1B.05.M.040.0010">#REF!</definedName>
    <definedName name="_1B.05.M.050.0010" localSheetId="7">#REF!</definedName>
    <definedName name="_1B.05.M.050.0010">#REF!</definedName>
    <definedName name="_1B.05.M.050.0020" localSheetId="7">#REF!</definedName>
    <definedName name="_1B.05.M.050.0020">#REF!</definedName>
    <definedName name="_1B.05.M.050.0030" localSheetId="7">#REF!</definedName>
    <definedName name="_1B.05.M.050.0030">#REF!</definedName>
    <definedName name="_1B.05.M.060.0020" localSheetId="7">#REF!</definedName>
    <definedName name="_1B.05.M.060.0020">#REF!</definedName>
    <definedName name="_1B.05.M.060.0100" localSheetId="7">#REF!</definedName>
    <definedName name="_1B.05.M.060.0100">#REF!</definedName>
    <definedName name="_1B.05.M.070.0010" localSheetId="7">#REF!</definedName>
    <definedName name="_1B.05.M.070.0010">#REF!</definedName>
    <definedName name="_1B.05.M.070.0020" localSheetId="7">#REF!</definedName>
    <definedName name="_1B.05.M.070.0020">#REF!</definedName>
    <definedName name="_1B.05.M.070.0030" localSheetId="7">#REF!</definedName>
    <definedName name="_1B.05.M.070.0030">#REF!</definedName>
    <definedName name="_1B.05.M.070.0040" localSheetId="7">#REF!</definedName>
    <definedName name="_1B.05.M.070.0040">#REF!</definedName>
    <definedName name="_1B.05.M.070.0050" localSheetId="7">#REF!</definedName>
    <definedName name="_1B.05.M.070.0050">#REF!</definedName>
    <definedName name="_1B.05.M.080.0010" localSheetId="7">#REF!</definedName>
    <definedName name="_1B.05.M.080.0010">#REF!</definedName>
    <definedName name="_1B.05.M.090.0010" localSheetId="7">#REF!</definedName>
    <definedName name="_1B.05.M.090.0010">#REF!</definedName>
    <definedName name="_1B.09.P.010.0010" localSheetId="7">#REF!</definedName>
    <definedName name="_1B.09.P.010.0010">#REF!</definedName>
    <definedName name="_1B.09.P.010.0020" localSheetId="7">#REF!</definedName>
    <definedName name="_1B.09.P.010.0020">#REF!</definedName>
    <definedName name="_1B.09.P.010.0030" localSheetId="7">#REF!</definedName>
    <definedName name="_1B.09.P.010.0030">#REF!</definedName>
    <definedName name="_1B.09.P.010.0040" localSheetId="7">#REF!</definedName>
    <definedName name="_1B.09.P.010.0040">#REF!</definedName>
    <definedName name="_1B.09.P.010.0050" localSheetId="7">#REF!</definedName>
    <definedName name="_1B.09.P.010.0050">#REF!</definedName>
    <definedName name="_1B.09.P.010.0060" localSheetId="7">#REF!</definedName>
    <definedName name="_1B.09.P.010.0060">#REF!</definedName>
    <definedName name="_1B.09.P.010.0070" localSheetId="7">#REF!</definedName>
    <definedName name="_1B.09.P.010.0070">#REF!</definedName>
    <definedName name="_1B.09.P.020.0010" localSheetId="7">#REF!</definedName>
    <definedName name="_1B.09.P.020.0010">#REF!</definedName>
    <definedName name="_1B.09.P.020.0020" localSheetId="7">#REF!</definedName>
    <definedName name="_1B.09.P.020.0020">#REF!</definedName>
    <definedName name="_1B.09.P.020.0030" localSheetId="7">#REF!</definedName>
    <definedName name="_1B.09.P.020.0030">#REF!</definedName>
    <definedName name="_1B.09.P.020.0040" localSheetId="7">#REF!</definedName>
    <definedName name="_1B.09.P.020.0040">#REF!</definedName>
    <definedName name="_1B.09.P.020.0050" localSheetId="7">#REF!</definedName>
    <definedName name="_1B.09.P.020.0050">#REF!</definedName>
    <definedName name="_1B.09.P.020.0060" localSheetId="7">#REF!</definedName>
    <definedName name="_1B.09.P.020.0060">#REF!</definedName>
    <definedName name="_1B.09.P.020.0070" localSheetId="7">#REF!</definedName>
    <definedName name="_1B.09.P.020.0070">#REF!</definedName>
    <definedName name="_1B.09.P.020.0080" localSheetId="7">#REF!</definedName>
    <definedName name="_1B.09.P.020.0080">#REF!</definedName>
    <definedName name="_1B.09.P.020.0090" localSheetId="7">#REF!</definedName>
    <definedName name="_1B.09.P.020.0090">#REF!</definedName>
    <definedName name="_1B.09.P.020.0100" localSheetId="7">#REF!</definedName>
    <definedName name="_1B.09.P.020.0100">#REF!</definedName>
    <definedName name="_1B.09.P.020.0110" localSheetId="7">#REF!</definedName>
    <definedName name="_1B.09.P.020.0110">#REF!</definedName>
    <definedName name="_1B.09.P.020.0120" localSheetId="7">#REF!</definedName>
    <definedName name="_1B.09.P.020.0120">#REF!</definedName>
    <definedName name="_1B.09.P.020.0130" localSheetId="7">#REF!</definedName>
    <definedName name="_1B.09.P.020.0130">#REF!</definedName>
    <definedName name="_1B.09.P.020.0140" localSheetId="7">#REF!</definedName>
    <definedName name="_1B.09.P.020.0140">#REF!</definedName>
    <definedName name="_1B.09.P.020.0150" localSheetId="7">#REF!</definedName>
    <definedName name="_1B.09.P.020.0150">#REF!</definedName>
    <definedName name="_1B.09.P.030.0010" localSheetId="7">#REF!</definedName>
    <definedName name="_1B.09.P.030.0010">#REF!</definedName>
    <definedName name="_1B.09.P.030.0020" localSheetId="7">#REF!</definedName>
    <definedName name="_1B.09.P.030.0020">#REF!</definedName>
    <definedName name="_1B.09.P.030.0030" localSheetId="7">#REF!</definedName>
    <definedName name="_1B.09.P.030.0030">#REF!</definedName>
    <definedName name="_1B.09.P.030.0040" localSheetId="7">#REF!</definedName>
    <definedName name="_1B.09.P.030.0040">#REF!</definedName>
    <definedName name="_1B.09.P.030.0050" localSheetId="7">#REF!</definedName>
    <definedName name="_1B.09.P.030.0050">#REF!</definedName>
    <definedName name="_1B.09.P.030.0060" localSheetId="7">#REF!</definedName>
    <definedName name="_1B.09.P.030.0060">#REF!</definedName>
    <definedName name="_1B.09.P.040.0010" localSheetId="7">#REF!</definedName>
    <definedName name="_1B.09.P.040.0010">#REF!</definedName>
    <definedName name="_1B.09.P.040.0020" localSheetId="7">#REF!</definedName>
    <definedName name="_1B.09.P.040.0020">#REF!</definedName>
    <definedName name="_1B.09.P.040.0030" localSheetId="7">#REF!</definedName>
    <definedName name="_1B.09.P.040.0030">#REF!</definedName>
    <definedName name="_1B.09.P.050.0010" localSheetId="7">#REF!</definedName>
    <definedName name="_1B.09.P.050.0010">#REF!</definedName>
    <definedName name="_1B.09.P.050.0020" localSheetId="7">#REF!</definedName>
    <definedName name="_1B.09.P.050.0020">#REF!</definedName>
    <definedName name="_1B.09.P.060.0010" localSheetId="7">#REF!</definedName>
    <definedName name="_1B.09.P.060.0010">#REF!</definedName>
    <definedName name="_1B.09.P.060.0020" localSheetId="7">#REF!</definedName>
    <definedName name="_1B.09.P.060.0020">#REF!</definedName>
    <definedName name="_1B.09.P.060.0030" localSheetId="7">#REF!</definedName>
    <definedName name="_1B.09.P.060.0030">#REF!</definedName>
    <definedName name="_1B.09.P.060.0040" localSheetId="7">#REF!</definedName>
    <definedName name="_1B.09.P.060.0040">#REF!</definedName>
    <definedName name="_1B.09.P.060.0050" localSheetId="7">#REF!</definedName>
    <definedName name="_1B.09.P.060.0050">#REF!</definedName>
    <definedName name="_1B.09.P.060.0060" localSheetId="7">#REF!</definedName>
    <definedName name="_1B.09.P.060.0060">#REF!</definedName>
    <definedName name="_1B.09.P.060.0070" localSheetId="7">#REF!</definedName>
    <definedName name="_1B.09.P.060.0070">#REF!</definedName>
    <definedName name="_1B.09.P.060.0080" localSheetId="7">#REF!</definedName>
    <definedName name="_1B.09.P.060.0080">#REF!</definedName>
    <definedName name="_1B.09.P.060.0090" localSheetId="7">#REF!</definedName>
    <definedName name="_1B.09.P.060.0090">#REF!</definedName>
    <definedName name="_1B.09.P.060.0100" localSheetId="7">#REF!</definedName>
    <definedName name="_1B.09.P.060.0100">#REF!</definedName>
    <definedName name="_1B.09.P.060.0110" localSheetId="7">#REF!</definedName>
    <definedName name="_1B.09.P.060.0110">#REF!</definedName>
    <definedName name="_1B.09.P.070.0010" localSheetId="7">#REF!</definedName>
    <definedName name="_1B.09.P.070.0010">#REF!</definedName>
    <definedName name="_1B.09.P.070.0020" localSheetId="7">#REF!</definedName>
    <definedName name="_1B.09.P.070.0020">#REF!</definedName>
    <definedName name="_1B.09.P.070.0030" localSheetId="7">#REF!</definedName>
    <definedName name="_1B.09.P.070.0030">#REF!</definedName>
    <definedName name="_1B.09.P.080.0010" localSheetId="7">#REF!</definedName>
    <definedName name="_1B.09.P.080.0010">#REF!</definedName>
    <definedName name="_1B.09.R.010.0010" localSheetId="7">#REF!</definedName>
    <definedName name="_1B.09.R.010.0010">#REF!</definedName>
    <definedName name="_1B.09.R.010.0020" localSheetId="7">#REF!</definedName>
    <definedName name="_1B.09.R.010.0020">#REF!</definedName>
    <definedName name="_1B.09.R.010.0030" localSheetId="7">#REF!</definedName>
    <definedName name="_1B.09.R.010.0030">#REF!</definedName>
    <definedName name="_1B.09.R.010.0040" localSheetId="7">#REF!</definedName>
    <definedName name="_1B.09.R.010.0040">#REF!</definedName>
    <definedName name="_1B.09.R.010.0050" localSheetId="7">#REF!</definedName>
    <definedName name="_1B.09.R.010.0050">#REF!</definedName>
    <definedName name="_1B.09.R.010.0060" localSheetId="7">#REF!</definedName>
    <definedName name="_1B.09.R.010.0060">#REF!</definedName>
    <definedName name="_1B.09.R.010.0070" localSheetId="7">#REF!</definedName>
    <definedName name="_1B.09.R.010.0070">#REF!</definedName>
    <definedName name="_1B.09.R.010.0080" localSheetId="7">#REF!</definedName>
    <definedName name="_1B.09.R.010.0080">#REF!</definedName>
    <definedName name="_1B.09.R.010.0090" localSheetId="7">#REF!</definedName>
    <definedName name="_1B.09.R.010.0090">#REF!</definedName>
    <definedName name="_1B.09.R.010.0100" localSheetId="7">#REF!</definedName>
    <definedName name="_1B.09.R.010.0100">#REF!</definedName>
    <definedName name="_1B.09.R.010.0120" localSheetId="7">#REF!</definedName>
    <definedName name="_1B.09.R.010.0120">#REF!</definedName>
    <definedName name="_1B.09.R.010.0130" localSheetId="7">#REF!</definedName>
    <definedName name="_1B.09.R.010.0130">#REF!</definedName>
    <definedName name="_1B.09.R.010.0140" localSheetId="7">#REF!</definedName>
    <definedName name="_1B.09.R.010.0140">#REF!</definedName>
    <definedName name="_1B.09.R.010.0150" localSheetId="7">#REF!</definedName>
    <definedName name="_1B.09.R.010.0150">#REF!</definedName>
    <definedName name="_1B.09.R.010.0160" localSheetId="7">#REF!</definedName>
    <definedName name="_1B.09.R.010.0160">#REF!</definedName>
    <definedName name="_1B.09.R.020.0010" localSheetId="7">#REF!</definedName>
    <definedName name="_1B.09.R.020.0010">#REF!</definedName>
    <definedName name="_1B.09.R.020.0020" localSheetId="7">#REF!</definedName>
    <definedName name="_1B.09.R.020.0020">#REF!</definedName>
    <definedName name="_1B.09.R.020.0030" localSheetId="7">#REF!</definedName>
    <definedName name="_1B.09.R.020.0030">#REF!</definedName>
    <definedName name="_1B.09.R.020.0040" localSheetId="7">#REF!</definedName>
    <definedName name="_1B.09.R.020.0040">#REF!</definedName>
    <definedName name="_1B.09.R.020.0050" localSheetId="7">#REF!</definedName>
    <definedName name="_1B.09.R.020.0050">#REF!</definedName>
    <definedName name="_1B.09.R.020.0060" localSheetId="7">#REF!</definedName>
    <definedName name="_1B.09.R.020.0060">#REF!</definedName>
    <definedName name="_1B.09.R.020.0070" localSheetId="7">#REF!</definedName>
    <definedName name="_1B.09.R.020.0070">#REF!</definedName>
    <definedName name="_1B.09.R.020.0080" localSheetId="7">#REF!</definedName>
    <definedName name="_1B.09.R.020.0080">#REF!</definedName>
    <definedName name="_1B.09.R.020.0090" localSheetId="7">#REF!</definedName>
    <definedName name="_1B.09.R.020.0090">#REF!</definedName>
    <definedName name="_1B.09.R.020.0100" localSheetId="7">#REF!</definedName>
    <definedName name="_1B.09.R.020.0100">#REF!</definedName>
    <definedName name="_1B.09.R.030.0010" localSheetId="7">#REF!</definedName>
    <definedName name="_1B.09.R.030.0010">#REF!</definedName>
    <definedName name="_1B.09.R.040.0010" localSheetId="7">#REF!</definedName>
    <definedName name="_1B.09.R.040.0010">#REF!</definedName>
    <definedName name="_1B.09.R.040.0020" localSheetId="7">#REF!</definedName>
    <definedName name="_1B.09.R.040.0020">#REF!</definedName>
    <definedName name="_1B.09.R.040.0030" localSheetId="7">#REF!</definedName>
    <definedName name="_1B.09.R.040.0030">#REF!</definedName>
    <definedName name="_1B.09.R.040.0040" localSheetId="7">#REF!</definedName>
    <definedName name="_1B.09.R.040.0040">#REF!</definedName>
    <definedName name="_1B.09.R.040.0050" localSheetId="7">#REF!</definedName>
    <definedName name="_1B.09.R.040.0050">#REF!</definedName>
    <definedName name="_1B.09.R.040.0060" localSheetId="7">#REF!</definedName>
    <definedName name="_1B.09.R.040.0060">#REF!</definedName>
    <definedName name="_1B.09.R.040.0070" localSheetId="7">#REF!</definedName>
    <definedName name="_1B.09.R.040.0070">#REF!</definedName>
    <definedName name="_1B.09.R.040.0080" localSheetId="7">#REF!</definedName>
    <definedName name="_1B.09.R.040.0080">#REF!</definedName>
    <definedName name="_1B.09.R.040.0090" localSheetId="7">#REF!</definedName>
    <definedName name="_1B.09.R.040.0090">#REF!</definedName>
    <definedName name="_1B.09.R.040.0100" localSheetId="7">#REF!</definedName>
    <definedName name="_1B.09.R.040.0100">#REF!</definedName>
    <definedName name="_1B.09.R.040.0110" localSheetId="7">#REF!</definedName>
    <definedName name="_1B.09.R.040.0110">#REF!</definedName>
    <definedName name="_1B.09.R.050.0010" localSheetId="7">#REF!</definedName>
    <definedName name="_1B.09.R.050.0010">#REF!</definedName>
    <definedName name="_1B.09.R.060.0010" localSheetId="7">#REF!</definedName>
    <definedName name="_1B.09.R.060.0010">#REF!</definedName>
    <definedName name="_1B.09.R.060.0020" localSheetId="7">#REF!</definedName>
    <definedName name="_1B.09.R.060.0020">#REF!</definedName>
    <definedName name="_1B.09.R.060.0030" localSheetId="7">#REF!</definedName>
    <definedName name="_1B.09.R.060.0030">#REF!</definedName>
    <definedName name="_1B.09.R.070.0010" localSheetId="7">#REF!</definedName>
    <definedName name="_1B.09.R.070.0010">#REF!</definedName>
    <definedName name="_1B.09.R.080.0010" localSheetId="7">#REF!</definedName>
    <definedName name="_1B.09.R.080.0010">#REF!</definedName>
    <definedName name="_1B.09.R.080.0020" localSheetId="7">#REF!</definedName>
    <definedName name="_1B.09.R.080.0020">#REF!</definedName>
    <definedName name="_1B.09.R.080.0030" localSheetId="7">#REF!</definedName>
    <definedName name="_1B.09.R.080.0030">#REF!</definedName>
    <definedName name="_1B.09.R.080.0040" localSheetId="7">#REF!</definedName>
    <definedName name="_1B.09.R.080.0040">#REF!</definedName>
    <definedName name="_1B.09.R.080.0050" localSheetId="7">#REF!</definedName>
    <definedName name="_1B.09.R.080.0050">#REF!</definedName>
    <definedName name="_1B.09.R.080.0060" localSheetId="7">#REF!</definedName>
    <definedName name="_1B.09.R.080.0060">#REF!</definedName>
    <definedName name="_1B.09.R.080.0070" localSheetId="7">#REF!</definedName>
    <definedName name="_1B.09.R.080.0070">#REF!</definedName>
    <definedName name="_1B.09.R.080.0080" localSheetId="7">#REF!</definedName>
    <definedName name="_1B.09.R.080.0080">#REF!</definedName>
    <definedName name="_1B.09.R.080.0090" localSheetId="7">#REF!</definedName>
    <definedName name="_1B.09.R.080.0090">#REF!</definedName>
    <definedName name="_1B.09.R.080.0100" localSheetId="7">#REF!</definedName>
    <definedName name="_1B.09.R.080.0100">#REF!</definedName>
    <definedName name="_1B.09.R.080.0110" localSheetId="7">#REF!</definedName>
    <definedName name="_1B.09.R.080.0110">#REF!</definedName>
    <definedName name="_1B.09.R.080.0120" localSheetId="7">#REF!</definedName>
    <definedName name="_1B.09.R.080.0120">#REF!</definedName>
    <definedName name="_1B.09.R.090.0010" localSheetId="7">#REF!</definedName>
    <definedName name="_1B.09.R.090.0010">#REF!</definedName>
    <definedName name="_1B.09.U.010.0010" localSheetId="7">#REF!</definedName>
    <definedName name="_1B.09.U.010.0010">#REF!</definedName>
    <definedName name="_1B.09.U.010.0020" localSheetId="7">#REF!</definedName>
    <definedName name="_1B.09.U.010.0020">#REF!</definedName>
    <definedName name="_1B.09.U.020.0010" localSheetId="7">#REF!</definedName>
    <definedName name="_1B.09.U.020.0010">#REF!</definedName>
    <definedName name="_1B.09.U.020.0020" localSheetId="7">#REF!</definedName>
    <definedName name="_1B.09.U.020.0020">#REF!</definedName>
    <definedName name="_1B.09.U.020.0030" localSheetId="7">#REF!</definedName>
    <definedName name="_1B.09.U.020.0030">#REF!</definedName>
    <definedName name="_1B.09.U.020.0040" localSheetId="7">#REF!</definedName>
    <definedName name="_1B.09.U.020.0040">#REF!</definedName>
    <definedName name="_1B.09.U.020.0050" localSheetId="7">#REF!</definedName>
    <definedName name="_1B.09.U.020.0050">#REF!</definedName>
    <definedName name="_1B.09.U.020.0060" localSheetId="7">#REF!</definedName>
    <definedName name="_1B.09.U.020.0060">#REF!</definedName>
    <definedName name="_1B.09.U.020.0070" localSheetId="7">#REF!</definedName>
    <definedName name="_1B.09.U.020.0070">#REF!</definedName>
    <definedName name="_1B.09.U.020.0080" localSheetId="7">#REF!</definedName>
    <definedName name="_1B.09.U.020.0080">#REF!</definedName>
    <definedName name="_1B.09.U.030.0010" localSheetId="7">#REF!</definedName>
    <definedName name="_1B.09.U.030.0010">#REF!</definedName>
    <definedName name="_1B.09.U.030.0020" localSheetId="7">#REF!</definedName>
    <definedName name="_1B.09.U.030.0020">#REF!</definedName>
    <definedName name="_1B.09.U.030.0030" localSheetId="7">#REF!</definedName>
    <definedName name="_1B.09.U.030.0030">#REF!</definedName>
    <definedName name="_1B.09.U.030.0040" localSheetId="7">#REF!</definedName>
    <definedName name="_1B.09.U.030.0040">#REF!</definedName>
    <definedName name="_1B.09.U.040.0010" localSheetId="7">#REF!</definedName>
    <definedName name="_1B.09.U.040.0010">#REF!</definedName>
    <definedName name="_1B.09.U.040.0020" localSheetId="7">#REF!</definedName>
    <definedName name="_1B.09.U.040.0020">#REF!</definedName>
    <definedName name="_1B.09.U.040.0030" localSheetId="7">#REF!</definedName>
    <definedName name="_1B.09.U.040.0030">#REF!</definedName>
    <definedName name="_1B.09.U.040.0040" localSheetId="7">#REF!</definedName>
    <definedName name="_1B.09.U.040.0040">#REF!</definedName>
    <definedName name="_1B.09.U.040.0050" localSheetId="7">#REF!</definedName>
    <definedName name="_1B.09.U.040.0050">#REF!</definedName>
    <definedName name="_1B.09.U.040.0060" localSheetId="7">#REF!</definedName>
    <definedName name="_1B.09.U.040.0060">#REF!</definedName>
    <definedName name="_1B.09.U.040.0070" localSheetId="7">#REF!</definedName>
    <definedName name="_1B.09.U.040.0070">#REF!</definedName>
    <definedName name="_1B.09.U.040.0080" localSheetId="7">#REF!</definedName>
    <definedName name="_1B.09.U.040.0080">#REF!</definedName>
    <definedName name="_1B.09.U.040.0090" localSheetId="7">#REF!</definedName>
    <definedName name="_1B.09.U.040.0090">#REF!</definedName>
    <definedName name="_1B.09.U.040.0110" localSheetId="7">#REF!</definedName>
    <definedName name="_1B.09.U.040.0110">#REF!</definedName>
    <definedName name="_1B.09.U.040.0120" localSheetId="7">#REF!</definedName>
    <definedName name="_1B.09.U.040.0120">#REF!</definedName>
    <definedName name="_1B.09.U.040.0130" localSheetId="7">#REF!</definedName>
    <definedName name="_1B.09.U.040.0130">#REF!</definedName>
    <definedName name="_1B.09.U.040.0140" localSheetId="7">#REF!</definedName>
    <definedName name="_1B.09.U.040.0140">#REF!</definedName>
    <definedName name="_1B.09.U.040.0150" localSheetId="7">#REF!</definedName>
    <definedName name="_1B.09.U.040.0150">#REF!</definedName>
    <definedName name="_1B.09.U.040.0160" localSheetId="7">#REF!</definedName>
    <definedName name="_1B.09.U.040.0160">#REF!</definedName>
    <definedName name="_1B.09.U.040.0170" localSheetId="7">#REF!</definedName>
    <definedName name="_1B.09.U.040.0170">#REF!</definedName>
    <definedName name="_1B.09.U.040.0180" localSheetId="7">#REF!</definedName>
    <definedName name="_1B.09.U.040.0180">#REF!</definedName>
    <definedName name="_1B.09.U.040.0190" localSheetId="7">#REF!</definedName>
    <definedName name="_1B.09.U.040.0190">#REF!</definedName>
    <definedName name="_1B.09.U.040.0200" localSheetId="7">#REF!</definedName>
    <definedName name="_1B.09.U.040.0200">#REF!</definedName>
    <definedName name="_1B.09.U.040.0210" localSheetId="7">#REF!</definedName>
    <definedName name="_1B.09.U.040.0210">#REF!</definedName>
    <definedName name="_1B.09.U.040.0220" localSheetId="7">#REF!</definedName>
    <definedName name="_1B.09.U.040.0220">#REF!</definedName>
    <definedName name="_1B.09.U.040.0230" localSheetId="7">#REF!</definedName>
    <definedName name="_1B.09.U.040.0230">#REF!</definedName>
    <definedName name="_1B.09.U.040.0250" localSheetId="7">#REF!</definedName>
    <definedName name="_1B.09.U.040.0250">#REF!</definedName>
    <definedName name="_1B.09.U.050.0010" localSheetId="7">#REF!</definedName>
    <definedName name="_1B.09.U.050.0010">#REF!</definedName>
    <definedName name="_1B.09.U.050.0020" localSheetId="7">#REF!</definedName>
    <definedName name="_1B.09.U.050.0020">#REF!</definedName>
    <definedName name="_1B.09.U.050.0030" localSheetId="7">#REF!</definedName>
    <definedName name="_1B.09.U.050.0030">#REF!</definedName>
    <definedName name="_1B.09.U.050.0040" localSheetId="7">#REF!</definedName>
    <definedName name="_1B.09.U.050.0040">#REF!</definedName>
    <definedName name="_1B.09.U.050.0050" localSheetId="7">#REF!</definedName>
    <definedName name="_1B.09.U.050.0050">#REF!</definedName>
    <definedName name="_1B.09.U.060.0010" localSheetId="7">#REF!</definedName>
    <definedName name="_1B.09.U.060.0010">#REF!</definedName>
    <definedName name="_1B.09.U.060.0020" localSheetId="7">#REF!</definedName>
    <definedName name="_1B.09.U.060.0020">#REF!</definedName>
    <definedName name="_1B.09.U.060.0030" localSheetId="7">#REF!</definedName>
    <definedName name="_1B.09.U.060.0030">#REF!</definedName>
    <definedName name="_1B.09.U.060.0040" localSheetId="7">#REF!</definedName>
    <definedName name="_1B.09.U.060.0040">#REF!</definedName>
    <definedName name="_1B.09.U.060.0050" localSheetId="7">#REF!</definedName>
    <definedName name="_1B.09.U.060.0050">#REF!</definedName>
    <definedName name="_1B.09.U.060.0060" localSheetId="7">#REF!</definedName>
    <definedName name="_1B.09.U.060.0060">#REF!</definedName>
    <definedName name="_1B.09.U.070.0010" localSheetId="7">#REF!</definedName>
    <definedName name="_1B.09.U.070.0010">#REF!</definedName>
    <definedName name="_1B.09.U.070.0020" localSheetId="7">#REF!</definedName>
    <definedName name="_1B.09.U.070.0020">#REF!</definedName>
    <definedName name="_1B.09.U.070.0030" localSheetId="7">#REF!</definedName>
    <definedName name="_1B.09.U.070.0030">#REF!</definedName>
    <definedName name="_1B.09.U.080.0010" localSheetId="7">#REF!</definedName>
    <definedName name="_1B.09.U.080.0010">#REF!</definedName>
    <definedName name="_1B.09.U.080.0020" localSheetId="7">#REF!</definedName>
    <definedName name="_1B.09.U.080.0020">#REF!</definedName>
    <definedName name="_1B.09.U.080.0030" localSheetId="7">#REF!</definedName>
    <definedName name="_1B.09.U.080.0030">#REF!</definedName>
    <definedName name="_1B.09.U.080.0040" localSheetId="7">#REF!</definedName>
    <definedName name="_1B.09.U.080.0040">#REF!</definedName>
    <definedName name="_1B.09.U.090.0010" localSheetId="7">#REF!</definedName>
    <definedName name="_1B.09.U.090.0010">#REF!</definedName>
    <definedName name="_1B.09.U.090.0020" localSheetId="7">#REF!</definedName>
    <definedName name="_1B.09.U.090.0020">#REF!</definedName>
    <definedName name="_1B.09.U.090.0030" localSheetId="7">#REF!</definedName>
    <definedName name="_1B.09.U.090.0030">#REF!</definedName>
    <definedName name="_1B.09.U.100.0010" localSheetId="7">#REF!</definedName>
    <definedName name="_1B.09.U.100.0010">#REF!</definedName>
    <definedName name="_1B.09.U.100.0020" localSheetId="7">#REF!</definedName>
    <definedName name="_1B.09.U.100.0020">#REF!</definedName>
    <definedName name="_1B.09.U.100.0030" localSheetId="7">#REF!</definedName>
    <definedName name="_1B.09.U.100.0030">#REF!</definedName>
    <definedName name="_1B.09.U.100.0040" localSheetId="7">#REF!</definedName>
    <definedName name="_1B.09.U.100.0040">#REF!</definedName>
    <definedName name="_1B.09.U.110.0010" localSheetId="7">#REF!</definedName>
    <definedName name="_1B.09.U.110.0010">#REF!</definedName>
    <definedName name="_1B.09.U.110.0020" localSheetId="7">#REF!</definedName>
    <definedName name="_1B.09.U.110.0020">#REF!</definedName>
    <definedName name="_1B.09.U.110.0030" localSheetId="7">#REF!</definedName>
    <definedName name="_1B.09.U.110.0030">#REF!</definedName>
    <definedName name="_1B.09.U.110.0040" localSheetId="7">#REF!</definedName>
    <definedName name="_1B.09.U.110.0040">#REF!</definedName>
    <definedName name="_1B.09.U.110.0050" localSheetId="7">#REF!</definedName>
    <definedName name="_1B.09.U.110.0050">#REF!</definedName>
    <definedName name="_1B.09.U.110.0060" localSheetId="7">#REF!</definedName>
    <definedName name="_1B.09.U.110.0060">#REF!</definedName>
    <definedName name="_1B.09.U.110.0070" localSheetId="7">#REF!</definedName>
    <definedName name="_1B.09.U.110.0070">#REF!</definedName>
    <definedName name="_1B.09.U.120.0010" localSheetId="7">#REF!</definedName>
    <definedName name="_1B.09.U.120.0010">#REF!</definedName>
    <definedName name="_1B.09.U.130.0010" localSheetId="7">#REF!</definedName>
    <definedName name="_1B.09.U.130.0010">#REF!</definedName>
    <definedName name="_1B.09.U.130.0020" localSheetId="7">#REF!</definedName>
    <definedName name="_1B.09.U.130.0020">#REF!</definedName>
    <definedName name="_1B.09.U.200.0010" localSheetId="7">#REF!</definedName>
    <definedName name="_1B.09.U.200.0010">#REF!</definedName>
    <definedName name="_1B.09.W.010.0010" localSheetId="7">#REF!</definedName>
    <definedName name="_1B.09.W.010.0010">#REF!</definedName>
    <definedName name="_1B.09.W.010.0020" localSheetId="7">#REF!</definedName>
    <definedName name="_1B.09.W.010.0020">#REF!</definedName>
    <definedName name="_1B.09.W.010.0030" localSheetId="7">#REF!</definedName>
    <definedName name="_1B.09.W.010.0030">#REF!</definedName>
    <definedName name="_1B.09.W.010.0040" localSheetId="7">#REF!</definedName>
    <definedName name="_1B.09.W.010.0040">#REF!</definedName>
    <definedName name="_1B.09.W.010.0050" localSheetId="7">#REF!</definedName>
    <definedName name="_1B.09.W.010.0050">#REF!</definedName>
    <definedName name="_1B.09.W.010.0060" localSheetId="7">#REF!</definedName>
    <definedName name="_1B.09.W.010.0060">#REF!</definedName>
    <definedName name="_1B.09.W.010.0070" localSheetId="7">#REF!</definedName>
    <definedName name="_1B.09.W.010.0070">#REF!</definedName>
    <definedName name="_1B.09.W.010.0080" localSheetId="7">#REF!</definedName>
    <definedName name="_1B.09.W.010.0080">#REF!</definedName>
    <definedName name="_1B.09.W.010.0090" localSheetId="7">#REF!</definedName>
    <definedName name="_1B.09.W.010.0090">#REF!</definedName>
    <definedName name="_1B.09.W.010.0100" localSheetId="7">#REF!</definedName>
    <definedName name="_1B.09.W.010.0100">#REF!</definedName>
    <definedName name="_1B.09.W.010.0110" localSheetId="7">#REF!</definedName>
    <definedName name="_1B.09.W.010.0110">#REF!</definedName>
    <definedName name="_1B.09.W.010.0120" localSheetId="7">#REF!</definedName>
    <definedName name="_1B.09.W.010.0120">#REF!</definedName>
    <definedName name="_1B.09.W.010.0130" localSheetId="7">#REF!</definedName>
    <definedName name="_1B.09.W.010.0130">#REF!</definedName>
    <definedName name="_1B.09.W.010.0140" localSheetId="7">#REF!</definedName>
    <definedName name="_1B.09.W.010.0140">#REF!</definedName>
    <definedName name="_1B.09.W.010.0150" localSheetId="7">#REF!</definedName>
    <definedName name="_1B.09.W.010.0150">#REF!</definedName>
    <definedName name="_1B.09.W.020.0010" localSheetId="7">#REF!</definedName>
    <definedName name="_1B.09.W.020.0010">#REF!</definedName>
    <definedName name="_ab1" localSheetId="7" hidden="1">{#N/A,#N/A,FALSE,"SumD";#N/A,#N/A,FALSE,"ElecD";#N/A,#N/A,FALSE,"MechD";#N/A,#N/A,FALSE,"GeotD";#N/A,#N/A,FALSE,"PrcsD";#N/A,#N/A,FALSE,"TunnD";#N/A,#N/A,FALSE,"CivlD";#N/A,#N/A,FALSE,"NtwkD";#N/A,#N/A,FALSE,"EstgD";#N/A,#N/A,FALSE,"PEngD"}</definedName>
    <definedName name="_ab1" localSheetId="10" hidden="1">{#N/A,#N/A,FALSE,"SumD";#N/A,#N/A,FALSE,"ElecD";#N/A,#N/A,FALSE,"MechD";#N/A,#N/A,FALSE,"GeotD";#N/A,#N/A,FALSE,"PrcsD";#N/A,#N/A,FALSE,"TunnD";#N/A,#N/A,FALSE,"CivlD";#N/A,#N/A,FALSE,"NtwkD";#N/A,#N/A,FALSE,"EstgD";#N/A,#N/A,FALSE,"PEngD"}</definedName>
    <definedName name="_ab1" localSheetId="11"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7" hidden="1">{#N/A,#N/A,FALSE,"SumD";#N/A,#N/A,FALSE,"ElecD";#N/A,#N/A,FALSE,"MechD";#N/A,#N/A,FALSE,"GeotD";#N/A,#N/A,FALSE,"PrcsD";#N/A,#N/A,FALSE,"TunnD";#N/A,#N/A,FALSE,"CivlD";#N/A,#N/A,FALSE,"NtwkD";#N/A,#N/A,FALSE,"EstgD";#N/A,#N/A,FALSE,"PEngD"}</definedName>
    <definedName name="_as1" localSheetId="10" hidden="1">{#N/A,#N/A,FALSE,"SumD";#N/A,#N/A,FALSE,"ElecD";#N/A,#N/A,FALSE,"MechD";#N/A,#N/A,FALSE,"GeotD";#N/A,#N/A,FALSE,"PrcsD";#N/A,#N/A,FALSE,"TunnD";#N/A,#N/A,FALSE,"CivlD";#N/A,#N/A,FALSE,"NtwkD";#N/A,#N/A,FALSE,"EstgD";#N/A,#N/A,FALSE,"PEngD"}</definedName>
    <definedName name="_as1" localSheetId="11"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7" hidden="1">{#N/A,#N/A,TRUE,"Cover";#N/A,#N/A,TRUE,"Conts";#N/A,#N/A,TRUE,"VOS";#N/A,#N/A,TRUE,"Warrington";#N/A,#N/A,TRUE,"Widnes"}</definedName>
    <definedName name="_ccr1" localSheetId="10" hidden="1">{#N/A,#N/A,TRUE,"Cover";#N/A,#N/A,TRUE,"Conts";#N/A,#N/A,TRUE,"VOS";#N/A,#N/A,TRUE,"Warrington";#N/A,#N/A,TRUE,"Widnes"}</definedName>
    <definedName name="_ccr1" localSheetId="11" hidden="1">{#N/A,#N/A,TRUE,"Cover";#N/A,#N/A,TRUE,"Conts";#N/A,#N/A,TRUE,"VOS";#N/A,#N/A,TRUE,"Warrington";#N/A,#N/A,TRUE,"Widnes"}</definedName>
    <definedName name="_ccr1" hidden="1">{#N/A,#N/A,TRUE,"Cover";#N/A,#N/A,TRUE,"Conts";#N/A,#N/A,TRUE,"VOS";#N/A,#N/A,TRUE,"Warrington";#N/A,#N/A,TRUE,"Widnes"}</definedName>
    <definedName name="_ccr2" localSheetId="7" hidden="1">{#N/A,#N/A,TRUE,"Cover";#N/A,#N/A,TRUE,"Conts";#N/A,#N/A,TRUE,"VOS";#N/A,#N/A,TRUE,"Warrington";#N/A,#N/A,TRUE,"Widnes"}</definedName>
    <definedName name="_ccr2" localSheetId="10" hidden="1">{#N/A,#N/A,TRUE,"Cover";#N/A,#N/A,TRUE,"Conts";#N/A,#N/A,TRUE,"VOS";#N/A,#N/A,TRUE,"Warrington";#N/A,#N/A,TRUE,"Widnes"}</definedName>
    <definedName name="_ccr2" localSheetId="11" hidden="1">{#N/A,#N/A,TRUE,"Cover";#N/A,#N/A,TRUE,"Conts";#N/A,#N/A,TRUE,"VOS";#N/A,#N/A,TRUE,"Warrington";#N/A,#N/A,TRUE,"Widnes"}</definedName>
    <definedName name="_ccr2" hidden="1">{#N/A,#N/A,TRUE,"Cover";#N/A,#N/A,TRUE,"Conts";#N/A,#N/A,TRUE,"VOS";#N/A,#N/A,TRUE,"Warrington";#N/A,#N/A,TRUE,"Widnes"}</definedName>
    <definedName name="_Dist_Values" localSheetId="7" hidden="1">#REF!</definedName>
    <definedName name="_Dist_Values" localSheetId="10" hidden="1">#REF!</definedName>
    <definedName name="_Dist_Values" hidden="1">#REF!</definedName>
    <definedName name="_Fill" localSheetId="7" hidden="1">[4]GRSummary!#REF!</definedName>
    <definedName name="_Fill" localSheetId="10" hidden="1">[4]GRSummary!#REF!</definedName>
    <definedName name="_Fill" hidden="1">[4]GRSummary!#REF!</definedName>
    <definedName name="_xlnm._FilterDatabase" localSheetId="7" hidden="1">'FIR Summary'!$A$6:$H$7</definedName>
    <definedName name="_xlnm._FilterDatabase" localSheetId="10" hidden="1">#REF!</definedName>
    <definedName name="_xlnm._FilterDatabase" localSheetId="24" hidden="1">Lookahead!#REF!</definedName>
    <definedName name="_xlnm._FilterDatabase" localSheetId="17" hidden="1">Procurement!$A$5:$Z$113</definedName>
    <definedName name="_xlnm._FilterDatabase" localSheetId="5" hidden="1">Progress!$R$27:$V$67</definedName>
    <definedName name="_xlnm._FilterDatabase" localSheetId="4" hidden="1">PV!$B$5:$H$82</definedName>
    <definedName name="_xlnm._FilterDatabase" localSheetId="3" hidden="1">'PV-PH'!$B$6:$D$58</definedName>
    <definedName name="_xlnm._FilterDatabase" hidden="1">#REF!</definedName>
    <definedName name="_jj300" localSheetId="7">#REF!</definedName>
    <definedName name="_jj300" localSheetId="10">#REF!</definedName>
    <definedName name="_jj300">#REF!</definedName>
    <definedName name="_Key1" localSheetId="7" hidden="1">#REF!</definedName>
    <definedName name="_Key1" localSheetId="10" hidden="1">#REF!</definedName>
    <definedName name="_Key1" hidden="1">#REF!</definedName>
    <definedName name="_Key2" localSheetId="7" hidden="1">'[5]LTR-2'!#REF!</definedName>
    <definedName name="_Key2" localSheetId="10" hidden="1">'[5]LTR-2'!#REF!</definedName>
    <definedName name="_Key2" hidden="1">'[5]LTR-2'!#REF!</definedName>
    <definedName name="_old3" localSheetId="7" hidden="1">{#N/A,#N/A,FALSE,"Summary";#N/A,#N/A,FALSE,"3TJ";#N/A,#N/A,FALSE,"3TN";#N/A,#N/A,FALSE,"3TP";#N/A,#N/A,FALSE,"3SJ";#N/A,#N/A,FALSE,"3CJ";#N/A,#N/A,FALSE,"3CN";#N/A,#N/A,FALSE,"3CP";#N/A,#N/A,FALSE,"3A"}</definedName>
    <definedName name="_old3" localSheetId="10" hidden="1">{#N/A,#N/A,FALSE,"Summary";#N/A,#N/A,FALSE,"3TJ";#N/A,#N/A,FALSE,"3TN";#N/A,#N/A,FALSE,"3TP";#N/A,#N/A,FALSE,"3SJ";#N/A,#N/A,FALSE,"3CJ";#N/A,#N/A,FALSE,"3CN";#N/A,#N/A,FALSE,"3CP";#N/A,#N/A,FALSE,"3A"}</definedName>
    <definedName name="_old3" localSheetId="11"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7" hidden="1">{#N/A,#N/A,FALSE,"Summary";#N/A,#N/A,FALSE,"3TJ";#N/A,#N/A,FALSE,"3TN";#N/A,#N/A,FALSE,"3TP";#N/A,#N/A,FALSE,"3SJ";#N/A,#N/A,FALSE,"3CJ";#N/A,#N/A,FALSE,"3CN";#N/A,#N/A,FALSE,"3CP";#N/A,#N/A,FALSE,"3A"}</definedName>
    <definedName name="_old5" localSheetId="10" hidden="1">{#N/A,#N/A,FALSE,"Summary";#N/A,#N/A,FALSE,"3TJ";#N/A,#N/A,FALSE,"3TN";#N/A,#N/A,FALSE,"3TP";#N/A,#N/A,FALSE,"3SJ";#N/A,#N/A,FALSE,"3CJ";#N/A,#N/A,FALSE,"3CN";#N/A,#N/A,FALSE,"3CP";#N/A,#N/A,FALSE,"3A"}</definedName>
    <definedName name="_old5" localSheetId="11"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7" hidden="1">{#N/A,#N/A,FALSE,"Summary";#N/A,#N/A,FALSE,"3TJ";#N/A,#N/A,FALSE,"3TN";#N/A,#N/A,FALSE,"3TP";#N/A,#N/A,FALSE,"3SJ";#N/A,#N/A,FALSE,"3CJ";#N/A,#N/A,FALSE,"3CN";#N/A,#N/A,FALSE,"3CP";#N/A,#N/A,FALSE,"3A"}</definedName>
    <definedName name="_old7" localSheetId="10" hidden="1">{#N/A,#N/A,FALSE,"Summary";#N/A,#N/A,FALSE,"3TJ";#N/A,#N/A,FALSE,"3TN";#N/A,#N/A,FALSE,"3TP";#N/A,#N/A,FALSE,"3SJ";#N/A,#N/A,FALSE,"3CJ";#N/A,#N/A,FALSE,"3CN";#N/A,#N/A,FALSE,"3CP";#N/A,#N/A,FALSE,"3A"}</definedName>
    <definedName name="_old7" localSheetId="11"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localSheetId="7" hidden="1">[6]PriceSummary!#REF!</definedName>
    <definedName name="_Parse_In" hidden="1">[6]PriceSummary!#REF!</definedName>
    <definedName name="_Parse_Out" localSheetId="7" hidden="1">#REF!</definedName>
    <definedName name="_Parse_Out" localSheetId="10" hidden="1">#REF!</definedName>
    <definedName name="_Parse_Out" hidden="1">#REF!</definedName>
    <definedName name="_Regression_Int" hidden="1">1</definedName>
    <definedName name="_Sort" localSheetId="7" hidden="1">#REF!</definedName>
    <definedName name="_Sort" localSheetId="10" hidden="1">#REF!</definedName>
    <definedName name="_Sort" hidden="1">#REF!</definedName>
    <definedName name="_WT" localSheetId="7">#REF!</definedName>
    <definedName name="_WT" localSheetId="10">#REF!</definedName>
    <definedName name="_WT">#REF!</definedName>
    <definedName name="A" localSheetId="7">#REF!</definedName>
    <definedName name="A" localSheetId="10">#REF!</definedName>
    <definedName name="A">#REF!</definedName>
    <definedName name="a\sdasdf" localSheetId="7" hidden="1">{#N/A,#N/A,TRUE,"Cover";#N/A,#N/A,TRUE,"Conts";#N/A,#N/A,TRUE,"VOS";#N/A,#N/A,TRUE,"Warrington";#N/A,#N/A,TRUE,"Widnes"}</definedName>
    <definedName name="a\sdasdf" localSheetId="10" hidden="1">{#N/A,#N/A,TRUE,"Cover";#N/A,#N/A,TRUE,"Conts";#N/A,#N/A,TRUE,"VOS";#N/A,#N/A,TRUE,"Warrington";#N/A,#N/A,TRUE,"Widnes"}</definedName>
    <definedName name="a\sdasdf" localSheetId="11" hidden="1">{#N/A,#N/A,TRUE,"Cover";#N/A,#N/A,TRUE,"Conts";#N/A,#N/A,TRUE,"VOS";#N/A,#N/A,TRUE,"Warrington";#N/A,#N/A,TRUE,"Widnes"}</definedName>
    <definedName name="a\sdasdf" hidden="1">{#N/A,#N/A,TRUE,"Cover";#N/A,#N/A,TRUE,"Conts";#N/A,#N/A,TRUE,"VOS";#N/A,#N/A,TRUE,"Warrington";#N/A,#N/A,TRUE,"Widnes"}</definedName>
    <definedName name="AAA" localSheetId="7" hidden="1">#REF!</definedName>
    <definedName name="AAA" localSheetId="10" hidden="1">#REF!</definedName>
    <definedName name="AAA" hidden="1">#REF!</definedName>
    <definedName name="aaaaaaaa" localSheetId="7" hidden="1">{#N/A,#N/A,TRUE,"Cover";#N/A,#N/A,TRUE,"Conts";#N/A,#N/A,TRUE,"VOS";#N/A,#N/A,TRUE,"Warrington";#N/A,#N/A,TRUE,"Widnes"}</definedName>
    <definedName name="aaaaaaaa" localSheetId="10" hidden="1">{#N/A,#N/A,TRUE,"Cover";#N/A,#N/A,TRUE,"Conts";#N/A,#N/A,TRUE,"VOS";#N/A,#N/A,TRUE,"Warrington";#N/A,#N/A,TRUE,"Widnes"}</definedName>
    <definedName name="aaaaaaaa" localSheetId="11" hidden="1">{#N/A,#N/A,TRUE,"Cover";#N/A,#N/A,TRUE,"Conts";#N/A,#N/A,TRUE,"VOS";#N/A,#N/A,TRUE,"Warrington";#N/A,#N/A,TRUE,"Widnes"}</definedName>
    <definedName name="aaaaaaaa" hidden="1">{#N/A,#N/A,TRUE,"Cover";#N/A,#N/A,TRUE,"Conts";#N/A,#N/A,TRUE,"VOS";#N/A,#N/A,TRUE,"Warrington";#N/A,#N/A,TRUE,"Widnes"}</definedName>
    <definedName name="ACC" localSheetId="7" hidden="1">{#N/A,#N/A,TRUE,"Cover";#N/A,#N/A,TRUE,"Conts";#N/A,#N/A,TRUE,"VOS";#N/A,#N/A,TRUE,"Warrington";#N/A,#N/A,TRUE,"Widnes"}</definedName>
    <definedName name="ACC" localSheetId="10" hidden="1">{#N/A,#N/A,TRUE,"Cover";#N/A,#N/A,TRUE,"Conts";#N/A,#N/A,TRUE,"VOS";#N/A,#N/A,TRUE,"Warrington";#N/A,#N/A,TRUE,"Widnes"}</definedName>
    <definedName name="ACC" localSheetId="11"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localSheetId="7" hidden="1">#REF!</definedName>
    <definedName name="accomation" localSheetId="10" hidden="1">#REF!</definedName>
    <definedName name="accomation" hidden="1">#REF!</definedName>
    <definedName name="ACT" localSheetId="7">[7]WorkBreakDown!#REF!</definedName>
    <definedName name="ACT" localSheetId="10">[7]WorkBreakDown!#REF!</definedName>
    <definedName name="ACT">[7]WorkBreakDown!#REF!</definedName>
    <definedName name="aegrgas" localSheetId="7" hidden="1">{#N/A,#N/A,TRUE,"Cover";#N/A,#N/A,TRUE,"Conts";#N/A,#N/A,TRUE,"VOS";#N/A,#N/A,TRUE,"Warrington";#N/A,#N/A,TRUE,"Widnes"}</definedName>
    <definedName name="aegrgas" localSheetId="10" hidden="1">{#N/A,#N/A,TRUE,"Cover";#N/A,#N/A,TRUE,"Conts";#N/A,#N/A,TRUE,"VOS";#N/A,#N/A,TRUE,"Warrington";#N/A,#N/A,TRUE,"Widnes"}</definedName>
    <definedName name="aegrgas" localSheetId="11" hidden="1">{#N/A,#N/A,TRUE,"Cover";#N/A,#N/A,TRUE,"Conts";#N/A,#N/A,TRUE,"VOS";#N/A,#N/A,TRUE,"Warrington";#N/A,#N/A,TRUE,"Widnes"}</definedName>
    <definedName name="aegrgas" hidden="1">{#N/A,#N/A,TRUE,"Cover";#N/A,#N/A,TRUE,"Conts";#N/A,#N/A,TRUE,"VOS";#N/A,#N/A,TRUE,"Warrington";#N/A,#N/A,TRUE,"Widnes"}</definedName>
    <definedName name="AERAFG" localSheetId="7" hidden="1">{#N/A,#N/A,TRUE,"Cover";#N/A,#N/A,TRUE,"Conts";#N/A,#N/A,TRUE,"VOS";#N/A,#N/A,TRUE,"Warrington";#N/A,#N/A,TRUE,"Widnes"}</definedName>
    <definedName name="AERAFG" localSheetId="10" hidden="1">{#N/A,#N/A,TRUE,"Cover";#N/A,#N/A,TRUE,"Conts";#N/A,#N/A,TRUE,"VOS";#N/A,#N/A,TRUE,"Warrington";#N/A,#N/A,TRUE,"Widnes"}</definedName>
    <definedName name="AERAFG" localSheetId="11" hidden="1">{#N/A,#N/A,TRUE,"Cover";#N/A,#N/A,TRUE,"Conts";#N/A,#N/A,TRUE,"VOS";#N/A,#N/A,TRUE,"Warrington";#N/A,#N/A,TRUE,"Widnes"}</definedName>
    <definedName name="AERAFG" hidden="1">{#N/A,#N/A,TRUE,"Cover";#N/A,#N/A,TRUE,"Conts";#N/A,#N/A,TRUE,"VOS";#N/A,#N/A,TRUE,"Warrington";#N/A,#N/A,TRUE,"Widnes"}</definedName>
    <definedName name="aerte" localSheetId="7" hidden="1">{#N/A,#N/A,TRUE,"Cover";#N/A,#N/A,TRUE,"Conts";#N/A,#N/A,TRUE,"VOS";#N/A,#N/A,TRUE,"Warrington";#N/A,#N/A,TRUE,"Widnes"}</definedName>
    <definedName name="aerte" localSheetId="10" hidden="1">{#N/A,#N/A,TRUE,"Cover";#N/A,#N/A,TRUE,"Conts";#N/A,#N/A,TRUE,"VOS";#N/A,#N/A,TRUE,"Warrington";#N/A,#N/A,TRUE,"Widnes"}</definedName>
    <definedName name="aerte" localSheetId="11" hidden="1">{#N/A,#N/A,TRUE,"Cover";#N/A,#N/A,TRUE,"Conts";#N/A,#N/A,TRUE,"VOS";#N/A,#N/A,TRUE,"Warrington";#N/A,#N/A,TRUE,"Widnes"}</definedName>
    <definedName name="aerte" hidden="1">{#N/A,#N/A,TRUE,"Cover";#N/A,#N/A,TRUE,"Conts";#N/A,#N/A,TRUE,"VOS";#N/A,#N/A,TRUE,"Warrington";#N/A,#N/A,TRUE,"Widnes"}</definedName>
    <definedName name="aertes" localSheetId="7" hidden="1">{#N/A,#N/A,TRUE,"Cover";#N/A,#N/A,TRUE,"Conts";#N/A,#N/A,TRUE,"VOS";#N/A,#N/A,TRUE,"Warrington";#N/A,#N/A,TRUE,"Widnes"}</definedName>
    <definedName name="aertes" localSheetId="10" hidden="1">{#N/A,#N/A,TRUE,"Cover";#N/A,#N/A,TRUE,"Conts";#N/A,#N/A,TRUE,"VOS";#N/A,#N/A,TRUE,"Warrington";#N/A,#N/A,TRUE,"Widnes"}</definedName>
    <definedName name="aertes" localSheetId="11" hidden="1">{#N/A,#N/A,TRUE,"Cover";#N/A,#N/A,TRUE,"Conts";#N/A,#N/A,TRUE,"VOS";#N/A,#N/A,TRUE,"Warrington";#N/A,#N/A,TRUE,"Widnes"}</definedName>
    <definedName name="aertes" hidden="1">{#N/A,#N/A,TRUE,"Cover";#N/A,#N/A,TRUE,"Conts";#N/A,#N/A,TRUE,"VOS";#N/A,#N/A,TRUE,"Warrington";#N/A,#N/A,TRUE,"Widnes"}</definedName>
    <definedName name="aetertryh" localSheetId="7" hidden="1">{#N/A,#N/A,TRUE,"Cover";#N/A,#N/A,TRUE,"Conts";#N/A,#N/A,TRUE,"VOS";#N/A,#N/A,TRUE,"Warrington";#N/A,#N/A,TRUE,"Widnes"}</definedName>
    <definedName name="aetertryh" localSheetId="10" hidden="1">{#N/A,#N/A,TRUE,"Cover";#N/A,#N/A,TRUE,"Conts";#N/A,#N/A,TRUE,"VOS";#N/A,#N/A,TRUE,"Warrington";#N/A,#N/A,TRUE,"Widnes"}</definedName>
    <definedName name="aetertryh" localSheetId="11" hidden="1">{#N/A,#N/A,TRUE,"Cover";#N/A,#N/A,TRUE,"Conts";#N/A,#N/A,TRUE,"VOS";#N/A,#N/A,TRUE,"Warrington";#N/A,#N/A,TRUE,"Widnes"}</definedName>
    <definedName name="aetertryh" hidden="1">{#N/A,#N/A,TRUE,"Cover";#N/A,#N/A,TRUE,"Conts";#N/A,#N/A,TRUE,"VOS";#N/A,#N/A,TRUE,"Warrington";#N/A,#N/A,TRUE,"Widnes"}</definedName>
    <definedName name="anvoice1" localSheetId="7" hidden="1">#REF!</definedName>
    <definedName name="anvoice1" localSheetId="10" hidden="1">#REF!</definedName>
    <definedName name="anvoice1" hidden="1">#REF!</definedName>
    <definedName name="APPO" localSheetId="7" hidden="1">#REF!</definedName>
    <definedName name="APPO" localSheetId="10" hidden="1">#REF!</definedName>
    <definedName name="APPO" hidden="1">#REF!</definedName>
    <definedName name="appraisal" localSheetId="7" hidden="1">{#N/A,#N/A,TRUE,"Cover";#N/A,#N/A,TRUE,"Conts";#N/A,#N/A,TRUE,"VOS";#N/A,#N/A,TRUE,"Warrington";#N/A,#N/A,TRUE,"Widnes"}</definedName>
    <definedName name="appraisal" localSheetId="10" hidden="1">{#N/A,#N/A,TRUE,"Cover";#N/A,#N/A,TRUE,"Conts";#N/A,#N/A,TRUE,"VOS";#N/A,#N/A,TRUE,"Warrington";#N/A,#N/A,TRUE,"Widnes"}</definedName>
    <definedName name="appraisal" localSheetId="11" hidden="1">{#N/A,#N/A,TRUE,"Cover";#N/A,#N/A,TRUE,"Conts";#N/A,#N/A,TRUE,"VOS";#N/A,#N/A,TRUE,"Warrington";#N/A,#N/A,TRUE,"Widnes"}</definedName>
    <definedName name="appraisal" hidden="1">{#N/A,#N/A,TRUE,"Cover";#N/A,#N/A,TRUE,"Conts";#N/A,#N/A,TRUE,"VOS";#N/A,#N/A,TRUE,"Warrington";#N/A,#N/A,TRUE,"Widnes"}</definedName>
    <definedName name="ARUN" localSheetId="7" hidden="1">#REF!</definedName>
    <definedName name="ARUN" localSheetId="10" hidden="1">#REF!</definedName>
    <definedName name="ARUN" hidden="1">#REF!</definedName>
    <definedName name="asdfsa" localSheetId="7" hidden="1">#REF!</definedName>
    <definedName name="asdfsa" localSheetId="10" hidden="1">#REF!</definedName>
    <definedName name="asdfsa" hidden="1">#REF!</definedName>
    <definedName name="asgseg" localSheetId="7" hidden="1">{#N/A,#N/A,TRUE,"Cover";#N/A,#N/A,TRUE,"Conts";#N/A,#N/A,TRUE,"VOS";#N/A,#N/A,TRUE,"Warrington";#N/A,#N/A,TRUE,"Widnes"}</definedName>
    <definedName name="asgseg" localSheetId="10" hidden="1">{#N/A,#N/A,TRUE,"Cover";#N/A,#N/A,TRUE,"Conts";#N/A,#N/A,TRUE,"VOS";#N/A,#N/A,TRUE,"Warrington";#N/A,#N/A,TRUE,"Widnes"}</definedName>
    <definedName name="asgseg" localSheetId="11" hidden="1">{#N/A,#N/A,TRUE,"Cover";#N/A,#N/A,TRUE,"Conts";#N/A,#N/A,TRUE,"VOS";#N/A,#N/A,TRUE,"Warrington";#N/A,#N/A,TRUE,"Widnes"}</definedName>
    <definedName name="asgseg" hidden="1">{#N/A,#N/A,TRUE,"Cover";#N/A,#N/A,TRUE,"Conts";#N/A,#N/A,TRUE,"VOS";#N/A,#N/A,TRUE,"Warrington";#N/A,#N/A,TRUE,"Widnes"}</definedName>
    <definedName name="asrasnrjutu" localSheetId="7" hidden="1">{#N/A,#N/A,TRUE,"Cover";#N/A,#N/A,TRUE,"Conts";#N/A,#N/A,TRUE,"VOS";#N/A,#N/A,TRUE,"Warrington";#N/A,#N/A,TRUE,"Widnes"}</definedName>
    <definedName name="asrasnrjutu" localSheetId="10" hidden="1">{#N/A,#N/A,TRUE,"Cover";#N/A,#N/A,TRUE,"Conts";#N/A,#N/A,TRUE,"VOS";#N/A,#N/A,TRUE,"Warrington";#N/A,#N/A,TRUE,"Widnes"}</definedName>
    <definedName name="asrasnrjutu" localSheetId="11" hidden="1">{#N/A,#N/A,TRUE,"Cover";#N/A,#N/A,TRUE,"Conts";#N/A,#N/A,TRUE,"VOS";#N/A,#N/A,TRUE,"Warrington";#N/A,#N/A,TRUE,"Widnes"}</definedName>
    <definedName name="asrasnrjutu" hidden="1">{#N/A,#N/A,TRUE,"Cover";#N/A,#N/A,TRUE,"Conts";#N/A,#N/A,TRUE,"VOS";#N/A,#N/A,TRUE,"Warrington";#N/A,#N/A,TRUE,"Widnes"}</definedName>
    <definedName name="At_risk">[8]Assumptions!$B$1</definedName>
    <definedName name="atrisk_total_net_rent_for_cashflow">'[8]@risk rents and incentives'!$W$25:$AL$26</definedName>
    <definedName name="Audit_Category" localSheetId="7">[9]Lookups!#REF!</definedName>
    <definedName name="Audit_Category" localSheetId="10">[9]Lookups!#REF!</definedName>
    <definedName name="Audit_Category" localSheetId="19">[9]Lookups!#REF!</definedName>
    <definedName name="Audit_Category" localSheetId="8">[9]Lookups!#REF!</definedName>
    <definedName name="Audit_Category" localSheetId="6">[9]Lookups!#REF!</definedName>
    <definedName name="Audit_Category">[9]Lookups!#REF!</definedName>
    <definedName name="awt" localSheetId="7" hidden="1">{#N/A,#N/A,TRUE,"Cover";#N/A,#N/A,TRUE,"Conts";#N/A,#N/A,TRUE,"VOS";#N/A,#N/A,TRUE,"Warrington";#N/A,#N/A,TRUE,"Widnes"}</definedName>
    <definedName name="awt" localSheetId="10" hidden="1">{#N/A,#N/A,TRUE,"Cover";#N/A,#N/A,TRUE,"Conts";#N/A,#N/A,TRUE,"VOS";#N/A,#N/A,TRUE,"Warrington";#N/A,#N/A,TRUE,"Widnes"}</definedName>
    <definedName name="awt" localSheetId="11" hidden="1">{#N/A,#N/A,TRUE,"Cover";#N/A,#N/A,TRUE,"Conts";#N/A,#N/A,TRUE,"VOS";#N/A,#N/A,TRUE,"Warrington";#N/A,#N/A,TRUE,"Widnes"}</definedName>
    <definedName name="awt" hidden="1">{#N/A,#N/A,TRUE,"Cover";#N/A,#N/A,TRUE,"Conts";#N/A,#N/A,TRUE,"VOS";#N/A,#N/A,TRUE,"Warrington";#N/A,#N/A,TRUE,"Widnes"}</definedName>
    <definedName name="awyawghh" localSheetId="7" hidden="1">{#N/A,#N/A,TRUE,"Cover";#N/A,#N/A,TRUE,"Conts";#N/A,#N/A,TRUE,"VOS";#N/A,#N/A,TRUE,"Warrington";#N/A,#N/A,TRUE,"Widnes"}</definedName>
    <definedName name="awyawghh" localSheetId="10" hidden="1">{#N/A,#N/A,TRUE,"Cover";#N/A,#N/A,TRUE,"Conts";#N/A,#N/A,TRUE,"VOS";#N/A,#N/A,TRUE,"Warrington";#N/A,#N/A,TRUE,"Widnes"}</definedName>
    <definedName name="awyawghh" localSheetId="11" hidden="1">{#N/A,#N/A,TRUE,"Cover";#N/A,#N/A,TRUE,"Conts";#N/A,#N/A,TRUE,"VOS";#N/A,#N/A,TRUE,"Warrington";#N/A,#N/A,TRUE,"Widnes"}</definedName>
    <definedName name="awyawghh" hidden="1">{#N/A,#N/A,TRUE,"Cover";#N/A,#N/A,TRUE,"Conts";#N/A,#N/A,TRUE,"VOS";#N/A,#N/A,TRUE,"Warrington";#N/A,#N/A,TRUE,"Widnes"}</definedName>
    <definedName name="BAB_Control" localSheetId="7" hidden="1">{"'TELEPHONE Nos'!$A$1:$D$55"}</definedName>
    <definedName name="BAB_Control" localSheetId="10" hidden="1">{"'TELEPHONE Nos'!$A$1:$D$55"}</definedName>
    <definedName name="BAB_Control" localSheetId="11" hidden="1">{"'TELEPHONE Nos'!$A$1:$D$55"}</definedName>
    <definedName name="BAB_Control" hidden="1">{"'TELEPHONE Nos'!$A$1:$D$55"}</definedName>
    <definedName name="bb" localSheetId="7" hidden="1">{#N/A,#N/A,TRUE,"Cover";#N/A,#N/A,TRUE,"Conts";#N/A,#N/A,TRUE,"VOS";#N/A,#N/A,TRUE,"Warrington";#N/A,#N/A,TRUE,"Widnes"}</definedName>
    <definedName name="bb" localSheetId="10" hidden="1">{#N/A,#N/A,TRUE,"Cover";#N/A,#N/A,TRUE,"Conts";#N/A,#N/A,TRUE,"VOS";#N/A,#N/A,TRUE,"Warrington";#N/A,#N/A,TRUE,"Widnes"}</definedName>
    <definedName name="bb" localSheetId="11" hidden="1">{#N/A,#N/A,TRUE,"Cover";#N/A,#N/A,TRUE,"Conts";#N/A,#N/A,TRUE,"VOS";#N/A,#N/A,TRUE,"Warrington";#N/A,#N/A,TRUE,"Widnes"}</definedName>
    <definedName name="bb" hidden="1">{#N/A,#N/A,TRUE,"Cover";#N/A,#N/A,TRUE,"Conts";#N/A,#N/A,TRUE,"VOS";#N/A,#N/A,TRUE,"Warrington";#N/A,#N/A,TRUE,"Widnes"}</definedName>
    <definedName name="bbbbbbbbbb" localSheetId="7" hidden="1">#REF!</definedName>
    <definedName name="bbbbbbbbbb" localSheetId="10" hidden="1">#REF!</definedName>
    <definedName name="bbbbbbbbbb" hidden="1">#REF!</definedName>
    <definedName name="BC">[7]WorkBreakDown!$G$4</definedName>
    <definedName name="BCIS" localSheetId="7" hidden="1">{#N/A,#N/A,TRUE,"Cover";#N/A,#N/A,TRUE,"Conts";#N/A,#N/A,TRUE,"VOS";#N/A,#N/A,TRUE,"Warrington";#N/A,#N/A,TRUE,"Widnes"}</definedName>
    <definedName name="BCIS" localSheetId="10" hidden="1">{#N/A,#N/A,TRUE,"Cover";#N/A,#N/A,TRUE,"Conts";#N/A,#N/A,TRUE,"VOS";#N/A,#N/A,TRUE,"Warrington";#N/A,#N/A,TRUE,"Widnes"}</definedName>
    <definedName name="BCIS" localSheetId="11" hidden="1">{#N/A,#N/A,TRUE,"Cover";#N/A,#N/A,TRUE,"Conts";#N/A,#N/A,TRUE,"VOS";#N/A,#N/A,TRUE,"Warrington";#N/A,#N/A,TRUE,"Widnes"}</definedName>
    <definedName name="BCIS" hidden="1">{#N/A,#N/A,TRUE,"Cover";#N/A,#N/A,TRUE,"Conts";#N/A,#N/A,TRUE,"VOS";#N/A,#N/A,TRUE,"Warrington";#N/A,#N/A,TRUE,"Widnes"}</definedName>
    <definedName name="BCTemp">'[10]BC - Final Templates'!$G$5:$S$182</definedName>
    <definedName name="BQ">[7]WorkBreakDown!$F$4</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 localSheetId="7">'[11]Build-up'!#REF!</definedName>
    <definedName name="BUILDER_S__PROFIT__AND__ATTENDANCE" localSheetId="10">'[11]Build-up'!#REF!</definedName>
    <definedName name="BUILDER_S__PROFIT__AND__ATTENDANCE">'[11]Build-up'!#REF!</definedName>
    <definedName name="BuiltIn_Print_Area___0" localSheetId="7">#REF!</definedName>
    <definedName name="BuiltIn_Print_Area___0" localSheetId="10">#REF!</definedName>
    <definedName name="BuiltIn_Print_Area___0">#REF!</definedName>
    <definedName name="car_park_cash_flow">'[8]Car park lease'!$A$21:$G$161</definedName>
    <definedName name="CARGO" localSheetId="7" hidden="1">{#N/A,#N/A,FALSE,"C3";#N/A,#N/A,FALSE,"D2-17";#N/A,#N/A,FALSE,"C2-17";#N/A,#N/A,FALSE,"C2-CIVIL";#N/A,#N/A,FALSE,"D1-C1 contract";#N/A,#N/A,FALSE,"D1-CIVIL";#N/A,#N/A,FALSE,"C1 hourly";#N/A,#N/A,FALSE,"C1 contract";#N/A,#N/A,FALSE,"D1-C1 hourly"}</definedName>
    <definedName name="CARGO" localSheetId="10" hidden="1">{#N/A,#N/A,FALSE,"C3";#N/A,#N/A,FALSE,"D2-17";#N/A,#N/A,FALSE,"C2-17";#N/A,#N/A,FALSE,"C2-CIVIL";#N/A,#N/A,FALSE,"D1-C1 contract";#N/A,#N/A,FALSE,"D1-CIVIL";#N/A,#N/A,FALSE,"C1 hourly";#N/A,#N/A,FALSE,"C1 contract";#N/A,#N/A,FALSE,"D1-C1 hourly"}</definedName>
    <definedName name="CARGO" localSheetId="11"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7" hidden="1">{#N/A,#N/A,TRUE,"Cover";#N/A,#N/A,TRUE,"Conts";#N/A,#N/A,TRUE,"VOS";#N/A,#N/A,TRUE,"Warrington";#N/A,#N/A,TRUE,"Widnes"}</definedName>
    <definedName name="cashfl" localSheetId="10" hidden="1">{#N/A,#N/A,TRUE,"Cover";#N/A,#N/A,TRUE,"Conts";#N/A,#N/A,TRUE,"VOS";#N/A,#N/A,TRUE,"Warrington";#N/A,#N/A,TRUE,"Widnes"}</definedName>
    <definedName name="cashfl" localSheetId="11" hidden="1">{#N/A,#N/A,TRUE,"Cover";#N/A,#N/A,TRUE,"Conts";#N/A,#N/A,TRUE,"VOS";#N/A,#N/A,TRUE,"Warrington";#N/A,#N/A,TRUE,"Widnes"}</definedName>
    <definedName name="cashfl" hidden="1">{#N/A,#N/A,TRUE,"Cover";#N/A,#N/A,TRUE,"Conts";#N/A,#N/A,TRUE,"VOS";#N/A,#N/A,TRUE,"Warrington";#N/A,#N/A,TRUE,"Widnes"}</definedName>
    <definedName name="cccccc" localSheetId="7" hidden="1">{#N/A,#N/A,TRUE,"Cover";#N/A,#N/A,TRUE,"Conts";#N/A,#N/A,TRUE,"VOS";#N/A,#N/A,TRUE,"Warrington";#N/A,#N/A,TRUE,"Widnes"}</definedName>
    <definedName name="cccccc" localSheetId="10" hidden="1">{#N/A,#N/A,TRUE,"Cover";#N/A,#N/A,TRUE,"Conts";#N/A,#N/A,TRUE,"VOS";#N/A,#N/A,TRUE,"Warrington";#N/A,#N/A,TRUE,"Widnes"}</definedName>
    <definedName name="cccccc" localSheetId="11" hidden="1">{#N/A,#N/A,TRUE,"Cover";#N/A,#N/A,TRUE,"Conts";#N/A,#N/A,TRUE,"VOS";#N/A,#N/A,TRUE,"Warrington";#N/A,#N/A,TRUE,"Widnes"}</definedName>
    <definedName name="cccccc" hidden="1">{#N/A,#N/A,TRUE,"Cover";#N/A,#N/A,TRUE,"Conts";#N/A,#N/A,TRUE,"VOS";#N/A,#N/A,TRUE,"Warrington";#N/A,#N/A,TRUE,"Widnes"}</definedName>
    <definedName name="CCR" localSheetId="7" hidden="1">{#N/A,#N/A,TRUE,"Cover";#N/A,#N/A,TRUE,"Conts";#N/A,#N/A,TRUE,"VOS";#N/A,#N/A,TRUE,"Warrington";#N/A,#N/A,TRUE,"Widnes"}</definedName>
    <definedName name="CCR" localSheetId="10" hidden="1">{#N/A,#N/A,TRUE,"Cover";#N/A,#N/A,TRUE,"Conts";#N/A,#N/A,TRUE,"VOS";#N/A,#N/A,TRUE,"Warrington";#N/A,#N/A,TRUE,"Widnes"}</definedName>
    <definedName name="CCR" localSheetId="11" hidden="1">{#N/A,#N/A,TRUE,"Cover";#N/A,#N/A,TRUE,"Conts";#N/A,#N/A,TRUE,"VOS";#N/A,#N/A,TRUE,"Warrington";#N/A,#N/A,TRUE,"Widnes"}</definedName>
    <definedName name="CCR" hidden="1">{#N/A,#N/A,TRUE,"Cover";#N/A,#N/A,TRUE,"Conts";#N/A,#N/A,TRUE,"VOS";#N/A,#N/A,TRUE,"Warrington";#N/A,#N/A,TRUE,"Widnes"}</definedName>
    <definedName name="CEILING__FINISHES" localSheetId="7">'[11]Build-up'!#REF!</definedName>
    <definedName name="CEILING__FINISHES">'[11]Build-up'!#REF!</definedName>
    <definedName name="CEMP_Category" localSheetId="10">[9]Lookups!#REF!</definedName>
    <definedName name="CEMP_Category" localSheetId="19">[9]Lookups!#REF!</definedName>
    <definedName name="CEMP_Category" localSheetId="8">[9]Lookups!#REF!</definedName>
    <definedName name="CEMP_Category" localSheetId="6">[9]Lookups!#REF!</definedName>
    <definedName name="CEMP_Category">[9]Lookups!#REF!</definedName>
    <definedName name="CESMM3rdDiv">'[12]CESMM3 class'!$F$7:$H$14</definedName>
    <definedName name="Channel_Template">'[13]Channel - final template'!$I$2:$V$122</definedName>
    <definedName name="ChannelSched">'[14]Sched-Structure IFB'!$C$8:$P$33</definedName>
    <definedName name="chris" localSheetId="7" hidden="1">{#N/A,#N/A,TRUE,"Cover";#N/A,#N/A,TRUE,"Conts";#N/A,#N/A,TRUE,"VOS";#N/A,#N/A,TRUE,"Warrington";#N/A,#N/A,TRUE,"Widnes"}</definedName>
    <definedName name="chris" localSheetId="10" hidden="1">{#N/A,#N/A,TRUE,"Cover";#N/A,#N/A,TRUE,"Conts";#N/A,#N/A,TRUE,"VOS";#N/A,#N/A,TRUE,"Warrington";#N/A,#N/A,TRUE,"Widnes"}</definedName>
    <definedName name="chris" localSheetId="11" hidden="1">{#N/A,#N/A,TRUE,"Cover";#N/A,#N/A,TRUE,"Conts";#N/A,#N/A,TRUE,"VOS";#N/A,#N/A,TRUE,"Warrington";#N/A,#N/A,TRUE,"Widnes"}</definedName>
    <definedName name="chris" hidden="1">{#N/A,#N/A,TRUE,"Cover";#N/A,#N/A,TRUE,"Conts";#N/A,#N/A,TRUE,"VOS";#N/A,#N/A,TRUE,"Warrington";#N/A,#N/A,TRUE,"Widnes"}</definedName>
    <definedName name="Comp_ME" localSheetId="7">#REF!</definedName>
    <definedName name="Comp_ME" localSheetId="10">#REF!</definedName>
    <definedName name="Comp_ME">#REF!</definedName>
    <definedName name="complete" localSheetId="7">#REF!</definedName>
    <definedName name="complete" localSheetId="10">#REF!</definedName>
    <definedName name="complete" localSheetId="19">#REF!</definedName>
    <definedName name="complete" localSheetId="8">#REF!</definedName>
    <definedName name="complete" localSheetId="6">#REF!</definedName>
    <definedName name="complete">#REF!</definedName>
    <definedName name="completion_date">[8]Assumptions!$C$46</definedName>
    <definedName name="CON" localSheetId="7" hidden="1">{#N/A,#N/A,TRUE,"Cover";#N/A,#N/A,TRUE,"Conts";#N/A,#N/A,TRUE,"VOS";#N/A,#N/A,TRUE,"Warrington";#N/A,#N/A,TRUE,"Widnes"}</definedName>
    <definedName name="CON" localSheetId="10" hidden="1">{#N/A,#N/A,TRUE,"Cover";#N/A,#N/A,TRUE,"Conts";#N/A,#N/A,TRUE,"VOS";#N/A,#N/A,TRUE,"Warrington";#N/A,#N/A,TRUE,"Widnes"}</definedName>
    <definedName name="CON" localSheetId="11" hidden="1">{#N/A,#N/A,TRUE,"Cover";#N/A,#N/A,TRUE,"Conts";#N/A,#N/A,TRUE,"VOS";#N/A,#N/A,TRUE,"Warrington";#N/A,#N/A,TRUE,"Widnes"}</definedName>
    <definedName name="CON" hidden="1">{#N/A,#N/A,TRUE,"Cover";#N/A,#N/A,TRUE,"Conts";#N/A,#N/A,TRUE,"VOS";#N/A,#N/A,TRUE,"Warrington";#N/A,#N/A,TRUE,"Widnes"}</definedName>
    <definedName name="Conc_01">'[15]Structural Concrete'!$O$7</definedName>
    <definedName name="CONC_06">'[15]Structural Concrete'!$O$107</definedName>
    <definedName name="CONC_09">'[15]Structural Concrete'!$O$167</definedName>
    <definedName name="CONC_11">'[15]Structural Concrete'!$O$205</definedName>
    <definedName name="CONC_16">'[15]Structural Concrete'!$O$316</definedName>
    <definedName name="CONC_23">'[15]Structural Concrete'!$O$455</definedName>
    <definedName name="CONCOURSE" localSheetId="7" hidden="1">{#N/A,#N/A,TRUE,"Cover";#N/A,#N/A,TRUE,"Conts";#N/A,#N/A,TRUE,"VOS";#N/A,#N/A,TRUE,"Warrington";#N/A,#N/A,TRUE,"Widnes"}</definedName>
    <definedName name="CONCOURSE" localSheetId="10" hidden="1">{#N/A,#N/A,TRUE,"Cover";#N/A,#N/A,TRUE,"Conts";#N/A,#N/A,TRUE,"VOS";#N/A,#N/A,TRUE,"Warrington";#N/A,#N/A,TRUE,"Widnes"}</definedName>
    <definedName name="CONCOURSE" localSheetId="11" hidden="1">{#N/A,#N/A,TRUE,"Cover";#N/A,#N/A,TRUE,"Conts";#N/A,#N/A,TRUE,"VOS";#N/A,#N/A,TRUE,"Warrington";#N/A,#N/A,TRUE,"Widnes"}</definedName>
    <definedName name="CONCOURSE" hidden="1">{#N/A,#N/A,TRUE,"Cover";#N/A,#N/A,TRUE,"Conts";#N/A,#N/A,TRUE,"VOS";#N/A,#N/A,TRUE,"Warrington";#N/A,#N/A,TRUE,"Widnes"}</definedName>
    <definedName name="CulType">'[14]Sched-Structure IFB'!$AD$29:$AI$31</definedName>
    <definedName name="CulvertSched">'[14]Sched-Structure IFB'!$R$8:$AJ$26</definedName>
    <definedName name="CUlvertType">'[14]Sched-Structure IFB'!$AD$29:$AI$35</definedName>
    <definedName name="CulvSched">'[14]Sched-Structure IFB'!$R$8:$AL$26</definedName>
    <definedName name="_xlnm.Database" localSheetId="7">#REF!</definedName>
    <definedName name="_xlnm.Database" localSheetId="10">#REF!</definedName>
    <definedName name="_xlnm.Database">#REF!</definedName>
    <definedName name="Date">'[16]Fill this out first...'!$D$14</definedName>
    <definedName name="dd" localSheetId="7" hidden="1">{#N/A,#N/A,TRUE,"Cover";#N/A,#N/A,TRUE,"Conts";#N/A,#N/A,TRUE,"VOS";#N/A,#N/A,TRUE,"Warrington";#N/A,#N/A,TRUE,"Widnes"}</definedName>
    <definedName name="dd" localSheetId="10" hidden="1">{#N/A,#N/A,TRUE,"Cover";#N/A,#N/A,TRUE,"Conts";#N/A,#N/A,TRUE,"VOS";#N/A,#N/A,TRUE,"Warrington";#N/A,#N/A,TRUE,"Widnes"}</definedName>
    <definedName name="dd" localSheetId="11" hidden="1">{#N/A,#N/A,TRUE,"Cover";#N/A,#N/A,TRUE,"Conts";#N/A,#N/A,TRUE,"VOS";#N/A,#N/A,TRUE,"Warrington";#N/A,#N/A,TRUE,"Widnes"}</definedName>
    <definedName name="dd" hidden="1">{#N/A,#N/A,TRUE,"Cover";#N/A,#N/A,TRUE,"Conts";#N/A,#N/A,TRUE,"VOS";#N/A,#N/A,TRUE,"Warrington";#N/A,#N/A,TRUE,"Widnes"}</definedName>
    <definedName name="ddddd" localSheetId="7" hidden="1">{#N/A,#N/A,TRUE,"Cover";#N/A,#N/A,TRUE,"Conts";#N/A,#N/A,TRUE,"VOS";#N/A,#N/A,TRUE,"Warrington";#N/A,#N/A,TRUE,"Widnes"}</definedName>
    <definedName name="ddddd" localSheetId="10" hidden="1">{#N/A,#N/A,TRUE,"Cover";#N/A,#N/A,TRUE,"Conts";#N/A,#N/A,TRUE,"VOS";#N/A,#N/A,TRUE,"Warrington";#N/A,#N/A,TRUE,"Widnes"}</definedName>
    <definedName name="ddddd" localSheetId="11" hidden="1">{#N/A,#N/A,TRUE,"Cover";#N/A,#N/A,TRUE,"Conts";#N/A,#N/A,TRUE,"VOS";#N/A,#N/A,TRUE,"Warrington";#N/A,#N/A,TRUE,"Widnes"}</definedName>
    <definedName name="ddddd" hidden="1">{#N/A,#N/A,TRUE,"Cover";#N/A,#N/A,TRUE,"Conts";#N/A,#N/A,TRUE,"VOS";#N/A,#N/A,TRUE,"Warrington";#N/A,#N/A,TRUE,"Widnes"}</definedName>
    <definedName name="DEPTH" localSheetId="7">#REF!</definedName>
    <definedName name="DEPTH" localSheetId="10">#REF!</definedName>
    <definedName name="DEPTH">#REF!</definedName>
    <definedName name="DETAILS" localSheetId="7" hidden="1">{#N/A,#N/A,FALSE,"C3";#N/A,#N/A,FALSE,"D2-17";#N/A,#N/A,FALSE,"C2-17";#N/A,#N/A,FALSE,"C2-CIVIL";#N/A,#N/A,FALSE,"D1-C1 contract";#N/A,#N/A,FALSE,"D1-CIVIL";#N/A,#N/A,FALSE,"C1 hourly";#N/A,#N/A,FALSE,"C1 contract";#N/A,#N/A,FALSE,"D1-C1 hourly"}</definedName>
    <definedName name="DETAILS" localSheetId="10" hidden="1">{#N/A,#N/A,FALSE,"C3";#N/A,#N/A,FALSE,"D2-17";#N/A,#N/A,FALSE,"C2-17";#N/A,#N/A,FALSE,"C2-CIVIL";#N/A,#N/A,FALSE,"D1-C1 contract";#N/A,#N/A,FALSE,"D1-CIVIL";#N/A,#N/A,FALSE,"C1 hourly";#N/A,#N/A,FALSE,"C1 contract";#N/A,#N/A,FALSE,"D1-C1 hourly"}</definedName>
    <definedName name="DETAILS" localSheetId="11"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localSheetId="7" hidden="1">[17]Micro!#REF!</definedName>
    <definedName name="dfde" hidden="1">[17]Micro!#REF!</definedName>
    <definedName name="dfffff" localSheetId="7" hidden="1">{#N/A,#N/A,FALSE,"SumG";#N/A,#N/A,FALSE,"ElecG";#N/A,#N/A,FALSE,"MechG";#N/A,#N/A,FALSE,"GeotG";#N/A,#N/A,FALSE,"PrcsG";#N/A,#N/A,FALSE,"TunnG";#N/A,#N/A,FALSE,"CivlG";#N/A,#N/A,FALSE,"NtwkG";#N/A,#N/A,FALSE,"EstgG";#N/A,#N/A,FALSE,"PEngG"}</definedName>
    <definedName name="dfffff" localSheetId="10" hidden="1">{#N/A,#N/A,FALSE,"SumG";#N/A,#N/A,FALSE,"ElecG";#N/A,#N/A,FALSE,"MechG";#N/A,#N/A,FALSE,"GeotG";#N/A,#N/A,FALSE,"PrcsG";#N/A,#N/A,FALSE,"TunnG";#N/A,#N/A,FALSE,"CivlG";#N/A,#N/A,FALSE,"NtwkG";#N/A,#N/A,FALSE,"EstgG";#N/A,#N/A,FALSE,"PEngG"}</definedName>
    <definedName name="dfffff" localSheetId="11"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7" hidden="1">{#N/A,#N/A,TRUE,"Cover";#N/A,#N/A,TRUE,"Conts";#N/A,#N/A,TRUE,"VOS";#N/A,#N/A,TRUE,"Warrington";#N/A,#N/A,TRUE,"Widnes"}</definedName>
    <definedName name="dfgd" localSheetId="10" hidden="1">{#N/A,#N/A,TRUE,"Cover";#N/A,#N/A,TRUE,"Conts";#N/A,#N/A,TRUE,"VOS";#N/A,#N/A,TRUE,"Warrington";#N/A,#N/A,TRUE,"Widnes"}</definedName>
    <definedName name="dfgd" localSheetId="11" hidden="1">{#N/A,#N/A,TRUE,"Cover";#N/A,#N/A,TRUE,"Conts";#N/A,#N/A,TRUE,"VOS";#N/A,#N/A,TRUE,"Warrington";#N/A,#N/A,TRUE,"Widnes"}</definedName>
    <definedName name="dfgd" hidden="1">{#N/A,#N/A,TRUE,"Cover";#N/A,#N/A,TRUE,"Conts";#N/A,#N/A,TRUE,"VOS";#N/A,#N/A,TRUE,"Warrington";#N/A,#N/A,TRUE,"Widnes"}</definedName>
    <definedName name="dgfd" localSheetId="7" hidden="1">{#N/A,#N/A,FALSE,"SumG";#N/A,#N/A,FALSE,"ElecG";#N/A,#N/A,FALSE,"MechG";#N/A,#N/A,FALSE,"GeotG";#N/A,#N/A,FALSE,"PrcsG";#N/A,#N/A,FALSE,"TunnG";#N/A,#N/A,FALSE,"CivlG";#N/A,#N/A,FALSE,"NtwkG";#N/A,#N/A,FALSE,"EstgG";#N/A,#N/A,FALSE,"PEngG"}</definedName>
    <definedName name="dgfd" localSheetId="10" hidden="1">{#N/A,#N/A,FALSE,"SumG";#N/A,#N/A,FALSE,"ElecG";#N/A,#N/A,FALSE,"MechG";#N/A,#N/A,FALSE,"GeotG";#N/A,#N/A,FALSE,"PrcsG";#N/A,#N/A,FALSE,"TunnG";#N/A,#N/A,FALSE,"CivlG";#N/A,#N/A,FALSE,"NtwkG";#N/A,#N/A,FALSE,"EstgG";#N/A,#N/A,FALSE,"PEngG"}</definedName>
    <definedName name="dgfd" localSheetId="11"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7" hidden="1">{#N/A,#N/A,TRUE,"Cover";#N/A,#N/A,TRUE,"Conts";#N/A,#N/A,TRUE,"VOS";#N/A,#N/A,TRUE,"Warrington";#N/A,#N/A,TRUE,"Widnes"}</definedName>
    <definedName name="djjii" localSheetId="10" hidden="1">{#N/A,#N/A,TRUE,"Cover";#N/A,#N/A,TRUE,"Conts";#N/A,#N/A,TRUE,"VOS";#N/A,#N/A,TRUE,"Warrington";#N/A,#N/A,TRUE,"Widnes"}</definedName>
    <definedName name="djjii" localSheetId="11" hidden="1">{#N/A,#N/A,TRUE,"Cover";#N/A,#N/A,TRUE,"Conts";#N/A,#N/A,TRUE,"VOS";#N/A,#N/A,TRUE,"Warrington";#N/A,#N/A,TRUE,"Widnes"}</definedName>
    <definedName name="djjii" hidden="1">{#N/A,#N/A,TRUE,"Cover";#N/A,#N/A,TRUE,"Conts";#N/A,#N/A,TRUE,"VOS";#N/A,#N/A,TRUE,"Warrington";#N/A,#N/A,TRUE,"Widnes"}</definedName>
    <definedName name="DRAINAGE" localSheetId="7">'[11]Build-up'!#REF!</definedName>
    <definedName name="DRAINAGE">'[11]Build-up'!#REF!</definedName>
    <definedName name="drytytuyu" localSheetId="7" hidden="1">{#N/A,#N/A,TRUE,"Cover";#N/A,#N/A,TRUE,"Conts";#N/A,#N/A,TRUE,"VOS";#N/A,#N/A,TRUE,"Warrington";#N/A,#N/A,TRUE,"Widnes"}</definedName>
    <definedName name="drytytuyu" localSheetId="10" hidden="1">{#N/A,#N/A,TRUE,"Cover";#N/A,#N/A,TRUE,"Conts";#N/A,#N/A,TRUE,"VOS";#N/A,#N/A,TRUE,"Warrington";#N/A,#N/A,TRUE,"Widnes"}</definedName>
    <definedName name="drytytuyu" localSheetId="11" hidden="1">{#N/A,#N/A,TRUE,"Cover";#N/A,#N/A,TRUE,"Conts";#N/A,#N/A,TRUE,"VOS";#N/A,#N/A,TRUE,"Warrington";#N/A,#N/A,TRUE,"Widnes"}</definedName>
    <definedName name="drytytuyu" hidden="1">{#N/A,#N/A,TRUE,"Cover";#N/A,#N/A,TRUE,"Conts";#N/A,#N/A,TRUE,"VOS";#N/A,#N/A,TRUE,"Warrington";#N/A,#N/A,TRUE,"Widnes"}</definedName>
    <definedName name="dtdry" localSheetId="7" hidden="1">{#N/A,#N/A,TRUE,"Cover";#N/A,#N/A,TRUE,"Conts";#N/A,#N/A,TRUE,"VOS";#N/A,#N/A,TRUE,"Warrington";#N/A,#N/A,TRUE,"Widnes"}</definedName>
    <definedName name="dtdry" localSheetId="10" hidden="1">{#N/A,#N/A,TRUE,"Cover";#N/A,#N/A,TRUE,"Conts";#N/A,#N/A,TRUE,"VOS";#N/A,#N/A,TRUE,"Warrington";#N/A,#N/A,TRUE,"Widnes"}</definedName>
    <definedName name="dtdry" localSheetId="11" hidden="1">{#N/A,#N/A,TRUE,"Cover";#N/A,#N/A,TRUE,"Conts";#N/A,#N/A,TRUE,"VOS";#N/A,#N/A,TRUE,"Warrington";#N/A,#N/A,TRUE,"Widnes"}</definedName>
    <definedName name="dtdry" hidden="1">{#N/A,#N/A,TRUE,"Cover";#N/A,#N/A,TRUE,"Conts";#N/A,#N/A,TRUE,"VOS";#N/A,#N/A,TRUE,"Warrington";#N/A,#N/A,TRUE,"Widnes"}</definedName>
    <definedName name="dturuthju" localSheetId="7" hidden="1">{#N/A,#N/A,TRUE,"Cover";#N/A,#N/A,TRUE,"Conts";#N/A,#N/A,TRUE,"VOS";#N/A,#N/A,TRUE,"Warrington";#N/A,#N/A,TRUE,"Widnes"}</definedName>
    <definedName name="dturuthju" localSheetId="10" hidden="1">{#N/A,#N/A,TRUE,"Cover";#N/A,#N/A,TRUE,"Conts";#N/A,#N/A,TRUE,"VOS";#N/A,#N/A,TRUE,"Warrington";#N/A,#N/A,TRUE,"Widnes"}</definedName>
    <definedName name="dturuthju" localSheetId="11" hidden="1">{#N/A,#N/A,TRUE,"Cover";#N/A,#N/A,TRUE,"Conts";#N/A,#N/A,TRUE,"VOS";#N/A,#N/A,TRUE,"Warrington";#N/A,#N/A,TRUE,"Widnes"}</definedName>
    <definedName name="dturuthju" hidden="1">{#N/A,#N/A,TRUE,"Cover";#N/A,#N/A,TRUE,"Conts";#N/A,#N/A,TRUE,"VOS";#N/A,#N/A,TRUE,"Warrington";#N/A,#N/A,TRUE,"Widnes"}</definedName>
    <definedName name="dueuuiyj" localSheetId="7" hidden="1">{#N/A,#N/A,TRUE,"Cover";#N/A,#N/A,TRUE,"Conts";#N/A,#N/A,TRUE,"VOS";#N/A,#N/A,TRUE,"Warrington";#N/A,#N/A,TRUE,"Widnes"}</definedName>
    <definedName name="dueuuiyj" localSheetId="10" hidden="1">{#N/A,#N/A,TRUE,"Cover";#N/A,#N/A,TRUE,"Conts";#N/A,#N/A,TRUE,"VOS";#N/A,#N/A,TRUE,"Warrington";#N/A,#N/A,TRUE,"Widnes"}</definedName>
    <definedName name="dueuuiyj" localSheetId="11" hidden="1">{#N/A,#N/A,TRUE,"Cover";#N/A,#N/A,TRUE,"Conts";#N/A,#N/A,TRUE,"VOS";#N/A,#N/A,TRUE,"Warrington";#N/A,#N/A,TRUE,"Widnes"}</definedName>
    <definedName name="dueuuiyj" hidden="1">{#N/A,#N/A,TRUE,"Cover";#N/A,#N/A,TRUE,"Conts";#N/A,#N/A,TRUE,"VOS";#N/A,#N/A,TRUE,"Warrington";#N/A,#N/A,TRUE,"Widnes"}</definedName>
    <definedName name="dvbgf" localSheetId="7" hidden="1">{#N/A,#N/A,FALSE,"SumD";#N/A,#N/A,FALSE,"ElecD";#N/A,#N/A,FALSE,"MechD";#N/A,#N/A,FALSE,"GeotD";#N/A,#N/A,FALSE,"PrcsD";#N/A,#N/A,FALSE,"TunnD";#N/A,#N/A,FALSE,"CivlD";#N/A,#N/A,FALSE,"NtwkD";#N/A,#N/A,FALSE,"EstgD";#N/A,#N/A,FALSE,"PEngD"}</definedName>
    <definedName name="dvbgf" localSheetId="10" hidden="1">{#N/A,#N/A,FALSE,"SumD";#N/A,#N/A,FALSE,"ElecD";#N/A,#N/A,FALSE,"MechD";#N/A,#N/A,FALSE,"GeotD";#N/A,#N/A,FALSE,"PrcsD";#N/A,#N/A,FALSE,"TunnD";#N/A,#N/A,FALSE,"CivlD";#N/A,#N/A,FALSE,"NtwkD";#N/A,#N/A,FALSE,"EstgD";#N/A,#N/A,FALSE,"PEngD"}</definedName>
    <definedName name="dvbgf" localSheetId="11"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localSheetId="7" hidden="1">[2]FitOutConfCentre!#REF!</definedName>
    <definedName name="dwede" hidden="1">[2]FitOutConfCentre!#REF!</definedName>
    <definedName name="dydfugfuj" localSheetId="7" hidden="1">{#N/A,#N/A,TRUE,"Cover";#N/A,#N/A,TRUE,"Conts";#N/A,#N/A,TRUE,"VOS";#N/A,#N/A,TRUE,"Warrington";#N/A,#N/A,TRUE,"Widnes"}</definedName>
    <definedName name="dydfugfuj" localSheetId="10" hidden="1">{#N/A,#N/A,TRUE,"Cover";#N/A,#N/A,TRUE,"Conts";#N/A,#N/A,TRUE,"VOS";#N/A,#N/A,TRUE,"Warrington";#N/A,#N/A,TRUE,"Widnes"}</definedName>
    <definedName name="dydfugfuj" localSheetId="11" hidden="1">{#N/A,#N/A,TRUE,"Cover";#N/A,#N/A,TRUE,"Conts";#N/A,#N/A,TRUE,"VOS";#N/A,#N/A,TRUE,"Warrington";#N/A,#N/A,TRUE,"Widnes"}</definedName>
    <definedName name="dydfugfuj" hidden="1">{#N/A,#N/A,TRUE,"Cover";#N/A,#N/A,TRUE,"Conts";#N/A,#N/A,TRUE,"VOS";#N/A,#N/A,TRUE,"Warrington";#N/A,#N/A,TRUE,"Widnes"}</definedName>
    <definedName name="dyuiuouo" localSheetId="7" hidden="1">{#N/A,#N/A,TRUE,"Cover";#N/A,#N/A,TRUE,"Conts";#N/A,#N/A,TRUE,"VOS";#N/A,#N/A,TRUE,"Warrington";#N/A,#N/A,TRUE,"Widnes"}</definedName>
    <definedName name="dyuiuouo" localSheetId="10" hidden="1">{#N/A,#N/A,TRUE,"Cover";#N/A,#N/A,TRUE,"Conts";#N/A,#N/A,TRUE,"VOS";#N/A,#N/A,TRUE,"Warrington";#N/A,#N/A,TRUE,"Widnes"}</definedName>
    <definedName name="dyuiuouo" localSheetId="11" hidden="1">{#N/A,#N/A,TRUE,"Cover";#N/A,#N/A,TRUE,"Conts";#N/A,#N/A,TRUE,"VOS";#N/A,#N/A,TRUE,"Warrington";#N/A,#N/A,TRUE,"Widnes"}</definedName>
    <definedName name="dyuiuouo" hidden="1">{#N/A,#N/A,TRUE,"Cover";#N/A,#N/A,TRUE,"Conts";#N/A,#N/A,TRUE,"VOS";#N/A,#N/A,TRUE,"Warrington";#N/A,#N/A,TRUE,"Widnes"}</definedName>
    <definedName name="eagrga" localSheetId="7" hidden="1">{#N/A,#N/A,TRUE,"Cover";#N/A,#N/A,TRUE,"Conts";#N/A,#N/A,TRUE,"VOS";#N/A,#N/A,TRUE,"Warrington";#N/A,#N/A,TRUE,"Widnes"}</definedName>
    <definedName name="eagrga" localSheetId="10" hidden="1">{#N/A,#N/A,TRUE,"Cover";#N/A,#N/A,TRUE,"Conts";#N/A,#N/A,TRUE,"VOS";#N/A,#N/A,TRUE,"Warrington";#N/A,#N/A,TRUE,"Widnes"}</definedName>
    <definedName name="eagrga" localSheetId="11" hidden="1">{#N/A,#N/A,TRUE,"Cover";#N/A,#N/A,TRUE,"Conts";#N/A,#N/A,TRUE,"VOS";#N/A,#N/A,TRUE,"Warrington";#N/A,#N/A,TRUE,"Widnes"}</definedName>
    <definedName name="eagrga" hidden="1">{#N/A,#N/A,TRUE,"Cover";#N/A,#N/A,TRUE,"Conts";#N/A,#N/A,TRUE,"VOS";#N/A,#N/A,TRUE,"Warrington";#N/A,#N/A,TRUE,"Widnes"}</definedName>
    <definedName name="ee" localSheetId="7" hidden="1">{#N/A,#N/A,TRUE,"Cover";#N/A,#N/A,TRUE,"Conts";#N/A,#N/A,TRUE,"VOS";#N/A,#N/A,TRUE,"Warrington";#N/A,#N/A,TRUE,"Widnes"}</definedName>
    <definedName name="ee" localSheetId="10" hidden="1">{#N/A,#N/A,TRUE,"Cover";#N/A,#N/A,TRUE,"Conts";#N/A,#N/A,TRUE,"VOS";#N/A,#N/A,TRUE,"Warrington";#N/A,#N/A,TRUE,"Widnes"}</definedName>
    <definedName name="ee" localSheetId="11" hidden="1">{#N/A,#N/A,TRUE,"Cover";#N/A,#N/A,TRUE,"Conts";#N/A,#N/A,TRUE,"VOS";#N/A,#N/A,TRUE,"Warrington";#N/A,#N/A,TRUE,"Widnes"}</definedName>
    <definedName name="ee" hidden="1">{#N/A,#N/A,TRUE,"Cover";#N/A,#N/A,TRUE,"Conts";#N/A,#N/A,TRUE,"VOS";#N/A,#N/A,TRUE,"Warrington";#N/A,#N/A,TRUE,"Widnes"}</definedName>
    <definedName name="eeeee" localSheetId="7" hidden="1">{#N/A,#N/A,TRUE,"Cover";#N/A,#N/A,TRUE,"Conts";#N/A,#N/A,TRUE,"VOS";#N/A,#N/A,TRUE,"Warrington";#N/A,#N/A,TRUE,"Widnes"}</definedName>
    <definedName name="eeeee" localSheetId="10" hidden="1">{#N/A,#N/A,TRUE,"Cover";#N/A,#N/A,TRUE,"Conts";#N/A,#N/A,TRUE,"VOS";#N/A,#N/A,TRUE,"Warrington";#N/A,#N/A,TRUE,"Widnes"}</definedName>
    <definedName name="eeeee" localSheetId="11" hidden="1">{#N/A,#N/A,TRUE,"Cover";#N/A,#N/A,TRUE,"Conts";#N/A,#N/A,TRUE,"VOS";#N/A,#N/A,TRUE,"Warrington";#N/A,#N/A,TRUE,"Widnes"}</definedName>
    <definedName name="eeeee" hidden="1">{#N/A,#N/A,TRUE,"Cover";#N/A,#N/A,TRUE,"Conts";#N/A,#N/A,TRUE,"VOS";#N/A,#N/A,TRUE,"Warrington";#N/A,#N/A,TRUE,"Widnes"}</definedName>
    <definedName name="egag" localSheetId="7" hidden="1">{#N/A,#N/A,TRUE,"Cover";#N/A,#N/A,TRUE,"Conts";#N/A,#N/A,TRUE,"VOS";#N/A,#N/A,TRUE,"Warrington";#N/A,#N/A,TRUE,"Widnes"}</definedName>
    <definedName name="egag" localSheetId="10" hidden="1">{#N/A,#N/A,TRUE,"Cover";#N/A,#N/A,TRUE,"Conts";#N/A,#N/A,TRUE,"VOS";#N/A,#N/A,TRUE,"Warrington";#N/A,#N/A,TRUE,"Widnes"}</definedName>
    <definedName name="egag" localSheetId="11" hidden="1">{#N/A,#N/A,TRUE,"Cover";#N/A,#N/A,TRUE,"Conts";#N/A,#N/A,TRUE,"VOS";#N/A,#N/A,TRUE,"Warrington";#N/A,#N/A,TRUE,"Widnes"}</definedName>
    <definedName name="egag" hidden="1">{#N/A,#N/A,TRUE,"Cover";#N/A,#N/A,TRUE,"Conts";#N/A,#N/A,TRUE,"VOS";#N/A,#N/A,TRUE,"Warrington";#N/A,#N/A,TRUE,"Widnes"}</definedName>
    <definedName name="ELECTRICAL__INSTALLATIONS" localSheetId="7">'[11]Build-up'!#REF!</definedName>
    <definedName name="ELECTRICAL__INSTALLATIONS">'[11]Build-up'!#REF!</definedName>
    <definedName name="EMP_Category" localSheetId="7">[9]Lookups!#REF!</definedName>
    <definedName name="EMP_Category" localSheetId="10">[9]Lookups!#REF!</definedName>
    <definedName name="EMP_Category" localSheetId="19">[9]Lookups!#REF!</definedName>
    <definedName name="EMP_Category" localSheetId="8">[9]Lookups!#REF!</definedName>
    <definedName name="EMP_Category" localSheetId="6">[9]Lookups!#REF!</definedName>
    <definedName name="EMP_Category">[9]Lookups!#REF!</definedName>
    <definedName name="er" localSheetId="7" hidden="1">{#N/A,#N/A,FALSE,"SumG";#N/A,#N/A,FALSE,"ElecG";#N/A,#N/A,FALSE,"MechG";#N/A,#N/A,FALSE,"GeotG";#N/A,#N/A,FALSE,"PrcsG";#N/A,#N/A,FALSE,"TunnG";#N/A,#N/A,FALSE,"CivlG";#N/A,#N/A,FALSE,"NtwkG";#N/A,#N/A,FALSE,"EstgG";#N/A,#N/A,FALSE,"PEngG"}</definedName>
    <definedName name="er" localSheetId="10" hidden="1">{#N/A,#N/A,FALSE,"SumG";#N/A,#N/A,FALSE,"ElecG";#N/A,#N/A,FALSE,"MechG";#N/A,#N/A,FALSE,"GeotG";#N/A,#N/A,FALSE,"PrcsG";#N/A,#N/A,FALSE,"TunnG";#N/A,#N/A,FALSE,"CivlG";#N/A,#N/A,FALSE,"NtwkG";#N/A,#N/A,FALSE,"EstgG";#N/A,#N/A,FALSE,"PEngG"}</definedName>
    <definedName name="er" localSheetId="11"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7" hidden="1">{#N/A,#N/A,TRUE,"Cover";#N/A,#N/A,TRUE,"Conts";#N/A,#N/A,TRUE,"VOS";#N/A,#N/A,TRUE,"Warrington";#N/A,#N/A,TRUE,"Widnes"}</definedName>
    <definedName name="ergaghag" localSheetId="10" hidden="1">{#N/A,#N/A,TRUE,"Cover";#N/A,#N/A,TRUE,"Conts";#N/A,#N/A,TRUE,"VOS";#N/A,#N/A,TRUE,"Warrington";#N/A,#N/A,TRUE,"Widnes"}</definedName>
    <definedName name="ergaghag" localSheetId="11" hidden="1">{#N/A,#N/A,TRUE,"Cover";#N/A,#N/A,TRUE,"Conts";#N/A,#N/A,TRUE,"VOS";#N/A,#N/A,TRUE,"Warrington";#N/A,#N/A,TRUE,"Widnes"}</definedName>
    <definedName name="ergaghag" hidden="1">{#N/A,#N/A,TRUE,"Cover";#N/A,#N/A,TRUE,"Conts";#N/A,#N/A,TRUE,"VOS";#N/A,#N/A,TRUE,"Warrington";#N/A,#N/A,TRUE,"Widnes"}</definedName>
    <definedName name="ergega" localSheetId="7" hidden="1">{#N/A,#N/A,TRUE,"Cover";#N/A,#N/A,TRUE,"Conts";#N/A,#N/A,TRUE,"VOS";#N/A,#N/A,TRUE,"Warrington";#N/A,#N/A,TRUE,"Widnes"}</definedName>
    <definedName name="ergega" localSheetId="10" hidden="1">{#N/A,#N/A,TRUE,"Cover";#N/A,#N/A,TRUE,"Conts";#N/A,#N/A,TRUE,"VOS";#N/A,#N/A,TRUE,"Warrington";#N/A,#N/A,TRUE,"Widnes"}</definedName>
    <definedName name="ergega" localSheetId="11" hidden="1">{#N/A,#N/A,TRUE,"Cover";#N/A,#N/A,TRUE,"Conts";#N/A,#N/A,TRUE,"VOS";#N/A,#N/A,TRUE,"Warrington";#N/A,#N/A,TRUE,"Widnes"}</definedName>
    <definedName name="ergega" hidden="1">{#N/A,#N/A,TRUE,"Cover";#N/A,#N/A,TRUE,"Conts";#N/A,#N/A,TRUE,"VOS";#N/A,#N/A,TRUE,"Warrington";#N/A,#N/A,TRUE,"Widnes"}</definedName>
    <definedName name="ergtaeg" localSheetId="7" hidden="1">{#N/A,#N/A,TRUE,"Cover";#N/A,#N/A,TRUE,"Conts";#N/A,#N/A,TRUE,"VOS";#N/A,#N/A,TRUE,"Warrington";#N/A,#N/A,TRUE,"Widnes"}</definedName>
    <definedName name="ergtaeg" localSheetId="10" hidden="1">{#N/A,#N/A,TRUE,"Cover";#N/A,#N/A,TRUE,"Conts";#N/A,#N/A,TRUE,"VOS";#N/A,#N/A,TRUE,"Warrington";#N/A,#N/A,TRUE,"Widnes"}</definedName>
    <definedName name="ergtaeg" localSheetId="11" hidden="1">{#N/A,#N/A,TRUE,"Cover";#N/A,#N/A,TRUE,"Conts";#N/A,#N/A,TRUE,"VOS";#N/A,#N/A,TRUE,"Warrington";#N/A,#N/A,TRUE,"Widnes"}</definedName>
    <definedName name="ergtaeg" hidden="1">{#N/A,#N/A,TRUE,"Cover";#N/A,#N/A,TRUE,"Conts";#N/A,#N/A,TRUE,"VOS";#N/A,#N/A,TRUE,"Warrington";#N/A,#N/A,TRUE,"Widnes"}</definedName>
    <definedName name="ersyy" localSheetId="7" hidden="1">{#N/A,#N/A,TRUE,"Cover";#N/A,#N/A,TRUE,"Conts";#N/A,#N/A,TRUE,"VOS";#N/A,#N/A,TRUE,"Warrington";#N/A,#N/A,TRUE,"Widnes"}</definedName>
    <definedName name="ersyy" localSheetId="10" hidden="1">{#N/A,#N/A,TRUE,"Cover";#N/A,#N/A,TRUE,"Conts";#N/A,#N/A,TRUE,"VOS";#N/A,#N/A,TRUE,"Warrington";#N/A,#N/A,TRUE,"Widnes"}</definedName>
    <definedName name="ersyy" localSheetId="11" hidden="1">{#N/A,#N/A,TRUE,"Cover";#N/A,#N/A,TRUE,"Conts";#N/A,#N/A,TRUE,"VOS";#N/A,#N/A,TRUE,"Warrington";#N/A,#N/A,TRUE,"Widnes"}</definedName>
    <definedName name="ersyy" hidden="1">{#N/A,#N/A,TRUE,"Cover";#N/A,#N/A,TRUE,"Conts";#N/A,#N/A,TRUE,"VOS";#N/A,#N/A,TRUE,"Warrington";#N/A,#N/A,TRUE,"Widnes"}</definedName>
    <definedName name="ertertyry" localSheetId="7" hidden="1">{#N/A,#N/A,TRUE,"Cover";#N/A,#N/A,TRUE,"Conts";#N/A,#N/A,TRUE,"VOS";#N/A,#N/A,TRUE,"Warrington";#N/A,#N/A,TRUE,"Widnes"}</definedName>
    <definedName name="ertertyry" localSheetId="10" hidden="1">{#N/A,#N/A,TRUE,"Cover";#N/A,#N/A,TRUE,"Conts";#N/A,#N/A,TRUE,"VOS";#N/A,#N/A,TRUE,"Warrington";#N/A,#N/A,TRUE,"Widnes"}</definedName>
    <definedName name="ertertyry" localSheetId="11" hidden="1">{#N/A,#N/A,TRUE,"Cover";#N/A,#N/A,TRUE,"Conts";#N/A,#N/A,TRUE,"VOS";#N/A,#N/A,TRUE,"Warrington";#N/A,#N/A,TRUE,"Widnes"}</definedName>
    <definedName name="ertertyry" hidden="1">{#N/A,#N/A,TRUE,"Cover";#N/A,#N/A,TRUE,"Conts";#N/A,#N/A,TRUE,"VOS";#N/A,#N/A,TRUE,"Warrington";#N/A,#N/A,TRUE,"Widnes"}</definedName>
    <definedName name="erterydrutru" localSheetId="7" hidden="1">{#N/A,#N/A,TRUE,"Cover";#N/A,#N/A,TRUE,"Conts";#N/A,#N/A,TRUE,"VOS";#N/A,#N/A,TRUE,"Warrington";#N/A,#N/A,TRUE,"Widnes"}</definedName>
    <definedName name="erterydrutru" localSheetId="10" hidden="1">{#N/A,#N/A,TRUE,"Cover";#N/A,#N/A,TRUE,"Conts";#N/A,#N/A,TRUE,"VOS";#N/A,#N/A,TRUE,"Warrington";#N/A,#N/A,TRUE,"Widnes"}</definedName>
    <definedName name="erterydrutru" localSheetId="11" hidden="1">{#N/A,#N/A,TRUE,"Cover";#N/A,#N/A,TRUE,"Conts";#N/A,#N/A,TRUE,"VOS";#N/A,#N/A,TRUE,"Warrington";#N/A,#N/A,TRUE,"Widnes"}</definedName>
    <definedName name="erterydrutru" hidden="1">{#N/A,#N/A,TRUE,"Cover";#N/A,#N/A,TRUE,"Conts";#N/A,#N/A,TRUE,"VOS";#N/A,#N/A,TRUE,"Warrington";#N/A,#N/A,TRUE,"Widnes"}</definedName>
    <definedName name="erteysry" localSheetId="7" hidden="1">{#N/A,#N/A,TRUE,"Cover";#N/A,#N/A,TRUE,"Conts";#N/A,#N/A,TRUE,"VOS";#N/A,#N/A,TRUE,"Warrington";#N/A,#N/A,TRUE,"Widnes"}</definedName>
    <definedName name="erteysry" localSheetId="10" hidden="1">{#N/A,#N/A,TRUE,"Cover";#N/A,#N/A,TRUE,"Conts";#N/A,#N/A,TRUE,"VOS";#N/A,#N/A,TRUE,"Warrington";#N/A,#N/A,TRUE,"Widnes"}</definedName>
    <definedName name="erteysry" localSheetId="11" hidden="1">{#N/A,#N/A,TRUE,"Cover";#N/A,#N/A,TRUE,"Conts";#N/A,#N/A,TRUE,"VOS";#N/A,#N/A,TRUE,"Warrington";#N/A,#N/A,TRUE,"Widnes"}</definedName>
    <definedName name="erteysry" hidden="1">{#N/A,#N/A,TRUE,"Cover";#N/A,#N/A,TRUE,"Conts";#N/A,#N/A,TRUE,"VOS";#N/A,#N/A,TRUE,"Warrington";#N/A,#N/A,TRUE,"Widnes"}</definedName>
    <definedName name="eryr" localSheetId="7" hidden="1">{#N/A,#N/A,TRUE,"Cover";#N/A,#N/A,TRUE,"Conts";#N/A,#N/A,TRUE,"VOS";#N/A,#N/A,TRUE,"Warrington";#N/A,#N/A,TRUE,"Widnes"}</definedName>
    <definedName name="eryr" localSheetId="10" hidden="1">{#N/A,#N/A,TRUE,"Cover";#N/A,#N/A,TRUE,"Conts";#N/A,#N/A,TRUE,"VOS";#N/A,#N/A,TRUE,"Warrington";#N/A,#N/A,TRUE,"Widnes"}</definedName>
    <definedName name="eryr" localSheetId="11" hidden="1">{#N/A,#N/A,TRUE,"Cover";#N/A,#N/A,TRUE,"Conts";#N/A,#N/A,TRUE,"VOS";#N/A,#N/A,TRUE,"Warrington";#N/A,#N/A,TRUE,"Widnes"}</definedName>
    <definedName name="eryr" hidden="1">{#N/A,#N/A,TRUE,"Cover";#N/A,#N/A,TRUE,"Conts";#N/A,#N/A,TRUE,"VOS";#N/A,#N/A,TRUE,"Warrington";#N/A,#N/A,TRUE,"Widnes"}</definedName>
    <definedName name="eryrutru" localSheetId="7" hidden="1">{#N/A,#N/A,TRUE,"Cover";#N/A,#N/A,TRUE,"Conts";#N/A,#N/A,TRUE,"VOS";#N/A,#N/A,TRUE,"Warrington";#N/A,#N/A,TRUE,"Widnes"}</definedName>
    <definedName name="eryrutru" localSheetId="10" hidden="1">{#N/A,#N/A,TRUE,"Cover";#N/A,#N/A,TRUE,"Conts";#N/A,#N/A,TRUE,"VOS";#N/A,#N/A,TRUE,"Warrington";#N/A,#N/A,TRUE,"Widnes"}</definedName>
    <definedName name="eryrutru" localSheetId="11" hidden="1">{#N/A,#N/A,TRUE,"Cover";#N/A,#N/A,TRUE,"Conts";#N/A,#N/A,TRUE,"VOS";#N/A,#N/A,TRUE,"Warrington";#N/A,#N/A,TRUE,"Widnes"}</definedName>
    <definedName name="eryrutru" hidden="1">{#N/A,#N/A,TRUE,"Cover";#N/A,#N/A,TRUE,"Conts";#N/A,#N/A,TRUE,"VOS";#N/A,#N/A,TRUE,"Warrington";#N/A,#N/A,TRUE,"Widnes"}</definedName>
    <definedName name="erytrh" localSheetId="7" hidden="1">{#N/A,#N/A,TRUE,"Cover";#N/A,#N/A,TRUE,"Conts";#N/A,#N/A,TRUE,"VOS";#N/A,#N/A,TRUE,"Warrington";#N/A,#N/A,TRUE,"Widnes"}</definedName>
    <definedName name="erytrh" localSheetId="10" hidden="1">{#N/A,#N/A,TRUE,"Cover";#N/A,#N/A,TRUE,"Conts";#N/A,#N/A,TRUE,"VOS";#N/A,#N/A,TRUE,"Warrington";#N/A,#N/A,TRUE,"Widnes"}</definedName>
    <definedName name="erytrh" localSheetId="11" hidden="1">{#N/A,#N/A,TRUE,"Cover";#N/A,#N/A,TRUE,"Conts";#N/A,#N/A,TRUE,"VOS";#N/A,#N/A,TRUE,"Warrington";#N/A,#N/A,TRUE,"Widnes"}</definedName>
    <definedName name="erytrh" hidden="1">{#N/A,#N/A,TRUE,"Cover";#N/A,#N/A,TRUE,"Conts";#N/A,#N/A,TRUE,"VOS";#N/A,#N/A,TRUE,"Warrington";#N/A,#N/A,TRUE,"Widnes"}</definedName>
    <definedName name="erytuui" localSheetId="7" hidden="1">{#N/A,#N/A,TRUE,"Cover";#N/A,#N/A,TRUE,"Conts";#N/A,#N/A,TRUE,"VOS";#N/A,#N/A,TRUE,"Warrington";#N/A,#N/A,TRUE,"Widnes"}</definedName>
    <definedName name="erytuui" localSheetId="10" hidden="1">{#N/A,#N/A,TRUE,"Cover";#N/A,#N/A,TRUE,"Conts";#N/A,#N/A,TRUE,"VOS";#N/A,#N/A,TRUE,"Warrington";#N/A,#N/A,TRUE,"Widnes"}</definedName>
    <definedName name="erytuui" localSheetId="11" hidden="1">{#N/A,#N/A,TRUE,"Cover";#N/A,#N/A,TRUE,"Conts";#N/A,#N/A,TRUE,"VOS";#N/A,#N/A,TRUE,"Warrington";#N/A,#N/A,TRUE,"Widnes"}</definedName>
    <definedName name="erytuui" hidden="1">{#N/A,#N/A,TRUE,"Cover";#N/A,#N/A,TRUE,"Conts";#N/A,#N/A,TRUE,"VOS";#N/A,#N/A,TRUE,"Warrington";#N/A,#N/A,TRUE,"Widnes"}</definedName>
    <definedName name="eryytrysy" localSheetId="7" hidden="1">{#N/A,#N/A,TRUE,"Cover";#N/A,#N/A,TRUE,"Conts";#N/A,#N/A,TRUE,"VOS";#N/A,#N/A,TRUE,"Warrington";#N/A,#N/A,TRUE,"Widnes"}</definedName>
    <definedName name="eryytrysy" localSheetId="10" hidden="1">{#N/A,#N/A,TRUE,"Cover";#N/A,#N/A,TRUE,"Conts";#N/A,#N/A,TRUE,"VOS";#N/A,#N/A,TRUE,"Warrington";#N/A,#N/A,TRUE,"Widnes"}</definedName>
    <definedName name="eryytrysy" localSheetId="11" hidden="1">{#N/A,#N/A,TRUE,"Cover";#N/A,#N/A,TRUE,"Conts";#N/A,#N/A,TRUE,"VOS";#N/A,#N/A,TRUE,"Warrington";#N/A,#N/A,TRUE,"Widnes"}</definedName>
    <definedName name="eryytrysy" hidden="1">{#N/A,#N/A,TRUE,"Cover";#N/A,#N/A,TRUE,"Conts";#N/A,#N/A,TRUE,"VOS";#N/A,#N/A,TRUE,"Warrington";#N/A,#N/A,TRUE,"Widnes"}</definedName>
    <definedName name="estetystry" localSheetId="7" hidden="1">{#N/A,#N/A,TRUE,"Cover";#N/A,#N/A,TRUE,"Conts";#N/A,#N/A,TRUE,"VOS";#N/A,#N/A,TRUE,"Warrington";#N/A,#N/A,TRUE,"Widnes"}</definedName>
    <definedName name="estetystry" localSheetId="10" hidden="1">{#N/A,#N/A,TRUE,"Cover";#N/A,#N/A,TRUE,"Conts";#N/A,#N/A,TRUE,"VOS";#N/A,#N/A,TRUE,"Warrington";#N/A,#N/A,TRUE,"Widnes"}</definedName>
    <definedName name="estetystry" localSheetId="11" hidden="1">{#N/A,#N/A,TRUE,"Cover";#N/A,#N/A,TRUE,"Conts";#N/A,#N/A,TRUE,"VOS";#N/A,#N/A,TRUE,"Warrington";#N/A,#N/A,TRUE,"Widnes"}</definedName>
    <definedName name="estetystry" hidden="1">{#N/A,#N/A,TRUE,"Cover";#N/A,#N/A,TRUE,"Conts";#N/A,#N/A,TRUE,"VOS";#N/A,#N/A,TRUE,"Warrington";#N/A,#N/A,TRUE,"Widnes"}</definedName>
    <definedName name="estimateb" localSheetId="7" hidden="1">{#N/A,#N/A,TRUE,"Cover";#N/A,#N/A,TRUE,"Conts";#N/A,#N/A,TRUE,"VOS";#N/A,#N/A,TRUE,"Warrington";#N/A,#N/A,TRUE,"Widnes"}</definedName>
    <definedName name="estimateb" localSheetId="10" hidden="1">{#N/A,#N/A,TRUE,"Cover";#N/A,#N/A,TRUE,"Conts";#N/A,#N/A,TRUE,"VOS";#N/A,#N/A,TRUE,"Warrington";#N/A,#N/A,TRUE,"Widnes"}</definedName>
    <definedName name="estimateb" localSheetId="11" hidden="1">{#N/A,#N/A,TRUE,"Cover";#N/A,#N/A,TRUE,"Conts";#N/A,#N/A,TRUE,"VOS";#N/A,#N/A,TRUE,"Warrington";#N/A,#N/A,TRUE,"Widnes"}</definedName>
    <definedName name="estimateb" hidden="1">{#N/A,#N/A,TRUE,"Cover";#N/A,#N/A,TRUE,"Conts";#N/A,#N/A,TRUE,"VOS";#N/A,#N/A,TRUE,"Warrington";#N/A,#N/A,TRUE,"Widnes"}</definedName>
    <definedName name="etertyr" localSheetId="7" hidden="1">{#N/A,#N/A,TRUE,"Cover";#N/A,#N/A,TRUE,"Conts";#N/A,#N/A,TRUE,"VOS";#N/A,#N/A,TRUE,"Warrington";#N/A,#N/A,TRUE,"Widnes"}</definedName>
    <definedName name="etertyr" localSheetId="10" hidden="1">{#N/A,#N/A,TRUE,"Cover";#N/A,#N/A,TRUE,"Conts";#N/A,#N/A,TRUE,"VOS";#N/A,#N/A,TRUE,"Warrington";#N/A,#N/A,TRUE,"Widnes"}</definedName>
    <definedName name="etertyr" localSheetId="11" hidden="1">{#N/A,#N/A,TRUE,"Cover";#N/A,#N/A,TRUE,"Conts";#N/A,#N/A,TRUE,"VOS";#N/A,#N/A,TRUE,"Warrington";#N/A,#N/A,TRUE,"Widnes"}</definedName>
    <definedName name="etertyr" hidden="1">{#N/A,#N/A,TRUE,"Cover";#N/A,#N/A,TRUE,"Conts";#N/A,#N/A,TRUE,"VOS";#N/A,#N/A,TRUE,"Warrington";#N/A,#N/A,TRUE,"Widnes"}</definedName>
    <definedName name="etetert" localSheetId="7" hidden="1">{#N/A,#N/A,TRUE,"Cover";#N/A,#N/A,TRUE,"Conts";#N/A,#N/A,TRUE,"VOS";#N/A,#N/A,TRUE,"Warrington";#N/A,#N/A,TRUE,"Widnes"}</definedName>
    <definedName name="etetert" localSheetId="10" hidden="1">{#N/A,#N/A,TRUE,"Cover";#N/A,#N/A,TRUE,"Conts";#N/A,#N/A,TRUE,"VOS";#N/A,#N/A,TRUE,"Warrington";#N/A,#N/A,TRUE,"Widnes"}</definedName>
    <definedName name="etetert" localSheetId="11" hidden="1">{#N/A,#N/A,TRUE,"Cover";#N/A,#N/A,TRUE,"Conts";#N/A,#N/A,TRUE,"VOS";#N/A,#N/A,TRUE,"Warrington";#N/A,#N/A,TRUE,"Widnes"}</definedName>
    <definedName name="etetert" hidden="1">{#N/A,#N/A,TRUE,"Cover";#N/A,#N/A,TRUE,"Conts";#N/A,#N/A,TRUE,"VOS";#N/A,#N/A,TRUE,"Warrington";#N/A,#N/A,TRUE,"Widnes"}</definedName>
    <definedName name="etr6str7tuiuo" localSheetId="7" hidden="1">{#N/A,#N/A,TRUE,"Cover";#N/A,#N/A,TRUE,"Conts";#N/A,#N/A,TRUE,"VOS";#N/A,#N/A,TRUE,"Warrington";#N/A,#N/A,TRUE,"Widnes"}</definedName>
    <definedName name="etr6str7tuiuo" localSheetId="10" hidden="1">{#N/A,#N/A,TRUE,"Cover";#N/A,#N/A,TRUE,"Conts";#N/A,#N/A,TRUE,"VOS";#N/A,#N/A,TRUE,"Warrington";#N/A,#N/A,TRUE,"Widnes"}</definedName>
    <definedName name="etr6str7tuiuo" localSheetId="11" hidden="1">{#N/A,#N/A,TRUE,"Cover";#N/A,#N/A,TRUE,"Conts";#N/A,#N/A,TRUE,"VOS";#N/A,#N/A,TRUE,"Warrington";#N/A,#N/A,TRUE,"Widnes"}</definedName>
    <definedName name="etr6str7tuiuo" hidden="1">{#N/A,#N/A,TRUE,"Cover";#N/A,#N/A,TRUE,"Conts";#N/A,#N/A,TRUE,"VOS";#N/A,#N/A,TRUE,"Warrington";#N/A,#N/A,TRUE,"Widnes"}</definedName>
    <definedName name="etretyer" localSheetId="7" hidden="1">{#N/A,#N/A,TRUE,"Cover";#N/A,#N/A,TRUE,"Conts";#N/A,#N/A,TRUE,"VOS";#N/A,#N/A,TRUE,"Warrington";#N/A,#N/A,TRUE,"Widnes"}</definedName>
    <definedName name="etretyer" localSheetId="10" hidden="1">{#N/A,#N/A,TRUE,"Cover";#N/A,#N/A,TRUE,"Conts";#N/A,#N/A,TRUE,"VOS";#N/A,#N/A,TRUE,"Warrington";#N/A,#N/A,TRUE,"Widnes"}</definedName>
    <definedName name="etretyer" localSheetId="11" hidden="1">{#N/A,#N/A,TRUE,"Cover";#N/A,#N/A,TRUE,"Conts";#N/A,#N/A,TRUE,"VOS";#N/A,#N/A,TRUE,"Warrington";#N/A,#N/A,TRUE,"Widnes"}</definedName>
    <definedName name="etretyer" hidden="1">{#N/A,#N/A,TRUE,"Cover";#N/A,#N/A,TRUE,"Conts";#N/A,#N/A,TRUE,"VOS";#N/A,#N/A,TRUE,"Warrington";#N/A,#N/A,TRUE,"Widnes"}</definedName>
    <definedName name="etyegf" localSheetId="7" hidden="1">{#N/A,#N/A,TRUE,"Cover";#N/A,#N/A,TRUE,"Conts";#N/A,#N/A,TRUE,"VOS";#N/A,#N/A,TRUE,"Warrington";#N/A,#N/A,TRUE,"Widnes"}</definedName>
    <definedName name="etyegf" localSheetId="10" hidden="1">{#N/A,#N/A,TRUE,"Cover";#N/A,#N/A,TRUE,"Conts";#N/A,#N/A,TRUE,"VOS";#N/A,#N/A,TRUE,"Warrington";#N/A,#N/A,TRUE,"Widnes"}</definedName>
    <definedName name="etyegf" localSheetId="11" hidden="1">{#N/A,#N/A,TRUE,"Cover";#N/A,#N/A,TRUE,"Conts";#N/A,#N/A,TRUE,"VOS";#N/A,#N/A,TRUE,"Warrington";#N/A,#N/A,TRUE,"Widnes"}</definedName>
    <definedName name="etyegf" hidden="1">{#N/A,#N/A,TRUE,"Cover";#N/A,#N/A,TRUE,"Conts";#N/A,#N/A,TRUE,"VOS";#N/A,#N/A,TRUE,"Warrington";#N/A,#N/A,TRUE,"Widnes"}</definedName>
    <definedName name="etyytr" localSheetId="7" hidden="1">{#N/A,#N/A,TRUE,"Cover";#N/A,#N/A,TRUE,"Conts";#N/A,#N/A,TRUE,"VOS";#N/A,#N/A,TRUE,"Warrington";#N/A,#N/A,TRUE,"Widnes"}</definedName>
    <definedName name="etyytr" localSheetId="10" hidden="1">{#N/A,#N/A,TRUE,"Cover";#N/A,#N/A,TRUE,"Conts";#N/A,#N/A,TRUE,"VOS";#N/A,#N/A,TRUE,"Warrington";#N/A,#N/A,TRUE,"Widnes"}</definedName>
    <definedName name="etyytr" localSheetId="11" hidden="1">{#N/A,#N/A,TRUE,"Cover";#N/A,#N/A,TRUE,"Conts";#N/A,#N/A,TRUE,"VOS";#N/A,#N/A,TRUE,"Warrington";#N/A,#N/A,TRUE,"Widnes"}</definedName>
    <definedName name="etyytr" hidden="1">{#N/A,#N/A,TRUE,"Cover";#N/A,#N/A,TRUE,"Conts";#N/A,#N/A,TRUE,"VOS";#N/A,#N/A,TRUE,"Warrington";#N/A,#N/A,TRUE,"Widnes"}</definedName>
    <definedName name="ewateryryxyz" localSheetId="7" hidden="1">{#N/A,#N/A,TRUE,"Cover";#N/A,#N/A,TRUE,"Conts";#N/A,#N/A,TRUE,"VOS";#N/A,#N/A,TRUE,"Warrington";#N/A,#N/A,TRUE,"Widnes"}</definedName>
    <definedName name="ewateryryxyz" localSheetId="10" hidden="1">{#N/A,#N/A,TRUE,"Cover";#N/A,#N/A,TRUE,"Conts";#N/A,#N/A,TRUE,"VOS";#N/A,#N/A,TRUE,"Warrington";#N/A,#N/A,TRUE,"Widnes"}</definedName>
    <definedName name="ewateryryxyz" localSheetId="11" hidden="1">{#N/A,#N/A,TRUE,"Cover";#N/A,#N/A,TRUE,"Conts";#N/A,#N/A,TRUE,"VOS";#N/A,#N/A,TRUE,"Warrington";#N/A,#N/A,TRUE,"Widnes"}</definedName>
    <definedName name="ewateryryxyz" hidden="1">{#N/A,#N/A,TRUE,"Cover";#N/A,#N/A,TRUE,"Conts";#N/A,#N/A,TRUE,"VOS";#N/A,#N/A,TRUE,"Warrington";#N/A,#N/A,TRUE,"Widnes"}</definedName>
    <definedName name="ewt" localSheetId="7" hidden="1">{#N/A,#N/A,TRUE,"Cover";#N/A,#N/A,TRUE,"Conts";#N/A,#N/A,TRUE,"VOS";#N/A,#N/A,TRUE,"Warrington";#N/A,#N/A,TRUE,"Widnes"}</definedName>
    <definedName name="ewt" localSheetId="10" hidden="1">{#N/A,#N/A,TRUE,"Cover";#N/A,#N/A,TRUE,"Conts";#N/A,#N/A,TRUE,"VOS";#N/A,#N/A,TRUE,"Warrington";#N/A,#N/A,TRUE,"Widnes"}</definedName>
    <definedName name="ewt" localSheetId="11" hidden="1">{#N/A,#N/A,TRUE,"Cover";#N/A,#N/A,TRUE,"Conts";#N/A,#N/A,TRUE,"VOS";#N/A,#N/A,TRUE,"Warrington";#N/A,#N/A,TRUE,"Widnes"}</definedName>
    <definedName name="ewt" hidden="1">{#N/A,#N/A,TRUE,"Cover";#N/A,#N/A,TRUE,"Conts";#N/A,#N/A,TRUE,"VOS";#N/A,#N/A,TRUE,"Warrington";#N/A,#N/A,TRUE,"Widnes"}</definedName>
    <definedName name="ewtateryry" localSheetId="7" hidden="1">{#N/A,#N/A,TRUE,"Cover";#N/A,#N/A,TRUE,"Conts";#N/A,#N/A,TRUE,"VOS";#N/A,#N/A,TRUE,"Warrington";#N/A,#N/A,TRUE,"Widnes"}</definedName>
    <definedName name="ewtateryry" localSheetId="10" hidden="1">{#N/A,#N/A,TRUE,"Cover";#N/A,#N/A,TRUE,"Conts";#N/A,#N/A,TRUE,"VOS";#N/A,#N/A,TRUE,"Warrington";#N/A,#N/A,TRUE,"Widnes"}</definedName>
    <definedName name="ewtateryry" localSheetId="11" hidden="1">{#N/A,#N/A,TRUE,"Cover";#N/A,#N/A,TRUE,"Conts";#N/A,#N/A,TRUE,"VOS";#N/A,#N/A,TRUE,"Warrington";#N/A,#N/A,TRUE,"Widnes"}</definedName>
    <definedName name="ewtateryry" hidden="1">{#N/A,#N/A,TRUE,"Cover";#N/A,#N/A,TRUE,"Conts";#N/A,#N/A,TRUE,"VOS";#N/A,#N/A,TRUE,"Warrington";#N/A,#N/A,TRUE,"Widnes"}</definedName>
    <definedName name="Exclusions">[18]Summary!$A$1:$B$43</definedName>
    <definedName name="EXTERNAL__SERVICES" localSheetId="7">'[11]Build-up'!#REF!</definedName>
    <definedName name="EXTERNAL__SERVICES" localSheetId="10">'[11]Build-up'!#REF!</definedName>
    <definedName name="EXTERNAL__SERVICES">'[11]Build-up'!#REF!</definedName>
    <definedName name="EXTERNAL__WALLS" localSheetId="7">'[11]Build-up'!#REF!</definedName>
    <definedName name="EXTERNAL__WALLS" localSheetId="10">'[11]Build-up'!#REF!</definedName>
    <definedName name="EXTERNAL__WALLS">'[11]Build-up'!#REF!</definedName>
    <definedName name="eyy" localSheetId="7" hidden="1">{#N/A,#N/A,TRUE,"Cover";#N/A,#N/A,TRUE,"Conts";#N/A,#N/A,TRUE,"VOS";#N/A,#N/A,TRUE,"Warrington";#N/A,#N/A,TRUE,"Widnes"}</definedName>
    <definedName name="eyy" localSheetId="10" hidden="1">{#N/A,#N/A,TRUE,"Cover";#N/A,#N/A,TRUE,"Conts";#N/A,#N/A,TRUE,"VOS";#N/A,#N/A,TRUE,"Warrington";#N/A,#N/A,TRUE,"Widnes"}</definedName>
    <definedName name="eyy" localSheetId="11" hidden="1">{#N/A,#N/A,TRUE,"Cover";#N/A,#N/A,TRUE,"Conts";#N/A,#N/A,TRUE,"VOS";#N/A,#N/A,TRUE,"Warrington";#N/A,#N/A,TRUE,"Widnes"}</definedName>
    <definedName name="eyy" hidden="1">{#N/A,#N/A,TRUE,"Cover";#N/A,#N/A,TRUE,"Conts";#N/A,#N/A,TRUE,"VOS";#N/A,#N/A,TRUE,"Warrington";#N/A,#N/A,TRUE,"Widnes"}</definedName>
    <definedName name="fdff" localSheetId="7" hidden="1">{#N/A,#N/A,FALSE,"SumG";#N/A,#N/A,FALSE,"ElecG";#N/A,#N/A,FALSE,"MechG";#N/A,#N/A,FALSE,"GeotG";#N/A,#N/A,FALSE,"PrcsG";#N/A,#N/A,FALSE,"TunnG";#N/A,#N/A,FALSE,"CivlG";#N/A,#N/A,FALSE,"NtwkG";#N/A,#N/A,FALSE,"EstgG";#N/A,#N/A,FALSE,"PEngG"}</definedName>
    <definedName name="fdff" localSheetId="10" hidden="1">{#N/A,#N/A,FALSE,"SumG";#N/A,#N/A,FALSE,"ElecG";#N/A,#N/A,FALSE,"MechG";#N/A,#N/A,FALSE,"GeotG";#N/A,#N/A,FALSE,"PrcsG";#N/A,#N/A,FALSE,"TunnG";#N/A,#N/A,FALSE,"CivlG";#N/A,#N/A,FALSE,"NtwkG";#N/A,#N/A,FALSE,"EstgG";#N/A,#N/A,FALSE,"PEngG"}</definedName>
    <definedName name="fdff" localSheetId="11"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7" hidden="1">{#N/A,#N/A,TRUE,"Cover";#N/A,#N/A,TRUE,"Conts";#N/A,#N/A,TRUE,"VOS";#N/A,#N/A,TRUE,"Warrington";#N/A,#N/A,TRUE,"Widnes"}</definedName>
    <definedName name="Fees.1" localSheetId="10" hidden="1">{#N/A,#N/A,TRUE,"Cover";#N/A,#N/A,TRUE,"Conts";#N/A,#N/A,TRUE,"VOS";#N/A,#N/A,TRUE,"Warrington";#N/A,#N/A,TRUE,"Widnes"}</definedName>
    <definedName name="Fees.1" localSheetId="11" hidden="1">{#N/A,#N/A,TRUE,"Cover";#N/A,#N/A,TRUE,"Conts";#N/A,#N/A,TRUE,"VOS";#N/A,#N/A,TRUE,"Warrington";#N/A,#N/A,TRUE,"Widnes"}</definedName>
    <definedName name="Fees.1" hidden="1">{#N/A,#N/A,TRUE,"Cover";#N/A,#N/A,TRUE,"Conts";#N/A,#N/A,TRUE,"VOS";#N/A,#N/A,TRUE,"Warrington";#N/A,#N/A,TRUE,"Widnes"}</definedName>
    <definedName name="fg" localSheetId="7" hidden="1">{#N/A,#N/A,TRUE,"Cover";#N/A,#N/A,TRUE,"Conts";#N/A,#N/A,TRUE,"VOS";#N/A,#N/A,TRUE,"Warrington";#N/A,#N/A,TRUE,"Widnes"}</definedName>
    <definedName name="fg" localSheetId="10" hidden="1">{#N/A,#N/A,TRUE,"Cover";#N/A,#N/A,TRUE,"Conts";#N/A,#N/A,TRUE,"VOS";#N/A,#N/A,TRUE,"Warrington";#N/A,#N/A,TRUE,"Widnes"}</definedName>
    <definedName name="fg" localSheetId="11" hidden="1">{#N/A,#N/A,TRUE,"Cover";#N/A,#N/A,TRUE,"Conts";#N/A,#N/A,TRUE,"VOS";#N/A,#N/A,TRUE,"Warrington";#N/A,#N/A,TRUE,"Widnes"}</definedName>
    <definedName name="fg" hidden="1">{#N/A,#N/A,TRUE,"Cover";#N/A,#N/A,TRUE,"Conts";#N/A,#N/A,TRUE,"VOS";#N/A,#N/A,TRUE,"Warrington";#N/A,#N/A,TRUE,"Widnes"}</definedName>
    <definedName name="fgdfg" localSheetId="7" hidden="1">{#N/A,#N/A,FALSE,"SumD";#N/A,#N/A,FALSE,"ElecD";#N/A,#N/A,FALSE,"MechD";#N/A,#N/A,FALSE,"GeotD";#N/A,#N/A,FALSE,"PrcsD";#N/A,#N/A,FALSE,"TunnD";#N/A,#N/A,FALSE,"CivlD";#N/A,#N/A,FALSE,"NtwkD";#N/A,#N/A,FALSE,"EstgD";#N/A,#N/A,FALSE,"PEngD"}</definedName>
    <definedName name="fgdfg" localSheetId="10" hidden="1">{#N/A,#N/A,FALSE,"SumD";#N/A,#N/A,FALSE,"ElecD";#N/A,#N/A,FALSE,"MechD";#N/A,#N/A,FALSE,"GeotD";#N/A,#N/A,FALSE,"PrcsD";#N/A,#N/A,FALSE,"TunnD";#N/A,#N/A,FALSE,"CivlD";#N/A,#N/A,FALSE,"NtwkD";#N/A,#N/A,FALSE,"EstgD";#N/A,#N/A,FALSE,"PEngD"}</definedName>
    <definedName name="fgdfg" localSheetId="11"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7" hidden="1">{#N/A,#N/A,FALSE,"SumG";#N/A,#N/A,FALSE,"ElecG";#N/A,#N/A,FALSE,"MechG";#N/A,#N/A,FALSE,"GeotG";#N/A,#N/A,FALSE,"PrcsG";#N/A,#N/A,FALSE,"TunnG";#N/A,#N/A,FALSE,"CivlG";#N/A,#N/A,FALSE,"NtwkG";#N/A,#N/A,FALSE,"EstgG";#N/A,#N/A,FALSE,"PEngG"}</definedName>
    <definedName name="fgfdg" localSheetId="10" hidden="1">{#N/A,#N/A,FALSE,"SumG";#N/A,#N/A,FALSE,"ElecG";#N/A,#N/A,FALSE,"MechG";#N/A,#N/A,FALSE,"GeotG";#N/A,#N/A,FALSE,"PrcsG";#N/A,#N/A,FALSE,"TunnG";#N/A,#N/A,FALSE,"CivlG";#N/A,#N/A,FALSE,"NtwkG";#N/A,#N/A,FALSE,"EstgG";#N/A,#N/A,FALSE,"PEngG"}</definedName>
    <definedName name="fgfdg" localSheetId="11"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7" hidden="1">{#N/A,#N/A,FALSE,"SumD";#N/A,#N/A,FALSE,"ElecD";#N/A,#N/A,FALSE,"MechD";#N/A,#N/A,FALSE,"GeotD";#N/A,#N/A,FALSE,"PrcsD";#N/A,#N/A,FALSE,"TunnD";#N/A,#N/A,FALSE,"CivlD";#N/A,#N/A,FALSE,"NtwkD";#N/A,#N/A,FALSE,"EstgD";#N/A,#N/A,FALSE,"PEngD"}</definedName>
    <definedName name="fghfg" localSheetId="10" hidden="1">{#N/A,#N/A,FALSE,"SumD";#N/A,#N/A,FALSE,"ElecD";#N/A,#N/A,FALSE,"MechD";#N/A,#N/A,FALSE,"GeotD";#N/A,#N/A,FALSE,"PrcsD";#N/A,#N/A,FALSE,"TunnD";#N/A,#N/A,FALSE,"CivlD";#N/A,#N/A,FALSE,"NtwkD";#N/A,#N/A,FALSE,"EstgD";#N/A,#N/A,FALSE,"PEngD"}</definedName>
    <definedName name="fghfg" localSheetId="11"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7" hidden="1">{#N/A,#N/A,FALSE,"SumD";#N/A,#N/A,FALSE,"ElecD";#N/A,#N/A,FALSE,"MechD";#N/A,#N/A,FALSE,"GeotD";#N/A,#N/A,FALSE,"PrcsD";#N/A,#N/A,FALSE,"TunnD";#N/A,#N/A,FALSE,"CivlD";#N/A,#N/A,FALSE,"NtwkD";#N/A,#N/A,FALSE,"EstgD";#N/A,#N/A,FALSE,"PEngD"}</definedName>
    <definedName name="FGHH" localSheetId="10" hidden="1">{#N/A,#N/A,FALSE,"SumD";#N/A,#N/A,FALSE,"ElecD";#N/A,#N/A,FALSE,"MechD";#N/A,#N/A,FALSE,"GeotD";#N/A,#N/A,FALSE,"PrcsD";#N/A,#N/A,FALSE,"TunnD";#N/A,#N/A,FALSE,"CivlD";#N/A,#N/A,FALSE,"NtwkD";#N/A,#N/A,FALSE,"EstgD";#N/A,#N/A,FALSE,"PEngD"}</definedName>
    <definedName name="FGHH" localSheetId="11"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7" hidden="1">{#N/A,#N/A,TRUE,"Cover";#N/A,#N/A,TRUE,"Conts";#N/A,#N/A,TRUE,"VOS";#N/A,#N/A,TRUE,"Warrington";#N/A,#N/A,TRUE,"Widnes"}</definedName>
    <definedName name="fgjjjkyg" localSheetId="10" hidden="1">{#N/A,#N/A,TRUE,"Cover";#N/A,#N/A,TRUE,"Conts";#N/A,#N/A,TRUE,"VOS";#N/A,#N/A,TRUE,"Warrington";#N/A,#N/A,TRUE,"Widnes"}</definedName>
    <definedName name="fgjjjkyg" localSheetId="11" hidden="1">{#N/A,#N/A,TRUE,"Cover";#N/A,#N/A,TRUE,"Conts";#N/A,#N/A,TRUE,"VOS";#N/A,#N/A,TRUE,"Warrington";#N/A,#N/A,TRUE,"Widnes"}</definedName>
    <definedName name="fgjjjkyg" hidden="1">{#N/A,#N/A,TRUE,"Cover";#N/A,#N/A,TRUE,"Conts";#N/A,#N/A,TRUE,"VOS";#N/A,#N/A,TRUE,"Warrington";#N/A,#N/A,TRUE,"Widnes"}</definedName>
    <definedName name="fhgujguthi" localSheetId="7" hidden="1">{#N/A,#N/A,TRUE,"Cover";#N/A,#N/A,TRUE,"Conts";#N/A,#N/A,TRUE,"VOS";#N/A,#N/A,TRUE,"Warrington";#N/A,#N/A,TRUE,"Widnes"}</definedName>
    <definedName name="fhgujguthi" localSheetId="10" hidden="1">{#N/A,#N/A,TRUE,"Cover";#N/A,#N/A,TRUE,"Conts";#N/A,#N/A,TRUE,"VOS";#N/A,#N/A,TRUE,"Warrington";#N/A,#N/A,TRUE,"Widnes"}</definedName>
    <definedName name="fhgujguthi" localSheetId="11" hidden="1">{#N/A,#N/A,TRUE,"Cover";#N/A,#N/A,TRUE,"Conts";#N/A,#N/A,TRUE,"VOS";#N/A,#N/A,TRUE,"Warrington";#N/A,#N/A,TRUE,"Widnes"}</definedName>
    <definedName name="fhgujguthi" hidden="1">{#N/A,#N/A,TRUE,"Cover";#N/A,#N/A,TRUE,"Conts";#N/A,#N/A,TRUE,"VOS";#N/A,#N/A,TRUE,"Warrington";#N/A,#N/A,TRUE,"Widnes"}</definedName>
    <definedName name="fhjsjs" localSheetId="7" hidden="1">{#N/A,#N/A,TRUE,"Cover";#N/A,#N/A,TRUE,"Conts";#N/A,#N/A,TRUE,"VOS";#N/A,#N/A,TRUE,"Warrington";#N/A,#N/A,TRUE,"Widnes"}</definedName>
    <definedName name="fhjsjs" localSheetId="10" hidden="1">{#N/A,#N/A,TRUE,"Cover";#N/A,#N/A,TRUE,"Conts";#N/A,#N/A,TRUE,"VOS";#N/A,#N/A,TRUE,"Warrington";#N/A,#N/A,TRUE,"Widnes"}</definedName>
    <definedName name="fhjsjs" localSheetId="11" hidden="1">{#N/A,#N/A,TRUE,"Cover";#N/A,#N/A,TRUE,"Conts";#N/A,#N/A,TRUE,"VOS";#N/A,#N/A,TRUE,"Warrington";#N/A,#N/A,TRUE,"Widnes"}</definedName>
    <definedName name="fhjsjs" hidden="1">{#N/A,#N/A,TRUE,"Cover";#N/A,#N/A,TRUE,"Conts";#N/A,#N/A,TRUE,"VOS";#N/A,#N/A,TRUE,"Warrington";#N/A,#N/A,TRUE,"Widnes"}</definedName>
    <definedName name="fkfkvhikkhju" localSheetId="7" hidden="1">{#N/A,#N/A,TRUE,"Cover";#N/A,#N/A,TRUE,"Conts";#N/A,#N/A,TRUE,"VOS";#N/A,#N/A,TRUE,"Warrington";#N/A,#N/A,TRUE,"Widnes"}</definedName>
    <definedName name="fkfkvhikkhju" localSheetId="10" hidden="1">{#N/A,#N/A,TRUE,"Cover";#N/A,#N/A,TRUE,"Conts";#N/A,#N/A,TRUE,"VOS";#N/A,#N/A,TRUE,"Warrington";#N/A,#N/A,TRUE,"Widnes"}</definedName>
    <definedName name="fkfkvhikkhju" localSheetId="11" hidden="1">{#N/A,#N/A,TRUE,"Cover";#N/A,#N/A,TRUE,"Conts";#N/A,#N/A,TRUE,"VOS";#N/A,#N/A,TRUE,"Warrington";#N/A,#N/A,TRUE,"Widnes"}</definedName>
    <definedName name="fkfkvhikkhju" hidden="1">{#N/A,#N/A,TRUE,"Cover";#N/A,#N/A,TRUE,"Conts";#N/A,#N/A,TRUE,"VOS";#N/A,#N/A,TRUE,"Warrington";#N/A,#N/A,TRUE,"Widnes"}</definedName>
    <definedName name="FLOOR__FINISHES" localSheetId="7">'[11]Build-up'!#REF!</definedName>
    <definedName name="FLOOR__FINISHES">'[11]Build-up'!#REF!</definedName>
    <definedName name="FRAME" localSheetId="7">'[11]Build-up'!#REF!</definedName>
    <definedName name="FRAME">'[11]Build-up'!#REF!</definedName>
    <definedName name="frjj" localSheetId="7" hidden="1">{#N/A,#N/A,TRUE,"Cover";#N/A,#N/A,TRUE,"Conts";#N/A,#N/A,TRUE,"VOS";#N/A,#N/A,TRUE,"Warrington";#N/A,#N/A,TRUE,"Widnes"}</definedName>
    <definedName name="frjj" localSheetId="10" hidden="1">{#N/A,#N/A,TRUE,"Cover";#N/A,#N/A,TRUE,"Conts";#N/A,#N/A,TRUE,"VOS";#N/A,#N/A,TRUE,"Warrington";#N/A,#N/A,TRUE,"Widnes"}</definedName>
    <definedName name="frjj" localSheetId="11" hidden="1">{#N/A,#N/A,TRUE,"Cover";#N/A,#N/A,TRUE,"Conts";#N/A,#N/A,TRUE,"VOS";#N/A,#N/A,TRUE,"Warrington";#N/A,#N/A,TRUE,"Widnes"}</definedName>
    <definedName name="frjj" hidden="1">{#N/A,#N/A,TRUE,"Cover";#N/A,#N/A,TRUE,"Conts";#N/A,#N/A,TRUE,"VOS";#N/A,#N/A,TRUE,"Warrington";#N/A,#N/A,TRUE,"Widnes"}</definedName>
    <definedName name="gaeg" localSheetId="7" hidden="1">{#N/A,#N/A,TRUE,"Cover";#N/A,#N/A,TRUE,"Conts";#N/A,#N/A,TRUE,"VOS";#N/A,#N/A,TRUE,"Warrington";#N/A,#N/A,TRUE,"Widnes"}</definedName>
    <definedName name="gaeg" localSheetId="10" hidden="1">{#N/A,#N/A,TRUE,"Cover";#N/A,#N/A,TRUE,"Conts";#N/A,#N/A,TRUE,"VOS";#N/A,#N/A,TRUE,"Warrington";#N/A,#N/A,TRUE,"Widnes"}</definedName>
    <definedName name="gaeg" localSheetId="11" hidden="1">{#N/A,#N/A,TRUE,"Cover";#N/A,#N/A,TRUE,"Conts";#N/A,#N/A,TRUE,"VOS";#N/A,#N/A,TRUE,"Warrington";#N/A,#N/A,TRUE,"Widnes"}</definedName>
    <definedName name="gaeg" hidden="1">{#N/A,#N/A,TRUE,"Cover";#N/A,#N/A,TRUE,"Conts";#N/A,#N/A,TRUE,"VOS";#N/A,#N/A,TRUE,"Warrington";#N/A,#N/A,TRUE,"Widnes"}</definedName>
    <definedName name="gaegg" localSheetId="7" hidden="1">{#N/A,#N/A,TRUE,"Cover";#N/A,#N/A,TRUE,"Conts";#N/A,#N/A,TRUE,"VOS";#N/A,#N/A,TRUE,"Warrington";#N/A,#N/A,TRUE,"Widnes"}</definedName>
    <definedName name="gaegg" localSheetId="10" hidden="1">{#N/A,#N/A,TRUE,"Cover";#N/A,#N/A,TRUE,"Conts";#N/A,#N/A,TRUE,"VOS";#N/A,#N/A,TRUE,"Warrington";#N/A,#N/A,TRUE,"Widnes"}</definedName>
    <definedName name="gaegg" localSheetId="11" hidden="1">{#N/A,#N/A,TRUE,"Cover";#N/A,#N/A,TRUE,"Conts";#N/A,#N/A,TRUE,"VOS";#N/A,#N/A,TRUE,"Warrington";#N/A,#N/A,TRUE,"Widnes"}</definedName>
    <definedName name="gaegg" hidden="1">{#N/A,#N/A,TRUE,"Cover";#N/A,#N/A,TRUE,"Conts";#N/A,#N/A,TRUE,"VOS";#N/A,#N/A,TRUE,"Warrington";#N/A,#N/A,TRUE,"Widnes"}</definedName>
    <definedName name="geag" localSheetId="7" hidden="1">{#N/A,#N/A,TRUE,"Cover";#N/A,#N/A,TRUE,"Conts";#N/A,#N/A,TRUE,"VOS";#N/A,#N/A,TRUE,"Warrington";#N/A,#N/A,TRUE,"Widnes"}</definedName>
    <definedName name="geag" localSheetId="10" hidden="1">{#N/A,#N/A,TRUE,"Cover";#N/A,#N/A,TRUE,"Conts";#N/A,#N/A,TRUE,"VOS";#N/A,#N/A,TRUE,"Warrington";#N/A,#N/A,TRUE,"Widnes"}</definedName>
    <definedName name="geag" localSheetId="11" hidden="1">{#N/A,#N/A,TRUE,"Cover";#N/A,#N/A,TRUE,"Conts";#N/A,#N/A,TRUE,"VOS";#N/A,#N/A,TRUE,"Warrington";#N/A,#N/A,TRUE,"Widnes"}</definedName>
    <definedName name="geag" hidden="1">{#N/A,#N/A,TRUE,"Cover";#N/A,#N/A,TRUE,"Conts";#N/A,#N/A,TRUE,"VOS";#N/A,#N/A,TRUE,"Warrington";#N/A,#N/A,TRUE,"Widnes"}</definedName>
    <definedName name="gerger" localSheetId="7" hidden="1">{#N/A,#N/A,TRUE,"Cover";#N/A,#N/A,TRUE,"Conts";#N/A,#N/A,TRUE,"VOS";#N/A,#N/A,TRUE,"Warrington";#N/A,#N/A,TRUE,"Widnes"}</definedName>
    <definedName name="gerger" localSheetId="10" hidden="1">{#N/A,#N/A,TRUE,"Cover";#N/A,#N/A,TRUE,"Conts";#N/A,#N/A,TRUE,"VOS";#N/A,#N/A,TRUE,"Warrington";#N/A,#N/A,TRUE,"Widnes"}</definedName>
    <definedName name="gerger" localSheetId="11" hidden="1">{#N/A,#N/A,TRUE,"Cover";#N/A,#N/A,TRUE,"Conts";#N/A,#N/A,TRUE,"VOS";#N/A,#N/A,TRUE,"Warrington";#N/A,#N/A,TRUE,"Widnes"}</definedName>
    <definedName name="gerger" hidden="1">{#N/A,#N/A,TRUE,"Cover";#N/A,#N/A,TRUE,"Conts";#N/A,#N/A,TRUE,"VOS";#N/A,#N/A,TRUE,"Warrington";#N/A,#N/A,TRUE,"Widnes"}</definedName>
    <definedName name="gf" localSheetId="7" hidden="1">{#N/A,#N/A,TRUE,"Cover";#N/A,#N/A,TRUE,"Conts";#N/A,#N/A,TRUE,"VOS";#N/A,#N/A,TRUE,"Warrington";#N/A,#N/A,TRUE,"Widnes"}</definedName>
    <definedName name="gf" localSheetId="10" hidden="1">{#N/A,#N/A,TRUE,"Cover";#N/A,#N/A,TRUE,"Conts";#N/A,#N/A,TRUE,"VOS";#N/A,#N/A,TRUE,"Warrington";#N/A,#N/A,TRUE,"Widnes"}</definedName>
    <definedName name="gf" localSheetId="11" hidden="1">{#N/A,#N/A,TRUE,"Cover";#N/A,#N/A,TRUE,"Conts";#N/A,#N/A,TRUE,"VOS";#N/A,#N/A,TRUE,"Warrington";#N/A,#N/A,TRUE,"Widnes"}</definedName>
    <definedName name="gf" hidden="1">{#N/A,#N/A,TRUE,"Cover";#N/A,#N/A,TRUE,"Conts";#N/A,#N/A,TRUE,"VOS";#N/A,#N/A,TRUE,"Warrington";#N/A,#N/A,TRUE,"Widnes"}</definedName>
    <definedName name="gfdgfdg" localSheetId="7" hidden="1">{#N/A,#N/A,FALSE,"SumD";#N/A,#N/A,FALSE,"ElecD";#N/A,#N/A,FALSE,"MechD";#N/A,#N/A,FALSE,"GeotD";#N/A,#N/A,FALSE,"PrcsD";#N/A,#N/A,FALSE,"TunnD";#N/A,#N/A,FALSE,"CivlD";#N/A,#N/A,FALSE,"NtwkD";#N/A,#N/A,FALSE,"EstgD";#N/A,#N/A,FALSE,"PEngD"}</definedName>
    <definedName name="gfdgfdg" localSheetId="10" hidden="1">{#N/A,#N/A,FALSE,"SumD";#N/A,#N/A,FALSE,"ElecD";#N/A,#N/A,FALSE,"MechD";#N/A,#N/A,FALSE,"GeotD";#N/A,#N/A,FALSE,"PrcsD";#N/A,#N/A,FALSE,"TunnD";#N/A,#N/A,FALSE,"CivlD";#N/A,#N/A,FALSE,"NtwkD";#N/A,#N/A,FALSE,"EstgD";#N/A,#N/A,FALSE,"PEngD"}</definedName>
    <definedName name="gfdgfdg" localSheetId="11"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7" hidden="1">{#N/A,#N/A,FALSE,"SumD";#N/A,#N/A,FALSE,"ElecD";#N/A,#N/A,FALSE,"MechD";#N/A,#N/A,FALSE,"GeotD";#N/A,#N/A,FALSE,"PrcsD";#N/A,#N/A,FALSE,"TunnD";#N/A,#N/A,FALSE,"CivlD";#N/A,#N/A,FALSE,"NtwkD";#N/A,#N/A,FALSE,"EstgD";#N/A,#N/A,FALSE,"PEngD"}</definedName>
    <definedName name="gfgfgfgfg" localSheetId="10" hidden="1">{#N/A,#N/A,FALSE,"SumD";#N/A,#N/A,FALSE,"ElecD";#N/A,#N/A,FALSE,"MechD";#N/A,#N/A,FALSE,"GeotD";#N/A,#N/A,FALSE,"PrcsD";#N/A,#N/A,FALSE,"TunnD";#N/A,#N/A,FALSE,"CivlD";#N/A,#N/A,FALSE,"NtwkD";#N/A,#N/A,FALSE,"EstgD";#N/A,#N/A,FALSE,"PEngD"}</definedName>
    <definedName name="gfgfgfgfg" localSheetId="11"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7" hidden="1">{#N/A,#N/A,FALSE,"SumG";#N/A,#N/A,FALSE,"ElecG";#N/A,#N/A,FALSE,"MechG";#N/A,#N/A,FALSE,"GeotG";#N/A,#N/A,FALSE,"PrcsG";#N/A,#N/A,FALSE,"TunnG";#N/A,#N/A,FALSE,"CivlG";#N/A,#N/A,FALSE,"NtwkG";#N/A,#N/A,FALSE,"EstgG";#N/A,#N/A,FALSE,"PEngG"}</definedName>
    <definedName name="gfgfgfgss" localSheetId="10" hidden="1">{#N/A,#N/A,FALSE,"SumG";#N/A,#N/A,FALSE,"ElecG";#N/A,#N/A,FALSE,"MechG";#N/A,#N/A,FALSE,"GeotG";#N/A,#N/A,FALSE,"PrcsG";#N/A,#N/A,FALSE,"TunnG";#N/A,#N/A,FALSE,"CivlG";#N/A,#N/A,FALSE,"NtwkG";#N/A,#N/A,FALSE,"EstgG";#N/A,#N/A,FALSE,"PEngG"}</definedName>
    <definedName name="gfgfgfgss" localSheetId="11"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 localSheetId="7" hidden="1">{#N/A,#N/A,FALSE,"SumG";#N/A,#N/A,FALSE,"ElecG";#N/A,#N/A,FALSE,"MechG";#N/A,#N/A,FALSE,"GeotG";#N/A,#N/A,FALSE,"PrcsG";#N/A,#N/A,FALSE,"TunnG";#N/A,#N/A,FALSE,"CivlG";#N/A,#N/A,FALSE,"NtwkG";#N/A,#N/A,FALSE,"EstgG";#N/A,#N/A,FALSE,"PEngG"}</definedName>
    <definedName name="GG">'[19]GEN PROG'!$A$1:$P$27</definedName>
    <definedName name="ggdrgdfhyyj" localSheetId="7" hidden="1">{#N/A,#N/A,TRUE,"Cover";#N/A,#N/A,TRUE,"Conts";#N/A,#N/A,TRUE,"VOS";#N/A,#N/A,TRUE,"Warrington";#N/A,#N/A,TRUE,"Widnes"}</definedName>
    <definedName name="ggdrgdfhyyj" localSheetId="10" hidden="1">{#N/A,#N/A,TRUE,"Cover";#N/A,#N/A,TRUE,"Conts";#N/A,#N/A,TRUE,"VOS";#N/A,#N/A,TRUE,"Warrington";#N/A,#N/A,TRUE,"Widnes"}</definedName>
    <definedName name="ggdrgdfhyyj" localSheetId="11" hidden="1">{#N/A,#N/A,TRUE,"Cover";#N/A,#N/A,TRUE,"Conts";#N/A,#N/A,TRUE,"VOS";#N/A,#N/A,TRUE,"Warrington";#N/A,#N/A,TRUE,"Widnes"}</definedName>
    <definedName name="ggdrgdfhyyj" hidden="1">{#N/A,#N/A,TRUE,"Cover";#N/A,#N/A,TRUE,"Conts";#N/A,#N/A,TRUE,"VOS";#N/A,#N/A,TRUE,"Warrington";#N/A,#N/A,TRUE,"Widnes"}</definedName>
    <definedName name="ggg" localSheetId="7" hidden="1">#REF!</definedName>
    <definedName name="ggg" localSheetId="10" hidden="1">#REF!</definedName>
    <definedName name="ggg" hidden="1">#REF!</definedName>
    <definedName name="gggg" localSheetId="7" hidden="1">{#N/A,#N/A,FALSE,"SumD";#N/A,#N/A,FALSE,"ElecD";#N/A,#N/A,FALSE,"MechD";#N/A,#N/A,FALSE,"GeotD";#N/A,#N/A,FALSE,"PrcsD";#N/A,#N/A,FALSE,"TunnD";#N/A,#N/A,FALSE,"CivlD";#N/A,#N/A,FALSE,"NtwkD";#N/A,#N/A,FALSE,"EstgD";#N/A,#N/A,FALSE,"PEngD"}</definedName>
    <definedName name="gggg" localSheetId="10" hidden="1">{#N/A,#N/A,FALSE,"SumD";#N/A,#N/A,FALSE,"ElecD";#N/A,#N/A,FALSE,"MechD";#N/A,#N/A,FALSE,"GeotD";#N/A,#N/A,FALSE,"PrcsD";#N/A,#N/A,FALSE,"TunnD";#N/A,#N/A,FALSE,"CivlD";#N/A,#N/A,FALSE,"NtwkD";#N/A,#N/A,FALSE,"EstgD";#N/A,#N/A,FALSE,"PEngD"}</definedName>
    <definedName name="gggg" localSheetId="11"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7" hidden="1">{#N/A,#N/A,FALSE,"SumG";#N/A,#N/A,FALSE,"ElecG";#N/A,#N/A,FALSE,"MechG";#N/A,#N/A,FALSE,"GeotG";#N/A,#N/A,FALSE,"PrcsG";#N/A,#N/A,FALSE,"TunnG";#N/A,#N/A,FALSE,"CivlG";#N/A,#N/A,FALSE,"NtwkG";#N/A,#N/A,FALSE,"EstgG";#N/A,#N/A,FALSE,"PEngG"}</definedName>
    <definedName name="ghggg" localSheetId="10" hidden="1">{#N/A,#N/A,FALSE,"SumG";#N/A,#N/A,FALSE,"ElecG";#N/A,#N/A,FALSE,"MechG";#N/A,#N/A,FALSE,"GeotG";#N/A,#N/A,FALSE,"PrcsG";#N/A,#N/A,FALSE,"TunnG";#N/A,#N/A,FALSE,"CivlG";#N/A,#N/A,FALSE,"NtwkG";#N/A,#N/A,FALSE,"EstgG";#N/A,#N/A,FALSE,"PEngG"}</definedName>
    <definedName name="ghggg" localSheetId="11"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7" hidden="1">{#N/A,#N/A,TRUE,"Cover";#N/A,#N/A,TRUE,"Conts";#N/A,#N/A,TRUE,"VOS";#N/A,#N/A,TRUE,"Warrington";#N/A,#N/A,TRUE,"Widnes"}</definedName>
    <definedName name="ghsdhth" localSheetId="10" hidden="1">{#N/A,#N/A,TRUE,"Cover";#N/A,#N/A,TRUE,"Conts";#N/A,#N/A,TRUE,"VOS";#N/A,#N/A,TRUE,"Warrington";#N/A,#N/A,TRUE,"Widnes"}</definedName>
    <definedName name="ghsdhth" localSheetId="11" hidden="1">{#N/A,#N/A,TRUE,"Cover";#N/A,#N/A,TRUE,"Conts";#N/A,#N/A,TRUE,"VOS";#N/A,#N/A,TRUE,"Warrington";#N/A,#N/A,TRUE,"Widnes"}</definedName>
    <definedName name="ghsdhth" hidden="1">{#N/A,#N/A,TRUE,"Cover";#N/A,#N/A,TRUE,"Conts";#N/A,#N/A,TRUE,"VOS";#N/A,#N/A,TRUE,"Warrington";#N/A,#N/A,TRUE,"Widnes"}</definedName>
    <definedName name="ghsg" localSheetId="7" hidden="1">{#N/A,#N/A,TRUE,"Cover";#N/A,#N/A,TRUE,"Conts";#N/A,#N/A,TRUE,"VOS";#N/A,#N/A,TRUE,"Warrington";#N/A,#N/A,TRUE,"Widnes"}</definedName>
    <definedName name="ghsg" localSheetId="10" hidden="1">{#N/A,#N/A,TRUE,"Cover";#N/A,#N/A,TRUE,"Conts";#N/A,#N/A,TRUE,"VOS";#N/A,#N/A,TRUE,"Warrington";#N/A,#N/A,TRUE,"Widnes"}</definedName>
    <definedName name="ghsg" localSheetId="11" hidden="1">{#N/A,#N/A,TRUE,"Cover";#N/A,#N/A,TRUE,"Conts";#N/A,#N/A,TRUE,"VOS";#N/A,#N/A,TRUE,"Warrington";#N/A,#N/A,TRUE,"Widnes"}</definedName>
    <definedName name="ghsg" hidden="1">{#N/A,#N/A,TRUE,"Cover";#N/A,#N/A,TRUE,"Conts";#N/A,#N/A,TRUE,"VOS";#N/A,#N/A,TRUE,"Warrington";#N/A,#N/A,TRUE,"Widnes"}</definedName>
    <definedName name="gjahgkj" localSheetId="7" hidden="1">{#N/A,#N/A,TRUE,"Cover";#N/A,#N/A,TRUE,"Conts";#N/A,#N/A,TRUE,"VOS";#N/A,#N/A,TRUE,"Warrington";#N/A,#N/A,TRUE,"Widnes"}</definedName>
    <definedName name="gjahgkj" localSheetId="10" hidden="1">{#N/A,#N/A,TRUE,"Cover";#N/A,#N/A,TRUE,"Conts";#N/A,#N/A,TRUE,"VOS";#N/A,#N/A,TRUE,"Warrington";#N/A,#N/A,TRUE,"Widnes"}</definedName>
    <definedName name="gjahgkj" localSheetId="11" hidden="1">{#N/A,#N/A,TRUE,"Cover";#N/A,#N/A,TRUE,"Conts";#N/A,#N/A,TRUE,"VOS";#N/A,#N/A,TRUE,"Warrington";#N/A,#N/A,TRUE,"Widnes"}</definedName>
    <definedName name="gjahgkj" hidden="1">{#N/A,#N/A,TRUE,"Cover";#N/A,#N/A,TRUE,"Conts";#N/A,#N/A,TRUE,"VOS";#N/A,#N/A,TRUE,"Warrington";#N/A,#N/A,TRUE,"Widnes"}</definedName>
    <definedName name="gjkkl" localSheetId="7" hidden="1">{#N/A,#N/A,TRUE,"Cover";#N/A,#N/A,TRUE,"Conts";#N/A,#N/A,TRUE,"VOS";#N/A,#N/A,TRUE,"Warrington";#N/A,#N/A,TRUE,"Widnes"}</definedName>
    <definedName name="gjkkl" localSheetId="10" hidden="1">{#N/A,#N/A,TRUE,"Cover";#N/A,#N/A,TRUE,"Conts";#N/A,#N/A,TRUE,"VOS";#N/A,#N/A,TRUE,"Warrington";#N/A,#N/A,TRUE,"Widnes"}</definedName>
    <definedName name="gjkkl" localSheetId="11" hidden="1">{#N/A,#N/A,TRUE,"Cover";#N/A,#N/A,TRUE,"Conts";#N/A,#N/A,TRUE,"VOS";#N/A,#N/A,TRUE,"Warrington";#N/A,#N/A,TRUE,"Widnes"}</definedName>
    <definedName name="gjkkl" hidden="1">{#N/A,#N/A,TRUE,"Cover";#N/A,#N/A,TRUE,"Conts";#N/A,#N/A,TRUE,"VOS";#N/A,#N/A,TRUE,"Warrington";#N/A,#N/A,TRUE,"Widnes"}</definedName>
    <definedName name="gtrghr" localSheetId="7" hidden="1">{#N/A,#N/A,TRUE,"Cover";#N/A,#N/A,TRUE,"Conts";#N/A,#N/A,TRUE,"VOS";#N/A,#N/A,TRUE,"Warrington";#N/A,#N/A,TRUE,"Widnes"}</definedName>
    <definedName name="gtrghr" localSheetId="10" hidden="1">{#N/A,#N/A,TRUE,"Cover";#N/A,#N/A,TRUE,"Conts";#N/A,#N/A,TRUE,"VOS";#N/A,#N/A,TRUE,"Warrington";#N/A,#N/A,TRUE,"Widnes"}</definedName>
    <definedName name="gtrghr" localSheetId="11" hidden="1">{#N/A,#N/A,TRUE,"Cover";#N/A,#N/A,TRUE,"Conts";#N/A,#N/A,TRUE,"VOS";#N/A,#N/A,TRUE,"Warrington";#N/A,#N/A,TRUE,"Widnes"}</definedName>
    <definedName name="gtrghr" hidden="1">{#N/A,#N/A,TRUE,"Cover";#N/A,#N/A,TRUE,"Conts";#N/A,#N/A,TRUE,"VOS";#N/A,#N/A,TRUE,"Warrington";#N/A,#N/A,TRUE,"Widnes"}</definedName>
    <definedName name="gwgtergyr" localSheetId="7" hidden="1">{#N/A,#N/A,TRUE,"Cover";#N/A,#N/A,TRUE,"Conts";#N/A,#N/A,TRUE,"VOS";#N/A,#N/A,TRUE,"Warrington";#N/A,#N/A,TRUE,"Widnes"}</definedName>
    <definedName name="gwgtergyr" localSheetId="10" hidden="1">{#N/A,#N/A,TRUE,"Cover";#N/A,#N/A,TRUE,"Conts";#N/A,#N/A,TRUE,"VOS";#N/A,#N/A,TRUE,"Warrington";#N/A,#N/A,TRUE,"Widnes"}</definedName>
    <definedName name="gwgtergyr" localSheetId="11" hidden="1">{#N/A,#N/A,TRUE,"Cover";#N/A,#N/A,TRUE,"Conts";#N/A,#N/A,TRUE,"VOS";#N/A,#N/A,TRUE,"Warrington";#N/A,#N/A,TRUE,"Widnes"}</definedName>
    <definedName name="gwgtergyr" hidden="1">{#N/A,#N/A,TRUE,"Cover";#N/A,#N/A,TRUE,"Conts";#N/A,#N/A,TRUE,"VOS";#N/A,#N/A,TRUE,"Warrington";#N/A,#N/A,TRUE,"Widnes"}</definedName>
    <definedName name="hfhgf" localSheetId="7" hidden="1">{#N/A,#N/A,TRUE,"Cover";#N/A,#N/A,TRUE,"Conts";#N/A,#N/A,TRUE,"VOS";#N/A,#N/A,TRUE,"Warrington";#N/A,#N/A,TRUE,"Widnes"}</definedName>
    <definedName name="hfhgf" localSheetId="10" hidden="1">{#N/A,#N/A,TRUE,"Cover";#N/A,#N/A,TRUE,"Conts";#N/A,#N/A,TRUE,"VOS";#N/A,#N/A,TRUE,"Warrington";#N/A,#N/A,TRUE,"Widnes"}</definedName>
    <definedName name="hfhgf" localSheetId="11" hidden="1">{#N/A,#N/A,TRUE,"Cover";#N/A,#N/A,TRUE,"Conts";#N/A,#N/A,TRUE,"VOS";#N/A,#N/A,TRUE,"Warrington";#N/A,#N/A,TRUE,"Widnes"}</definedName>
    <definedName name="hfhgf" hidden="1">{#N/A,#N/A,TRUE,"Cover";#N/A,#N/A,TRUE,"Conts";#N/A,#N/A,TRUE,"VOS";#N/A,#N/A,TRUE,"Warrington";#N/A,#N/A,TRUE,"Widnes"}</definedName>
    <definedName name="hgkhkg" localSheetId="7" hidden="1">{#N/A,#N/A,TRUE,"Cover";#N/A,#N/A,TRUE,"Conts";#N/A,#N/A,TRUE,"VOS";#N/A,#N/A,TRUE,"Warrington";#N/A,#N/A,TRUE,"Widnes"}</definedName>
    <definedName name="hgkhkg" localSheetId="10" hidden="1">{#N/A,#N/A,TRUE,"Cover";#N/A,#N/A,TRUE,"Conts";#N/A,#N/A,TRUE,"VOS";#N/A,#N/A,TRUE,"Warrington";#N/A,#N/A,TRUE,"Widnes"}</definedName>
    <definedName name="hgkhkg" localSheetId="11" hidden="1">{#N/A,#N/A,TRUE,"Cover";#N/A,#N/A,TRUE,"Conts";#N/A,#N/A,TRUE,"VOS";#N/A,#N/A,TRUE,"Warrington";#N/A,#N/A,TRUE,"Widnes"}</definedName>
    <definedName name="hgkhkg" hidden="1">{#N/A,#N/A,TRUE,"Cover";#N/A,#N/A,TRUE,"Conts";#N/A,#N/A,TRUE,"VOS";#N/A,#N/A,TRUE,"Warrington";#N/A,#N/A,TRUE,"Widnes"}</definedName>
    <definedName name="hjdj" localSheetId="7" hidden="1">{#N/A,#N/A,TRUE,"Cover";#N/A,#N/A,TRUE,"Conts";#N/A,#N/A,TRUE,"VOS";#N/A,#N/A,TRUE,"Warrington";#N/A,#N/A,TRUE,"Widnes"}</definedName>
    <definedName name="hjdj" localSheetId="10" hidden="1">{#N/A,#N/A,TRUE,"Cover";#N/A,#N/A,TRUE,"Conts";#N/A,#N/A,TRUE,"VOS";#N/A,#N/A,TRUE,"Warrington";#N/A,#N/A,TRUE,"Widnes"}</definedName>
    <definedName name="hjdj" localSheetId="11" hidden="1">{#N/A,#N/A,TRUE,"Cover";#N/A,#N/A,TRUE,"Conts";#N/A,#N/A,TRUE,"VOS";#N/A,#N/A,TRUE,"Warrington";#N/A,#N/A,TRUE,"Widnes"}</definedName>
    <definedName name="hjdj" hidden="1">{#N/A,#N/A,TRUE,"Cover";#N/A,#N/A,TRUE,"Conts";#N/A,#N/A,TRUE,"VOS";#N/A,#N/A,TRUE,"Warrington";#N/A,#N/A,TRUE,"Widnes"}</definedName>
    <definedName name="HOME" localSheetId="7">#REF!</definedName>
    <definedName name="HOME" localSheetId="10">#REF!</definedName>
    <definedName name="HOME">#REF!</definedName>
    <definedName name="HPTAL" localSheetId="7" hidden="1">#REF!</definedName>
    <definedName name="HPTAL" localSheetId="10" hidden="1">#REF!</definedName>
    <definedName name="HPTAL" hidden="1">#REF!</definedName>
    <definedName name="hshjy" localSheetId="7" hidden="1">{#N/A,#N/A,TRUE,"Cover";#N/A,#N/A,TRUE,"Conts";#N/A,#N/A,TRUE,"VOS";#N/A,#N/A,TRUE,"Warrington";#N/A,#N/A,TRUE,"Widnes"}</definedName>
    <definedName name="hshjy" localSheetId="10" hidden="1">{#N/A,#N/A,TRUE,"Cover";#N/A,#N/A,TRUE,"Conts";#N/A,#N/A,TRUE,"VOS";#N/A,#N/A,TRUE,"Warrington";#N/A,#N/A,TRUE,"Widnes"}</definedName>
    <definedName name="hshjy" localSheetId="11" hidden="1">{#N/A,#N/A,TRUE,"Cover";#N/A,#N/A,TRUE,"Conts";#N/A,#N/A,TRUE,"VOS";#N/A,#N/A,TRUE,"Warrington";#N/A,#N/A,TRUE,"Widnes"}</definedName>
    <definedName name="hshjy" hidden="1">{#N/A,#N/A,TRUE,"Cover";#N/A,#N/A,TRUE,"Conts";#N/A,#N/A,TRUE,"VOS";#N/A,#N/A,TRUE,"Warrington";#N/A,#N/A,TRUE,"Widnes"}</definedName>
    <definedName name="hshxdht" localSheetId="7" hidden="1">{#N/A,#N/A,TRUE,"Cover";#N/A,#N/A,TRUE,"Conts";#N/A,#N/A,TRUE,"VOS";#N/A,#N/A,TRUE,"Warrington";#N/A,#N/A,TRUE,"Widnes"}</definedName>
    <definedName name="hshxdht" localSheetId="10" hidden="1">{#N/A,#N/A,TRUE,"Cover";#N/A,#N/A,TRUE,"Conts";#N/A,#N/A,TRUE,"VOS";#N/A,#N/A,TRUE,"Warrington";#N/A,#N/A,TRUE,"Widnes"}</definedName>
    <definedName name="hshxdht" localSheetId="11" hidden="1">{#N/A,#N/A,TRUE,"Cover";#N/A,#N/A,TRUE,"Conts";#N/A,#N/A,TRUE,"VOS";#N/A,#N/A,TRUE,"Warrington";#N/A,#N/A,TRUE,"Widnes"}</definedName>
    <definedName name="hshxdht" hidden="1">{#N/A,#N/A,TRUE,"Cover";#N/A,#N/A,TRUE,"Conts";#N/A,#N/A,TRUE,"VOS";#N/A,#N/A,TRUE,"Warrington";#N/A,#N/A,TRUE,"Widnes"}</definedName>
    <definedName name="hsyhjtyhj" localSheetId="7" hidden="1">{#N/A,#N/A,TRUE,"Cover";#N/A,#N/A,TRUE,"Conts";#N/A,#N/A,TRUE,"VOS";#N/A,#N/A,TRUE,"Warrington";#N/A,#N/A,TRUE,"Widnes"}</definedName>
    <definedName name="hsyhjtyhj" localSheetId="10" hidden="1">{#N/A,#N/A,TRUE,"Cover";#N/A,#N/A,TRUE,"Conts";#N/A,#N/A,TRUE,"VOS";#N/A,#N/A,TRUE,"Warrington";#N/A,#N/A,TRUE,"Widnes"}</definedName>
    <definedName name="hsyhjtyhj" localSheetId="11"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7" hidden="1">{"'Appendix 3 Currency'!$A$1:$U$96"}</definedName>
    <definedName name="HTML_Control" localSheetId="10" hidden="1">{"'Appendix 3 Currency'!$A$1:$U$96"}</definedName>
    <definedName name="HTML_Control" localSheetId="11"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7" hidden="1">{#N/A,#N/A,TRUE,"Cover";#N/A,#N/A,TRUE,"Conts";#N/A,#N/A,TRUE,"VOS";#N/A,#N/A,TRUE,"Warrington";#N/A,#N/A,TRUE,"Widnes"}</definedName>
    <definedName name="htrhrsth" localSheetId="10" hidden="1">{#N/A,#N/A,TRUE,"Cover";#N/A,#N/A,TRUE,"Conts";#N/A,#N/A,TRUE,"VOS";#N/A,#N/A,TRUE,"Warrington";#N/A,#N/A,TRUE,"Widnes"}</definedName>
    <definedName name="htrhrsth" localSheetId="11" hidden="1">{#N/A,#N/A,TRUE,"Cover";#N/A,#N/A,TRUE,"Conts";#N/A,#N/A,TRUE,"VOS";#N/A,#N/A,TRUE,"Warrington";#N/A,#N/A,TRUE,"Widnes"}</definedName>
    <definedName name="htrhrsth" hidden="1">{#N/A,#N/A,TRUE,"Cover";#N/A,#N/A,TRUE,"Conts";#N/A,#N/A,TRUE,"VOS";#N/A,#N/A,TRUE,"Warrington";#N/A,#N/A,TRUE,"Widnes"}</definedName>
    <definedName name="hutgfru" localSheetId="7" hidden="1">{#N/A,#N/A,TRUE,"Cover";#N/A,#N/A,TRUE,"Conts";#N/A,#N/A,TRUE,"VOS";#N/A,#N/A,TRUE,"Warrington";#N/A,#N/A,TRUE,"Widnes"}</definedName>
    <definedName name="hutgfru" localSheetId="10" hidden="1">{#N/A,#N/A,TRUE,"Cover";#N/A,#N/A,TRUE,"Conts";#N/A,#N/A,TRUE,"VOS";#N/A,#N/A,TRUE,"Warrington";#N/A,#N/A,TRUE,"Widnes"}</definedName>
    <definedName name="hutgfru" localSheetId="11" hidden="1">{#N/A,#N/A,TRUE,"Cover";#N/A,#N/A,TRUE,"Conts";#N/A,#N/A,TRUE,"VOS";#N/A,#N/A,TRUE,"Warrington";#N/A,#N/A,TRUE,"Widnes"}</definedName>
    <definedName name="hutgfru" hidden="1">{#N/A,#N/A,TRUE,"Cover";#N/A,#N/A,TRUE,"Conts";#N/A,#N/A,TRUE,"VOS";#N/A,#N/A,TRUE,"Warrington";#N/A,#N/A,TRUE,"Widnes"}</definedName>
    <definedName name="i8uiuyi" localSheetId="7" hidden="1">{#N/A,#N/A,TRUE,"Cover";#N/A,#N/A,TRUE,"Conts";#N/A,#N/A,TRUE,"VOS";#N/A,#N/A,TRUE,"Warrington";#N/A,#N/A,TRUE,"Widnes"}</definedName>
    <definedName name="i8uiuyi" localSheetId="10" hidden="1">{#N/A,#N/A,TRUE,"Cover";#N/A,#N/A,TRUE,"Conts";#N/A,#N/A,TRUE,"VOS";#N/A,#N/A,TRUE,"Warrington";#N/A,#N/A,TRUE,"Widnes"}</definedName>
    <definedName name="i8uiuyi" localSheetId="11" hidden="1">{#N/A,#N/A,TRUE,"Cover";#N/A,#N/A,TRUE,"Conts";#N/A,#N/A,TRUE,"VOS";#N/A,#N/A,TRUE,"Warrington";#N/A,#N/A,TRUE,"Widnes"}</definedName>
    <definedName name="i8uiuyi" hidden="1">{#N/A,#N/A,TRUE,"Cover";#N/A,#N/A,TRUE,"Conts";#N/A,#N/A,TRUE,"VOS";#N/A,#N/A,TRUE,"Warrington";#N/A,#N/A,TRUE,"Widnes"}</definedName>
    <definedName name="ihg" localSheetId="7" hidden="1">{#N/A,#N/A,TRUE,"Cover";#N/A,#N/A,TRUE,"Conts";#N/A,#N/A,TRUE,"VOS";#N/A,#N/A,TRUE,"Warrington";#N/A,#N/A,TRUE,"Widnes"}</definedName>
    <definedName name="ihg" localSheetId="10" hidden="1">{#N/A,#N/A,TRUE,"Cover";#N/A,#N/A,TRUE,"Conts";#N/A,#N/A,TRUE,"VOS";#N/A,#N/A,TRUE,"Warrington";#N/A,#N/A,TRUE,"Widnes"}</definedName>
    <definedName name="ihg" localSheetId="11" hidden="1">{#N/A,#N/A,TRUE,"Cover";#N/A,#N/A,TRUE,"Conts";#N/A,#N/A,TRUE,"VOS";#N/A,#N/A,TRUE,"Warrington";#N/A,#N/A,TRUE,"Widnes"}</definedName>
    <definedName name="ihg" hidden="1">{#N/A,#N/A,TRUE,"Cover";#N/A,#N/A,TRUE,"Conts";#N/A,#N/A,TRUE,"VOS";#N/A,#N/A,TRUE,"Warrington";#N/A,#N/A,TRUE,"Widnes"}</definedName>
    <definedName name="iho" localSheetId="7" hidden="1">{#N/A,#N/A,TRUE,"Cover";#N/A,#N/A,TRUE,"Conts";#N/A,#N/A,TRUE,"VOS";#N/A,#N/A,TRUE,"Warrington";#N/A,#N/A,TRUE,"Widnes"}</definedName>
    <definedName name="iho" localSheetId="10" hidden="1">{#N/A,#N/A,TRUE,"Cover";#N/A,#N/A,TRUE,"Conts";#N/A,#N/A,TRUE,"VOS";#N/A,#N/A,TRUE,"Warrington";#N/A,#N/A,TRUE,"Widnes"}</definedName>
    <definedName name="iho" localSheetId="11" hidden="1">{#N/A,#N/A,TRUE,"Cover";#N/A,#N/A,TRUE,"Conts";#N/A,#N/A,TRUE,"VOS";#N/A,#N/A,TRUE,"Warrington";#N/A,#N/A,TRUE,"Widnes"}</definedName>
    <definedName name="iho" hidden="1">{#N/A,#N/A,TRUE,"Cover";#N/A,#N/A,TRUE,"Conts";#N/A,#N/A,TRUE,"VOS";#N/A,#N/A,TRUE,"Warrington";#N/A,#N/A,TRUE,"Widnes"}</definedName>
    <definedName name="Incident_Tier" localSheetId="7">[9]Lookups!#REF!</definedName>
    <definedName name="Incident_Tier" localSheetId="10">[9]Lookups!#REF!</definedName>
    <definedName name="Incident_Tier" localSheetId="19">[9]Lookups!#REF!</definedName>
    <definedName name="Incident_Tier" localSheetId="6">[9]Lookups!#REF!</definedName>
    <definedName name="Incident_Tier">[9]Lookups!#REF!</definedName>
    <definedName name="Incident_Type" localSheetId="10">[9]Lookups!#REF!</definedName>
    <definedName name="Incident_Type" localSheetId="19">[9]Lookups!#REF!</definedName>
    <definedName name="Incident_Type" localSheetId="6">[9]Lookups!#REF!</definedName>
    <definedName name="Incident_Type">[9]Lookups!#REF!</definedName>
    <definedName name="Inside_Dia__ID">'[20]Pipe Schedule'!$C$7:$E$15</definedName>
    <definedName name="Interior" localSheetId="7">#REF!</definedName>
    <definedName name="Interior" localSheetId="10">#REF!</definedName>
    <definedName name="Interior">#REF!</definedName>
    <definedName name="INTERNAL__WALLS__AND__PARTITIONS" localSheetId="7">'[11]Build-up'!#REF!</definedName>
    <definedName name="INTERNAL__WALLS__AND__PARTITIONS" localSheetId="10">'[11]Build-up'!#REF!</definedName>
    <definedName name="INTERNAL__WALLS__AND__PARTITIONS">'[11]Build-up'!#REF!</definedName>
    <definedName name="INVOICE2" localSheetId="7" hidden="1">#REF!</definedName>
    <definedName name="INVOICE2" localSheetId="10" hidden="1">#REF!</definedName>
    <definedName name="INVOICE2" hidden="1">#REF!</definedName>
    <definedName name="io" localSheetId="7" hidden="1">{#N/A,#N/A,TRUE,"Cover";#N/A,#N/A,TRUE,"Conts";#N/A,#N/A,TRUE,"VOS";#N/A,#N/A,TRUE,"Warrington";#N/A,#N/A,TRUE,"Widnes"}</definedName>
    <definedName name="io" localSheetId="10" hidden="1">{#N/A,#N/A,TRUE,"Cover";#N/A,#N/A,TRUE,"Conts";#N/A,#N/A,TRUE,"VOS";#N/A,#N/A,TRUE,"Warrington";#N/A,#N/A,TRUE,"Widnes"}</definedName>
    <definedName name="io" localSheetId="11" hidden="1">{#N/A,#N/A,TRUE,"Cover";#N/A,#N/A,TRUE,"Conts";#N/A,#N/A,TRUE,"VOS";#N/A,#N/A,TRUE,"Warrington";#N/A,#N/A,TRUE,"Widnes"}</definedName>
    <definedName name="io" hidden="1">{#N/A,#N/A,TRUE,"Cover";#N/A,#N/A,TRUE,"Conts";#N/A,#N/A,TRUE,"VOS";#N/A,#N/A,TRUE,"Warrington";#N/A,#N/A,TRUE,"Widnes"}</definedName>
    <definedName name="io8yuou8y" localSheetId="7" hidden="1">{#N/A,#N/A,TRUE,"Cover";#N/A,#N/A,TRUE,"Conts";#N/A,#N/A,TRUE,"VOS";#N/A,#N/A,TRUE,"Warrington";#N/A,#N/A,TRUE,"Widnes"}</definedName>
    <definedName name="io8yuou8y" localSheetId="10" hidden="1">{#N/A,#N/A,TRUE,"Cover";#N/A,#N/A,TRUE,"Conts";#N/A,#N/A,TRUE,"VOS";#N/A,#N/A,TRUE,"Warrington";#N/A,#N/A,TRUE,"Widnes"}</definedName>
    <definedName name="io8yuou8y" localSheetId="11" hidden="1">{#N/A,#N/A,TRUE,"Cover";#N/A,#N/A,TRUE,"Conts";#N/A,#N/A,TRUE,"VOS";#N/A,#N/A,TRUE,"Warrington";#N/A,#N/A,TRUE,"Widnes"}</definedName>
    <definedName name="io8yuou8y" hidden="1">{#N/A,#N/A,TRUE,"Cover";#N/A,#N/A,TRUE,"Conts";#N/A,#N/A,TRUE,"VOS";#N/A,#N/A,TRUE,"Warrington";#N/A,#N/A,TRUE,"Widnes"}</definedName>
    <definedName name="iol" localSheetId="7" hidden="1">{#N/A,#N/A,TRUE,"Cover";#N/A,#N/A,TRUE,"Conts";#N/A,#N/A,TRUE,"VOS";#N/A,#N/A,TRUE,"Warrington";#N/A,#N/A,TRUE,"Widnes"}</definedName>
    <definedName name="iol" localSheetId="10" hidden="1">{#N/A,#N/A,TRUE,"Cover";#N/A,#N/A,TRUE,"Conts";#N/A,#N/A,TRUE,"VOS";#N/A,#N/A,TRUE,"Warrington";#N/A,#N/A,TRUE,"Widnes"}</definedName>
    <definedName name="iol" localSheetId="11" hidden="1">{#N/A,#N/A,TRUE,"Cover";#N/A,#N/A,TRUE,"Conts";#N/A,#N/A,TRUE,"VOS";#N/A,#N/A,TRUE,"Warrington";#N/A,#N/A,TRUE,"Widnes"}</definedName>
    <definedName name="iol" hidden="1">{#N/A,#N/A,TRUE,"Cover";#N/A,#N/A,TRUE,"Conts";#N/A,#N/A,TRUE,"VOS";#N/A,#N/A,TRUE,"Warrington";#N/A,#N/A,TRUE,"Widnes"}</definedName>
    <definedName name="ioykyoyu" localSheetId="7" hidden="1">{#N/A,#N/A,TRUE,"Cover";#N/A,#N/A,TRUE,"Conts";#N/A,#N/A,TRUE,"VOS";#N/A,#N/A,TRUE,"Warrington";#N/A,#N/A,TRUE,"Widnes"}</definedName>
    <definedName name="ioykyoyu" localSheetId="10" hidden="1">{#N/A,#N/A,TRUE,"Cover";#N/A,#N/A,TRUE,"Conts";#N/A,#N/A,TRUE,"VOS";#N/A,#N/A,TRUE,"Warrington";#N/A,#N/A,TRUE,"Widnes"}</definedName>
    <definedName name="ioykyoyu" localSheetId="11"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 localSheetId="7">'FIR Summary'!#REF!</definedName>
    <definedName name="IRR" localSheetId="10">#REF!</definedName>
    <definedName name="IRR">#REF!</definedName>
    <definedName name="IssEscStatus1" localSheetId="6">'[21]#1'!$B$10:$B$14</definedName>
    <definedName name="IssEscStatus1">'[22]#1'!$B$10:$B$14</definedName>
    <definedName name="Item_Range" localSheetId="7">#REF!</definedName>
    <definedName name="Item_Range" localSheetId="10">#REF!</definedName>
    <definedName name="Item_Range">#REF!</definedName>
    <definedName name="iu" localSheetId="7" hidden="1">{#N/A,#N/A,TRUE,"Cover";#N/A,#N/A,TRUE,"Conts";#N/A,#N/A,TRUE,"VOS";#N/A,#N/A,TRUE,"Warrington";#N/A,#N/A,TRUE,"Widnes"}</definedName>
    <definedName name="iu" localSheetId="10" hidden="1">{#N/A,#N/A,TRUE,"Cover";#N/A,#N/A,TRUE,"Conts";#N/A,#N/A,TRUE,"VOS";#N/A,#N/A,TRUE,"Warrington";#N/A,#N/A,TRUE,"Widnes"}</definedName>
    <definedName name="iu" localSheetId="11" hidden="1">{#N/A,#N/A,TRUE,"Cover";#N/A,#N/A,TRUE,"Conts";#N/A,#N/A,TRUE,"VOS";#N/A,#N/A,TRUE,"Warrington";#N/A,#N/A,TRUE,"Widnes"}</definedName>
    <definedName name="iu" hidden="1">{#N/A,#N/A,TRUE,"Cover";#N/A,#N/A,TRUE,"Conts";#N/A,#N/A,TRUE,"VOS";#N/A,#N/A,TRUE,"Warrington";#N/A,#N/A,TRUE,"Widnes"}</definedName>
    <definedName name="iuh" localSheetId="7" hidden="1">{#N/A,#N/A,TRUE,"Cover";#N/A,#N/A,TRUE,"Conts";#N/A,#N/A,TRUE,"VOS";#N/A,#N/A,TRUE,"Warrington";#N/A,#N/A,TRUE,"Widnes"}</definedName>
    <definedName name="iuh" localSheetId="10" hidden="1">{#N/A,#N/A,TRUE,"Cover";#N/A,#N/A,TRUE,"Conts";#N/A,#N/A,TRUE,"VOS";#N/A,#N/A,TRUE,"Warrington";#N/A,#N/A,TRUE,"Widnes"}</definedName>
    <definedName name="iuh" localSheetId="11" hidden="1">{#N/A,#N/A,TRUE,"Cover";#N/A,#N/A,TRUE,"Conts";#N/A,#N/A,TRUE,"VOS";#N/A,#N/A,TRUE,"Warrington";#N/A,#N/A,TRUE,"Widnes"}</definedName>
    <definedName name="iuh" hidden="1">{#N/A,#N/A,TRUE,"Cover";#N/A,#N/A,TRUE,"Conts";#N/A,#N/A,TRUE,"VOS";#N/A,#N/A,TRUE,"Warrington";#N/A,#N/A,TRUE,"Widnes"}</definedName>
    <definedName name="iui" localSheetId="7" hidden="1">{#N/A,#N/A,TRUE,"Cover";#N/A,#N/A,TRUE,"Conts";#N/A,#N/A,TRUE,"VOS";#N/A,#N/A,TRUE,"Warrington";#N/A,#N/A,TRUE,"Widnes"}</definedName>
    <definedName name="iui" localSheetId="10" hidden="1">{#N/A,#N/A,TRUE,"Cover";#N/A,#N/A,TRUE,"Conts";#N/A,#N/A,TRUE,"VOS";#N/A,#N/A,TRUE,"Warrington";#N/A,#N/A,TRUE,"Widnes"}</definedName>
    <definedName name="iui" localSheetId="11" hidden="1">{#N/A,#N/A,TRUE,"Cover";#N/A,#N/A,TRUE,"Conts";#N/A,#N/A,TRUE,"VOS";#N/A,#N/A,TRUE,"Warrington";#N/A,#N/A,TRUE,"Widnes"}</definedName>
    <definedName name="iui" hidden="1">{#N/A,#N/A,TRUE,"Cover";#N/A,#N/A,TRUE,"Conts";#N/A,#N/A,TRUE,"VOS";#N/A,#N/A,TRUE,"Warrington";#N/A,#N/A,TRUE,"Widnes"}</definedName>
    <definedName name="iuiou" localSheetId="7" hidden="1">{#N/A,#N/A,TRUE,"Cover";#N/A,#N/A,TRUE,"Conts";#N/A,#N/A,TRUE,"VOS";#N/A,#N/A,TRUE,"Warrington";#N/A,#N/A,TRUE,"Widnes"}</definedName>
    <definedName name="iuiou" localSheetId="10" hidden="1">{#N/A,#N/A,TRUE,"Cover";#N/A,#N/A,TRUE,"Conts";#N/A,#N/A,TRUE,"VOS";#N/A,#N/A,TRUE,"Warrington";#N/A,#N/A,TRUE,"Widnes"}</definedName>
    <definedName name="iuiou" localSheetId="11" hidden="1">{#N/A,#N/A,TRUE,"Cover";#N/A,#N/A,TRUE,"Conts";#N/A,#N/A,TRUE,"VOS";#N/A,#N/A,TRUE,"Warrington";#N/A,#N/A,TRUE,"Widnes"}</definedName>
    <definedName name="iuiou" hidden="1">{#N/A,#N/A,TRUE,"Cover";#N/A,#N/A,TRUE,"Conts";#N/A,#N/A,TRUE,"VOS";#N/A,#N/A,TRUE,"Warrington";#N/A,#N/A,TRUE,"Widnes"}</definedName>
    <definedName name="iuk" localSheetId="7" hidden="1">{#N/A,#N/A,TRUE,"Cover";#N/A,#N/A,TRUE,"Conts";#N/A,#N/A,TRUE,"VOS";#N/A,#N/A,TRUE,"Warrington";#N/A,#N/A,TRUE,"Widnes"}</definedName>
    <definedName name="iuk" localSheetId="10" hidden="1">{#N/A,#N/A,TRUE,"Cover";#N/A,#N/A,TRUE,"Conts";#N/A,#N/A,TRUE,"VOS";#N/A,#N/A,TRUE,"Warrington";#N/A,#N/A,TRUE,"Widnes"}</definedName>
    <definedName name="iuk" localSheetId="11" hidden="1">{#N/A,#N/A,TRUE,"Cover";#N/A,#N/A,TRUE,"Conts";#N/A,#N/A,TRUE,"VOS";#N/A,#N/A,TRUE,"Warrington";#N/A,#N/A,TRUE,"Widnes"}</definedName>
    <definedName name="iuk" hidden="1">{#N/A,#N/A,TRUE,"Cover";#N/A,#N/A,TRUE,"Conts";#N/A,#N/A,TRUE,"VOS";#N/A,#N/A,TRUE,"Warrington";#N/A,#N/A,TRUE,"Widnes"}</definedName>
    <definedName name="iukh" localSheetId="7" hidden="1">{#N/A,#N/A,TRUE,"Cover";#N/A,#N/A,TRUE,"Conts";#N/A,#N/A,TRUE,"VOS";#N/A,#N/A,TRUE,"Warrington";#N/A,#N/A,TRUE,"Widnes"}</definedName>
    <definedName name="iukh" localSheetId="10" hidden="1">{#N/A,#N/A,TRUE,"Cover";#N/A,#N/A,TRUE,"Conts";#N/A,#N/A,TRUE,"VOS";#N/A,#N/A,TRUE,"Warrington";#N/A,#N/A,TRUE,"Widnes"}</definedName>
    <definedName name="iukh" localSheetId="11" hidden="1">{#N/A,#N/A,TRUE,"Cover";#N/A,#N/A,TRUE,"Conts";#N/A,#N/A,TRUE,"VOS";#N/A,#N/A,TRUE,"Warrington";#N/A,#N/A,TRUE,"Widnes"}</definedName>
    <definedName name="iukh" hidden="1">{#N/A,#N/A,TRUE,"Cover";#N/A,#N/A,TRUE,"Conts";#N/A,#N/A,TRUE,"VOS";#N/A,#N/A,TRUE,"Warrington";#N/A,#N/A,TRUE,"Widnes"}</definedName>
    <definedName name="iulouy" localSheetId="7" hidden="1">{#N/A,#N/A,TRUE,"Cover";#N/A,#N/A,TRUE,"Conts";#N/A,#N/A,TRUE,"VOS";#N/A,#N/A,TRUE,"Warrington";#N/A,#N/A,TRUE,"Widnes"}</definedName>
    <definedName name="iulouy" localSheetId="10" hidden="1">{#N/A,#N/A,TRUE,"Cover";#N/A,#N/A,TRUE,"Conts";#N/A,#N/A,TRUE,"VOS";#N/A,#N/A,TRUE,"Warrington";#N/A,#N/A,TRUE,"Widnes"}</definedName>
    <definedName name="iulouy" localSheetId="11" hidden="1">{#N/A,#N/A,TRUE,"Cover";#N/A,#N/A,TRUE,"Conts";#N/A,#N/A,TRUE,"VOS";#N/A,#N/A,TRUE,"Warrington";#N/A,#N/A,TRUE,"Widnes"}</definedName>
    <definedName name="iulouy" hidden="1">{#N/A,#N/A,TRUE,"Cover";#N/A,#N/A,TRUE,"Conts";#N/A,#N/A,TRUE,"VOS";#N/A,#N/A,TRUE,"Warrington";#N/A,#N/A,TRUE,"Widnes"}</definedName>
    <definedName name="jg" localSheetId="7" hidden="1">{#N/A,#N/A,TRUE,"Cover";#N/A,#N/A,TRUE,"Conts";#N/A,#N/A,TRUE,"VOS";#N/A,#N/A,TRUE,"Warrington";#N/A,#N/A,TRUE,"Widnes"}</definedName>
    <definedName name="jg" localSheetId="10" hidden="1">{#N/A,#N/A,TRUE,"Cover";#N/A,#N/A,TRUE,"Conts";#N/A,#N/A,TRUE,"VOS";#N/A,#N/A,TRUE,"Warrington";#N/A,#N/A,TRUE,"Widnes"}</definedName>
    <definedName name="jg" localSheetId="11" hidden="1">{#N/A,#N/A,TRUE,"Cover";#N/A,#N/A,TRUE,"Conts";#N/A,#N/A,TRUE,"VOS";#N/A,#N/A,TRUE,"Warrington";#N/A,#N/A,TRUE,"Widnes"}</definedName>
    <definedName name="jg" hidden="1">{#N/A,#N/A,TRUE,"Cover";#N/A,#N/A,TRUE,"Conts";#N/A,#N/A,TRUE,"VOS";#N/A,#N/A,TRUE,"Warrington";#N/A,#N/A,TRUE,"Widnes"}</definedName>
    <definedName name="jh" localSheetId="7" hidden="1">{#N/A,#N/A,TRUE,"Cover";#N/A,#N/A,TRUE,"Conts";#N/A,#N/A,TRUE,"VOS";#N/A,#N/A,TRUE,"Warrington";#N/A,#N/A,TRUE,"Widnes"}</definedName>
    <definedName name="jh" localSheetId="10" hidden="1">{#N/A,#N/A,TRUE,"Cover";#N/A,#N/A,TRUE,"Conts";#N/A,#N/A,TRUE,"VOS";#N/A,#N/A,TRUE,"Warrington";#N/A,#N/A,TRUE,"Widnes"}</definedName>
    <definedName name="jh" localSheetId="11" hidden="1">{#N/A,#N/A,TRUE,"Cover";#N/A,#N/A,TRUE,"Conts";#N/A,#N/A,TRUE,"VOS";#N/A,#N/A,TRUE,"Warrington";#N/A,#N/A,TRUE,"Widnes"}</definedName>
    <definedName name="jh" hidden="1">{#N/A,#N/A,TRUE,"Cover";#N/A,#N/A,TRUE,"Conts";#N/A,#N/A,TRUE,"VOS";#N/A,#N/A,TRUE,"Warrington";#N/A,#N/A,TRUE,"Widnes"}</definedName>
    <definedName name="jhg" localSheetId="7" hidden="1">{#N/A,#N/A,TRUE,"Cover";#N/A,#N/A,TRUE,"Conts";#N/A,#N/A,TRUE,"VOS";#N/A,#N/A,TRUE,"Warrington";#N/A,#N/A,TRUE,"Widnes"}</definedName>
    <definedName name="jhg" localSheetId="10" hidden="1">{#N/A,#N/A,TRUE,"Cover";#N/A,#N/A,TRUE,"Conts";#N/A,#N/A,TRUE,"VOS";#N/A,#N/A,TRUE,"Warrington";#N/A,#N/A,TRUE,"Widnes"}</definedName>
    <definedName name="jhg" localSheetId="11" hidden="1">{#N/A,#N/A,TRUE,"Cover";#N/A,#N/A,TRUE,"Conts";#N/A,#N/A,TRUE,"VOS";#N/A,#N/A,TRUE,"Warrington";#N/A,#N/A,TRUE,"Widnes"}</definedName>
    <definedName name="jhg" hidden="1">{#N/A,#N/A,TRUE,"Cover";#N/A,#N/A,TRUE,"Conts";#N/A,#N/A,TRUE,"VOS";#N/A,#N/A,TRUE,"Warrington";#N/A,#N/A,TRUE,"Widnes"}</definedName>
    <definedName name="jk" localSheetId="7" hidden="1">{#N/A,#N/A,TRUE,"Cover";#N/A,#N/A,TRUE,"Conts";#N/A,#N/A,TRUE,"VOS";#N/A,#N/A,TRUE,"Warrington";#N/A,#N/A,TRUE,"Widnes"}</definedName>
    <definedName name="jk" localSheetId="10" hidden="1">{#N/A,#N/A,TRUE,"Cover";#N/A,#N/A,TRUE,"Conts";#N/A,#N/A,TRUE,"VOS";#N/A,#N/A,TRUE,"Warrington";#N/A,#N/A,TRUE,"Widnes"}</definedName>
    <definedName name="jk" localSheetId="11" hidden="1">{#N/A,#N/A,TRUE,"Cover";#N/A,#N/A,TRUE,"Conts";#N/A,#N/A,TRUE,"VOS";#N/A,#N/A,TRUE,"Warrington";#N/A,#N/A,TRUE,"Widnes"}</definedName>
    <definedName name="jk" hidden="1">{#N/A,#N/A,TRUE,"Cover";#N/A,#N/A,TRUE,"Conts";#N/A,#N/A,TRUE,"VOS";#N/A,#N/A,TRUE,"Warrington";#N/A,#N/A,TRUE,"Widnes"}</definedName>
    <definedName name="jk.j.oi" localSheetId="7" hidden="1">{#N/A,#N/A,TRUE,"Cover";#N/A,#N/A,TRUE,"Conts";#N/A,#N/A,TRUE,"VOS";#N/A,#N/A,TRUE,"Warrington";#N/A,#N/A,TRUE,"Widnes"}</definedName>
    <definedName name="jk.j.oi" localSheetId="10" hidden="1">{#N/A,#N/A,TRUE,"Cover";#N/A,#N/A,TRUE,"Conts";#N/A,#N/A,TRUE,"VOS";#N/A,#N/A,TRUE,"Warrington";#N/A,#N/A,TRUE,"Widnes"}</definedName>
    <definedName name="jk.j.oi" localSheetId="11" hidden="1">{#N/A,#N/A,TRUE,"Cover";#N/A,#N/A,TRUE,"Conts";#N/A,#N/A,TRUE,"VOS";#N/A,#N/A,TRUE,"Warrington";#N/A,#N/A,TRUE,"Widnes"}</definedName>
    <definedName name="jk.j.oi" hidden="1">{#N/A,#N/A,TRUE,"Cover";#N/A,#N/A,TRUE,"Conts";#N/A,#N/A,TRUE,"VOS";#N/A,#N/A,TRUE,"Warrington";#N/A,#N/A,TRUE,"Widnes"}</definedName>
    <definedName name="JKGKJHK" localSheetId="7" hidden="1">{#N/A,#N/A,TRUE,"Cover";#N/A,#N/A,TRUE,"Conts";#N/A,#N/A,TRUE,"VOS";#N/A,#N/A,TRUE,"Warrington";#N/A,#N/A,TRUE,"Widnes"}</definedName>
    <definedName name="JKGKJHK" localSheetId="10" hidden="1">{#N/A,#N/A,TRUE,"Cover";#N/A,#N/A,TRUE,"Conts";#N/A,#N/A,TRUE,"VOS";#N/A,#N/A,TRUE,"Warrington";#N/A,#N/A,TRUE,"Widnes"}</definedName>
    <definedName name="JKGKJHK" localSheetId="11" hidden="1">{#N/A,#N/A,TRUE,"Cover";#N/A,#N/A,TRUE,"Conts";#N/A,#N/A,TRUE,"VOS";#N/A,#N/A,TRUE,"Warrington";#N/A,#N/A,TRUE,"Widnes"}</definedName>
    <definedName name="JKGKJHK" hidden="1">{#N/A,#N/A,TRUE,"Cover";#N/A,#N/A,TRUE,"Conts";#N/A,#N/A,TRUE,"VOS";#N/A,#N/A,TRUE,"Warrington";#N/A,#N/A,TRUE,"Widnes"}</definedName>
    <definedName name="jkljljkl" localSheetId="7" hidden="1">{#N/A,#N/A,TRUE,"Cover";#N/A,#N/A,TRUE,"Conts";#N/A,#N/A,TRUE,"VOS";#N/A,#N/A,TRUE,"Warrington";#N/A,#N/A,TRUE,"Widnes"}</definedName>
    <definedName name="jkljljkl" localSheetId="10" hidden="1">{#N/A,#N/A,TRUE,"Cover";#N/A,#N/A,TRUE,"Conts";#N/A,#N/A,TRUE,"VOS";#N/A,#N/A,TRUE,"Warrington";#N/A,#N/A,TRUE,"Widnes"}</definedName>
    <definedName name="jkljljkl" localSheetId="11" hidden="1">{#N/A,#N/A,TRUE,"Cover";#N/A,#N/A,TRUE,"Conts";#N/A,#N/A,TRUE,"VOS";#N/A,#N/A,TRUE,"Warrington";#N/A,#N/A,TRUE,"Widnes"}</definedName>
    <definedName name="jkljljkl" hidden="1">{#N/A,#N/A,TRUE,"Cover";#N/A,#N/A,TRUE,"Conts";#N/A,#N/A,TRUE,"VOS";#N/A,#N/A,TRUE,"Warrington";#N/A,#N/A,TRUE,"Widnes"}</definedName>
    <definedName name="jktrujij" localSheetId="7" hidden="1">{#N/A,#N/A,TRUE,"Cover";#N/A,#N/A,TRUE,"Conts";#N/A,#N/A,TRUE,"VOS";#N/A,#N/A,TRUE,"Warrington";#N/A,#N/A,TRUE,"Widnes"}</definedName>
    <definedName name="jktrujij" localSheetId="10" hidden="1">{#N/A,#N/A,TRUE,"Cover";#N/A,#N/A,TRUE,"Conts";#N/A,#N/A,TRUE,"VOS";#N/A,#N/A,TRUE,"Warrington";#N/A,#N/A,TRUE,"Widnes"}</definedName>
    <definedName name="jktrujij" localSheetId="11" hidden="1">{#N/A,#N/A,TRUE,"Cover";#N/A,#N/A,TRUE,"Conts";#N/A,#N/A,TRUE,"VOS";#N/A,#N/A,TRUE,"Warrington";#N/A,#N/A,TRUE,"Widnes"}</definedName>
    <definedName name="jktrujij" hidden="1">{#N/A,#N/A,TRUE,"Cover";#N/A,#N/A,TRUE,"Conts";#N/A,#N/A,TRUE,"VOS";#N/A,#N/A,TRUE,"Warrington";#N/A,#N/A,TRUE,"Widnes"}</definedName>
    <definedName name="jktukk" localSheetId="7" hidden="1">{#N/A,#N/A,TRUE,"Cover";#N/A,#N/A,TRUE,"Conts";#N/A,#N/A,TRUE,"VOS";#N/A,#N/A,TRUE,"Warrington";#N/A,#N/A,TRUE,"Widnes"}</definedName>
    <definedName name="jktukk" localSheetId="10" hidden="1">{#N/A,#N/A,TRUE,"Cover";#N/A,#N/A,TRUE,"Conts";#N/A,#N/A,TRUE,"VOS";#N/A,#N/A,TRUE,"Warrington";#N/A,#N/A,TRUE,"Widnes"}</definedName>
    <definedName name="jktukk" localSheetId="11" hidden="1">{#N/A,#N/A,TRUE,"Cover";#N/A,#N/A,TRUE,"Conts";#N/A,#N/A,TRUE,"VOS";#N/A,#N/A,TRUE,"Warrington";#N/A,#N/A,TRUE,"Widnes"}</definedName>
    <definedName name="jktukk" hidden="1">{#N/A,#N/A,TRUE,"Cover";#N/A,#N/A,TRUE,"Conts";#N/A,#N/A,TRUE,"VOS";#N/A,#N/A,TRUE,"Warrington";#N/A,#N/A,TRUE,"Widnes"}</definedName>
    <definedName name="jky" localSheetId="7" hidden="1">{#N/A,#N/A,TRUE,"Cover";#N/A,#N/A,TRUE,"Conts";#N/A,#N/A,TRUE,"VOS";#N/A,#N/A,TRUE,"Warrington";#N/A,#N/A,TRUE,"Widnes"}</definedName>
    <definedName name="jky" localSheetId="10" hidden="1">{#N/A,#N/A,TRUE,"Cover";#N/A,#N/A,TRUE,"Conts";#N/A,#N/A,TRUE,"VOS";#N/A,#N/A,TRUE,"Warrington";#N/A,#N/A,TRUE,"Widnes"}</definedName>
    <definedName name="jky" localSheetId="11" hidden="1">{#N/A,#N/A,TRUE,"Cover";#N/A,#N/A,TRUE,"Conts";#N/A,#N/A,TRUE,"VOS";#N/A,#N/A,TRUE,"Warrington";#N/A,#N/A,TRUE,"Widnes"}</definedName>
    <definedName name="jky" hidden="1">{#N/A,#N/A,TRUE,"Cover";#N/A,#N/A,TRUE,"Conts";#N/A,#N/A,TRUE,"VOS";#N/A,#N/A,TRUE,"Warrington";#N/A,#N/A,TRUE,"Widnes"}</definedName>
    <definedName name="jtyhjswjy" localSheetId="7" hidden="1">{#N/A,#N/A,TRUE,"Cover";#N/A,#N/A,TRUE,"Conts";#N/A,#N/A,TRUE,"VOS";#N/A,#N/A,TRUE,"Warrington";#N/A,#N/A,TRUE,"Widnes"}</definedName>
    <definedName name="jtyhjswjy" localSheetId="10" hidden="1">{#N/A,#N/A,TRUE,"Cover";#N/A,#N/A,TRUE,"Conts";#N/A,#N/A,TRUE,"VOS";#N/A,#N/A,TRUE,"Warrington";#N/A,#N/A,TRUE,"Widnes"}</definedName>
    <definedName name="jtyhjswjy" localSheetId="11" hidden="1">{#N/A,#N/A,TRUE,"Cover";#N/A,#N/A,TRUE,"Conts";#N/A,#N/A,TRUE,"VOS";#N/A,#N/A,TRUE,"Warrington";#N/A,#N/A,TRUE,"Widnes"}</definedName>
    <definedName name="jtyhjswjy" hidden="1">{#N/A,#N/A,TRUE,"Cover";#N/A,#N/A,TRUE,"Conts";#N/A,#N/A,TRUE,"VOS";#N/A,#N/A,TRUE,"Warrington";#N/A,#N/A,TRUE,"Widnes"}</definedName>
    <definedName name="k" localSheetId="7" hidden="1">{#N/A,#N/A,TRUE,"Cover";#N/A,#N/A,TRUE,"Conts";#N/A,#N/A,TRUE,"VOS";#N/A,#N/A,TRUE,"Warrington";#N/A,#N/A,TRUE,"Widnes"}</definedName>
    <definedName name="k" localSheetId="10" hidden="1">{#N/A,#N/A,TRUE,"Cover";#N/A,#N/A,TRUE,"Conts";#N/A,#N/A,TRUE,"VOS";#N/A,#N/A,TRUE,"Warrington";#N/A,#N/A,TRUE,"Widnes"}</definedName>
    <definedName name="k" localSheetId="11" hidden="1">{#N/A,#N/A,TRUE,"Cover";#N/A,#N/A,TRUE,"Conts";#N/A,#N/A,TRUE,"VOS";#N/A,#N/A,TRUE,"Warrington";#N/A,#N/A,TRUE,"Widnes"}</definedName>
    <definedName name="k" hidden="1">{#N/A,#N/A,TRUE,"Cover";#N/A,#N/A,TRUE,"Conts";#N/A,#N/A,TRUE,"VOS";#N/A,#N/A,TRUE,"Warrington";#N/A,#N/A,TRUE,"Widnes"}</definedName>
    <definedName name="K9B_1">'[23]Channel Invert'!$D$11:$E$543</definedName>
    <definedName name="K9B_2">'[23]Channel Invert'!$D$544:$E$1393</definedName>
    <definedName name="kgjfgjgj" localSheetId="7" hidden="1">{#N/A,#N/A,TRUE,"Cover";#N/A,#N/A,TRUE,"Conts";#N/A,#N/A,TRUE,"VOS";#N/A,#N/A,TRUE,"Warrington";#N/A,#N/A,TRUE,"Widnes"}</definedName>
    <definedName name="kgjfgjgj" localSheetId="10" hidden="1">{#N/A,#N/A,TRUE,"Cover";#N/A,#N/A,TRUE,"Conts";#N/A,#N/A,TRUE,"VOS";#N/A,#N/A,TRUE,"Warrington";#N/A,#N/A,TRUE,"Widnes"}</definedName>
    <definedName name="kgjfgjgj" localSheetId="11" hidden="1">{#N/A,#N/A,TRUE,"Cover";#N/A,#N/A,TRUE,"Conts";#N/A,#N/A,TRUE,"VOS";#N/A,#N/A,TRUE,"Warrington";#N/A,#N/A,TRUE,"Widnes"}</definedName>
    <definedName name="kgjfgjgj" hidden="1">{#N/A,#N/A,TRUE,"Cover";#N/A,#N/A,TRUE,"Conts";#N/A,#N/A,TRUE,"VOS";#N/A,#N/A,TRUE,"Warrington";#N/A,#N/A,TRUE,"Widnes"}</definedName>
    <definedName name="khgfkhgf" localSheetId="7" hidden="1">{#N/A,#N/A,TRUE,"Cover";#N/A,#N/A,TRUE,"Conts";#N/A,#N/A,TRUE,"VOS";#N/A,#N/A,TRUE,"Warrington";#N/A,#N/A,TRUE,"Widnes"}</definedName>
    <definedName name="khgfkhgf" localSheetId="10" hidden="1">{#N/A,#N/A,TRUE,"Cover";#N/A,#N/A,TRUE,"Conts";#N/A,#N/A,TRUE,"VOS";#N/A,#N/A,TRUE,"Warrington";#N/A,#N/A,TRUE,"Widnes"}</definedName>
    <definedName name="khgfkhgf" localSheetId="11" hidden="1">{#N/A,#N/A,TRUE,"Cover";#N/A,#N/A,TRUE,"Conts";#N/A,#N/A,TRUE,"VOS";#N/A,#N/A,TRUE,"Warrington";#N/A,#N/A,TRUE,"Widnes"}</definedName>
    <definedName name="khgfkhgf" hidden="1">{#N/A,#N/A,TRUE,"Cover";#N/A,#N/A,TRUE,"Conts";#N/A,#N/A,TRUE,"VOS";#N/A,#N/A,TRUE,"Warrington";#N/A,#N/A,TRUE,"Widnes"}</definedName>
    <definedName name="kj" localSheetId="7" hidden="1">{#N/A,#N/A,TRUE,"Cover";#N/A,#N/A,TRUE,"Conts";#N/A,#N/A,TRUE,"VOS";#N/A,#N/A,TRUE,"Warrington";#N/A,#N/A,TRUE,"Widnes"}</definedName>
    <definedName name="kj" localSheetId="10" hidden="1">{#N/A,#N/A,TRUE,"Cover";#N/A,#N/A,TRUE,"Conts";#N/A,#N/A,TRUE,"VOS";#N/A,#N/A,TRUE,"Warrington";#N/A,#N/A,TRUE,"Widnes"}</definedName>
    <definedName name="kj" localSheetId="11" hidden="1">{#N/A,#N/A,TRUE,"Cover";#N/A,#N/A,TRUE,"Conts";#N/A,#N/A,TRUE,"VOS";#N/A,#N/A,TRUE,"Warrington";#N/A,#N/A,TRUE,"Widnes"}</definedName>
    <definedName name="kj" hidden="1">{#N/A,#N/A,TRUE,"Cover";#N/A,#N/A,TRUE,"Conts";#N/A,#N/A,TRUE,"VOS";#N/A,#N/A,TRUE,"Warrington";#N/A,#N/A,TRUE,"Widnes"}</definedName>
    <definedName name="kjhkj" localSheetId="7" hidden="1">{#N/A,#N/A,FALSE,"SumG";#N/A,#N/A,FALSE,"ElecG";#N/A,#N/A,FALSE,"MechG";#N/A,#N/A,FALSE,"GeotG";#N/A,#N/A,FALSE,"PrcsG";#N/A,#N/A,FALSE,"TunnG";#N/A,#N/A,FALSE,"CivlG";#N/A,#N/A,FALSE,"NtwkG";#N/A,#N/A,FALSE,"EstgG";#N/A,#N/A,FALSE,"PEngG"}</definedName>
    <definedName name="kjhkj" localSheetId="10" hidden="1">{#N/A,#N/A,FALSE,"SumG";#N/A,#N/A,FALSE,"ElecG";#N/A,#N/A,FALSE,"MechG";#N/A,#N/A,FALSE,"GeotG";#N/A,#N/A,FALSE,"PrcsG";#N/A,#N/A,FALSE,"TunnG";#N/A,#N/A,FALSE,"CivlG";#N/A,#N/A,FALSE,"NtwkG";#N/A,#N/A,FALSE,"EstgG";#N/A,#N/A,FALSE,"PEngG"}</definedName>
    <definedName name="kjhkj" localSheetId="11"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'[19]TOTAL MHRS'!$A$3:$O$68</definedName>
    <definedName name="kklmlk" localSheetId="7" hidden="1">{#N/A,#N/A,TRUE,"Cover";#N/A,#N/A,TRUE,"Conts";#N/A,#N/A,TRUE,"VOS";#N/A,#N/A,TRUE,"Warrington";#N/A,#N/A,TRUE,"Widnes"}</definedName>
    <definedName name="kklmlk" localSheetId="10" hidden="1">{#N/A,#N/A,TRUE,"Cover";#N/A,#N/A,TRUE,"Conts";#N/A,#N/A,TRUE,"VOS";#N/A,#N/A,TRUE,"Warrington";#N/A,#N/A,TRUE,"Widnes"}</definedName>
    <definedName name="kklmlk" localSheetId="11" hidden="1">{#N/A,#N/A,TRUE,"Cover";#N/A,#N/A,TRUE,"Conts";#N/A,#N/A,TRUE,"VOS";#N/A,#N/A,TRUE,"Warrington";#N/A,#N/A,TRUE,"Widnes"}</definedName>
    <definedName name="kklmlk" hidden="1">{#N/A,#N/A,TRUE,"Cover";#N/A,#N/A,TRUE,"Conts";#N/A,#N/A,TRUE,"VOS";#N/A,#N/A,TRUE,"Warrington";#N/A,#N/A,TRUE,"Widnes"}</definedName>
    <definedName name="kpi" localSheetId="7">#REF!</definedName>
    <definedName name="kpi" localSheetId="10">#REF!</definedName>
    <definedName name="kpi" localSheetId="19">#REF!</definedName>
    <definedName name="kpi" localSheetId="8">#REF!</definedName>
    <definedName name="kpi" localSheetId="6">#REF!</definedName>
    <definedName name="kpi">#REF!</definedName>
    <definedName name="kryk" localSheetId="7" hidden="1">{#N/A,#N/A,TRUE,"Cover";#N/A,#N/A,TRUE,"Conts";#N/A,#N/A,TRUE,"VOS";#N/A,#N/A,TRUE,"Warrington";#N/A,#N/A,TRUE,"Widnes"}</definedName>
    <definedName name="kryk" localSheetId="10" hidden="1">{#N/A,#N/A,TRUE,"Cover";#N/A,#N/A,TRUE,"Conts";#N/A,#N/A,TRUE,"VOS";#N/A,#N/A,TRUE,"Warrington";#N/A,#N/A,TRUE,"Widnes"}</definedName>
    <definedName name="kryk" localSheetId="11" hidden="1">{#N/A,#N/A,TRUE,"Cover";#N/A,#N/A,TRUE,"Conts";#N/A,#N/A,TRUE,"VOS";#N/A,#N/A,TRUE,"Warrington";#N/A,#N/A,TRUE,"Widnes"}</definedName>
    <definedName name="kryk" hidden="1">{#N/A,#N/A,TRUE,"Cover";#N/A,#N/A,TRUE,"Conts";#N/A,#N/A,TRUE,"VOS";#N/A,#N/A,TRUE,"Warrington";#N/A,#N/A,TRUE,"Widnes"}</definedName>
    <definedName name="KYSTH" localSheetId="7" hidden="1">{#N/A,#N/A,TRUE,"Cover";#N/A,#N/A,TRUE,"Conts";#N/A,#N/A,TRUE,"VOS";#N/A,#N/A,TRUE,"Warrington";#N/A,#N/A,TRUE,"Widnes"}</definedName>
    <definedName name="KYSTH" localSheetId="10" hidden="1">{#N/A,#N/A,TRUE,"Cover";#N/A,#N/A,TRUE,"Conts";#N/A,#N/A,TRUE,"VOS";#N/A,#N/A,TRUE,"Warrington";#N/A,#N/A,TRUE,"Widnes"}</definedName>
    <definedName name="KYSTH" localSheetId="11" hidden="1">{#N/A,#N/A,TRUE,"Cover";#N/A,#N/A,TRUE,"Conts";#N/A,#N/A,TRUE,"VOS";#N/A,#N/A,TRUE,"Warrington";#N/A,#N/A,TRUE,"Widnes"}</definedName>
    <definedName name="KYSTH" hidden="1">{#N/A,#N/A,TRUE,"Cover";#N/A,#N/A,TRUE,"Conts";#N/A,#N/A,TRUE,"VOS";#N/A,#N/A,TRUE,"Warrington";#N/A,#N/A,TRUE,"Widnes"}</definedName>
    <definedName name="l" localSheetId="7" hidden="1">{#N/A,#N/A,TRUE,"Cover";#N/A,#N/A,TRUE,"Conts";#N/A,#N/A,TRUE,"VOS";#N/A,#N/A,TRUE,"Warrington";#N/A,#N/A,TRUE,"Widnes"}</definedName>
    <definedName name="l" localSheetId="10" hidden="1">{#N/A,#N/A,TRUE,"Cover";#N/A,#N/A,TRUE,"Conts";#N/A,#N/A,TRUE,"VOS";#N/A,#N/A,TRUE,"Warrington";#N/A,#N/A,TRUE,"Widnes"}</definedName>
    <definedName name="l" localSheetId="11" hidden="1">{#N/A,#N/A,TRUE,"Cover";#N/A,#N/A,TRUE,"Conts";#N/A,#N/A,TRUE,"VOS";#N/A,#N/A,TRUE,"Warrington";#N/A,#N/A,TRUE,"Widnes"}</definedName>
    <definedName name="l" hidden="1">{#N/A,#N/A,TRUE,"Cover";#N/A,#N/A,TRUE,"Conts";#N/A,#N/A,TRUE,"VOS";#N/A,#N/A,TRUE,"Warrington";#N/A,#N/A,TRUE,"Widnes"}</definedName>
    <definedName name="Lab">#N/A</definedName>
    <definedName name="LAB_PART">[24]RATES!$E$65</definedName>
    <definedName name="LAB_UPLIFT">[24]RATES!$G$65</definedName>
    <definedName name="level" localSheetId="7" hidden="1">{#N/A,#N/A,TRUE,"Cover";#N/A,#N/A,TRUE,"Conts";#N/A,#N/A,TRUE,"VOS";#N/A,#N/A,TRUE,"Warrington";#N/A,#N/A,TRUE,"Widnes"}</definedName>
    <definedName name="level" localSheetId="10" hidden="1">{#N/A,#N/A,TRUE,"Cover";#N/A,#N/A,TRUE,"Conts";#N/A,#N/A,TRUE,"VOS";#N/A,#N/A,TRUE,"Warrington";#N/A,#N/A,TRUE,"Widnes"}</definedName>
    <definedName name="level" localSheetId="11" hidden="1">{#N/A,#N/A,TRUE,"Cover";#N/A,#N/A,TRUE,"Conts";#N/A,#N/A,TRUE,"VOS";#N/A,#N/A,TRUE,"Warrington";#N/A,#N/A,TRUE,"Widnes"}</definedName>
    <definedName name="level" hidden="1">{#N/A,#N/A,TRUE,"Cover";#N/A,#N/A,TRUE,"Conts";#N/A,#N/A,TRUE,"VOS";#N/A,#N/A,TRUE,"Warrington";#N/A,#N/A,TRUE,"Widnes"}</definedName>
    <definedName name="level3" localSheetId="7" hidden="1">{#N/A,#N/A,TRUE,"Cover";#N/A,#N/A,TRUE,"Conts";#N/A,#N/A,TRUE,"VOS";#N/A,#N/A,TRUE,"Warrington";#N/A,#N/A,TRUE,"Widnes"}</definedName>
    <definedName name="level3" localSheetId="10" hidden="1">{#N/A,#N/A,TRUE,"Cover";#N/A,#N/A,TRUE,"Conts";#N/A,#N/A,TRUE,"VOS";#N/A,#N/A,TRUE,"Warrington";#N/A,#N/A,TRUE,"Widnes"}</definedName>
    <definedName name="level3" localSheetId="11" hidden="1">{#N/A,#N/A,TRUE,"Cover";#N/A,#N/A,TRUE,"Conts";#N/A,#N/A,TRUE,"VOS";#N/A,#N/A,TRUE,"Warrington";#N/A,#N/A,TRUE,"Widnes"}</definedName>
    <definedName name="level3" hidden="1">{#N/A,#N/A,TRUE,"Cover";#N/A,#N/A,TRUE,"Conts";#N/A,#N/A,TRUE,"VOS";#N/A,#N/A,TRUE,"Warrington";#N/A,#N/A,TRUE,"Widnes"}</definedName>
    <definedName name="lgoguliu" localSheetId="7" hidden="1">{#N/A,#N/A,TRUE,"Cover";#N/A,#N/A,TRUE,"Conts";#N/A,#N/A,TRUE,"VOS";#N/A,#N/A,TRUE,"Warrington";#N/A,#N/A,TRUE,"Widnes"}</definedName>
    <definedName name="lgoguliu" localSheetId="10" hidden="1">{#N/A,#N/A,TRUE,"Cover";#N/A,#N/A,TRUE,"Conts";#N/A,#N/A,TRUE,"VOS";#N/A,#N/A,TRUE,"Warrington";#N/A,#N/A,TRUE,"Widnes"}</definedName>
    <definedName name="lgoguliu" localSheetId="11" hidden="1">{#N/A,#N/A,TRUE,"Cover";#N/A,#N/A,TRUE,"Conts";#N/A,#N/A,TRUE,"VOS";#N/A,#N/A,TRUE,"Warrington";#N/A,#N/A,TRUE,"Widnes"}</definedName>
    <definedName name="lgoguliu" hidden="1">{#N/A,#N/A,TRUE,"Cover";#N/A,#N/A,TRUE,"Conts";#N/A,#N/A,TRUE,"VOS";#N/A,#N/A,TRUE,"Warrington";#N/A,#N/A,TRUE,"Widnes"}</definedName>
    <definedName name="Lib_Range" localSheetId="7">#REF!</definedName>
    <definedName name="Lib_Range" localSheetId="10">#REF!</definedName>
    <definedName name="Lib_Range">#REF!</definedName>
    <definedName name="lkjikjoi" localSheetId="7" hidden="1">{#N/A,#N/A,TRUE,"Cover";#N/A,#N/A,TRUE,"Conts";#N/A,#N/A,TRUE,"VOS";#N/A,#N/A,TRUE,"Warrington";#N/A,#N/A,TRUE,"Widnes"}</definedName>
    <definedName name="lkjikjoi" localSheetId="10" hidden="1">{#N/A,#N/A,TRUE,"Cover";#N/A,#N/A,TRUE,"Conts";#N/A,#N/A,TRUE,"VOS";#N/A,#N/A,TRUE,"Warrington";#N/A,#N/A,TRUE,"Widnes"}</definedName>
    <definedName name="lkjikjoi" localSheetId="11" hidden="1">{#N/A,#N/A,TRUE,"Cover";#N/A,#N/A,TRUE,"Conts";#N/A,#N/A,TRUE,"VOS";#N/A,#N/A,TRUE,"Warrington";#N/A,#N/A,TRUE,"Widnes"}</definedName>
    <definedName name="lkjikjoi" hidden="1">{#N/A,#N/A,TRUE,"Cover";#N/A,#N/A,TRUE,"Conts";#N/A,#N/A,TRUE,"VOS";#N/A,#N/A,TRUE,"Warrington";#N/A,#N/A,TRUE,"Widnes"}</definedName>
    <definedName name="LKL" localSheetId="7" hidden="1">{#N/A,#N/A,FALSE,"SumG";#N/A,#N/A,FALSE,"ElecG";#N/A,#N/A,FALSE,"MechG";#N/A,#N/A,FALSE,"GeotG";#N/A,#N/A,FALSE,"PrcsG";#N/A,#N/A,FALSE,"TunnG";#N/A,#N/A,FALSE,"CivlG";#N/A,#N/A,FALSE,"NtwkG";#N/A,#N/A,FALSE,"EstgG";#N/A,#N/A,FALSE,"PEngG"}</definedName>
    <definedName name="LKL" localSheetId="10" hidden="1">{#N/A,#N/A,FALSE,"SumG";#N/A,#N/A,FALSE,"ElecG";#N/A,#N/A,FALSE,"MechG";#N/A,#N/A,FALSE,"GeotG";#N/A,#N/A,FALSE,"PrcsG";#N/A,#N/A,FALSE,"TunnG";#N/A,#N/A,FALSE,"CivlG";#N/A,#N/A,FALSE,"NtwkG";#N/A,#N/A,FALSE,"EstgG";#N/A,#N/A,FALSE,"PEngG"}</definedName>
    <definedName name="LKL" localSheetId="11"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ocation" localSheetId="7">City&amp;" "&amp;State</definedName>
    <definedName name="Location" localSheetId="10">City&amp;" "&amp;State</definedName>
    <definedName name="Location" localSheetId="11">City&amp;" "&amp;State</definedName>
    <definedName name="Location">City&amp;" "&amp;State</definedName>
    <definedName name="m" localSheetId="7" hidden="1">#REF!</definedName>
    <definedName name="m" localSheetId="10" hidden="1">#REF!</definedName>
    <definedName name="m" hidden="1">#REF!</definedName>
    <definedName name="ma" localSheetId="7" hidden="1">{#N/A,#N/A,TRUE,"Cover";#N/A,#N/A,TRUE,"Conts";#N/A,#N/A,TRUE,"VOS";#N/A,#N/A,TRUE,"Warrington";#N/A,#N/A,TRUE,"Widnes"}</definedName>
    <definedName name="ma" localSheetId="10" hidden="1">{#N/A,#N/A,TRUE,"Cover";#N/A,#N/A,TRUE,"Conts";#N/A,#N/A,TRUE,"VOS";#N/A,#N/A,TRUE,"Warrington";#N/A,#N/A,TRUE,"Widnes"}</definedName>
    <definedName name="ma" localSheetId="11" hidden="1">{#N/A,#N/A,TRUE,"Cover";#N/A,#N/A,TRUE,"Conts";#N/A,#N/A,TRUE,"VOS";#N/A,#N/A,TRUE,"Warrington";#N/A,#N/A,TRUE,"Widnes"}</definedName>
    <definedName name="ma" hidden="1">{#N/A,#N/A,TRUE,"Cover";#N/A,#N/A,TRUE,"Conts";#N/A,#N/A,TRUE,"VOS";#N/A,#N/A,TRUE,"Warrington";#N/A,#N/A,TRUE,"Widnes"}</definedName>
    <definedName name="Manhole">'[25]Manhole Sch'!$F$12:$Q$20</definedName>
    <definedName name="MANUEL_INPUT" localSheetId="7">#REF!</definedName>
    <definedName name="MANUEL_INPUT" localSheetId="10">#REF!</definedName>
    <definedName name="MANUEL_INPUT">#REF!</definedName>
    <definedName name="masontry" localSheetId="7" hidden="1">{#N/A,#N/A,FALSE,"C3";#N/A,#N/A,FALSE,"D2-17";#N/A,#N/A,FALSE,"C2-17";#N/A,#N/A,FALSE,"C2-CIVIL";#N/A,#N/A,FALSE,"D1-C1 contract";#N/A,#N/A,FALSE,"D1-CIVIL";#N/A,#N/A,FALSE,"C1 hourly";#N/A,#N/A,FALSE,"C1 contract";#N/A,#N/A,FALSE,"D1-C1 hourly"}</definedName>
    <definedName name="masontry" localSheetId="10" hidden="1">{#N/A,#N/A,FALSE,"C3";#N/A,#N/A,FALSE,"D2-17";#N/A,#N/A,FALSE,"C2-17";#N/A,#N/A,FALSE,"C2-CIVIL";#N/A,#N/A,FALSE,"D1-C1 contract";#N/A,#N/A,FALSE,"D1-CIVIL";#N/A,#N/A,FALSE,"C1 hourly";#N/A,#N/A,FALSE,"C1 contract";#N/A,#N/A,FALSE,"D1-C1 hourly"}</definedName>
    <definedName name="masontry" localSheetId="11"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erial" localSheetId="7">City&amp;" "&amp;State</definedName>
    <definedName name="Material" localSheetId="10">City&amp;" "&amp;State</definedName>
    <definedName name="Material" localSheetId="11">City&amp;" "&amp;State</definedName>
    <definedName name="Material">City&amp;" "&amp;State</definedName>
    <definedName name="MATL_PART">[24]RATES!$E$67</definedName>
    <definedName name="MEP" localSheetId="7" hidden="1">{#N/A,#N/A,TRUE,"Front";#N/A,#N/A,TRUE,"Simple Letter";#N/A,#N/A,TRUE,"Inside";#N/A,#N/A,TRUE,"Contents";#N/A,#N/A,TRUE,"Basis";#N/A,#N/A,TRUE,"Inclusions";#N/A,#N/A,TRUE,"Exclusions";#N/A,#N/A,TRUE,"Areas";#N/A,#N/A,TRUE,"Summary";#N/A,#N/A,TRUE,"Detail"}</definedName>
    <definedName name="MEP" localSheetId="10" hidden="1">{#N/A,#N/A,TRUE,"Front";#N/A,#N/A,TRUE,"Simple Letter";#N/A,#N/A,TRUE,"Inside";#N/A,#N/A,TRUE,"Contents";#N/A,#N/A,TRUE,"Basis";#N/A,#N/A,TRUE,"Inclusions";#N/A,#N/A,TRUE,"Exclusions";#N/A,#N/A,TRUE,"Areas";#N/A,#N/A,TRUE,"Summary";#N/A,#N/A,TRUE,"Detail"}</definedName>
    <definedName name="MEP" localSheetId="11"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7" hidden="1">{#N/A,#N/A,FALSE,"C3";#N/A,#N/A,FALSE,"D2-17";#N/A,#N/A,FALSE,"C2-17";#N/A,#N/A,FALSE,"C2-CIVIL";#N/A,#N/A,FALSE,"D1-C1 contract";#N/A,#N/A,FALSE,"D1-CIVIL";#N/A,#N/A,FALSE,"C1 hourly";#N/A,#N/A,FALSE,"C1 contract";#N/A,#N/A,FALSE,"D1-C1 hourly"}</definedName>
    <definedName name="METEO" localSheetId="10" hidden="1">{#N/A,#N/A,FALSE,"C3";#N/A,#N/A,FALSE,"D2-17";#N/A,#N/A,FALSE,"C2-17";#N/A,#N/A,FALSE,"C2-CIVIL";#N/A,#N/A,FALSE,"D1-C1 contract";#N/A,#N/A,FALSE,"D1-CIVIL";#N/A,#N/A,FALSE,"C1 hourly";#N/A,#N/A,FALSE,"C1 contract";#N/A,#N/A,FALSE,"D1-C1 hourly"}</definedName>
    <definedName name="METEO" localSheetId="11"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INOR__BUILDING__WORKS" localSheetId="7">'[11]Build-up'!#REF!</definedName>
    <definedName name="MINOR__BUILDING__WORKS">'[11]Build-up'!#REF!</definedName>
    <definedName name="mortor">#N/A</definedName>
    <definedName name="MS_DW_1">'[26]D Wall ~ Moorgate Shaft'!$O$6</definedName>
    <definedName name="MS_DW_10">'[26]D Wall ~ Moorgate Shaft'!$O$190</definedName>
    <definedName name="MS_DW_13">'[26]D Wall ~ Moorgate Shaft'!$O$229</definedName>
    <definedName name="MS_DW_14">'[26]D Wall ~ Moorgate Shaft'!$O$246</definedName>
    <definedName name="MS_DW_15">'[26]D Wall ~ Moorgate Shaft'!$O$281</definedName>
    <definedName name="MS_DW_16">'[26]D Wall ~ Moorgate Shaft'!$O$288</definedName>
    <definedName name="MS_DW_2">'[26]D Wall ~ Moorgate Shaft'!$O$24</definedName>
    <definedName name="MS_DW_3">'[26]D Wall ~ Moorgate Shaft'!$O$59</definedName>
    <definedName name="MS_DW_4">'[26]D Wall ~ Moorgate Shaft'!$O$102</definedName>
    <definedName name="MS_DW_5">'[26]D Wall ~ Moorgate Shaft'!$O$110</definedName>
    <definedName name="MS_DW_6">'[26]D Wall ~ Moorgate Shaft'!$O$126</definedName>
    <definedName name="MS_DW_7">'[26]D Wall ~ Moorgate Shaft'!$O$146</definedName>
    <definedName name="MS_DW_8">'[26]D Wall ~ Moorgate Shaft'!$O$161</definedName>
    <definedName name="MS_DW_9">'[26]D Wall ~ Moorgate Shaft'!$O$177</definedName>
    <definedName name="nddddddddf" localSheetId="7" hidden="1">{#N/A,#N/A,TRUE,"Cover";#N/A,#N/A,TRUE,"Conts";#N/A,#N/A,TRUE,"VOS";#N/A,#N/A,TRUE,"Warrington";#N/A,#N/A,TRUE,"Widnes"}</definedName>
    <definedName name="nddddddddf" localSheetId="10" hidden="1">{#N/A,#N/A,TRUE,"Cover";#N/A,#N/A,TRUE,"Conts";#N/A,#N/A,TRUE,"VOS";#N/A,#N/A,TRUE,"Warrington";#N/A,#N/A,TRUE,"Widnes"}</definedName>
    <definedName name="nddddddddf" localSheetId="11" hidden="1">{#N/A,#N/A,TRUE,"Cover";#N/A,#N/A,TRUE,"Conts";#N/A,#N/A,TRUE,"VOS";#N/A,#N/A,TRUE,"Warrington";#N/A,#N/A,TRUE,"Widnes"}</definedName>
    <definedName name="nddddddddf" hidden="1">{#N/A,#N/A,TRUE,"Cover";#N/A,#N/A,TRUE,"Conts";#N/A,#N/A,TRUE,"VOS";#N/A,#N/A,TRUE,"Warrington";#N/A,#N/A,TRUE,"Widnes"}</definedName>
    <definedName name="nnn" localSheetId="7" hidden="1">{#N/A,#N/A,FALSE,"SumD";#N/A,#N/A,FALSE,"ElecD";#N/A,#N/A,FALSE,"MechD";#N/A,#N/A,FALSE,"GeotD";#N/A,#N/A,FALSE,"PrcsD";#N/A,#N/A,FALSE,"TunnD";#N/A,#N/A,FALSE,"CivlD";#N/A,#N/A,FALSE,"NtwkD";#N/A,#N/A,FALSE,"EstgD";#N/A,#N/A,FALSE,"PEngD"}</definedName>
    <definedName name="nnn" localSheetId="10" hidden="1">{#N/A,#N/A,FALSE,"SumD";#N/A,#N/A,FALSE,"ElecD";#N/A,#N/A,FALSE,"MechD";#N/A,#N/A,FALSE,"GeotD";#N/A,#N/A,FALSE,"PrcsD";#N/A,#N/A,FALSE,"TunnD";#N/A,#N/A,FALSE,"CivlD";#N/A,#N/A,FALSE,"NtwkD";#N/A,#N/A,FALSE,"EstgD";#N/A,#N/A,FALSE,"PEngD"}</definedName>
    <definedName name="nnn" localSheetId="11"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7" hidden="1">{#N/A,#N/A,TRUE,"Cover";#N/A,#N/A,TRUE,"Conts";#N/A,#N/A,TRUE,"VOS";#N/A,#N/A,TRUE,"Warrington";#N/A,#N/A,TRUE,"Widnes"}</definedName>
    <definedName name="no.1" localSheetId="10" hidden="1">{#N/A,#N/A,TRUE,"Cover";#N/A,#N/A,TRUE,"Conts";#N/A,#N/A,TRUE,"VOS";#N/A,#N/A,TRUE,"Warrington";#N/A,#N/A,TRUE,"Widnes"}</definedName>
    <definedName name="no.1" localSheetId="11" hidden="1">{#N/A,#N/A,TRUE,"Cover";#N/A,#N/A,TRUE,"Conts";#N/A,#N/A,TRUE,"VOS";#N/A,#N/A,TRUE,"Warrington";#N/A,#N/A,TRUE,"Widnes"}</definedName>
    <definedName name="no.1" hidden="1">{#N/A,#N/A,TRUE,"Cover";#N/A,#N/A,TRUE,"Conts";#N/A,#N/A,TRUE,"VOS";#N/A,#N/A,TRUE,"Warrington";#N/A,#N/A,TRUE,"Widnes"}</definedName>
    <definedName name="o9u0piupi" localSheetId="7" hidden="1">{#N/A,#N/A,TRUE,"Cover";#N/A,#N/A,TRUE,"Conts";#N/A,#N/A,TRUE,"VOS";#N/A,#N/A,TRUE,"Warrington";#N/A,#N/A,TRUE,"Widnes"}</definedName>
    <definedName name="o9u0piupi" localSheetId="10" hidden="1">{#N/A,#N/A,TRUE,"Cover";#N/A,#N/A,TRUE,"Conts";#N/A,#N/A,TRUE,"VOS";#N/A,#N/A,TRUE,"Warrington";#N/A,#N/A,TRUE,"Widnes"}</definedName>
    <definedName name="o9u0piupi" localSheetId="11" hidden="1">{#N/A,#N/A,TRUE,"Cover";#N/A,#N/A,TRUE,"Conts";#N/A,#N/A,TRUE,"VOS";#N/A,#N/A,TRUE,"Warrington";#N/A,#N/A,TRUE,"Widnes"}</definedName>
    <definedName name="o9u0piupi" hidden="1">{#N/A,#N/A,TRUE,"Cover";#N/A,#N/A,TRUE,"Conts";#N/A,#N/A,TRUE,"VOS";#N/A,#N/A,TRUE,"Warrington";#N/A,#N/A,TRUE,"Widnes"}</definedName>
    <definedName name="oi" localSheetId="7" hidden="1">{#N/A,#N/A,TRUE,"Cover";#N/A,#N/A,TRUE,"Conts";#N/A,#N/A,TRUE,"VOS";#N/A,#N/A,TRUE,"Warrington";#N/A,#N/A,TRUE,"Widnes"}</definedName>
    <definedName name="oi" localSheetId="10" hidden="1">{#N/A,#N/A,TRUE,"Cover";#N/A,#N/A,TRUE,"Conts";#N/A,#N/A,TRUE,"VOS";#N/A,#N/A,TRUE,"Warrington";#N/A,#N/A,TRUE,"Widnes"}</definedName>
    <definedName name="oi" localSheetId="11" hidden="1">{#N/A,#N/A,TRUE,"Cover";#N/A,#N/A,TRUE,"Conts";#N/A,#N/A,TRUE,"VOS";#N/A,#N/A,TRUE,"Warrington";#N/A,#N/A,TRUE,"Widnes"}</definedName>
    <definedName name="oi" hidden="1">{#N/A,#N/A,TRUE,"Cover";#N/A,#N/A,TRUE,"Conts";#N/A,#N/A,TRUE,"VOS";#N/A,#N/A,TRUE,"Warrington";#N/A,#N/A,TRUE,"Widnes"}</definedName>
    <definedName name="opogd" localSheetId="7" hidden="1">{#N/A,#N/A,TRUE,"Cover";#N/A,#N/A,TRUE,"Conts";#N/A,#N/A,TRUE,"VOS";#N/A,#N/A,TRUE,"Warrington";#N/A,#N/A,TRUE,"Widnes"}</definedName>
    <definedName name="opogd" localSheetId="10" hidden="1">{#N/A,#N/A,TRUE,"Cover";#N/A,#N/A,TRUE,"Conts";#N/A,#N/A,TRUE,"VOS";#N/A,#N/A,TRUE,"Warrington";#N/A,#N/A,TRUE,"Widnes"}</definedName>
    <definedName name="opogd" localSheetId="11" hidden="1">{#N/A,#N/A,TRUE,"Cover";#N/A,#N/A,TRUE,"Conts";#N/A,#N/A,TRUE,"VOS";#N/A,#N/A,TRUE,"Warrington";#N/A,#N/A,TRUE,"Widnes"}</definedName>
    <definedName name="opogd" hidden="1">{#N/A,#N/A,TRUE,"Cover";#N/A,#N/A,TRUE,"Conts";#N/A,#N/A,TRUE,"VOS";#N/A,#N/A,TRUE,"Warrington";#N/A,#N/A,TRUE,"Widnes"}</definedName>
    <definedName name="ORBC" localSheetId="7">#REF!</definedName>
    <definedName name="ORBC" localSheetId="10">#REF!</definedName>
    <definedName name="ORBC">#REF!</definedName>
    <definedName name="ORBQ" localSheetId="7">#REF!</definedName>
    <definedName name="ORBQ" localSheetId="10">#REF!</definedName>
    <definedName name="ORBQ">#REF!</definedName>
    <definedName name="osdnvkls" hidden="1">'[27]Labor abs-NMR'!$I$1:$I$7</definedName>
    <definedName name="p" localSheetId="7" hidden="1">#REF!</definedName>
    <definedName name="p" localSheetId="10" hidden="1">#REF!</definedName>
    <definedName name="p" hidden="1">#REF!</definedName>
    <definedName name="P1R" localSheetId="7">'[16]Fill this out first...'!#REF!</definedName>
    <definedName name="P1R" localSheetId="10">'[16]Fill this out first...'!#REF!</definedName>
    <definedName name="P1R">'[16]Fill this out first...'!#REF!</definedName>
    <definedName name="P2R" localSheetId="7">'[16]Fill this out first...'!#REF!</definedName>
    <definedName name="P2R">'[16]Fill this out first...'!#REF!</definedName>
    <definedName name="P3R" localSheetId="7">'[16]Fill this out first...'!#REF!</definedName>
    <definedName name="P3R">'[16]Fill this out first...'!#REF!</definedName>
    <definedName name="P4R" localSheetId="7">'[16]Fill this out first...'!#REF!</definedName>
    <definedName name="P4R">'[16]Fill this out first...'!#REF!</definedName>
    <definedName name="P5R" localSheetId="7">'[16]Fill this out first...'!#REF!</definedName>
    <definedName name="P5R">'[16]Fill this out first...'!#REF!</definedName>
    <definedName name="p7y" localSheetId="7" hidden="1">{#N/A,#N/A,TRUE,"Cover";#N/A,#N/A,TRUE,"Conts";#N/A,#N/A,TRUE,"VOS";#N/A,#N/A,TRUE,"Warrington";#N/A,#N/A,TRUE,"Widnes"}</definedName>
    <definedName name="p7y" localSheetId="10" hidden="1">{#N/A,#N/A,TRUE,"Cover";#N/A,#N/A,TRUE,"Conts";#N/A,#N/A,TRUE,"VOS";#N/A,#N/A,TRUE,"Warrington";#N/A,#N/A,TRUE,"Widnes"}</definedName>
    <definedName name="p7y" localSheetId="11" hidden="1">{#N/A,#N/A,TRUE,"Cover";#N/A,#N/A,TRUE,"Conts";#N/A,#N/A,TRUE,"VOS";#N/A,#N/A,TRUE,"Warrington";#N/A,#N/A,TRUE,"Widnes"}</definedName>
    <definedName name="p7y" hidden="1">{#N/A,#N/A,TRUE,"Cover";#N/A,#N/A,TRUE,"Conts";#N/A,#N/A,TRUE,"VOS";#N/A,#N/A,TRUE,"Warrington";#N/A,#N/A,TRUE,"Widnes"}</definedName>
    <definedName name="pafegseg" localSheetId="7" hidden="1">{#N/A,#N/A,TRUE,"Cover";#N/A,#N/A,TRUE,"Conts";#N/A,#N/A,TRUE,"VOS";#N/A,#N/A,TRUE,"Warrington";#N/A,#N/A,TRUE,"Widnes"}</definedName>
    <definedName name="pafegseg" localSheetId="10" hidden="1">{#N/A,#N/A,TRUE,"Cover";#N/A,#N/A,TRUE,"Conts";#N/A,#N/A,TRUE,"VOS";#N/A,#N/A,TRUE,"Warrington";#N/A,#N/A,TRUE,"Widnes"}</definedName>
    <definedName name="pafegseg" localSheetId="11" hidden="1">{#N/A,#N/A,TRUE,"Cover";#N/A,#N/A,TRUE,"Conts";#N/A,#N/A,TRUE,"VOS";#N/A,#N/A,TRUE,"Warrington";#N/A,#N/A,TRUE,"Widnes"}</definedName>
    <definedName name="pafegseg" hidden="1">{#N/A,#N/A,TRUE,"Cover";#N/A,#N/A,TRUE,"Conts";#N/A,#N/A,TRUE,"VOS";#N/A,#N/A,TRUE,"Warrington";#N/A,#N/A,TRUE,"Widnes"}</definedName>
    <definedName name="PAN_TILES" localSheetId="7">#REF!</definedName>
    <definedName name="PAN_TILES" localSheetId="10">#REF!</definedName>
    <definedName name="PAN_TILES">#REF!</definedName>
    <definedName name="Pavement_Type">[12]Road_Schedule!$Q$4:$X$6</definedName>
    <definedName name="PCA" localSheetId="7" hidden="1">{#N/A,#N/A,FALSE,"C3";#N/A,#N/A,FALSE,"D2-17";#N/A,#N/A,FALSE,"C2-17";#N/A,#N/A,FALSE,"C2-CIVIL";#N/A,#N/A,FALSE,"D1-C1 contract";#N/A,#N/A,FALSE,"D1-CIVIL";#N/A,#N/A,FALSE,"C1 hourly";#N/A,#N/A,FALSE,"C1 contract";#N/A,#N/A,FALSE,"D1-C1 hourly"}</definedName>
    <definedName name="PCA" localSheetId="10" hidden="1">{#N/A,#N/A,FALSE,"C3";#N/A,#N/A,FALSE,"D2-17";#N/A,#N/A,FALSE,"C2-17";#N/A,#N/A,FALSE,"C2-CIVIL";#N/A,#N/A,FALSE,"D1-C1 contract";#N/A,#N/A,FALSE,"D1-CIVIL";#N/A,#N/A,FALSE,"C1 hourly";#N/A,#N/A,FALSE,"C1 contract";#N/A,#N/A,FALSE,"D1-C1 hourly"}</definedName>
    <definedName name="PCA" localSheetId="11"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7" hidden="1">{#N/A,#N/A,FALSE,"intag";#N/A,#N/A,FALSE,"budg";#N/A,#N/A,FALSE,"samtl"}</definedName>
    <definedName name="perbolag" localSheetId="10" hidden="1">{#N/A,#N/A,FALSE,"intag";#N/A,#N/A,FALSE,"budg";#N/A,#N/A,FALSE,"samtl"}</definedName>
    <definedName name="perbolag" localSheetId="11" hidden="1">{#N/A,#N/A,FALSE,"intag";#N/A,#N/A,FALSE,"budg";#N/A,#N/A,FALSE,"samtl"}</definedName>
    <definedName name="perbolag" hidden="1">{#N/A,#N/A,FALSE,"intag";#N/A,#N/A,FALSE,"budg";#N/A,#N/A,FALSE,"samtl"}</definedName>
    <definedName name="perbolagneu" localSheetId="7" hidden="1">{#N/A,#N/A,FALSE,"intag";#N/A,#N/A,FALSE,"budg";#N/A,#N/A,FALSE,"samtl"}</definedName>
    <definedName name="perbolagneu" localSheetId="10" hidden="1">{#N/A,#N/A,FALSE,"intag";#N/A,#N/A,FALSE,"budg";#N/A,#N/A,FALSE,"samtl"}</definedName>
    <definedName name="perbolagneu" localSheetId="11" hidden="1">{#N/A,#N/A,FALSE,"intag";#N/A,#N/A,FALSE,"budg";#N/A,#N/A,FALSE,"samtl"}</definedName>
    <definedName name="perbolagneu" hidden="1">{#N/A,#N/A,FALSE,"intag";#N/A,#N/A,FALSE,"budg";#N/A,#N/A,FALSE,"samtl"}</definedName>
    <definedName name="PhaseCode">'[16]Fill this out first...'!$D$17</definedName>
    <definedName name="PILE_1_MOOR">'[26]Moorgate Piling'!$O$5</definedName>
    <definedName name="PILE_10_Moor">'[26]Moorgate Piling'!$O$236</definedName>
    <definedName name="PILE_11_Moor">'[26]Moorgate Piling'!$O$250</definedName>
    <definedName name="PILE_12_Moor">'[26]Moorgate Piling'!$O$264</definedName>
    <definedName name="PILE_2_LUL">'[26]Moorgate Piling'!$O$85</definedName>
    <definedName name="PILE_2_Moor">'[26]Moorgate Piling'!$O$45</definedName>
    <definedName name="PILE_2a_LUL">'[26]Moorgate Piling'!$O$125</definedName>
    <definedName name="PILE_3_Moor">'[26]Moorgate Piling'!$O$170</definedName>
    <definedName name="PILE_4_Moor">'[26]Moorgate Piling'!$O$192</definedName>
    <definedName name="PILE_5_Moor">'[26]Moorgate Piling'!$O$201</definedName>
    <definedName name="PILE_6_Moor">'[26]Moorgate Piling'!$O$208</definedName>
    <definedName name="PILE_7_Moor">'[26]Moorgate Piling'!$O$215</definedName>
    <definedName name="PILE_8_Moor">'[26]Moorgate Piling'!$O$222</definedName>
    <definedName name="PILE_9_Moor">'[26]Moorgate Piling'!$O$229</definedName>
    <definedName name="PipeClass">'[12]CESMM3 class'!$B$7:$C$14</definedName>
    <definedName name="PipeSize">'[28]Pipe Schedule'!$C$7:$W$15</definedName>
    <definedName name="PipeSizeFRP">'[28]Pipe Schedule'!$B$44:$Q$88</definedName>
    <definedName name="Pkg_col" localSheetId="7">#REF!</definedName>
    <definedName name="Pkg_col" localSheetId="10">#REF!</definedName>
    <definedName name="Pkg_col">#REF!</definedName>
    <definedName name="pkml" localSheetId="7" hidden="1">{#N/A,#N/A,TRUE,"Cover";#N/A,#N/A,TRUE,"Conts";#N/A,#N/A,TRUE,"VOS";#N/A,#N/A,TRUE,"Warrington";#N/A,#N/A,TRUE,"Widnes"}</definedName>
    <definedName name="pkml" localSheetId="10" hidden="1">{#N/A,#N/A,TRUE,"Cover";#N/A,#N/A,TRUE,"Conts";#N/A,#N/A,TRUE,"VOS";#N/A,#N/A,TRUE,"Warrington";#N/A,#N/A,TRUE,"Widnes"}</definedName>
    <definedName name="pkml" localSheetId="11" hidden="1">{#N/A,#N/A,TRUE,"Cover";#N/A,#N/A,TRUE,"Conts";#N/A,#N/A,TRUE,"VOS";#N/A,#N/A,TRUE,"Warrington";#N/A,#N/A,TRUE,"Widnes"}</definedName>
    <definedName name="pkml" hidden="1">{#N/A,#N/A,TRUE,"Cover";#N/A,#N/A,TRUE,"Conts";#N/A,#N/A,TRUE,"VOS";#N/A,#N/A,TRUE,"Warrington";#N/A,#N/A,TRUE,"Widnes"}</definedName>
    <definedName name="PLANT_PART">[24]RATES!$E$66</definedName>
    <definedName name="PLANT_UPLIFT">[24]RATES!$G$66</definedName>
    <definedName name="PLAT" localSheetId="7" hidden="1">{#N/A,#N/A,TRUE,"Cover";#N/A,#N/A,TRUE,"Conts";#N/A,#N/A,TRUE,"VOS";#N/A,#N/A,TRUE,"Warrington";#N/A,#N/A,TRUE,"Widnes"}</definedName>
    <definedName name="PLAT" localSheetId="10" hidden="1">{#N/A,#N/A,TRUE,"Cover";#N/A,#N/A,TRUE,"Conts";#N/A,#N/A,TRUE,"VOS";#N/A,#N/A,TRUE,"Warrington";#N/A,#N/A,TRUE,"Widnes"}</definedName>
    <definedName name="PLAT" localSheetId="11" hidden="1">{#N/A,#N/A,TRUE,"Cover";#N/A,#N/A,TRUE,"Conts";#N/A,#N/A,TRUE,"VOS";#N/A,#N/A,TRUE,"Warrington";#N/A,#N/A,TRUE,"Widnes"}</definedName>
    <definedName name="PLAT" hidden="1">{#N/A,#N/A,TRUE,"Cover";#N/A,#N/A,TRUE,"Conts";#N/A,#N/A,TRUE,"VOS";#N/A,#N/A,TRUE,"Warrington";#N/A,#N/A,TRUE,"Widnes"}</definedName>
    <definedName name="PLATFORM" localSheetId="7" hidden="1">{#N/A,#N/A,TRUE,"Cover";#N/A,#N/A,TRUE,"Conts";#N/A,#N/A,TRUE,"VOS";#N/A,#N/A,TRUE,"Warrington";#N/A,#N/A,TRUE,"Widnes"}</definedName>
    <definedName name="PLATFORM" localSheetId="10" hidden="1">{#N/A,#N/A,TRUE,"Cover";#N/A,#N/A,TRUE,"Conts";#N/A,#N/A,TRUE,"VOS";#N/A,#N/A,TRUE,"Warrington";#N/A,#N/A,TRUE,"Widnes"}</definedName>
    <definedName name="PLATFORM" localSheetId="11" hidden="1">{#N/A,#N/A,TRUE,"Cover";#N/A,#N/A,TRUE,"Conts";#N/A,#N/A,TRUE,"VOS";#N/A,#N/A,TRUE,"Warrington";#N/A,#N/A,TRUE,"Widnes"}</definedName>
    <definedName name="PLATFORM" hidden="1">{#N/A,#N/A,TRUE,"Cover";#N/A,#N/A,TRUE,"Conts";#N/A,#N/A,TRUE,"VOS";#N/A,#N/A,TRUE,"Warrington";#N/A,#N/A,TRUE,"Widnes"}</definedName>
    <definedName name="pmlr27">[29]Rates!$M$252</definedName>
    <definedName name="pmlr28">[29]Rates!$M$257</definedName>
    <definedName name="pmlr29">[29]Rates!$M$262</definedName>
    <definedName name="pmlr63">[29]Rates!$M$770</definedName>
    <definedName name="point1" localSheetId="7">#REF!</definedName>
    <definedName name="point1" localSheetId="10">#REF!</definedName>
    <definedName name="point1">#REF!</definedName>
    <definedName name="pojboijioljn" localSheetId="7" hidden="1">{#N/A,#N/A,TRUE,"Cover";#N/A,#N/A,TRUE,"Conts";#N/A,#N/A,TRUE,"VOS";#N/A,#N/A,TRUE,"Warrington";#N/A,#N/A,TRUE,"Widnes"}</definedName>
    <definedName name="pojboijioljn" localSheetId="10" hidden="1">{#N/A,#N/A,TRUE,"Cover";#N/A,#N/A,TRUE,"Conts";#N/A,#N/A,TRUE,"VOS";#N/A,#N/A,TRUE,"Warrington";#N/A,#N/A,TRUE,"Widnes"}</definedName>
    <definedName name="pojboijioljn" localSheetId="11" hidden="1">{#N/A,#N/A,TRUE,"Cover";#N/A,#N/A,TRUE,"Conts";#N/A,#N/A,TRUE,"VOS";#N/A,#N/A,TRUE,"Warrington";#N/A,#N/A,TRUE,"Widnes"}</definedName>
    <definedName name="pojboijioljn" hidden="1">{#N/A,#N/A,TRUE,"Cover";#N/A,#N/A,TRUE,"Conts";#N/A,#N/A,TRUE,"VOS";#N/A,#N/A,TRUE,"Warrington";#N/A,#N/A,TRUE,"Widnes"}</definedName>
    <definedName name="Pos_Neg_Obs" localSheetId="7">#REF!</definedName>
    <definedName name="Pos_Neg_Obs" localSheetId="10">#REF!</definedName>
    <definedName name="Pos_Neg_Obs" localSheetId="19">#REF!</definedName>
    <definedName name="Pos_Neg_Obs" localSheetId="6">#REF!</definedName>
    <definedName name="Pos_Neg_Obs">#REF!</definedName>
    <definedName name="ppok" localSheetId="7" hidden="1">{#N/A,#N/A,TRUE,"Cover";#N/A,#N/A,TRUE,"Conts";#N/A,#N/A,TRUE,"VOS";#N/A,#N/A,TRUE,"Warrington";#N/A,#N/A,TRUE,"Widnes"}</definedName>
    <definedName name="ppok" localSheetId="10" hidden="1">{#N/A,#N/A,TRUE,"Cover";#N/A,#N/A,TRUE,"Conts";#N/A,#N/A,TRUE,"VOS";#N/A,#N/A,TRUE,"Warrington";#N/A,#N/A,TRUE,"Widnes"}</definedName>
    <definedName name="ppok" localSheetId="11" hidden="1">{#N/A,#N/A,TRUE,"Cover";#N/A,#N/A,TRUE,"Conts";#N/A,#N/A,TRUE,"VOS";#N/A,#N/A,TRUE,"Warrington";#N/A,#N/A,TRUE,"Widnes"}</definedName>
    <definedName name="ppok" hidden="1">{#N/A,#N/A,TRUE,"Cover";#N/A,#N/A,TRUE,"Conts";#N/A,#N/A,TRUE,"VOS";#N/A,#N/A,TRUE,"Warrington";#N/A,#N/A,TRUE,"Widnes"}</definedName>
    <definedName name="PrevYears" localSheetId="7">'[16]Fill this out first...'!#REF!</definedName>
    <definedName name="PrevYears">'[16]Fill this out first...'!#REF!</definedName>
    <definedName name="_xlnm.Print_Area" localSheetId="7">'FIR Summary'!$A$1:$I$24</definedName>
    <definedName name="_xlnm.Print_Area" localSheetId="10">HSE!$B$1:$AH$29</definedName>
    <definedName name="_xlnm.Print_Area" localSheetId="16">'Invoice Log'!$B$5:$AB$32</definedName>
    <definedName name="_xlnm.Print_Area" localSheetId="19">#REF!</definedName>
    <definedName name="_xlnm.Print_Area" localSheetId="24">Lookahead!$A$1:$AC$3</definedName>
    <definedName name="_xlnm.Print_Area" localSheetId="21">Manpower!$A$1:$Z$20</definedName>
    <definedName name="_xlnm.Print_Area" localSheetId="20">Milestones!$A$1:$G$16</definedName>
    <definedName name="_xlnm.Print_Area" localSheetId="17">Procurement!$B$1:$X$114</definedName>
    <definedName name="_xlnm.Print_Area" localSheetId="25">'Project Summary'!$A$1:$O$36</definedName>
    <definedName name="_xlnm.Print_Area" localSheetId="8">Quality!$A$1:$AD$53</definedName>
    <definedName name="_xlnm.Print_Area" localSheetId="6">#REF!</definedName>
    <definedName name="_xlnm.Print_Area" localSheetId="1">'Weekly Progress Report'!$A$1:$AH$99</definedName>
    <definedName name="_xlnm.Print_Area">#REF!</definedName>
    <definedName name="PRINT_AREA_MI" localSheetId="7">#REF!</definedName>
    <definedName name="PRINT_AREA_MI" localSheetId="10">#REF!</definedName>
    <definedName name="PRINT_AREA_MI" localSheetId="19">#REF!</definedName>
    <definedName name="PRINT_AREA_MI" localSheetId="8">#REF!</definedName>
    <definedName name="PRINT_AREA_MI" localSheetId="6">#REF!</definedName>
    <definedName name="PRINT_AREA_MI">#REF!</definedName>
    <definedName name="Print_Range" localSheetId="7">#REF!</definedName>
    <definedName name="Print_Range">#REF!</definedName>
    <definedName name="_xlnm.Print_Titles" localSheetId="7">'FIR Summary'!$6:$6</definedName>
    <definedName name="_xlnm.Print_Titles" localSheetId="10">#REF!</definedName>
    <definedName name="_xlnm.Print_Titles" localSheetId="19">Issues!$2:$6</definedName>
    <definedName name="_xlnm.Print_Titles" localSheetId="17">Procurement!$1:$5</definedName>
    <definedName name="_xlnm.Print_Titles" localSheetId="13">'Risk Register'!$2:$6</definedName>
    <definedName name="_xlnm.Print_Titles">#REF!</definedName>
    <definedName name="Print_Titles_MI" localSheetId="7">#REF!</definedName>
    <definedName name="Print_Titles_MI">#REF!</definedName>
    <definedName name="ProjectLocation">'[16]Fill this out first...'!$D$10</definedName>
    <definedName name="ProjectNumber">'[16]Fill this out first...'!$D$16</definedName>
    <definedName name="ProjectSubtitle">'[16]Fill this out first...'!$D$9</definedName>
    <definedName name="ProjectTitle">'[16]Fill this out first...'!$D$8</definedName>
    <definedName name="pswyry" localSheetId="7" hidden="1">{#N/A,#N/A,TRUE,"Cover";#N/A,#N/A,TRUE,"Conts";#N/A,#N/A,TRUE,"VOS";#N/A,#N/A,TRUE,"Warrington";#N/A,#N/A,TRUE,"Widnes"}</definedName>
    <definedName name="pswyry" localSheetId="10" hidden="1">{#N/A,#N/A,TRUE,"Cover";#N/A,#N/A,TRUE,"Conts";#N/A,#N/A,TRUE,"VOS";#N/A,#N/A,TRUE,"Warrington";#N/A,#N/A,TRUE,"Widnes"}</definedName>
    <definedName name="pswyry" localSheetId="11" hidden="1">{#N/A,#N/A,TRUE,"Cover";#N/A,#N/A,TRUE,"Conts";#N/A,#N/A,TRUE,"VOS";#N/A,#N/A,TRUE,"Warrington";#N/A,#N/A,TRUE,"Widnes"}</definedName>
    <definedName name="pswyry" hidden="1">{#N/A,#N/A,TRUE,"Cover";#N/A,#N/A,TRUE,"Conts";#N/A,#N/A,TRUE,"VOS";#N/A,#N/A,TRUE,"Warrington";#N/A,#N/A,TRUE,"Widnes"}</definedName>
    <definedName name="puy" localSheetId="7" hidden="1">{#N/A,#N/A,TRUE,"Cover";#N/A,#N/A,TRUE,"Conts";#N/A,#N/A,TRUE,"VOS";#N/A,#N/A,TRUE,"Warrington";#N/A,#N/A,TRUE,"Widnes"}</definedName>
    <definedName name="puy" localSheetId="10" hidden="1">{#N/A,#N/A,TRUE,"Cover";#N/A,#N/A,TRUE,"Conts";#N/A,#N/A,TRUE,"VOS";#N/A,#N/A,TRUE,"Warrington";#N/A,#N/A,TRUE,"Widnes"}</definedName>
    <definedName name="puy" localSheetId="11" hidden="1">{#N/A,#N/A,TRUE,"Cover";#N/A,#N/A,TRUE,"Conts";#N/A,#N/A,TRUE,"VOS";#N/A,#N/A,TRUE,"Warrington";#N/A,#N/A,TRUE,"Widnes"}</definedName>
    <definedName name="puy" hidden="1">{#N/A,#N/A,TRUE,"Cover";#N/A,#N/A,TRUE,"Conts";#N/A,#N/A,TRUE,"VOS";#N/A,#N/A,TRUE,"Warrington";#N/A,#N/A,TRUE,"Widnes"}</definedName>
    <definedName name="q3tqtq" localSheetId="7" hidden="1">{#N/A,#N/A,TRUE,"Cover";#N/A,#N/A,TRUE,"Conts";#N/A,#N/A,TRUE,"VOS";#N/A,#N/A,TRUE,"Warrington";#N/A,#N/A,TRUE,"Widnes"}</definedName>
    <definedName name="q3tqtq" localSheetId="10" hidden="1">{#N/A,#N/A,TRUE,"Cover";#N/A,#N/A,TRUE,"Conts";#N/A,#N/A,TRUE,"VOS";#N/A,#N/A,TRUE,"Warrington";#N/A,#N/A,TRUE,"Widnes"}</definedName>
    <definedName name="q3tqtq" localSheetId="11" hidden="1">{#N/A,#N/A,TRUE,"Cover";#N/A,#N/A,TRUE,"Conts";#N/A,#N/A,TRUE,"VOS";#N/A,#N/A,TRUE,"Warrington";#N/A,#N/A,TRUE,"Widnes"}</definedName>
    <definedName name="q3tqtq" hidden="1">{#N/A,#N/A,TRUE,"Cover";#N/A,#N/A,TRUE,"Conts";#N/A,#N/A,TRUE,"VOS";#N/A,#N/A,TRUE,"Warrington";#N/A,#N/A,TRUE,"Widnes"}</definedName>
    <definedName name="q5ttyr" localSheetId="7" hidden="1">{#N/A,#N/A,TRUE,"Cover";#N/A,#N/A,TRUE,"Conts";#N/A,#N/A,TRUE,"VOS";#N/A,#N/A,TRUE,"Warrington";#N/A,#N/A,TRUE,"Widnes"}</definedName>
    <definedName name="q5ttyr" localSheetId="10" hidden="1">{#N/A,#N/A,TRUE,"Cover";#N/A,#N/A,TRUE,"Conts";#N/A,#N/A,TRUE,"VOS";#N/A,#N/A,TRUE,"Warrington";#N/A,#N/A,TRUE,"Widnes"}</definedName>
    <definedName name="q5ttyr" localSheetId="11" hidden="1">{#N/A,#N/A,TRUE,"Cover";#N/A,#N/A,TRUE,"Conts";#N/A,#N/A,TRUE,"VOS";#N/A,#N/A,TRUE,"Warrington";#N/A,#N/A,TRUE,"Widnes"}</definedName>
    <definedName name="q5ttyr" hidden="1">{#N/A,#N/A,TRUE,"Cover";#N/A,#N/A,TRUE,"Conts";#N/A,#N/A,TRUE,"VOS";#N/A,#N/A,TRUE,"Warrington";#N/A,#N/A,TRUE,"Widnes"}</definedName>
    <definedName name="qq">'[19]REG-BASIS'!$C$3:$S$150</definedName>
    <definedName name="qqq" localSheetId="7" hidden="1">{#N/A,#N/A,TRUE,"Cover";#N/A,#N/A,TRUE,"Conts";#N/A,#N/A,TRUE,"VOS";#N/A,#N/A,TRUE,"Warrington";#N/A,#N/A,TRUE,"Widnes"}</definedName>
    <definedName name="qqq" localSheetId="10" hidden="1">{#N/A,#N/A,TRUE,"Cover";#N/A,#N/A,TRUE,"Conts";#N/A,#N/A,TRUE,"VOS";#N/A,#N/A,TRUE,"Warrington";#N/A,#N/A,TRUE,"Widnes"}</definedName>
    <definedName name="qqq" localSheetId="11" hidden="1">{#N/A,#N/A,TRUE,"Cover";#N/A,#N/A,TRUE,"Conts";#N/A,#N/A,TRUE,"VOS";#N/A,#N/A,TRUE,"Warrington";#N/A,#N/A,TRUE,"Widnes"}</definedName>
    <definedName name="qqq" hidden="1">{#N/A,#N/A,TRUE,"Cover";#N/A,#N/A,TRUE,"Conts";#N/A,#N/A,TRUE,"VOS";#N/A,#N/A,TRUE,"Warrington";#N/A,#N/A,TRUE,"Widnes"}</definedName>
    <definedName name="qrt" localSheetId="7" hidden="1">{#N/A,#N/A,TRUE,"Cover";#N/A,#N/A,TRUE,"Conts";#N/A,#N/A,TRUE,"VOS";#N/A,#N/A,TRUE,"Warrington";#N/A,#N/A,TRUE,"Widnes"}</definedName>
    <definedName name="qrt" localSheetId="10" hidden="1">{#N/A,#N/A,TRUE,"Cover";#N/A,#N/A,TRUE,"Conts";#N/A,#N/A,TRUE,"VOS";#N/A,#N/A,TRUE,"Warrington";#N/A,#N/A,TRUE,"Widnes"}</definedName>
    <definedName name="qrt" localSheetId="11" hidden="1">{#N/A,#N/A,TRUE,"Cover";#N/A,#N/A,TRUE,"Conts";#N/A,#N/A,TRUE,"VOS";#N/A,#N/A,TRUE,"Warrington";#N/A,#N/A,TRUE,"Widnes"}</definedName>
    <definedName name="qrt" hidden="1">{#N/A,#N/A,TRUE,"Cover";#N/A,#N/A,TRUE,"Conts";#N/A,#N/A,TRUE,"VOS";#N/A,#N/A,TRUE,"Warrington";#N/A,#N/A,TRUE,"Widnes"}</definedName>
    <definedName name="qttyry" localSheetId="7" hidden="1">{#N/A,#N/A,TRUE,"Cover";#N/A,#N/A,TRUE,"Conts";#N/A,#N/A,TRUE,"VOS";#N/A,#N/A,TRUE,"Warrington";#N/A,#N/A,TRUE,"Widnes"}</definedName>
    <definedName name="qttyry" localSheetId="10" hidden="1">{#N/A,#N/A,TRUE,"Cover";#N/A,#N/A,TRUE,"Conts";#N/A,#N/A,TRUE,"VOS";#N/A,#N/A,TRUE,"Warrington";#N/A,#N/A,TRUE,"Widnes"}</definedName>
    <definedName name="qttyry" localSheetId="11" hidden="1">{#N/A,#N/A,TRUE,"Cover";#N/A,#N/A,TRUE,"Conts";#N/A,#N/A,TRUE,"VOS";#N/A,#N/A,TRUE,"Warrington";#N/A,#N/A,TRUE,"Widnes"}</definedName>
    <definedName name="qttyry" hidden="1">{#N/A,#N/A,TRUE,"Cover";#N/A,#N/A,TRUE,"Conts";#N/A,#N/A,TRUE,"VOS";#N/A,#N/A,TRUE,"Warrington";#N/A,#N/A,TRUE,"Widnes"}</definedName>
    <definedName name="qtyhytrh" localSheetId="7" hidden="1">{#N/A,#N/A,TRUE,"Cover";#N/A,#N/A,TRUE,"Conts";#N/A,#N/A,TRUE,"VOS";#N/A,#N/A,TRUE,"Warrington";#N/A,#N/A,TRUE,"Widnes"}</definedName>
    <definedName name="qtyhytrh" localSheetId="10" hidden="1">{#N/A,#N/A,TRUE,"Cover";#N/A,#N/A,TRUE,"Conts";#N/A,#N/A,TRUE,"VOS";#N/A,#N/A,TRUE,"Warrington";#N/A,#N/A,TRUE,"Widnes"}</definedName>
    <definedName name="qtyhytrh" localSheetId="11" hidden="1">{#N/A,#N/A,TRUE,"Cover";#N/A,#N/A,TRUE,"Conts";#N/A,#N/A,TRUE,"VOS";#N/A,#N/A,TRUE,"Warrington";#N/A,#N/A,TRUE,"Widnes"}</definedName>
    <definedName name="qtyhytrh" hidden="1">{#N/A,#N/A,TRUE,"Cover";#N/A,#N/A,TRUE,"Conts";#N/A,#N/A,TRUE,"VOS";#N/A,#N/A,TRUE,"Warrington";#N/A,#N/A,TRUE,"Widnes"}</definedName>
    <definedName name="qtyu" localSheetId="7" hidden="1">{#N/A,#N/A,TRUE,"Cover";#N/A,#N/A,TRUE,"Conts";#N/A,#N/A,TRUE,"VOS";#N/A,#N/A,TRUE,"Warrington";#N/A,#N/A,TRUE,"Widnes"}</definedName>
    <definedName name="qtyu" localSheetId="10" hidden="1">{#N/A,#N/A,TRUE,"Cover";#N/A,#N/A,TRUE,"Conts";#N/A,#N/A,TRUE,"VOS";#N/A,#N/A,TRUE,"Warrington";#N/A,#N/A,TRUE,"Widnes"}</definedName>
    <definedName name="qtyu" localSheetId="11" hidden="1">{#N/A,#N/A,TRUE,"Cover";#N/A,#N/A,TRUE,"Conts";#N/A,#N/A,TRUE,"VOS";#N/A,#N/A,TRUE,"Warrington";#N/A,#N/A,TRUE,"Widnes"}</definedName>
    <definedName name="qtyu" hidden="1">{#N/A,#N/A,TRUE,"Cover";#N/A,#N/A,TRUE,"Conts";#N/A,#N/A,TRUE,"VOS";#N/A,#N/A,TRUE,"Warrington";#N/A,#N/A,TRUE,"Widnes"}</definedName>
    <definedName name="qtyyut" localSheetId="7" hidden="1">{#N/A,#N/A,TRUE,"Cover";#N/A,#N/A,TRUE,"Conts";#N/A,#N/A,TRUE,"VOS";#N/A,#N/A,TRUE,"Warrington";#N/A,#N/A,TRUE,"Widnes"}</definedName>
    <definedName name="qtyyut" localSheetId="10" hidden="1">{#N/A,#N/A,TRUE,"Cover";#N/A,#N/A,TRUE,"Conts";#N/A,#N/A,TRUE,"VOS";#N/A,#N/A,TRUE,"Warrington";#N/A,#N/A,TRUE,"Widnes"}</definedName>
    <definedName name="qtyyut" localSheetId="11" hidden="1">{#N/A,#N/A,TRUE,"Cover";#N/A,#N/A,TRUE,"Conts";#N/A,#N/A,TRUE,"VOS";#N/A,#N/A,TRUE,"Warrington";#N/A,#N/A,TRUE,"Widnes"}</definedName>
    <definedName name="qtyyut" hidden="1">{#N/A,#N/A,TRUE,"Cover";#N/A,#N/A,TRUE,"Conts";#N/A,#N/A,TRUE,"VOS";#N/A,#N/A,TRUE,"Warrington";#N/A,#N/A,TRUE,"Widnes"}</definedName>
    <definedName name="qtyyyhh" localSheetId="7" hidden="1">{#N/A,#N/A,TRUE,"Cover";#N/A,#N/A,TRUE,"Conts";#N/A,#N/A,TRUE,"VOS";#N/A,#N/A,TRUE,"Warrington";#N/A,#N/A,TRUE,"Widnes"}</definedName>
    <definedName name="qtyyyhh" localSheetId="10" hidden="1">{#N/A,#N/A,TRUE,"Cover";#N/A,#N/A,TRUE,"Conts";#N/A,#N/A,TRUE,"VOS";#N/A,#N/A,TRUE,"Warrington";#N/A,#N/A,TRUE,"Widnes"}</definedName>
    <definedName name="qtyyyhh" localSheetId="11" hidden="1">{#N/A,#N/A,TRUE,"Cover";#N/A,#N/A,TRUE,"Conts";#N/A,#N/A,TRUE,"VOS";#N/A,#N/A,TRUE,"Warrington";#N/A,#N/A,TRUE,"Widnes"}</definedName>
    <definedName name="qtyyyhh" hidden="1">{#N/A,#N/A,TRUE,"Cover";#N/A,#N/A,TRUE,"Conts";#N/A,#N/A,TRUE,"VOS";#N/A,#N/A,TRUE,"Warrington";#N/A,#N/A,TRUE,"Widnes"}</definedName>
    <definedName name="ra">#N/A</definedName>
    <definedName name="rasgg" localSheetId="7" hidden="1">{#N/A,#N/A,TRUE,"Cover";#N/A,#N/A,TRUE,"Conts";#N/A,#N/A,TRUE,"VOS";#N/A,#N/A,TRUE,"Warrington";#N/A,#N/A,TRUE,"Widnes"}</definedName>
    <definedName name="rasgg" localSheetId="10" hidden="1">{#N/A,#N/A,TRUE,"Cover";#N/A,#N/A,TRUE,"Conts";#N/A,#N/A,TRUE,"VOS";#N/A,#N/A,TRUE,"Warrington";#N/A,#N/A,TRUE,"Widnes"}</definedName>
    <definedName name="rasgg" localSheetId="11" hidden="1">{#N/A,#N/A,TRUE,"Cover";#N/A,#N/A,TRUE,"Conts";#N/A,#N/A,TRUE,"VOS";#N/A,#N/A,TRUE,"Warrington";#N/A,#N/A,TRUE,"Widnes"}</definedName>
    <definedName name="rasgg" hidden="1">{#N/A,#N/A,TRUE,"Cover";#N/A,#N/A,TRUE,"Conts";#N/A,#N/A,TRUE,"VOS";#N/A,#N/A,TRUE,"Warrington";#N/A,#N/A,TRUE,"Widnes"}</definedName>
    <definedName name="Rate">#N/A</definedName>
    <definedName name="RcpPipes">'[28]Pipe Schedule'!$C$5:$Z$19</definedName>
    <definedName name="RcpPipes2">'[28]Pipe Schedule'!$C$21:$Y$37</definedName>
    <definedName name="RD" localSheetId="7">#REF!</definedName>
    <definedName name="RD" localSheetId="10">#REF!</definedName>
    <definedName name="RD">#REF!</definedName>
    <definedName name="rdegsegrg" localSheetId="7" hidden="1">{#N/A,#N/A,TRUE,"Cover";#N/A,#N/A,TRUE,"Conts";#N/A,#N/A,TRUE,"VOS";#N/A,#N/A,TRUE,"Warrington";#N/A,#N/A,TRUE,"Widnes"}</definedName>
    <definedName name="rdegsegrg" localSheetId="10" hidden="1">{#N/A,#N/A,TRUE,"Cover";#N/A,#N/A,TRUE,"Conts";#N/A,#N/A,TRUE,"VOS";#N/A,#N/A,TRUE,"Warrington";#N/A,#N/A,TRUE,"Widnes"}</definedName>
    <definedName name="rdegsegrg" localSheetId="11" hidden="1">{#N/A,#N/A,TRUE,"Cover";#N/A,#N/A,TRUE,"Conts";#N/A,#N/A,TRUE,"VOS";#N/A,#N/A,TRUE,"Warrington";#N/A,#N/A,TRUE,"Widnes"}</definedName>
    <definedName name="rdegsegrg" hidden="1">{#N/A,#N/A,TRUE,"Cover";#N/A,#N/A,TRUE,"Conts";#N/A,#N/A,TRUE,"VOS";#N/A,#N/A,TRUE,"Warrington";#N/A,#N/A,TRUE,"Widnes"}</definedName>
    <definedName name="READ" hidden="1">FALSE</definedName>
    <definedName name="_xlnm.Recorder" localSheetId="7">#REF!</definedName>
    <definedName name="_xlnm.Recorder" localSheetId="10">#REF!</definedName>
    <definedName name="_xlnm.Recorder">#REF!</definedName>
    <definedName name="Reinforcement">'[10]RCBC Reinforcement'!$G$5:$S$77</definedName>
    <definedName name="REMOVE">#N/A</definedName>
    <definedName name="rer" localSheetId="7" hidden="1">{#N/A,#N/A,TRUE,"Cover";#N/A,#N/A,TRUE,"Conts";#N/A,#N/A,TRUE,"VOS";#N/A,#N/A,TRUE,"Warrington";#N/A,#N/A,TRUE,"Widnes"}</definedName>
    <definedName name="rer" localSheetId="10" hidden="1">{#N/A,#N/A,TRUE,"Cover";#N/A,#N/A,TRUE,"Conts";#N/A,#N/A,TRUE,"VOS";#N/A,#N/A,TRUE,"Warrington";#N/A,#N/A,TRUE,"Widnes"}</definedName>
    <definedName name="rer" localSheetId="11" hidden="1">{#N/A,#N/A,TRUE,"Cover";#N/A,#N/A,TRUE,"Conts";#N/A,#N/A,TRUE,"VOS";#N/A,#N/A,TRUE,"Warrington";#N/A,#N/A,TRUE,"Widnes"}</definedName>
    <definedName name="rer" hidden="1">{#N/A,#N/A,TRUE,"Cover";#N/A,#N/A,TRUE,"Conts";#N/A,#N/A,TRUE,"VOS";#N/A,#N/A,TRUE,"Warrington";#N/A,#N/A,TRUE,"Widnes"}</definedName>
    <definedName name="RES" localSheetId="7">[7]WorkBreakDown!#REF!</definedName>
    <definedName name="RES">[7]WorkBreakDown!#REF!</definedName>
    <definedName name="rghhythy" localSheetId="7" hidden="1">{#N/A,#N/A,TRUE,"Cover";#N/A,#N/A,TRUE,"Conts";#N/A,#N/A,TRUE,"VOS";#N/A,#N/A,TRUE,"Warrington";#N/A,#N/A,TRUE,"Widnes"}</definedName>
    <definedName name="rghhythy" localSheetId="10" hidden="1">{#N/A,#N/A,TRUE,"Cover";#N/A,#N/A,TRUE,"Conts";#N/A,#N/A,TRUE,"VOS";#N/A,#N/A,TRUE,"Warrington";#N/A,#N/A,TRUE,"Widnes"}</definedName>
    <definedName name="rghhythy" localSheetId="11" hidden="1">{#N/A,#N/A,TRUE,"Cover";#N/A,#N/A,TRUE,"Conts";#N/A,#N/A,TRUE,"VOS";#N/A,#N/A,TRUE,"Warrington";#N/A,#N/A,TRUE,"Widnes"}</definedName>
    <definedName name="rghhythy" hidden="1">{#N/A,#N/A,TRUE,"Cover";#N/A,#N/A,TRUE,"Conts";#N/A,#N/A,TRUE,"VOS";#N/A,#N/A,TRUE,"Warrington";#N/A,#N/A,TRUE,"Widnes"}</definedName>
    <definedName name="rhyuyi" localSheetId="7" hidden="1">{#N/A,#N/A,TRUE,"Cover";#N/A,#N/A,TRUE,"Conts";#N/A,#N/A,TRUE,"VOS";#N/A,#N/A,TRUE,"Warrington";#N/A,#N/A,TRUE,"Widnes"}</definedName>
    <definedName name="rhyuyi" localSheetId="10" hidden="1">{#N/A,#N/A,TRUE,"Cover";#N/A,#N/A,TRUE,"Conts";#N/A,#N/A,TRUE,"VOS";#N/A,#N/A,TRUE,"Warrington";#N/A,#N/A,TRUE,"Widnes"}</definedName>
    <definedName name="rhyuyi" localSheetId="11" hidden="1">{#N/A,#N/A,TRUE,"Cover";#N/A,#N/A,TRUE,"Conts";#N/A,#N/A,TRUE,"VOS";#N/A,#N/A,TRUE,"Warrington";#N/A,#N/A,TRUE,"Widnes"}</definedName>
    <definedName name="rhyuyi" hidden="1">{#N/A,#N/A,TRUE,"Cover";#N/A,#N/A,TRUE,"Conts";#N/A,#N/A,TRUE,"VOS";#N/A,#N/A,TRUE,"Warrington";#N/A,#N/A,TRUE,"Widnes"}</definedName>
    <definedName name="RID" localSheetId="7">[7]WorkBreakDown!#REF!</definedName>
    <definedName name="RID">[7]WorkBreakDown!#REF!</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[12]Road_Schedule!$C$4:$L$59</definedName>
    <definedName name="rolly" localSheetId="7">#REF!</definedName>
    <definedName name="rolly" localSheetId="10">#REF!</definedName>
    <definedName name="rolly">#REF!</definedName>
    <definedName name="ROOF" localSheetId="7">'[11]Build-up'!#REF!</definedName>
    <definedName name="ROOF" localSheetId="10">'[11]Build-up'!#REF!</definedName>
    <definedName name="ROOF">'[11]Build-up'!#REF!</definedName>
    <definedName name="RR" localSheetId="7" hidden="1">{#N/A,#N/A,FALSE,"C3";#N/A,#N/A,FALSE,"D2-17";#N/A,#N/A,FALSE,"C2-17";#N/A,#N/A,FALSE,"C2-CIVIL";#N/A,#N/A,FALSE,"D1-C1 contract";#N/A,#N/A,FALSE,"D1-CIVIL";#N/A,#N/A,FALSE,"C1 hourly";#N/A,#N/A,FALSE,"C1 contract";#N/A,#N/A,FALSE,"D1-C1 hourly"}</definedName>
    <definedName name="RR" localSheetId="10" hidden="1">{#N/A,#N/A,FALSE,"C3";#N/A,#N/A,FALSE,"D2-17";#N/A,#N/A,FALSE,"C2-17";#N/A,#N/A,FALSE,"C2-CIVIL";#N/A,#N/A,FALSE,"D1-C1 contract";#N/A,#N/A,FALSE,"D1-CIVIL";#N/A,#N/A,FALSE,"C1 hourly";#N/A,#N/A,FALSE,"C1 contract";#N/A,#N/A,FALSE,"D1-C1 hourly"}</definedName>
    <definedName name="RR" localSheetId="11"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7" hidden="1">{#N/A,#N/A,TRUE,"Cover";#N/A,#N/A,TRUE,"Conts";#N/A,#N/A,TRUE,"VOS";#N/A,#N/A,TRUE,"Warrington";#N/A,#N/A,TRUE,"Widnes"}</definedName>
    <definedName name="rrr" localSheetId="10" hidden="1">{#N/A,#N/A,TRUE,"Cover";#N/A,#N/A,TRUE,"Conts";#N/A,#N/A,TRUE,"VOS";#N/A,#N/A,TRUE,"Warrington";#N/A,#N/A,TRUE,"Widnes"}</definedName>
    <definedName name="rrr" localSheetId="11" hidden="1">{#N/A,#N/A,TRUE,"Cover";#N/A,#N/A,TRUE,"Conts";#N/A,#N/A,TRUE,"VOS";#N/A,#N/A,TRUE,"Warrington";#N/A,#N/A,TRUE,"Widnes"}</definedName>
    <definedName name="rrr" hidden="1">{#N/A,#N/A,TRUE,"Cover";#N/A,#N/A,TRUE,"Conts";#N/A,#N/A,TRUE,"VOS";#N/A,#N/A,TRUE,"Warrington";#N/A,#N/A,TRUE,"Widnes"}</definedName>
    <definedName name="rrrr" localSheetId="7" hidden="1">{#N/A,#N/A,TRUE,"Cover";#N/A,#N/A,TRUE,"Conts";#N/A,#N/A,TRUE,"VOS";#N/A,#N/A,TRUE,"Warrington";#N/A,#N/A,TRUE,"Widnes"}</definedName>
    <definedName name="rrrr" localSheetId="10" hidden="1">{#N/A,#N/A,TRUE,"Cover";#N/A,#N/A,TRUE,"Conts";#N/A,#N/A,TRUE,"VOS";#N/A,#N/A,TRUE,"Warrington";#N/A,#N/A,TRUE,"Widnes"}</definedName>
    <definedName name="rrrr" localSheetId="11" hidden="1">{#N/A,#N/A,TRUE,"Cover";#N/A,#N/A,TRUE,"Conts";#N/A,#N/A,TRUE,"VOS";#N/A,#N/A,TRUE,"Warrington";#N/A,#N/A,TRUE,"Widnes"}</definedName>
    <definedName name="rrrr" hidden="1">{#N/A,#N/A,TRUE,"Cover";#N/A,#N/A,TRUE,"Conts";#N/A,#N/A,TRUE,"VOS";#N/A,#N/A,TRUE,"Warrington";#N/A,#N/A,TRUE,"Widnes"}</definedName>
    <definedName name="rrrrr" localSheetId="7" hidden="1">{#N/A,#N/A,TRUE,"Cover";#N/A,#N/A,TRUE,"Conts";#N/A,#N/A,TRUE,"VOS";#N/A,#N/A,TRUE,"Warrington";#N/A,#N/A,TRUE,"Widnes"}</definedName>
    <definedName name="rrrrr" localSheetId="10" hidden="1">{#N/A,#N/A,TRUE,"Cover";#N/A,#N/A,TRUE,"Conts";#N/A,#N/A,TRUE,"VOS";#N/A,#N/A,TRUE,"Warrington";#N/A,#N/A,TRUE,"Widnes"}</definedName>
    <definedName name="rrrrr" localSheetId="11" hidden="1">{#N/A,#N/A,TRUE,"Cover";#N/A,#N/A,TRUE,"Conts";#N/A,#N/A,TRUE,"VOS";#N/A,#N/A,TRUE,"Warrington";#N/A,#N/A,TRUE,"Widnes"}</definedName>
    <definedName name="rrrrr" hidden="1">{#N/A,#N/A,TRUE,"Cover";#N/A,#N/A,TRUE,"Conts";#N/A,#N/A,TRUE,"VOS";#N/A,#N/A,TRUE,"Warrington";#N/A,#N/A,TRUE,"Widnes"}</definedName>
    <definedName name="rrrrrrr" localSheetId="7" hidden="1">{#N/A,#N/A,TRUE,"Cover";#N/A,#N/A,TRUE,"Conts";#N/A,#N/A,TRUE,"VOS";#N/A,#N/A,TRUE,"Warrington";#N/A,#N/A,TRUE,"Widnes"}</definedName>
    <definedName name="rrrrrrr" localSheetId="10" hidden="1">{#N/A,#N/A,TRUE,"Cover";#N/A,#N/A,TRUE,"Conts";#N/A,#N/A,TRUE,"VOS";#N/A,#N/A,TRUE,"Warrington";#N/A,#N/A,TRUE,"Widnes"}</definedName>
    <definedName name="rrrrrrr" localSheetId="11" hidden="1">{#N/A,#N/A,TRUE,"Cover";#N/A,#N/A,TRUE,"Conts";#N/A,#N/A,TRUE,"VOS";#N/A,#N/A,TRUE,"Warrington";#N/A,#N/A,TRUE,"Widnes"}</definedName>
    <definedName name="rrrrrrr" hidden="1">{#N/A,#N/A,TRUE,"Cover";#N/A,#N/A,TRUE,"Conts";#N/A,#N/A,TRUE,"VOS";#N/A,#N/A,TRUE,"Warrington";#N/A,#N/A,TRUE,"Widnes"}</definedName>
    <definedName name="rrrrrrrrrr" localSheetId="7" hidden="1">{#N/A,#N/A,TRUE,"Cover";#N/A,#N/A,TRUE,"Conts";#N/A,#N/A,TRUE,"VOS";#N/A,#N/A,TRUE,"Warrington";#N/A,#N/A,TRUE,"Widnes"}</definedName>
    <definedName name="rrrrrrrrrr" localSheetId="10" hidden="1">{#N/A,#N/A,TRUE,"Cover";#N/A,#N/A,TRUE,"Conts";#N/A,#N/A,TRUE,"VOS";#N/A,#N/A,TRUE,"Warrington";#N/A,#N/A,TRUE,"Widnes"}</definedName>
    <definedName name="rrrrrrrrrr" localSheetId="11" hidden="1">{#N/A,#N/A,TRUE,"Cover";#N/A,#N/A,TRUE,"Conts";#N/A,#N/A,TRUE,"VOS";#N/A,#N/A,TRUE,"Warrington";#N/A,#N/A,TRUE,"Widnes"}</definedName>
    <definedName name="rrrrrrrrrr" hidden="1">{#N/A,#N/A,TRUE,"Cover";#N/A,#N/A,TRUE,"Conts";#N/A,#N/A,TRUE,"VOS";#N/A,#N/A,TRUE,"Warrington";#N/A,#N/A,TRUE,"Widnes"}</definedName>
    <definedName name="rrttt" localSheetId="7" hidden="1">{#N/A,#N/A,TRUE,"Cover";#N/A,#N/A,TRUE,"Conts";#N/A,#N/A,TRUE,"VOS";#N/A,#N/A,TRUE,"Warrington";#N/A,#N/A,TRUE,"Widnes"}</definedName>
    <definedName name="rrttt" localSheetId="10" hidden="1">{#N/A,#N/A,TRUE,"Cover";#N/A,#N/A,TRUE,"Conts";#N/A,#N/A,TRUE,"VOS";#N/A,#N/A,TRUE,"Warrington";#N/A,#N/A,TRUE,"Widnes"}</definedName>
    <definedName name="rrttt" localSheetId="11" hidden="1">{#N/A,#N/A,TRUE,"Cover";#N/A,#N/A,TRUE,"Conts";#N/A,#N/A,TRUE,"VOS";#N/A,#N/A,TRUE,"Warrington";#N/A,#N/A,TRUE,"Widnes"}</definedName>
    <definedName name="rrttt" hidden="1">{#N/A,#N/A,TRUE,"Cover";#N/A,#N/A,TRUE,"Conts";#N/A,#N/A,TRUE,"VOS";#N/A,#N/A,TRUE,"Warrington";#N/A,#N/A,TRUE,"Widnes"}</definedName>
    <definedName name="rt" localSheetId="7" hidden="1">{#N/A,#N/A,TRUE,"Cover";#N/A,#N/A,TRUE,"Conts";#N/A,#N/A,TRUE,"VOS";#N/A,#N/A,TRUE,"Warrington";#N/A,#N/A,TRUE,"Widnes"}</definedName>
    <definedName name="rt" localSheetId="10" hidden="1">{#N/A,#N/A,TRUE,"Cover";#N/A,#N/A,TRUE,"Conts";#N/A,#N/A,TRUE,"VOS";#N/A,#N/A,TRUE,"Warrington";#N/A,#N/A,TRUE,"Widnes"}</definedName>
    <definedName name="rt" localSheetId="11" hidden="1">{#N/A,#N/A,TRUE,"Cover";#N/A,#N/A,TRUE,"Conts";#N/A,#N/A,TRUE,"VOS";#N/A,#N/A,TRUE,"Warrington";#N/A,#N/A,TRUE,"Widnes"}</definedName>
    <definedName name="rt" hidden="1">{#N/A,#N/A,TRUE,"Cover";#N/A,#N/A,TRUE,"Conts";#N/A,#N/A,TRUE,"VOS";#N/A,#N/A,TRUE,"Warrington";#N/A,#N/A,TRUE,"Widnes"}</definedName>
    <definedName name="rthsrhs" localSheetId="7" hidden="1">{#N/A,#N/A,TRUE,"Cover";#N/A,#N/A,TRUE,"Conts";#N/A,#N/A,TRUE,"VOS";#N/A,#N/A,TRUE,"Warrington";#N/A,#N/A,TRUE,"Widnes"}</definedName>
    <definedName name="rthsrhs" localSheetId="10" hidden="1">{#N/A,#N/A,TRUE,"Cover";#N/A,#N/A,TRUE,"Conts";#N/A,#N/A,TRUE,"VOS";#N/A,#N/A,TRUE,"Warrington";#N/A,#N/A,TRUE,"Widnes"}</definedName>
    <definedName name="rthsrhs" localSheetId="11" hidden="1">{#N/A,#N/A,TRUE,"Cover";#N/A,#N/A,TRUE,"Conts";#N/A,#N/A,TRUE,"VOS";#N/A,#N/A,TRUE,"Warrington";#N/A,#N/A,TRUE,"Widnes"}</definedName>
    <definedName name="rthsrhs" hidden="1">{#N/A,#N/A,TRUE,"Cover";#N/A,#N/A,TRUE,"Conts";#N/A,#N/A,TRUE,"VOS";#N/A,#N/A,TRUE,"Warrington";#N/A,#N/A,TRUE,"Widnes"}</definedName>
    <definedName name="RTRGJHJ" localSheetId="7" hidden="1">{#N/A,#N/A,TRUE,"Cover";#N/A,#N/A,TRUE,"Conts";#N/A,#N/A,TRUE,"VOS";#N/A,#N/A,TRUE,"Warrington";#N/A,#N/A,TRUE,"Widnes"}</definedName>
    <definedName name="RTRGJHJ" localSheetId="10" hidden="1">{#N/A,#N/A,TRUE,"Cover";#N/A,#N/A,TRUE,"Conts";#N/A,#N/A,TRUE,"VOS";#N/A,#N/A,TRUE,"Warrington";#N/A,#N/A,TRUE,"Widnes"}</definedName>
    <definedName name="RTRGJHJ" localSheetId="11" hidden="1">{#N/A,#N/A,TRUE,"Cover";#N/A,#N/A,TRUE,"Conts";#N/A,#N/A,TRUE,"VOS";#N/A,#N/A,TRUE,"Warrington";#N/A,#N/A,TRUE,"Widnes"}</definedName>
    <definedName name="RTRGJHJ" hidden="1">{#N/A,#N/A,TRUE,"Cover";#N/A,#N/A,TRUE,"Conts";#N/A,#N/A,TRUE,"VOS";#N/A,#N/A,TRUE,"Warrington";#N/A,#N/A,TRUE,"Widnes"}</definedName>
    <definedName name="rtryj" localSheetId="7" hidden="1">{#N/A,#N/A,TRUE,"Cover";#N/A,#N/A,TRUE,"Conts";#N/A,#N/A,TRUE,"VOS";#N/A,#N/A,TRUE,"Warrington";#N/A,#N/A,TRUE,"Widnes"}</definedName>
    <definedName name="rtryj" localSheetId="10" hidden="1">{#N/A,#N/A,TRUE,"Cover";#N/A,#N/A,TRUE,"Conts";#N/A,#N/A,TRUE,"VOS";#N/A,#N/A,TRUE,"Warrington";#N/A,#N/A,TRUE,"Widnes"}</definedName>
    <definedName name="rtryj" localSheetId="11" hidden="1">{#N/A,#N/A,TRUE,"Cover";#N/A,#N/A,TRUE,"Conts";#N/A,#N/A,TRUE,"VOS";#N/A,#N/A,TRUE,"Warrington";#N/A,#N/A,TRUE,"Widnes"}</definedName>
    <definedName name="rtryj" hidden="1">{#N/A,#N/A,TRUE,"Cover";#N/A,#N/A,TRUE,"Conts";#N/A,#N/A,TRUE,"VOS";#N/A,#N/A,TRUE,"Warrington";#N/A,#N/A,TRUE,"Widnes"}</definedName>
    <definedName name="rturudu" localSheetId="7" hidden="1">{#N/A,#N/A,TRUE,"Cover";#N/A,#N/A,TRUE,"Conts";#N/A,#N/A,TRUE,"VOS";#N/A,#N/A,TRUE,"Warrington";#N/A,#N/A,TRUE,"Widnes"}</definedName>
    <definedName name="rturudu" localSheetId="10" hidden="1">{#N/A,#N/A,TRUE,"Cover";#N/A,#N/A,TRUE,"Conts";#N/A,#N/A,TRUE,"VOS";#N/A,#N/A,TRUE,"Warrington";#N/A,#N/A,TRUE,"Widnes"}</definedName>
    <definedName name="rturudu" localSheetId="11" hidden="1">{#N/A,#N/A,TRUE,"Cover";#N/A,#N/A,TRUE,"Conts";#N/A,#N/A,TRUE,"VOS";#N/A,#N/A,TRUE,"Warrington";#N/A,#N/A,TRUE,"Widnes"}</definedName>
    <definedName name="rturudu" hidden="1">{#N/A,#N/A,TRUE,"Cover";#N/A,#N/A,TRUE,"Conts";#N/A,#N/A,TRUE,"VOS";#N/A,#N/A,TRUE,"Warrington";#N/A,#N/A,TRUE,"Widnes"}</definedName>
    <definedName name="rtysh" localSheetId="7" hidden="1">{#N/A,#N/A,TRUE,"Cover";#N/A,#N/A,TRUE,"Conts";#N/A,#N/A,TRUE,"VOS";#N/A,#N/A,TRUE,"Warrington";#N/A,#N/A,TRUE,"Widnes"}</definedName>
    <definedName name="rtysh" localSheetId="10" hidden="1">{#N/A,#N/A,TRUE,"Cover";#N/A,#N/A,TRUE,"Conts";#N/A,#N/A,TRUE,"VOS";#N/A,#N/A,TRUE,"Warrington";#N/A,#N/A,TRUE,"Widnes"}</definedName>
    <definedName name="rtysh" localSheetId="11" hidden="1">{#N/A,#N/A,TRUE,"Cover";#N/A,#N/A,TRUE,"Conts";#N/A,#N/A,TRUE,"VOS";#N/A,#N/A,TRUE,"Warrington";#N/A,#N/A,TRUE,"Widnes"}</definedName>
    <definedName name="rtysh" hidden="1">{#N/A,#N/A,TRUE,"Cover";#N/A,#N/A,TRUE,"Conts";#N/A,#N/A,TRUE,"VOS";#N/A,#N/A,TRUE,"Warrington";#N/A,#N/A,TRUE,"Widnes"}</definedName>
    <definedName name="RUT" localSheetId="7">[7]WorkBreakDown!#REF!</definedName>
    <definedName name="RUT">[7]WorkBreakDown!#REF!</definedName>
    <definedName name="rwt" localSheetId="7" hidden="1">{#N/A,#N/A,TRUE,"Cover";#N/A,#N/A,TRUE,"Conts";#N/A,#N/A,TRUE,"VOS";#N/A,#N/A,TRUE,"Warrington";#N/A,#N/A,TRUE,"Widnes"}</definedName>
    <definedName name="rwt" localSheetId="10" hidden="1">{#N/A,#N/A,TRUE,"Cover";#N/A,#N/A,TRUE,"Conts";#N/A,#N/A,TRUE,"VOS";#N/A,#N/A,TRUE,"Warrington";#N/A,#N/A,TRUE,"Widnes"}</definedName>
    <definedName name="rwt" localSheetId="11" hidden="1">{#N/A,#N/A,TRUE,"Cover";#N/A,#N/A,TRUE,"Conts";#N/A,#N/A,TRUE,"VOS";#N/A,#N/A,TRUE,"Warrington";#N/A,#N/A,TRUE,"Widnes"}</definedName>
    <definedName name="rwt" hidden="1">{#N/A,#N/A,TRUE,"Cover";#N/A,#N/A,TRUE,"Conts";#N/A,#N/A,TRUE,"VOS";#N/A,#N/A,TRUE,"Warrington";#N/A,#N/A,TRUE,"Widnes"}</definedName>
    <definedName name="ryeru" localSheetId="7" hidden="1">{#N/A,#N/A,TRUE,"Cover";#N/A,#N/A,TRUE,"Conts";#N/A,#N/A,TRUE,"VOS";#N/A,#N/A,TRUE,"Warrington";#N/A,#N/A,TRUE,"Widnes"}</definedName>
    <definedName name="ryeru" localSheetId="10" hidden="1">{#N/A,#N/A,TRUE,"Cover";#N/A,#N/A,TRUE,"Conts";#N/A,#N/A,TRUE,"VOS";#N/A,#N/A,TRUE,"Warrington";#N/A,#N/A,TRUE,"Widnes"}</definedName>
    <definedName name="ryeru" localSheetId="11" hidden="1">{#N/A,#N/A,TRUE,"Cover";#N/A,#N/A,TRUE,"Conts";#N/A,#N/A,TRUE,"VOS";#N/A,#N/A,TRUE,"Warrington";#N/A,#N/A,TRUE,"Widnes"}</definedName>
    <definedName name="ryeru" hidden="1">{#N/A,#N/A,TRUE,"Cover";#N/A,#N/A,TRUE,"Conts";#N/A,#N/A,TRUE,"VOS";#N/A,#N/A,TRUE,"Warrington";#N/A,#N/A,TRUE,"Widnes"}</definedName>
    <definedName name="rysrtryftry" localSheetId="7" hidden="1">{#N/A,#N/A,TRUE,"Cover";#N/A,#N/A,TRUE,"Conts";#N/A,#N/A,TRUE,"VOS";#N/A,#N/A,TRUE,"Warrington";#N/A,#N/A,TRUE,"Widnes"}</definedName>
    <definedName name="rysrtryftry" localSheetId="10" hidden="1">{#N/A,#N/A,TRUE,"Cover";#N/A,#N/A,TRUE,"Conts";#N/A,#N/A,TRUE,"VOS";#N/A,#N/A,TRUE,"Warrington";#N/A,#N/A,TRUE,"Widnes"}</definedName>
    <definedName name="rysrtryftry" localSheetId="11"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7" hidden="1">{#N/A,#N/A,FALSE,"Summary";#N/A,#N/A,FALSE,"3TJ";#N/A,#N/A,FALSE,"3TN";#N/A,#N/A,FALSE,"3TP";#N/A,#N/A,FALSE,"3SJ";#N/A,#N/A,FALSE,"3CJ";#N/A,#N/A,FALSE,"3CN";#N/A,#N/A,FALSE,"3CP";#N/A,#N/A,FALSE,"3A"}</definedName>
    <definedName name="scarce" localSheetId="10" hidden="1">{#N/A,#N/A,FALSE,"Summary";#N/A,#N/A,FALSE,"3TJ";#N/A,#N/A,FALSE,"3TN";#N/A,#N/A,FALSE,"3TP";#N/A,#N/A,FALSE,"3SJ";#N/A,#N/A,FALSE,"3CJ";#N/A,#N/A,FALSE,"3CN";#N/A,#N/A,FALSE,"3CP";#N/A,#N/A,FALSE,"3A"}</definedName>
    <definedName name="scarce" localSheetId="11"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7" hidden="1">{#N/A,#N/A,TRUE,"Cover";#N/A,#N/A,TRUE,"Conts";#N/A,#N/A,TRUE,"VOS";#N/A,#N/A,TRUE,"Warrington";#N/A,#N/A,TRUE,"Widnes"}</definedName>
    <definedName name="sdefegdeg" localSheetId="10" hidden="1">{#N/A,#N/A,TRUE,"Cover";#N/A,#N/A,TRUE,"Conts";#N/A,#N/A,TRUE,"VOS";#N/A,#N/A,TRUE,"Warrington";#N/A,#N/A,TRUE,"Widnes"}</definedName>
    <definedName name="sdefegdeg" localSheetId="11" hidden="1">{#N/A,#N/A,TRUE,"Cover";#N/A,#N/A,TRUE,"Conts";#N/A,#N/A,TRUE,"VOS";#N/A,#N/A,TRUE,"Warrington";#N/A,#N/A,TRUE,"Widnes"}</definedName>
    <definedName name="sdefegdeg" hidden="1">{#N/A,#N/A,TRUE,"Cover";#N/A,#N/A,TRUE,"Conts";#N/A,#N/A,TRUE,"VOS";#N/A,#N/A,TRUE,"Warrington";#N/A,#N/A,TRUE,"Widnes"}</definedName>
    <definedName name="sdf" localSheetId="7" hidden="1">{#N/A,#N/A,TRUE,"Cover";#N/A,#N/A,TRUE,"Conts";#N/A,#N/A,TRUE,"VOS";#N/A,#N/A,TRUE,"Warrington";#N/A,#N/A,TRUE,"Widnes"}</definedName>
    <definedName name="sdf" localSheetId="10" hidden="1">{#N/A,#N/A,TRUE,"Cover";#N/A,#N/A,TRUE,"Conts";#N/A,#N/A,TRUE,"VOS";#N/A,#N/A,TRUE,"Warrington";#N/A,#N/A,TRUE,"Widnes"}</definedName>
    <definedName name="sdf" localSheetId="11" hidden="1">{#N/A,#N/A,TRUE,"Cover";#N/A,#N/A,TRUE,"Conts";#N/A,#N/A,TRUE,"VOS";#N/A,#N/A,TRUE,"Warrington";#N/A,#N/A,TRUE,"Widnes"}</definedName>
    <definedName name="sdf" hidden="1">{#N/A,#N/A,TRUE,"Cover";#N/A,#N/A,TRUE,"Conts";#N/A,#N/A,TRUE,"VOS";#N/A,#N/A,TRUE,"Warrington";#N/A,#N/A,TRUE,"Widnes"}</definedName>
    <definedName name="sdhydfyftuu" localSheetId="7" hidden="1">{#N/A,#N/A,TRUE,"Cover";#N/A,#N/A,TRUE,"Conts";#N/A,#N/A,TRUE,"VOS";#N/A,#N/A,TRUE,"Warrington";#N/A,#N/A,TRUE,"Widnes"}</definedName>
    <definedName name="sdhydfyftuu" localSheetId="10" hidden="1">{#N/A,#N/A,TRUE,"Cover";#N/A,#N/A,TRUE,"Conts";#N/A,#N/A,TRUE,"VOS";#N/A,#N/A,TRUE,"Warrington";#N/A,#N/A,TRUE,"Widnes"}</definedName>
    <definedName name="sdhydfyftuu" localSheetId="11" hidden="1">{#N/A,#N/A,TRUE,"Cover";#N/A,#N/A,TRUE,"Conts";#N/A,#N/A,TRUE,"VOS";#N/A,#N/A,TRUE,"Warrington";#N/A,#N/A,TRUE,"Widnes"}</definedName>
    <definedName name="sdhydfyftuu" hidden="1">{#N/A,#N/A,TRUE,"Cover";#N/A,#N/A,TRUE,"Conts";#N/A,#N/A,TRUE,"VOS";#N/A,#N/A,TRUE,"Warrington";#N/A,#N/A,TRUE,"Widnes"}</definedName>
    <definedName name="Selling_Price">'[30]5'!$AN$1</definedName>
    <definedName name="Services2" localSheetId="7" hidden="1">{#N/A,#N/A,FALSE,"Pricing";#N/A,#N/A,FALSE,"Summary";#N/A,#N/A,FALSE,"CompProd";#N/A,#N/A,FALSE,"CompJobhrs";#N/A,#N/A,FALSE,"Escalation";#N/A,#N/A,FALSE,"Contingency";#N/A,#N/A,FALSE,"GM";#N/A,#N/A,FALSE,"CompWage";#N/A,#N/A,FALSE,"costSum"}</definedName>
    <definedName name="Services2" localSheetId="10" hidden="1">{#N/A,#N/A,FALSE,"Pricing";#N/A,#N/A,FALSE,"Summary";#N/A,#N/A,FALSE,"CompProd";#N/A,#N/A,FALSE,"CompJobhrs";#N/A,#N/A,FALSE,"Escalation";#N/A,#N/A,FALSE,"Contingency";#N/A,#N/A,FALSE,"GM";#N/A,#N/A,FALSE,"CompWage";#N/A,#N/A,FALSE,"costSum"}</definedName>
    <definedName name="Services2" localSheetId="11"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7" hidden="1">{#N/A,#N/A,TRUE,"Cover";#N/A,#N/A,TRUE,"Conts";#N/A,#N/A,TRUE,"VOS";#N/A,#N/A,TRUE,"Warrington";#N/A,#N/A,TRUE,"Widnes"}</definedName>
    <definedName name="setdydy" localSheetId="10" hidden="1">{#N/A,#N/A,TRUE,"Cover";#N/A,#N/A,TRUE,"Conts";#N/A,#N/A,TRUE,"VOS";#N/A,#N/A,TRUE,"Warrington";#N/A,#N/A,TRUE,"Widnes"}</definedName>
    <definedName name="setdydy" localSheetId="11" hidden="1">{#N/A,#N/A,TRUE,"Cover";#N/A,#N/A,TRUE,"Conts";#N/A,#N/A,TRUE,"VOS";#N/A,#N/A,TRUE,"Warrington";#N/A,#N/A,TRUE,"Widnes"}</definedName>
    <definedName name="setdydy" hidden="1">{#N/A,#N/A,TRUE,"Cover";#N/A,#N/A,TRUE,"Conts";#N/A,#N/A,TRUE,"VOS";#N/A,#N/A,TRUE,"Warrington";#N/A,#N/A,TRUE,"Widnes"}</definedName>
    <definedName name="Sewer" localSheetId="7">'FIR Summary'!#REF!</definedName>
    <definedName name="Sewer" localSheetId="10">#REF!</definedName>
    <definedName name="Sewer">#REF!</definedName>
    <definedName name="sffff" localSheetId="7" hidden="1">{#N/A,#N/A,FALSE,"SumD";#N/A,#N/A,FALSE,"ElecD";#N/A,#N/A,FALSE,"MechD";#N/A,#N/A,FALSE,"GeotD";#N/A,#N/A,FALSE,"PrcsD";#N/A,#N/A,FALSE,"TunnD";#N/A,#N/A,FALSE,"CivlD";#N/A,#N/A,FALSE,"NtwkD";#N/A,#N/A,FALSE,"EstgD";#N/A,#N/A,FALSE,"PEngD"}</definedName>
    <definedName name="sffff" localSheetId="10" hidden="1">{#N/A,#N/A,FALSE,"SumD";#N/A,#N/A,FALSE,"ElecD";#N/A,#N/A,FALSE,"MechD";#N/A,#N/A,FALSE,"GeotD";#N/A,#N/A,FALSE,"PrcsD";#N/A,#N/A,FALSE,"TunnD";#N/A,#N/A,FALSE,"CivlD";#N/A,#N/A,FALSE,"NtwkD";#N/A,#N/A,FALSE,"EstgD";#N/A,#N/A,FALSE,"PEngD"}</definedName>
    <definedName name="sffff" localSheetId="11"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7" hidden="1">{#N/A,#N/A,TRUE,"Cover";#N/A,#N/A,TRUE,"Conts";#N/A,#N/A,TRUE,"VOS";#N/A,#N/A,TRUE,"Warrington";#N/A,#N/A,TRUE,"Widnes"}</definedName>
    <definedName name="sfhdfj" localSheetId="10" hidden="1">{#N/A,#N/A,TRUE,"Cover";#N/A,#N/A,TRUE,"Conts";#N/A,#N/A,TRUE,"VOS";#N/A,#N/A,TRUE,"Warrington";#N/A,#N/A,TRUE,"Widnes"}</definedName>
    <definedName name="sfhdfj" localSheetId="11" hidden="1">{#N/A,#N/A,TRUE,"Cover";#N/A,#N/A,TRUE,"Conts";#N/A,#N/A,TRUE,"VOS";#N/A,#N/A,TRUE,"Warrington";#N/A,#N/A,TRUE,"Widnes"}</definedName>
    <definedName name="sfhdfj" hidden="1">{#N/A,#N/A,TRUE,"Cover";#N/A,#N/A,TRUE,"Conts";#N/A,#N/A,TRUE,"VOS";#N/A,#N/A,TRUE,"Warrington";#N/A,#N/A,TRUE,"Widnes"}</definedName>
    <definedName name="sgsegegrt" localSheetId="7" hidden="1">{#N/A,#N/A,TRUE,"Cover";#N/A,#N/A,TRUE,"Conts";#N/A,#N/A,TRUE,"VOS";#N/A,#N/A,TRUE,"Warrington";#N/A,#N/A,TRUE,"Widnes"}</definedName>
    <definedName name="sgsegegrt" localSheetId="10" hidden="1">{#N/A,#N/A,TRUE,"Cover";#N/A,#N/A,TRUE,"Conts";#N/A,#N/A,TRUE,"VOS";#N/A,#N/A,TRUE,"Warrington";#N/A,#N/A,TRUE,"Widnes"}</definedName>
    <definedName name="sgsegegrt" localSheetId="11" hidden="1">{#N/A,#N/A,TRUE,"Cover";#N/A,#N/A,TRUE,"Conts";#N/A,#N/A,TRUE,"VOS";#N/A,#N/A,TRUE,"Warrington";#N/A,#N/A,TRUE,"Widnes"}</definedName>
    <definedName name="sgsegegrt" hidden="1">{#N/A,#N/A,TRUE,"Cover";#N/A,#N/A,TRUE,"Conts";#N/A,#N/A,TRUE,"VOS";#N/A,#N/A,TRUE,"Warrington";#N/A,#N/A,TRUE,"Widnes"}</definedName>
    <definedName name="sgsghju" localSheetId="7" hidden="1">{#N/A,#N/A,TRUE,"Cover";#N/A,#N/A,TRUE,"Conts";#N/A,#N/A,TRUE,"VOS";#N/A,#N/A,TRUE,"Warrington";#N/A,#N/A,TRUE,"Widnes"}</definedName>
    <definedName name="sgsghju" localSheetId="10" hidden="1">{#N/A,#N/A,TRUE,"Cover";#N/A,#N/A,TRUE,"Conts";#N/A,#N/A,TRUE,"VOS";#N/A,#N/A,TRUE,"Warrington";#N/A,#N/A,TRUE,"Widnes"}</definedName>
    <definedName name="sgsghju" localSheetId="11" hidden="1">{#N/A,#N/A,TRUE,"Cover";#N/A,#N/A,TRUE,"Conts";#N/A,#N/A,TRUE,"VOS";#N/A,#N/A,TRUE,"Warrington";#N/A,#N/A,TRUE,"Widnes"}</definedName>
    <definedName name="sgsghju" hidden="1">{#N/A,#N/A,TRUE,"Cover";#N/A,#N/A,TRUE,"Conts";#N/A,#N/A,TRUE,"VOS";#N/A,#N/A,TRUE,"Warrington";#N/A,#N/A,TRUE,"Widnes"}</definedName>
    <definedName name="sgsgr" localSheetId="7" hidden="1">{#N/A,#N/A,TRUE,"Cover";#N/A,#N/A,TRUE,"Conts";#N/A,#N/A,TRUE,"VOS";#N/A,#N/A,TRUE,"Warrington";#N/A,#N/A,TRUE,"Widnes"}</definedName>
    <definedName name="sgsgr" localSheetId="10" hidden="1">{#N/A,#N/A,TRUE,"Cover";#N/A,#N/A,TRUE,"Conts";#N/A,#N/A,TRUE,"VOS";#N/A,#N/A,TRUE,"Warrington";#N/A,#N/A,TRUE,"Widnes"}</definedName>
    <definedName name="sgsgr" localSheetId="11" hidden="1">{#N/A,#N/A,TRUE,"Cover";#N/A,#N/A,TRUE,"Conts";#N/A,#N/A,TRUE,"VOS";#N/A,#N/A,TRUE,"Warrington";#N/A,#N/A,TRUE,"Widnes"}</definedName>
    <definedName name="sgsgr" hidden="1">{#N/A,#N/A,TRUE,"Cover";#N/A,#N/A,TRUE,"Conts";#N/A,#N/A,TRUE,"VOS";#N/A,#N/A,TRUE,"Warrington";#N/A,#N/A,TRUE,"Widnes"}</definedName>
    <definedName name="sheet" localSheetId="7" hidden="1">{#N/A,#N/A,TRUE,"Cover";#N/A,#N/A,TRUE,"Conts";#N/A,#N/A,TRUE,"VOS";#N/A,#N/A,TRUE,"Warrington";#N/A,#N/A,TRUE,"Widnes"}</definedName>
    <definedName name="sheet" localSheetId="10" hidden="1">{#N/A,#N/A,TRUE,"Cover";#N/A,#N/A,TRUE,"Conts";#N/A,#N/A,TRUE,"VOS";#N/A,#N/A,TRUE,"Warrington";#N/A,#N/A,TRUE,"Widnes"}</definedName>
    <definedName name="sheet" localSheetId="11" hidden="1">{#N/A,#N/A,TRUE,"Cover";#N/A,#N/A,TRUE,"Conts";#N/A,#N/A,TRUE,"VOS";#N/A,#N/A,TRUE,"Warrington";#N/A,#N/A,TRUE,"Widnes"}</definedName>
    <definedName name="sheet" hidden="1">{#N/A,#N/A,TRUE,"Cover";#N/A,#N/A,TRUE,"Conts";#N/A,#N/A,TRUE,"VOS";#N/A,#N/A,TRUE,"Warrington";#N/A,#N/A,TRUE,"Widnes"}</definedName>
    <definedName name="shshgtr" localSheetId="7" hidden="1">{#N/A,#N/A,TRUE,"Cover";#N/A,#N/A,TRUE,"Conts";#N/A,#N/A,TRUE,"VOS";#N/A,#N/A,TRUE,"Warrington";#N/A,#N/A,TRUE,"Widnes"}</definedName>
    <definedName name="shshgtr" localSheetId="10" hidden="1">{#N/A,#N/A,TRUE,"Cover";#N/A,#N/A,TRUE,"Conts";#N/A,#N/A,TRUE,"VOS";#N/A,#N/A,TRUE,"Warrington";#N/A,#N/A,TRUE,"Widnes"}</definedName>
    <definedName name="shshgtr" localSheetId="11" hidden="1">{#N/A,#N/A,TRUE,"Cover";#N/A,#N/A,TRUE,"Conts";#N/A,#N/A,TRUE,"VOS";#N/A,#N/A,TRUE,"Warrington";#N/A,#N/A,TRUE,"Widnes"}</definedName>
    <definedName name="shshgtr" hidden="1">{#N/A,#N/A,TRUE,"Cover";#N/A,#N/A,TRUE,"Conts";#N/A,#N/A,TRUE,"VOS";#N/A,#N/A,TRUE,"Warrington";#N/A,#N/A,TRUE,"Widnes"}</definedName>
    <definedName name="SITE__WORKS" localSheetId="7">'[11]Build-up'!#REF!</definedName>
    <definedName name="SITE__WORKS">'[11]Build-up'!#REF!</definedName>
    <definedName name="SOP">[12]data_sop!$E$9:$AJ$1574</definedName>
    <definedName name="specific">[9]Lookups!$A$2:$A$28</definedName>
    <definedName name="Specific_Category" localSheetId="7">#REF!</definedName>
    <definedName name="Specific_Category" localSheetId="10">#REF!</definedName>
    <definedName name="Specific_Category" localSheetId="19">#REF!</definedName>
    <definedName name="Specific_Category" localSheetId="8">#REF!</definedName>
    <definedName name="Specific_Category" localSheetId="6">#REF!</definedName>
    <definedName name="Specific_Category">#REF!</definedName>
    <definedName name="srhrh" localSheetId="7" hidden="1">{#N/A,#N/A,TRUE,"Cover";#N/A,#N/A,TRUE,"Conts";#N/A,#N/A,TRUE,"VOS";#N/A,#N/A,TRUE,"Warrington";#N/A,#N/A,TRUE,"Widnes"}</definedName>
    <definedName name="srhrh" localSheetId="10" hidden="1">{#N/A,#N/A,TRUE,"Cover";#N/A,#N/A,TRUE,"Conts";#N/A,#N/A,TRUE,"VOS";#N/A,#N/A,TRUE,"Warrington";#N/A,#N/A,TRUE,"Widnes"}</definedName>
    <definedName name="srhrh" localSheetId="11" hidden="1">{#N/A,#N/A,TRUE,"Cover";#N/A,#N/A,TRUE,"Conts";#N/A,#N/A,TRUE,"VOS";#N/A,#N/A,TRUE,"Warrington";#N/A,#N/A,TRUE,"Widnes"}</definedName>
    <definedName name="srhrh" hidden="1">{#N/A,#N/A,TRUE,"Cover";#N/A,#N/A,TRUE,"Conts";#N/A,#N/A,TRUE,"VOS";#N/A,#N/A,TRUE,"Warrington";#N/A,#N/A,TRUE,"Widnes"}</definedName>
    <definedName name="srsetrthgfh" localSheetId="7" hidden="1">{#N/A,#N/A,TRUE,"Cover";#N/A,#N/A,TRUE,"Conts";#N/A,#N/A,TRUE,"VOS";#N/A,#N/A,TRUE,"Warrington";#N/A,#N/A,TRUE,"Widnes"}</definedName>
    <definedName name="srsetrthgfh" localSheetId="10" hidden="1">{#N/A,#N/A,TRUE,"Cover";#N/A,#N/A,TRUE,"Conts";#N/A,#N/A,TRUE,"VOS";#N/A,#N/A,TRUE,"Warrington";#N/A,#N/A,TRUE,"Widnes"}</definedName>
    <definedName name="srsetrthgfh" localSheetId="11" hidden="1">{#N/A,#N/A,TRUE,"Cover";#N/A,#N/A,TRUE,"Conts";#N/A,#N/A,TRUE,"VOS";#N/A,#N/A,TRUE,"Warrington";#N/A,#N/A,TRUE,"Widnes"}</definedName>
    <definedName name="srsetrthgfh" hidden="1">{#N/A,#N/A,TRUE,"Cover";#N/A,#N/A,TRUE,"Conts";#N/A,#N/A,TRUE,"VOS";#N/A,#N/A,TRUE,"Warrington";#N/A,#N/A,TRUE,"Widnes"}</definedName>
    <definedName name="srsretr" localSheetId="7" hidden="1">{#N/A,#N/A,TRUE,"Cover";#N/A,#N/A,TRUE,"Conts";#N/A,#N/A,TRUE,"VOS";#N/A,#N/A,TRUE,"Warrington";#N/A,#N/A,TRUE,"Widnes"}</definedName>
    <definedName name="srsretr" localSheetId="10" hidden="1">{#N/A,#N/A,TRUE,"Cover";#N/A,#N/A,TRUE,"Conts";#N/A,#N/A,TRUE,"VOS";#N/A,#N/A,TRUE,"Warrington";#N/A,#N/A,TRUE,"Widnes"}</definedName>
    <definedName name="srsretr" localSheetId="11" hidden="1">{#N/A,#N/A,TRUE,"Cover";#N/A,#N/A,TRUE,"Conts";#N/A,#N/A,TRUE,"VOS";#N/A,#N/A,TRUE,"Warrington";#N/A,#N/A,TRUE,"Widnes"}</definedName>
    <definedName name="srsretr" hidden="1">{#N/A,#N/A,TRUE,"Cover";#N/A,#N/A,TRUE,"Conts";#N/A,#N/A,TRUE,"VOS";#N/A,#N/A,TRUE,"Warrington";#N/A,#N/A,TRUE,"Widnes"}</definedName>
    <definedName name="sryeysr" localSheetId="7" hidden="1">{#N/A,#N/A,TRUE,"Cover";#N/A,#N/A,TRUE,"Conts";#N/A,#N/A,TRUE,"VOS";#N/A,#N/A,TRUE,"Warrington";#N/A,#N/A,TRUE,"Widnes"}</definedName>
    <definedName name="sryeysr" localSheetId="10" hidden="1">{#N/A,#N/A,TRUE,"Cover";#N/A,#N/A,TRUE,"Conts";#N/A,#N/A,TRUE,"VOS";#N/A,#N/A,TRUE,"Warrington";#N/A,#N/A,TRUE,"Widnes"}</definedName>
    <definedName name="sryeysr" localSheetId="11" hidden="1">{#N/A,#N/A,TRUE,"Cover";#N/A,#N/A,TRUE,"Conts";#N/A,#N/A,TRUE,"VOS";#N/A,#N/A,TRUE,"Warrington";#N/A,#N/A,TRUE,"Widnes"}</definedName>
    <definedName name="sryeysr" hidden="1">{#N/A,#N/A,TRUE,"Cover";#N/A,#N/A,TRUE,"Conts";#N/A,#N/A,TRUE,"VOS";#N/A,#N/A,TRUE,"Warrington";#N/A,#N/A,TRUE,"Widnes"}</definedName>
    <definedName name="ssshhh" localSheetId="7" hidden="1">{#N/A,#N/A,FALSE,"SumG";#N/A,#N/A,FALSE,"ElecG";#N/A,#N/A,FALSE,"MechG";#N/A,#N/A,FALSE,"GeotG";#N/A,#N/A,FALSE,"PrcsG";#N/A,#N/A,FALSE,"TunnG";#N/A,#N/A,FALSE,"CivlG";#N/A,#N/A,FALSE,"NtwkG";#N/A,#N/A,FALSE,"EstgG";#N/A,#N/A,FALSE,"PEngG"}</definedName>
    <definedName name="ssshhh" localSheetId="10" hidden="1">{#N/A,#N/A,FALSE,"SumG";#N/A,#N/A,FALSE,"ElecG";#N/A,#N/A,FALSE,"MechG";#N/A,#N/A,FALSE,"GeotG";#N/A,#N/A,FALSE,"PrcsG";#N/A,#N/A,FALSE,"TunnG";#N/A,#N/A,FALSE,"CivlG";#N/A,#N/A,FALSE,"NtwkG";#N/A,#N/A,FALSE,"EstgG";#N/A,#N/A,FALSE,"PEngG"}</definedName>
    <definedName name="ssshhh" localSheetId="11"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'[16]Fill this out first...'!$D$12</definedName>
    <definedName name="STAIRS" localSheetId="7">'[11]Build-up'!#REF!</definedName>
    <definedName name="STAIRS" localSheetId="10">'[11]Build-up'!#REF!</definedName>
    <definedName name="STAIRS">'[11]Build-up'!#REF!</definedName>
    <definedName name="start" localSheetId="7">#REF!</definedName>
    <definedName name="start" localSheetId="10">#REF!</definedName>
    <definedName name="start">#REF!</definedName>
    <definedName name="Status">[9]Lookups!$C$2:$C$3</definedName>
    <definedName name="steps" localSheetId="7" hidden="1">{#N/A,#N/A,FALSE,"C3";#N/A,#N/A,FALSE,"D2-17";#N/A,#N/A,FALSE,"C2-17";#N/A,#N/A,FALSE,"C2-CIVIL";#N/A,#N/A,FALSE,"D1-C1 contract";#N/A,#N/A,FALSE,"D1-CIVIL";#N/A,#N/A,FALSE,"C1 hourly";#N/A,#N/A,FALSE,"C1 contract";#N/A,#N/A,FALSE,"D1-C1 hourly"}</definedName>
    <definedName name="steps" localSheetId="10" hidden="1">{#N/A,#N/A,FALSE,"C3";#N/A,#N/A,FALSE,"D2-17";#N/A,#N/A,FALSE,"C2-17";#N/A,#N/A,FALSE,"C2-CIVIL";#N/A,#N/A,FALSE,"D1-C1 contract";#N/A,#N/A,FALSE,"D1-CIVIL";#N/A,#N/A,FALSE,"C1 hourly";#N/A,#N/A,FALSE,"C1 contract";#N/A,#N/A,FALSE,"D1-C1 hourly"}</definedName>
    <definedName name="steps" localSheetId="11"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 localSheetId="7">'FIR Summary'!#REF!</definedName>
    <definedName name="Storm" localSheetId="10">#REF!</definedName>
    <definedName name="Storm">#REF!</definedName>
    <definedName name="stormwater_pipe_network">'[12]Stormwater Pipe Network'!$D$13:$F$1575</definedName>
    <definedName name="stryt5u8h87" localSheetId="7" hidden="1">{#N/A,#N/A,TRUE,"Cover";#N/A,#N/A,TRUE,"Conts";#N/A,#N/A,TRUE,"VOS";#N/A,#N/A,TRUE,"Warrington";#N/A,#N/A,TRUE,"Widnes"}</definedName>
    <definedName name="stryt5u8h87" localSheetId="10" hidden="1">{#N/A,#N/A,TRUE,"Cover";#N/A,#N/A,TRUE,"Conts";#N/A,#N/A,TRUE,"VOS";#N/A,#N/A,TRUE,"Warrington";#N/A,#N/A,TRUE,"Widnes"}</definedName>
    <definedName name="stryt5u8h87" localSheetId="11" hidden="1">{#N/A,#N/A,TRUE,"Cover";#N/A,#N/A,TRUE,"Conts";#N/A,#N/A,TRUE,"VOS";#N/A,#N/A,TRUE,"Warrington";#N/A,#N/A,TRUE,"Widnes"}</definedName>
    <definedName name="stryt5u8h87" hidden="1">{#N/A,#N/A,TRUE,"Cover";#N/A,#N/A,TRUE,"Conts";#N/A,#N/A,TRUE,"VOS";#N/A,#N/A,TRUE,"Warrington";#N/A,#N/A,TRUE,"Widnes"}</definedName>
    <definedName name="Su">'[31]Prev'' Summary'!$M$52</definedName>
    <definedName name="SUBSTRUCTIRE" localSheetId="7">'[11]Build-up'!#REF!</definedName>
    <definedName name="SUBSTRUCTIRE" localSheetId="10">'[11]Build-up'!#REF!</definedName>
    <definedName name="SUBSTRUCTIRE">'[11]Build-up'!#REF!</definedName>
    <definedName name="sum6b" localSheetId="7">#REF!</definedName>
    <definedName name="sum6b" localSheetId="10">#REF!</definedName>
    <definedName name="sum6b">#REF!</definedName>
    <definedName name="sum6C" localSheetId="7">#REF!</definedName>
    <definedName name="sum6C" localSheetId="10">#REF!</definedName>
    <definedName name="sum6C">#REF!</definedName>
    <definedName name="summary" localSheetId="7">#REF!</definedName>
    <definedName name="summary" localSheetId="10">#REF!</definedName>
    <definedName name="summary">#REF!</definedName>
    <definedName name="swsdfa" localSheetId="7" hidden="1">{#N/A,#N/A,TRUE,"Cover";#N/A,#N/A,TRUE,"Conts";#N/A,#N/A,TRUE,"VOS";#N/A,#N/A,TRUE,"Warrington";#N/A,#N/A,TRUE,"Widnes"}</definedName>
    <definedName name="swsdfa" localSheetId="10" hidden="1">{#N/A,#N/A,TRUE,"Cover";#N/A,#N/A,TRUE,"Conts";#N/A,#N/A,TRUE,"VOS";#N/A,#N/A,TRUE,"Warrington";#N/A,#N/A,TRUE,"Widnes"}</definedName>
    <definedName name="swsdfa" localSheetId="11" hidden="1">{#N/A,#N/A,TRUE,"Cover";#N/A,#N/A,TRUE,"Conts";#N/A,#N/A,TRUE,"VOS";#N/A,#N/A,TRUE,"Warrington";#N/A,#N/A,TRUE,"Widnes"}</definedName>
    <definedName name="swsdfa" hidden="1">{#N/A,#N/A,TRUE,"Cover";#N/A,#N/A,TRUE,"Conts";#N/A,#N/A,TRUE,"VOS";#N/A,#N/A,TRUE,"Warrington";#N/A,#N/A,TRUE,"Widnes"}</definedName>
    <definedName name="syu" localSheetId="7" hidden="1">{#N/A,#N/A,TRUE,"Cover";#N/A,#N/A,TRUE,"Conts";#N/A,#N/A,TRUE,"VOS";#N/A,#N/A,TRUE,"Warrington";#N/A,#N/A,TRUE,"Widnes"}</definedName>
    <definedName name="syu" localSheetId="10" hidden="1">{#N/A,#N/A,TRUE,"Cover";#N/A,#N/A,TRUE,"Conts";#N/A,#N/A,TRUE,"VOS";#N/A,#N/A,TRUE,"Warrington";#N/A,#N/A,TRUE,"Widnes"}</definedName>
    <definedName name="syu" localSheetId="11" hidden="1">{#N/A,#N/A,TRUE,"Cover";#N/A,#N/A,TRUE,"Conts";#N/A,#N/A,TRUE,"VOS";#N/A,#N/A,TRUE,"Warrington";#N/A,#N/A,TRUE,"Widnes"}</definedName>
    <definedName name="syu" hidden="1">{#N/A,#N/A,TRUE,"Cover";#N/A,#N/A,TRUE,"Conts";#N/A,#N/A,TRUE,"VOS";#N/A,#N/A,TRUE,"Warrington";#N/A,#N/A,TRUE,"Widnes"}</definedName>
    <definedName name="test" localSheetId="7" hidden="1">{#N/A,#N/A,FALSE,"Pricing";#N/A,#N/A,FALSE,"Summary";#N/A,#N/A,FALSE,"CompProd";#N/A,#N/A,FALSE,"CompJobhrs";#N/A,#N/A,FALSE,"Escalation";#N/A,#N/A,FALSE,"Contingency";#N/A,#N/A,FALSE,"GM";#N/A,#N/A,FALSE,"CompWage";#N/A,#N/A,FALSE,"costSum"}</definedName>
    <definedName name="test" localSheetId="10" hidden="1">{#N/A,#N/A,FALSE,"Pricing";#N/A,#N/A,FALSE,"Summary";#N/A,#N/A,FALSE,"CompProd";#N/A,#N/A,FALSE,"CompJobhrs";#N/A,#N/A,FALSE,"Escalation";#N/A,#N/A,FALSE,"Contingency";#N/A,#N/A,FALSE,"GM";#N/A,#N/A,FALSE,"CompWage";#N/A,#N/A,FALSE,"costSum"}</definedName>
    <definedName name="test" localSheetId="11"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7" hidden="1">{#N/A,#N/A,TRUE,"Cover";#N/A,#N/A,TRUE,"Conts";#N/A,#N/A,TRUE,"VOS";#N/A,#N/A,TRUE,"Warrington";#N/A,#N/A,TRUE,"Widnes"}</definedName>
    <definedName name="thwghrt" localSheetId="10" hidden="1">{#N/A,#N/A,TRUE,"Cover";#N/A,#N/A,TRUE,"Conts";#N/A,#N/A,TRUE,"VOS";#N/A,#N/A,TRUE,"Warrington";#N/A,#N/A,TRUE,"Widnes"}</definedName>
    <definedName name="thwghrt" localSheetId="11" hidden="1">{#N/A,#N/A,TRUE,"Cover";#N/A,#N/A,TRUE,"Conts";#N/A,#N/A,TRUE,"VOS";#N/A,#N/A,TRUE,"Warrington";#N/A,#N/A,TRUE,"Widnes"}</definedName>
    <definedName name="thwghrt" hidden="1">{#N/A,#N/A,TRUE,"Cover";#N/A,#N/A,TRUE,"Conts";#N/A,#N/A,TRUE,"VOS";#N/A,#N/A,TRUE,"Warrington";#N/A,#N/A,TRUE,"Widnes"}</definedName>
    <definedName name="TITLE" localSheetId="7">[7]WorkBreakDown!#REF!</definedName>
    <definedName name="TITLE">[7]WorkBreakDown!#REF!</definedName>
    <definedName name="Total" localSheetId="7">'FIR Summary'!#REF!</definedName>
    <definedName name="Total" localSheetId="10">#REF!</definedName>
    <definedName name="Total">#REF!</definedName>
    <definedName name="total_net_rent_for_cashflow">'[8]Net rent analysis'!$J$190:$X$191</definedName>
    <definedName name="TP">'[19]TENDER PROG.'!$A$1:$P$17</definedName>
    <definedName name="trbnuomi" localSheetId="7" hidden="1">{#N/A,#N/A,TRUE,"Cover";#N/A,#N/A,TRUE,"Conts";#N/A,#N/A,TRUE,"VOS";#N/A,#N/A,TRUE,"Warrington";#N/A,#N/A,TRUE,"Widnes"}</definedName>
    <definedName name="trbnuomi" localSheetId="10" hidden="1">{#N/A,#N/A,TRUE,"Cover";#N/A,#N/A,TRUE,"Conts";#N/A,#N/A,TRUE,"VOS";#N/A,#N/A,TRUE,"Warrington";#N/A,#N/A,TRUE,"Widnes"}</definedName>
    <definedName name="trbnuomi" localSheetId="11" hidden="1">{#N/A,#N/A,TRUE,"Cover";#N/A,#N/A,TRUE,"Conts";#N/A,#N/A,TRUE,"VOS";#N/A,#N/A,TRUE,"Warrington";#N/A,#N/A,TRUE,"Widnes"}</definedName>
    <definedName name="trbnuomi" hidden="1">{#N/A,#N/A,TRUE,"Cover";#N/A,#N/A,TRUE,"Conts";#N/A,#N/A,TRUE,"VOS";#N/A,#N/A,TRUE,"Warrington";#N/A,#N/A,TRUE,"Widnes"}</definedName>
    <definedName name="trgr" localSheetId="7" hidden="1">{#N/A,#N/A,TRUE,"Cover";#N/A,#N/A,TRUE,"Conts";#N/A,#N/A,TRUE,"VOS";#N/A,#N/A,TRUE,"Warrington";#N/A,#N/A,TRUE,"Widnes"}</definedName>
    <definedName name="trgr" localSheetId="10" hidden="1">{#N/A,#N/A,TRUE,"Cover";#N/A,#N/A,TRUE,"Conts";#N/A,#N/A,TRUE,"VOS";#N/A,#N/A,TRUE,"Warrington";#N/A,#N/A,TRUE,"Widnes"}</definedName>
    <definedName name="trgr" localSheetId="11" hidden="1">{#N/A,#N/A,TRUE,"Cover";#N/A,#N/A,TRUE,"Conts";#N/A,#N/A,TRUE,"VOS";#N/A,#N/A,TRUE,"Warrington";#N/A,#N/A,TRUE,"Widnes"}</definedName>
    <definedName name="trgr" hidden="1">{#N/A,#N/A,TRUE,"Cover";#N/A,#N/A,TRUE,"Conts";#N/A,#N/A,TRUE,"VOS";#N/A,#N/A,TRUE,"Warrington";#N/A,#N/A,TRUE,"Widnes"}</definedName>
    <definedName name="trhe" localSheetId="7" hidden="1">{#N/A,#N/A,TRUE,"Cover";#N/A,#N/A,TRUE,"Conts";#N/A,#N/A,TRUE,"VOS";#N/A,#N/A,TRUE,"Warrington";#N/A,#N/A,TRUE,"Widnes"}</definedName>
    <definedName name="trhe" localSheetId="10" hidden="1">{#N/A,#N/A,TRUE,"Cover";#N/A,#N/A,TRUE,"Conts";#N/A,#N/A,TRUE,"VOS";#N/A,#N/A,TRUE,"Warrington";#N/A,#N/A,TRUE,"Widnes"}</definedName>
    <definedName name="trhe" localSheetId="11" hidden="1">{#N/A,#N/A,TRUE,"Cover";#N/A,#N/A,TRUE,"Conts";#N/A,#N/A,TRUE,"VOS";#N/A,#N/A,TRUE,"Warrington";#N/A,#N/A,TRUE,"Widnes"}</definedName>
    <definedName name="trhe" hidden="1">{#N/A,#N/A,TRUE,"Cover";#N/A,#N/A,TRUE,"Conts";#N/A,#N/A,TRUE,"VOS";#N/A,#N/A,TRUE,"Warrington";#N/A,#N/A,TRUE,"Widnes"}</definedName>
    <definedName name="trhsh" localSheetId="7" hidden="1">{#N/A,#N/A,TRUE,"Cover";#N/A,#N/A,TRUE,"Conts";#N/A,#N/A,TRUE,"VOS";#N/A,#N/A,TRUE,"Warrington";#N/A,#N/A,TRUE,"Widnes"}</definedName>
    <definedName name="trhsh" localSheetId="10" hidden="1">{#N/A,#N/A,TRUE,"Cover";#N/A,#N/A,TRUE,"Conts";#N/A,#N/A,TRUE,"VOS";#N/A,#N/A,TRUE,"Warrington";#N/A,#N/A,TRUE,"Widnes"}</definedName>
    <definedName name="trhsh" localSheetId="11" hidden="1">{#N/A,#N/A,TRUE,"Cover";#N/A,#N/A,TRUE,"Conts";#N/A,#N/A,TRUE,"VOS";#N/A,#N/A,TRUE,"Warrington";#N/A,#N/A,TRUE,"Widnes"}</definedName>
    <definedName name="trhsh" hidden="1">{#N/A,#N/A,TRUE,"Cover";#N/A,#N/A,TRUE,"Conts";#N/A,#N/A,TRUE,"VOS";#N/A,#N/A,TRUE,"Warrington";#N/A,#N/A,TRUE,"Widnes"}</definedName>
    <definedName name="trhsw" localSheetId="7" hidden="1">{#N/A,#N/A,TRUE,"Cover";#N/A,#N/A,TRUE,"Conts";#N/A,#N/A,TRUE,"VOS";#N/A,#N/A,TRUE,"Warrington";#N/A,#N/A,TRUE,"Widnes"}</definedName>
    <definedName name="trhsw" localSheetId="10" hidden="1">{#N/A,#N/A,TRUE,"Cover";#N/A,#N/A,TRUE,"Conts";#N/A,#N/A,TRUE,"VOS";#N/A,#N/A,TRUE,"Warrington";#N/A,#N/A,TRUE,"Widnes"}</definedName>
    <definedName name="trhsw" localSheetId="11" hidden="1">{#N/A,#N/A,TRUE,"Cover";#N/A,#N/A,TRUE,"Conts";#N/A,#N/A,TRUE,"VOS";#N/A,#N/A,TRUE,"Warrington";#N/A,#N/A,TRUE,"Widnes"}</definedName>
    <definedName name="trhsw" hidden="1">{#N/A,#N/A,TRUE,"Cover";#N/A,#N/A,TRUE,"Conts";#N/A,#N/A,TRUE,"VOS";#N/A,#N/A,TRUE,"Warrington";#N/A,#N/A,TRUE,"Widnes"}</definedName>
    <definedName name="TT">[19]PROC.PROG!$A$1:$R$33</definedName>
    <definedName name="ttl">'[32]EV-Chart Data'!$B$1</definedName>
    <definedName name="tui" localSheetId="7" hidden="1">{#N/A,#N/A,TRUE,"Cover";#N/A,#N/A,TRUE,"Conts";#N/A,#N/A,TRUE,"VOS";#N/A,#N/A,TRUE,"Warrington";#N/A,#N/A,TRUE,"Widnes"}</definedName>
    <definedName name="tui" localSheetId="10" hidden="1">{#N/A,#N/A,TRUE,"Cover";#N/A,#N/A,TRUE,"Conts";#N/A,#N/A,TRUE,"VOS";#N/A,#N/A,TRUE,"Warrington";#N/A,#N/A,TRUE,"Widnes"}</definedName>
    <definedName name="tui" localSheetId="11" hidden="1">{#N/A,#N/A,TRUE,"Cover";#N/A,#N/A,TRUE,"Conts";#N/A,#N/A,TRUE,"VOS";#N/A,#N/A,TRUE,"Warrington";#N/A,#N/A,TRUE,"Widnes"}</definedName>
    <definedName name="tui" hidden="1">{#N/A,#N/A,TRUE,"Cover";#N/A,#N/A,TRUE,"Conts";#N/A,#N/A,TRUE,"VOS";#N/A,#N/A,TRUE,"Warrington";#N/A,#N/A,TRUE,"Widnes"}</definedName>
    <definedName name="tuite" localSheetId="7" hidden="1">{#N/A,#N/A,TRUE,"Cover";#N/A,#N/A,TRUE,"Conts";#N/A,#N/A,TRUE,"VOS";#N/A,#N/A,TRUE,"Warrington";#N/A,#N/A,TRUE,"Widnes"}</definedName>
    <definedName name="tuite" localSheetId="10" hidden="1">{#N/A,#N/A,TRUE,"Cover";#N/A,#N/A,TRUE,"Conts";#N/A,#N/A,TRUE,"VOS";#N/A,#N/A,TRUE,"Warrington";#N/A,#N/A,TRUE,"Widnes"}</definedName>
    <definedName name="tuite" localSheetId="11" hidden="1">{#N/A,#N/A,TRUE,"Cover";#N/A,#N/A,TRUE,"Conts";#N/A,#N/A,TRUE,"VOS";#N/A,#N/A,TRUE,"Warrington";#N/A,#N/A,TRUE,"Widnes"}</definedName>
    <definedName name="tuite" hidden="1">{#N/A,#N/A,TRUE,"Cover";#N/A,#N/A,TRUE,"Conts";#N/A,#N/A,TRUE,"VOS";#N/A,#N/A,TRUE,"Warrington";#N/A,#N/A,TRUE,"Widnes"}</definedName>
    <definedName name="tvtyiuoujl" localSheetId="7" hidden="1">{#N/A,#N/A,TRUE,"Cover";#N/A,#N/A,TRUE,"Conts";#N/A,#N/A,TRUE,"VOS";#N/A,#N/A,TRUE,"Warrington";#N/A,#N/A,TRUE,"Widnes"}</definedName>
    <definedName name="tvtyiuoujl" localSheetId="10" hidden="1">{#N/A,#N/A,TRUE,"Cover";#N/A,#N/A,TRUE,"Conts";#N/A,#N/A,TRUE,"VOS";#N/A,#N/A,TRUE,"Warrington";#N/A,#N/A,TRUE,"Widnes"}</definedName>
    <definedName name="tvtyiuoujl" localSheetId="11" hidden="1">{#N/A,#N/A,TRUE,"Cover";#N/A,#N/A,TRUE,"Conts";#N/A,#N/A,TRUE,"VOS";#N/A,#N/A,TRUE,"Warrington";#N/A,#N/A,TRUE,"Widnes"}</definedName>
    <definedName name="tvtyiuoujl" hidden="1">{#N/A,#N/A,TRUE,"Cover";#N/A,#N/A,TRUE,"Conts";#N/A,#N/A,TRUE,"VOS";#N/A,#N/A,TRUE,"Warrington";#N/A,#N/A,TRUE,"Widnes"}</definedName>
    <definedName name="ty" localSheetId="7" hidden="1">{#N/A,#N/A,TRUE,"Cover";#N/A,#N/A,TRUE,"Conts";#N/A,#N/A,TRUE,"VOS";#N/A,#N/A,TRUE,"Warrington";#N/A,#N/A,TRUE,"Widnes"}</definedName>
    <definedName name="ty" localSheetId="10" hidden="1">{#N/A,#N/A,TRUE,"Cover";#N/A,#N/A,TRUE,"Conts";#N/A,#N/A,TRUE,"VOS";#N/A,#N/A,TRUE,"Warrington";#N/A,#N/A,TRUE,"Widnes"}</definedName>
    <definedName name="ty" localSheetId="11" hidden="1">{#N/A,#N/A,TRUE,"Cover";#N/A,#N/A,TRUE,"Conts";#N/A,#N/A,TRUE,"VOS";#N/A,#N/A,TRUE,"Warrington";#N/A,#N/A,TRUE,"Widnes"}</definedName>
    <definedName name="ty" hidden="1">{#N/A,#N/A,TRUE,"Cover";#N/A,#N/A,TRUE,"Conts";#N/A,#N/A,TRUE,"VOS";#N/A,#N/A,TRUE,"Warrington";#N/A,#N/A,TRUE,"Widnes"}</definedName>
    <definedName name="type">'[16]Fill this out first...'!$D$13</definedName>
    <definedName name="Type_of_Incident" localSheetId="7">[9]Lookups!#REF!</definedName>
    <definedName name="Type_of_Incident" localSheetId="10">[9]Lookups!#REF!</definedName>
    <definedName name="Type_of_Incident" localSheetId="19">[9]Lookups!#REF!</definedName>
    <definedName name="Type_of_Incident" localSheetId="6">[9]Lookups!#REF!</definedName>
    <definedName name="Type_of_Incident">[9]Lookups!#REF!</definedName>
    <definedName name="Type_of_Inspection" localSheetId="7">#REF!</definedName>
    <definedName name="Type_of_Inspection" localSheetId="10">#REF!</definedName>
    <definedName name="Type_of_Inspection" localSheetId="19">#REF!</definedName>
    <definedName name="Type_of_Inspection" localSheetId="6">#REF!</definedName>
    <definedName name="Type_of_Inspection">#REF!</definedName>
    <definedName name="TypeOfFinish">'[28]CESMM3 class'!$B$19:$B$20</definedName>
    <definedName name="TypeOfPipes">'[12]CESMM3 class'!$B$7:$B$14</definedName>
    <definedName name="tyutri" localSheetId="7" hidden="1">{#N/A,#N/A,TRUE,"Cover";#N/A,#N/A,TRUE,"Conts";#N/A,#N/A,TRUE,"VOS";#N/A,#N/A,TRUE,"Warrington";#N/A,#N/A,TRUE,"Widnes"}</definedName>
    <definedName name="tyutri" localSheetId="10" hidden="1">{#N/A,#N/A,TRUE,"Cover";#N/A,#N/A,TRUE,"Conts";#N/A,#N/A,TRUE,"VOS";#N/A,#N/A,TRUE,"Warrington";#N/A,#N/A,TRUE,"Widnes"}</definedName>
    <definedName name="tyutri" localSheetId="11" hidden="1">{#N/A,#N/A,TRUE,"Cover";#N/A,#N/A,TRUE,"Conts";#N/A,#N/A,TRUE,"VOS";#N/A,#N/A,TRUE,"Warrington";#N/A,#N/A,TRUE,"Widnes"}</definedName>
    <definedName name="tyutri" hidden="1">{#N/A,#N/A,TRUE,"Cover";#N/A,#N/A,TRUE,"Conts";#N/A,#N/A,TRUE,"VOS";#N/A,#N/A,TRUE,"Warrington";#N/A,#N/A,TRUE,"Widnes"}</definedName>
    <definedName name="u" localSheetId="7" hidden="1">{#N/A,#N/A,TRUE,"Cover";#N/A,#N/A,TRUE,"Conts";#N/A,#N/A,TRUE,"VOS";#N/A,#N/A,TRUE,"Warrington";#N/A,#N/A,TRUE,"Widnes"}</definedName>
    <definedName name="u" localSheetId="10" hidden="1">{#N/A,#N/A,TRUE,"Cover";#N/A,#N/A,TRUE,"Conts";#N/A,#N/A,TRUE,"VOS";#N/A,#N/A,TRUE,"Warrington";#N/A,#N/A,TRUE,"Widnes"}</definedName>
    <definedName name="u" localSheetId="11" hidden="1">{#N/A,#N/A,TRUE,"Cover";#N/A,#N/A,TRUE,"Conts";#N/A,#N/A,TRUE,"VOS";#N/A,#N/A,TRUE,"Warrington";#N/A,#N/A,TRUE,"Widnes"}</definedName>
    <definedName name="u" hidden="1">{#N/A,#N/A,TRUE,"Cover";#N/A,#N/A,TRUE,"Conts";#N/A,#N/A,TRUE,"VOS";#N/A,#N/A,TRUE,"Warrington";#N/A,#N/A,TRUE,"Widnes"}</definedName>
    <definedName name="uhhtrytrs" localSheetId="7" hidden="1">{#N/A,#N/A,TRUE,"Cover";#N/A,#N/A,TRUE,"Conts";#N/A,#N/A,TRUE,"VOS";#N/A,#N/A,TRUE,"Warrington";#N/A,#N/A,TRUE,"Widnes"}</definedName>
    <definedName name="uhhtrytrs" localSheetId="10" hidden="1">{#N/A,#N/A,TRUE,"Cover";#N/A,#N/A,TRUE,"Conts";#N/A,#N/A,TRUE,"VOS";#N/A,#N/A,TRUE,"Warrington";#N/A,#N/A,TRUE,"Widnes"}</definedName>
    <definedName name="uhhtrytrs" localSheetId="11" hidden="1">{#N/A,#N/A,TRUE,"Cover";#N/A,#N/A,TRUE,"Conts";#N/A,#N/A,TRUE,"VOS";#N/A,#N/A,TRUE,"Warrington";#N/A,#N/A,TRUE,"Widnes"}</definedName>
    <definedName name="uhhtrytrs" hidden="1">{#N/A,#N/A,TRUE,"Cover";#N/A,#N/A,TRUE,"Conts";#N/A,#N/A,TRUE,"VOS";#N/A,#N/A,TRUE,"Warrington";#N/A,#N/A,TRUE,"Widnes"}</definedName>
    <definedName name="ui" localSheetId="7" hidden="1">{#N/A,#N/A,TRUE,"Cover";#N/A,#N/A,TRUE,"Conts";#N/A,#N/A,TRUE,"VOS";#N/A,#N/A,TRUE,"Warrington";#N/A,#N/A,TRUE,"Widnes"}</definedName>
    <definedName name="ui" localSheetId="10" hidden="1">{#N/A,#N/A,TRUE,"Cover";#N/A,#N/A,TRUE,"Conts";#N/A,#N/A,TRUE,"VOS";#N/A,#N/A,TRUE,"Warrington";#N/A,#N/A,TRUE,"Widnes"}</definedName>
    <definedName name="ui" localSheetId="11" hidden="1">{#N/A,#N/A,TRUE,"Cover";#N/A,#N/A,TRUE,"Conts";#N/A,#N/A,TRUE,"VOS";#N/A,#N/A,TRUE,"Warrington";#N/A,#N/A,TRUE,"Widnes"}</definedName>
    <definedName name="ui" hidden="1">{#N/A,#N/A,TRUE,"Cover";#N/A,#N/A,TRUE,"Conts";#N/A,#N/A,TRUE,"VOS";#N/A,#N/A,TRUE,"Warrington";#N/A,#N/A,TRUE,"Widnes"}</definedName>
    <definedName name="uih" localSheetId="7" hidden="1">{#N/A,#N/A,TRUE,"Cover";#N/A,#N/A,TRUE,"Conts";#N/A,#N/A,TRUE,"VOS";#N/A,#N/A,TRUE,"Warrington";#N/A,#N/A,TRUE,"Widnes"}</definedName>
    <definedName name="uih" localSheetId="10" hidden="1">{#N/A,#N/A,TRUE,"Cover";#N/A,#N/A,TRUE,"Conts";#N/A,#N/A,TRUE,"VOS";#N/A,#N/A,TRUE,"Warrington";#N/A,#N/A,TRUE,"Widnes"}</definedName>
    <definedName name="uih" localSheetId="11" hidden="1">{#N/A,#N/A,TRUE,"Cover";#N/A,#N/A,TRUE,"Conts";#N/A,#N/A,TRUE,"VOS";#N/A,#N/A,TRUE,"Warrington";#N/A,#N/A,TRUE,"Widnes"}</definedName>
    <definedName name="uih" hidden="1">{#N/A,#N/A,TRUE,"Cover";#N/A,#N/A,TRUE,"Conts";#N/A,#N/A,TRUE,"VOS";#N/A,#N/A,TRUE,"Warrington";#N/A,#N/A,TRUE,"Widnes"}</definedName>
    <definedName name="uit" localSheetId="7" hidden="1">{#N/A,#N/A,TRUE,"Cover";#N/A,#N/A,TRUE,"Conts";#N/A,#N/A,TRUE,"VOS";#N/A,#N/A,TRUE,"Warrington";#N/A,#N/A,TRUE,"Widnes"}</definedName>
    <definedName name="uit" localSheetId="10" hidden="1">{#N/A,#N/A,TRUE,"Cover";#N/A,#N/A,TRUE,"Conts";#N/A,#N/A,TRUE,"VOS";#N/A,#N/A,TRUE,"Warrington";#N/A,#N/A,TRUE,"Widnes"}</definedName>
    <definedName name="uit" localSheetId="11" hidden="1">{#N/A,#N/A,TRUE,"Cover";#N/A,#N/A,TRUE,"Conts";#N/A,#N/A,TRUE,"VOS";#N/A,#N/A,TRUE,"Warrington";#N/A,#N/A,TRUE,"Widnes"}</definedName>
    <definedName name="uit" hidden="1">{#N/A,#N/A,TRUE,"Cover";#N/A,#N/A,TRUE,"Conts";#N/A,#N/A,TRUE,"VOS";#N/A,#N/A,TRUE,"Warrington";#N/A,#N/A,TRUE,"Widnes"}</definedName>
    <definedName name="uiuif" localSheetId="7" hidden="1">{#N/A,#N/A,TRUE,"Cover";#N/A,#N/A,TRUE,"Conts";#N/A,#N/A,TRUE,"VOS";#N/A,#N/A,TRUE,"Warrington";#N/A,#N/A,TRUE,"Widnes"}</definedName>
    <definedName name="uiuif" localSheetId="10" hidden="1">{#N/A,#N/A,TRUE,"Cover";#N/A,#N/A,TRUE,"Conts";#N/A,#N/A,TRUE,"VOS";#N/A,#N/A,TRUE,"Warrington";#N/A,#N/A,TRUE,"Widnes"}</definedName>
    <definedName name="uiuif" localSheetId="11" hidden="1">{#N/A,#N/A,TRUE,"Cover";#N/A,#N/A,TRUE,"Conts";#N/A,#N/A,TRUE,"VOS";#N/A,#N/A,TRUE,"Warrington";#N/A,#N/A,TRUE,"Widnes"}</definedName>
    <definedName name="uiuif" hidden="1">{#N/A,#N/A,TRUE,"Cover";#N/A,#N/A,TRUE,"Conts";#N/A,#N/A,TRUE,"VOS";#N/A,#N/A,TRUE,"Warrington";#N/A,#N/A,TRUE,"Widnes"}</definedName>
    <definedName name="uiy" localSheetId="7" hidden="1">{#N/A,#N/A,TRUE,"Cover";#N/A,#N/A,TRUE,"Conts";#N/A,#N/A,TRUE,"VOS";#N/A,#N/A,TRUE,"Warrington";#N/A,#N/A,TRUE,"Widnes"}</definedName>
    <definedName name="uiy" localSheetId="10" hidden="1">{#N/A,#N/A,TRUE,"Cover";#N/A,#N/A,TRUE,"Conts";#N/A,#N/A,TRUE,"VOS";#N/A,#N/A,TRUE,"Warrington";#N/A,#N/A,TRUE,"Widnes"}</definedName>
    <definedName name="uiy" localSheetId="11" hidden="1">{#N/A,#N/A,TRUE,"Cover";#N/A,#N/A,TRUE,"Conts";#N/A,#N/A,TRUE,"VOS";#N/A,#N/A,TRUE,"Warrington";#N/A,#N/A,TRUE,"Widnes"}</definedName>
    <definedName name="uiy" hidden="1">{#N/A,#N/A,TRUE,"Cover";#N/A,#N/A,TRUE,"Conts";#N/A,#N/A,TRUE,"VOS";#N/A,#N/A,TRUE,"Warrington";#N/A,#N/A,TRUE,"Widnes"}</definedName>
    <definedName name="uiyuitii" localSheetId="7" hidden="1">{#N/A,#N/A,TRUE,"Cover";#N/A,#N/A,TRUE,"Conts";#N/A,#N/A,TRUE,"VOS";#N/A,#N/A,TRUE,"Warrington";#N/A,#N/A,TRUE,"Widnes"}</definedName>
    <definedName name="uiyuitii" localSheetId="10" hidden="1">{#N/A,#N/A,TRUE,"Cover";#N/A,#N/A,TRUE,"Conts";#N/A,#N/A,TRUE,"VOS";#N/A,#N/A,TRUE,"Warrington";#N/A,#N/A,TRUE,"Widnes"}</definedName>
    <definedName name="uiyuitii" localSheetId="11" hidden="1">{#N/A,#N/A,TRUE,"Cover";#N/A,#N/A,TRUE,"Conts";#N/A,#N/A,TRUE,"VOS";#N/A,#N/A,TRUE,"Warrington";#N/A,#N/A,TRUE,"Widnes"}</definedName>
    <definedName name="uiyuitii" hidden="1">{#N/A,#N/A,TRUE,"Cover";#N/A,#N/A,TRUE,"Conts";#N/A,#N/A,TRUE,"VOS";#N/A,#N/A,TRUE,"Warrington";#N/A,#N/A,TRUE,"Widnes"}</definedName>
    <definedName name="uj" localSheetId="7" hidden="1">{#N/A,#N/A,FALSE,"SumG";#N/A,#N/A,FALSE,"ElecG";#N/A,#N/A,FALSE,"MechG";#N/A,#N/A,FALSE,"GeotG";#N/A,#N/A,FALSE,"PrcsG";#N/A,#N/A,FALSE,"TunnG";#N/A,#N/A,FALSE,"CivlG";#N/A,#N/A,FALSE,"NtwkG";#N/A,#N/A,FALSE,"EstgG";#N/A,#N/A,FALSE,"PEngG"}</definedName>
    <definedName name="uj" localSheetId="10" hidden="1">{#N/A,#N/A,FALSE,"SumG";#N/A,#N/A,FALSE,"ElecG";#N/A,#N/A,FALSE,"MechG";#N/A,#N/A,FALSE,"GeotG";#N/A,#N/A,FALSE,"PrcsG";#N/A,#N/A,FALSE,"TunnG";#N/A,#N/A,FALSE,"CivlG";#N/A,#N/A,FALSE,"NtwkG";#N/A,#N/A,FALSE,"EstgG";#N/A,#N/A,FALSE,"PEngG"}</definedName>
    <definedName name="uj" localSheetId="11"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7" hidden="1">{#N/A,#N/A,TRUE,"Cover";#N/A,#N/A,TRUE,"Conts";#N/A,#N/A,TRUE,"VOS";#N/A,#N/A,TRUE,"Warrington";#N/A,#N/A,TRUE,"Widnes"}</definedName>
    <definedName name="ulppuipui" localSheetId="10" hidden="1">{#N/A,#N/A,TRUE,"Cover";#N/A,#N/A,TRUE,"Conts";#N/A,#N/A,TRUE,"VOS";#N/A,#N/A,TRUE,"Warrington";#N/A,#N/A,TRUE,"Widnes"}</definedName>
    <definedName name="ulppuipui" localSheetId="11" hidden="1">{#N/A,#N/A,TRUE,"Cover";#N/A,#N/A,TRUE,"Conts";#N/A,#N/A,TRUE,"VOS";#N/A,#N/A,TRUE,"Warrington";#N/A,#N/A,TRUE,"Widnes"}</definedName>
    <definedName name="ulppuipui" hidden="1">{#N/A,#N/A,TRUE,"Cover";#N/A,#N/A,TRUE,"Conts";#N/A,#N/A,TRUE,"VOS";#N/A,#N/A,TRUE,"Warrington";#N/A,#N/A,TRUE,"Widnes"}</definedName>
    <definedName name="undo" localSheetId="7" hidden="1">{#N/A,#N/A,TRUE,"Cover";#N/A,#N/A,TRUE,"Conts";#N/A,#N/A,TRUE,"VOS";#N/A,#N/A,TRUE,"Warrington";#N/A,#N/A,TRUE,"Widnes"}</definedName>
    <definedName name="undo" localSheetId="10" hidden="1">{#N/A,#N/A,TRUE,"Cover";#N/A,#N/A,TRUE,"Conts";#N/A,#N/A,TRUE,"VOS";#N/A,#N/A,TRUE,"Warrington";#N/A,#N/A,TRUE,"Widnes"}</definedName>
    <definedName name="undo" localSheetId="11" hidden="1">{#N/A,#N/A,TRUE,"Cover";#N/A,#N/A,TRUE,"Conts";#N/A,#N/A,TRUE,"VOS";#N/A,#N/A,TRUE,"Warrington";#N/A,#N/A,TRUE,"Widnes"}</definedName>
    <definedName name="undo" hidden="1">{#N/A,#N/A,TRUE,"Cover";#N/A,#N/A,TRUE,"Conts";#N/A,#N/A,TRUE,"VOS";#N/A,#N/A,TRUE,"Warrington";#N/A,#N/A,TRUE,"Widnes"}</definedName>
    <definedName name="uolougouio" localSheetId="7" hidden="1">{#N/A,#N/A,TRUE,"Cover";#N/A,#N/A,TRUE,"Conts";#N/A,#N/A,TRUE,"VOS";#N/A,#N/A,TRUE,"Warrington";#N/A,#N/A,TRUE,"Widnes"}</definedName>
    <definedName name="uolougouio" localSheetId="10" hidden="1">{#N/A,#N/A,TRUE,"Cover";#N/A,#N/A,TRUE,"Conts";#N/A,#N/A,TRUE,"VOS";#N/A,#N/A,TRUE,"Warrington";#N/A,#N/A,TRUE,"Widnes"}</definedName>
    <definedName name="uolougouio" localSheetId="11" hidden="1">{#N/A,#N/A,TRUE,"Cover";#N/A,#N/A,TRUE,"Conts";#N/A,#N/A,TRUE,"VOS";#N/A,#N/A,TRUE,"Warrington";#N/A,#N/A,TRUE,"Widnes"}</definedName>
    <definedName name="uolougouio" hidden="1">{#N/A,#N/A,TRUE,"Cover";#N/A,#N/A,TRUE,"Conts";#N/A,#N/A,TRUE,"VOS";#N/A,#N/A,TRUE,"Warrington";#N/A,#N/A,TRUE,"Widnes"}</definedName>
    <definedName name="UPT" localSheetId="7">[7]WorkBreakDown!#REF!</definedName>
    <definedName name="UPT">[7]WorkBreakDown!#REF!</definedName>
    <definedName name="uy" localSheetId="7" hidden="1">{#N/A,#N/A,TRUE,"Cover";#N/A,#N/A,TRUE,"Conts";#N/A,#N/A,TRUE,"VOS";#N/A,#N/A,TRUE,"Warrington";#N/A,#N/A,TRUE,"Widnes"}</definedName>
    <definedName name="uy" localSheetId="10" hidden="1">{#N/A,#N/A,TRUE,"Cover";#N/A,#N/A,TRUE,"Conts";#N/A,#N/A,TRUE,"VOS";#N/A,#N/A,TRUE,"Warrington";#N/A,#N/A,TRUE,"Widnes"}</definedName>
    <definedName name="uy" localSheetId="11" hidden="1">{#N/A,#N/A,TRUE,"Cover";#N/A,#N/A,TRUE,"Conts";#N/A,#N/A,TRUE,"VOS";#N/A,#N/A,TRUE,"Warrington";#N/A,#N/A,TRUE,"Widnes"}</definedName>
    <definedName name="uy" hidden="1">{#N/A,#N/A,TRUE,"Cover";#N/A,#N/A,TRUE,"Conts";#N/A,#N/A,TRUE,"VOS";#N/A,#N/A,TRUE,"Warrington";#N/A,#N/A,TRUE,"Widnes"}</definedName>
    <definedName name="v" localSheetId="7" hidden="1">{#N/A,#N/A,TRUE,"Cover";#N/A,#N/A,TRUE,"Conts";#N/A,#N/A,TRUE,"VOS";#N/A,#N/A,TRUE,"Warrington";#N/A,#N/A,TRUE,"Widnes"}</definedName>
    <definedName name="v" localSheetId="10" hidden="1">{#N/A,#N/A,TRUE,"Cover";#N/A,#N/A,TRUE,"Conts";#N/A,#N/A,TRUE,"VOS";#N/A,#N/A,TRUE,"Warrington";#N/A,#N/A,TRUE,"Widnes"}</definedName>
    <definedName name="v" localSheetId="11" hidden="1">{#N/A,#N/A,TRUE,"Cover";#N/A,#N/A,TRUE,"Conts";#N/A,#N/A,TRUE,"VOS";#N/A,#N/A,TRUE,"Warrington";#N/A,#N/A,TRUE,"Widnes"}</definedName>
    <definedName name="v" hidden="1">{#N/A,#N/A,TRUE,"Cover";#N/A,#N/A,TRUE,"Conts";#N/A,#N/A,TRUE,"VOS";#N/A,#N/A,TRUE,"Warrington";#N/A,#N/A,TRUE,"Widnes"}</definedName>
    <definedName name="Value_Col" localSheetId="7">#REF!</definedName>
    <definedName name="Value_Col" localSheetId="10">#REF!</definedName>
    <definedName name="Value_Col">#REF!</definedName>
    <definedName name="Variation" localSheetId="7" hidden="1">{#N/A,#N/A,FALSE,"SumD";#N/A,#N/A,FALSE,"ElecD";#N/A,#N/A,FALSE,"MechD";#N/A,#N/A,FALSE,"GeotD";#N/A,#N/A,FALSE,"PrcsD";#N/A,#N/A,FALSE,"TunnD";#N/A,#N/A,FALSE,"CivlD";#N/A,#N/A,FALSE,"NtwkD";#N/A,#N/A,FALSE,"EstgD";#N/A,#N/A,FALSE,"PEngD"}</definedName>
    <definedName name="Variation" localSheetId="10" hidden="1">{#N/A,#N/A,FALSE,"SumD";#N/A,#N/A,FALSE,"ElecD";#N/A,#N/A,FALSE,"MechD";#N/A,#N/A,FALSE,"GeotD";#N/A,#N/A,FALSE,"PrcsD";#N/A,#N/A,FALSE,"TunnD";#N/A,#N/A,FALSE,"CivlD";#N/A,#N/A,FALSE,"NtwkD";#N/A,#N/A,FALSE,"EstgD";#N/A,#N/A,FALSE,"PEngD"}</definedName>
    <definedName name="Variation" localSheetId="11"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7" hidden="1">{#N/A,#N/A,TRUE,"Cover";#N/A,#N/A,TRUE,"Conts";#N/A,#N/A,TRUE,"VOS";#N/A,#N/A,TRUE,"Warrington";#N/A,#N/A,TRUE,"Widnes"}</definedName>
    <definedName name="VENT" localSheetId="10" hidden="1">{#N/A,#N/A,TRUE,"Cover";#N/A,#N/A,TRUE,"Conts";#N/A,#N/A,TRUE,"VOS";#N/A,#N/A,TRUE,"Warrington";#N/A,#N/A,TRUE,"Widnes"}</definedName>
    <definedName name="VENT" localSheetId="11" hidden="1">{#N/A,#N/A,TRUE,"Cover";#N/A,#N/A,TRUE,"Conts";#N/A,#N/A,TRUE,"VOS";#N/A,#N/A,TRUE,"Warrington";#N/A,#N/A,TRUE,"Widnes"}</definedName>
    <definedName name="VENT" hidden="1">{#N/A,#N/A,TRUE,"Cover";#N/A,#N/A,TRUE,"Conts";#N/A,#N/A,TRUE,"VOS";#N/A,#N/A,TRUE,"Warrington";#N/A,#N/A,TRUE,"Widnes"}</definedName>
    <definedName name="vj" localSheetId="7" hidden="1">{#N/A,#N/A,TRUE,"Cover";#N/A,#N/A,TRUE,"Conts";#N/A,#N/A,TRUE,"VOS";#N/A,#N/A,TRUE,"Warrington";#N/A,#N/A,TRUE,"Widnes"}</definedName>
    <definedName name="vj" localSheetId="10" hidden="1">{#N/A,#N/A,TRUE,"Cover";#N/A,#N/A,TRUE,"Conts";#N/A,#N/A,TRUE,"VOS";#N/A,#N/A,TRUE,"Warrington";#N/A,#N/A,TRUE,"Widnes"}</definedName>
    <definedName name="vj" localSheetId="11" hidden="1">{#N/A,#N/A,TRUE,"Cover";#N/A,#N/A,TRUE,"Conts";#N/A,#N/A,TRUE,"VOS";#N/A,#N/A,TRUE,"Warrington";#N/A,#N/A,TRUE,"Widnes"}</definedName>
    <definedName name="vj" hidden="1">{#N/A,#N/A,TRUE,"Cover";#N/A,#N/A,TRUE,"Conts";#N/A,#N/A,TRUE,"VOS";#N/A,#N/A,TRUE,"Warrington";#N/A,#N/A,TRUE,"Widnes"}</definedName>
    <definedName name="VO" localSheetId="7">'FIR Summary'!#REF!</definedName>
    <definedName name="VO" localSheetId="10">#REF!</definedName>
    <definedName name="VO">#REF!</definedName>
    <definedName name="W" localSheetId="7">#REF!</definedName>
    <definedName name="W" localSheetId="10">#REF!</definedName>
    <definedName name="W">#REF!</definedName>
    <definedName name="w26te" localSheetId="7" hidden="1">{#N/A,#N/A,TRUE,"Cover";#N/A,#N/A,TRUE,"Conts";#N/A,#N/A,TRUE,"VOS";#N/A,#N/A,TRUE,"Warrington";#N/A,#N/A,TRUE,"Widnes"}</definedName>
    <definedName name="w26te" localSheetId="10" hidden="1">{#N/A,#N/A,TRUE,"Cover";#N/A,#N/A,TRUE,"Conts";#N/A,#N/A,TRUE,"VOS";#N/A,#N/A,TRUE,"Warrington";#N/A,#N/A,TRUE,"Widnes"}</definedName>
    <definedName name="w26te" localSheetId="11" hidden="1">{#N/A,#N/A,TRUE,"Cover";#N/A,#N/A,TRUE,"Conts";#N/A,#N/A,TRUE,"VOS";#N/A,#N/A,TRUE,"Warrington";#N/A,#N/A,TRUE,"Widnes"}</definedName>
    <definedName name="w26te" hidden="1">{#N/A,#N/A,TRUE,"Cover";#N/A,#N/A,TRUE,"Conts";#N/A,#N/A,TRUE,"VOS";#N/A,#N/A,TRUE,"Warrington";#N/A,#N/A,TRUE,"Widnes"}</definedName>
    <definedName name="w6y" localSheetId="7" hidden="1">{#N/A,#N/A,TRUE,"Cover";#N/A,#N/A,TRUE,"Conts";#N/A,#N/A,TRUE,"VOS";#N/A,#N/A,TRUE,"Warrington";#N/A,#N/A,TRUE,"Widnes"}</definedName>
    <definedName name="w6y" localSheetId="10" hidden="1">{#N/A,#N/A,TRUE,"Cover";#N/A,#N/A,TRUE,"Conts";#N/A,#N/A,TRUE,"VOS";#N/A,#N/A,TRUE,"Warrington";#N/A,#N/A,TRUE,"Widnes"}</definedName>
    <definedName name="w6y" localSheetId="11" hidden="1">{#N/A,#N/A,TRUE,"Cover";#N/A,#N/A,TRUE,"Conts";#N/A,#N/A,TRUE,"VOS";#N/A,#N/A,TRUE,"Warrington";#N/A,#N/A,TRUE,"Widnes"}</definedName>
    <definedName name="w6y" hidden="1">{#N/A,#N/A,TRUE,"Cover";#N/A,#N/A,TRUE,"Conts";#N/A,#N/A,TRUE,"VOS";#N/A,#N/A,TRUE,"Warrington";#N/A,#N/A,TRUE,"Widnes"}</definedName>
    <definedName name="waff" localSheetId="7" hidden="1">{#N/A,#N/A,TRUE,"Cover";#N/A,#N/A,TRUE,"Conts";#N/A,#N/A,TRUE,"VOS";#N/A,#N/A,TRUE,"Warrington";#N/A,#N/A,TRUE,"Widnes"}</definedName>
    <definedName name="waff" localSheetId="10" hidden="1">{#N/A,#N/A,TRUE,"Cover";#N/A,#N/A,TRUE,"Conts";#N/A,#N/A,TRUE,"VOS";#N/A,#N/A,TRUE,"Warrington";#N/A,#N/A,TRUE,"Widnes"}</definedName>
    <definedName name="waff" localSheetId="11" hidden="1">{#N/A,#N/A,TRUE,"Cover";#N/A,#N/A,TRUE,"Conts";#N/A,#N/A,TRUE,"VOS";#N/A,#N/A,TRUE,"Warrington";#N/A,#N/A,TRUE,"Widnes"}</definedName>
    <definedName name="waff" hidden="1">{#N/A,#N/A,TRUE,"Cover";#N/A,#N/A,TRUE,"Conts";#N/A,#N/A,TRUE,"VOS";#N/A,#N/A,TRUE,"Warrington";#N/A,#N/A,TRUE,"Widnes"}</definedName>
    <definedName name="WALL__FINISHES" localSheetId="7">'[11]Build-up'!#REF!</definedName>
    <definedName name="WALL__FINISHES">'[11]Build-up'!#REF!</definedName>
    <definedName name="warergtrjyiu" localSheetId="7" hidden="1">{#N/A,#N/A,TRUE,"Cover";#N/A,#N/A,TRUE,"Conts";#N/A,#N/A,TRUE,"VOS";#N/A,#N/A,TRUE,"Warrington";#N/A,#N/A,TRUE,"Widnes"}</definedName>
    <definedName name="warergtrjyiu" localSheetId="10" hidden="1">{#N/A,#N/A,TRUE,"Cover";#N/A,#N/A,TRUE,"Conts";#N/A,#N/A,TRUE,"VOS";#N/A,#N/A,TRUE,"Warrington";#N/A,#N/A,TRUE,"Widnes"}</definedName>
    <definedName name="warergtrjyiu" localSheetId="11" hidden="1">{#N/A,#N/A,TRUE,"Cover";#N/A,#N/A,TRUE,"Conts";#N/A,#N/A,TRUE,"VOS";#N/A,#N/A,TRUE,"Warrington";#N/A,#N/A,TRUE,"Widnes"}</definedName>
    <definedName name="warergtrjyiu" hidden="1">{#N/A,#N/A,TRUE,"Cover";#N/A,#N/A,TRUE,"Conts";#N/A,#N/A,TRUE,"VOS";#N/A,#N/A,TRUE,"Warrington";#N/A,#N/A,TRUE,"Widnes"}</definedName>
    <definedName name="Water_Level">'[12]Trench data'!$H$7:$H$8</definedName>
    <definedName name="wawst" localSheetId="7" hidden="1">{#N/A,#N/A,TRUE,"Cover";#N/A,#N/A,TRUE,"Conts";#N/A,#N/A,TRUE,"VOS";#N/A,#N/A,TRUE,"Warrington";#N/A,#N/A,TRUE,"Widnes"}</definedName>
    <definedName name="wawst" localSheetId="10" hidden="1">{#N/A,#N/A,TRUE,"Cover";#N/A,#N/A,TRUE,"Conts";#N/A,#N/A,TRUE,"VOS";#N/A,#N/A,TRUE,"Warrington";#N/A,#N/A,TRUE,"Widnes"}</definedName>
    <definedName name="wawst" localSheetId="11" hidden="1">{#N/A,#N/A,TRUE,"Cover";#N/A,#N/A,TRUE,"Conts";#N/A,#N/A,TRUE,"VOS";#N/A,#N/A,TRUE,"Warrington";#N/A,#N/A,TRUE,"Widnes"}</definedName>
    <definedName name="wawst" hidden="1">{#N/A,#N/A,TRUE,"Cover";#N/A,#N/A,TRUE,"Conts";#N/A,#N/A,TRUE,"VOS";#N/A,#N/A,TRUE,"Warrington";#N/A,#N/A,TRUE,"Widnes"}</definedName>
    <definedName name="wegywegt" localSheetId="7" hidden="1">{#N/A,#N/A,TRUE,"Cover";#N/A,#N/A,TRUE,"Conts";#N/A,#N/A,TRUE,"VOS";#N/A,#N/A,TRUE,"Warrington";#N/A,#N/A,TRUE,"Widnes"}</definedName>
    <definedName name="wegywegt" localSheetId="10" hidden="1">{#N/A,#N/A,TRUE,"Cover";#N/A,#N/A,TRUE,"Conts";#N/A,#N/A,TRUE,"VOS";#N/A,#N/A,TRUE,"Warrington";#N/A,#N/A,TRUE,"Widnes"}</definedName>
    <definedName name="wegywegt" localSheetId="11" hidden="1">{#N/A,#N/A,TRUE,"Cover";#N/A,#N/A,TRUE,"Conts";#N/A,#N/A,TRUE,"VOS";#N/A,#N/A,TRUE,"Warrington";#N/A,#N/A,TRUE,"Widnes"}</definedName>
    <definedName name="wegywegt" hidden="1">{#N/A,#N/A,TRUE,"Cover";#N/A,#N/A,TRUE,"Conts";#N/A,#N/A,TRUE,"VOS";#N/A,#N/A,TRUE,"Warrington";#N/A,#N/A,TRUE,"Widnes"}</definedName>
    <definedName name="weq" localSheetId="7" hidden="1">{#N/A,#N/A,FALSE,"SumD";#N/A,#N/A,FALSE,"ElecD";#N/A,#N/A,FALSE,"MechD";#N/A,#N/A,FALSE,"GeotD";#N/A,#N/A,FALSE,"PrcsD";#N/A,#N/A,FALSE,"TunnD";#N/A,#N/A,FALSE,"CivlD";#N/A,#N/A,FALSE,"NtwkD";#N/A,#N/A,FALSE,"EstgD";#N/A,#N/A,FALSE,"PEngD"}</definedName>
    <definedName name="weq" localSheetId="10" hidden="1">{#N/A,#N/A,FALSE,"SumD";#N/A,#N/A,FALSE,"ElecD";#N/A,#N/A,FALSE,"MechD";#N/A,#N/A,FALSE,"GeotD";#N/A,#N/A,FALSE,"PrcsD";#N/A,#N/A,FALSE,"TunnD";#N/A,#N/A,FALSE,"CivlD";#N/A,#N/A,FALSE,"NtwkD";#N/A,#N/A,FALSE,"EstgD";#N/A,#N/A,FALSE,"PEngD"}</definedName>
    <definedName name="weq" localSheetId="11"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7" hidden="1">{#N/A,#N/A,TRUE,"Cover";#N/A,#N/A,TRUE,"Conts";#N/A,#N/A,TRUE,"VOS";#N/A,#N/A,TRUE,"Warrington";#N/A,#N/A,TRUE,"Widnes"}</definedName>
    <definedName name="wert" localSheetId="10" hidden="1">{#N/A,#N/A,TRUE,"Cover";#N/A,#N/A,TRUE,"Conts";#N/A,#N/A,TRUE,"VOS";#N/A,#N/A,TRUE,"Warrington";#N/A,#N/A,TRUE,"Widnes"}</definedName>
    <definedName name="wert" localSheetId="11" hidden="1">{#N/A,#N/A,TRUE,"Cover";#N/A,#N/A,TRUE,"Conts";#N/A,#N/A,TRUE,"VOS";#N/A,#N/A,TRUE,"Warrington";#N/A,#N/A,TRUE,"Widnes"}</definedName>
    <definedName name="wert" hidden="1">{#N/A,#N/A,TRUE,"Cover";#N/A,#N/A,TRUE,"Conts";#N/A,#N/A,TRUE,"VOS";#N/A,#N/A,TRUE,"Warrington";#N/A,#N/A,TRUE,"Widnes"}</definedName>
    <definedName name="wetjy" localSheetId="7" hidden="1">{#N/A,#N/A,TRUE,"Cover";#N/A,#N/A,TRUE,"Conts";#N/A,#N/A,TRUE,"VOS";#N/A,#N/A,TRUE,"Warrington";#N/A,#N/A,TRUE,"Widnes"}</definedName>
    <definedName name="wetjy" localSheetId="10" hidden="1">{#N/A,#N/A,TRUE,"Cover";#N/A,#N/A,TRUE,"Conts";#N/A,#N/A,TRUE,"VOS";#N/A,#N/A,TRUE,"Warrington";#N/A,#N/A,TRUE,"Widnes"}</definedName>
    <definedName name="wetjy" localSheetId="11" hidden="1">{#N/A,#N/A,TRUE,"Cover";#N/A,#N/A,TRUE,"Conts";#N/A,#N/A,TRUE,"VOS";#N/A,#N/A,TRUE,"Warrington";#N/A,#N/A,TRUE,"Widnes"}</definedName>
    <definedName name="wetjy" hidden="1">{#N/A,#N/A,TRUE,"Cover";#N/A,#N/A,TRUE,"Conts";#N/A,#N/A,TRUE,"VOS";#N/A,#N/A,TRUE,"Warrington";#N/A,#N/A,TRUE,"Widnes"}</definedName>
    <definedName name="wetyrutu" localSheetId="7" hidden="1">{#N/A,#N/A,TRUE,"Cover";#N/A,#N/A,TRUE,"Conts";#N/A,#N/A,TRUE,"VOS";#N/A,#N/A,TRUE,"Warrington";#N/A,#N/A,TRUE,"Widnes"}</definedName>
    <definedName name="wetyrutu" localSheetId="10" hidden="1">{#N/A,#N/A,TRUE,"Cover";#N/A,#N/A,TRUE,"Conts";#N/A,#N/A,TRUE,"VOS";#N/A,#N/A,TRUE,"Warrington";#N/A,#N/A,TRUE,"Widnes"}</definedName>
    <definedName name="wetyrutu" localSheetId="11" hidden="1">{#N/A,#N/A,TRUE,"Cover";#N/A,#N/A,TRUE,"Conts";#N/A,#N/A,TRUE,"VOS";#N/A,#N/A,TRUE,"Warrington";#N/A,#N/A,TRUE,"Widnes"}</definedName>
    <definedName name="wetyrutu" hidden="1">{#N/A,#N/A,TRUE,"Cover";#N/A,#N/A,TRUE,"Conts";#N/A,#N/A,TRUE,"VOS";#N/A,#N/A,TRUE,"Warrington";#N/A,#N/A,TRUE,"Widnes"}</definedName>
    <definedName name="WINDOWS__AND__EXTERNAL__DOORS" localSheetId="7">'[11]Build-up'!#REF!</definedName>
    <definedName name="WINDOWS__AND__EXTERNAL__DOORS">'[11]Build-up'!#REF!</definedName>
    <definedName name="wqer" localSheetId="7" hidden="1">{#N/A,#N/A,TRUE,"Cover";#N/A,#N/A,TRUE,"Conts";#N/A,#N/A,TRUE,"VOS";#N/A,#N/A,TRUE,"Warrington";#N/A,#N/A,TRUE,"Widnes"}</definedName>
    <definedName name="wqer" localSheetId="10" hidden="1">{#N/A,#N/A,TRUE,"Cover";#N/A,#N/A,TRUE,"Conts";#N/A,#N/A,TRUE,"VOS";#N/A,#N/A,TRUE,"Warrington";#N/A,#N/A,TRUE,"Widnes"}</definedName>
    <definedName name="wqer" localSheetId="11" hidden="1">{#N/A,#N/A,TRUE,"Cover";#N/A,#N/A,TRUE,"Conts";#N/A,#N/A,TRUE,"VOS";#N/A,#N/A,TRUE,"Warrington";#N/A,#N/A,TRUE,"Widnes"}</definedName>
    <definedName name="wqer" hidden="1">{#N/A,#N/A,TRUE,"Cover";#N/A,#N/A,TRUE,"Conts";#N/A,#N/A,TRUE,"VOS";#N/A,#N/A,TRUE,"Warrington";#N/A,#N/A,TRUE,"Widnes"}</definedName>
    <definedName name="wrn.all." localSheetId="7" hidden="1">{#N/A,#N/A,FALSE,"Pricing";#N/A,#N/A,FALSE,"Summary";#N/A,#N/A,FALSE,"CompProd";#N/A,#N/A,FALSE,"CompJobhrs";#N/A,#N/A,FALSE,"Escalation";#N/A,#N/A,FALSE,"Contingency";#N/A,#N/A,FALSE,"GM";#N/A,#N/A,FALSE,"CompWage";#N/A,#N/A,FALSE,"costSum"}</definedName>
    <definedName name="wrn.all." localSheetId="10" hidden="1">{#N/A,#N/A,FALSE,"Pricing";#N/A,#N/A,FALSE,"Summary";#N/A,#N/A,FALSE,"CompProd";#N/A,#N/A,FALSE,"CompJobhrs";#N/A,#N/A,FALSE,"Escalation";#N/A,#N/A,FALSE,"Contingency";#N/A,#N/A,FALSE,"GM";#N/A,#N/A,FALSE,"CompWage";#N/A,#N/A,FALSE,"costSum"}</definedName>
    <definedName name="wrn.all." localSheetId="11"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7" hidden="1">{#N/A,#N/A,FALSE,"Primary";#N/A,#N/A,FALSE,"Secondary";#N/A,#N/A,FALSE,"Latent";#N/A,#N/A,FALSE,"Demand Inputs";#N/A,#N/A,FALSE,"Supply Addn";#N/A,#N/A,FALSE,"Mkt Pen"}</definedName>
    <definedName name="wrn.All._.Inputs." localSheetId="10" hidden="1">{#N/A,#N/A,FALSE,"Primary";#N/A,#N/A,FALSE,"Secondary";#N/A,#N/A,FALSE,"Latent";#N/A,#N/A,FALSE,"Demand Inputs";#N/A,#N/A,FALSE,"Supply Addn";#N/A,#N/A,FALSE,"Mkt Pen"}</definedName>
    <definedName name="wrn.All._.Inputs." localSheetId="11"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7" hidden="1">{#N/A,#N/A,FALSE,"Summary";#N/A,#N/A,FALSE,"3TJ";#N/A,#N/A,FALSE,"3TN";#N/A,#N/A,FALSE,"3TP";#N/A,#N/A,FALSE,"3SJ";#N/A,#N/A,FALSE,"3CJ";#N/A,#N/A,FALSE,"3CN";#N/A,#N/A,FALSE,"3CP";#N/A,#N/A,FALSE,"3A"}</definedName>
    <definedName name="wrn.all._.lines." localSheetId="10" hidden="1">{#N/A,#N/A,FALSE,"Summary";#N/A,#N/A,FALSE,"3TJ";#N/A,#N/A,FALSE,"3TN";#N/A,#N/A,FALSE,"3TP";#N/A,#N/A,FALSE,"3SJ";#N/A,#N/A,FALSE,"3CJ";#N/A,#N/A,FALSE,"3CN";#N/A,#N/A,FALSE,"3CP";#N/A,#N/A,FALSE,"3A"}</definedName>
    <definedName name="wrn.all._.lines." localSheetId="11"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7" hidden="1">{"Base Year Demand",#N/A,FALSE,"Demand-Base Year"}</definedName>
    <definedName name="wrn.BaseYearDemand." localSheetId="10" hidden="1">{"Base Year Demand",#N/A,FALSE,"Demand-Base Year"}</definedName>
    <definedName name="wrn.BaseYearDemand." localSheetId="11" hidden="1">{"Base Year Demand",#N/A,FALSE,"Demand-Base Year"}</definedName>
    <definedName name="wrn.BaseYearDemand." hidden="1">{"Base Year Demand",#N/A,FALSE,"Demand-Base Year"}</definedName>
    <definedName name="wrn.Both._.Outputs." localSheetId="7" hidden="1">{"LTV Output",#N/A,FALSE,"Output";"DCR Output",#N/A,FALSE,"Output"}</definedName>
    <definedName name="wrn.Both._.Outputs." localSheetId="10" hidden="1">{"LTV Output",#N/A,FALSE,"Output";"DCR Output",#N/A,FALSE,"Output"}</definedName>
    <definedName name="wrn.Both._.Outputs." localSheetId="11" hidden="1">{"LTV Output",#N/A,FALSE,"Output";"DCR Output",#N/A,FALSE,"Output"}</definedName>
    <definedName name="wrn.Both._.Outputs." hidden="1">{"LTV Output",#N/A,FALSE,"Output";"DCR Output",#N/A,FALSE,"Output"}</definedName>
    <definedName name="wrn.COST_SHEETS." localSheetId="7" hidden="1">{#N/A,#N/A,FALSE,"WBS 1.06";#N/A,#N/A,FALSE,"WBS 1.14";#N/A,#N/A,FALSE,"WBS 1.17";#N/A,#N/A,FALSE,"WBS 1.18"}</definedName>
    <definedName name="wrn.COST_SHEETS." localSheetId="10" hidden="1">{#N/A,#N/A,FALSE,"WBS 1.06";#N/A,#N/A,FALSE,"WBS 1.14";#N/A,#N/A,FALSE,"WBS 1.17";#N/A,#N/A,FALSE,"WBS 1.18"}</definedName>
    <definedName name="wrn.COST_SHEETS." localSheetId="11" hidden="1">{#N/A,#N/A,FALSE,"WBS 1.06";#N/A,#N/A,FALSE,"WBS 1.14";#N/A,#N/A,FALSE,"WBS 1.17";#N/A,#N/A,FALSE,"WBS 1.18"}</definedName>
    <definedName name="wrn.COST_SHEETS." hidden="1">{#N/A,#N/A,FALSE,"WBS 1.06";#N/A,#N/A,FALSE,"WBS 1.14";#N/A,#N/A,FALSE,"WBS 1.17";#N/A,#N/A,FALSE,"WBS 1.18"}</definedName>
    <definedName name="wrn.DCR._.Output." localSheetId="7" hidden="1">{"DCR Output",#N/A,FALSE,"Output"}</definedName>
    <definedName name="wrn.DCR._.Output." localSheetId="10" hidden="1">{"DCR Output",#N/A,FALSE,"Output"}</definedName>
    <definedName name="wrn.DCR._.Output." localSheetId="11" hidden="1">{"DCR Output",#N/A,FALSE,"Output"}</definedName>
    <definedName name="wrn.DCR._.Output." hidden="1">{"DCR Output",#N/A,FALSE,"Output"}</definedName>
    <definedName name="wrn.Demand._.Calcs." localSheetId="7" hidden="1">{#N/A,#N/A,FALSE,"Demand Calcs"}</definedName>
    <definedName name="wrn.Demand._.Calcs." localSheetId="10" hidden="1">{#N/A,#N/A,FALSE,"Demand Calcs"}</definedName>
    <definedName name="wrn.Demand._.Calcs." localSheetId="11" hidden="1">{#N/A,#N/A,FALSE,"Demand Calcs"}</definedName>
    <definedName name="wrn.Demand._.Calcs." hidden="1">{#N/A,#N/A,FALSE,"Demand Calcs"}</definedName>
    <definedName name="wrn.Demand._.Inputs." localSheetId="7" hidden="1">{#N/A,#N/A,FALSE,"Demand Inputs"}</definedName>
    <definedName name="wrn.Demand._.Inputs." localSheetId="10" hidden="1">{#N/A,#N/A,FALSE,"Demand Inputs"}</definedName>
    <definedName name="wrn.Demand._.Inputs." localSheetId="11" hidden="1">{#N/A,#N/A,FALSE,"Demand Inputs"}</definedName>
    <definedName name="wrn.Demand._.Inputs." hidden="1">{#N/A,#N/A,FALSE,"Demand Inputs"}</definedName>
    <definedName name="wrn.Fair._.Share._.Calcs." localSheetId="7" hidden="1">{#N/A,#N/A,FALSE,"Fair Share"}</definedName>
    <definedName name="wrn.Fair._.Share._.Calcs." localSheetId="10" hidden="1">{#N/A,#N/A,FALSE,"Fair Share"}</definedName>
    <definedName name="wrn.Fair._.Share._.Calcs." localSheetId="11" hidden="1">{#N/A,#N/A,FALSE,"Fair Share"}</definedName>
    <definedName name="wrn.Fair._.Share._.Calcs." hidden="1">{#N/A,#N/A,FALSE,"Fair Share"}</definedName>
    <definedName name="wrn.Final._.Output." localSheetId="7" hidden="1">{#N/A,#N/A,FALSE,"Final Output"}</definedName>
    <definedName name="wrn.Final._.Output." localSheetId="10" hidden="1">{#N/A,#N/A,FALSE,"Final Output"}</definedName>
    <definedName name="wrn.Final._.Output." localSheetId="11" hidden="1">{#N/A,#N/A,FALSE,"Final Output"}</definedName>
    <definedName name="wrn.Final._.Output." hidden="1">{#N/A,#N/A,FALSE,"Final Output"}</definedName>
    <definedName name="wrn.Full._.Report." localSheetId="7" hidden="1">{#N/A,#N/A,TRUE,"Front";#N/A,#N/A,TRUE,"Simple Letter";#N/A,#N/A,TRUE,"Inside";#N/A,#N/A,TRUE,"Contents";#N/A,#N/A,TRUE,"Basis";#N/A,#N/A,TRUE,"Inclusions";#N/A,#N/A,TRUE,"Exclusions";#N/A,#N/A,TRUE,"Areas";#N/A,#N/A,TRUE,"Summary";#N/A,#N/A,TRUE,"Detail"}</definedName>
    <definedName name="wrn.Full._.Report." localSheetId="10" hidden="1">{#N/A,#N/A,TRUE,"Front";#N/A,#N/A,TRUE,"Simple Letter";#N/A,#N/A,TRUE,"Inside";#N/A,#N/A,TRUE,"Contents";#N/A,#N/A,TRUE,"Basis";#N/A,#N/A,TRUE,"Inclusions";#N/A,#N/A,TRUE,"Exclusions";#N/A,#N/A,TRUE,"Areas";#N/A,#N/A,TRUE,"Summary";#N/A,#N/A,TRUE,"Detail"}</definedName>
    <definedName name="wrn.Full._.Report." localSheetId="11"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7" hidden="1">{#N/A,#N/A,FALSE,"Input"}</definedName>
    <definedName name="wrn.Inputs." localSheetId="10" hidden="1">{#N/A,#N/A,FALSE,"Input"}</definedName>
    <definedName name="wrn.Inputs." localSheetId="11" hidden="1">{#N/A,#N/A,FALSE,"Input"}</definedName>
    <definedName name="wrn.Inputs." hidden="1">{#N/A,#N/A,FALSE,"Input"}</definedName>
    <definedName name="wrn.Latent._.Demand._.Inputs." localSheetId="7" hidden="1">{#N/A,#N/A,FALSE,"Latent"}</definedName>
    <definedName name="wrn.Latent._.Demand._.Inputs." localSheetId="10" hidden="1">{#N/A,#N/A,FALSE,"Latent"}</definedName>
    <definedName name="wrn.Latent._.Demand._.Inputs." localSheetId="11" hidden="1">{#N/A,#N/A,FALSE,"Latent"}</definedName>
    <definedName name="wrn.Latent._.Demand._.Inputs." hidden="1">{#N/A,#N/A,FALSE,"Latent"}</definedName>
    <definedName name="wrn.LTV._.Output." localSheetId="7" hidden="1">{"LTV Output",#N/A,FALSE,"Output"}</definedName>
    <definedName name="wrn.LTV._.Output." localSheetId="10" hidden="1">{"LTV Output",#N/A,FALSE,"Output"}</definedName>
    <definedName name="wrn.LTV._.Output." localSheetId="11" hidden="1">{"LTV Output",#N/A,FALSE,"Output"}</definedName>
    <definedName name="wrn.LTV._.Output." hidden="1">{"LTV Output",#N/A,FALSE,"Output"}</definedName>
    <definedName name="wrn.Occupancy._.Calcs." localSheetId="7" hidden="1">{#N/A,#N/A,FALSE,"Occ. Calcs"}</definedName>
    <definedName name="wrn.Occupancy._.Calcs." localSheetId="10" hidden="1">{#N/A,#N/A,FALSE,"Occ. Calcs"}</definedName>
    <definedName name="wrn.Occupancy._.Calcs." localSheetId="11" hidden="1">{#N/A,#N/A,FALSE,"Occ. Calcs"}</definedName>
    <definedName name="wrn.Occupancy._.Calcs." hidden="1">{#N/A,#N/A,FALSE,"Occ. Calcs"}</definedName>
    <definedName name="wrn.Penetration." localSheetId="7" hidden="1">{#N/A,#N/A,FALSE,"Mkt Pen"}</definedName>
    <definedName name="wrn.Penetration." localSheetId="10" hidden="1">{#N/A,#N/A,FALSE,"Mkt Pen"}</definedName>
    <definedName name="wrn.Penetration." localSheetId="11" hidden="1">{#N/A,#N/A,FALSE,"Mkt Pen"}</definedName>
    <definedName name="wrn.Penetration." hidden="1">{#N/A,#N/A,FALSE,"Mkt Pen"}</definedName>
    <definedName name="wrn.pr3sty." localSheetId="7" hidden="1">{#N/A,#N/A,FALSE,"intag";#N/A,#N/A,FALSE,"budg";#N/A,#N/A,FALSE,"samtl"}</definedName>
    <definedName name="wrn.pr3sty." localSheetId="10" hidden="1">{#N/A,#N/A,FALSE,"intag";#N/A,#N/A,FALSE,"budg";#N/A,#N/A,FALSE,"samtl"}</definedName>
    <definedName name="wrn.pr3sty." localSheetId="11" hidden="1">{#N/A,#N/A,FALSE,"intag";#N/A,#N/A,FALSE,"budg";#N/A,#N/A,FALSE,"samtl"}</definedName>
    <definedName name="wrn.pr3sty." hidden="1">{#N/A,#N/A,FALSE,"intag";#N/A,#N/A,FALSE,"budg";#N/A,#N/A,FALSE,"samtl"}</definedName>
    <definedName name="wrn.pr3sty.neu" localSheetId="7" hidden="1">{#N/A,#N/A,FALSE,"intag";#N/A,#N/A,FALSE,"budg";#N/A,#N/A,FALSE,"samtl"}</definedName>
    <definedName name="wrn.pr3sty.neu" localSheetId="10" hidden="1">{#N/A,#N/A,FALSE,"intag";#N/A,#N/A,FALSE,"budg";#N/A,#N/A,FALSE,"samtl"}</definedName>
    <definedName name="wrn.pr3sty.neu" localSheetId="11" hidden="1">{#N/A,#N/A,FALSE,"intag";#N/A,#N/A,FALSE,"budg";#N/A,#N/A,FALSE,"samtl"}</definedName>
    <definedName name="wrn.pr3sty.neu" hidden="1">{#N/A,#N/A,FALSE,"intag";#N/A,#N/A,FALSE,"budg";#N/A,#N/A,FALSE,"samtl"}</definedName>
    <definedName name="wrn.Primary._.Competition." localSheetId="7" hidden="1">{#N/A,#N/A,FALSE,"Primary"}</definedName>
    <definedName name="wrn.Primary._.Competition." localSheetId="10" hidden="1">{#N/A,#N/A,FALSE,"Primary"}</definedName>
    <definedName name="wrn.Primary._.Competition." localSheetId="11" hidden="1">{#N/A,#N/A,FALSE,"Primary"}</definedName>
    <definedName name="wrn.Primary._.Competition." hidden="1">{#N/A,#N/A,FALSE,"Primary"}</definedName>
    <definedName name="wrn.PrintallD." localSheetId="7" hidden="1">{#N/A,#N/A,FALSE,"SumD";#N/A,#N/A,FALSE,"ElecD";#N/A,#N/A,FALSE,"MechD";#N/A,#N/A,FALSE,"GeotD";#N/A,#N/A,FALSE,"PrcsD";#N/A,#N/A,FALSE,"TunnD";#N/A,#N/A,FALSE,"CivlD";#N/A,#N/A,FALSE,"NtwkD";#N/A,#N/A,FALSE,"EstgD";#N/A,#N/A,FALSE,"PEngD"}</definedName>
    <definedName name="wrn.PrintallD." localSheetId="10" hidden="1">{#N/A,#N/A,FALSE,"SumD";#N/A,#N/A,FALSE,"ElecD";#N/A,#N/A,FALSE,"MechD";#N/A,#N/A,FALSE,"GeotD";#N/A,#N/A,FALSE,"PrcsD";#N/A,#N/A,FALSE,"TunnD";#N/A,#N/A,FALSE,"CivlD";#N/A,#N/A,FALSE,"NtwkD";#N/A,#N/A,FALSE,"EstgD";#N/A,#N/A,FALSE,"PEngD"}</definedName>
    <definedName name="wrn.PrintallD." localSheetId="11"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7" hidden="1">{#N/A,#N/A,FALSE,"SumG";#N/A,#N/A,FALSE,"ElecG";#N/A,#N/A,FALSE,"MechG";#N/A,#N/A,FALSE,"GeotG";#N/A,#N/A,FALSE,"PrcsG";#N/A,#N/A,FALSE,"TunnG";#N/A,#N/A,FALSE,"CivlG";#N/A,#N/A,FALSE,"NtwkG";#N/A,#N/A,FALSE,"EstgG";#N/A,#N/A,FALSE,"PEngG"}</definedName>
    <definedName name="wrn.PrintallG." localSheetId="10" hidden="1">{#N/A,#N/A,FALSE,"SumG";#N/A,#N/A,FALSE,"ElecG";#N/A,#N/A,FALSE,"MechG";#N/A,#N/A,FALSE,"GeotG";#N/A,#N/A,FALSE,"PrcsG";#N/A,#N/A,FALSE,"TunnG";#N/A,#N/A,FALSE,"CivlG";#N/A,#N/A,FALSE,"NtwkG";#N/A,#N/A,FALSE,"EstgG";#N/A,#N/A,FALSE,"PEngG"}</definedName>
    <definedName name="wrn.PrintallG." localSheetId="11"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7" hidden="1">{#N/A,#N/A,FALSE,"Secondary"}</definedName>
    <definedName name="wrn.Secondary._.Competition." localSheetId="10" hidden="1">{#N/A,#N/A,FALSE,"Secondary"}</definedName>
    <definedName name="wrn.Secondary._.Competition." localSheetId="11" hidden="1">{#N/A,#N/A,FALSE,"Secondary"}</definedName>
    <definedName name="wrn.Secondary._.Competition." hidden="1">{#N/A,#N/A,FALSE,"Secondary"}</definedName>
    <definedName name="wrn.STAMPA._.TUTTO." localSheetId="7" hidden="1">{#N/A,#N/A,FALSE,"C3";#N/A,#N/A,FALSE,"D2-17";#N/A,#N/A,FALSE,"C2-17";#N/A,#N/A,FALSE,"C2-CIVIL";#N/A,#N/A,FALSE,"D1-C1 contract";#N/A,#N/A,FALSE,"D1-CIVIL";#N/A,#N/A,FALSE,"C1 hourly";#N/A,#N/A,FALSE,"C1 contract";#N/A,#N/A,FALSE,"D1-C1 hourly"}</definedName>
    <definedName name="wrn.STAMPA._.TUTTO." localSheetId="10" hidden="1">{#N/A,#N/A,FALSE,"C3";#N/A,#N/A,FALSE,"D2-17";#N/A,#N/A,FALSE,"C2-17";#N/A,#N/A,FALSE,"C2-CIVIL";#N/A,#N/A,FALSE,"D1-C1 contract";#N/A,#N/A,FALSE,"D1-CIVIL";#N/A,#N/A,FALSE,"C1 hourly";#N/A,#N/A,FALSE,"C1 contract";#N/A,#N/A,FALSE,"D1-C1 hourly"}</definedName>
    <definedName name="wrn.STAMPA._.TUTTO." localSheetId="11"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7" hidden="1">{#N/A,#N/A,TRUE,"arnitower";#N/A,#N/A,TRUE,"arnigarage "}</definedName>
    <definedName name="wrn.struckgi." localSheetId="10" hidden="1">{#N/A,#N/A,TRUE,"arnitower";#N/A,#N/A,TRUE,"arnigarage "}</definedName>
    <definedName name="wrn.struckgi." localSheetId="11" hidden="1">{#N/A,#N/A,TRUE,"arnitower";#N/A,#N/A,TRUE,"arnigarage "}</definedName>
    <definedName name="wrn.struckgi." hidden="1">{#N/A,#N/A,TRUE,"arnitower";#N/A,#N/A,TRUE,"arnigarage "}</definedName>
    <definedName name="wrn.Supply._.Additions." localSheetId="7" hidden="1">{#N/A,#N/A,FALSE,"Supply Addn"}</definedName>
    <definedName name="wrn.Supply._.Additions." localSheetId="10" hidden="1">{#N/A,#N/A,FALSE,"Supply Addn"}</definedName>
    <definedName name="wrn.Supply._.Additions." localSheetId="11" hidden="1">{#N/A,#N/A,FALSE,"Supply Addn"}</definedName>
    <definedName name="wrn.Supply._.Additions." hidden="1">{#N/A,#N/A,FALSE,"Supply Addn"}</definedName>
    <definedName name="wrn.Warrington._.Widnes._.QS._.Costs." localSheetId="7" hidden="1">{#N/A,#N/A,TRUE,"Cover";#N/A,#N/A,TRUE,"Conts";#N/A,#N/A,TRUE,"VOS";#N/A,#N/A,TRUE,"Warrington";#N/A,#N/A,TRUE,"Widnes"}</definedName>
    <definedName name="wrn.Warrington._.Widnes._.QS._.Costs." localSheetId="10" hidden="1">{#N/A,#N/A,TRUE,"Cover";#N/A,#N/A,TRUE,"Conts";#N/A,#N/A,TRUE,"VOS";#N/A,#N/A,TRUE,"Warrington";#N/A,#N/A,TRUE,"Widnes"}</definedName>
    <definedName name="wrn.Warrington._.Widnes._.QS._.Costs." localSheetId="11" hidden="1">{#N/A,#N/A,TRUE,"Cover";#N/A,#N/A,TRUE,"Conts";#N/A,#N/A,TRUE,"VOS";#N/A,#N/A,TRUE,"Warrington";#N/A,#N/A,TRUE,"Widnes"}</definedName>
    <definedName name="wrn.Warrington._.Widnes._.QS._.Costs." hidden="1">{#N/A,#N/A,TRUE,"Cover";#N/A,#N/A,TRUE,"Conts";#N/A,#N/A,TRUE,"VOS";#N/A,#N/A,TRUE,"Warrington";#N/A,#N/A,TRUE,"Widnes"}</definedName>
    <definedName name="wrrwerwrew" localSheetId="7" hidden="1">{#N/A,#N/A,TRUE,"Cover";#N/A,#N/A,TRUE,"Conts";#N/A,#N/A,TRUE,"VOS";#N/A,#N/A,TRUE,"Warrington";#N/A,#N/A,TRUE,"Widnes"}</definedName>
    <definedName name="wrrwerwrew" localSheetId="10" hidden="1">{#N/A,#N/A,TRUE,"Cover";#N/A,#N/A,TRUE,"Conts";#N/A,#N/A,TRUE,"VOS";#N/A,#N/A,TRUE,"Warrington";#N/A,#N/A,TRUE,"Widnes"}</definedName>
    <definedName name="wrrwerwrew" localSheetId="11" hidden="1">{#N/A,#N/A,TRUE,"Cover";#N/A,#N/A,TRUE,"Conts";#N/A,#N/A,TRUE,"VOS";#N/A,#N/A,TRUE,"Warrington";#N/A,#N/A,TRUE,"Widnes"}</definedName>
    <definedName name="wrrwerwrew" hidden="1">{#N/A,#N/A,TRUE,"Cover";#N/A,#N/A,TRUE,"Conts";#N/A,#N/A,TRUE,"VOS";#N/A,#N/A,TRUE,"Warrington";#N/A,#N/A,TRUE,"Widnes"}</definedName>
    <definedName name="wryuwyrututwys" localSheetId="7" hidden="1">{#N/A,#N/A,TRUE,"Cover";#N/A,#N/A,TRUE,"Conts";#N/A,#N/A,TRUE,"VOS";#N/A,#N/A,TRUE,"Warrington";#N/A,#N/A,TRUE,"Widnes"}</definedName>
    <definedName name="wryuwyrututwys" localSheetId="10" hidden="1">{#N/A,#N/A,TRUE,"Cover";#N/A,#N/A,TRUE,"Conts";#N/A,#N/A,TRUE,"VOS";#N/A,#N/A,TRUE,"Warrington";#N/A,#N/A,TRUE,"Widnes"}</definedName>
    <definedName name="wryuwyrututwys" localSheetId="11" hidden="1">{#N/A,#N/A,TRUE,"Cover";#N/A,#N/A,TRUE,"Conts";#N/A,#N/A,TRUE,"VOS";#N/A,#N/A,TRUE,"Warrington";#N/A,#N/A,TRUE,"Widnes"}</definedName>
    <definedName name="wryuwyrututwys" hidden="1">{#N/A,#N/A,TRUE,"Cover";#N/A,#N/A,TRUE,"Conts";#N/A,#N/A,TRUE,"VOS";#N/A,#N/A,TRUE,"Warrington";#N/A,#N/A,TRUE,"Widnes"}</definedName>
    <definedName name="WT" localSheetId="7" hidden="1">{#N/A,#N/A,TRUE,"Cover";#N/A,#N/A,TRUE,"Conts";#N/A,#N/A,TRUE,"VOS";#N/A,#N/A,TRUE,"Warrington";#N/A,#N/A,TRUE,"Widnes"}</definedName>
    <definedName name="WT" localSheetId="10" hidden="1">{#N/A,#N/A,TRUE,"Cover";#N/A,#N/A,TRUE,"Conts";#N/A,#N/A,TRUE,"VOS";#N/A,#N/A,TRUE,"Warrington";#N/A,#N/A,TRUE,"Widnes"}</definedName>
    <definedName name="WT" localSheetId="11" hidden="1">{#N/A,#N/A,TRUE,"Cover";#N/A,#N/A,TRUE,"Conts";#N/A,#N/A,TRUE,"VOS";#N/A,#N/A,TRUE,"Warrington";#N/A,#N/A,TRUE,"Widnes"}</definedName>
    <definedName name="WT" hidden="1">{#N/A,#N/A,TRUE,"Cover";#N/A,#N/A,TRUE,"Conts";#N/A,#N/A,TRUE,"VOS";#N/A,#N/A,TRUE,"Warrington";#N/A,#N/A,TRUE,"Widnes"}</definedName>
    <definedName name="wtey" localSheetId="7" hidden="1">{#N/A,#N/A,TRUE,"Cover";#N/A,#N/A,TRUE,"Conts";#N/A,#N/A,TRUE,"VOS";#N/A,#N/A,TRUE,"Warrington";#N/A,#N/A,TRUE,"Widnes"}</definedName>
    <definedName name="wtey" localSheetId="10" hidden="1">{#N/A,#N/A,TRUE,"Cover";#N/A,#N/A,TRUE,"Conts";#N/A,#N/A,TRUE,"VOS";#N/A,#N/A,TRUE,"Warrington";#N/A,#N/A,TRUE,"Widnes"}</definedName>
    <definedName name="wtey" localSheetId="11" hidden="1">{#N/A,#N/A,TRUE,"Cover";#N/A,#N/A,TRUE,"Conts";#N/A,#N/A,TRUE,"VOS";#N/A,#N/A,TRUE,"Warrington";#N/A,#N/A,TRUE,"Widnes"}</definedName>
    <definedName name="wtey" hidden="1">{#N/A,#N/A,TRUE,"Cover";#N/A,#N/A,TRUE,"Conts";#N/A,#N/A,TRUE,"VOS";#N/A,#N/A,TRUE,"Warrington";#N/A,#N/A,TRUE,"Widnes"}</definedName>
    <definedName name="wtrwt" localSheetId="7" hidden="1">{#N/A,#N/A,TRUE,"Cover";#N/A,#N/A,TRUE,"Conts";#N/A,#N/A,TRUE,"VOS";#N/A,#N/A,TRUE,"Warrington";#N/A,#N/A,TRUE,"Widnes"}</definedName>
    <definedName name="wtrwt" localSheetId="10" hidden="1">{#N/A,#N/A,TRUE,"Cover";#N/A,#N/A,TRUE,"Conts";#N/A,#N/A,TRUE,"VOS";#N/A,#N/A,TRUE,"Warrington";#N/A,#N/A,TRUE,"Widnes"}</definedName>
    <definedName name="wtrwt" localSheetId="11" hidden="1">{#N/A,#N/A,TRUE,"Cover";#N/A,#N/A,TRUE,"Conts";#N/A,#N/A,TRUE,"VOS";#N/A,#N/A,TRUE,"Warrington";#N/A,#N/A,TRUE,"Widnes"}</definedName>
    <definedName name="wtrwt" hidden="1">{#N/A,#N/A,TRUE,"Cover";#N/A,#N/A,TRUE,"Conts";#N/A,#N/A,TRUE,"VOS";#N/A,#N/A,TRUE,"Warrington";#N/A,#N/A,TRUE,"Widnes"}</definedName>
    <definedName name="wtrywryt" localSheetId="7" hidden="1">{#N/A,#N/A,TRUE,"Cover";#N/A,#N/A,TRUE,"Conts";#N/A,#N/A,TRUE,"VOS";#N/A,#N/A,TRUE,"Warrington";#N/A,#N/A,TRUE,"Widnes"}</definedName>
    <definedName name="wtrywryt" localSheetId="10" hidden="1">{#N/A,#N/A,TRUE,"Cover";#N/A,#N/A,TRUE,"Conts";#N/A,#N/A,TRUE,"VOS";#N/A,#N/A,TRUE,"Warrington";#N/A,#N/A,TRUE,"Widnes"}</definedName>
    <definedName name="wtrywryt" localSheetId="11" hidden="1">{#N/A,#N/A,TRUE,"Cover";#N/A,#N/A,TRUE,"Conts";#N/A,#N/A,TRUE,"VOS";#N/A,#N/A,TRUE,"Warrington";#N/A,#N/A,TRUE,"Widnes"}</definedName>
    <definedName name="wtrywryt" hidden="1">{#N/A,#N/A,TRUE,"Cover";#N/A,#N/A,TRUE,"Conts";#N/A,#N/A,TRUE,"VOS";#N/A,#N/A,TRUE,"Warrington";#N/A,#N/A,TRUE,"Widnes"}</definedName>
    <definedName name="wtwt" localSheetId="7" hidden="1">{#N/A,#N/A,TRUE,"Cover";#N/A,#N/A,TRUE,"Conts";#N/A,#N/A,TRUE,"VOS";#N/A,#N/A,TRUE,"Warrington";#N/A,#N/A,TRUE,"Widnes"}</definedName>
    <definedName name="wtwt" localSheetId="10" hidden="1">{#N/A,#N/A,TRUE,"Cover";#N/A,#N/A,TRUE,"Conts";#N/A,#N/A,TRUE,"VOS";#N/A,#N/A,TRUE,"Warrington";#N/A,#N/A,TRUE,"Widnes"}</definedName>
    <definedName name="wtwt" localSheetId="11" hidden="1">{#N/A,#N/A,TRUE,"Cover";#N/A,#N/A,TRUE,"Conts";#N/A,#N/A,TRUE,"VOS";#N/A,#N/A,TRUE,"Warrington";#N/A,#N/A,TRUE,"Widnes"}</definedName>
    <definedName name="wtwt" hidden="1">{#N/A,#N/A,TRUE,"Cover";#N/A,#N/A,TRUE,"Conts";#N/A,#N/A,TRUE,"VOS";#N/A,#N/A,TRUE,"Warrington";#N/A,#N/A,TRUE,"Widnes"}</definedName>
    <definedName name="wtwy" localSheetId="7" hidden="1">{#N/A,#N/A,TRUE,"Cover";#N/A,#N/A,TRUE,"Conts";#N/A,#N/A,TRUE,"VOS";#N/A,#N/A,TRUE,"Warrington";#N/A,#N/A,TRUE,"Widnes"}</definedName>
    <definedName name="wtwy" localSheetId="10" hidden="1">{#N/A,#N/A,TRUE,"Cover";#N/A,#N/A,TRUE,"Conts";#N/A,#N/A,TRUE,"VOS";#N/A,#N/A,TRUE,"Warrington";#N/A,#N/A,TRUE,"Widnes"}</definedName>
    <definedName name="wtwy" localSheetId="11" hidden="1">{#N/A,#N/A,TRUE,"Cover";#N/A,#N/A,TRUE,"Conts";#N/A,#N/A,TRUE,"VOS";#N/A,#N/A,TRUE,"Warrington";#N/A,#N/A,TRUE,"Widnes"}</definedName>
    <definedName name="wtwy" hidden="1">{#N/A,#N/A,TRUE,"Cover";#N/A,#N/A,TRUE,"Conts";#N/A,#N/A,TRUE,"VOS";#N/A,#N/A,TRUE,"Warrington";#N/A,#N/A,TRUE,"Widnes"}</definedName>
    <definedName name="www" localSheetId="7" hidden="1">{#N/A,#N/A,TRUE,"Cover";#N/A,#N/A,TRUE,"Conts";#N/A,#N/A,TRUE,"VOS";#N/A,#N/A,TRUE,"Warrington";#N/A,#N/A,TRUE,"Widnes"}</definedName>
    <definedName name="www" localSheetId="10" hidden="1">{#N/A,#N/A,TRUE,"Cover";#N/A,#N/A,TRUE,"Conts";#N/A,#N/A,TRUE,"VOS";#N/A,#N/A,TRUE,"Warrington";#N/A,#N/A,TRUE,"Widnes"}</definedName>
    <definedName name="www" localSheetId="11" hidden="1">{#N/A,#N/A,TRUE,"Cover";#N/A,#N/A,TRUE,"Conts";#N/A,#N/A,TRUE,"VOS";#N/A,#N/A,TRUE,"Warrington";#N/A,#N/A,TRUE,"Widnes"}</definedName>
    <definedName name="www" hidden="1">{#N/A,#N/A,TRUE,"Cover";#N/A,#N/A,TRUE,"Conts";#N/A,#N/A,TRUE,"VOS";#N/A,#N/A,TRUE,"Warrington";#N/A,#N/A,TRUE,"Widnes"}</definedName>
    <definedName name="wwwww" localSheetId="7" hidden="1">{#N/A,#N/A,TRUE,"Cover";#N/A,#N/A,TRUE,"Conts";#N/A,#N/A,TRUE,"VOS";#N/A,#N/A,TRUE,"Warrington";#N/A,#N/A,TRUE,"Widnes"}</definedName>
    <definedName name="wwwww" localSheetId="10" hidden="1">{#N/A,#N/A,TRUE,"Cover";#N/A,#N/A,TRUE,"Conts";#N/A,#N/A,TRUE,"VOS";#N/A,#N/A,TRUE,"Warrington";#N/A,#N/A,TRUE,"Widnes"}</definedName>
    <definedName name="wwwww" localSheetId="11" hidden="1">{#N/A,#N/A,TRUE,"Cover";#N/A,#N/A,TRUE,"Conts";#N/A,#N/A,TRUE,"VOS";#N/A,#N/A,TRUE,"Warrington";#N/A,#N/A,TRUE,"Widnes"}</definedName>
    <definedName name="wwwww" hidden="1">{#N/A,#N/A,TRUE,"Cover";#N/A,#N/A,TRUE,"Conts";#N/A,#N/A,TRUE,"VOS";#N/A,#N/A,TRUE,"Warrington";#N/A,#N/A,TRUE,"Widnes"}</definedName>
    <definedName name="wwwwwwwww" localSheetId="7" hidden="1">#REF!</definedName>
    <definedName name="wwwwwwwww" localSheetId="10" hidden="1">#REF!</definedName>
    <definedName name="wwwwwwwww" hidden="1">#REF!</definedName>
    <definedName name="wy7u7y" localSheetId="7" hidden="1">{#N/A,#N/A,TRUE,"Cover";#N/A,#N/A,TRUE,"Conts";#N/A,#N/A,TRUE,"VOS";#N/A,#N/A,TRUE,"Warrington";#N/A,#N/A,TRUE,"Widnes"}</definedName>
    <definedName name="wy7u7y" localSheetId="10" hidden="1">{#N/A,#N/A,TRUE,"Cover";#N/A,#N/A,TRUE,"Conts";#N/A,#N/A,TRUE,"VOS";#N/A,#N/A,TRUE,"Warrington";#N/A,#N/A,TRUE,"Widnes"}</definedName>
    <definedName name="wy7u7y" localSheetId="11" hidden="1">{#N/A,#N/A,TRUE,"Cover";#N/A,#N/A,TRUE,"Conts";#N/A,#N/A,TRUE,"VOS";#N/A,#N/A,TRUE,"Warrington";#N/A,#N/A,TRUE,"Widnes"}</definedName>
    <definedName name="wy7u7y" hidden="1">{#N/A,#N/A,TRUE,"Cover";#N/A,#N/A,TRUE,"Conts";#N/A,#N/A,TRUE,"VOS";#N/A,#N/A,TRUE,"Warrington";#N/A,#N/A,TRUE,"Widnes"}</definedName>
    <definedName name="XWALL_XWALL">'[33]#REF'!$AM$191</definedName>
    <definedName name="yes" localSheetId="7" hidden="1">{#N/A,#N/A,TRUE,"Front";#N/A,#N/A,TRUE,"Simple Letter";#N/A,#N/A,TRUE,"Inside";#N/A,#N/A,TRUE,"Contents";#N/A,#N/A,TRUE,"Basis";#N/A,#N/A,TRUE,"Inclusions";#N/A,#N/A,TRUE,"Exclusions";#N/A,#N/A,TRUE,"Areas";#N/A,#N/A,TRUE,"Summary";#N/A,#N/A,TRUE,"Detail"}</definedName>
    <definedName name="yes" localSheetId="10" hidden="1">{#N/A,#N/A,TRUE,"Front";#N/A,#N/A,TRUE,"Simple Letter";#N/A,#N/A,TRUE,"Inside";#N/A,#N/A,TRUE,"Contents";#N/A,#N/A,TRUE,"Basis";#N/A,#N/A,TRUE,"Inclusions";#N/A,#N/A,TRUE,"Exclusions";#N/A,#N/A,TRUE,"Areas";#N/A,#N/A,TRUE,"Summary";#N/A,#N/A,TRUE,"Detail"}</definedName>
    <definedName name="yes" localSheetId="11"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7" hidden="1">{#N/A,#N/A,TRUE,"Cover";#N/A,#N/A,TRUE,"Conts";#N/A,#N/A,TRUE,"VOS";#N/A,#N/A,TRUE,"Warrington";#N/A,#N/A,TRUE,"Widnes"}</definedName>
    <definedName name="yhrsh" localSheetId="10" hidden="1">{#N/A,#N/A,TRUE,"Cover";#N/A,#N/A,TRUE,"Conts";#N/A,#N/A,TRUE,"VOS";#N/A,#N/A,TRUE,"Warrington";#N/A,#N/A,TRUE,"Widnes"}</definedName>
    <definedName name="yhrsh" localSheetId="11" hidden="1">{#N/A,#N/A,TRUE,"Cover";#N/A,#N/A,TRUE,"Conts";#N/A,#N/A,TRUE,"VOS";#N/A,#N/A,TRUE,"Warrington";#N/A,#N/A,TRUE,"Widnes"}</definedName>
    <definedName name="yhrsh" hidden="1">{#N/A,#N/A,TRUE,"Cover";#N/A,#N/A,TRUE,"Conts";#N/A,#N/A,TRUE,"VOS";#N/A,#N/A,TRUE,"Warrington";#N/A,#N/A,TRUE,"Widnes"}</definedName>
    <definedName name="ykhljkdggzsf" localSheetId="7" hidden="1">{#N/A,#N/A,TRUE,"Cover";#N/A,#N/A,TRUE,"Conts";#N/A,#N/A,TRUE,"VOS";#N/A,#N/A,TRUE,"Warrington";#N/A,#N/A,TRUE,"Widnes"}</definedName>
    <definedName name="ykhljkdggzsf" localSheetId="10" hidden="1">{#N/A,#N/A,TRUE,"Cover";#N/A,#N/A,TRUE,"Conts";#N/A,#N/A,TRUE,"VOS";#N/A,#N/A,TRUE,"Warrington";#N/A,#N/A,TRUE,"Widnes"}</definedName>
    <definedName name="ykhljkdggzsf" localSheetId="11" hidden="1">{#N/A,#N/A,TRUE,"Cover";#N/A,#N/A,TRUE,"Conts";#N/A,#N/A,TRUE,"VOS";#N/A,#N/A,TRUE,"Warrington";#N/A,#N/A,TRUE,"Widnes"}</definedName>
    <definedName name="ykhljkdggzsf" hidden="1">{#N/A,#N/A,TRUE,"Cover";#N/A,#N/A,TRUE,"Conts";#N/A,#N/A,TRUE,"VOS";#N/A,#N/A,TRUE,"Warrington";#N/A,#N/A,TRUE,"Widnes"}</definedName>
    <definedName name="ykkllylulf" localSheetId="7" hidden="1">{#N/A,#N/A,TRUE,"Cover";#N/A,#N/A,TRUE,"Conts";#N/A,#N/A,TRUE,"VOS";#N/A,#N/A,TRUE,"Warrington";#N/A,#N/A,TRUE,"Widnes"}</definedName>
    <definedName name="ykkllylulf" localSheetId="10" hidden="1">{#N/A,#N/A,TRUE,"Cover";#N/A,#N/A,TRUE,"Conts";#N/A,#N/A,TRUE,"VOS";#N/A,#N/A,TRUE,"Warrington";#N/A,#N/A,TRUE,"Widnes"}</definedName>
    <definedName name="ykkllylulf" localSheetId="11" hidden="1">{#N/A,#N/A,TRUE,"Cover";#N/A,#N/A,TRUE,"Conts";#N/A,#N/A,TRUE,"VOS";#N/A,#N/A,TRUE,"Warrington";#N/A,#N/A,TRUE,"Widnes"}</definedName>
    <definedName name="ykkllylulf" hidden="1">{#N/A,#N/A,TRUE,"Cover";#N/A,#N/A,TRUE,"Conts";#N/A,#N/A,TRUE,"VOS";#N/A,#N/A,TRUE,"Warrington";#N/A,#N/A,TRUE,"Widnes"}</definedName>
    <definedName name="yrtyet" localSheetId="7" hidden="1">{#N/A,#N/A,TRUE,"Cover";#N/A,#N/A,TRUE,"Conts";#N/A,#N/A,TRUE,"VOS";#N/A,#N/A,TRUE,"Warrington";#N/A,#N/A,TRUE,"Widnes"}</definedName>
    <definedName name="yrtyet" localSheetId="10" hidden="1">{#N/A,#N/A,TRUE,"Cover";#N/A,#N/A,TRUE,"Conts";#N/A,#N/A,TRUE,"VOS";#N/A,#N/A,TRUE,"Warrington";#N/A,#N/A,TRUE,"Widnes"}</definedName>
    <definedName name="yrtyet" localSheetId="11" hidden="1">{#N/A,#N/A,TRUE,"Cover";#N/A,#N/A,TRUE,"Conts";#N/A,#N/A,TRUE,"VOS";#N/A,#N/A,TRUE,"Warrington";#N/A,#N/A,TRUE,"Widnes"}</definedName>
    <definedName name="yrtyet" hidden="1">{#N/A,#N/A,TRUE,"Cover";#N/A,#N/A,TRUE,"Conts";#N/A,#N/A,TRUE,"VOS";#N/A,#N/A,TRUE,"Warrington";#N/A,#N/A,TRUE,"Widnes"}</definedName>
    <definedName name="yry" localSheetId="7" hidden="1">{#N/A,#N/A,TRUE,"Cover";#N/A,#N/A,TRUE,"Conts";#N/A,#N/A,TRUE,"VOS";#N/A,#N/A,TRUE,"Warrington";#N/A,#N/A,TRUE,"Widnes"}</definedName>
    <definedName name="yry" localSheetId="10" hidden="1">{#N/A,#N/A,TRUE,"Cover";#N/A,#N/A,TRUE,"Conts";#N/A,#N/A,TRUE,"VOS";#N/A,#N/A,TRUE,"Warrington";#N/A,#N/A,TRUE,"Widnes"}</definedName>
    <definedName name="yry" localSheetId="11" hidden="1">{#N/A,#N/A,TRUE,"Cover";#N/A,#N/A,TRUE,"Conts";#N/A,#N/A,TRUE,"VOS";#N/A,#N/A,TRUE,"Warrington";#N/A,#N/A,TRUE,"Widnes"}</definedName>
    <definedName name="yry" hidden="1">{#N/A,#N/A,TRUE,"Cover";#N/A,#N/A,TRUE,"Conts";#N/A,#N/A,TRUE,"VOS";#N/A,#N/A,TRUE,"Warrington";#N/A,#N/A,TRUE,"Widnes"}</definedName>
    <definedName name="yt" localSheetId="7" hidden="1">{#N/A,#N/A,TRUE,"Cover";#N/A,#N/A,TRUE,"Conts";#N/A,#N/A,TRUE,"VOS";#N/A,#N/A,TRUE,"Warrington";#N/A,#N/A,TRUE,"Widnes"}</definedName>
    <definedName name="yt" localSheetId="10" hidden="1">{#N/A,#N/A,TRUE,"Cover";#N/A,#N/A,TRUE,"Conts";#N/A,#N/A,TRUE,"VOS";#N/A,#N/A,TRUE,"Warrington";#N/A,#N/A,TRUE,"Widnes"}</definedName>
    <definedName name="yt" localSheetId="11" hidden="1">{#N/A,#N/A,TRUE,"Cover";#N/A,#N/A,TRUE,"Conts";#N/A,#N/A,TRUE,"VOS";#N/A,#N/A,TRUE,"Warrington";#N/A,#N/A,TRUE,"Widnes"}</definedName>
    <definedName name="yt" hidden="1">{#N/A,#N/A,TRUE,"Cover";#N/A,#N/A,TRUE,"Conts";#N/A,#N/A,TRUE,"VOS";#N/A,#N/A,TRUE,"Warrington";#N/A,#N/A,TRUE,"Widnes"}</definedName>
    <definedName name="ytjtyjre" localSheetId="7" hidden="1">{#N/A,#N/A,TRUE,"Cover";#N/A,#N/A,TRUE,"Conts";#N/A,#N/A,TRUE,"VOS";#N/A,#N/A,TRUE,"Warrington";#N/A,#N/A,TRUE,"Widnes"}</definedName>
    <definedName name="ytjtyjre" localSheetId="10" hidden="1">{#N/A,#N/A,TRUE,"Cover";#N/A,#N/A,TRUE,"Conts";#N/A,#N/A,TRUE,"VOS";#N/A,#N/A,TRUE,"Warrington";#N/A,#N/A,TRUE,"Widnes"}</definedName>
    <definedName name="ytjtyjre" localSheetId="11" hidden="1">{#N/A,#N/A,TRUE,"Cover";#N/A,#N/A,TRUE,"Conts";#N/A,#N/A,TRUE,"VOS";#N/A,#N/A,TRUE,"Warrington";#N/A,#N/A,TRUE,"Widnes"}</definedName>
    <definedName name="ytjtyjre" hidden="1">{#N/A,#N/A,TRUE,"Cover";#N/A,#N/A,TRUE,"Conts";#N/A,#N/A,TRUE,"VOS";#N/A,#N/A,TRUE,"Warrington";#N/A,#N/A,TRUE,"Widnes"}</definedName>
    <definedName name="ytuloioio" localSheetId="7" hidden="1">{#N/A,#N/A,TRUE,"Cover";#N/A,#N/A,TRUE,"Conts";#N/A,#N/A,TRUE,"VOS";#N/A,#N/A,TRUE,"Warrington";#N/A,#N/A,TRUE,"Widnes"}</definedName>
    <definedName name="ytuloioio" localSheetId="10" hidden="1">{#N/A,#N/A,TRUE,"Cover";#N/A,#N/A,TRUE,"Conts";#N/A,#N/A,TRUE,"VOS";#N/A,#N/A,TRUE,"Warrington";#N/A,#N/A,TRUE,"Widnes"}</definedName>
    <definedName name="ytuloioio" localSheetId="11" hidden="1">{#N/A,#N/A,TRUE,"Cover";#N/A,#N/A,TRUE,"Conts";#N/A,#N/A,TRUE,"VOS";#N/A,#N/A,TRUE,"Warrington";#N/A,#N/A,TRUE,"Widnes"}</definedName>
    <definedName name="ytuloioio" hidden="1">{#N/A,#N/A,TRUE,"Cover";#N/A,#N/A,TRUE,"Conts";#N/A,#N/A,TRUE,"VOS";#N/A,#N/A,TRUE,"Warrington";#N/A,#N/A,TRUE,"Widnes"}</definedName>
    <definedName name="yuti7i78o" localSheetId="7" hidden="1">{#N/A,#N/A,TRUE,"Cover";#N/A,#N/A,TRUE,"Conts";#N/A,#N/A,TRUE,"VOS";#N/A,#N/A,TRUE,"Warrington";#N/A,#N/A,TRUE,"Widnes"}</definedName>
    <definedName name="yuti7i78o" localSheetId="10" hidden="1">{#N/A,#N/A,TRUE,"Cover";#N/A,#N/A,TRUE,"Conts";#N/A,#N/A,TRUE,"VOS";#N/A,#N/A,TRUE,"Warrington";#N/A,#N/A,TRUE,"Widnes"}</definedName>
    <definedName name="yuti7i78o" localSheetId="11" hidden="1">{#N/A,#N/A,TRUE,"Cover";#N/A,#N/A,TRUE,"Conts";#N/A,#N/A,TRUE,"VOS";#N/A,#N/A,TRUE,"Warrington";#N/A,#N/A,TRUE,"Widnes"}</definedName>
    <definedName name="yuti7i78o" hidden="1">{#N/A,#N/A,TRUE,"Cover";#N/A,#N/A,TRUE,"Conts";#N/A,#N/A,TRUE,"VOS";#N/A,#N/A,TRUE,"Warrington";#N/A,#N/A,TRUE,"Widnes"}</definedName>
    <definedName name="yyy" localSheetId="7" hidden="1">{#N/A,#N/A,TRUE,"Cover";#N/A,#N/A,TRUE,"Conts";#N/A,#N/A,TRUE,"VOS";#N/A,#N/A,TRUE,"Warrington";#N/A,#N/A,TRUE,"Widnes"}</definedName>
    <definedName name="yyy" localSheetId="10" hidden="1">{#N/A,#N/A,TRUE,"Cover";#N/A,#N/A,TRUE,"Conts";#N/A,#N/A,TRUE,"VOS";#N/A,#N/A,TRUE,"Warrington";#N/A,#N/A,TRUE,"Widnes"}</definedName>
    <definedName name="yyy" localSheetId="11" hidden="1">{#N/A,#N/A,TRUE,"Cover";#N/A,#N/A,TRUE,"Conts";#N/A,#N/A,TRUE,"VOS";#N/A,#N/A,TRUE,"Warrington";#N/A,#N/A,TRUE,"Widnes"}</definedName>
    <definedName name="yyy" hidden="1">{#N/A,#N/A,TRUE,"Cover";#N/A,#N/A,TRUE,"Conts";#N/A,#N/A,TRUE,"VOS";#N/A,#N/A,TRUE,"Warrington";#N/A,#N/A,TRUE,"Widnes"}</definedName>
    <definedName name="Z_0C509CAE_4B28_497F_9463_E056D87AE422_.wvu.Rows" localSheetId="7" hidden="1">[17]Micro!#REF!</definedName>
    <definedName name="Z_0C509CAE_4B28_497F_9463_E056D87AE422_.wvu.Rows" localSheetId="10" hidden="1">[17]Micro!#REF!</definedName>
    <definedName name="Z_0C509CAE_4B28_497F_9463_E056D87AE422_.wvu.Rows" hidden="1">[17]Micro!#REF!</definedName>
    <definedName name="Z_0E5612F1_1C5C_4147_BE42_908BDE0B1405_.wvu.FilterData" localSheetId="7" hidden="1">#REF!</definedName>
    <definedName name="Z_0E5612F1_1C5C_4147_BE42_908BDE0B1405_.wvu.FilterData" localSheetId="10" hidden="1">#REF!</definedName>
    <definedName name="Z_0E5612F1_1C5C_4147_BE42_908BDE0B1405_.wvu.FilterData" hidden="1">#REF!</definedName>
    <definedName name="Z_0E5612F1_1C5C_4147_BE42_908BDE0B1405_.wvu.PrintTitles" localSheetId="7" hidden="1">#REF!</definedName>
    <definedName name="Z_0E5612F1_1C5C_4147_BE42_908BDE0B1405_.wvu.PrintTitles" localSheetId="10" hidden="1">#REF!</definedName>
    <definedName name="Z_0E5612F1_1C5C_4147_BE42_908BDE0B1405_.wvu.PrintTitles" hidden="1">#REF!</definedName>
    <definedName name="Z_5A4CDE39_BC84_48C0_8208_6970E7A71896_.wvu.Cols" hidden="1">'[34]GM &amp; TA'!$F:$F,'[34]GM &amp; TA'!$G:$G,'[34]GM &amp; TA'!$I:$T</definedName>
    <definedName name="Z_64FBE21F_D610_4122_B662_C1CA556F0E6B_.wvu.Rows" hidden="1">[17]Macro!$9:$47,[17]Macro!$49:$49</definedName>
    <definedName name="Z_821080B5_A53F_46D5_A7A8_C550E9A6DB8E_.wvu.Rows" localSheetId="7" hidden="1">'[17]Scaff-Rose'!#REF!</definedName>
    <definedName name="Z_821080B5_A53F_46D5_A7A8_C550E9A6DB8E_.wvu.Rows" localSheetId="10" hidden="1">'[17]Scaff-Rose'!#REF!</definedName>
    <definedName name="Z_821080B5_A53F_46D5_A7A8_C550E9A6DB8E_.wvu.Rows" hidden="1">'[17]Scaff-Rose'!#REF!</definedName>
    <definedName name="Z_893D3CDD_E6EC_4FBE_9F4B_7C063AADDAA3_.wvu.FilterData" localSheetId="7" hidden="1">#REF!</definedName>
    <definedName name="Z_893D3CDD_E6EC_4FBE_9F4B_7C063AADDAA3_.wvu.FilterData" localSheetId="10" hidden="1">#REF!</definedName>
    <definedName name="Z_893D3CDD_E6EC_4FBE_9F4B_7C063AADDAA3_.wvu.FilterData" hidden="1">#REF!</definedName>
    <definedName name="Z_893D3CDD_E6EC_4FBE_9F4B_7C063AADDAA3_.wvu.PrintTitles" localSheetId="7" hidden="1">#REF!</definedName>
    <definedName name="Z_893D3CDD_E6EC_4FBE_9F4B_7C063AADDAA3_.wvu.PrintTitles" localSheetId="10" hidden="1">#REF!</definedName>
    <definedName name="Z_893D3CDD_E6EC_4FBE_9F4B_7C063AADDAA3_.wvu.PrintTitles" hidden="1">#REF!</definedName>
    <definedName name="Z_893D3CDD_E6EC_4FBE_9F4B_7C063AADDAA3_.wvu.Rows" localSheetId="7" hidden="1">#REF!</definedName>
    <definedName name="Z_893D3CDD_E6EC_4FBE_9F4B_7C063AADDAA3_.wvu.Rows" localSheetId="10" hidden="1">#REF!</definedName>
    <definedName name="Z_893D3CDD_E6EC_4FBE_9F4B_7C063AADDAA3_.wvu.Rows" hidden="1">#REF!</definedName>
    <definedName name="Z_89FC4C3A_6586_42BA_B0E6_F0959042E6A0_.wvu.Rows" localSheetId="7" hidden="1">'[17]Scaff-Rose'!#REF!</definedName>
    <definedName name="Z_89FC4C3A_6586_42BA_B0E6_F0959042E6A0_.wvu.Rows" localSheetId="10" hidden="1">'[17]Scaff-Rose'!#REF!</definedName>
    <definedName name="Z_89FC4C3A_6586_42BA_B0E6_F0959042E6A0_.wvu.Rows" hidden="1">'[17]Scaff-Rose'!#REF!</definedName>
    <definedName name="Z_8FCC9949_BB10_48DD_835F_9D6E68B3AE12_.wvu.PrintTitles" localSheetId="7" hidden="1">#REF!</definedName>
    <definedName name="Z_8FCC9949_BB10_48DD_835F_9D6E68B3AE12_.wvu.PrintTitles" localSheetId="10" hidden="1">#REF!</definedName>
    <definedName name="Z_8FCC9949_BB10_48DD_835F_9D6E68B3AE12_.wvu.PrintTitles" hidden="1">#REF!</definedName>
    <definedName name="Z_8FCC9949_BB10_48DD_835F_9D6E68B3AE12_.wvu.Rows" localSheetId="7" hidden="1">'[34]GM &amp; TA'!#REF!,'[34]GM &amp; TA'!#REF!</definedName>
    <definedName name="Z_8FCC9949_BB10_48DD_835F_9D6E68B3AE12_.wvu.Rows" localSheetId="10" hidden="1">'[34]GM &amp; TA'!#REF!,'[34]GM &amp; TA'!#REF!</definedName>
    <definedName name="Z_8FCC9949_BB10_48DD_835F_9D6E68B3AE12_.wvu.Rows" hidden="1">'[34]GM &amp; TA'!#REF!,'[34]GM &amp; TA'!#REF!</definedName>
    <definedName name="Z_911FCEE4_2CBF_4A90_9E55_ED72CBEECF9A_.wvu.FilterData" localSheetId="7" hidden="1">#REF!</definedName>
    <definedName name="Z_911FCEE4_2CBF_4A90_9E55_ED72CBEECF9A_.wvu.FilterData" localSheetId="10" hidden="1">#REF!</definedName>
    <definedName name="Z_911FCEE4_2CBF_4A90_9E55_ED72CBEECF9A_.wvu.FilterData" hidden="1">#REF!</definedName>
    <definedName name="Z_C4987C22_A4BC_4088_8093_02A2E532FBED_.wvu.FilterData" localSheetId="7" hidden="1">#REF!</definedName>
    <definedName name="Z_C4987C22_A4BC_4088_8093_02A2E532FBED_.wvu.FilterData" localSheetId="10" hidden="1">#REF!</definedName>
    <definedName name="Z_C4987C22_A4BC_4088_8093_02A2E532FBED_.wvu.FilterData" hidden="1">#REF!</definedName>
    <definedName name="Z_C4987C22_A4BC_4088_8093_02A2E532FBED_.wvu.PrintTitles" localSheetId="7" hidden="1">#REF!</definedName>
    <definedName name="Z_C4987C22_A4BC_4088_8093_02A2E532FBED_.wvu.PrintTitles" localSheetId="10" hidden="1">#REF!</definedName>
    <definedName name="Z_C4987C22_A4BC_4088_8093_02A2E532FBED_.wvu.PrintTitles" hidden="1">#REF!</definedName>
    <definedName name="Z_E61184E6_4A82_48AD_BD46_AD03682B9E61_.wvu.Rows" localSheetId="7" hidden="1">[17]Micro!#REF!</definedName>
    <definedName name="Z_E61184E6_4A82_48AD_BD46_AD03682B9E61_.wvu.Rows" localSheetId="10" hidden="1">[17]Micro!#REF!</definedName>
    <definedName name="Z_E61184E6_4A82_48AD_BD46_AD03682B9E61_.wvu.Rows" hidden="1">[17]Micro!#REF!</definedName>
    <definedName name="Z_F8A287BF_980C_4986_B08C_54EAB9AA17CB_.wvu.FilterData" localSheetId="7" hidden="1">#REF!</definedName>
    <definedName name="Z_F8A287BF_980C_4986_B08C_54EAB9AA17CB_.wvu.FilterData" localSheetId="10" hidden="1">#REF!</definedName>
    <definedName name="Z_F8A287BF_980C_4986_B08C_54EAB9AA17CB_.wvu.FilterData" hidden="1">#REF!</definedName>
    <definedName name="Z_F8A287BF_980C_4986_B08C_54EAB9AA17CB_.wvu.PrintTitles" localSheetId="7" hidden="1">#REF!</definedName>
    <definedName name="Z_F8A287BF_980C_4986_B08C_54EAB9AA17CB_.wvu.PrintTitles" localSheetId="10" hidden="1">#REF!</definedName>
    <definedName name="Z_F8A287BF_980C_4986_B08C_54EAB9AA17CB_.wvu.PrintTitles" hidden="1">#REF!</definedName>
    <definedName name="zaed" localSheetId="7" hidden="1">{#N/A,#N/A,TRUE,"Cover";#N/A,#N/A,TRUE,"Conts";#N/A,#N/A,TRUE,"VOS";#N/A,#N/A,TRUE,"Warrington";#N/A,#N/A,TRUE,"Widnes"}</definedName>
    <definedName name="zaed" localSheetId="10" hidden="1">{#N/A,#N/A,TRUE,"Cover";#N/A,#N/A,TRUE,"Conts";#N/A,#N/A,TRUE,"VOS";#N/A,#N/A,TRUE,"Warrington";#N/A,#N/A,TRUE,"Widnes"}</definedName>
    <definedName name="zaed" localSheetId="11" hidden="1">{#N/A,#N/A,TRUE,"Cover";#N/A,#N/A,TRUE,"Conts";#N/A,#N/A,TRUE,"VOS";#N/A,#N/A,TRUE,"Warrington";#N/A,#N/A,TRUE,"Widnes"}</definedName>
    <definedName name="zaed" hidden="1">{#N/A,#N/A,TRUE,"Cover";#N/A,#N/A,TRUE,"Conts";#N/A,#N/A,TRUE,"VOS";#N/A,#N/A,TRUE,"Warrington";#N/A,#N/A,TRUE,"Widnes"}</definedName>
    <definedName name="ZBDZBDFB" localSheetId="7" hidden="1">{#N/A,#N/A,TRUE,"Cover";#N/A,#N/A,TRUE,"Conts";#N/A,#N/A,TRUE,"VOS";#N/A,#N/A,TRUE,"Warrington";#N/A,#N/A,TRUE,"Widnes"}</definedName>
    <definedName name="ZBDZBDFB" localSheetId="10" hidden="1">{#N/A,#N/A,TRUE,"Cover";#N/A,#N/A,TRUE,"Conts";#N/A,#N/A,TRUE,"VOS";#N/A,#N/A,TRUE,"Warrington";#N/A,#N/A,TRUE,"Widnes"}</definedName>
    <definedName name="ZBDZBDFB" localSheetId="11" hidden="1">{#N/A,#N/A,TRUE,"Cover";#N/A,#N/A,TRUE,"Conts";#N/A,#N/A,TRUE,"VOS";#N/A,#N/A,TRUE,"Warrington";#N/A,#N/A,TRUE,"Widnes"}</definedName>
    <definedName name="ZBDZBDFB" hidden="1">{#N/A,#N/A,TRUE,"Cover";#N/A,#N/A,TRUE,"Conts";#N/A,#N/A,TRUE,"VOS";#N/A,#N/A,TRUE,"Warrington";#N/A,#N/A,TRUE,"Widnes"}</definedName>
    <definedName name="zse" localSheetId="7" hidden="1">{#N/A,#N/A,FALSE,"SumG";#N/A,#N/A,FALSE,"ElecG";#N/A,#N/A,FALSE,"MechG";#N/A,#N/A,FALSE,"GeotG";#N/A,#N/A,FALSE,"PrcsG";#N/A,#N/A,FALSE,"TunnG";#N/A,#N/A,FALSE,"CivlG";#N/A,#N/A,FALSE,"NtwkG";#N/A,#N/A,FALSE,"EstgG";#N/A,#N/A,FALSE,"PEngG"}</definedName>
    <definedName name="zse" localSheetId="10" hidden="1">{#N/A,#N/A,FALSE,"SumG";#N/A,#N/A,FALSE,"ElecG";#N/A,#N/A,FALSE,"MechG";#N/A,#N/A,FALSE,"GeotG";#N/A,#N/A,FALSE,"PrcsG";#N/A,#N/A,FALSE,"TunnG";#N/A,#N/A,FALSE,"CivlG";#N/A,#N/A,FALSE,"NtwkG";#N/A,#N/A,FALSE,"EstgG";#N/A,#N/A,FALSE,"PEngG"}</definedName>
    <definedName name="zse" localSheetId="11"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7" hidden="1">{#N/A,#N/A,TRUE,"Cover";#N/A,#N/A,TRUE,"Conts";#N/A,#N/A,TRUE,"VOS";#N/A,#N/A,TRUE,"Warrington";#N/A,#N/A,TRUE,"Widnes"}</definedName>
    <definedName name="zxdvzdv" localSheetId="10" hidden="1">{#N/A,#N/A,TRUE,"Cover";#N/A,#N/A,TRUE,"Conts";#N/A,#N/A,TRUE,"VOS";#N/A,#N/A,TRUE,"Warrington";#N/A,#N/A,TRUE,"Widnes"}</definedName>
    <definedName name="zxdvzdv" localSheetId="11" hidden="1">{#N/A,#N/A,TRUE,"Cover";#N/A,#N/A,TRUE,"Conts";#N/A,#N/A,TRUE,"VOS";#N/A,#N/A,TRUE,"Warrington";#N/A,#N/A,TRUE,"Widnes"}</definedName>
    <definedName name="zxdvzdv" hidden="1">{#N/A,#N/A,TRUE,"Cover";#N/A,#N/A,TRUE,"Conts";#N/A,#N/A,TRUE,"VOS";#N/A,#N/A,TRUE,"Warrington";#N/A,#N/A,TRUE,"Widnes"}</definedName>
    <definedName name="zz" localSheetId="7" hidden="1">{#N/A,#N/A,FALSE,"SumD";#N/A,#N/A,FALSE,"ElecD";#N/A,#N/A,FALSE,"MechD";#N/A,#N/A,FALSE,"GeotD";#N/A,#N/A,FALSE,"PrcsD";#N/A,#N/A,FALSE,"TunnD";#N/A,#N/A,FALSE,"CivlD";#N/A,#N/A,FALSE,"NtwkD";#N/A,#N/A,FALSE,"EstgD";#N/A,#N/A,FALSE,"PEngD"}</definedName>
    <definedName name="ZZ">'[19]DET.ENGG.PROG'!$A$1:$Q$23</definedName>
    <definedName name="zzz" localSheetId="7" hidden="1">{#N/A,#N/A,TRUE,"Cover";#N/A,#N/A,TRUE,"Conts";#N/A,#N/A,TRUE,"VOS";#N/A,#N/A,TRUE,"Warrington";#N/A,#N/A,TRUE,"Widnes"}</definedName>
    <definedName name="zzz" localSheetId="10" hidden="1">{#N/A,#N/A,TRUE,"Cover";#N/A,#N/A,TRUE,"Conts";#N/A,#N/A,TRUE,"VOS";#N/A,#N/A,TRUE,"Warrington";#N/A,#N/A,TRUE,"Widnes"}</definedName>
    <definedName name="zzz" localSheetId="11" hidden="1">{#N/A,#N/A,TRUE,"Cover";#N/A,#N/A,TRUE,"Conts";#N/A,#N/A,TRUE,"VOS";#N/A,#N/A,TRUE,"Warrington";#N/A,#N/A,TRUE,"Widnes"}</definedName>
    <definedName name="zzz" hidden="1">{#N/A,#N/A,TRUE,"Cover";#N/A,#N/A,TRUE,"Conts";#N/A,#N/A,TRUE,"VOS";#N/A,#N/A,TRUE,"Warrington";#N/A,#N/A,TRUE,"Widnes"}</definedName>
  </definedNames>
  <calcPr calcId="191029"/>
  <extLst>
    <ext xmlns:x14="http://schemas.microsoft.com/office/spreadsheetml/2009/9/main" uri="{79F54976-1DA5-4618-B147-4CDE4B953A38}">
      <x14:workbookPr defaultImageDpi="330" discardImageEditData="1"/>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9" i="55" l="1"/>
  <c r="L29" i="55"/>
  <c r="D29" i="55"/>
  <c r="X27" i="55"/>
  <c r="G27" i="55"/>
  <c r="T16" i="56" l="1"/>
  <c r="E28" i="25"/>
  <c r="E27" i="25"/>
  <c r="E12" i="25"/>
  <c r="E11" i="25"/>
  <c r="E6" i="25"/>
  <c r="H22" i="35" l="1"/>
  <c r="H24" i="35" s="1"/>
  <c r="S6" i="1" s="1"/>
  <c r="H20" i="35"/>
  <c r="H19" i="35"/>
  <c r="H18" i="35"/>
  <c r="H17" i="35"/>
  <c r="H16" i="35"/>
  <c r="H15" i="35"/>
  <c r="H14" i="35"/>
  <c r="H13" i="35"/>
  <c r="H12" i="35"/>
  <c r="H11" i="35"/>
  <c r="H10" i="35"/>
  <c r="H9" i="35"/>
  <c r="H8" i="35"/>
  <c r="G4" i="35"/>
  <c r="I3" i="35" l="1"/>
  <c r="C50" i="51" l="1"/>
  <c r="F50" i="51" s="1"/>
  <c r="C70" i="18"/>
  <c r="F70" i="18" s="1"/>
  <c r="G70" i="18" s="1"/>
  <c r="L11" i="11" l="1"/>
  <c r="O11" i="2"/>
  <c r="F10" i="31" l="1"/>
  <c r="E10" i="31"/>
  <c r="C49" i="51" l="1"/>
  <c r="F49" i="51" s="1"/>
  <c r="C69" i="18"/>
  <c r="F69" i="18" s="1"/>
  <c r="G69" i="18" s="1"/>
  <c r="C48" i="51" l="1"/>
  <c r="F48" i="51" s="1"/>
  <c r="C68" i="18"/>
  <c r="F68" i="18" s="1"/>
  <c r="G68" i="18" s="1"/>
  <c r="AC13" i="12"/>
  <c r="AA13" i="12"/>
  <c r="AB13" i="12"/>
  <c r="O13" i="12"/>
  <c r="Q13" i="12" s="1"/>
  <c r="S13" i="12" s="1"/>
  <c r="T13" i="12" s="1"/>
  <c r="V13" i="12" s="1"/>
  <c r="H13" i="12"/>
  <c r="G13" i="12"/>
  <c r="J13" i="12" s="1"/>
  <c r="W13" i="12" l="1"/>
  <c r="P13" i="12"/>
  <c r="C47" i="51" l="1"/>
  <c r="F47" i="51" s="1"/>
  <c r="E10" i="25" l="1"/>
  <c r="C67" i="18"/>
  <c r="F67" i="18" s="1"/>
  <c r="G67" i="18" s="1"/>
  <c r="E46" i="51" l="1"/>
  <c r="E47" i="51" s="1"/>
  <c r="E48" i="51" s="1"/>
  <c r="E49" i="51" s="1"/>
  <c r="E50" i="51" s="1"/>
  <c r="C46" i="51"/>
  <c r="F46" i="51" s="1"/>
  <c r="E66" i="18" l="1"/>
  <c r="E67" i="18" s="1"/>
  <c r="E68" i="18" s="1"/>
  <c r="E69" i="18" s="1"/>
  <c r="E70" i="18" s="1"/>
  <c r="C66" i="18"/>
  <c r="F66" i="18" s="1"/>
  <c r="G66" i="18" s="1"/>
  <c r="P22" i="31"/>
  <c r="O22" i="31"/>
  <c r="P10" i="31"/>
  <c r="O10" i="31"/>
  <c r="I22" i="31"/>
  <c r="H22" i="31"/>
  <c r="G22" i="31"/>
  <c r="I10" i="31"/>
  <c r="H10" i="31"/>
  <c r="G10" i="31"/>
  <c r="H38" i="6" l="1"/>
  <c r="H15" i="6"/>
  <c r="H7" i="6"/>
  <c r="C45" i="51"/>
  <c r="F45" i="51" s="1"/>
  <c r="C44" i="51"/>
  <c r="F44" i="51" s="1"/>
  <c r="C65" i="18"/>
  <c r="F65" i="18" s="1"/>
  <c r="G65" i="18" s="1"/>
  <c r="F22" i="31" l="1"/>
  <c r="E22" i="31"/>
  <c r="I9" i="11"/>
  <c r="I9" i="2"/>
  <c r="C64" i="18"/>
  <c r="F64" i="18" s="1"/>
  <c r="G64" i="18" s="1"/>
  <c r="T10" i="56" l="1"/>
  <c r="T12" i="56"/>
  <c r="T11" i="56"/>
  <c r="C43" i="51" l="1"/>
  <c r="F43" i="51" s="1"/>
  <c r="C63" i="18"/>
  <c r="F63" i="18" s="1"/>
  <c r="G63" i="18" s="1"/>
  <c r="T107" i="56" l="1"/>
  <c r="T17" i="56"/>
  <c r="C42" i="51" l="1"/>
  <c r="F42" i="51" s="1"/>
  <c r="C62" i="18" l="1"/>
  <c r="F62" i="18" s="1"/>
  <c r="G62" i="18" s="1"/>
  <c r="Y11" i="12" l="1"/>
  <c r="C61" i="18" l="1"/>
  <c r="F61" i="18" s="1"/>
  <c r="G61" i="18" s="1"/>
  <c r="C41" i="51"/>
  <c r="F41" i="51" s="1"/>
  <c r="F40" i="51"/>
  <c r="F39" i="51"/>
  <c r="C37" i="51"/>
  <c r="F37" i="51" s="1"/>
  <c r="G37" i="51" s="1"/>
  <c r="C36" i="51"/>
  <c r="F36" i="51" s="1"/>
  <c r="G36" i="51" s="1"/>
  <c r="C35" i="51"/>
  <c r="F35" i="51" s="1"/>
  <c r="G35" i="51" s="1"/>
  <c r="C34" i="51"/>
  <c r="F34" i="51" s="1"/>
  <c r="G34" i="51" s="1"/>
  <c r="C33" i="51"/>
  <c r="F33" i="51" s="1"/>
  <c r="G33" i="51" s="1"/>
  <c r="C32" i="51"/>
  <c r="F32" i="51" s="1"/>
  <c r="G32" i="51" s="1"/>
  <c r="C31" i="51"/>
  <c r="F31" i="51" s="1"/>
  <c r="G31" i="51" s="1"/>
  <c r="C30" i="51"/>
  <c r="F30" i="51" s="1"/>
  <c r="G30" i="51" s="1"/>
  <c r="C29" i="51"/>
  <c r="F29" i="51" s="1"/>
  <c r="G29" i="51" s="1"/>
  <c r="C28" i="51"/>
  <c r="F28" i="51" s="1"/>
  <c r="G28" i="51" s="1"/>
  <c r="C27" i="51"/>
  <c r="F27" i="51" s="1"/>
  <c r="G27" i="51" s="1"/>
  <c r="C26" i="51"/>
  <c r="F26" i="51" s="1"/>
  <c r="G26" i="51" s="1"/>
  <c r="C25" i="51"/>
  <c r="F25" i="51" s="1"/>
  <c r="G25" i="51" s="1"/>
  <c r="C24" i="51"/>
  <c r="F24" i="51" s="1"/>
  <c r="G24" i="51" s="1"/>
  <c r="AC12" i="12"/>
  <c r="AB12" i="12"/>
  <c r="O12" i="12"/>
  <c r="Q12" i="12" s="1"/>
  <c r="S12" i="12" s="1"/>
  <c r="T12" i="12" s="1"/>
  <c r="V12" i="12" s="1"/>
  <c r="W12" i="12" s="1"/>
  <c r="H12" i="12"/>
  <c r="G12" i="12"/>
  <c r="AA12" i="12" l="1"/>
  <c r="J12" i="12"/>
  <c r="P12" i="12"/>
  <c r="F7" i="25" l="1"/>
  <c r="T23" i="56" l="1"/>
  <c r="T19" i="56"/>
  <c r="H8" i="58" l="1"/>
  <c r="H18" i="58"/>
  <c r="F11" i="25" l="1"/>
  <c r="E9" i="25"/>
  <c r="F8" i="25"/>
  <c r="C60" i="18" l="1"/>
  <c r="F60" i="18" s="1"/>
  <c r="G60" i="18" s="1"/>
  <c r="T38" i="56"/>
  <c r="E37" i="18"/>
  <c r="T18" i="56"/>
  <c r="T20" i="56"/>
  <c r="T6" i="56"/>
  <c r="C59" i="18"/>
  <c r="F59" i="18" s="1"/>
  <c r="G59" i="18" s="1"/>
  <c r="E5" i="18"/>
  <c r="H28" i="25" l="1"/>
  <c r="H27" i="25"/>
  <c r="H11" i="25"/>
  <c r="H8" i="25"/>
  <c r="H7" i="25"/>
  <c r="H4" i="25"/>
  <c r="H3" i="25"/>
  <c r="G28" i="25"/>
  <c r="G27" i="25"/>
  <c r="G11" i="25"/>
  <c r="G7" i="25"/>
  <c r="G4" i="25"/>
  <c r="G3" i="25"/>
  <c r="F22" i="25" l="1"/>
  <c r="E22" i="25"/>
  <c r="F21" i="25"/>
  <c r="E21" i="25"/>
  <c r="G21" i="25" l="1"/>
  <c r="H21" i="25"/>
  <c r="G22" i="25"/>
  <c r="H22" i="25"/>
  <c r="T110" i="56"/>
  <c r="T7" i="56"/>
  <c r="T14" i="56"/>
  <c r="F18" i="25" l="1"/>
  <c r="E18" i="25"/>
  <c r="E17" i="25"/>
  <c r="F12" i="25"/>
  <c r="G8" i="25"/>
  <c r="F5" i="25"/>
  <c r="G18" i="25" l="1"/>
  <c r="H18" i="25"/>
  <c r="H12" i="25"/>
  <c r="G12" i="25"/>
  <c r="G5" i="25"/>
  <c r="H5" i="25"/>
  <c r="C58" i="18"/>
  <c r="F58" i="18" s="1"/>
  <c r="G58" i="18" s="1"/>
  <c r="Y10" i="12"/>
  <c r="K8" i="2" s="1"/>
  <c r="Y9" i="12"/>
  <c r="Q49" i="56"/>
  <c r="C57" i="18"/>
  <c r="F57" i="18" s="1"/>
  <c r="G57" i="18" s="1"/>
  <c r="E2" i="25" l="1"/>
  <c r="E25" i="25"/>
  <c r="E24" i="25"/>
  <c r="E23" i="25"/>
  <c r="E16" i="25"/>
  <c r="T9" i="56"/>
  <c r="T8" i="56"/>
  <c r="J109" i="56" l="1"/>
  <c r="J107" i="56"/>
  <c r="T109" i="56"/>
  <c r="F6" i="25"/>
  <c r="H6" i="25" l="1"/>
  <c r="G6" i="25"/>
  <c r="AC11" i="12" l="1"/>
  <c r="AB11" i="12"/>
  <c r="O11" i="12"/>
  <c r="P11" i="12" s="1"/>
  <c r="H11" i="12"/>
  <c r="G11" i="12"/>
  <c r="J11" i="12" s="1"/>
  <c r="Q11" i="12" l="1"/>
  <c r="S11" i="12" s="1"/>
  <c r="T11" i="12" s="1"/>
  <c r="V11" i="12" s="1"/>
  <c r="W11" i="12" l="1"/>
  <c r="AA11" i="12"/>
  <c r="J63" i="56" l="1"/>
  <c r="T63" i="56" l="1"/>
  <c r="E26" i="25"/>
  <c r="F17" i="25"/>
  <c r="E14" i="25"/>
  <c r="C56" i="18"/>
  <c r="F56" i="18" s="1"/>
  <c r="G56" i="18" s="1"/>
  <c r="G17" i="25" l="1"/>
  <c r="H17" i="25"/>
  <c r="H24" i="31"/>
  <c r="I24" i="31"/>
  <c r="I11" i="2" s="1"/>
  <c r="N11" i="2" l="1"/>
  <c r="H11" i="2"/>
  <c r="J11" i="2"/>
  <c r="H10" i="2"/>
  <c r="J10" i="2"/>
  <c r="J9" i="2"/>
  <c r="H8" i="2"/>
  <c r="J8" i="2"/>
  <c r="H17" i="58"/>
  <c r="H16" i="58"/>
  <c r="H15" i="58"/>
  <c r="H7" i="58"/>
  <c r="H6" i="58"/>
  <c r="H5" i="58"/>
  <c r="H4" i="58"/>
  <c r="E15" i="25" l="1"/>
  <c r="F15" i="25"/>
  <c r="F14" i="25"/>
  <c r="F10" i="25"/>
  <c r="F9" i="25"/>
  <c r="C55" i="18"/>
  <c r="F55" i="18" s="1"/>
  <c r="G55" i="18" s="1"/>
  <c r="G10" i="25" l="1"/>
  <c r="H10" i="25"/>
  <c r="H15" i="25"/>
  <c r="G15" i="25"/>
  <c r="G14" i="25"/>
  <c r="H14" i="25"/>
  <c r="G9" i="25"/>
  <c r="H9" i="25"/>
  <c r="J6" i="56" l="1"/>
  <c r="J68" i="56" l="1"/>
  <c r="J94" i="56"/>
  <c r="T21" i="56" l="1"/>
  <c r="T22" i="56" l="1"/>
  <c r="T15" i="56"/>
  <c r="T13" i="56"/>
  <c r="J12" i="56"/>
  <c r="J11" i="56"/>
  <c r="AC10" i="12" l="1"/>
  <c r="AB10" i="12"/>
  <c r="O10" i="12"/>
  <c r="P10" i="12" s="1"/>
  <c r="H10" i="12"/>
  <c r="G10" i="12"/>
  <c r="J10" i="12" s="1"/>
  <c r="Q10" i="12" l="1"/>
  <c r="S10" i="12" s="1"/>
  <c r="T10" i="12" s="1"/>
  <c r="V10" i="12" s="1"/>
  <c r="F26" i="25"/>
  <c r="F25" i="25"/>
  <c r="F24" i="25"/>
  <c r="F23" i="25"/>
  <c r="F16" i="25"/>
  <c r="E13" i="25"/>
  <c r="F13" i="25" s="1"/>
  <c r="F2" i="25"/>
  <c r="G2" i="25" s="1"/>
  <c r="J74" i="56"/>
  <c r="J43" i="56"/>
  <c r="J42" i="56"/>
  <c r="J41" i="56"/>
  <c r="J89" i="56"/>
  <c r="J111" i="56"/>
  <c r="J106" i="56"/>
  <c r="J103" i="56"/>
  <c r="J95" i="56"/>
  <c r="J80" i="56"/>
  <c r="J77" i="56"/>
  <c r="J76" i="56"/>
  <c r="G13" i="25" l="1"/>
  <c r="H13" i="25"/>
  <c r="H24" i="25"/>
  <c r="G24" i="25"/>
  <c r="G25" i="25"/>
  <c r="H25" i="25"/>
  <c r="H16" i="25"/>
  <c r="G16" i="25"/>
  <c r="G26" i="25"/>
  <c r="H26" i="25"/>
  <c r="H23" i="25"/>
  <c r="G23" i="25"/>
  <c r="AA10" i="12"/>
  <c r="W10" i="12"/>
  <c r="C54" i="18" l="1"/>
  <c r="F54" i="18" s="1"/>
  <c r="G54" i="18" s="1"/>
  <c r="K7" i="2"/>
  <c r="L7" i="2" s="1"/>
  <c r="L8" i="2" s="1"/>
  <c r="H14" i="58"/>
  <c r="E20" i="25"/>
  <c r="E19" i="25"/>
  <c r="C53" i="18"/>
  <c r="F53" i="18" s="1"/>
  <c r="G53" i="18" s="1"/>
  <c r="L9" i="2" l="1"/>
  <c r="M8" i="2"/>
  <c r="M7" i="2"/>
  <c r="G24" i="31"/>
  <c r="E5" i="36"/>
  <c r="R57" i="56"/>
  <c r="M9" i="2" l="1"/>
  <c r="L10" i="2"/>
  <c r="M10" i="2" s="1"/>
  <c r="C52" i="18"/>
  <c r="F52" i="18" s="1"/>
  <c r="G52" i="18" s="1"/>
  <c r="J24" i="56"/>
  <c r="H14" i="32" l="1"/>
  <c r="J20" i="56"/>
  <c r="F19" i="25" l="1"/>
  <c r="S98" i="1"/>
  <c r="H10" i="58"/>
  <c r="F20" i="25"/>
  <c r="H9" i="58"/>
  <c r="H20" i="25" l="1"/>
  <c r="G20" i="25"/>
  <c r="H19" i="25"/>
  <c r="G19" i="25"/>
  <c r="C51" i="18"/>
  <c r="F51" i="18" s="1"/>
  <c r="G51" i="18" s="1"/>
  <c r="J15" i="56" l="1"/>
  <c r="J18" i="56"/>
  <c r="J8" i="56"/>
  <c r="J10" i="56" l="1"/>
  <c r="H20" i="58" l="1"/>
  <c r="H19" i="58"/>
  <c r="C50" i="18"/>
  <c r="F50" i="18" s="1"/>
  <c r="G50" i="18" s="1"/>
  <c r="J19" i="56" l="1"/>
  <c r="C49" i="18" l="1"/>
  <c r="F49" i="18" s="1"/>
  <c r="G49" i="18" s="1"/>
  <c r="O9" i="12" l="1"/>
  <c r="P9" i="12" s="1"/>
  <c r="AC9" i="12"/>
  <c r="AB9" i="12"/>
  <c r="H9" i="12"/>
  <c r="G9" i="12"/>
  <c r="J9" i="12" s="1"/>
  <c r="Q9" i="12" l="1"/>
  <c r="S9" i="12" s="1"/>
  <c r="T9" i="12" s="1"/>
  <c r="V9" i="12" s="1"/>
  <c r="AA9" i="12" s="1"/>
  <c r="W9" i="12" l="1"/>
  <c r="C48" i="18"/>
  <c r="F48" i="18" s="1"/>
  <c r="G48" i="18" s="1"/>
  <c r="H2" i="25"/>
  <c r="B20" i="6"/>
  <c r="E24" i="31" l="1"/>
  <c r="F24" i="31"/>
  <c r="J7" i="2" l="1"/>
  <c r="H7" i="2"/>
  <c r="H6" i="2"/>
  <c r="E35" i="18" l="1"/>
  <c r="G35" i="18" s="1"/>
  <c r="E36" i="18"/>
  <c r="G36" i="18" s="1"/>
  <c r="E38" i="18"/>
  <c r="G38" i="18" s="1"/>
  <c r="E39" i="18"/>
  <c r="G39" i="18" s="1"/>
  <c r="C47" i="18" l="1"/>
  <c r="F47" i="18" s="1"/>
  <c r="G47" i="18" s="1"/>
  <c r="R26" i="1" l="1"/>
  <c r="F26" i="1"/>
  <c r="E25" i="1"/>
  <c r="E24" i="1"/>
  <c r="E23" i="1"/>
  <c r="C46" i="18"/>
  <c r="F46" i="18" s="1"/>
  <c r="G46" i="18" s="1"/>
  <c r="C45" i="18"/>
  <c r="F45" i="18"/>
  <c r="G45" i="18" s="1"/>
  <c r="Q25" i="1"/>
  <c r="Q24" i="1"/>
  <c r="Q23" i="1"/>
  <c r="E26" i="1"/>
  <c r="F25" i="1"/>
  <c r="V26" i="1"/>
  <c r="V25" i="1"/>
  <c r="V24" i="1"/>
  <c r="V23" i="1"/>
  <c r="U26" i="1"/>
  <c r="U25" i="1"/>
  <c r="U24" i="1"/>
  <c r="U23" i="1"/>
  <c r="R25" i="1"/>
  <c r="R24" i="1"/>
  <c r="R23" i="1"/>
  <c r="Q26" i="1"/>
  <c r="I26" i="1"/>
  <c r="I25" i="1"/>
  <c r="I24" i="1"/>
  <c r="I23" i="1"/>
  <c r="H26" i="1"/>
  <c r="H25" i="1"/>
  <c r="H24" i="1"/>
  <c r="H23" i="1"/>
  <c r="G26" i="1"/>
  <c r="G25" i="1"/>
  <c r="G24" i="1"/>
  <c r="G23" i="1"/>
  <c r="F24" i="1"/>
  <c r="F23" i="1"/>
  <c r="AC3" i="57" l="1"/>
  <c r="E3" i="32" l="1"/>
  <c r="D3" i="32"/>
  <c r="E13" i="32"/>
  <c r="D13" i="32"/>
  <c r="E12" i="32"/>
  <c r="D12" i="32"/>
  <c r="E11" i="32"/>
  <c r="D11" i="32"/>
  <c r="E10" i="32"/>
  <c r="D10" i="32"/>
  <c r="E9" i="32"/>
  <c r="D9" i="32"/>
  <c r="A81" i="1"/>
  <c r="A80" i="1"/>
  <c r="I81" i="1"/>
  <c r="G81" i="1"/>
  <c r="F81" i="1"/>
  <c r="E81" i="1"/>
  <c r="D81" i="1"/>
  <c r="C81" i="1"/>
  <c r="I80" i="1"/>
  <c r="G80" i="1"/>
  <c r="F80" i="1"/>
  <c r="E80" i="1"/>
  <c r="D80" i="1"/>
  <c r="C80" i="1"/>
  <c r="A72" i="1"/>
  <c r="A71" i="1"/>
  <c r="A69" i="1"/>
  <c r="W24" i="1"/>
  <c r="T24" i="1"/>
  <c r="O16" i="1"/>
  <c r="O17" i="1"/>
  <c r="O18" i="1"/>
  <c r="O19" i="1"/>
  <c r="O20" i="1"/>
  <c r="O21" i="1"/>
  <c r="O22" i="1"/>
  <c r="O23" i="1"/>
  <c r="O24" i="1"/>
  <c r="S24" i="1" s="1"/>
  <c r="O25" i="1"/>
  <c r="O15" i="1"/>
  <c r="O13" i="1"/>
  <c r="O14" i="1"/>
  <c r="C23" i="1"/>
  <c r="C14" i="1"/>
  <c r="C13" i="1"/>
  <c r="C26" i="1"/>
  <c r="C25" i="1"/>
  <c r="C24" i="1"/>
  <c r="J24" i="1" s="1"/>
  <c r="A26" i="1"/>
  <c r="A25" i="1"/>
  <c r="A24" i="1"/>
  <c r="A23" i="1"/>
  <c r="C22" i="1"/>
  <c r="C21" i="1"/>
  <c r="C20" i="1"/>
  <c r="C19" i="1"/>
  <c r="C18" i="1"/>
  <c r="C17" i="1"/>
  <c r="C16" i="1"/>
  <c r="C15" i="1"/>
  <c r="C22" i="21"/>
  <c r="F38" i="6"/>
  <c r="E38" i="6"/>
  <c r="D38" i="6"/>
  <c r="L24" i="1" l="1"/>
  <c r="X24" i="1"/>
  <c r="Y24" i="1" s="1"/>
  <c r="K24" i="1"/>
  <c r="F7" i="6"/>
  <c r="E7" i="6"/>
  <c r="D7" i="6"/>
  <c r="F15" i="6"/>
  <c r="E15" i="6"/>
  <c r="D15" i="6"/>
  <c r="Z24" i="1" l="1"/>
  <c r="N24" i="1"/>
  <c r="M24" i="1"/>
  <c r="A5" i="2" l="1"/>
  <c r="A6" i="2" s="1"/>
  <c r="A7" i="2" s="1"/>
  <c r="A8" i="2" s="1"/>
  <c r="A9" i="2" s="1"/>
  <c r="A10" i="2" s="1"/>
  <c r="A11" i="2" s="1"/>
  <c r="A12" i="2" s="1"/>
  <c r="G7" i="6"/>
  <c r="C4" i="2"/>
  <c r="Q21" i="56" l="1"/>
  <c r="Q22" i="56"/>
  <c r="Q23" i="56"/>
  <c r="Q24" i="56"/>
  <c r="Q25" i="56"/>
  <c r="Q26" i="56"/>
  <c r="Q27" i="56"/>
  <c r="Q28" i="56"/>
  <c r="Q29" i="56"/>
  <c r="Q30" i="56"/>
  <c r="Q31" i="56"/>
  <c r="Q32" i="56"/>
  <c r="Q33" i="56"/>
  <c r="Q34" i="56"/>
  <c r="Q35" i="56"/>
  <c r="Q36" i="56"/>
  <c r="Q37" i="56"/>
  <c r="Q38" i="56"/>
  <c r="Q39" i="56"/>
  <c r="Q40" i="56"/>
  <c r="Q41" i="56"/>
  <c r="Q42" i="56"/>
  <c r="Q43" i="56"/>
  <c r="Q44" i="56"/>
  <c r="Q45" i="56"/>
  <c r="Q46" i="56"/>
  <c r="Q47" i="56"/>
  <c r="Q48" i="56"/>
  <c r="Q50" i="56"/>
  <c r="Q51" i="56"/>
  <c r="Q52" i="56"/>
  <c r="Q53" i="56"/>
  <c r="Q54" i="56"/>
  <c r="Q55" i="56"/>
  <c r="Q56" i="56"/>
  <c r="Q58" i="56"/>
  <c r="Q59" i="56"/>
  <c r="Q60" i="56"/>
  <c r="Q61" i="56"/>
  <c r="Q62" i="56"/>
  <c r="Q63" i="56"/>
  <c r="Q64" i="56"/>
  <c r="Q65" i="56"/>
  <c r="Q66" i="56"/>
  <c r="Q67" i="56"/>
  <c r="Q68" i="56"/>
  <c r="Q69" i="56"/>
  <c r="Q70" i="56"/>
  <c r="Q71" i="56"/>
  <c r="Q72" i="56"/>
  <c r="Q73" i="56"/>
  <c r="Q74" i="56"/>
  <c r="Q75" i="56"/>
  <c r="Q76" i="56"/>
  <c r="Q77" i="56"/>
  <c r="Q78" i="56"/>
  <c r="Q79" i="56"/>
  <c r="Q80" i="56"/>
  <c r="Q81" i="56"/>
  <c r="Q82" i="56"/>
  <c r="Q83" i="56"/>
  <c r="Q84" i="56"/>
  <c r="Q85" i="56"/>
  <c r="Q86" i="56"/>
  <c r="Q87" i="56"/>
  <c r="Q88" i="56"/>
  <c r="Q89" i="56"/>
  <c r="Q90" i="56"/>
  <c r="Q91" i="56"/>
  <c r="Q92" i="56"/>
  <c r="Q93" i="56"/>
  <c r="Q94" i="56"/>
  <c r="Q95" i="56"/>
  <c r="Q96" i="56"/>
  <c r="Q97" i="56"/>
  <c r="Q98" i="56"/>
  <c r="Q99" i="56"/>
  <c r="Q100" i="56"/>
  <c r="Q101" i="56"/>
  <c r="Q102" i="56"/>
  <c r="Q103" i="56"/>
  <c r="Q104" i="56"/>
  <c r="Q105" i="56"/>
  <c r="Q106" i="56"/>
  <c r="Q107" i="56"/>
  <c r="Q108" i="56"/>
  <c r="Q109" i="56"/>
  <c r="Q110" i="56"/>
  <c r="Q111" i="56"/>
  <c r="Q112" i="56"/>
  <c r="Q113" i="56"/>
  <c r="I29" i="18"/>
  <c r="J29" i="18" s="1"/>
  <c r="I28" i="18"/>
  <c r="J28" i="18" s="1"/>
  <c r="L29" i="18"/>
  <c r="L28" i="18"/>
  <c r="I39" i="18"/>
  <c r="H81" i="1" s="1"/>
  <c r="I38" i="18"/>
  <c r="H80" i="1" s="1"/>
  <c r="I37" i="18"/>
  <c r="I36" i="18"/>
  <c r="L16" i="18"/>
  <c r="I16" i="18"/>
  <c r="J16" i="18" s="1"/>
  <c r="X6" i="29" l="1"/>
  <c r="K10" i="31"/>
  <c r="C10" i="31"/>
  <c r="O24" i="31" l="1"/>
  <c r="W25" i="1" s="1"/>
  <c r="A62" i="1" l="1"/>
  <c r="I79" i="1" l="1"/>
  <c r="Q20" i="56"/>
  <c r="Q19" i="56"/>
  <c r="Q18" i="56"/>
  <c r="Q17" i="56"/>
  <c r="Q16" i="56"/>
  <c r="Q15" i="56"/>
  <c r="Q14" i="56"/>
  <c r="Q13" i="56"/>
  <c r="Q12" i="56"/>
  <c r="Q11" i="56"/>
  <c r="Q10" i="56"/>
  <c r="Q9" i="56"/>
  <c r="Q8" i="56"/>
  <c r="Q7" i="56"/>
  <c r="Q6" i="56"/>
  <c r="Q57" i="56" s="1"/>
  <c r="K38" i="6" l="1"/>
  <c r="J38" i="6"/>
  <c r="I38" i="6"/>
  <c r="G38" i="6"/>
  <c r="K7" i="6"/>
  <c r="J7" i="6"/>
  <c r="I7" i="6"/>
  <c r="B6" i="6"/>
  <c r="K15" i="6" l="1"/>
  <c r="J15" i="6"/>
  <c r="I15" i="6"/>
  <c r="G15" i="6"/>
  <c r="A13" i="2" l="1"/>
  <c r="A14" i="2" s="1"/>
  <c r="A15" i="2" s="1"/>
  <c r="A16" i="2" s="1"/>
  <c r="A17" i="2" s="1"/>
  <c r="A18" i="2" s="1"/>
  <c r="J9" i="27" l="1"/>
  <c r="C9" i="27"/>
  <c r="L27" i="18"/>
  <c r="I27" i="18"/>
  <c r="L26" i="18"/>
  <c r="I26" i="18"/>
  <c r="J26" i="18" s="1"/>
  <c r="L25" i="18"/>
  <c r="I25" i="18"/>
  <c r="J25" i="18" s="1"/>
  <c r="L15" i="18"/>
  <c r="I15" i="18"/>
  <c r="J15" i="18" s="1"/>
  <c r="L14" i="18"/>
  <c r="I14" i="18"/>
  <c r="J14" i="18" s="1"/>
  <c r="L13" i="18"/>
  <c r="I13" i="18"/>
  <c r="J13" i="18" s="1"/>
  <c r="E8" i="18"/>
  <c r="E7" i="18"/>
  <c r="E6" i="18"/>
  <c r="J27" i="18" l="1"/>
  <c r="I35" i="18"/>
  <c r="I17" i="58" l="1"/>
  <c r="C21" i="58"/>
  <c r="J20" i="58"/>
  <c r="I20" i="58"/>
  <c r="J19" i="58"/>
  <c r="I19" i="58"/>
  <c r="J18" i="58"/>
  <c r="I18" i="58"/>
  <c r="J16" i="58"/>
  <c r="I16" i="58"/>
  <c r="J15" i="58"/>
  <c r="I15" i="58"/>
  <c r="J14" i="58"/>
  <c r="I14" i="58"/>
  <c r="J10" i="58"/>
  <c r="I10" i="58"/>
  <c r="J9" i="58"/>
  <c r="I9" i="58"/>
  <c r="J8" i="58"/>
  <c r="J7" i="58"/>
  <c r="J6" i="58"/>
  <c r="J5" i="58"/>
  <c r="I5" i="58"/>
  <c r="J4" i="58"/>
  <c r="I4" i="58"/>
  <c r="D20" i="58" l="1"/>
  <c r="D18" i="58"/>
  <c r="D17" i="58"/>
  <c r="D16" i="58"/>
  <c r="D19" i="58"/>
  <c r="D15" i="58"/>
  <c r="D14" i="58"/>
  <c r="D13" i="58"/>
  <c r="D12" i="58"/>
  <c r="D10" i="58"/>
  <c r="D11" i="58"/>
  <c r="I6" i="58"/>
  <c r="J17" i="58"/>
  <c r="I8" i="58"/>
  <c r="I7" i="58"/>
  <c r="C22" i="31" l="1"/>
  <c r="AB25" i="6" l="1"/>
  <c r="C6" i="6"/>
  <c r="D6" i="6" s="1"/>
  <c r="E6" i="6" s="1"/>
  <c r="F6" i="6" s="1"/>
  <c r="G6" i="6" s="1"/>
  <c r="H6" i="6" s="1"/>
  <c r="I6" i="6" s="1"/>
  <c r="K22" i="31" l="1"/>
  <c r="O26" i="1" s="1"/>
  <c r="K24" i="31" l="1"/>
  <c r="N8" i="11"/>
  <c r="N7" i="11"/>
  <c r="Q7" i="2"/>
  <c r="Q8" i="2"/>
  <c r="L21" i="31" l="1"/>
  <c r="L20" i="31"/>
  <c r="L19" i="31"/>
  <c r="T90" i="1"/>
  <c r="U90" i="1"/>
  <c r="T89" i="1"/>
  <c r="U89" i="1"/>
  <c r="T88" i="1"/>
  <c r="U88" i="1"/>
  <c r="T87" i="1"/>
  <c r="U87" i="1"/>
  <c r="T86" i="1"/>
  <c r="U86" i="1"/>
  <c r="T85" i="1"/>
  <c r="U85" i="1"/>
  <c r="T84" i="1"/>
  <c r="U84" i="1"/>
  <c r="N90" i="1"/>
  <c r="M90" i="1"/>
  <c r="N89" i="1"/>
  <c r="M89" i="1"/>
  <c r="N88" i="1"/>
  <c r="M88" i="1"/>
  <c r="L88" i="1"/>
  <c r="N87" i="1"/>
  <c r="M87" i="1"/>
  <c r="L87" i="1"/>
  <c r="N86" i="1"/>
  <c r="M86" i="1"/>
  <c r="L86" i="1"/>
  <c r="N85" i="1"/>
  <c r="M85" i="1"/>
  <c r="L85" i="1"/>
  <c r="N84" i="1"/>
  <c r="M84" i="1"/>
  <c r="J6" i="2" l="1"/>
  <c r="Q4" i="2" l="1"/>
  <c r="I4" i="2"/>
  <c r="L25" i="1"/>
  <c r="K25" i="1"/>
  <c r="P24" i="31"/>
  <c r="I11" i="11" s="1"/>
  <c r="J25" i="1"/>
  <c r="C24" i="31"/>
  <c r="D7" i="31"/>
  <c r="J11" i="11" l="1"/>
  <c r="K11" i="11"/>
  <c r="H11" i="11"/>
  <c r="J10" i="11"/>
  <c r="H10" i="11"/>
  <c r="P25" i="31"/>
  <c r="L3" i="57"/>
  <c r="E3" i="12"/>
  <c r="J7" i="11"/>
  <c r="H7" i="11"/>
  <c r="H6" i="11"/>
  <c r="J6" i="11"/>
  <c r="X25" i="1"/>
  <c r="Y25" i="1" s="1"/>
  <c r="M25" i="1"/>
  <c r="J4" i="2"/>
  <c r="N25" i="1"/>
  <c r="D21" i="31"/>
  <c r="D20" i="31"/>
  <c r="D19" i="31"/>
  <c r="D22" i="31"/>
  <c r="D23" i="31"/>
  <c r="D16" i="31"/>
  <c r="D12" i="31"/>
  <c r="D9" i="31"/>
  <c r="D15" i="31"/>
  <c r="D11" i="31"/>
  <c r="D8" i="31"/>
  <c r="D17" i="31"/>
  <c r="D18" i="31"/>
  <c r="D14" i="31"/>
  <c r="D13" i="31"/>
  <c r="D10" i="31"/>
  <c r="J9" i="11" l="1"/>
  <c r="H8" i="11"/>
  <c r="J8" i="11"/>
  <c r="E4" i="12"/>
  <c r="D5" i="58"/>
  <c r="Z25" i="1"/>
  <c r="D24" i="31"/>
  <c r="I4" i="11"/>
  <c r="H5" i="11" s="1"/>
  <c r="J5" i="11" l="1"/>
  <c r="V14" i="1"/>
  <c r="U14" i="1"/>
  <c r="R14" i="1"/>
  <c r="Q14" i="1"/>
  <c r="V13" i="1"/>
  <c r="U13" i="1"/>
  <c r="R13" i="1"/>
  <c r="Q13" i="1"/>
  <c r="I14" i="1"/>
  <c r="H14" i="1"/>
  <c r="K14" i="1" s="1"/>
  <c r="G14" i="1"/>
  <c r="F14" i="1"/>
  <c r="E14" i="1"/>
  <c r="I13" i="1"/>
  <c r="H13" i="1"/>
  <c r="G13" i="1"/>
  <c r="F13" i="1"/>
  <c r="E13" i="1"/>
  <c r="A14" i="1"/>
  <c r="A13" i="1"/>
  <c r="S14" i="1" l="1"/>
  <c r="J13" i="1"/>
  <c r="W13" i="1"/>
  <c r="L14" i="1"/>
  <c r="M14" i="1" s="1"/>
  <c r="K13" i="1"/>
  <c r="J14" i="1"/>
  <c r="X13" i="1"/>
  <c r="L13" i="1"/>
  <c r="S13" i="1"/>
  <c r="T13" i="1"/>
  <c r="T14" i="1"/>
  <c r="W14" i="1"/>
  <c r="X14" i="1"/>
  <c r="V22" i="1"/>
  <c r="U22" i="1"/>
  <c r="V21" i="1"/>
  <c r="U21" i="1"/>
  <c r="V20" i="1"/>
  <c r="U20" i="1"/>
  <c r="V19" i="1"/>
  <c r="U19" i="1"/>
  <c r="V18" i="1"/>
  <c r="U18" i="1"/>
  <c r="V17" i="1"/>
  <c r="U17" i="1"/>
  <c r="V16" i="1"/>
  <c r="U16" i="1"/>
  <c r="R22" i="1"/>
  <c r="Q22" i="1"/>
  <c r="R21" i="1"/>
  <c r="Q21" i="1"/>
  <c r="R20" i="1"/>
  <c r="Q20" i="1"/>
  <c r="R19" i="1"/>
  <c r="Q19" i="1"/>
  <c r="R18" i="1"/>
  <c r="Q18" i="1"/>
  <c r="R17" i="1"/>
  <c r="Q17" i="1"/>
  <c r="R16" i="1"/>
  <c r="Q16" i="1"/>
  <c r="V15" i="1"/>
  <c r="U15" i="1"/>
  <c r="R15" i="1"/>
  <c r="Q15" i="1"/>
  <c r="G12" i="1"/>
  <c r="I22" i="1"/>
  <c r="H22" i="1"/>
  <c r="G22" i="1"/>
  <c r="I21" i="1"/>
  <c r="H21" i="1"/>
  <c r="G21" i="1"/>
  <c r="I20" i="1"/>
  <c r="H20" i="1"/>
  <c r="G20" i="1"/>
  <c r="I19" i="1"/>
  <c r="H19" i="1"/>
  <c r="G19" i="1"/>
  <c r="I18" i="1"/>
  <c r="H18" i="1"/>
  <c r="G18" i="1"/>
  <c r="I17" i="1"/>
  <c r="H17" i="1"/>
  <c r="G17" i="1"/>
  <c r="I16" i="1"/>
  <c r="H16" i="1"/>
  <c r="G16" i="1"/>
  <c r="I15" i="1"/>
  <c r="H15" i="1"/>
  <c r="G15" i="1"/>
  <c r="F22" i="1"/>
  <c r="E22" i="1"/>
  <c r="F21" i="1"/>
  <c r="E21" i="1"/>
  <c r="F20" i="1"/>
  <c r="E20" i="1"/>
  <c r="F19" i="1"/>
  <c r="E19" i="1"/>
  <c r="F18" i="1"/>
  <c r="E18" i="1"/>
  <c r="F17" i="1"/>
  <c r="E17" i="1"/>
  <c r="F16" i="1"/>
  <c r="E16" i="1"/>
  <c r="F15" i="1"/>
  <c r="E15" i="1"/>
  <c r="A22" i="1"/>
  <c r="A21" i="1"/>
  <c r="A20" i="1"/>
  <c r="A19" i="1"/>
  <c r="A18" i="1"/>
  <c r="A17" i="1"/>
  <c r="A16" i="1"/>
  <c r="A15" i="1"/>
  <c r="K22" i="1" l="1"/>
  <c r="M13" i="1"/>
  <c r="N14" i="1"/>
  <c r="Y13" i="1"/>
  <c r="Z13" i="1"/>
  <c r="Y14" i="1"/>
  <c r="Z14" i="1"/>
  <c r="N13" i="1"/>
  <c r="S15" i="1"/>
  <c r="V51" i="29" l="1"/>
  <c r="A1" i="19" l="1"/>
  <c r="C13" i="21"/>
  <c r="Z5" i="1" l="1"/>
  <c r="AF18" i="29"/>
  <c r="AG18" i="29"/>
  <c r="AF19" i="29"/>
  <c r="AG19" i="29"/>
  <c r="AF20" i="29"/>
  <c r="AG20" i="29"/>
  <c r="AF21" i="29"/>
  <c r="AG21" i="29"/>
  <c r="AF22" i="29"/>
  <c r="AG22" i="29"/>
  <c r="AF23" i="29"/>
  <c r="AG23" i="29"/>
  <c r="AF24" i="29"/>
  <c r="AG24" i="29"/>
  <c r="AF25" i="29"/>
  <c r="AG25" i="29"/>
  <c r="AF26" i="29"/>
  <c r="AG26" i="29"/>
  <c r="AF27" i="29"/>
  <c r="AG27" i="29"/>
  <c r="AF28" i="29"/>
  <c r="AG28" i="29"/>
  <c r="AF29" i="29"/>
  <c r="AG29" i="29"/>
  <c r="AF30" i="29"/>
  <c r="AG30" i="29"/>
  <c r="AF31" i="29"/>
  <c r="AG31" i="29"/>
  <c r="AF32" i="29"/>
  <c r="AG32" i="29"/>
  <c r="AF33" i="29"/>
  <c r="AG33" i="29"/>
  <c r="AF34" i="29"/>
  <c r="AG34" i="29"/>
  <c r="AF35" i="29"/>
  <c r="AG35" i="29"/>
  <c r="AF36" i="29"/>
  <c r="AG36" i="29"/>
  <c r="AF37" i="29"/>
  <c r="AG37" i="29"/>
  <c r="AF38" i="29"/>
  <c r="AG38" i="29"/>
  <c r="AF39" i="29"/>
  <c r="AG39" i="29"/>
  <c r="AF40" i="29"/>
  <c r="AG40" i="29"/>
  <c r="AF41" i="29"/>
  <c r="AG41" i="29"/>
  <c r="AF42" i="29"/>
  <c r="AG42" i="29"/>
  <c r="AF43" i="29"/>
  <c r="AG43" i="29"/>
  <c r="AF44" i="29"/>
  <c r="AG44" i="29"/>
  <c r="AF45" i="29"/>
  <c r="AG45" i="29"/>
  <c r="AF46" i="29"/>
  <c r="AG46" i="29"/>
  <c r="Z61" i="1"/>
  <c r="DA4" i="33" s="1"/>
  <c r="Q61" i="1"/>
  <c r="BK4" i="33" s="1"/>
  <c r="O61" i="1"/>
  <c r="BI4" i="33" s="1"/>
  <c r="N61" i="1"/>
  <c r="BH4" i="33" s="1"/>
  <c r="Q60" i="1"/>
  <c r="O60" i="1"/>
  <c r="BE4" i="33" s="1"/>
  <c r="N60" i="1"/>
  <c r="BD4" i="33" s="1"/>
  <c r="AD74" i="1"/>
  <c r="FJ4" i="33" s="1"/>
  <c r="AC74" i="1"/>
  <c r="ET4" i="33" s="1"/>
  <c r="AB74" i="1"/>
  <c r="ED4" i="33" s="1"/>
  <c r="Z74" i="1"/>
  <c r="DN4" i="33" s="1"/>
  <c r="AD73" i="1"/>
  <c r="FI4" i="33" s="1"/>
  <c r="AC73" i="1"/>
  <c r="ES4" i="33" s="1"/>
  <c r="AB73" i="1"/>
  <c r="EC4" i="33" s="1"/>
  <c r="Z73" i="1"/>
  <c r="DM4" i="33" s="1"/>
  <c r="AD72" i="1"/>
  <c r="FH4" i="33" s="1"/>
  <c r="AC72" i="1"/>
  <c r="ER4" i="33" s="1"/>
  <c r="AB72" i="1"/>
  <c r="EB4" i="33" s="1"/>
  <c r="Z72" i="1"/>
  <c r="DL4" i="33" s="1"/>
  <c r="AD71" i="1"/>
  <c r="FG4" i="33" s="1"/>
  <c r="AC71" i="1"/>
  <c r="EQ4" i="33" s="1"/>
  <c r="AB71" i="1"/>
  <c r="EA4" i="33" s="1"/>
  <c r="Z71" i="1"/>
  <c r="DK4" i="33" s="1"/>
  <c r="AD70" i="1"/>
  <c r="AC70" i="1"/>
  <c r="EP4" i="33" s="1"/>
  <c r="AB70" i="1"/>
  <c r="DZ4" i="33" s="1"/>
  <c r="Z70" i="1"/>
  <c r="DJ4" i="33" s="1"/>
  <c r="AD60" i="1"/>
  <c r="EV4" i="33" s="1"/>
  <c r="AC60" i="1"/>
  <c r="EF4" i="33" s="1"/>
  <c r="AB60" i="1"/>
  <c r="DP4" i="33" s="1"/>
  <c r="Z60" i="1"/>
  <c r="CZ4" i="33" s="1"/>
  <c r="AD59" i="1"/>
  <c r="EU4" i="33" s="1"/>
  <c r="AC59" i="1"/>
  <c r="EE4" i="33" s="1"/>
  <c r="AB59" i="1"/>
  <c r="DO4" i="33" s="1"/>
  <c r="Z59" i="1"/>
  <c r="CY4" i="33" s="1"/>
  <c r="AD69" i="1"/>
  <c r="FE4" i="33" s="1"/>
  <c r="AC69" i="1"/>
  <c r="EO4" i="33" s="1"/>
  <c r="AB69" i="1"/>
  <c r="DY4" i="33" s="1"/>
  <c r="Z69" i="1"/>
  <c r="DI4" i="33" s="1"/>
  <c r="AD68" i="1"/>
  <c r="FD4" i="33" s="1"/>
  <c r="AC68" i="1"/>
  <c r="EN4" i="33" s="1"/>
  <c r="AB68" i="1"/>
  <c r="DX4" i="33" s="1"/>
  <c r="Z68" i="1"/>
  <c r="DH4" i="33" s="1"/>
  <c r="AD67" i="1"/>
  <c r="FC4" i="33" s="1"/>
  <c r="AC67" i="1"/>
  <c r="EM4" i="33" s="1"/>
  <c r="AB67" i="1"/>
  <c r="DW4" i="33" s="1"/>
  <c r="Z67" i="1"/>
  <c r="DG4" i="33" s="1"/>
  <c r="AD66" i="1"/>
  <c r="FB4" i="33" s="1"/>
  <c r="AC66" i="1"/>
  <c r="EL4" i="33" s="1"/>
  <c r="AB66" i="1"/>
  <c r="DV4" i="33" s="1"/>
  <c r="Z66" i="1"/>
  <c r="DF4" i="33" s="1"/>
  <c r="AD65" i="1"/>
  <c r="FA4" i="33" s="1"/>
  <c r="AC65" i="1"/>
  <c r="EK4" i="33" s="1"/>
  <c r="AB65" i="1"/>
  <c r="DU4" i="33" s="1"/>
  <c r="Z65" i="1"/>
  <c r="DE4" i="33" s="1"/>
  <c r="AD64" i="1"/>
  <c r="AC64" i="1"/>
  <c r="EJ4" i="33" s="1"/>
  <c r="AD63" i="1"/>
  <c r="EY4" i="33" s="1"/>
  <c r="AC63" i="1"/>
  <c r="EI4" i="33" s="1"/>
  <c r="AB63" i="1"/>
  <c r="DS4" i="33" s="1"/>
  <c r="Z63" i="1"/>
  <c r="DC4" i="33" s="1"/>
  <c r="AD62" i="1"/>
  <c r="EX4" i="33" s="1"/>
  <c r="AC62" i="1"/>
  <c r="EH4" i="33" s="1"/>
  <c r="AB62" i="1"/>
  <c r="DR4" i="33" s="1"/>
  <c r="Z62" i="1"/>
  <c r="DB4" i="33" s="1"/>
  <c r="AD61" i="1"/>
  <c r="EW4" i="33" s="1"/>
  <c r="AC61" i="1"/>
  <c r="EG4" i="33" s="1"/>
  <c r="AB61" i="1"/>
  <c r="DQ4" i="33" s="1"/>
  <c r="X74" i="1"/>
  <c r="ET3" i="33" s="1"/>
  <c r="X73" i="1"/>
  <c r="EC3" i="33" s="1"/>
  <c r="X72" i="1"/>
  <c r="ER3" i="33" s="1"/>
  <c r="X71" i="1"/>
  <c r="EQ3" i="33" s="1"/>
  <c r="X70" i="1"/>
  <c r="DZ3" i="33" s="1"/>
  <c r="X69" i="1"/>
  <c r="FE3" i="33" s="1"/>
  <c r="X68" i="1"/>
  <c r="DX3" i="33" s="1"/>
  <c r="X67" i="1"/>
  <c r="DW3" i="33" s="1"/>
  <c r="X66" i="1"/>
  <c r="EL3" i="33" s="1"/>
  <c r="X65" i="1"/>
  <c r="DE3" i="33" s="1"/>
  <c r="X64" i="1"/>
  <c r="DT3" i="33" s="1"/>
  <c r="X63" i="1"/>
  <c r="EY3" i="33" s="1"/>
  <c r="X62" i="1"/>
  <c r="DB3" i="33" s="1"/>
  <c r="X61" i="1"/>
  <c r="DA3" i="33" s="1"/>
  <c r="X60" i="1"/>
  <c r="EV3" i="33" s="1"/>
  <c r="X59" i="1"/>
  <c r="EU3" i="33" s="1"/>
  <c r="U91" i="1"/>
  <c r="S84" i="1"/>
  <c r="P63" i="1"/>
  <c r="BR4" i="33" s="1"/>
  <c r="BC6" i="29"/>
  <c r="O6" i="29" s="1"/>
  <c r="P4" i="55" s="1"/>
  <c r="C37" i="6"/>
  <c r="D37" i="6" s="1"/>
  <c r="E37" i="6" s="1"/>
  <c r="F37" i="6" s="1"/>
  <c r="G37" i="6" s="1"/>
  <c r="H37" i="6" s="1"/>
  <c r="I37" i="6" s="1"/>
  <c r="C14" i="6"/>
  <c r="D14" i="6" s="1"/>
  <c r="E14" i="6" s="1"/>
  <c r="F14" i="6" s="1"/>
  <c r="G14" i="6" s="1"/>
  <c r="H14" i="6" s="1"/>
  <c r="I14" i="6" s="1"/>
  <c r="F19" i="18"/>
  <c r="C59" i="1"/>
  <c r="Q63" i="1"/>
  <c r="BS4" i="33" s="1"/>
  <c r="Q62" i="1"/>
  <c r="F49" i="9"/>
  <c r="D40" i="18"/>
  <c r="C82" i="1" s="1"/>
  <c r="AW4" i="33" s="1"/>
  <c r="J31" i="12"/>
  <c r="J30" i="12"/>
  <c r="J29" i="12"/>
  <c r="J28" i="12"/>
  <c r="J27" i="12"/>
  <c r="A79" i="1"/>
  <c r="A78" i="1"/>
  <c r="A77" i="1"/>
  <c r="A70" i="1"/>
  <c r="A68" i="1"/>
  <c r="A61" i="1"/>
  <c r="A60" i="1"/>
  <c r="A59" i="1"/>
  <c r="Y32" i="12"/>
  <c r="C5" i="2"/>
  <c r="F4" i="2"/>
  <c r="S96" i="1"/>
  <c r="AG95" i="1"/>
  <c r="X95" i="1"/>
  <c r="S95" i="1"/>
  <c r="R95" i="1"/>
  <c r="G5" i="19"/>
  <c r="AH31" i="1" s="1"/>
  <c r="C12" i="21"/>
  <c r="E8" i="32"/>
  <c r="D8" i="32"/>
  <c r="E7" i="32"/>
  <c r="D7" i="32"/>
  <c r="E6" i="32"/>
  <c r="D6" i="32"/>
  <c r="E5" i="32"/>
  <c r="D5" i="32"/>
  <c r="E4" i="32"/>
  <c r="D4" i="32"/>
  <c r="F5" i="27"/>
  <c r="F87" i="1" s="1"/>
  <c r="I3" i="19"/>
  <c r="I32" i="12"/>
  <c r="U5" i="12"/>
  <c r="N72" i="1" s="1"/>
  <c r="CE4" i="33" s="1"/>
  <c r="U4" i="12"/>
  <c r="U3" i="12"/>
  <c r="N71" i="1" s="1"/>
  <c r="CD4" i="33" s="1"/>
  <c r="Y6" i="12"/>
  <c r="R73" i="1" s="1"/>
  <c r="U76" i="1" s="1"/>
  <c r="Y5" i="12"/>
  <c r="R72" i="1" s="1"/>
  <c r="U75" i="1" s="1"/>
  <c r="Y4" i="12"/>
  <c r="Y3" i="12"/>
  <c r="AB5" i="12" s="1"/>
  <c r="AA3" i="57" s="1"/>
  <c r="G27" i="12"/>
  <c r="H27" i="12"/>
  <c r="G28" i="12"/>
  <c r="H28" i="12"/>
  <c r="G29" i="12"/>
  <c r="H29" i="12"/>
  <c r="G30" i="12"/>
  <c r="H30" i="12"/>
  <c r="G31" i="12"/>
  <c r="H31" i="12"/>
  <c r="E5" i="12"/>
  <c r="E6" i="12" s="1"/>
  <c r="H4" i="23"/>
  <c r="AH81" i="1" s="1"/>
  <c r="H5" i="23"/>
  <c r="AH83" i="1" s="1"/>
  <c r="H6" i="23"/>
  <c r="H7" i="23"/>
  <c r="H8" i="23"/>
  <c r="E4" i="36"/>
  <c r="L2" i="36"/>
  <c r="AG88" i="1"/>
  <c r="AH88" i="1"/>
  <c r="AG89" i="1"/>
  <c r="AH89" i="1"/>
  <c r="AG90" i="1"/>
  <c r="AH90" i="1"/>
  <c r="AG91" i="1"/>
  <c r="AH91" i="1"/>
  <c r="F44" i="18"/>
  <c r="G44" i="18" s="1"/>
  <c r="H79" i="1"/>
  <c r="E8" i="29"/>
  <c r="E6" i="29"/>
  <c r="T1" i="31"/>
  <c r="BD57" i="40"/>
  <c r="BC57" i="40"/>
  <c r="BB57" i="40"/>
  <c r="BA57" i="40"/>
  <c r="AZ57" i="40"/>
  <c r="AY57" i="40"/>
  <c r="AX57" i="40"/>
  <c r="AW57" i="40"/>
  <c r="AV57" i="40"/>
  <c r="AU57" i="40"/>
  <c r="AT57" i="40"/>
  <c r="AS57" i="40"/>
  <c r="AR57" i="40"/>
  <c r="AQ57" i="40"/>
  <c r="AP57" i="40"/>
  <c r="AO57" i="40"/>
  <c r="AN57" i="40"/>
  <c r="AM57" i="40"/>
  <c r="AL57" i="40"/>
  <c r="AK57" i="40"/>
  <c r="AJ57" i="40"/>
  <c r="AI57" i="40"/>
  <c r="AH57" i="40"/>
  <c r="AG57" i="40"/>
  <c r="AF57" i="40"/>
  <c r="AE57" i="40"/>
  <c r="AD57" i="40"/>
  <c r="AC57" i="40"/>
  <c r="AB57" i="40"/>
  <c r="AA57" i="40"/>
  <c r="Z57" i="40"/>
  <c r="Y57" i="40"/>
  <c r="X57" i="40"/>
  <c r="W57" i="40"/>
  <c r="V57" i="40"/>
  <c r="U57" i="40"/>
  <c r="T57" i="40"/>
  <c r="S57" i="40"/>
  <c r="R57" i="40"/>
  <c r="Q57" i="40"/>
  <c r="P57" i="40"/>
  <c r="O57" i="40"/>
  <c r="N57" i="40"/>
  <c r="M57" i="40"/>
  <c r="L57" i="40"/>
  <c r="K57" i="40"/>
  <c r="J57" i="40"/>
  <c r="I57" i="40"/>
  <c r="H57" i="40"/>
  <c r="G57" i="40"/>
  <c r="F57" i="40"/>
  <c r="E57" i="40"/>
  <c r="BD55" i="40"/>
  <c r="BC55" i="40"/>
  <c r="BB55" i="40"/>
  <c r="BA55" i="40"/>
  <c r="AZ55" i="40"/>
  <c r="AY55" i="40"/>
  <c r="AX55" i="40"/>
  <c r="AW55" i="40"/>
  <c r="AV55" i="40"/>
  <c r="AU55" i="40"/>
  <c r="AT55" i="40"/>
  <c r="AS55" i="40"/>
  <c r="AR55" i="40"/>
  <c r="AQ55" i="40"/>
  <c r="AP55" i="40"/>
  <c r="AO55" i="40"/>
  <c r="AN55" i="40"/>
  <c r="AM55" i="40"/>
  <c r="AL55" i="40"/>
  <c r="AK55" i="40"/>
  <c r="AJ55" i="40"/>
  <c r="AI55" i="40"/>
  <c r="AH55" i="40"/>
  <c r="AG55" i="40"/>
  <c r="AF55" i="40"/>
  <c r="AE55" i="40"/>
  <c r="AD55" i="40"/>
  <c r="AC55" i="40"/>
  <c r="AB55" i="40"/>
  <c r="AA55" i="40"/>
  <c r="Z55" i="40"/>
  <c r="Y55" i="40"/>
  <c r="X55" i="40"/>
  <c r="W55" i="40"/>
  <c r="V55" i="40"/>
  <c r="U55" i="40"/>
  <c r="T55" i="40"/>
  <c r="S55" i="40"/>
  <c r="R55" i="40"/>
  <c r="Q55" i="40"/>
  <c r="P55" i="40"/>
  <c r="O55" i="40"/>
  <c r="N55" i="40"/>
  <c r="M55" i="40"/>
  <c r="L55" i="40"/>
  <c r="K55" i="40"/>
  <c r="J55" i="40"/>
  <c r="I55" i="40"/>
  <c r="H55" i="40"/>
  <c r="G55" i="40"/>
  <c r="F55" i="40"/>
  <c r="E55" i="40"/>
  <c r="BD53" i="40"/>
  <c r="BC53" i="40"/>
  <c r="BB53" i="40"/>
  <c r="BA53" i="40"/>
  <c r="AZ53" i="40"/>
  <c r="AY53" i="40"/>
  <c r="AX53" i="40"/>
  <c r="AW53" i="40"/>
  <c r="AV53" i="40"/>
  <c r="AU53" i="40"/>
  <c r="AT53" i="40"/>
  <c r="AS53" i="40"/>
  <c r="AR53" i="40"/>
  <c r="AQ53" i="40"/>
  <c r="AP53" i="40"/>
  <c r="AO53" i="40"/>
  <c r="AN53" i="40"/>
  <c r="AM53" i="40"/>
  <c r="AL53" i="40"/>
  <c r="AK53" i="40"/>
  <c r="AJ53" i="40"/>
  <c r="AI53" i="40"/>
  <c r="AH53" i="40"/>
  <c r="AG53" i="40"/>
  <c r="AF53" i="40"/>
  <c r="AE53" i="40"/>
  <c r="AD53" i="40"/>
  <c r="AC53" i="40"/>
  <c r="AB53" i="40"/>
  <c r="AA53" i="40"/>
  <c r="Z53" i="40"/>
  <c r="Y53" i="40"/>
  <c r="X53" i="40"/>
  <c r="W53" i="40"/>
  <c r="V53" i="40"/>
  <c r="U53" i="40"/>
  <c r="T53" i="40"/>
  <c r="S53" i="40"/>
  <c r="R53" i="40"/>
  <c r="Q53" i="40"/>
  <c r="P53" i="40"/>
  <c r="O53" i="40"/>
  <c r="N53" i="40"/>
  <c r="M53" i="40"/>
  <c r="L53" i="40"/>
  <c r="K53" i="40"/>
  <c r="J53" i="40"/>
  <c r="I53" i="40"/>
  <c r="H53" i="40"/>
  <c r="G53" i="40"/>
  <c r="F53" i="40"/>
  <c r="E53" i="40"/>
  <c r="BD51" i="40"/>
  <c r="BC51" i="40"/>
  <c r="BB51" i="40"/>
  <c r="BA51" i="40"/>
  <c r="AZ51" i="40"/>
  <c r="AY51" i="40"/>
  <c r="AX51" i="40"/>
  <c r="AW51" i="40"/>
  <c r="AV51" i="40"/>
  <c r="AU51" i="40"/>
  <c r="AT51" i="40"/>
  <c r="AS51" i="40"/>
  <c r="AR51" i="40"/>
  <c r="AQ51" i="40"/>
  <c r="AP51" i="40"/>
  <c r="AO51" i="40"/>
  <c r="AN51" i="40"/>
  <c r="AM51" i="40"/>
  <c r="AL51" i="40"/>
  <c r="AK51" i="40"/>
  <c r="AJ51" i="40"/>
  <c r="AI51" i="40"/>
  <c r="AH51" i="40"/>
  <c r="AG51" i="40"/>
  <c r="AF51" i="40"/>
  <c r="AE51" i="40"/>
  <c r="AD51" i="40"/>
  <c r="AC51" i="40"/>
  <c r="AB51" i="40"/>
  <c r="AA51" i="40"/>
  <c r="Z51" i="40"/>
  <c r="Y51" i="40"/>
  <c r="X51" i="40"/>
  <c r="W51" i="40"/>
  <c r="V51" i="40"/>
  <c r="U51" i="40"/>
  <c r="T51" i="40"/>
  <c r="S51" i="40"/>
  <c r="R51" i="40"/>
  <c r="Q51" i="40"/>
  <c r="P51" i="40"/>
  <c r="O51" i="40"/>
  <c r="N51" i="40"/>
  <c r="M51" i="40"/>
  <c r="L51" i="40"/>
  <c r="K51" i="40"/>
  <c r="J51" i="40"/>
  <c r="I51" i="40"/>
  <c r="H51" i="40"/>
  <c r="G51" i="40"/>
  <c r="F51" i="40"/>
  <c r="E51" i="40"/>
  <c r="BD49" i="40"/>
  <c r="BC49" i="40"/>
  <c r="BB49" i="40"/>
  <c r="BA49" i="40"/>
  <c r="AZ49" i="40"/>
  <c r="AY49" i="40"/>
  <c r="AX49" i="40"/>
  <c r="AW49" i="40"/>
  <c r="AV49" i="40"/>
  <c r="AU49" i="40"/>
  <c r="AT49" i="40"/>
  <c r="AS49" i="40"/>
  <c r="AR49" i="40"/>
  <c r="AQ49" i="40"/>
  <c r="AP49" i="40"/>
  <c r="AO49" i="40"/>
  <c r="AN49" i="40"/>
  <c r="AM49" i="40"/>
  <c r="AL49" i="40"/>
  <c r="AK49" i="40"/>
  <c r="AJ49" i="40"/>
  <c r="AI49" i="40"/>
  <c r="AH49" i="40"/>
  <c r="AG49" i="40"/>
  <c r="AF49" i="40"/>
  <c r="AE49" i="40"/>
  <c r="AD49" i="40"/>
  <c r="AC49" i="40"/>
  <c r="AB49" i="40"/>
  <c r="AA49" i="40"/>
  <c r="Z49" i="40"/>
  <c r="Y49" i="40"/>
  <c r="X49" i="40"/>
  <c r="W49" i="40"/>
  <c r="V49" i="40"/>
  <c r="U49" i="40"/>
  <c r="T49" i="40"/>
  <c r="S49" i="40"/>
  <c r="R49" i="40"/>
  <c r="Q49" i="40"/>
  <c r="P49" i="40"/>
  <c r="O49" i="40"/>
  <c r="N49" i="40"/>
  <c r="M49" i="40"/>
  <c r="L49" i="40"/>
  <c r="K49" i="40"/>
  <c r="J49" i="40"/>
  <c r="I49" i="40"/>
  <c r="H49" i="40"/>
  <c r="G49" i="40"/>
  <c r="F49" i="40"/>
  <c r="E49" i="40"/>
  <c r="BD47" i="40"/>
  <c r="BC47" i="40"/>
  <c r="BB47" i="40"/>
  <c r="BA47" i="40"/>
  <c r="AZ47" i="40"/>
  <c r="AY47" i="40"/>
  <c r="AX47" i="40"/>
  <c r="AW47" i="40"/>
  <c r="AV47" i="40"/>
  <c r="AU47" i="40"/>
  <c r="AT47" i="40"/>
  <c r="AS47" i="40"/>
  <c r="AR47" i="40"/>
  <c r="AQ47" i="40"/>
  <c r="AP47" i="40"/>
  <c r="AO47" i="40"/>
  <c r="AN47" i="40"/>
  <c r="AM47" i="40"/>
  <c r="AL47" i="40"/>
  <c r="AK47" i="40"/>
  <c r="AJ47" i="40"/>
  <c r="AI47" i="40"/>
  <c r="AH47" i="40"/>
  <c r="AG47" i="40"/>
  <c r="AF47" i="40"/>
  <c r="AE47" i="40"/>
  <c r="AD47" i="40"/>
  <c r="AC47" i="40"/>
  <c r="AB47" i="40"/>
  <c r="AA47" i="40"/>
  <c r="Z47" i="40"/>
  <c r="Y47" i="40"/>
  <c r="X47" i="40"/>
  <c r="W47" i="40"/>
  <c r="V47" i="40"/>
  <c r="U47" i="40"/>
  <c r="T47" i="40"/>
  <c r="S47" i="40"/>
  <c r="R47" i="40"/>
  <c r="Q47" i="40"/>
  <c r="P47" i="40"/>
  <c r="O47" i="40"/>
  <c r="N47" i="40"/>
  <c r="M47" i="40"/>
  <c r="L47" i="40"/>
  <c r="K47" i="40"/>
  <c r="J47" i="40"/>
  <c r="I47" i="40"/>
  <c r="H47" i="40"/>
  <c r="G47" i="40"/>
  <c r="F47" i="40"/>
  <c r="E47" i="40"/>
  <c r="BD45" i="40"/>
  <c r="BC45" i="40"/>
  <c r="BB45" i="40"/>
  <c r="BA45" i="40"/>
  <c r="AZ45" i="40"/>
  <c r="AY45" i="40"/>
  <c r="AX45" i="40"/>
  <c r="AW45" i="40"/>
  <c r="AV45" i="40"/>
  <c r="AU45" i="40"/>
  <c r="AT45" i="40"/>
  <c r="AS45" i="40"/>
  <c r="AR45" i="40"/>
  <c r="AQ45" i="40"/>
  <c r="AP45" i="40"/>
  <c r="AO45" i="40"/>
  <c r="AN45" i="40"/>
  <c r="AM45" i="40"/>
  <c r="AL45" i="40"/>
  <c r="AK45" i="40"/>
  <c r="AJ45" i="40"/>
  <c r="AI45" i="40"/>
  <c r="AH45" i="40"/>
  <c r="AG45" i="40"/>
  <c r="AF45" i="40"/>
  <c r="AE45" i="40"/>
  <c r="AD45" i="40"/>
  <c r="AC45" i="40"/>
  <c r="AB45" i="40"/>
  <c r="AA45" i="40"/>
  <c r="Z45" i="40"/>
  <c r="Y45" i="40"/>
  <c r="X45" i="40"/>
  <c r="W45" i="40"/>
  <c r="V45" i="40"/>
  <c r="U45" i="40"/>
  <c r="T45" i="40"/>
  <c r="S45" i="40"/>
  <c r="R45" i="40"/>
  <c r="Q45" i="40"/>
  <c r="P45" i="40"/>
  <c r="O45" i="40"/>
  <c r="N45" i="40"/>
  <c r="M45" i="40"/>
  <c r="L45" i="40"/>
  <c r="K45" i="40"/>
  <c r="J45" i="40"/>
  <c r="I45" i="40"/>
  <c r="H45" i="40"/>
  <c r="G45" i="40"/>
  <c r="F45" i="40"/>
  <c r="E45" i="40"/>
  <c r="BD43" i="40"/>
  <c r="BC43" i="40"/>
  <c r="BB43" i="40"/>
  <c r="BA43" i="40"/>
  <c r="AZ43" i="40"/>
  <c r="AY43" i="40"/>
  <c r="AX43" i="40"/>
  <c r="AW43" i="40"/>
  <c r="AV43" i="40"/>
  <c r="AU43" i="40"/>
  <c r="AT43" i="40"/>
  <c r="AS43" i="40"/>
  <c r="AR43" i="40"/>
  <c r="AQ43" i="40"/>
  <c r="AP43" i="40"/>
  <c r="AO43" i="40"/>
  <c r="AN43" i="40"/>
  <c r="AM43" i="40"/>
  <c r="AL43" i="40"/>
  <c r="AK43" i="40"/>
  <c r="AJ43" i="40"/>
  <c r="AI43" i="40"/>
  <c r="AH43" i="40"/>
  <c r="AG43" i="40"/>
  <c r="AF43" i="40"/>
  <c r="AE43" i="40"/>
  <c r="AD43" i="40"/>
  <c r="AC43" i="40"/>
  <c r="AB43" i="40"/>
  <c r="AA43" i="40"/>
  <c r="Z43" i="40"/>
  <c r="Y43" i="40"/>
  <c r="X43" i="40"/>
  <c r="W43" i="40"/>
  <c r="V43" i="40"/>
  <c r="U43" i="40"/>
  <c r="T43" i="40"/>
  <c r="S43" i="40"/>
  <c r="R43" i="40"/>
  <c r="Q43" i="40"/>
  <c r="P43" i="40"/>
  <c r="O43" i="40"/>
  <c r="N43" i="40"/>
  <c r="M43" i="40"/>
  <c r="L43" i="40"/>
  <c r="K43" i="40"/>
  <c r="J43" i="40"/>
  <c r="I43" i="40"/>
  <c r="H43" i="40"/>
  <c r="G43" i="40"/>
  <c r="F43" i="40"/>
  <c r="E43" i="40"/>
  <c r="BD41" i="40"/>
  <c r="BC41" i="40"/>
  <c r="BB41" i="40"/>
  <c r="BA41" i="40"/>
  <c r="AZ41" i="40"/>
  <c r="AY41" i="40"/>
  <c r="AX41" i="40"/>
  <c r="AW41" i="40"/>
  <c r="AV41" i="40"/>
  <c r="AU41" i="40"/>
  <c r="AT41" i="40"/>
  <c r="AS41" i="40"/>
  <c r="AR41" i="40"/>
  <c r="AQ41" i="40"/>
  <c r="AP41" i="40"/>
  <c r="AO41" i="40"/>
  <c r="AN41" i="40"/>
  <c r="AM41" i="40"/>
  <c r="AL41" i="40"/>
  <c r="AK41" i="40"/>
  <c r="AJ41" i="40"/>
  <c r="AI41" i="40"/>
  <c r="AH41" i="40"/>
  <c r="AG41" i="40"/>
  <c r="AF41" i="40"/>
  <c r="AE41" i="40"/>
  <c r="AD41" i="40"/>
  <c r="AC41" i="40"/>
  <c r="AB41" i="40"/>
  <c r="AA41" i="40"/>
  <c r="Z41" i="40"/>
  <c r="Y41" i="40"/>
  <c r="X41" i="40"/>
  <c r="W41" i="40"/>
  <c r="V41" i="40"/>
  <c r="U41" i="40"/>
  <c r="T41" i="40"/>
  <c r="S41" i="40"/>
  <c r="R41" i="40"/>
  <c r="Q41" i="40"/>
  <c r="P41" i="40"/>
  <c r="O41" i="40"/>
  <c r="N41" i="40"/>
  <c r="M41" i="40"/>
  <c r="L41" i="40"/>
  <c r="K41" i="40"/>
  <c r="J41" i="40"/>
  <c r="I41" i="40"/>
  <c r="H41" i="40"/>
  <c r="G41" i="40"/>
  <c r="F41" i="40"/>
  <c r="E41" i="40"/>
  <c r="BD39" i="40"/>
  <c r="BC39" i="40"/>
  <c r="BB39" i="40"/>
  <c r="BA39" i="40"/>
  <c r="AZ39" i="40"/>
  <c r="AY39" i="40"/>
  <c r="AX39" i="40"/>
  <c r="AW39" i="40"/>
  <c r="AV39" i="40"/>
  <c r="AU39" i="40"/>
  <c r="AT39" i="40"/>
  <c r="AS39" i="40"/>
  <c r="AR39" i="40"/>
  <c r="AQ39" i="40"/>
  <c r="AP39" i="40"/>
  <c r="AO39" i="40"/>
  <c r="AN39" i="40"/>
  <c r="AM39" i="40"/>
  <c r="AL39" i="40"/>
  <c r="AK39" i="40"/>
  <c r="AJ39" i="40"/>
  <c r="AI39" i="40"/>
  <c r="AH39" i="40"/>
  <c r="AG39" i="40"/>
  <c r="AF39" i="40"/>
  <c r="AE39" i="40"/>
  <c r="AD39" i="40"/>
  <c r="AC39" i="40"/>
  <c r="AB39" i="40"/>
  <c r="AA39" i="40"/>
  <c r="Z39" i="40"/>
  <c r="Y39" i="40"/>
  <c r="X39" i="40"/>
  <c r="W39" i="40"/>
  <c r="V39" i="40"/>
  <c r="U39" i="40"/>
  <c r="T39" i="40"/>
  <c r="S39" i="40"/>
  <c r="R39" i="40"/>
  <c r="Q39" i="40"/>
  <c r="P39" i="40"/>
  <c r="O39" i="40"/>
  <c r="N39" i="40"/>
  <c r="M39" i="40"/>
  <c r="L39" i="40"/>
  <c r="K39" i="40"/>
  <c r="J39" i="40"/>
  <c r="I39" i="40"/>
  <c r="H39" i="40"/>
  <c r="G39" i="40"/>
  <c r="F39" i="40"/>
  <c r="E39" i="40"/>
  <c r="BD37" i="40"/>
  <c r="BC37" i="40"/>
  <c r="BB37" i="40"/>
  <c r="BA37" i="40"/>
  <c r="AZ37" i="40"/>
  <c r="AY37" i="40"/>
  <c r="AX37" i="40"/>
  <c r="AW37" i="40"/>
  <c r="AV37" i="40"/>
  <c r="AU37" i="40"/>
  <c r="AT37" i="40"/>
  <c r="AS37" i="40"/>
  <c r="AR37" i="40"/>
  <c r="AQ37" i="40"/>
  <c r="AP37" i="40"/>
  <c r="AO37" i="40"/>
  <c r="AN37" i="40"/>
  <c r="AM37" i="40"/>
  <c r="AL37" i="40"/>
  <c r="AK37" i="40"/>
  <c r="AJ37" i="40"/>
  <c r="AI37" i="40"/>
  <c r="AH37" i="40"/>
  <c r="AG37" i="40"/>
  <c r="AF37" i="40"/>
  <c r="AE37" i="40"/>
  <c r="AD37" i="40"/>
  <c r="AC37" i="40"/>
  <c r="AB37" i="40"/>
  <c r="AA37" i="40"/>
  <c r="Z37" i="40"/>
  <c r="Y37" i="40"/>
  <c r="X37" i="40"/>
  <c r="W37" i="40"/>
  <c r="V37" i="40"/>
  <c r="U37" i="40"/>
  <c r="T37" i="40"/>
  <c r="S37" i="40"/>
  <c r="R37" i="40"/>
  <c r="Q37" i="40"/>
  <c r="P37" i="40"/>
  <c r="O37" i="40"/>
  <c r="N37" i="40"/>
  <c r="M37" i="40"/>
  <c r="L37" i="40"/>
  <c r="K37" i="40"/>
  <c r="J37" i="40"/>
  <c r="I37" i="40"/>
  <c r="H37" i="40"/>
  <c r="G37" i="40"/>
  <c r="F37" i="40"/>
  <c r="E37" i="40"/>
  <c r="BD35" i="40"/>
  <c r="BC35" i="40"/>
  <c r="BB35" i="40"/>
  <c r="BA35" i="40"/>
  <c r="AZ35" i="40"/>
  <c r="AY35" i="40"/>
  <c r="AX35" i="40"/>
  <c r="AW35" i="40"/>
  <c r="AV35" i="40"/>
  <c r="AU35" i="40"/>
  <c r="AT35" i="40"/>
  <c r="AS35" i="40"/>
  <c r="AR35" i="40"/>
  <c r="AQ35" i="40"/>
  <c r="AP35" i="40"/>
  <c r="AO35" i="40"/>
  <c r="AN35" i="40"/>
  <c r="AM35" i="40"/>
  <c r="AL35" i="40"/>
  <c r="AK35" i="40"/>
  <c r="AJ35" i="40"/>
  <c r="AI35" i="40"/>
  <c r="AH35" i="40"/>
  <c r="AG35" i="40"/>
  <c r="AF35" i="40"/>
  <c r="AE35" i="40"/>
  <c r="AD35" i="40"/>
  <c r="AC35" i="40"/>
  <c r="AB35" i="40"/>
  <c r="AA35" i="40"/>
  <c r="Z35" i="40"/>
  <c r="Y35" i="40"/>
  <c r="X35" i="40"/>
  <c r="W35" i="40"/>
  <c r="V35" i="40"/>
  <c r="U35" i="40"/>
  <c r="T35" i="40"/>
  <c r="S35" i="40"/>
  <c r="R35" i="40"/>
  <c r="Q35" i="40"/>
  <c r="P35" i="40"/>
  <c r="O35" i="40"/>
  <c r="N35" i="40"/>
  <c r="M35" i="40"/>
  <c r="L35" i="40"/>
  <c r="K35" i="40"/>
  <c r="J35" i="40"/>
  <c r="I35" i="40"/>
  <c r="H35" i="40"/>
  <c r="G35" i="40"/>
  <c r="F35" i="40"/>
  <c r="E35" i="40"/>
  <c r="BD33" i="40"/>
  <c r="BC33" i="40"/>
  <c r="BB33" i="40"/>
  <c r="BA33" i="40"/>
  <c r="AZ33" i="40"/>
  <c r="AY33" i="40"/>
  <c r="AX33" i="40"/>
  <c r="AW33" i="40"/>
  <c r="AV33" i="40"/>
  <c r="AU33" i="40"/>
  <c r="AT33" i="40"/>
  <c r="AS33" i="40"/>
  <c r="AR33" i="40"/>
  <c r="AQ33" i="40"/>
  <c r="AP33" i="40"/>
  <c r="AO33" i="40"/>
  <c r="AN33" i="40"/>
  <c r="AM33" i="40"/>
  <c r="AL33" i="40"/>
  <c r="AK33" i="40"/>
  <c r="AJ33" i="40"/>
  <c r="AI33" i="40"/>
  <c r="AH33" i="40"/>
  <c r="AG33" i="40"/>
  <c r="AF33" i="40"/>
  <c r="AE33" i="40"/>
  <c r="AD33" i="40"/>
  <c r="AC33" i="40"/>
  <c r="AB33" i="40"/>
  <c r="AA33" i="40"/>
  <c r="Z33" i="40"/>
  <c r="Y33" i="40"/>
  <c r="X33" i="40"/>
  <c r="W33" i="40"/>
  <c r="V33" i="40"/>
  <c r="U33" i="40"/>
  <c r="T33" i="40"/>
  <c r="S33" i="40"/>
  <c r="R33" i="40"/>
  <c r="Q33" i="40"/>
  <c r="P33" i="40"/>
  <c r="O33" i="40"/>
  <c r="N33" i="40"/>
  <c r="M33" i="40"/>
  <c r="L33" i="40"/>
  <c r="K33" i="40"/>
  <c r="J33" i="40"/>
  <c r="I33" i="40"/>
  <c r="H33" i="40"/>
  <c r="G33" i="40"/>
  <c r="F33" i="40"/>
  <c r="E33" i="40"/>
  <c r="BD31" i="40"/>
  <c r="BC31" i="40"/>
  <c r="BB31" i="40"/>
  <c r="BA31" i="40"/>
  <c r="AZ31" i="40"/>
  <c r="AY31" i="40"/>
  <c r="AX31" i="40"/>
  <c r="AW31" i="40"/>
  <c r="AV31" i="40"/>
  <c r="AU31" i="40"/>
  <c r="AT31" i="40"/>
  <c r="AS31" i="40"/>
  <c r="AR31" i="40"/>
  <c r="AQ31" i="40"/>
  <c r="AP31" i="40"/>
  <c r="AO31" i="40"/>
  <c r="AN31" i="40"/>
  <c r="AM31" i="40"/>
  <c r="AL31" i="40"/>
  <c r="AK31" i="40"/>
  <c r="AJ31" i="40"/>
  <c r="AI31" i="40"/>
  <c r="AH31" i="40"/>
  <c r="AG31" i="40"/>
  <c r="AF31" i="40"/>
  <c r="AE31" i="40"/>
  <c r="AD31" i="40"/>
  <c r="AC31" i="40"/>
  <c r="AB31" i="40"/>
  <c r="AA31" i="40"/>
  <c r="Z31" i="40"/>
  <c r="Y31" i="40"/>
  <c r="X31" i="40"/>
  <c r="W31" i="40"/>
  <c r="V31" i="40"/>
  <c r="U31" i="40"/>
  <c r="T31" i="40"/>
  <c r="S31" i="40"/>
  <c r="R31" i="40"/>
  <c r="Q31" i="40"/>
  <c r="P31" i="40"/>
  <c r="O31" i="40"/>
  <c r="N31" i="40"/>
  <c r="M31" i="40"/>
  <c r="L31" i="40"/>
  <c r="K31" i="40"/>
  <c r="J31" i="40"/>
  <c r="I31" i="40"/>
  <c r="H31" i="40"/>
  <c r="G31" i="40"/>
  <c r="F31" i="40"/>
  <c r="E31" i="40"/>
  <c r="BD29" i="40"/>
  <c r="BC29" i="40"/>
  <c r="BB29" i="40"/>
  <c r="BA29" i="40"/>
  <c r="AZ29" i="40"/>
  <c r="AY29" i="40"/>
  <c r="AX29" i="40"/>
  <c r="AW29" i="40"/>
  <c r="AV29" i="40"/>
  <c r="AU29" i="40"/>
  <c r="AT29" i="40"/>
  <c r="AS29" i="40"/>
  <c r="AR29" i="40"/>
  <c r="AQ29" i="40"/>
  <c r="AP29" i="40"/>
  <c r="AO29" i="40"/>
  <c r="AN29" i="40"/>
  <c r="AM29" i="40"/>
  <c r="AL29" i="40"/>
  <c r="AK29" i="40"/>
  <c r="AJ29" i="40"/>
  <c r="AI29" i="40"/>
  <c r="AH29" i="40"/>
  <c r="AG29" i="40"/>
  <c r="AF29" i="40"/>
  <c r="AE29" i="40"/>
  <c r="AD29" i="40"/>
  <c r="AC29" i="40"/>
  <c r="AB29" i="40"/>
  <c r="AA29" i="40"/>
  <c r="Z29" i="40"/>
  <c r="Y29" i="40"/>
  <c r="X29" i="40"/>
  <c r="W29" i="40"/>
  <c r="V29" i="40"/>
  <c r="U29" i="40"/>
  <c r="T29" i="40"/>
  <c r="S29" i="40"/>
  <c r="R29" i="40"/>
  <c r="Q29" i="40"/>
  <c r="P29" i="40"/>
  <c r="O29" i="40"/>
  <c r="N29" i="40"/>
  <c r="M29" i="40"/>
  <c r="L29" i="40"/>
  <c r="K29" i="40"/>
  <c r="J29" i="40"/>
  <c r="I29" i="40"/>
  <c r="H29" i="40"/>
  <c r="G29" i="40"/>
  <c r="F29" i="40"/>
  <c r="E29" i="40"/>
  <c r="BD27" i="40"/>
  <c r="BC27" i="40"/>
  <c r="BB27" i="40"/>
  <c r="BA27" i="40"/>
  <c r="AZ27" i="40"/>
  <c r="AY27" i="40"/>
  <c r="AX27" i="40"/>
  <c r="AW27" i="40"/>
  <c r="AV27" i="40"/>
  <c r="AU27" i="40"/>
  <c r="AT27" i="40"/>
  <c r="AS27" i="40"/>
  <c r="AR27" i="40"/>
  <c r="AQ27" i="40"/>
  <c r="AP27" i="40"/>
  <c r="AO27" i="40"/>
  <c r="AN27" i="40"/>
  <c r="AM27" i="40"/>
  <c r="AL27" i="40"/>
  <c r="AK27" i="40"/>
  <c r="AJ27" i="40"/>
  <c r="AI27" i="40"/>
  <c r="AH27" i="40"/>
  <c r="AG27" i="40"/>
  <c r="AF27" i="40"/>
  <c r="AE27" i="40"/>
  <c r="AD27" i="40"/>
  <c r="AC27" i="40"/>
  <c r="AB27" i="40"/>
  <c r="AA27" i="40"/>
  <c r="Z27" i="40"/>
  <c r="Y27" i="40"/>
  <c r="X27" i="40"/>
  <c r="W27" i="40"/>
  <c r="V27" i="40"/>
  <c r="U27" i="40"/>
  <c r="T27" i="40"/>
  <c r="S27" i="40"/>
  <c r="R27" i="40"/>
  <c r="Q27" i="40"/>
  <c r="P27" i="40"/>
  <c r="O27" i="40"/>
  <c r="N27" i="40"/>
  <c r="M27" i="40"/>
  <c r="L27" i="40"/>
  <c r="K27" i="40"/>
  <c r="J27" i="40"/>
  <c r="I27" i="40"/>
  <c r="H27" i="40"/>
  <c r="G27" i="40"/>
  <c r="F27" i="40"/>
  <c r="E27" i="40"/>
  <c r="BD25" i="40"/>
  <c r="BC25" i="40"/>
  <c r="BB25" i="40"/>
  <c r="BA25" i="40"/>
  <c r="AZ25" i="40"/>
  <c r="AY25" i="40"/>
  <c r="AX25" i="40"/>
  <c r="AW25" i="40"/>
  <c r="AV25" i="40"/>
  <c r="AU25" i="40"/>
  <c r="AT25" i="40"/>
  <c r="AS25" i="40"/>
  <c r="AR25" i="40"/>
  <c r="AQ25" i="40"/>
  <c r="AP25" i="40"/>
  <c r="AO25" i="40"/>
  <c r="AN25" i="40"/>
  <c r="AM25" i="40"/>
  <c r="AL25" i="40"/>
  <c r="AK25" i="40"/>
  <c r="AJ25" i="40"/>
  <c r="AI25" i="40"/>
  <c r="AH25" i="40"/>
  <c r="AG25" i="40"/>
  <c r="AF25" i="40"/>
  <c r="AE25" i="40"/>
  <c r="AD25" i="40"/>
  <c r="AC25" i="40"/>
  <c r="AB25" i="40"/>
  <c r="AA25" i="40"/>
  <c r="Z25" i="40"/>
  <c r="Y25" i="40"/>
  <c r="X25" i="40"/>
  <c r="W25" i="40"/>
  <c r="V25" i="40"/>
  <c r="U25" i="40"/>
  <c r="T25" i="40"/>
  <c r="S25" i="40"/>
  <c r="R25" i="40"/>
  <c r="Q25" i="40"/>
  <c r="P25" i="40"/>
  <c r="O25" i="40"/>
  <c r="N25" i="40"/>
  <c r="M25" i="40"/>
  <c r="L25" i="40"/>
  <c r="K25" i="40"/>
  <c r="J25" i="40"/>
  <c r="I25" i="40"/>
  <c r="H25" i="40"/>
  <c r="G25" i="40"/>
  <c r="F25" i="40"/>
  <c r="E25" i="40"/>
  <c r="BD23" i="40"/>
  <c r="BC23" i="40"/>
  <c r="BB23" i="40"/>
  <c r="BA23" i="40"/>
  <c r="AZ23" i="40"/>
  <c r="AY23" i="40"/>
  <c r="AX23" i="40"/>
  <c r="AW23" i="40"/>
  <c r="AV23" i="40"/>
  <c r="AU23" i="40"/>
  <c r="AT23" i="40"/>
  <c r="AS23" i="40"/>
  <c r="AR23" i="40"/>
  <c r="AQ23" i="40"/>
  <c r="AP23" i="40"/>
  <c r="AO23" i="40"/>
  <c r="AN23" i="40"/>
  <c r="AM23" i="40"/>
  <c r="AL23" i="40"/>
  <c r="AK23" i="40"/>
  <c r="AJ23" i="40"/>
  <c r="AI23" i="40"/>
  <c r="AH23" i="40"/>
  <c r="AG23" i="40"/>
  <c r="AF23" i="40"/>
  <c r="AE23" i="40"/>
  <c r="AD23" i="40"/>
  <c r="AC23" i="40"/>
  <c r="AB23" i="40"/>
  <c r="AA23" i="40"/>
  <c r="Z23" i="40"/>
  <c r="Y23" i="40"/>
  <c r="X23" i="40"/>
  <c r="W23" i="40"/>
  <c r="V23" i="40"/>
  <c r="U23" i="40"/>
  <c r="T23" i="40"/>
  <c r="S23" i="40"/>
  <c r="R23" i="40"/>
  <c r="Q23" i="40"/>
  <c r="P23" i="40"/>
  <c r="O23" i="40"/>
  <c r="N23" i="40"/>
  <c r="M23" i="40"/>
  <c r="L23" i="40"/>
  <c r="K23" i="40"/>
  <c r="J23" i="40"/>
  <c r="I23" i="40"/>
  <c r="H23" i="40"/>
  <c r="G23" i="40"/>
  <c r="F23" i="40"/>
  <c r="E23" i="40"/>
  <c r="BD21" i="40"/>
  <c r="BC21" i="40"/>
  <c r="BB21" i="40"/>
  <c r="BA21" i="40"/>
  <c r="AZ21" i="40"/>
  <c r="AY21" i="40"/>
  <c r="AX21" i="40"/>
  <c r="AW21" i="40"/>
  <c r="AV21" i="40"/>
  <c r="AU21" i="40"/>
  <c r="AT21" i="40"/>
  <c r="AS21" i="40"/>
  <c r="AR21" i="40"/>
  <c r="AQ21" i="40"/>
  <c r="AP21" i="40"/>
  <c r="AO21" i="40"/>
  <c r="AN21" i="40"/>
  <c r="AM21" i="40"/>
  <c r="AL21" i="40"/>
  <c r="AK21" i="40"/>
  <c r="AJ21" i="40"/>
  <c r="AI21" i="40"/>
  <c r="AH21" i="40"/>
  <c r="AG21" i="40"/>
  <c r="AF21" i="40"/>
  <c r="AE21" i="40"/>
  <c r="AD21" i="40"/>
  <c r="AC21" i="40"/>
  <c r="AB21" i="40"/>
  <c r="AA21" i="40"/>
  <c r="Z21" i="40"/>
  <c r="Y21" i="40"/>
  <c r="X21" i="40"/>
  <c r="W21" i="40"/>
  <c r="V21" i="40"/>
  <c r="U21" i="40"/>
  <c r="T21" i="40"/>
  <c r="S21" i="40"/>
  <c r="R21" i="40"/>
  <c r="Q21" i="40"/>
  <c r="P21" i="40"/>
  <c r="O21" i="40"/>
  <c r="N21" i="40"/>
  <c r="M21" i="40"/>
  <c r="L21" i="40"/>
  <c r="K21" i="40"/>
  <c r="J21" i="40"/>
  <c r="I21" i="40"/>
  <c r="H21" i="40"/>
  <c r="G21" i="40"/>
  <c r="F21" i="40"/>
  <c r="E21" i="40"/>
  <c r="BD19" i="40"/>
  <c r="BC19" i="40"/>
  <c r="BB19" i="40"/>
  <c r="BA19" i="40"/>
  <c r="AZ19" i="40"/>
  <c r="AY19" i="40"/>
  <c r="AX19" i="40"/>
  <c r="AW19" i="40"/>
  <c r="AV19" i="40"/>
  <c r="AU19" i="40"/>
  <c r="AT19" i="40"/>
  <c r="AS19" i="40"/>
  <c r="AR19" i="40"/>
  <c r="AQ19" i="40"/>
  <c r="AP19" i="40"/>
  <c r="AO19" i="40"/>
  <c r="AN19" i="40"/>
  <c r="AM19" i="40"/>
  <c r="AL19" i="40"/>
  <c r="AK19" i="40"/>
  <c r="AJ19" i="40"/>
  <c r="AI19" i="40"/>
  <c r="AH19" i="40"/>
  <c r="AG19" i="40"/>
  <c r="AF19" i="40"/>
  <c r="AE19" i="40"/>
  <c r="AD19" i="40"/>
  <c r="AC19" i="40"/>
  <c r="AB19" i="40"/>
  <c r="AA19" i="40"/>
  <c r="Z19" i="40"/>
  <c r="Y19" i="40"/>
  <c r="X19" i="40"/>
  <c r="W19" i="40"/>
  <c r="V19" i="40"/>
  <c r="U19" i="40"/>
  <c r="T19" i="40"/>
  <c r="S19" i="40"/>
  <c r="R19" i="40"/>
  <c r="Q19" i="40"/>
  <c r="P19" i="40"/>
  <c r="O19" i="40"/>
  <c r="N19" i="40"/>
  <c r="M19" i="40"/>
  <c r="L19" i="40"/>
  <c r="K19" i="40"/>
  <c r="J19" i="40"/>
  <c r="I19" i="40"/>
  <c r="H19" i="40"/>
  <c r="G19" i="40"/>
  <c r="F19" i="40"/>
  <c r="E19" i="40"/>
  <c r="BD17" i="40"/>
  <c r="BC17" i="40"/>
  <c r="BB17" i="40"/>
  <c r="BA17" i="40"/>
  <c r="AZ17" i="40"/>
  <c r="AY17" i="40"/>
  <c r="AX17" i="40"/>
  <c r="AW17" i="40"/>
  <c r="AV17" i="40"/>
  <c r="AU17" i="40"/>
  <c r="AT17" i="40"/>
  <c r="AS17" i="40"/>
  <c r="AR17" i="40"/>
  <c r="AQ17" i="40"/>
  <c r="AP17" i="40"/>
  <c r="AO17" i="40"/>
  <c r="AN17" i="40"/>
  <c r="AM17" i="40"/>
  <c r="AL17" i="40"/>
  <c r="AK17" i="40"/>
  <c r="AJ17" i="40"/>
  <c r="AI17" i="40"/>
  <c r="AH17" i="40"/>
  <c r="AG17" i="40"/>
  <c r="AF17" i="40"/>
  <c r="AE17" i="40"/>
  <c r="AD17" i="40"/>
  <c r="AC17" i="40"/>
  <c r="AB17" i="40"/>
  <c r="AA17" i="40"/>
  <c r="Z17" i="40"/>
  <c r="Y17" i="40"/>
  <c r="X17" i="40"/>
  <c r="W17" i="40"/>
  <c r="V17" i="40"/>
  <c r="U17" i="40"/>
  <c r="T17" i="40"/>
  <c r="S17" i="40"/>
  <c r="R17" i="40"/>
  <c r="Q17" i="40"/>
  <c r="P17" i="40"/>
  <c r="O17" i="40"/>
  <c r="N17" i="40"/>
  <c r="M17" i="40"/>
  <c r="L17" i="40"/>
  <c r="K17" i="40"/>
  <c r="J17" i="40"/>
  <c r="I17" i="40"/>
  <c r="H17" i="40"/>
  <c r="G17" i="40"/>
  <c r="F17" i="40"/>
  <c r="E17" i="40"/>
  <c r="BD15" i="40"/>
  <c r="BC15" i="40"/>
  <c r="BB15" i="40"/>
  <c r="BA15" i="40"/>
  <c r="AZ15" i="40"/>
  <c r="AY15" i="40"/>
  <c r="AX15" i="40"/>
  <c r="AW15" i="40"/>
  <c r="AV15" i="40"/>
  <c r="AU15" i="40"/>
  <c r="AT15" i="40"/>
  <c r="AS15" i="40"/>
  <c r="AR15" i="40"/>
  <c r="AQ15" i="40"/>
  <c r="AP15" i="40"/>
  <c r="AO15" i="40"/>
  <c r="AN15" i="40"/>
  <c r="AM15" i="40"/>
  <c r="AL15" i="40"/>
  <c r="AK15" i="40"/>
  <c r="AJ15" i="40"/>
  <c r="AI15" i="40"/>
  <c r="AH15" i="40"/>
  <c r="AG15" i="40"/>
  <c r="AF15" i="40"/>
  <c r="AE15" i="40"/>
  <c r="AD15" i="40"/>
  <c r="AC15" i="40"/>
  <c r="AB15" i="40"/>
  <c r="AA15" i="40"/>
  <c r="Z15" i="40"/>
  <c r="Y15" i="40"/>
  <c r="X15" i="40"/>
  <c r="W15" i="40"/>
  <c r="V15" i="40"/>
  <c r="U15" i="40"/>
  <c r="T15" i="40"/>
  <c r="S15" i="40"/>
  <c r="R15" i="40"/>
  <c r="Q15" i="40"/>
  <c r="P15" i="40"/>
  <c r="O15" i="40"/>
  <c r="N15" i="40"/>
  <c r="M15" i="40"/>
  <c r="L15" i="40"/>
  <c r="K15" i="40"/>
  <c r="J15" i="40"/>
  <c r="I15" i="40"/>
  <c r="H15" i="40"/>
  <c r="G15" i="40"/>
  <c r="F15" i="40"/>
  <c r="E15" i="40"/>
  <c r="BD13" i="40"/>
  <c r="BC13" i="40"/>
  <c r="BB13" i="40"/>
  <c r="BA13" i="40"/>
  <c r="AZ13" i="40"/>
  <c r="AY13" i="40"/>
  <c r="AX13" i="40"/>
  <c r="AW13" i="40"/>
  <c r="AV13" i="40"/>
  <c r="AU13" i="40"/>
  <c r="AT13" i="40"/>
  <c r="AS13" i="40"/>
  <c r="AR13" i="40"/>
  <c r="AQ13" i="40"/>
  <c r="AP13" i="40"/>
  <c r="AO13" i="40"/>
  <c r="AN13" i="40"/>
  <c r="AM13" i="40"/>
  <c r="AL13" i="40"/>
  <c r="AK13" i="40"/>
  <c r="AJ13" i="40"/>
  <c r="AI13" i="40"/>
  <c r="AH13" i="40"/>
  <c r="AG13" i="40"/>
  <c r="AF13" i="40"/>
  <c r="AE13" i="40"/>
  <c r="AD13" i="40"/>
  <c r="AC13" i="40"/>
  <c r="AB13" i="40"/>
  <c r="AA13" i="40"/>
  <c r="Z13" i="40"/>
  <c r="Y13" i="40"/>
  <c r="X13" i="40"/>
  <c r="W13" i="40"/>
  <c r="V13" i="40"/>
  <c r="U13" i="40"/>
  <c r="T13" i="40"/>
  <c r="S13" i="40"/>
  <c r="R13" i="40"/>
  <c r="Q13" i="40"/>
  <c r="P13" i="40"/>
  <c r="O13" i="40"/>
  <c r="N13" i="40"/>
  <c r="M13" i="40"/>
  <c r="L13" i="40"/>
  <c r="K13" i="40"/>
  <c r="J13" i="40"/>
  <c r="I13" i="40"/>
  <c r="H13" i="40"/>
  <c r="G13" i="40"/>
  <c r="F13" i="40"/>
  <c r="E13" i="40"/>
  <c r="BD11" i="40"/>
  <c r="BC11" i="40"/>
  <c r="BB11" i="40"/>
  <c r="BA11" i="40"/>
  <c r="AZ11" i="40"/>
  <c r="AY11" i="40"/>
  <c r="AX11" i="40"/>
  <c r="AW11" i="40"/>
  <c r="AV11" i="40"/>
  <c r="AU11" i="40"/>
  <c r="AT11" i="40"/>
  <c r="AS11" i="40"/>
  <c r="AR11" i="40"/>
  <c r="AQ11" i="40"/>
  <c r="AP11" i="40"/>
  <c r="AO11" i="40"/>
  <c r="AN11" i="40"/>
  <c r="AM11" i="40"/>
  <c r="AL11" i="40"/>
  <c r="AK11" i="40"/>
  <c r="AJ11" i="40"/>
  <c r="AI11" i="40"/>
  <c r="AH11" i="40"/>
  <c r="AG11" i="40"/>
  <c r="AF11" i="40"/>
  <c r="AE11" i="40"/>
  <c r="AD11" i="40"/>
  <c r="AC11" i="40"/>
  <c r="AB11" i="40"/>
  <c r="AA11" i="40"/>
  <c r="Z11" i="40"/>
  <c r="Y11" i="40"/>
  <c r="X11" i="40"/>
  <c r="W11" i="40"/>
  <c r="V11" i="40"/>
  <c r="U11" i="40"/>
  <c r="T11" i="40"/>
  <c r="S11" i="40"/>
  <c r="R11" i="40"/>
  <c r="Q11" i="40"/>
  <c r="P11" i="40"/>
  <c r="O11" i="40"/>
  <c r="N11" i="40"/>
  <c r="M11" i="40"/>
  <c r="L11" i="40"/>
  <c r="K11" i="40"/>
  <c r="J11" i="40"/>
  <c r="I11" i="40"/>
  <c r="H11" i="40"/>
  <c r="G11" i="40"/>
  <c r="F11" i="40"/>
  <c r="E11" i="40"/>
  <c r="BD9" i="40"/>
  <c r="BC9" i="40"/>
  <c r="BB9" i="40"/>
  <c r="BA9" i="40"/>
  <c r="AZ9" i="40"/>
  <c r="AY9" i="40"/>
  <c r="AX9" i="40"/>
  <c r="AW9" i="40"/>
  <c r="AV9" i="40"/>
  <c r="AU9" i="40"/>
  <c r="AT9" i="40"/>
  <c r="AS9" i="40"/>
  <c r="AR9" i="40"/>
  <c r="AQ9" i="40"/>
  <c r="AP9" i="40"/>
  <c r="AO9" i="40"/>
  <c r="AN9" i="40"/>
  <c r="AM9" i="40"/>
  <c r="AL9" i="40"/>
  <c r="AK9" i="40"/>
  <c r="AJ9" i="40"/>
  <c r="AI9" i="40"/>
  <c r="AH9" i="40"/>
  <c r="AG9" i="40"/>
  <c r="AF9" i="40"/>
  <c r="AE9" i="40"/>
  <c r="AD9" i="40"/>
  <c r="AC9" i="40"/>
  <c r="AB9" i="40"/>
  <c r="AA9" i="40"/>
  <c r="Z9" i="40"/>
  <c r="Y9" i="40"/>
  <c r="X9" i="40"/>
  <c r="W9" i="40"/>
  <c r="V9" i="40"/>
  <c r="U9" i="40"/>
  <c r="T9" i="40"/>
  <c r="S9" i="40"/>
  <c r="R9" i="40"/>
  <c r="Q9" i="40"/>
  <c r="P9" i="40"/>
  <c r="O9" i="40"/>
  <c r="N9" i="40"/>
  <c r="M9" i="40"/>
  <c r="L9" i="40"/>
  <c r="K9" i="40"/>
  <c r="J9" i="40"/>
  <c r="I9" i="40"/>
  <c r="H9" i="40"/>
  <c r="G9" i="40"/>
  <c r="F9" i="40"/>
  <c r="E9" i="40"/>
  <c r="G7" i="40"/>
  <c r="H7" i="40"/>
  <c r="I7" i="40"/>
  <c r="J7" i="40"/>
  <c r="K7" i="40"/>
  <c r="L7" i="40"/>
  <c r="M7" i="40"/>
  <c r="N7" i="40"/>
  <c r="O7" i="40"/>
  <c r="P7" i="40"/>
  <c r="Q7" i="40"/>
  <c r="R7" i="40"/>
  <c r="S7" i="40"/>
  <c r="T7" i="40"/>
  <c r="U7" i="40"/>
  <c r="V7" i="40"/>
  <c r="W7" i="40"/>
  <c r="X7" i="40"/>
  <c r="Y7" i="40"/>
  <c r="Z7" i="40"/>
  <c r="AA7" i="40"/>
  <c r="AB7" i="40"/>
  <c r="AC7" i="40"/>
  <c r="AD7" i="40"/>
  <c r="AE7" i="40"/>
  <c r="AF7" i="40"/>
  <c r="AG7" i="40"/>
  <c r="AH7" i="40"/>
  <c r="AI7" i="40"/>
  <c r="AJ7" i="40"/>
  <c r="AK7" i="40"/>
  <c r="AL7" i="40"/>
  <c r="AM7" i="40"/>
  <c r="AN7" i="40"/>
  <c r="AO7" i="40"/>
  <c r="AP7" i="40"/>
  <c r="AQ7" i="40"/>
  <c r="AR7" i="40"/>
  <c r="AS7" i="40"/>
  <c r="AT7" i="40"/>
  <c r="AU7" i="40"/>
  <c r="AV7" i="40"/>
  <c r="AW7" i="40"/>
  <c r="AX7" i="40"/>
  <c r="AY7" i="40"/>
  <c r="AZ7" i="40"/>
  <c r="BA7" i="40"/>
  <c r="BB7" i="40"/>
  <c r="BC7" i="40"/>
  <c r="BD7" i="40"/>
  <c r="F7" i="40"/>
  <c r="E7" i="40"/>
  <c r="BD5" i="40"/>
  <c r="BC5" i="40"/>
  <c r="BB5" i="40"/>
  <c r="BA5" i="40"/>
  <c r="AZ5" i="40"/>
  <c r="AY5" i="40"/>
  <c r="AX5" i="40"/>
  <c r="AW5" i="40"/>
  <c r="AV5" i="40"/>
  <c r="AU5" i="40"/>
  <c r="AT5" i="40"/>
  <c r="AS5" i="40"/>
  <c r="AR5" i="40"/>
  <c r="AQ5" i="40"/>
  <c r="AP5" i="40"/>
  <c r="AO5" i="40"/>
  <c r="AN5" i="40"/>
  <c r="AM5" i="40"/>
  <c r="AL5" i="40"/>
  <c r="AK5" i="40"/>
  <c r="AJ5" i="40"/>
  <c r="AI5" i="40"/>
  <c r="AH5" i="40"/>
  <c r="AG5" i="40"/>
  <c r="AF5" i="40"/>
  <c r="AE5" i="40"/>
  <c r="AD5" i="40"/>
  <c r="AC5" i="40"/>
  <c r="AB5" i="40"/>
  <c r="AA5" i="40"/>
  <c r="Z5" i="40"/>
  <c r="Y5" i="40"/>
  <c r="X5" i="40"/>
  <c r="W5" i="40"/>
  <c r="V5" i="40"/>
  <c r="U5" i="40"/>
  <c r="T5" i="40"/>
  <c r="S5" i="40"/>
  <c r="R5" i="40"/>
  <c r="Q5" i="40"/>
  <c r="P5" i="40"/>
  <c r="O5" i="40"/>
  <c r="N5" i="40"/>
  <c r="M5" i="40"/>
  <c r="L5" i="40"/>
  <c r="K5" i="40"/>
  <c r="J5" i="40"/>
  <c r="I5" i="40"/>
  <c r="H5" i="40"/>
  <c r="G5" i="40"/>
  <c r="F5" i="40"/>
  <c r="E5" i="40"/>
  <c r="BG76" i="37"/>
  <c r="BF76" i="37"/>
  <c r="BE76" i="37"/>
  <c r="BD76" i="37"/>
  <c r="BC76" i="37"/>
  <c r="BB76" i="37"/>
  <c r="BA76" i="37"/>
  <c r="AZ76" i="37"/>
  <c r="AY76" i="37"/>
  <c r="AX76" i="37"/>
  <c r="AW76" i="37"/>
  <c r="AV76" i="37"/>
  <c r="AU76" i="37"/>
  <c r="AT76" i="37"/>
  <c r="AS76" i="37"/>
  <c r="AR76" i="37"/>
  <c r="AQ76" i="37"/>
  <c r="AP76" i="37"/>
  <c r="AO76" i="37"/>
  <c r="AN76" i="37"/>
  <c r="AM76" i="37"/>
  <c r="AL76" i="37"/>
  <c r="AK76" i="37"/>
  <c r="AJ76" i="37"/>
  <c r="AI76" i="37"/>
  <c r="AH76" i="37"/>
  <c r="AG76" i="37"/>
  <c r="AF76" i="37"/>
  <c r="AE76" i="37"/>
  <c r="AD76" i="37"/>
  <c r="AC76" i="37"/>
  <c r="AB76" i="37"/>
  <c r="AA76" i="37"/>
  <c r="Z76" i="37"/>
  <c r="Y76" i="37"/>
  <c r="X76" i="37"/>
  <c r="W76" i="37"/>
  <c r="V76" i="37"/>
  <c r="U76" i="37"/>
  <c r="T76" i="37"/>
  <c r="S76" i="37"/>
  <c r="R76" i="37"/>
  <c r="Q76" i="37"/>
  <c r="P76" i="37"/>
  <c r="O76" i="37"/>
  <c r="N76" i="37"/>
  <c r="M76" i="37"/>
  <c r="L76" i="37"/>
  <c r="K76" i="37"/>
  <c r="J76" i="37"/>
  <c r="I76" i="37"/>
  <c r="BG74" i="37"/>
  <c r="BF74" i="37"/>
  <c r="BE74" i="37"/>
  <c r="BD74" i="37"/>
  <c r="BC74" i="37"/>
  <c r="BB74" i="37"/>
  <c r="BA74" i="37"/>
  <c r="AZ74" i="37"/>
  <c r="AY74" i="37"/>
  <c r="AX74" i="37"/>
  <c r="AW74" i="37"/>
  <c r="AV74" i="37"/>
  <c r="AU74" i="37"/>
  <c r="AT74" i="37"/>
  <c r="AS74" i="37"/>
  <c r="AR74" i="37"/>
  <c r="AQ74" i="37"/>
  <c r="AP74" i="37"/>
  <c r="AO74" i="37"/>
  <c r="AN74" i="37"/>
  <c r="AM74" i="37"/>
  <c r="AL74" i="37"/>
  <c r="AK74" i="37"/>
  <c r="AJ74" i="37"/>
  <c r="AI74" i="37"/>
  <c r="AH74" i="37"/>
  <c r="AG74" i="37"/>
  <c r="AF74" i="37"/>
  <c r="AE74" i="37"/>
  <c r="AD74" i="37"/>
  <c r="AC74" i="37"/>
  <c r="AB74" i="37"/>
  <c r="AA74" i="37"/>
  <c r="Z74" i="37"/>
  <c r="Y74" i="37"/>
  <c r="X74" i="37"/>
  <c r="W74" i="37"/>
  <c r="V74" i="37"/>
  <c r="U74" i="37"/>
  <c r="T74" i="37"/>
  <c r="S74" i="37"/>
  <c r="R74" i="37"/>
  <c r="Q74" i="37"/>
  <c r="P74" i="37"/>
  <c r="O74" i="37"/>
  <c r="N74" i="37"/>
  <c r="M74" i="37"/>
  <c r="L74" i="37"/>
  <c r="K74" i="37"/>
  <c r="J74" i="37"/>
  <c r="I74" i="37"/>
  <c r="BG72" i="37"/>
  <c r="BF72" i="37"/>
  <c r="BE72" i="37"/>
  <c r="BD72" i="37"/>
  <c r="BC72" i="37"/>
  <c r="BB72" i="37"/>
  <c r="BA72" i="37"/>
  <c r="AZ72" i="37"/>
  <c r="AY72" i="37"/>
  <c r="AX72" i="37"/>
  <c r="AW72" i="37"/>
  <c r="AV72" i="37"/>
  <c r="AU72" i="37"/>
  <c r="AT72" i="37"/>
  <c r="AS72" i="37"/>
  <c r="AR72" i="37"/>
  <c r="AQ72" i="37"/>
  <c r="AP72" i="37"/>
  <c r="AO72" i="37"/>
  <c r="AN72" i="37"/>
  <c r="AM72" i="37"/>
  <c r="AL72" i="37"/>
  <c r="AK72" i="37"/>
  <c r="AJ72" i="37"/>
  <c r="AI72" i="37"/>
  <c r="AH72" i="37"/>
  <c r="AG72" i="37"/>
  <c r="AF72" i="37"/>
  <c r="AE72" i="37"/>
  <c r="AD72" i="37"/>
  <c r="AC72" i="37"/>
  <c r="AB72" i="37"/>
  <c r="AA72" i="37"/>
  <c r="Z72" i="37"/>
  <c r="Y72" i="37"/>
  <c r="X72" i="37"/>
  <c r="W72" i="37"/>
  <c r="V72" i="37"/>
  <c r="U72" i="37"/>
  <c r="T72" i="37"/>
  <c r="S72" i="37"/>
  <c r="R72" i="37"/>
  <c r="Q72" i="37"/>
  <c r="P72" i="37"/>
  <c r="O72" i="37"/>
  <c r="N72" i="37"/>
  <c r="M72" i="37"/>
  <c r="L72" i="37"/>
  <c r="K72" i="37"/>
  <c r="J72" i="37"/>
  <c r="I72" i="37"/>
  <c r="BG70" i="37"/>
  <c r="BF70" i="37"/>
  <c r="BE70" i="37"/>
  <c r="BD70" i="37"/>
  <c r="BC70" i="37"/>
  <c r="BB70" i="37"/>
  <c r="BA70" i="37"/>
  <c r="AZ70" i="37"/>
  <c r="AY70" i="37"/>
  <c r="AX70" i="37"/>
  <c r="AW70" i="37"/>
  <c r="AV70" i="37"/>
  <c r="AU70" i="37"/>
  <c r="AT70" i="37"/>
  <c r="AS70" i="37"/>
  <c r="AR70" i="37"/>
  <c r="AQ70" i="37"/>
  <c r="AP70" i="37"/>
  <c r="AO70" i="37"/>
  <c r="AN70" i="37"/>
  <c r="AM70" i="37"/>
  <c r="AL70" i="37"/>
  <c r="AK70" i="37"/>
  <c r="AJ70" i="37"/>
  <c r="AI70" i="37"/>
  <c r="AH70" i="37"/>
  <c r="AG70" i="37"/>
  <c r="AF70" i="37"/>
  <c r="AE70" i="37"/>
  <c r="AD70" i="37"/>
  <c r="AC70" i="37"/>
  <c r="AB70" i="37"/>
  <c r="AA70" i="37"/>
  <c r="Z70" i="37"/>
  <c r="Y70" i="37"/>
  <c r="X70" i="37"/>
  <c r="W70" i="37"/>
  <c r="V70" i="37"/>
  <c r="U70" i="37"/>
  <c r="T70" i="37"/>
  <c r="S70" i="37"/>
  <c r="R70" i="37"/>
  <c r="Q70" i="37"/>
  <c r="P70" i="37"/>
  <c r="O70" i="37"/>
  <c r="N70" i="37"/>
  <c r="M70" i="37"/>
  <c r="L70" i="37"/>
  <c r="K70" i="37"/>
  <c r="J70" i="37"/>
  <c r="I70" i="37"/>
  <c r="BG68" i="37"/>
  <c r="BF68" i="37"/>
  <c r="BE68" i="37"/>
  <c r="BD68" i="37"/>
  <c r="BC68" i="37"/>
  <c r="BB68" i="37"/>
  <c r="BA68" i="37"/>
  <c r="AZ68" i="37"/>
  <c r="AY68" i="37"/>
  <c r="AX68" i="37"/>
  <c r="AW68" i="37"/>
  <c r="AV68" i="37"/>
  <c r="AU68" i="37"/>
  <c r="AT68" i="37"/>
  <c r="AS68" i="37"/>
  <c r="AR68" i="37"/>
  <c r="AQ68" i="37"/>
  <c r="AP68" i="37"/>
  <c r="AO68" i="37"/>
  <c r="AN68" i="37"/>
  <c r="AM68" i="37"/>
  <c r="AL68" i="37"/>
  <c r="AK68" i="37"/>
  <c r="AJ68" i="37"/>
  <c r="AI68" i="37"/>
  <c r="AH68" i="37"/>
  <c r="AG68" i="37"/>
  <c r="AF68" i="37"/>
  <c r="AE68" i="37"/>
  <c r="AD68" i="37"/>
  <c r="AC68" i="37"/>
  <c r="AB68" i="37"/>
  <c r="AA68" i="37"/>
  <c r="Z68" i="37"/>
  <c r="Y68" i="37"/>
  <c r="X68" i="37"/>
  <c r="W68" i="37"/>
  <c r="V68" i="37"/>
  <c r="U68" i="37"/>
  <c r="T68" i="37"/>
  <c r="S68" i="37"/>
  <c r="R68" i="37"/>
  <c r="Q68" i="37"/>
  <c r="P68" i="37"/>
  <c r="O68" i="37"/>
  <c r="N68" i="37"/>
  <c r="M68" i="37"/>
  <c r="L68" i="37"/>
  <c r="K68" i="37"/>
  <c r="J68" i="37"/>
  <c r="I68" i="37"/>
  <c r="BG66" i="37"/>
  <c r="BF66" i="37"/>
  <c r="BE66" i="37"/>
  <c r="BD66" i="37"/>
  <c r="BC66" i="37"/>
  <c r="BB66" i="37"/>
  <c r="BA66" i="37"/>
  <c r="AZ66" i="37"/>
  <c r="AY66" i="37"/>
  <c r="AX66" i="37"/>
  <c r="AW66" i="37"/>
  <c r="AV66" i="37"/>
  <c r="AU66" i="37"/>
  <c r="AT66" i="37"/>
  <c r="AS66" i="37"/>
  <c r="AR66" i="37"/>
  <c r="AQ66" i="37"/>
  <c r="AP66" i="37"/>
  <c r="AO66" i="37"/>
  <c r="AN66" i="37"/>
  <c r="AM66" i="37"/>
  <c r="AL66" i="37"/>
  <c r="AK66" i="37"/>
  <c r="AJ66" i="37"/>
  <c r="AI66" i="37"/>
  <c r="AH66" i="37"/>
  <c r="AG66" i="37"/>
  <c r="AF66" i="37"/>
  <c r="AE66" i="37"/>
  <c r="AD66" i="37"/>
  <c r="AC66" i="37"/>
  <c r="AB66" i="37"/>
  <c r="AA66" i="37"/>
  <c r="Z66" i="37"/>
  <c r="Y66" i="37"/>
  <c r="X66" i="37"/>
  <c r="W66" i="37"/>
  <c r="V66" i="37"/>
  <c r="U66" i="37"/>
  <c r="T66" i="37"/>
  <c r="S66" i="37"/>
  <c r="R66" i="37"/>
  <c r="Q66" i="37"/>
  <c r="P66" i="37"/>
  <c r="O66" i="37"/>
  <c r="N66" i="37"/>
  <c r="M66" i="37"/>
  <c r="L66" i="37"/>
  <c r="K66" i="37"/>
  <c r="J66" i="37"/>
  <c r="I66" i="37"/>
  <c r="BG64" i="37"/>
  <c r="BF64" i="37"/>
  <c r="BE64" i="37"/>
  <c r="BD64" i="37"/>
  <c r="BC64" i="37"/>
  <c r="BB64" i="37"/>
  <c r="BA64" i="37"/>
  <c r="AZ64" i="37"/>
  <c r="AY64" i="37"/>
  <c r="AX64" i="37"/>
  <c r="AW64" i="37"/>
  <c r="AV64" i="37"/>
  <c r="AU64" i="37"/>
  <c r="AT64" i="37"/>
  <c r="AS64" i="37"/>
  <c r="AR64" i="37"/>
  <c r="AQ64" i="37"/>
  <c r="AP64" i="37"/>
  <c r="AO64" i="37"/>
  <c r="AN64" i="37"/>
  <c r="AM64" i="37"/>
  <c r="AL64" i="37"/>
  <c r="AK64" i="37"/>
  <c r="AJ64" i="37"/>
  <c r="AI64" i="37"/>
  <c r="AH64" i="37"/>
  <c r="AG64" i="37"/>
  <c r="AF64" i="37"/>
  <c r="AE64" i="37"/>
  <c r="AD64" i="37"/>
  <c r="AC64" i="37"/>
  <c r="AB64" i="37"/>
  <c r="AA64" i="37"/>
  <c r="Z64" i="37"/>
  <c r="Y64" i="37"/>
  <c r="X64" i="37"/>
  <c r="W64" i="37"/>
  <c r="V64" i="37"/>
  <c r="U64" i="37"/>
  <c r="T64" i="37"/>
  <c r="S64" i="37"/>
  <c r="R64" i="37"/>
  <c r="Q64" i="37"/>
  <c r="P64" i="37"/>
  <c r="O64" i="37"/>
  <c r="N64" i="37"/>
  <c r="M64" i="37"/>
  <c r="L64" i="37"/>
  <c r="K64" i="37"/>
  <c r="J64" i="37"/>
  <c r="I64" i="37"/>
  <c r="BG62" i="37"/>
  <c r="BF62" i="37"/>
  <c r="BE62" i="37"/>
  <c r="BD62" i="37"/>
  <c r="BC62" i="37"/>
  <c r="BB62" i="37"/>
  <c r="BA62" i="37"/>
  <c r="AZ62" i="37"/>
  <c r="AY62" i="37"/>
  <c r="AX62" i="37"/>
  <c r="AW62" i="37"/>
  <c r="AV62" i="37"/>
  <c r="AU62" i="37"/>
  <c r="AT62" i="37"/>
  <c r="AS62" i="37"/>
  <c r="AR62" i="37"/>
  <c r="AQ62" i="37"/>
  <c r="AP62" i="37"/>
  <c r="AO62" i="37"/>
  <c r="AN62" i="37"/>
  <c r="AM62" i="37"/>
  <c r="AL62" i="37"/>
  <c r="AK62" i="37"/>
  <c r="AJ62" i="37"/>
  <c r="AI62" i="37"/>
  <c r="AH62" i="37"/>
  <c r="AG62" i="37"/>
  <c r="AF62" i="37"/>
  <c r="AE62" i="37"/>
  <c r="AD62" i="37"/>
  <c r="AC62" i="37"/>
  <c r="AB62" i="37"/>
  <c r="AA62" i="37"/>
  <c r="Z62" i="37"/>
  <c r="Y62" i="37"/>
  <c r="X62" i="37"/>
  <c r="W62" i="37"/>
  <c r="V62" i="37"/>
  <c r="U62" i="37"/>
  <c r="T62" i="37"/>
  <c r="S62" i="37"/>
  <c r="R62" i="37"/>
  <c r="Q62" i="37"/>
  <c r="P62" i="37"/>
  <c r="O62" i="37"/>
  <c r="N62" i="37"/>
  <c r="M62" i="37"/>
  <c r="L62" i="37"/>
  <c r="K62" i="37"/>
  <c r="J62" i="37"/>
  <c r="I62" i="37"/>
  <c r="BG60" i="37"/>
  <c r="BF60" i="37"/>
  <c r="BE60" i="37"/>
  <c r="BD60" i="37"/>
  <c r="BC60" i="37"/>
  <c r="BB60" i="37"/>
  <c r="BA60" i="37"/>
  <c r="AZ60" i="37"/>
  <c r="AY60" i="37"/>
  <c r="AX60" i="37"/>
  <c r="AW60" i="37"/>
  <c r="AV60" i="37"/>
  <c r="AU60" i="37"/>
  <c r="AT60" i="37"/>
  <c r="AS60" i="37"/>
  <c r="AR60" i="37"/>
  <c r="AQ60" i="37"/>
  <c r="AP60" i="37"/>
  <c r="AO60" i="37"/>
  <c r="AN60" i="37"/>
  <c r="AM60" i="37"/>
  <c r="AL60" i="37"/>
  <c r="AK60" i="37"/>
  <c r="AJ60" i="37"/>
  <c r="AI60" i="37"/>
  <c r="AH60" i="37"/>
  <c r="AG60" i="37"/>
  <c r="AF60" i="37"/>
  <c r="AE60" i="37"/>
  <c r="AD60" i="37"/>
  <c r="AC60" i="37"/>
  <c r="AB60" i="37"/>
  <c r="AA60" i="37"/>
  <c r="Z60" i="37"/>
  <c r="Y60" i="37"/>
  <c r="X60" i="37"/>
  <c r="W60" i="37"/>
  <c r="V60" i="37"/>
  <c r="U60" i="37"/>
  <c r="T60" i="37"/>
  <c r="S60" i="37"/>
  <c r="R60" i="37"/>
  <c r="Q60" i="37"/>
  <c r="P60" i="37"/>
  <c r="O60" i="37"/>
  <c r="N60" i="37"/>
  <c r="M60" i="37"/>
  <c r="L60" i="37"/>
  <c r="K60" i="37"/>
  <c r="J60" i="37"/>
  <c r="I60" i="37"/>
  <c r="BG58" i="37"/>
  <c r="BF58" i="37"/>
  <c r="BE58" i="37"/>
  <c r="BD58" i="37"/>
  <c r="BC58" i="37"/>
  <c r="BB58" i="37"/>
  <c r="BA58" i="37"/>
  <c r="AZ58" i="37"/>
  <c r="AY58" i="37"/>
  <c r="AX58" i="37"/>
  <c r="AW58" i="37"/>
  <c r="AV58" i="37"/>
  <c r="AU58" i="37"/>
  <c r="AT58" i="37"/>
  <c r="AS58" i="37"/>
  <c r="AR58" i="37"/>
  <c r="AQ58" i="37"/>
  <c r="AP58" i="37"/>
  <c r="AO58" i="37"/>
  <c r="AN58" i="37"/>
  <c r="AM58" i="37"/>
  <c r="AL58" i="37"/>
  <c r="AK58" i="37"/>
  <c r="AJ58" i="37"/>
  <c r="AI58" i="37"/>
  <c r="AH58" i="37"/>
  <c r="AG58" i="37"/>
  <c r="AF58" i="37"/>
  <c r="AE58" i="37"/>
  <c r="AD58" i="37"/>
  <c r="AC58" i="37"/>
  <c r="AB58" i="37"/>
  <c r="AA58" i="37"/>
  <c r="Z58" i="37"/>
  <c r="Y58" i="37"/>
  <c r="X58" i="37"/>
  <c r="W58" i="37"/>
  <c r="V58" i="37"/>
  <c r="U58" i="37"/>
  <c r="T58" i="37"/>
  <c r="S58" i="37"/>
  <c r="R58" i="37"/>
  <c r="Q58" i="37"/>
  <c r="P58" i="37"/>
  <c r="O58" i="37"/>
  <c r="N58" i="37"/>
  <c r="M58" i="37"/>
  <c r="L58" i="37"/>
  <c r="K58" i="37"/>
  <c r="J58" i="37"/>
  <c r="I58" i="37"/>
  <c r="BG56" i="37"/>
  <c r="BF56" i="37"/>
  <c r="BE56" i="37"/>
  <c r="BD56" i="37"/>
  <c r="BC56" i="37"/>
  <c r="BB56" i="37"/>
  <c r="BA56" i="37"/>
  <c r="AZ56" i="37"/>
  <c r="AY56" i="37"/>
  <c r="AX56" i="37"/>
  <c r="AW56" i="37"/>
  <c r="AV56" i="37"/>
  <c r="AU56" i="37"/>
  <c r="AT56" i="37"/>
  <c r="AS56" i="37"/>
  <c r="AR56" i="37"/>
  <c r="AQ56" i="37"/>
  <c r="AP56" i="37"/>
  <c r="AO56" i="37"/>
  <c r="AN56" i="37"/>
  <c r="AM56" i="37"/>
  <c r="AL56" i="37"/>
  <c r="AK56" i="37"/>
  <c r="AJ56" i="37"/>
  <c r="AI56" i="37"/>
  <c r="AH56" i="37"/>
  <c r="AG56" i="37"/>
  <c r="AF56" i="37"/>
  <c r="AE56" i="37"/>
  <c r="AD56" i="37"/>
  <c r="AC56" i="37"/>
  <c r="AB56" i="37"/>
  <c r="AA56" i="37"/>
  <c r="Z56" i="37"/>
  <c r="Y56" i="37"/>
  <c r="X56" i="37"/>
  <c r="W56" i="37"/>
  <c r="V56" i="37"/>
  <c r="U56" i="37"/>
  <c r="T56" i="37"/>
  <c r="S56" i="37"/>
  <c r="R56" i="37"/>
  <c r="Q56" i="37"/>
  <c r="P56" i="37"/>
  <c r="O56" i="37"/>
  <c r="N56" i="37"/>
  <c r="M56" i="37"/>
  <c r="L56" i="37"/>
  <c r="K56" i="37"/>
  <c r="J56" i="37"/>
  <c r="I56" i="37"/>
  <c r="BG54" i="37"/>
  <c r="BF54" i="37"/>
  <c r="BE54" i="37"/>
  <c r="BD54" i="37"/>
  <c r="BC54" i="37"/>
  <c r="BB54" i="37"/>
  <c r="BA54" i="37"/>
  <c r="AZ54" i="37"/>
  <c r="AY54" i="37"/>
  <c r="AX54" i="37"/>
  <c r="AW54" i="37"/>
  <c r="AV54" i="37"/>
  <c r="AU54" i="37"/>
  <c r="AT54" i="37"/>
  <c r="AS54" i="37"/>
  <c r="AR54" i="37"/>
  <c r="AQ54" i="37"/>
  <c r="AP54" i="37"/>
  <c r="AO54" i="37"/>
  <c r="AN54" i="37"/>
  <c r="AM54" i="37"/>
  <c r="AL54" i="37"/>
  <c r="AK54" i="37"/>
  <c r="AJ54" i="37"/>
  <c r="AI54" i="37"/>
  <c r="AH54" i="37"/>
  <c r="AG54" i="37"/>
  <c r="AF54" i="37"/>
  <c r="AE54" i="37"/>
  <c r="AD54" i="37"/>
  <c r="AC54" i="37"/>
  <c r="AB54" i="37"/>
  <c r="AA54" i="37"/>
  <c r="Z54" i="37"/>
  <c r="Y54" i="37"/>
  <c r="X54" i="37"/>
  <c r="W54" i="37"/>
  <c r="V54" i="37"/>
  <c r="U54" i="37"/>
  <c r="T54" i="37"/>
  <c r="S54" i="37"/>
  <c r="R54" i="37"/>
  <c r="Q54" i="37"/>
  <c r="P54" i="37"/>
  <c r="O54" i="37"/>
  <c r="N54" i="37"/>
  <c r="M54" i="37"/>
  <c r="L54" i="37"/>
  <c r="K54" i="37"/>
  <c r="J54" i="37"/>
  <c r="I54" i="37"/>
  <c r="BG52" i="37"/>
  <c r="BF52" i="37"/>
  <c r="BE52" i="37"/>
  <c r="BD52" i="37"/>
  <c r="BC52" i="37"/>
  <c r="BB52" i="37"/>
  <c r="BA52" i="37"/>
  <c r="AZ52" i="37"/>
  <c r="AY52" i="37"/>
  <c r="AX52" i="37"/>
  <c r="AW52" i="37"/>
  <c r="AV52" i="37"/>
  <c r="AU52" i="37"/>
  <c r="AT52" i="37"/>
  <c r="AS52" i="37"/>
  <c r="AR52" i="37"/>
  <c r="AQ52" i="37"/>
  <c r="AP52" i="37"/>
  <c r="AO52" i="37"/>
  <c r="AN52" i="37"/>
  <c r="AM52" i="37"/>
  <c r="AL52" i="37"/>
  <c r="AK52" i="37"/>
  <c r="AJ52" i="37"/>
  <c r="AI52" i="37"/>
  <c r="AH52" i="37"/>
  <c r="AG52" i="37"/>
  <c r="AF52" i="37"/>
  <c r="AE52" i="37"/>
  <c r="AD52" i="37"/>
  <c r="AC52" i="37"/>
  <c r="AB52" i="37"/>
  <c r="AA52" i="37"/>
  <c r="Z52" i="37"/>
  <c r="Y52" i="37"/>
  <c r="X52" i="37"/>
  <c r="W52" i="37"/>
  <c r="V52" i="37"/>
  <c r="U52" i="37"/>
  <c r="T52" i="37"/>
  <c r="S52" i="37"/>
  <c r="R52" i="37"/>
  <c r="Q52" i="37"/>
  <c r="P52" i="37"/>
  <c r="O52" i="37"/>
  <c r="N52" i="37"/>
  <c r="M52" i="37"/>
  <c r="L52" i="37"/>
  <c r="K52" i="37"/>
  <c r="J52" i="37"/>
  <c r="I52" i="37"/>
  <c r="BG50" i="37"/>
  <c r="BF50" i="37"/>
  <c r="BE50" i="37"/>
  <c r="BD50" i="37"/>
  <c r="BC50" i="37"/>
  <c r="BB50" i="37"/>
  <c r="BA50" i="37"/>
  <c r="AZ50" i="37"/>
  <c r="AY50" i="37"/>
  <c r="AX50" i="37"/>
  <c r="AW50" i="37"/>
  <c r="AV50" i="37"/>
  <c r="AU50" i="37"/>
  <c r="AT50" i="37"/>
  <c r="AS50" i="37"/>
  <c r="AR50" i="37"/>
  <c r="AQ50" i="37"/>
  <c r="AP50" i="37"/>
  <c r="AO50" i="37"/>
  <c r="AN50" i="37"/>
  <c r="AM50" i="37"/>
  <c r="AL50" i="37"/>
  <c r="AK50" i="37"/>
  <c r="AJ50" i="37"/>
  <c r="AI50" i="37"/>
  <c r="AH50" i="37"/>
  <c r="AG50" i="37"/>
  <c r="AF50" i="37"/>
  <c r="AE50" i="37"/>
  <c r="AD50" i="37"/>
  <c r="AC50" i="37"/>
  <c r="AB50" i="37"/>
  <c r="AA50" i="37"/>
  <c r="Z50" i="37"/>
  <c r="Y50" i="37"/>
  <c r="X50" i="37"/>
  <c r="W50" i="37"/>
  <c r="V50" i="37"/>
  <c r="U50" i="37"/>
  <c r="T50" i="37"/>
  <c r="S50" i="37"/>
  <c r="R50" i="37"/>
  <c r="Q50" i="37"/>
  <c r="P50" i="37"/>
  <c r="O50" i="37"/>
  <c r="N50" i="37"/>
  <c r="M50" i="37"/>
  <c r="L50" i="37"/>
  <c r="K50" i="37"/>
  <c r="J50" i="37"/>
  <c r="I50" i="37"/>
  <c r="BG48" i="37"/>
  <c r="BF48" i="37"/>
  <c r="BE48" i="37"/>
  <c r="BD48" i="37"/>
  <c r="BC48" i="37"/>
  <c r="BB48" i="37"/>
  <c r="BA48" i="37"/>
  <c r="AZ48" i="37"/>
  <c r="AY48" i="37"/>
  <c r="AX48" i="37"/>
  <c r="AW48" i="37"/>
  <c r="AV48" i="37"/>
  <c r="AU48" i="37"/>
  <c r="AT48" i="37"/>
  <c r="AS48" i="37"/>
  <c r="AR48" i="37"/>
  <c r="AQ48" i="37"/>
  <c r="AP48" i="37"/>
  <c r="AO48" i="37"/>
  <c r="AN48" i="37"/>
  <c r="AM48" i="37"/>
  <c r="AL48" i="37"/>
  <c r="AK48" i="37"/>
  <c r="AJ48" i="37"/>
  <c r="AI48" i="37"/>
  <c r="AH48" i="37"/>
  <c r="AG48" i="37"/>
  <c r="AF48" i="37"/>
  <c r="AE48" i="37"/>
  <c r="AD48" i="37"/>
  <c r="AC48" i="37"/>
  <c r="AB48" i="37"/>
  <c r="AA48" i="37"/>
  <c r="Z48" i="37"/>
  <c r="Y48" i="37"/>
  <c r="X48" i="37"/>
  <c r="W48" i="37"/>
  <c r="V48" i="37"/>
  <c r="U48" i="37"/>
  <c r="T48" i="37"/>
  <c r="S48" i="37"/>
  <c r="R48" i="37"/>
  <c r="Q48" i="37"/>
  <c r="P48" i="37"/>
  <c r="O48" i="37"/>
  <c r="N48" i="37"/>
  <c r="M48" i="37"/>
  <c r="L48" i="37"/>
  <c r="K48" i="37"/>
  <c r="J48" i="37"/>
  <c r="I48" i="37"/>
  <c r="BG46" i="37"/>
  <c r="BF46" i="37"/>
  <c r="BE46" i="37"/>
  <c r="BD46" i="37"/>
  <c r="BC46" i="37"/>
  <c r="BB46" i="37"/>
  <c r="BA46" i="37"/>
  <c r="AZ46" i="37"/>
  <c r="AY46" i="37"/>
  <c r="AX46" i="37"/>
  <c r="AW46" i="37"/>
  <c r="AV46" i="37"/>
  <c r="AU46" i="37"/>
  <c r="AT46" i="37"/>
  <c r="AS46" i="37"/>
  <c r="AR46" i="37"/>
  <c r="AQ46" i="37"/>
  <c r="AP46" i="37"/>
  <c r="AO46" i="37"/>
  <c r="AN46" i="37"/>
  <c r="AM46" i="37"/>
  <c r="AL46" i="37"/>
  <c r="AK46" i="37"/>
  <c r="AJ46" i="37"/>
  <c r="AI46" i="37"/>
  <c r="AH46" i="37"/>
  <c r="AG46" i="37"/>
  <c r="AF46" i="37"/>
  <c r="AE46" i="37"/>
  <c r="AD46" i="37"/>
  <c r="AC46" i="37"/>
  <c r="AB46" i="37"/>
  <c r="AA46" i="37"/>
  <c r="Z46" i="37"/>
  <c r="Y46" i="37"/>
  <c r="X46" i="37"/>
  <c r="W46" i="37"/>
  <c r="V46" i="37"/>
  <c r="U46" i="37"/>
  <c r="T46" i="37"/>
  <c r="S46" i="37"/>
  <c r="R46" i="37"/>
  <c r="Q46" i="37"/>
  <c r="P46" i="37"/>
  <c r="O46" i="37"/>
  <c r="N46" i="37"/>
  <c r="M46" i="37"/>
  <c r="L46" i="37"/>
  <c r="K46" i="37"/>
  <c r="J46" i="37"/>
  <c r="I46" i="37"/>
  <c r="BG44" i="37"/>
  <c r="BF44" i="37"/>
  <c r="BE44" i="37"/>
  <c r="BD44" i="37"/>
  <c r="BC44" i="37"/>
  <c r="BB44" i="37"/>
  <c r="BA44" i="37"/>
  <c r="AZ44" i="37"/>
  <c r="AY44" i="37"/>
  <c r="AX44" i="37"/>
  <c r="AW44" i="37"/>
  <c r="AV44" i="37"/>
  <c r="AU44" i="37"/>
  <c r="AT44" i="37"/>
  <c r="AS44" i="37"/>
  <c r="AR44" i="37"/>
  <c r="AQ44" i="37"/>
  <c r="AP44" i="37"/>
  <c r="AO44" i="37"/>
  <c r="AN44" i="37"/>
  <c r="AM44" i="37"/>
  <c r="AL44" i="37"/>
  <c r="AK44" i="37"/>
  <c r="AJ44" i="37"/>
  <c r="AI44" i="37"/>
  <c r="AH44" i="37"/>
  <c r="AG44" i="37"/>
  <c r="AF44" i="37"/>
  <c r="AE44" i="37"/>
  <c r="AD44" i="37"/>
  <c r="AC44" i="37"/>
  <c r="AB44" i="37"/>
  <c r="AA44" i="37"/>
  <c r="Z44" i="37"/>
  <c r="Y44" i="37"/>
  <c r="X44" i="37"/>
  <c r="W44" i="37"/>
  <c r="V44" i="37"/>
  <c r="U44" i="37"/>
  <c r="T44" i="37"/>
  <c r="S44" i="37"/>
  <c r="R44" i="37"/>
  <c r="Q44" i="37"/>
  <c r="P44" i="37"/>
  <c r="O44" i="37"/>
  <c r="N44" i="37"/>
  <c r="M44" i="37"/>
  <c r="L44" i="37"/>
  <c r="K44" i="37"/>
  <c r="J44" i="37"/>
  <c r="I44" i="37"/>
  <c r="BG42" i="37"/>
  <c r="BF42" i="37"/>
  <c r="BE42" i="37"/>
  <c r="BD42" i="37"/>
  <c r="BC42" i="37"/>
  <c r="BB42" i="37"/>
  <c r="BA42" i="37"/>
  <c r="AZ42" i="37"/>
  <c r="AY42" i="37"/>
  <c r="AX42" i="37"/>
  <c r="AW42" i="37"/>
  <c r="AV42" i="37"/>
  <c r="AU42" i="37"/>
  <c r="AT42" i="37"/>
  <c r="AS42" i="37"/>
  <c r="AR42" i="37"/>
  <c r="AQ42" i="37"/>
  <c r="AP42" i="37"/>
  <c r="AO42" i="37"/>
  <c r="AN42" i="37"/>
  <c r="AM42" i="37"/>
  <c r="AL42" i="37"/>
  <c r="AK42" i="37"/>
  <c r="AJ42" i="37"/>
  <c r="AI42" i="37"/>
  <c r="AH42" i="37"/>
  <c r="AG42" i="37"/>
  <c r="AF42" i="37"/>
  <c r="AE42" i="37"/>
  <c r="AD42" i="37"/>
  <c r="AC42" i="37"/>
  <c r="AB42" i="37"/>
  <c r="AA42" i="37"/>
  <c r="Z42" i="37"/>
  <c r="Y42" i="37"/>
  <c r="X42" i="37"/>
  <c r="W42" i="37"/>
  <c r="V42" i="37"/>
  <c r="U42" i="37"/>
  <c r="T42" i="37"/>
  <c r="S42" i="37"/>
  <c r="R42" i="37"/>
  <c r="Q42" i="37"/>
  <c r="P42" i="37"/>
  <c r="O42" i="37"/>
  <c r="N42" i="37"/>
  <c r="M42" i="37"/>
  <c r="L42" i="37"/>
  <c r="K42" i="37"/>
  <c r="J42" i="37"/>
  <c r="I42" i="37"/>
  <c r="BG40" i="37"/>
  <c r="BF40" i="37"/>
  <c r="BE40" i="37"/>
  <c r="BD40" i="37"/>
  <c r="BC40" i="37"/>
  <c r="BB40" i="37"/>
  <c r="BA40" i="37"/>
  <c r="AZ40" i="37"/>
  <c r="AY40" i="37"/>
  <c r="AX40" i="37"/>
  <c r="AW40" i="37"/>
  <c r="AV40" i="37"/>
  <c r="AU40" i="37"/>
  <c r="AT40" i="37"/>
  <c r="AS40" i="37"/>
  <c r="AR40" i="37"/>
  <c r="AQ40" i="37"/>
  <c r="AP40" i="37"/>
  <c r="AO40" i="37"/>
  <c r="AN40" i="37"/>
  <c r="AM40" i="37"/>
  <c r="AL40" i="37"/>
  <c r="AK40" i="37"/>
  <c r="AJ40" i="37"/>
  <c r="AI40" i="37"/>
  <c r="AH40" i="37"/>
  <c r="AG40" i="37"/>
  <c r="AF40" i="37"/>
  <c r="AE40" i="37"/>
  <c r="AD40" i="37"/>
  <c r="AC40" i="37"/>
  <c r="AB40" i="37"/>
  <c r="AA40" i="37"/>
  <c r="Z40" i="37"/>
  <c r="Y40" i="37"/>
  <c r="X40" i="37"/>
  <c r="W40" i="37"/>
  <c r="V40" i="37"/>
  <c r="U40" i="37"/>
  <c r="T40" i="37"/>
  <c r="S40" i="37"/>
  <c r="R40" i="37"/>
  <c r="Q40" i="37"/>
  <c r="P40" i="37"/>
  <c r="O40" i="37"/>
  <c r="N40" i="37"/>
  <c r="M40" i="37"/>
  <c r="L40" i="37"/>
  <c r="K40" i="37"/>
  <c r="J40" i="37"/>
  <c r="I40" i="37"/>
  <c r="BG38" i="37"/>
  <c r="BF38" i="37"/>
  <c r="BE38" i="37"/>
  <c r="BD38" i="37"/>
  <c r="BC38" i="37"/>
  <c r="BB38" i="37"/>
  <c r="BA38" i="37"/>
  <c r="AZ38" i="37"/>
  <c r="AY38" i="37"/>
  <c r="AX38" i="37"/>
  <c r="AW38" i="37"/>
  <c r="AV38" i="37"/>
  <c r="AU38" i="37"/>
  <c r="AT38" i="37"/>
  <c r="AS38" i="37"/>
  <c r="AR38" i="37"/>
  <c r="AQ38" i="37"/>
  <c r="AP38" i="37"/>
  <c r="AO38" i="37"/>
  <c r="AN38" i="37"/>
  <c r="AM38" i="37"/>
  <c r="AL38" i="37"/>
  <c r="AK38" i="37"/>
  <c r="AJ38" i="37"/>
  <c r="AI38" i="37"/>
  <c r="AH38" i="37"/>
  <c r="AG38" i="37"/>
  <c r="AF38" i="37"/>
  <c r="AE38" i="37"/>
  <c r="AD38" i="37"/>
  <c r="AC38" i="37"/>
  <c r="AB38" i="37"/>
  <c r="AA38" i="37"/>
  <c r="Z38" i="37"/>
  <c r="Y38" i="37"/>
  <c r="X38" i="37"/>
  <c r="W38" i="37"/>
  <c r="V38" i="37"/>
  <c r="U38" i="37"/>
  <c r="T38" i="37"/>
  <c r="S38" i="37"/>
  <c r="R38" i="37"/>
  <c r="Q38" i="37"/>
  <c r="P38" i="37"/>
  <c r="O38" i="37"/>
  <c r="N38" i="37"/>
  <c r="M38" i="37"/>
  <c r="L38" i="37"/>
  <c r="K38" i="37"/>
  <c r="J38" i="37"/>
  <c r="I38" i="37"/>
  <c r="BG36" i="37"/>
  <c r="BF36" i="37"/>
  <c r="BE36" i="37"/>
  <c r="BD36" i="37"/>
  <c r="BC36" i="37"/>
  <c r="BB36" i="37"/>
  <c r="BA36" i="37"/>
  <c r="AZ36" i="37"/>
  <c r="AY36" i="37"/>
  <c r="AX36" i="37"/>
  <c r="AW36" i="37"/>
  <c r="AV36" i="37"/>
  <c r="AU36" i="37"/>
  <c r="AT36" i="37"/>
  <c r="AS36" i="37"/>
  <c r="AR36" i="37"/>
  <c r="AQ36" i="37"/>
  <c r="AP36" i="37"/>
  <c r="AO36" i="37"/>
  <c r="AN36" i="37"/>
  <c r="AM36" i="37"/>
  <c r="AL36" i="37"/>
  <c r="AK36" i="37"/>
  <c r="AJ36" i="37"/>
  <c r="AI36" i="37"/>
  <c r="AH36" i="37"/>
  <c r="AG36" i="37"/>
  <c r="AF36" i="37"/>
  <c r="AE36" i="37"/>
  <c r="AD36" i="37"/>
  <c r="AC36" i="37"/>
  <c r="AB36" i="37"/>
  <c r="AA36" i="37"/>
  <c r="Z36" i="37"/>
  <c r="Y36" i="37"/>
  <c r="X36" i="37"/>
  <c r="W36" i="37"/>
  <c r="V36" i="37"/>
  <c r="U36" i="37"/>
  <c r="T36" i="37"/>
  <c r="S36" i="37"/>
  <c r="R36" i="37"/>
  <c r="Q36" i="37"/>
  <c r="P36" i="37"/>
  <c r="O36" i="37"/>
  <c r="N36" i="37"/>
  <c r="M36" i="37"/>
  <c r="L36" i="37"/>
  <c r="K36" i="37"/>
  <c r="J36" i="37"/>
  <c r="I36" i="37"/>
  <c r="BG34" i="37"/>
  <c r="BF34" i="37"/>
  <c r="BE34" i="37"/>
  <c r="BD34" i="37"/>
  <c r="BC34" i="37"/>
  <c r="BB34" i="37"/>
  <c r="BA34" i="37"/>
  <c r="AZ34" i="37"/>
  <c r="AY34" i="37"/>
  <c r="AX34" i="37"/>
  <c r="AW34" i="37"/>
  <c r="AV34" i="37"/>
  <c r="AU34" i="37"/>
  <c r="AT34" i="37"/>
  <c r="AS34" i="37"/>
  <c r="AR34" i="37"/>
  <c r="AQ34" i="37"/>
  <c r="AP34" i="37"/>
  <c r="AO34" i="37"/>
  <c r="AN34" i="37"/>
  <c r="AM34" i="37"/>
  <c r="AL34" i="37"/>
  <c r="AK34" i="37"/>
  <c r="AJ34" i="37"/>
  <c r="AI34" i="37"/>
  <c r="AH34" i="37"/>
  <c r="AG34" i="37"/>
  <c r="AF34" i="37"/>
  <c r="AE34" i="37"/>
  <c r="AD34" i="37"/>
  <c r="AC34" i="37"/>
  <c r="AB34" i="37"/>
  <c r="AA34" i="37"/>
  <c r="Z34" i="37"/>
  <c r="Y34" i="37"/>
  <c r="X34" i="37"/>
  <c r="W34" i="37"/>
  <c r="V34" i="37"/>
  <c r="U34" i="37"/>
  <c r="T34" i="37"/>
  <c r="S34" i="37"/>
  <c r="R34" i="37"/>
  <c r="Q34" i="37"/>
  <c r="P34" i="37"/>
  <c r="O34" i="37"/>
  <c r="N34" i="37"/>
  <c r="M34" i="37"/>
  <c r="L34" i="37"/>
  <c r="K34" i="37"/>
  <c r="J34" i="37"/>
  <c r="I34" i="37"/>
  <c r="BG32" i="37"/>
  <c r="BF32" i="37"/>
  <c r="BE32" i="37"/>
  <c r="BD32" i="37"/>
  <c r="BC32" i="37"/>
  <c r="BB32" i="37"/>
  <c r="BA32" i="37"/>
  <c r="AZ32" i="37"/>
  <c r="AY32" i="37"/>
  <c r="AX32" i="37"/>
  <c r="AW32" i="37"/>
  <c r="AV32" i="37"/>
  <c r="AU32" i="37"/>
  <c r="AT32" i="37"/>
  <c r="AS32" i="37"/>
  <c r="AR32" i="37"/>
  <c r="AQ32" i="37"/>
  <c r="AP32" i="37"/>
  <c r="AO32" i="37"/>
  <c r="AN32" i="37"/>
  <c r="AM32" i="37"/>
  <c r="AL32" i="37"/>
  <c r="AK32" i="37"/>
  <c r="AJ32" i="37"/>
  <c r="AI32" i="37"/>
  <c r="AH32" i="37"/>
  <c r="AG32" i="37"/>
  <c r="AF32" i="37"/>
  <c r="AE32" i="37"/>
  <c r="AD32" i="37"/>
  <c r="AC32" i="37"/>
  <c r="AB32" i="37"/>
  <c r="AA32" i="37"/>
  <c r="Z32" i="37"/>
  <c r="Y32" i="37"/>
  <c r="X32" i="37"/>
  <c r="W32" i="37"/>
  <c r="V32" i="37"/>
  <c r="U32" i="37"/>
  <c r="T32" i="37"/>
  <c r="S32" i="37"/>
  <c r="R32" i="37"/>
  <c r="Q32" i="37"/>
  <c r="P32" i="37"/>
  <c r="O32" i="37"/>
  <c r="N32" i="37"/>
  <c r="M32" i="37"/>
  <c r="L32" i="37"/>
  <c r="K32" i="37"/>
  <c r="J32" i="37"/>
  <c r="I32" i="37"/>
  <c r="BG30" i="37"/>
  <c r="BF30" i="37"/>
  <c r="BE30" i="37"/>
  <c r="BD30" i="37"/>
  <c r="BC30" i="37"/>
  <c r="BB30" i="37"/>
  <c r="BA30" i="37"/>
  <c r="AZ30" i="37"/>
  <c r="AY30" i="37"/>
  <c r="AX30" i="37"/>
  <c r="AW30" i="37"/>
  <c r="AV30" i="37"/>
  <c r="AU30" i="37"/>
  <c r="AT30" i="37"/>
  <c r="AS30" i="37"/>
  <c r="AR30" i="37"/>
  <c r="AQ30" i="37"/>
  <c r="AP30" i="37"/>
  <c r="AO30" i="37"/>
  <c r="AN30" i="37"/>
  <c r="AM30" i="37"/>
  <c r="AL30" i="37"/>
  <c r="AK30" i="37"/>
  <c r="AJ30" i="37"/>
  <c r="AI30" i="37"/>
  <c r="AH30" i="37"/>
  <c r="AG30" i="37"/>
  <c r="AF30" i="37"/>
  <c r="AE30" i="37"/>
  <c r="AD30" i="37"/>
  <c r="AC30" i="37"/>
  <c r="AB30" i="37"/>
  <c r="AA30" i="37"/>
  <c r="Z30" i="37"/>
  <c r="Y30" i="37"/>
  <c r="X30" i="37"/>
  <c r="W30" i="37"/>
  <c r="V30" i="37"/>
  <c r="U30" i="37"/>
  <c r="T30" i="37"/>
  <c r="S30" i="37"/>
  <c r="R30" i="37"/>
  <c r="Q30" i="37"/>
  <c r="P30" i="37"/>
  <c r="O30" i="37"/>
  <c r="N30" i="37"/>
  <c r="M30" i="37"/>
  <c r="L30" i="37"/>
  <c r="K30" i="37"/>
  <c r="J30" i="37"/>
  <c r="I30" i="37"/>
  <c r="BG28" i="37"/>
  <c r="BF28" i="37"/>
  <c r="BE28" i="37"/>
  <c r="BD28" i="37"/>
  <c r="BC28" i="37"/>
  <c r="BB28" i="37"/>
  <c r="BA28" i="37"/>
  <c r="AZ28" i="37"/>
  <c r="AY28" i="37"/>
  <c r="AX28" i="37"/>
  <c r="AW28" i="37"/>
  <c r="AV28" i="37"/>
  <c r="AU28" i="37"/>
  <c r="AT28" i="37"/>
  <c r="AS28" i="37"/>
  <c r="AR28" i="37"/>
  <c r="AQ28" i="37"/>
  <c r="AP28" i="37"/>
  <c r="AO28" i="37"/>
  <c r="AN28" i="37"/>
  <c r="AM28" i="37"/>
  <c r="AL28" i="37"/>
  <c r="AK28" i="37"/>
  <c r="AJ28" i="37"/>
  <c r="AI28" i="37"/>
  <c r="AH28" i="37"/>
  <c r="AG28" i="37"/>
  <c r="AF28" i="37"/>
  <c r="AE28" i="37"/>
  <c r="AD28" i="37"/>
  <c r="AC28" i="37"/>
  <c r="AB28" i="37"/>
  <c r="AA28" i="37"/>
  <c r="Z28" i="37"/>
  <c r="Y28" i="37"/>
  <c r="X28" i="37"/>
  <c r="W28" i="37"/>
  <c r="V28" i="37"/>
  <c r="U28" i="37"/>
  <c r="T28" i="37"/>
  <c r="S28" i="37"/>
  <c r="R28" i="37"/>
  <c r="Q28" i="37"/>
  <c r="P28" i="37"/>
  <c r="O28" i="37"/>
  <c r="N28" i="37"/>
  <c r="M28" i="37"/>
  <c r="L28" i="37"/>
  <c r="K28" i="37"/>
  <c r="J28" i="37"/>
  <c r="I28" i="37"/>
  <c r="BG26" i="37"/>
  <c r="BF26" i="37"/>
  <c r="BE26" i="37"/>
  <c r="BD26" i="37"/>
  <c r="BC26" i="37"/>
  <c r="BB26" i="37"/>
  <c r="BA26" i="37"/>
  <c r="AZ26" i="37"/>
  <c r="AY26" i="37"/>
  <c r="AX26" i="37"/>
  <c r="AW26" i="37"/>
  <c r="AV26" i="37"/>
  <c r="AU26" i="37"/>
  <c r="AT26" i="37"/>
  <c r="AS26" i="37"/>
  <c r="AR26" i="37"/>
  <c r="AQ26" i="37"/>
  <c r="AP26" i="37"/>
  <c r="AO26" i="37"/>
  <c r="AN26" i="37"/>
  <c r="AM26" i="37"/>
  <c r="AL26" i="37"/>
  <c r="AK26" i="37"/>
  <c r="AJ26" i="37"/>
  <c r="AI26" i="37"/>
  <c r="AH26" i="37"/>
  <c r="AG26" i="37"/>
  <c r="AF26" i="37"/>
  <c r="AE26" i="37"/>
  <c r="AD26" i="37"/>
  <c r="AC26" i="37"/>
  <c r="AB26" i="37"/>
  <c r="AA26" i="37"/>
  <c r="Z26" i="37"/>
  <c r="Y26" i="37"/>
  <c r="X26" i="37"/>
  <c r="W26" i="37"/>
  <c r="V26" i="37"/>
  <c r="U26" i="37"/>
  <c r="T26" i="37"/>
  <c r="S26" i="37"/>
  <c r="R26" i="37"/>
  <c r="Q26" i="37"/>
  <c r="P26" i="37"/>
  <c r="O26" i="37"/>
  <c r="N26" i="37"/>
  <c r="M26" i="37"/>
  <c r="L26" i="37"/>
  <c r="K26" i="37"/>
  <c r="J26" i="37"/>
  <c r="I26" i="37"/>
  <c r="BG24" i="37"/>
  <c r="BF24" i="37"/>
  <c r="BE24" i="37"/>
  <c r="BD24" i="37"/>
  <c r="BC24" i="37"/>
  <c r="BB24" i="37"/>
  <c r="BA24" i="37"/>
  <c r="AZ24" i="37"/>
  <c r="AY24" i="37"/>
  <c r="AX24" i="37"/>
  <c r="AW24" i="37"/>
  <c r="AV24" i="37"/>
  <c r="AU24" i="37"/>
  <c r="AT24" i="37"/>
  <c r="AS24" i="37"/>
  <c r="AR24" i="37"/>
  <c r="AQ24" i="37"/>
  <c r="AP24" i="37"/>
  <c r="AO24" i="37"/>
  <c r="AN24" i="37"/>
  <c r="AM24" i="37"/>
  <c r="AL24" i="37"/>
  <c r="AK24" i="37"/>
  <c r="AJ24" i="37"/>
  <c r="AI24" i="37"/>
  <c r="AH24" i="37"/>
  <c r="AG24" i="37"/>
  <c r="AF24" i="37"/>
  <c r="AE24" i="37"/>
  <c r="AD24" i="37"/>
  <c r="AC24" i="37"/>
  <c r="AB24" i="37"/>
  <c r="AA24" i="37"/>
  <c r="Z24" i="37"/>
  <c r="Y24" i="37"/>
  <c r="X24" i="37"/>
  <c r="W24" i="37"/>
  <c r="V24" i="37"/>
  <c r="U24" i="37"/>
  <c r="T24" i="37"/>
  <c r="S24" i="37"/>
  <c r="R24" i="37"/>
  <c r="Q24" i="37"/>
  <c r="P24" i="37"/>
  <c r="O24" i="37"/>
  <c r="N24" i="37"/>
  <c r="M24" i="37"/>
  <c r="L24" i="37"/>
  <c r="K24" i="37"/>
  <c r="J24" i="37"/>
  <c r="I24" i="37"/>
  <c r="BG22" i="37"/>
  <c r="BF22" i="37"/>
  <c r="BE22" i="37"/>
  <c r="BD22" i="37"/>
  <c r="BC22" i="37"/>
  <c r="BB22" i="37"/>
  <c r="BA22" i="37"/>
  <c r="AZ22" i="37"/>
  <c r="AY22" i="37"/>
  <c r="AX22" i="37"/>
  <c r="AW22" i="37"/>
  <c r="AV22" i="37"/>
  <c r="AU22" i="37"/>
  <c r="AT22" i="37"/>
  <c r="AS22" i="37"/>
  <c r="AR22" i="37"/>
  <c r="AQ22" i="37"/>
  <c r="AP22" i="37"/>
  <c r="AO22" i="37"/>
  <c r="AN22" i="37"/>
  <c r="AM22" i="37"/>
  <c r="AL22" i="37"/>
  <c r="AK22" i="37"/>
  <c r="AJ22" i="37"/>
  <c r="AI22" i="37"/>
  <c r="AH22" i="37"/>
  <c r="AG22" i="37"/>
  <c r="AF22" i="37"/>
  <c r="AE22" i="37"/>
  <c r="AD22" i="37"/>
  <c r="AC22" i="37"/>
  <c r="AB22" i="37"/>
  <c r="AA22" i="37"/>
  <c r="Z22" i="37"/>
  <c r="Y22" i="37"/>
  <c r="X22" i="37"/>
  <c r="W22" i="37"/>
  <c r="V22" i="37"/>
  <c r="U22" i="37"/>
  <c r="T22" i="37"/>
  <c r="S22" i="37"/>
  <c r="R22" i="37"/>
  <c r="Q22" i="37"/>
  <c r="P22" i="37"/>
  <c r="O22" i="37"/>
  <c r="N22" i="37"/>
  <c r="M22" i="37"/>
  <c r="L22" i="37"/>
  <c r="K22" i="37"/>
  <c r="J22" i="37"/>
  <c r="I22" i="37"/>
  <c r="BG20" i="37"/>
  <c r="BF20" i="37"/>
  <c r="BE20" i="37"/>
  <c r="BD20" i="37"/>
  <c r="BC20" i="37"/>
  <c r="BB20" i="37"/>
  <c r="BA20" i="37"/>
  <c r="AZ20" i="37"/>
  <c r="AY20" i="37"/>
  <c r="AX20" i="37"/>
  <c r="AW20" i="37"/>
  <c r="AV20" i="37"/>
  <c r="AU20" i="37"/>
  <c r="AT20" i="37"/>
  <c r="AS20" i="37"/>
  <c r="AR20" i="37"/>
  <c r="AQ20" i="37"/>
  <c r="AP20" i="37"/>
  <c r="AO20" i="37"/>
  <c r="AN20" i="37"/>
  <c r="AM20" i="37"/>
  <c r="AL20" i="37"/>
  <c r="AK20" i="37"/>
  <c r="AJ20" i="37"/>
  <c r="AI20" i="37"/>
  <c r="AH20" i="37"/>
  <c r="AG20" i="37"/>
  <c r="AF20" i="37"/>
  <c r="AE20" i="37"/>
  <c r="AD20" i="37"/>
  <c r="AC20" i="37"/>
  <c r="AB20" i="37"/>
  <c r="AA20" i="37"/>
  <c r="Z20" i="37"/>
  <c r="Y20" i="37"/>
  <c r="X20" i="37"/>
  <c r="W20" i="37"/>
  <c r="V20" i="37"/>
  <c r="U20" i="37"/>
  <c r="T20" i="37"/>
  <c r="S20" i="37"/>
  <c r="R20" i="37"/>
  <c r="Q20" i="37"/>
  <c r="P20" i="37"/>
  <c r="O20" i="37"/>
  <c r="N20" i="37"/>
  <c r="M20" i="37"/>
  <c r="L20" i="37"/>
  <c r="K20" i="37"/>
  <c r="J20" i="37"/>
  <c r="I20" i="37"/>
  <c r="BG18" i="37"/>
  <c r="BF18" i="37"/>
  <c r="BE18" i="37"/>
  <c r="BD18" i="37"/>
  <c r="BC18" i="37"/>
  <c r="BB18" i="37"/>
  <c r="BA18" i="37"/>
  <c r="AZ18" i="37"/>
  <c r="AY18" i="37"/>
  <c r="AX18" i="37"/>
  <c r="AW18" i="37"/>
  <c r="AV18" i="37"/>
  <c r="AU18" i="37"/>
  <c r="AT18" i="37"/>
  <c r="AS18" i="37"/>
  <c r="AR18" i="37"/>
  <c r="AQ18" i="37"/>
  <c r="AP18" i="37"/>
  <c r="AO18" i="37"/>
  <c r="AN18" i="37"/>
  <c r="AM18" i="37"/>
  <c r="AL18" i="37"/>
  <c r="AK18" i="37"/>
  <c r="AJ18" i="37"/>
  <c r="AI18" i="37"/>
  <c r="AH18" i="37"/>
  <c r="AG18" i="37"/>
  <c r="AF18" i="37"/>
  <c r="AE18" i="37"/>
  <c r="AD18" i="37"/>
  <c r="AC18" i="37"/>
  <c r="AB18" i="37"/>
  <c r="AA18" i="37"/>
  <c r="Z18" i="37"/>
  <c r="Y18" i="37"/>
  <c r="X18" i="37"/>
  <c r="W18" i="37"/>
  <c r="V18" i="37"/>
  <c r="U18" i="37"/>
  <c r="T18" i="37"/>
  <c r="S18" i="37"/>
  <c r="R18" i="37"/>
  <c r="Q18" i="37"/>
  <c r="P18" i="37"/>
  <c r="O18" i="37"/>
  <c r="N18" i="37"/>
  <c r="M18" i="37"/>
  <c r="L18" i="37"/>
  <c r="K18" i="37"/>
  <c r="J18" i="37"/>
  <c r="I18" i="37"/>
  <c r="BG16" i="37"/>
  <c r="BF16" i="37"/>
  <c r="BE16" i="37"/>
  <c r="BD16" i="37"/>
  <c r="BC16" i="37"/>
  <c r="BB16" i="37"/>
  <c r="BA16" i="37"/>
  <c r="AZ16" i="37"/>
  <c r="AY16" i="37"/>
  <c r="AX16" i="37"/>
  <c r="AW16" i="37"/>
  <c r="AV16" i="37"/>
  <c r="AU16" i="37"/>
  <c r="AT16" i="37"/>
  <c r="AS16" i="37"/>
  <c r="AR16" i="37"/>
  <c r="AQ16" i="37"/>
  <c r="AP16" i="37"/>
  <c r="AO16" i="37"/>
  <c r="AN16" i="37"/>
  <c r="AM16" i="37"/>
  <c r="AL16" i="37"/>
  <c r="AK16" i="37"/>
  <c r="AJ16" i="37"/>
  <c r="AI16" i="37"/>
  <c r="AH16" i="37"/>
  <c r="AG16" i="37"/>
  <c r="AF16" i="37"/>
  <c r="AE16" i="37"/>
  <c r="AD16" i="37"/>
  <c r="AC16" i="37"/>
  <c r="AB16" i="37"/>
  <c r="AA16" i="37"/>
  <c r="Z16" i="37"/>
  <c r="Y16" i="37"/>
  <c r="X16" i="37"/>
  <c r="W16" i="37"/>
  <c r="V16" i="37"/>
  <c r="U16" i="37"/>
  <c r="T16" i="37"/>
  <c r="S16" i="37"/>
  <c r="R16" i="37"/>
  <c r="Q16" i="37"/>
  <c r="P16" i="37"/>
  <c r="O16" i="37"/>
  <c r="N16" i="37"/>
  <c r="M16" i="37"/>
  <c r="L16" i="37"/>
  <c r="K16" i="37"/>
  <c r="J16" i="37"/>
  <c r="I16" i="37"/>
  <c r="BG14" i="37"/>
  <c r="BF14" i="37"/>
  <c r="BE14" i="37"/>
  <c r="BD14" i="37"/>
  <c r="BC14" i="37"/>
  <c r="BB14" i="37"/>
  <c r="BA14" i="37"/>
  <c r="AZ14" i="37"/>
  <c r="AY14" i="37"/>
  <c r="AX14" i="37"/>
  <c r="AW14" i="37"/>
  <c r="AV14" i="37"/>
  <c r="AU14" i="37"/>
  <c r="AT14" i="37"/>
  <c r="AS14" i="37"/>
  <c r="AR14" i="37"/>
  <c r="AQ14" i="37"/>
  <c r="AP14" i="37"/>
  <c r="AO14" i="37"/>
  <c r="AN14" i="37"/>
  <c r="AM14" i="37"/>
  <c r="AL14" i="37"/>
  <c r="AK14" i="37"/>
  <c r="AJ14" i="37"/>
  <c r="AI14" i="37"/>
  <c r="AH14" i="37"/>
  <c r="AG14" i="37"/>
  <c r="AF14" i="37"/>
  <c r="AE14" i="37"/>
  <c r="AD14" i="37"/>
  <c r="AC14" i="37"/>
  <c r="AB14" i="37"/>
  <c r="AA14" i="37"/>
  <c r="Z14" i="37"/>
  <c r="Y14" i="37"/>
  <c r="X14" i="37"/>
  <c r="W14" i="37"/>
  <c r="V14" i="37"/>
  <c r="U14" i="37"/>
  <c r="T14" i="37"/>
  <c r="S14" i="37"/>
  <c r="R14" i="37"/>
  <c r="Q14" i="37"/>
  <c r="P14" i="37"/>
  <c r="O14" i="37"/>
  <c r="N14" i="37"/>
  <c r="M14" i="37"/>
  <c r="L14" i="37"/>
  <c r="K14" i="37"/>
  <c r="J14" i="37"/>
  <c r="I14" i="37"/>
  <c r="BG12" i="37"/>
  <c r="BF12" i="37"/>
  <c r="BE12" i="37"/>
  <c r="BD12" i="37"/>
  <c r="BC12" i="37"/>
  <c r="BB12" i="37"/>
  <c r="BA12" i="37"/>
  <c r="AZ12" i="37"/>
  <c r="AY12" i="37"/>
  <c r="AX12" i="37"/>
  <c r="AW12" i="37"/>
  <c r="AV12" i="37"/>
  <c r="AU12" i="37"/>
  <c r="AT12" i="37"/>
  <c r="AS12" i="37"/>
  <c r="AR12" i="37"/>
  <c r="AQ12" i="37"/>
  <c r="AP12" i="37"/>
  <c r="AO12" i="37"/>
  <c r="AN12" i="37"/>
  <c r="AM12" i="37"/>
  <c r="AL12" i="37"/>
  <c r="AK12" i="37"/>
  <c r="AJ12" i="37"/>
  <c r="AI12" i="37"/>
  <c r="AH12" i="37"/>
  <c r="AG12" i="37"/>
  <c r="AF12" i="37"/>
  <c r="AE12" i="37"/>
  <c r="AD12" i="37"/>
  <c r="AC12" i="37"/>
  <c r="AB12" i="37"/>
  <c r="AA12" i="37"/>
  <c r="Z12" i="37"/>
  <c r="Y12" i="37"/>
  <c r="X12" i="37"/>
  <c r="W12" i="37"/>
  <c r="V12" i="37"/>
  <c r="U12" i="37"/>
  <c r="T12" i="37"/>
  <c r="S12" i="37"/>
  <c r="R12" i="37"/>
  <c r="Q12" i="37"/>
  <c r="P12" i="37"/>
  <c r="O12" i="37"/>
  <c r="N12" i="37"/>
  <c r="M12" i="37"/>
  <c r="L12" i="37"/>
  <c r="K12" i="37"/>
  <c r="J12" i="37"/>
  <c r="I12" i="37"/>
  <c r="BG10" i="37"/>
  <c r="BF10" i="37"/>
  <c r="BE10" i="37"/>
  <c r="BD10" i="37"/>
  <c r="BC10" i="37"/>
  <c r="BB10" i="37"/>
  <c r="BA10" i="37"/>
  <c r="AZ10" i="37"/>
  <c r="AY10" i="37"/>
  <c r="AX10" i="37"/>
  <c r="AW10" i="37"/>
  <c r="AV10" i="37"/>
  <c r="AU10" i="37"/>
  <c r="AT10" i="37"/>
  <c r="AS10" i="37"/>
  <c r="AR10" i="37"/>
  <c r="AQ10" i="37"/>
  <c r="AP10" i="37"/>
  <c r="AO10" i="37"/>
  <c r="AN10" i="37"/>
  <c r="AM10" i="37"/>
  <c r="AL10" i="37"/>
  <c r="AK10" i="37"/>
  <c r="AJ10" i="37"/>
  <c r="AI10" i="37"/>
  <c r="AH10" i="37"/>
  <c r="AG10" i="37"/>
  <c r="AF10" i="37"/>
  <c r="AE10" i="37"/>
  <c r="AD10" i="37"/>
  <c r="AC10" i="37"/>
  <c r="AB10" i="37"/>
  <c r="AA10" i="37"/>
  <c r="Z10" i="37"/>
  <c r="Y10" i="37"/>
  <c r="X10" i="37"/>
  <c r="W10" i="37"/>
  <c r="V10" i="37"/>
  <c r="U10" i="37"/>
  <c r="T10" i="37"/>
  <c r="S10" i="37"/>
  <c r="R10" i="37"/>
  <c r="Q10" i="37"/>
  <c r="P10" i="37"/>
  <c r="O10" i="37"/>
  <c r="N10" i="37"/>
  <c r="M10" i="37"/>
  <c r="L10" i="37"/>
  <c r="K10" i="37"/>
  <c r="J10" i="37"/>
  <c r="I10" i="37"/>
  <c r="BG8" i="37"/>
  <c r="BF8" i="37"/>
  <c r="BE8" i="37"/>
  <c r="BD8" i="37"/>
  <c r="BC8" i="37"/>
  <c r="BB8" i="37"/>
  <c r="BA8" i="37"/>
  <c r="AZ8" i="37"/>
  <c r="AY8" i="37"/>
  <c r="AX8" i="37"/>
  <c r="AW8" i="37"/>
  <c r="AV8" i="37"/>
  <c r="AU8" i="37"/>
  <c r="AT8" i="37"/>
  <c r="AS8" i="37"/>
  <c r="AR8" i="37"/>
  <c r="AQ8" i="37"/>
  <c r="AP8" i="37"/>
  <c r="AO8" i="37"/>
  <c r="AN8" i="37"/>
  <c r="AM8" i="37"/>
  <c r="AL8" i="37"/>
  <c r="AK8" i="37"/>
  <c r="AJ8" i="37"/>
  <c r="AI8" i="37"/>
  <c r="AH8" i="37"/>
  <c r="AG8" i="37"/>
  <c r="AF8" i="37"/>
  <c r="AE8" i="37"/>
  <c r="AD8" i="37"/>
  <c r="AC8" i="37"/>
  <c r="AB8" i="37"/>
  <c r="AA8" i="37"/>
  <c r="Z8" i="37"/>
  <c r="Y8" i="37"/>
  <c r="X8" i="37"/>
  <c r="W8" i="37"/>
  <c r="V8" i="37"/>
  <c r="U8" i="37"/>
  <c r="T8" i="37"/>
  <c r="S8" i="37"/>
  <c r="R8" i="37"/>
  <c r="Q8" i="37"/>
  <c r="P8" i="37"/>
  <c r="O8" i="37"/>
  <c r="N8" i="37"/>
  <c r="M8" i="37"/>
  <c r="L8" i="37"/>
  <c r="K8" i="37"/>
  <c r="J8" i="37"/>
  <c r="I8" i="37"/>
  <c r="K6" i="37"/>
  <c r="L6" i="37"/>
  <c r="M6" i="37"/>
  <c r="N6" i="37"/>
  <c r="O6" i="37"/>
  <c r="P6" i="37"/>
  <c r="Q6" i="37"/>
  <c r="R6" i="37"/>
  <c r="S6" i="37"/>
  <c r="T6" i="37"/>
  <c r="U6" i="37"/>
  <c r="V6" i="37"/>
  <c r="W6" i="37"/>
  <c r="X6" i="37"/>
  <c r="Y6" i="37"/>
  <c r="Z6" i="37"/>
  <c r="AA6" i="37"/>
  <c r="AB6" i="37"/>
  <c r="AC6" i="37"/>
  <c r="AD6" i="37"/>
  <c r="AE6" i="37"/>
  <c r="AF6" i="37"/>
  <c r="AG6" i="37"/>
  <c r="AH6" i="37"/>
  <c r="AI6" i="37"/>
  <c r="AJ6" i="37"/>
  <c r="AK6" i="37"/>
  <c r="AL6" i="37"/>
  <c r="AM6" i="37"/>
  <c r="AN6" i="37"/>
  <c r="AO6" i="37"/>
  <c r="AP6" i="37"/>
  <c r="AQ6" i="37"/>
  <c r="AR6" i="37"/>
  <c r="AS6" i="37"/>
  <c r="AT6" i="37"/>
  <c r="AU6" i="37"/>
  <c r="AV6" i="37"/>
  <c r="AW6" i="37"/>
  <c r="AX6" i="37"/>
  <c r="AY6" i="37"/>
  <c r="AZ6" i="37"/>
  <c r="BA6" i="37"/>
  <c r="BB6" i="37"/>
  <c r="BC6" i="37"/>
  <c r="BD6" i="37"/>
  <c r="BE6" i="37"/>
  <c r="BF6" i="37"/>
  <c r="BG6" i="37"/>
  <c r="J6" i="37"/>
  <c r="I6" i="37"/>
  <c r="I4" i="37"/>
  <c r="J4" i="37"/>
  <c r="K4" i="37"/>
  <c r="L4" i="37"/>
  <c r="M4" i="37"/>
  <c r="N4" i="37"/>
  <c r="O4" i="37"/>
  <c r="P4" i="37"/>
  <c r="Q4" i="37"/>
  <c r="R4" i="37"/>
  <c r="S4" i="37"/>
  <c r="T4" i="37"/>
  <c r="U4" i="37"/>
  <c r="V4" i="37"/>
  <c r="W4" i="37"/>
  <c r="X4" i="37"/>
  <c r="Y4" i="37"/>
  <c r="Z4" i="37"/>
  <c r="AA4" i="37"/>
  <c r="AB4" i="37"/>
  <c r="AC4" i="37"/>
  <c r="AD4" i="37"/>
  <c r="AE4" i="37"/>
  <c r="AF4" i="37"/>
  <c r="AG4" i="37"/>
  <c r="AH4" i="37"/>
  <c r="AI4" i="37"/>
  <c r="AJ4" i="37"/>
  <c r="AK4" i="37"/>
  <c r="AL4" i="37"/>
  <c r="AM4" i="37"/>
  <c r="AN4" i="37"/>
  <c r="AO4" i="37"/>
  <c r="AP4" i="37"/>
  <c r="AQ4" i="37"/>
  <c r="AR4" i="37"/>
  <c r="AS4" i="37"/>
  <c r="AT4" i="37"/>
  <c r="AU4" i="37"/>
  <c r="AV4" i="37"/>
  <c r="AW4" i="37"/>
  <c r="AX4" i="37"/>
  <c r="AY4" i="37"/>
  <c r="AZ4" i="37"/>
  <c r="BA4" i="37"/>
  <c r="BB4" i="37"/>
  <c r="BC4" i="37"/>
  <c r="BD4" i="37"/>
  <c r="BE4" i="37"/>
  <c r="BF4" i="37"/>
  <c r="BG4" i="37"/>
  <c r="O82" i="37"/>
  <c r="O81" i="37" s="1"/>
  <c r="O80" i="37" s="1"/>
  <c r="O79" i="37" s="1"/>
  <c r="O78" i="37" s="1"/>
  <c r="N82" i="37"/>
  <c r="N81" i="37" s="1"/>
  <c r="N80" i="37" s="1"/>
  <c r="N79" i="37" s="1"/>
  <c r="N78" i="37" s="1"/>
  <c r="M82" i="37"/>
  <c r="M81" i="37" s="1"/>
  <c r="M80" i="37" s="1"/>
  <c r="M79" i="37" s="1"/>
  <c r="M78" i="37" s="1"/>
  <c r="L82" i="37"/>
  <c r="L81" i="37" s="1"/>
  <c r="L80" i="37" s="1"/>
  <c r="L79" i="37" s="1"/>
  <c r="L78" i="37" s="1"/>
  <c r="N9" i="11"/>
  <c r="N10" i="11"/>
  <c r="N11" i="11"/>
  <c r="Q9" i="2"/>
  <c r="Q10" i="2"/>
  <c r="Q11" i="2"/>
  <c r="R4" i="2"/>
  <c r="C12" i="1"/>
  <c r="F32" i="12"/>
  <c r="AB3" i="57" s="1"/>
  <c r="AB27" i="12"/>
  <c r="AB28" i="12"/>
  <c r="AB29" i="12"/>
  <c r="AB30" i="12"/>
  <c r="AB31" i="12"/>
  <c r="Z27" i="12"/>
  <c r="Z28" i="12"/>
  <c r="Z29" i="12"/>
  <c r="Z30" i="12"/>
  <c r="Z31" i="12"/>
  <c r="T13" i="36"/>
  <c r="T14" i="36"/>
  <c r="AE14" i="36"/>
  <c r="K72" i="1"/>
  <c r="I72" i="1"/>
  <c r="K71" i="1"/>
  <c r="H71" i="1"/>
  <c r="K70" i="1"/>
  <c r="I70" i="1"/>
  <c r="K69" i="1"/>
  <c r="I69" i="1"/>
  <c r="K68" i="1"/>
  <c r="K60" i="1"/>
  <c r="K61" i="1"/>
  <c r="K62" i="1"/>
  <c r="K63" i="1"/>
  <c r="K59" i="1"/>
  <c r="I60" i="1"/>
  <c r="I61" i="1"/>
  <c r="I62" i="1"/>
  <c r="I63" i="1"/>
  <c r="L23" i="1"/>
  <c r="L22" i="1"/>
  <c r="AF96" i="1"/>
  <c r="AF97" i="1"/>
  <c r="AG97" i="1"/>
  <c r="AF98" i="1"/>
  <c r="AG98" i="1"/>
  <c r="AF99" i="1"/>
  <c r="AG99" i="1"/>
  <c r="X96" i="1"/>
  <c r="X97" i="1"/>
  <c r="X98" i="1"/>
  <c r="X99" i="1"/>
  <c r="W96" i="1"/>
  <c r="W97" i="1"/>
  <c r="W98" i="1"/>
  <c r="W99" i="1"/>
  <c r="S97" i="1"/>
  <c r="S99" i="1"/>
  <c r="R96" i="1"/>
  <c r="R97" i="1"/>
  <c r="R98" i="1"/>
  <c r="R99" i="1"/>
  <c r="Q96" i="1"/>
  <c r="Q97" i="1"/>
  <c r="Q98" i="1"/>
  <c r="Q99" i="1"/>
  <c r="AF95" i="1"/>
  <c r="W95" i="1"/>
  <c r="Q95" i="1"/>
  <c r="E78" i="1"/>
  <c r="G78" i="1"/>
  <c r="E79" i="1"/>
  <c r="G79" i="1"/>
  <c r="E77" i="1"/>
  <c r="G77" i="1"/>
  <c r="C69" i="1"/>
  <c r="D69" i="1"/>
  <c r="E69" i="1"/>
  <c r="F69" i="1"/>
  <c r="G69" i="1"/>
  <c r="J69" i="1"/>
  <c r="C70" i="1"/>
  <c r="D70" i="1"/>
  <c r="E70" i="1"/>
  <c r="F70" i="1"/>
  <c r="G70" i="1"/>
  <c r="J70" i="1"/>
  <c r="C71" i="1"/>
  <c r="D71" i="1"/>
  <c r="E71" i="1"/>
  <c r="F71" i="1"/>
  <c r="G71" i="1"/>
  <c r="J71" i="1"/>
  <c r="C72" i="1"/>
  <c r="D72" i="1"/>
  <c r="E72" i="1"/>
  <c r="F72" i="1"/>
  <c r="G72" i="1"/>
  <c r="J72" i="1"/>
  <c r="D68" i="1"/>
  <c r="E68" i="1"/>
  <c r="F68" i="1"/>
  <c r="G68" i="1"/>
  <c r="J68" i="1"/>
  <c r="C68" i="1"/>
  <c r="C60" i="1"/>
  <c r="D60" i="1"/>
  <c r="E60" i="1"/>
  <c r="F60" i="1"/>
  <c r="G60" i="1"/>
  <c r="C61" i="1"/>
  <c r="D61" i="1"/>
  <c r="E61" i="1"/>
  <c r="F61" i="1"/>
  <c r="G61" i="1"/>
  <c r="J61" i="1"/>
  <c r="C62" i="1"/>
  <c r="D62" i="1"/>
  <c r="E62" i="1"/>
  <c r="F62" i="1"/>
  <c r="G62" i="1"/>
  <c r="J62" i="1"/>
  <c r="C63" i="1"/>
  <c r="D63" i="1"/>
  <c r="E63" i="1"/>
  <c r="F63" i="1"/>
  <c r="G63" i="1"/>
  <c r="J63" i="1"/>
  <c r="D59" i="1"/>
  <c r="E59" i="1"/>
  <c r="F59" i="1"/>
  <c r="G59" i="1"/>
  <c r="J59" i="1"/>
  <c r="M6" i="12"/>
  <c r="R77" i="1" s="1"/>
  <c r="CQ4" i="33" s="1"/>
  <c r="AH3" i="12"/>
  <c r="AH87" i="1"/>
  <c r="AG87" i="1"/>
  <c r="AD31" i="1"/>
  <c r="U69" i="1"/>
  <c r="CC4" i="33" s="1"/>
  <c r="U68" i="1"/>
  <c r="CB4" i="33" s="1"/>
  <c r="U67" i="1"/>
  <c r="CA4" i="33" s="1"/>
  <c r="U66" i="1"/>
  <c r="BZ4" i="33" s="1"/>
  <c r="U65" i="1"/>
  <c r="BY4" i="33" s="1"/>
  <c r="O69" i="1"/>
  <c r="BX4" i="33" s="1"/>
  <c r="O68" i="1"/>
  <c r="BW4" i="33" s="1"/>
  <c r="O67" i="1"/>
  <c r="BV4" i="33" s="1"/>
  <c r="O66" i="1"/>
  <c r="BU4" i="33" s="1"/>
  <c r="O65" i="1"/>
  <c r="BT4" i="33" s="1"/>
  <c r="FY3" i="33"/>
  <c r="FZ3" i="33"/>
  <c r="GA3" i="33"/>
  <c r="FV3" i="33"/>
  <c r="FW3" i="33"/>
  <c r="FX3" i="33"/>
  <c r="FT3" i="33"/>
  <c r="FU3" i="33"/>
  <c r="FS3" i="33"/>
  <c r="FS2" i="33"/>
  <c r="CY2" i="33"/>
  <c r="CR2" i="33"/>
  <c r="CL3" i="33"/>
  <c r="CM3" i="33"/>
  <c r="CN3" i="33"/>
  <c r="CO3" i="33"/>
  <c r="CP3" i="33"/>
  <c r="CQ3" i="33"/>
  <c r="CK3" i="33"/>
  <c r="CE3" i="33"/>
  <c r="CF3" i="33"/>
  <c r="CG3" i="33"/>
  <c r="CH3" i="33"/>
  <c r="CI3" i="33"/>
  <c r="CJ3" i="33"/>
  <c r="CD2" i="33"/>
  <c r="CD3" i="33"/>
  <c r="BZ3" i="33"/>
  <c r="CA3" i="33"/>
  <c r="CB3" i="33"/>
  <c r="CC3" i="33"/>
  <c r="BY3" i="33"/>
  <c r="BU3" i="33"/>
  <c r="BV3" i="33"/>
  <c r="BW3" i="33"/>
  <c r="BX3" i="33"/>
  <c r="BT3" i="33"/>
  <c r="BT2" i="33"/>
  <c r="BQ3" i="33"/>
  <c r="BR3" i="33"/>
  <c r="BS3" i="33"/>
  <c r="BP3" i="33"/>
  <c r="BO3" i="33"/>
  <c r="BM3" i="33"/>
  <c r="BN3" i="33"/>
  <c r="BL3" i="33"/>
  <c r="BI3" i="33"/>
  <c r="BJ3" i="33"/>
  <c r="BK3" i="33"/>
  <c r="BH3" i="33"/>
  <c r="BE3" i="33"/>
  <c r="BF3" i="33"/>
  <c r="BG3" i="33"/>
  <c r="BD3" i="33"/>
  <c r="BD2" i="33"/>
  <c r="BA3" i="33"/>
  <c r="BB3" i="33"/>
  <c r="BC3" i="33"/>
  <c r="AZ3" i="33"/>
  <c r="AY3" i="33"/>
  <c r="AX3" i="33"/>
  <c r="AW3" i="33"/>
  <c r="AW2" i="33"/>
  <c r="AT2" i="33"/>
  <c r="AP2" i="33"/>
  <c r="I3" i="33"/>
  <c r="B2" i="33"/>
  <c r="A1" i="33"/>
  <c r="A3" i="33"/>
  <c r="AI3" i="33"/>
  <c r="AH3" i="33"/>
  <c r="AG3" i="33"/>
  <c r="AF3" i="33"/>
  <c r="AE3" i="33"/>
  <c r="AD3" i="33"/>
  <c r="AD2" i="33"/>
  <c r="AB3" i="33"/>
  <c r="AA3" i="33"/>
  <c r="Z3" i="33"/>
  <c r="Y3" i="33"/>
  <c r="X3" i="33"/>
  <c r="W3" i="33"/>
  <c r="V3" i="33"/>
  <c r="U3" i="33"/>
  <c r="U2" i="33"/>
  <c r="T3" i="33"/>
  <c r="S3" i="33"/>
  <c r="R3" i="33"/>
  <c r="Q3" i="33"/>
  <c r="P3" i="33"/>
  <c r="O3" i="33"/>
  <c r="N3" i="33"/>
  <c r="M3" i="33"/>
  <c r="L3" i="33"/>
  <c r="K3" i="33"/>
  <c r="J3" i="33"/>
  <c r="J2" i="33"/>
  <c r="H3" i="33"/>
  <c r="G3" i="33"/>
  <c r="F3" i="33"/>
  <c r="E3" i="33"/>
  <c r="D3" i="33"/>
  <c r="C3" i="33"/>
  <c r="B3" i="33"/>
  <c r="DT4" i="33"/>
  <c r="DD4" i="33"/>
  <c r="J14" i="32"/>
  <c r="GA4" i="33"/>
  <c r="I14" i="32"/>
  <c r="FZ4" i="33"/>
  <c r="FY4" i="33"/>
  <c r="G14" i="32"/>
  <c r="FX4" i="33"/>
  <c r="F14" i="32"/>
  <c r="FW4" i="33"/>
  <c r="FV4" i="33"/>
  <c r="FU4" i="33"/>
  <c r="C14" i="32"/>
  <c r="FT4" i="33"/>
  <c r="B14" i="32"/>
  <c r="FS4" i="33"/>
  <c r="AC27" i="12"/>
  <c r="AC28" i="12"/>
  <c r="AC29" i="12"/>
  <c r="AC30" i="12"/>
  <c r="AC31" i="12"/>
  <c r="AC32" i="12"/>
  <c r="AA3" i="1"/>
  <c r="I4" i="33" s="1"/>
  <c r="Q1" i="27"/>
  <c r="P1" i="27"/>
  <c r="S1" i="31"/>
  <c r="V12" i="1"/>
  <c r="U12" i="1"/>
  <c r="R12" i="1"/>
  <c r="Q12" i="1"/>
  <c r="X22" i="1"/>
  <c r="W22" i="1"/>
  <c r="T22" i="1"/>
  <c r="S22" i="1"/>
  <c r="O12" i="1"/>
  <c r="K23" i="1"/>
  <c r="I12" i="1"/>
  <c r="H12" i="1"/>
  <c r="J23" i="1"/>
  <c r="J22" i="1"/>
  <c r="F12" i="1"/>
  <c r="E12" i="1"/>
  <c r="A12" i="1"/>
  <c r="X23" i="1"/>
  <c r="J19" i="1"/>
  <c r="A83" i="1"/>
  <c r="FK2" i="33" s="1"/>
  <c r="A84" i="1"/>
  <c r="A85" i="1"/>
  <c r="F85" i="1"/>
  <c r="A86" i="1"/>
  <c r="FK3" i="33" s="1"/>
  <c r="B86" i="1"/>
  <c r="FL3" i="33" s="1"/>
  <c r="C86" i="1"/>
  <c r="FM3" i="33" s="1"/>
  <c r="D86" i="1"/>
  <c r="FN3" i="33" s="1"/>
  <c r="E86" i="1"/>
  <c r="F86" i="1"/>
  <c r="G86" i="1"/>
  <c r="H86" i="1"/>
  <c r="I86" i="1"/>
  <c r="J86" i="1"/>
  <c r="K86" i="1"/>
  <c r="A87" i="1"/>
  <c r="FK4" i="33" s="1"/>
  <c r="B87" i="1"/>
  <c r="FL4" i="33" s="1"/>
  <c r="C87" i="1"/>
  <c r="FM4" i="33" s="1"/>
  <c r="D87" i="1"/>
  <c r="FN4" i="33" s="1"/>
  <c r="G87" i="1"/>
  <c r="A88" i="1"/>
  <c r="D88" i="1"/>
  <c r="H88" i="1"/>
  <c r="D89" i="1"/>
  <c r="F89" i="1"/>
  <c r="A90" i="1"/>
  <c r="B90" i="1"/>
  <c r="C90" i="1"/>
  <c r="D90" i="1"/>
  <c r="E90" i="1"/>
  <c r="F90" i="1"/>
  <c r="G90" i="1"/>
  <c r="H90" i="1"/>
  <c r="I90" i="1"/>
  <c r="J90" i="1"/>
  <c r="K90" i="1"/>
  <c r="A91" i="1"/>
  <c r="FO4" i="33" s="1"/>
  <c r="B91" i="1"/>
  <c r="FP4" i="33" s="1"/>
  <c r="D91" i="1"/>
  <c r="E91" i="1"/>
  <c r="F91" i="1"/>
  <c r="G91" i="1"/>
  <c r="H91" i="1"/>
  <c r="FQ4" i="33" s="1"/>
  <c r="I91" i="1"/>
  <c r="FR4" i="33" s="1"/>
  <c r="AV24" i="29"/>
  <c r="AW24" i="29" s="1"/>
  <c r="AN24" i="29"/>
  <c r="AV23" i="29"/>
  <c r="AW23" i="29" s="1"/>
  <c r="AN23" i="29"/>
  <c r="AV22" i="29"/>
  <c r="AN22" i="29"/>
  <c r="AV21" i="29"/>
  <c r="AW21" i="29" s="1"/>
  <c r="AN21" i="29"/>
  <c r="AV20" i="29"/>
  <c r="AW20" i="29" s="1"/>
  <c r="AN20" i="29"/>
  <c r="AO16" i="29"/>
  <c r="AN11" i="29"/>
  <c r="AN10" i="29"/>
  <c r="J91" i="1"/>
  <c r="C91" i="1"/>
  <c r="E5" i="27"/>
  <c r="E87" i="1" s="1"/>
  <c r="L90" i="1"/>
  <c r="L89" i="1"/>
  <c r="L84" i="1"/>
  <c r="V90" i="1"/>
  <c r="V89" i="1"/>
  <c r="V88" i="1"/>
  <c r="V87" i="1"/>
  <c r="V86" i="1"/>
  <c r="V85" i="1"/>
  <c r="V84" i="1"/>
  <c r="P52" i="6"/>
  <c r="P50" i="6"/>
  <c r="S90" i="1"/>
  <c r="S89" i="1"/>
  <c r="S88" i="1"/>
  <c r="S87" i="1"/>
  <c r="S86" i="1"/>
  <c r="S85" i="1"/>
  <c r="W91" i="1"/>
  <c r="X91" i="1"/>
  <c r="AC91" i="1"/>
  <c r="AD91" i="1"/>
  <c r="AE91" i="1"/>
  <c r="AF91" i="1"/>
  <c r="AB30" i="1"/>
  <c r="AE30" i="1"/>
  <c r="AF30" i="1"/>
  <c r="AG30" i="1"/>
  <c r="AB31" i="1"/>
  <c r="AG31" i="1"/>
  <c r="AB32" i="1"/>
  <c r="AE32" i="1"/>
  <c r="AF32" i="1"/>
  <c r="AG32" i="1"/>
  <c r="AB33" i="1"/>
  <c r="AD33" i="1"/>
  <c r="AE33" i="1"/>
  <c r="AF33" i="1"/>
  <c r="AG33" i="1"/>
  <c r="AB34" i="1"/>
  <c r="AD34" i="1"/>
  <c r="AE34" i="1"/>
  <c r="AF34" i="1"/>
  <c r="AG34" i="1"/>
  <c r="AB35" i="1"/>
  <c r="AD35" i="1"/>
  <c r="AE35" i="1"/>
  <c r="AF35" i="1"/>
  <c r="AG35" i="1"/>
  <c r="AB36" i="1"/>
  <c r="AD36" i="1"/>
  <c r="AE36" i="1"/>
  <c r="AF36" i="1"/>
  <c r="AG36" i="1"/>
  <c r="AB37" i="1"/>
  <c r="AD37" i="1"/>
  <c r="AE37" i="1"/>
  <c r="AF37" i="1"/>
  <c r="AG37" i="1"/>
  <c r="AB38" i="1"/>
  <c r="AD38" i="1"/>
  <c r="AE38" i="1"/>
  <c r="AF38" i="1"/>
  <c r="AG38" i="1"/>
  <c r="AA31" i="1"/>
  <c r="AA32" i="1"/>
  <c r="AA33" i="1"/>
  <c r="AA34" i="1"/>
  <c r="AA35" i="1"/>
  <c r="AA36" i="1"/>
  <c r="AA37" i="1"/>
  <c r="AA38" i="1"/>
  <c r="AA30" i="1"/>
  <c r="AG1" i="1"/>
  <c r="C1" i="34" s="1"/>
  <c r="CS4" i="33"/>
  <c r="B3" i="1"/>
  <c r="B4" i="33" s="1"/>
  <c r="B6" i="1"/>
  <c r="E4" i="33" s="1"/>
  <c r="B5" i="1"/>
  <c r="D4" i="33" s="1"/>
  <c r="B4" i="1"/>
  <c r="C4" i="33" s="1"/>
  <c r="AF90" i="1"/>
  <c r="AE90" i="1"/>
  <c r="AD90" i="1"/>
  <c r="AC90" i="1"/>
  <c r="X90" i="1"/>
  <c r="W90" i="1"/>
  <c r="AF89" i="1"/>
  <c r="AE89" i="1"/>
  <c r="AD89" i="1"/>
  <c r="AC89" i="1"/>
  <c r="X89" i="1"/>
  <c r="W89" i="1"/>
  <c r="AF88" i="1"/>
  <c r="AE88" i="1"/>
  <c r="AD88" i="1"/>
  <c r="AC88" i="1"/>
  <c r="X88" i="1"/>
  <c r="W88" i="1"/>
  <c r="AE87" i="1"/>
  <c r="AF87" i="1"/>
  <c r="AD87" i="1"/>
  <c r="AC87" i="1"/>
  <c r="X87" i="1"/>
  <c r="AG83" i="1"/>
  <c r="AF83" i="1"/>
  <c r="AE83" i="1"/>
  <c r="AD83" i="1"/>
  <c r="X83" i="1"/>
  <c r="W83" i="1"/>
  <c r="Y83" i="1"/>
  <c r="W87" i="1"/>
  <c r="AB24" i="6"/>
  <c r="N91" i="1"/>
  <c r="Q81" i="1" s="1"/>
  <c r="M91" i="1"/>
  <c r="M3" i="24"/>
  <c r="J22" i="24" s="1"/>
  <c r="I78" i="1"/>
  <c r="I77" i="1"/>
  <c r="BG4" i="33"/>
  <c r="R60" i="1"/>
  <c r="S60" i="1"/>
  <c r="T60" i="1"/>
  <c r="U60" i="1"/>
  <c r="V60" i="1"/>
  <c r="R61" i="1"/>
  <c r="S61" i="1"/>
  <c r="T61" i="1"/>
  <c r="U61" i="1"/>
  <c r="V61" i="1"/>
  <c r="O62" i="1"/>
  <c r="BM4" i="33" s="1"/>
  <c r="BO4" i="33"/>
  <c r="R62" i="1"/>
  <c r="S62" i="1"/>
  <c r="T62" i="1"/>
  <c r="U62" i="1"/>
  <c r="V62" i="1"/>
  <c r="O63" i="1"/>
  <c r="BQ4" i="33" s="1"/>
  <c r="R63" i="1"/>
  <c r="S63" i="1"/>
  <c r="T63" i="1"/>
  <c r="U63" i="1"/>
  <c r="V63" i="1"/>
  <c r="N63" i="1"/>
  <c r="BP4" i="33" s="1"/>
  <c r="N62" i="1"/>
  <c r="BL4" i="33" s="1"/>
  <c r="AD81" i="1"/>
  <c r="AG81" i="1"/>
  <c r="AF81" i="1"/>
  <c r="AE81" i="1"/>
  <c r="Y81" i="1"/>
  <c r="X81" i="1"/>
  <c r="W81" i="1"/>
  <c r="AG79" i="1"/>
  <c r="AF79" i="1"/>
  <c r="AE79" i="1"/>
  <c r="AD79" i="1"/>
  <c r="Y79" i="1"/>
  <c r="X79" i="1"/>
  <c r="W79" i="1"/>
  <c r="H3" i="23"/>
  <c r="AH79" i="1" s="1"/>
  <c r="S3" i="1"/>
  <c r="Y4" i="33" s="1"/>
  <c r="O4" i="1"/>
  <c r="U71" i="1" s="1"/>
  <c r="O3" i="1"/>
  <c r="U4" i="33" s="1"/>
  <c r="P51" i="6"/>
  <c r="B35" i="6"/>
  <c r="C35" i="6" s="1"/>
  <c r="D35" i="6" s="1"/>
  <c r="E35" i="6" s="1"/>
  <c r="F35" i="6" s="1"/>
  <c r="G35" i="6" s="1"/>
  <c r="H35" i="6" s="1"/>
  <c r="I35" i="6" s="1"/>
  <c r="J35" i="6" s="1"/>
  <c r="K35" i="6" s="1"/>
  <c r="C33" i="6"/>
  <c r="D33" i="6" s="1"/>
  <c r="E33" i="6" s="1"/>
  <c r="F33" i="6" s="1"/>
  <c r="G33" i="6" s="1"/>
  <c r="H33" i="6" s="1"/>
  <c r="I33" i="6" s="1"/>
  <c r="J33" i="6" s="1"/>
  <c r="K33" i="6" s="1"/>
  <c r="L33" i="6" s="1"/>
  <c r="M33" i="6" s="1"/>
  <c r="N33" i="6" s="1"/>
  <c r="O33" i="6" s="1"/>
  <c r="P33" i="6" s="1"/>
  <c r="Q33" i="6" s="1"/>
  <c r="R33" i="6" s="1"/>
  <c r="S33" i="6" s="1"/>
  <c r="T33" i="6" s="1"/>
  <c r="U33" i="6" s="1"/>
  <c r="V33" i="6" s="1"/>
  <c r="W33" i="6" s="1"/>
  <c r="X33" i="6" s="1"/>
  <c r="Y33" i="6" s="1"/>
  <c r="Z33" i="6" s="1"/>
  <c r="AA33" i="6" s="1"/>
  <c r="AB33" i="6" s="1"/>
  <c r="AC33" i="6" s="1"/>
  <c r="AD33" i="6" s="1"/>
  <c r="AE33" i="6" s="1"/>
  <c r="AF33" i="6" s="1"/>
  <c r="AG33" i="6" s="1"/>
  <c r="AH33" i="6" s="1"/>
  <c r="AI33" i="6" s="1"/>
  <c r="AJ33" i="6" s="1"/>
  <c r="AK33" i="6" s="1"/>
  <c r="AL33" i="6" s="1"/>
  <c r="AM33" i="6" s="1"/>
  <c r="AN33" i="6" s="1"/>
  <c r="N76" i="1"/>
  <c r="CI4" i="33" s="1"/>
  <c r="N75" i="1"/>
  <c r="CH4" i="33" s="1"/>
  <c r="AB3" i="12"/>
  <c r="U6" i="12"/>
  <c r="N73" i="1" s="1"/>
  <c r="Q4" i="12"/>
  <c r="R76" i="1" s="1"/>
  <c r="CP4" i="33" s="1"/>
  <c r="Q3" i="12"/>
  <c r="R75" i="1" s="1"/>
  <c r="CO4" i="33" s="1"/>
  <c r="J4" i="12"/>
  <c r="D6" i="12"/>
  <c r="C10" i="6"/>
  <c r="D10" i="6" s="1"/>
  <c r="E10" i="6" s="1"/>
  <c r="F10" i="6" s="1"/>
  <c r="G10" i="6" s="1"/>
  <c r="H10" i="6" s="1"/>
  <c r="I10" i="6" s="1"/>
  <c r="J10" i="6" s="1"/>
  <c r="K10" i="6" s="1"/>
  <c r="L10" i="6" s="1"/>
  <c r="M10" i="6" s="1"/>
  <c r="N10" i="6" s="1"/>
  <c r="O10" i="6" s="1"/>
  <c r="P10" i="6" s="1"/>
  <c r="Q10" i="6" s="1"/>
  <c r="R10" i="6" s="1"/>
  <c r="S10" i="6" s="1"/>
  <c r="T10" i="6" s="1"/>
  <c r="U10" i="6" s="1"/>
  <c r="V10" i="6" s="1"/>
  <c r="W10" i="6" s="1"/>
  <c r="X10" i="6" s="1"/>
  <c r="Y10" i="6" s="1"/>
  <c r="Z10" i="6" s="1"/>
  <c r="AA10" i="6" s="1"/>
  <c r="AB10" i="6" s="1"/>
  <c r="AC10" i="6" s="1"/>
  <c r="AD10" i="6" s="1"/>
  <c r="AE10" i="6" s="1"/>
  <c r="AF10" i="6" s="1"/>
  <c r="AG10" i="6" s="1"/>
  <c r="AH10" i="6" s="1"/>
  <c r="AI10" i="6" s="1"/>
  <c r="AJ10" i="6" s="1"/>
  <c r="AK10" i="6" s="1"/>
  <c r="AL10" i="6" s="1"/>
  <c r="AM10" i="6" s="1"/>
  <c r="AN10" i="6" s="1"/>
  <c r="B12" i="6"/>
  <c r="C12" i="6" s="1"/>
  <c r="D12" i="6" s="1"/>
  <c r="E12" i="6" s="1"/>
  <c r="F12" i="6" s="1"/>
  <c r="G12" i="6" s="1"/>
  <c r="H12" i="6" s="1"/>
  <c r="I12" i="6" s="1"/>
  <c r="J12" i="6" s="1"/>
  <c r="K12" i="6" s="1"/>
  <c r="AI18" i="6"/>
  <c r="E6" i="1"/>
  <c r="H4" i="33" s="1"/>
  <c r="E5" i="1"/>
  <c r="G4" i="33" s="1"/>
  <c r="E4" i="1"/>
  <c r="F4" i="33" s="1"/>
  <c r="B4" i="6"/>
  <c r="C4" i="6" s="1"/>
  <c r="D4" i="6" s="1"/>
  <c r="E4" i="6" s="1"/>
  <c r="F4" i="6" s="1"/>
  <c r="G4" i="6" s="1"/>
  <c r="H4" i="6" s="1"/>
  <c r="I4" i="6" s="1"/>
  <c r="J4" i="6" s="1"/>
  <c r="K4" i="6" s="1"/>
  <c r="A5" i="11"/>
  <c r="A6" i="11" s="1"/>
  <c r="A7" i="11" s="1"/>
  <c r="A8" i="11" s="1"/>
  <c r="A9" i="11" s="1"/>
  <c r="A10" i="11" s="1"/>
  <c r="A11" i="11" s="1"/>
  <c r="A12" i="11" s="1"/>
  <c r="A13" i="11" s="1"/>
  <c r="A14" i="11" s="1"/>
  <c r="A15" i="11" s="1"/>
  <c r="A16" i="11" s="1"/>
  <c r="A17" i="11" s="1"/>
  <c r="A18" i="11" s="1"/>
  <c r="A19" i="11" s="1"/>
  <c r="A20" i="11" s="1"/>
  <c r="A21" i="11" s="1"/>
  <c r="A22" i="11" s="1"/>
  <c r="A23" i="11" s="1"/>
  <c r="A24" i="11" s="1"/>
  <c r="A25" i="11" s="1"/>
  <c r="A26" i="11" s="1"/>
  <c r="A27" i="11" s="1"/>
  <c r="A28" i="11" s="1"/>
  <c r="A29" i="11" s="1"/>
  <c r="A30" i="11" s="1"/>
  <c r="A31" i="11" s="1"/>
  <c r="A32" i="11" s="1"/>
  <c r="A33" i="11" s="1"/>
  <c r="A34" i="11" s="1"/>
  <c r="A35" i="11" s="1"/>
  <c r="L5" i="1"/>
  <c r="T4" i="33" s="1"/>
  <c r="C21" i="21"/>
  <c r="L4" i="1" s="1"/>
  <c r="S4" i="33" s="1"/>
  <c r="C20" i="21"/>
  <c r="L3" i="1" s="1"/>
  <c r="R4" i="33" s="1"/>
  <c r="C15" i="21"/>
  <c r="C19" i="21" s="1"/>
  <c r="C17" i="21"/>
  <c r="J4" i="1" s="1"/>
  <c r="O4" i="33" s="1"/>
  <c r="H4" i="1"/>
  <c r="K4" i="33" s="1"/>
  <c r="J40" i="18"/>
  <c r="C78" i="1"/>
  <c r="C79" i="1"/>
  <c r="C77" i="1"/>
  <c r="H40" i="18"/>
  <c r="G82" i="1" s="1"/>
  <c r="BA4" i="33" s="1"/>
  <c r="F40" i="18"/>
  <c r="E82" i="1" s="1"/>
  <c r="AY4" i="33" s="1"/>
  <c r="M43" i="18"/>
  <c r="G4" i="19"/>
  <c r="AH30" i="1" s="1"/>
  <c r="G6" i="19"/>
  <c r="AH32" i="1" s="1"/>
  <c r="G7" i="19"/>
  <c r="AH33" i="1" s="1"/>
  <c r="G8" i="19"/>
  <c r="AH34" i="1" s="1"/>
  <c r="H30" i="18"/>
  <c r="G30" i="18"/>
  <c r="F30" i="18"/>
  <c r="E30" i="18"/>
  <c r="D30" i="18"/>
  <c r="J60" i="1"/>
  <c r="K30" i="18"/>
  <c r="K19" i="18"/>
  <c r="H19" i="18"/>
  <c r="G19" i="18"/>
  <c r="E19" i="18"/>
  <c r="G15" i="19"/>
  <c r="G16" i="19"/>
  <c r="G10" i="19"/>
  <c r="AH36" i="1" s="1"/>
  <c r="G11" i="19"/>
  <c r="AH37" i="1" s="1"/>
  <c r="G12" i="19"/>
  <c r="AH38" i="1" s="1"/>
  <c r="G13" i="19"/>
  <c r="G14" i="19"/>
  <c r="G9" i="19"/>
  <c r="AH35" i="1" s="1"/>
  <c r="E3" i="19"/>
  <c r="D3" i="19"/>
  <c r="L3" i="19" s="1"/>
  <c r="P62" i="1"/>
  <c r="BN4" i="33" s="1"/>
  <c r="P61" i="1"/>
  <c r="BJ4" i="33" s="1"/>
  <c r="P60" i="1"/>
  <c r="BF4" i="33" s="1"/>
  <c r="K45" i="9"/>
  <c r="AA32" i="12"/>
  <c r="W32" i="12"/>
  <c r="P32" i="12"/>
  <c r="AA31" i="12"/>
  <c r="W31" i="12"/>
  <c r="P31" i="12"/>
  <c r="AA30" i="12"/>
  <c r="W30" i="12"/>
  <c r="P30" i="12"/>
  <c r="AA29" i="12"/>
  <c r="W29" i="12"/>
  <c r="P29" i="12"/>
  <c r="AA28" i="12"/>
  <c r="W28" i="12"/>
  <c r="P28" i="12"/>
  <c r="AA27" i="12"/>
  <c r="W27" i="12"/>
  <c r="P27" i="12"/>
  <c r="N4" i="11"/>
  <c r="O4" i="11" s="1"/>
  <c r="F4" i="11"/>
  <c r="F5" i="11" s="1"/>
  <c r="C4" i="11"/>
  <c r="C5" i="11" s="1"/>
  <c r="C2" i="6"/>
  <c r="D2" i="6" s="1"/>
  <c r="E2" i="6" s="1"/>
  <c r="F2" i="6" s="1"/>
  <c r="G2" i="6" s="1"/>
  <c r="H2" i="6" s="1"/>
  <c r="I2" i="6" s="1"/>
  <c r="J2" i="6" s="1"/>
  <c r="K2" i="6" s="1"/>
  <c r="L2" i="6" s="1"/>
  <c r="M2" i="6" s="1"/>
  <c r="N2" i="6" s="1"/>
  <c r="O2" i="6" s="1"/>
  <c r="P2" i="6" s="1"/>
  <c r="Q2" i="6" s="1"/>
  <c r="R2" i="6" s="1"/>
  <c r="S2" i="6" s="1"/>
  <c r="T2" i="6" s="1"/>
  <c r="U2" i="6" s="1"/>
  <c r="V2" i="6" s="1"/>
  <c r="W2" i="6" s="1"/>
  <c r="X2" i="6" s="1"/>
  <c r="Y2" i="6" s="1"/>
  <c r="Z2" i="6" s="1"/>
  <c r="AA2" i="6" s="1"/>
  <c r="AB2" i="6" s="1"/>
  <c r="AC2" i="6" s="1"/>
  <c r="AD2" i="6" s="1"/>
  <c r="AE2" i="6" s="1"/>
  <c r="AF2" i="6" s="1"/>
  <c r="AG2" i="6" s="1"/>
  <c r="AH2" i="6" s="1"/>
  <c r="AI2" i="6" s="1"/>
  <c r="AJ2" i="6" s="1"/>
  <c r="AK2" i="6" s="1"/>
  <c r="AL2" i="6" s="1"/>
  <c r="AM2" i="6" s="1"/>
  <c r="AN2" i="6" s="1"/>
  <c r="CT4" i="33"/>
  <c r="I87" i="1"/>
  <c r="D19" i="18"/>
  <c r="H62" i="1"/>
  <c r="H68" i="1"/>
  <c r="AD32" i="1"/>
  <c r="AD30" i="1"/>
  <c r="C14" i="21"/>
  <c r="AG96" i="1"/>
  <c r="AE31" i="1"/>
  <c r="R74" i="1" l="1"/>
  <c r="CN4" i="33" s="1"/>
  <c r="A20" i="6"/>
  <c r="A24" i="6"/>
  <c r="R71" i="1"/>
  <c r="U74" i="1" s="1"/>
  <c r="M11" i="11"/>
  <c r="C18" i="21"/>
  <c r="J5" i="1" s="1"/>
  <c r="P4" i="33" s="1"/>
  <c r="C43" i="21"/>
  <c r="AY22" i="29"/>
  <c r="H32" i="12"/>
  <c r="AV25" i="29"/>
  <c r="AX22" i="29" s="1"/>
  <c r="J32" i="12"/>
  <c r="G32" i="12"/>
  <c r="M5" i="12"/>
  <c r="N77" i="1" s="1"/>
  <c r="CJ4" i="33" s="1"/>
  <c r="AW22" i="29"/>
  <c r="AW25" i="29" s="1"/>
  <c r="AR31" i="29" s="1"/>
  <c r="AN31" i="29"/>
  <c r="AY20" i="29"/>
  <c r="AE6" i="12"/>
  <c r="D14" i="32"/>
  <c r="Q6" i="12"/>
  <c r="Q5" i="12"/>
  <c r="E14" i="32"/>
  <c r="AY21" i="29"/>
  <c r="AW27" i="29"/>
  <c r="AR33" i="29" s="1"/>
  <c r="V91" i="1"/>
  <c r="AY23" i="29"/>
  <c r="FI3" i="33"/>
  <c r="I5" i="12"/>
  <c r="S4" i="1" s="1"/>
  <c r="Z4" i="33" s="1"/>
  <c r="D73" i="1"/>
  <c r="DM3" i="33"/>
  <c r="EO3" i="33"/>
  <c r="ES3" i="33"/>
  <c r="EG3" i="33"/>
  <c r="DI3" i="33"/>
  <c r="DU3" i="33"/>
  <c r="EK3" i="33"/>
  <c r="FA3" i="33"/>
  <c r="EW3" i="33"/>
  <c r="DQ3" i="33"/>
  <c r="DV3" i="33"/>
  <c r="DY3" i="33"/>
  <c r="DJ3" i="33"/>
  <c r="F5" i="2"/>
  <c r="F6" i="2" s="1"/>
  <c r="F7" i="2" s="1"/>
  <c r="F8" i="2" s="1"/>
  <c r="H69" i="1"/>
  <c r="EZ3" i="33"/>
  <c r="H72" i="1"/>
  <c r="H61" i="1"/>
  <c r="I19" i="18"/>
  <c r="H60" i="1"/>
  <c r="H59" i="1"/>
  <c r="I30" i="18"/>
  <c r="H70" i="1"/>
  <c r="J12" i="24"/>
  <c r="AH96" i="1" s="1"/>
  <c r="F46" i="9"/>
  <c r="I82" i="1"/>
  <c r="BC4" i="33" s="1"/>
  <c r="F73" i="1"/>
  <c r="AH60" i="1"/>
  <c r="F79" i="1"/>
  <c r="L30" i="18"/>
  <c r="AF17" i="29"/>
  <c r="Q49" i="29" s="1"/>
  <c r="AC10" i="29" s="1"/>
  <c r="F64" i="1"/>
  <c r="I71" i="1"/>
  <c r="S23" i="1"/>
  <c r="M24" i="31"/>
  <c r="S25" i="1" s="1"/>
  <c r="J45" i="24"/>
  <c r="N24" i="31"/>
  <c r="T25" i="1" s="1"/>
  <c r="J54" i="24"/>
  <c r="J30" i="24"/>
  <c r="L19" i="18"/>
  <c r="J47" i="24"/>
  <c r="J20" i="24"/>
  <c r="J18" i="24"/>
  <c r="J53" i="24"/>
  <c r="J40" i="24"/>
  <c r="J58" i="24"/>
  <c r="J41" i="24"/>
  <c r="J11" i="24"/>
  <c r="AH95" i="1" s="1"/>
  <c r="H5" i="27"/>
  <c r="H87" i="1" s="1"/>
  <c r="F45" i="9" s="1"/>
  <c r="N5" i="11"/>
  <c r="O5" i="11" s="1"/>
  <c r="J73" i="1"/>
  <c r="AU4" i="33" s="1"/>
  <c r="J28" i="24"/>
  <c r="G5" i="11"/>
  <c r="F6" i="11"/>
  <c r="F78" i="1"/>
  <c r="D78" i="1"/>
  <c r="FB3" i="33"/>
  <c r="EH3" i="33"/>
  <c r="EX3" i="33"/>
  <c r="DF3" i="33"/>
  <c r="E64" i="1"/>
  <c r="D64" i="1"/>
  <c r="G64" i="1"/>
  <c r="G73" i="1"/>
  <c r="FF3" i="33"/>
  <c r="EP3" i="33"/>
  <c r="P81" i="1"/>
  <c r="CU4" i="33" s="1"/>
  <c r="E73" i="1"/>
  <c r="M23" i="1"/>
  <c r="N22" i="1"/>
  <c r="A4" i="33"/>
  <c r="J64" i="1"/>
  <c r="AR4" i="33" s="1"/>
  <c r="FH3" i="33"/>
  <c r="EN3" i="33"/>
  <c r="DH3" i="33"/>
  <c r="CY3" i="33"/>
  <c r="T91" i="1"/>
  <c r="CW4" i="33" s="1"/>
  <c r="EB3" i="33"/>
  <c r="FG3" i="33"/>
  <c r="FD3" i="33"/>
  <c r="EJ3" i="33"/>
  <c r="T12" i="1"/>
  <c r="M22" i="1"/>
  <c r="W23" i="1"/>
  <c r="Y23" i="1" s="1"/>
  <c r="V4" i="33"/>
  <c r="F5" i="12"/>
  <c r="O5" i="1"/>
  <c r="O6" i="1" s="1"/>
  <c r="X4" i="33" s="1"/>
  <c r="Y22" i="1"/>
  <c r="Z22" i="1"/>
  <c r="N23" i="1"/>
  <c r="J4" i="11"/>
  <c r="T20" i="1"/>
  <c r="X12" i="1"/>
  <c r="L17" i="1"/>
  <c r="S12" i="1"/>
  <c r="S18" i="1"/>
  <c r="J17" i="1"/>
  <c r="W21" i="1"/>
  <c r="J20" i="1"/>
  <c r="L20" i="1"/>
  <c r="L12" i="1"/>
  <c r="K12" i="1"/>
  <c r="J12" i="1"/>
  <c r="L16" i="1"/>
  <c r="S19" i="1"/>
  <c r="J16" i="1"/>
  <c r="W18" i="1"/>
  <c r="S21" i="1"/>
  <c r="K20" i="1"/>
  <c r="C23" i="21"/>
  <c r="L6" i="1" s="1"/>
  <c r="D43" i="21"/>
  <c r="J6" i="1"/>
  <c r="Q4" i="33" s="1"/>
  <c r="H6" i="1"/>
  <c r="M4" i="33" s="1"/>
  <c r="G3" i="19"/>
  <c r="D5" i="2"/>
  <c r="C6" i="2"/>
  <c r="AH59" i="1"/>
  <c r="E40" i="18"/>
  <c r="D82" i="1" s="1"/>
  <c r="AX4" i="33" s="1"/>
  <c r="D77" i="1"/>
  <c r="H77" i="1"/>
  <c r="D79" i="1"/>
  <c r="C73" i="1"/>
  <c r="AT4" i="33" s="1"/>
  <c r="C64" i="1"/>
  <c r="AP4" i="33" s="1"/>
  <c r="K64" i="1"/>
  <c r="AS4" i="33" s="1"/>
  <c r="I59" i="1"/>
  <c r="I64" i="1" s="1"/>
  <c r="AQ4" i="33" s="1"/>
  <c r="H63" i="1"/>
  <c r="D47" i="21"/>
  <c r="AF31" i="1"/>
  <c r="FF4" i="33"/>
  <c r="EZ4" i="33"/>
  <c r="EA3" i="33"/>
  <c r="FC3" i="33"/>
  <c r="DO3" i="33"/>
  <c r="DL3" i="33"/>
  <c r="DK3" i="33"/>
  <c r="DG3" i="33"/>
  <c r="EF3" i="33"/>
  <c r="DD3" i="33"/>
  <c r="DS3" i="33"/>
  <c r="CZ3" i="33"/>
  <c r="EM3" i="33"/>
  <c r="EI3" i="33"/>
  <c r="DC3" i="33"/>
  <c r="D34" i="21"/>
  <c r="EE3" i="33"/>
  <c r="C3" i="19"/>
  <c r="DP3" i="33"/>
  <c r="CM4" i="33"/>
  <c r="CL4" i="33"/>
  <c r="J21" i="1"/>
  <c r="CX4" i="33"/>
  <c r="DN3" i="33"/>
  <c r="D38" i="21"/>
  <c r="ED3" i="33"/>
  <c r="FJ3" i="33"/>
  <c r="D26" i="21"/>
  <c r="DR3" i="33"/>
  <c r="D5" i="11"/>
  <c r="C6" i="11"/>
  <c r="K73" i="1"/>
  <c r="AV4" i="33" s="1"/>
  <c r="AE3" i="12"/>
  <c r="I68" i="1"/>
  <c r="C27" i="1"/>
  <c r="D26" i="1" s="1"/>
  <c r="O27" i="1"/>
  <c r="U81" i="1"/>
  <c r="CV4" i="33"/>
  <c r="W20" i="1"/>
  <c r="AE5" i="12"/>
  <c r="J18" i="1"/>
  <c r="F77" i="1"/>
  <c r="H78" i="1"/>
  <c r="H5" i="1"/>
  <c r="L4" i="33" s="1"/>
  <c r="K16" i="1"/>
  <c r="S16" i="1"/>
  <c r="S17" i="1"/>
  <c r="K18" i="1"/>
  <c r="T16" i="1"/>
  <c r="T17" i="1"/>
  <c r="L18" i="1"/>
  <c r="K17" i="1"/>
  <c r="W17" i="1"/>
  <c r="X16" i="1"/>
  <c r="T19" i="1"/>
  <c r="T21" i="1"/>
  <c r="D30" i="21"/>
  <c r="X17" i="1"/>
  <c r="X21" i="1"/>
  <c r="AB32" i="12"/>
  <c r="K19" i="1"/>
  <c r="W19" i="1"/>
  <c r="W15" i="1"/>
  <c r="L21" i="1"/>
  <c r="S20" i="1"/>
  <c r="W16" i="1"/>
  <c r="J15" i="1"/>
  <c r="X18" i="1"/>
  <c r="L19" i="1"/>
  <c r="T18" i="1"/>
  <c r="X19" i="1"/>
  <c r="X20" i="1"/>
  <c r="B3" i="19"/>
  <c r="A43" i="6"/>
  <c r="L15" i="1"/>
  <c r="AE4" i="12"/>
  <c r="CF4" i="33"/>
  <c r="N74" i="1"/>
  <c r="CG4" i="33" s="1"/>
  <c r="X15" i="1"/>
  <c r="K21" i="1"/>
  <c r="H3" i="1"/>
  <c r="J4" i="33" s="1"/>
  <c r="C16" i="21"/>
  <c r="J3" i="1" s="1"/>
  <c r="N4" i="33" s="1"/>
  <c r="AI4" i="33"/>
  <c r="Z6" i="1"/>
  <c r="AB4" i="33"/>
  <c r="W12" i="1"/>
  <c r="T15" i="1"/>
  <c r="K15" i="1"/>
  <c r="AM18" i="6"/>
  <c r="J13" i="24"/>
  <c r="AH97" i="1" s="1"/>
  <c r="J35" i="24"/>
  <c r="J17" i="24"/>
  <c r="J51" i="24"/>
  <c r="J38" i="24"/>
  <c r="J48" i="24"/>
  <c r="B24" i="6"/>
  <c r="J31" i="24"/>
  <c r="J14" i="24"/>
  <c r="AH98" i="1" s="1"/>
  <c r="J39" i="24"/>
  <c r="H24" i="6"/>
  <c r="J19" i="24"/>
  <c r="J34" i="24"/>
  <c r="J57" i="24"/>
  <c r="J46" i="24"/>
  <c r="J32" i="24"/>
  <c r="J33" i="24"/>
  <c r="J23" i="24"/>
  <c r="J27" i="24"/>
  <c r="J21" i="24"/>
  <c r="J59" i="24"/>
  <c r="J26" i="24"/>
  <c r="J24" i="24"/>
  <c r="H20" i="6"/>
  <c r="J43" i="24"/>
  <c r="J50" i="24"/>
  <c r="J37" i="24"/>
  <c r="J36" i="24"/>
  <c r="J42" i="24"/>
  <c r="J56" i="24"/>
  <c r="J29" i="24"/>
  <c r="J52" i="24"/>
  <c r="J55" i="24"/>
  <c r="B43" i="6"/>
  <c r="J25" i="24"/>
  <c r="J44" i="24"/>
  <c r="J15" i="24"/>
  <c r="AH99" i="1" s="1"/>
  <c r="J60" i="24"/>
  <c r="J49" i="24"/>
  <c r="J16" i="24"/>
  <c r="P24" i="1" l="1"/>
  <c r="P25" i="1"/>
  <c r="P26" i="1"/>
  <c r="D24" i="1"/>
  <c r="D25" i="1"/>
  <c r="F48" i="9"/>
  <c r="CK4" i="33"/>
  <c r="AX23" i="29"/>
  <c r="AX24" i="29"/>
  <c r="AX20" i="29"/>
  <c r="AX21" i="29"/>
  <c r="T23" i="1"/>
  <c r="AW31" i="29"/>
  <c r="I6" i="12"/>
  <c r="S5" i="1" s="1"/>
  <c r="AA4" i="33" s="1"/>
  <c r="AY25" i="29"/>
  <c r="G6" i="2"/>
  <c r="Y20" i="1"/>
  <c r="J43" i="18"/>
  <c r="Z3" i="1" s="1"/>
  <c r="AH4" i="33" s="1"/>
  <c r="H73" i="1"/>
  <c r="G5" i="2"/>
  <c r="F47" i="9"/>
  <c r="W4" i="33"/>
  <c r="J30" i="18"/>
  <c r="H64" i="1"/>
  <c r="J5" i="27"/>
  <c r="J87" i="1" s="1"/>
  <c r="G40" i="18"/>
  <c r="F82" i="1" s="1"/>
  <c r="AZ4" i="33" s="1"/>
  <c r="I73" i="1"/>
  <c r="G7" i="2"/>
  <c r="G6" i="11"/>
  <c r="F7" i="11"/>
  <c r="P5" i="1"/>
  <c r="L10" i="31"/>
  <c r="L8" i="31"/>
  <c r="L9" i="31"/>
  <c r="P14" i="1"/>
  <c r="P13" i="1"/>
  <c r="D13" i="1"/>
  <c r="D14" i="1"/>
  <c r="Z23" i="1"/>
  <c r="P17" i="1"/>
  <c r="P22" i="1"/>
  <c r="P23" i="1"/>
  <c r="D15" i="1"/>
  <c r="D22" i="1"/>
  <c r="D23" i="1"/>
  <c r="M25" i="31"/>
  <c r="S26" i="1" s="1"/>
  <c r="H25" i="31"/>
  <c r="H27" i="1" s="1"/>
  <c r="U72" i="1" s="1"/>
  <c r="Y16" i="1"/>
  <c r="N15" i="1"/>
  <c r="O25" i="31"/>
  <c r="M12" i="1"/>
  <c r="N25" i="31"/>
  <c r="T26" i="1" s="1"/>
  <c r="Y21" i="1"/>
  <c r="N17" i="1"/>
  <c r="N19" i="1"/>
  <c r="Z20" i="1"/>
  <c r="M16" i="1"/>
  <c r="F25" i="31"/>
  <c r="F27" i="1" s="1"/>
  <c r="AK4" i="33" s="1"/>
  <c r="AM4" i="33" s="1"/>
  <c r="N20" i="1"/>
  <c r="E25" i="31"/>
  <c r="E27" i="1" s="1"/>
  <c r="AJ4" i="33" s="1"/>
  <c r="AL4" i="33" s="1"/>
  <c r="Z18" i="1"/>
  <c r="M20" i="1"/>
  <c r="G25" i="31"/>
  <c r="J26" i="1" s="1"/>
  <c r="P20" i="1"/>
  <c r="Z17" i="1"/>
  <c r="N16" i="1"/>
  <c r="N12" i="1"/>
  <c r="L18" i="31"/>
  <c r="L15" i="31"/>
  <c r="L13" i="31"/>
  <c r="L22" i="31"/>
  <c r="L7" i="31"/>
  <c r="L17" i="31"/>
  <c r="L14" i="31"/>
  <c r="L16" i="31"/>
  <c r="L12" i="31"/>
  <c r="L11" i="31"/>
  <c r="L23" i="31"/>
  <c r="Y18" i="1"/>
  <c r="Z19" i="1"/>
  <c r="Y15" i="1"/>
  <c r="M19" i="1"/>
  <c r="C7" i="2"/>
  <c r="D6" i="2"/>
  <c r="I40" i="18"/>
  <c r="H82" i="1" s="1"/>
  <c r="BB4" i="33" s="1"/>
  <c r="J19" i="18"/>
  <c r="Y19" i="1"/>
  <c r="Z16" i="1"/>
  <c r="Y17" i="1"/>
  <c r="N18" i="1"/>
  <c r="M15" i="1"/>
  <c r="M17" i="1"/>
  <c r="N21" i="1"/>
  <c r="F43" i="6"/>
  <c r="M18" i="1"/>
  <c r="D18" i="1"/>
  <c r="G8" i="2"/>
  <c r="F9" i="2"/>
  <c r="D19" i="1"/>
  <c r="D12" i="1"/>
  <c r="D20" i="1"/>
  <c r="D16" i="1"/>
  <c r="D21" i="1"/>
  <c r="D17" i="1"/>
  <c r="C7" i="11"/>
  <c r="D6" i="11"/>
  <c r="Z21" i="1"/>
  <c r="M42" i="18"/>
  <c r="P19" i="1"/>
  <c r="P21" i="1"/>
  <c r="P18" i="1"/>
  <c r="P16" i="1"/>
  <c r="P15" i="1"/>
  <c r="P12" i="1"/>
  <c r="Z15" i="1"/>
  <c r="I25" i="31"/>
  <c r="M21" i="1"/>
  <c r="Y12" i="1"/>
  <c r="Z12" i="1"/>
  <c r="D20" i="6"/>
  <c r="L81" i="1"/>
  <c r="D24" i="6"/>
  <c r="F20" i="6"/>
  <c r="N81" i="1" s="1"/>
  <c r="H43" i="6"/>
  <c r="F24" i="6"/>
  <c r="Q27" i="1" l="1"/>
  <c r="S27" i="1" s="1"/>
  <c r="AN4" i="33" s="1"/>
  <c r="G27" i="1"/>
  <c r="J27" i="1" s="1"/>
  <c r="AC4" i="33" s="1"/>
  <c r="L26" i="1"/>
  <c r="K26" i="1"/>
  <c r="I27" i="1"/>
  <c r="W26" i="1"/>
  <c r="U27" i="1"/>
  <c r="W27" i="1" s="1"/>
  <c r="X3" i="1" s="1"/>
  <c r="AF4" i="33" s="1"/>
  <c r="X26" i="1"/>
  <c r="V27" i="1"/>
  <c r="X27" i="1" s="1"/>
  <c r="X4" i="1" s="1"/>
  <c r="AG4" i="33" s="1"/>
  <c r="R27" i="1"/>
  <c r="T27" i="1" s="1"/>
  <c r="AO4" i="33" s="1"/>
  <c r="AX25" i="29"/>
  <c r="Z4" i="1"/>
  <c r="F8" i="11"/>
  <c r="G7" i="11"/>
  <c r="L24" i="31"/>
  <c r="K27" i="1"/>
  <c r="D7" i="2"/>
  <c r="C8" i="2"/>
  <c r="F10" i="2"/>
  <c r="G9" i="2"/>
  <c r="D27" i="1"/>
  <c r="P27" i="1"/>
  <c r="C8" i="11"/>
  <c r="D7" i="11"/>
  <c r="CR4" i="33"/>
  <c r="T81" i="1"/>
  <c r="V81" i="1" s="1"/>
  <c r="J42" i="18" l="1"/>
  <c r="F50" i="9" s="1"/>
  <c r="M26" i="1"/>
  <c r="Z27" i="1"/>
  <c r="F43" i="9" s="1"/>
  <c r="X6" i="1"/>
  <c r="U73" i="1"/>
  <c r="L27" i="1"/>
  <c r="N26" i="1"/>
  <c r="Z26" i="1"/>
  <c r="Y26" i="1"/>
  <c r="Y27" i="1"/>
  <c r="X5" i="1" s="1"/>
  <c r="V3" i="1"/>
  <c r="AD4" i="33" s="1"/>
  <c r="B6" i="58"/>
  <c r="F9" i="11"/>
  <c r="G8" i="11"/>
  <c r="C9" i="2"/>
  <c r="D8" i="2"/>
  <c r="C9" i="11"/>
  <c r="D8" i="11"/>
  <c r="G10" i="2"/>
  <c r="M27" i="1" l="1"/>
  <c r="Z3" i="57"/>
  <c r="N27" i="1"/>
  <c r="M3" i="57" s="1"/>
  <c r="V4" i="1"/>
  <c r="D6" i="58"/>
  <c r="G9" i="11"/>
  <c r="F10" i="11"/>
  <c r="C10" i="2"/>
  <c r="D9" i="2"/>
  <c r="D9" i="11"/>
  <c r="C10" i="11"/>
  <c r="AE4" i="33" l="1"/>
  <c r="V5" i="1"/>
  <c r="F44" i="9"/>
  <c r="V6" i="1"/>
  <c r="G10" i="11"/>
  <c r="C11" i="2"/>
  <c r="D10" i="2"/>
  <c r="D10" i="11"/>
  <c r="C11" i="11"/>
  <c r="D11" i="2" l="1"/>
  <c r="C12" i="2"/>
  <c r="C12" i="11"/>
  <c r="D11" i="11"/>
  <c r="C13" i="2" l="1"/>
  <c r="D12" i="2"/>
  <c r="Y3" i="57" s="1"/>
  <c r="D12" i="11"/>
  <c r="C13" i="11"/>
  <c r="D13" i="2" l="1"/>
  <c r="D13" i="11"/>
  <c r="Q6" i="2" l="1"/>
  <c r="Q5" i="2"/>
  <c r="R5" i="2" s="1"/>
  <c r="R6" i="2" l="1"/>
  <c r="R7" i="2" s="1"/>
  <c r="R8" i="2" s="1"/>
  <c r="R9" i="2" s="1"/>
  <c r="R10" i="2" s="1"/>
  <c r="R11" i="2" s="1"/>
  <c r="N6" i="11" l="1"/>
  <c r="O6" i="11" s="1"/>
  <c r="O7" i="11" s="1"/>
  <c r="O8" i="11" s="1"/>
  <c r="O9" i="11" s="1"/>
  <c r="O10" i="11" s="1"/>
  <c r="O11" i="11" s="1"/>
  <c r="O14" i="2" l="1"/>
  <c r="P11" i="2" l="1"/>
  <c r="A21" i="56" l="1"/>
  <c r="A22" i="56" s="1"/>
  <c r="A23" i="56" s="1"/>
  <c r="A24" i="56" s="1"/>
  <c r="A25" i="56" s="1"/>
  <c r="A26" i="56" s="1"/>
  <c r="A27" i="56" s="1"/>
  <c r="A28" i="56" s="1"/>
  <c r="A29" i="56" s="1"/>
  <c r="A30" i="56" s="1"/>
  <c r="A31" i="56" s="1"/>
  <c r="A32" i="56" s="1"/>
  <c r="A33" i="56" s="1"/>
  <c r="A34" i="56" s="1"/>
  <c r="A35" i="56" s="1"/>
  <c r="A36" i="56" s="1"/>
  <c r="A37" i="56" s="1"/>
  <c r="A38" i="56" s="1"/>
  <c r="A39" i="56" s="1"/>
  <c r="A40" i="56" s="1"/>
  <c r="A41" i="56" s="1"/>
  <c r="A42" i="56" s="1"/>
  <c r="A43" i="56" s="1"/>
  <c r="A44" i="56" s="1"/>
  <c r="A45" i="56" s="1"/>
  <c r="A46" i="56" s="1"/>
  <c r="A47" i="56" s="1"/>
  <c r="A48" i="56" s="1"/>
  <c r="A49" i="56" s="1"/>
  <c r="A50" i="56" s="1"/>
  <c r="A51" i="56" s="1"/>
  <c r="A52" i="56" s="1"/>
  <c r="A53" i="56" s="1"/>
  <c r="A54" i="56" s="1"/>
  <c r="A55" i="56" s="1"/>
  <c r="A56" i="56" s="1"/>
  <c r="A57" i="56" s="1"/>
  <c r="A58" i="56" s="1"/>
  <c r="A59" i="56" s="1"/>
  <c r="A60" i="56" s="1"/>
  <c r="A61" i="56" s="1"/>
  <c r="A62" i="56" s="1"/>
  <c r="A63" i="56" s="1"/>
  <c r="A64" i="56" s="1"/>
  <c r="A65" i="56" s="1"/>
  <c r="A66" i="56" s="1"/>
  <c r="A67" i="56" s="1"/>
  <c r="A68" i="56" s="1"/>
  <c r="A69" i="56" s="1"/>
  <c r="A70" i="56" s="1"/>
  <c r="A71" i="56" s="1"/>
  <c r="A72" i="56" s="1"/>
  <c r="A73" i="56" s="1"/>
  <c r="A74" i="56" s="1"/>
  <c r="A75" i="56" s="1"/>
  <c r="A76" i="56" s="1"/>
  <c r="A77" i="56" s="1"/>
  <c r="A78" i="56" s="1"/>
  <c r="A79" i="56" s="1"/>
  <c r="A80" i="56" s="1"/>
  <c r="A81" i="56" s="1"/>
  <c r="A82" i="56" s="1"/>
  <c r="A83" i="56" s="1"/>
  <c r="A84" i="56" s="1"/>
  <c r="A85" i="56" s="1"/>
  <c r="A86" i="56" s="1"/>
  <c r="A87" i="56" s="1"/>
  <c r="A88" i="56" s="1"/>
  <c r="A89" i="56" s="1"/>
  <c r="A90" i="56" s="1"/>
  <c r="A91" i="56" s="1"/>
  <c r="A92" i="56" s="1"/>
  <c r="A93" i="56" s="1"/>
  <c r="A94" i="56" s="1"/>
  <c r="A95" i="56" s="1"/>
  <c r="A96" i="56" s="1"/>
  <c r="A97" i="56" s="1"/>
  <c r="A98" i="56" s="1"/>
  <c r="A99" i="56" s="1"/>
  <c r="A100" i="56" s="1"/>
  <c r="A101" i="56" s="1"/>
  <c r="A102" i="56" s="1"/>
  <c r="A103" i="56" s="1"/>
  <c r="A104" i="56" s="1"/>
  <c r="A105" i="56" s="1"/>
  <c r="A106" i="56" s="1"/>
  <c r="A107" i="56" s="1"/>
  <c r="A108" i="56" s="1"/>
  <c r="A109" i="56" s="1"/>
  <c r="A110" i="56" s="1"/>
  <c r="A111" i="56" s="1"/>
  <c r="A112" i="56" s="1"/>
  <c r="A113" i="5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AlNuaim, Abdulaziz</author>
  </authors>
  <commentList>
    <comment ref="D25" authorId="0" shapeId="0" xr:uid="{00000000-0006-0000-0200-000001000000}">
      <text>
        <r>
          <rPr>
            <b/>
            <sz val="9"/>
            <color indexed="81"/>
            <rFont val="Tahoma"/>
            <family val="2"/>
          </rPr>
          <t>AlNuaim, Abdulaziz:</t>
        </r>
        <r>
          <rPr>
            <sz val="9"/>
            <color indexed="81"/>
            <rFont val="Tahoma"/>
            <family val="2"/>
          </rPr>
          <t xml:space="preserve">
As per contract requirments submission of Plans should be 30 days after site handover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Ashfaq, Mohammad</author>
  </authors>
  <commentList>
    <comment ref="C13" authorId="0" shapeId="0" xr:uid="{BC9E53AD-8421-4EA6-9083-01697B263F43}">
      <text>
        <r>
          <rPr>
            <sz val="9"/>
            <color indexed="81"/>
            <rFont val="Tahoma"/>
            <family val="2"/>
          </rPr>
          <t xml:space="preserve">Refer MODON HSS Manual, Associated Procedures, Checklist and Standards:
1 - Safe access / egress for people to their work area
2 - Safe access / egress for construction vehicles
3 - Access properly restricted-site fencing provided and maintained
4 - Access proper and not blocked
5 - Safe access is available for rescue operation
6 - Storage access / exit are clearly marked and unobstructed
8 - Access and egress is in good condition, hand holds, ladder etc. are sound and in place
9 - Ensure unauthorized public access is prevented
11 - Site assembled ladders or make-shift tables for access are forbidden on site.
13 - Use proper bridges, walkways or gangways to access or cross trenches or an excavation area
14 - Surrounding areas are cleared and barricaded and access restricted to all unauthorized trades while crane in operation
15 - To ensure early access to accredited medical / rehabilitation services 
16 - Parking vehicles on site access roads causing obstruction
17 - All personnel will be instructed that access to firefighting equipment must remain clear at all times
18 - Access control gates to be locked out of hours
19 - Site access gates to be designed and located to, where possible, avoid clashes with external hazards / activities
</t>
        </r>
      </text>
    </comment>
    <comment ref="T13" authorId="0" shapeId="0" xr:uid="{4E322A2B-9550-479A-B58F-812ECD3016F5}">
      <text>
        <r>
          <rPr>
            <b/>
            <sz val="9"/>
            <color indexed="81"/>
            <rFont val="Tahoma"/>
            <family val="2"/>
          </rPr>
          <t>Refer MODON HSS Manual, Associated Procedures, Checklist and Standards:</t>
        </r>
        <r>
          <rPr>
            <sz val="9"/>
            <color indexed="81"/>
            <rFont val="Tahoma"/>
            <family val="2"/>
          </rPr>
          <t xml:space="preserve">
Personal Fall Arrest System;
1 -  Is the suitable harness harnesses is provided
2 -  Are shock absorbing lanyard with 2 locking snap hooks.
3 -  Is anchorage point strong enough and can support 5,000 Ibs.
4 -  Do inspection checklist is being implemented before use.
5 -  Is the emergency plan for rescue in place
Personal Fall Restraint System;
1 - The fall restraint equipment should be set and adjusted so there is no free fall over the edge. 
2 - A harness or body belt may be used
3 - The anchorage point must support 4 times the intended load.
Positioning System;
1 - Is a suitable harness or body belt provided
2 - Is there a not more than 2' free fall maintained
3 - Is the anchorage point capable of supporting 2 times the intended load or 3.000 Ibs, whichever is greater
4 - Is 100% tie-off (protection from falls at all times, even when moving from point to point) provided while using personal fall protection with two lanyards
Fall Protection System;
1 - Suitable edge protection and work platforms are to be provided to prevent a fall occurring
2 - Where the provision of edge protection or adequate platforms cannot be provided safety nets or other soft-landing systems such as inflatable bags are to be used to minimize the consequences of a fall.
3 - If nets are used, they must be installed by a competent rigger and fitted as close under the work surface as possible.
4 - Areas below roof works are to be cordoned off and properly signed to prevent personnel being injured from falling materials
5 - If access onto the roof cannot be avoided, edge protection is to be installed
6 - Floor and wall openings are to be protected using covers of adequate strength to withstand the expected load that will be imposed and securely fixed.
7 - Penetrations in walls such as those provided for lift shafts, door openings, etc. are to be closed with suitable strength material or have fixed protective barriers around the penetration with a sign warning personnel of the danger of falling.</t>
        </r>
      </text>
    </comment>
    <comment ref="C14" authorId="0" shapeId="0" xr:uid="{B06F86A8-8E15-4E4E-B0BC-AE423D7C4F1D}">
      <text>
        <r>
          <rPr>
            <sz val="9"/>
            <color indexed="81"/>
            <rFont val="Tahoma"/>
            <family val="2"/>
          </rPr>
          <t xml:space="preserve">Refer MODON HSS Manual, Associated Procedures, Checklist and Standards:
1 - Are arrival and departure of vehicles and delivery accompany by security department?
2 - Are proper loading, unloading and securing loads, being properly controlled?
3 - Is the proper sheeting &amp; coupling in place when transporting and disposing material to and from site?
4 - Is the parking to the designated parking lot and in reverse order?
5 - Is the designated speed limit adhered on workplace?
6 - Provision of  ramps, traffic signs, cones, barriers, demarcation posts and tape, flashing lights and any other traffic control devices.
7 - Do visiting drivers are being inducted at the workplace, prior to enter on the workplace?
8 - Are visiting drivers restricted to dangerous areas, e.g. moving to and from they vehicles to washrooms, lavatory &amp; offices etc.?
9 - Do drivers observe site rules and procedures, for delivery, loading and unloading?
10 - Are the areas wide enough for the safe movement of large vehicles (including visiting vehicles)?
11 - Does drivers are competent, hold valid local driving license and competent training?
12 - Ensure the vehicle and trailers have their brakes applied and all stabilizers properly positioned before beginning loading or unloading?
</t>
        </r>
      </text>
    </comment>
    <comment ref="T14" authorId="0" shapeId="0" xr:uid="{82D82449-33F9-4E8A-9F23-7CE882CAB273}">
      <text>
        <r>
          <rPr>
            <b/>
            <sz val="9"/>
            <color indexed="81"/>
            <rFont val="Tahoma"/>
            <family val="2"/>
          </rPr>
          <t>Refer MODON HSS Manual, Associated Procedures, Checklist and Standards:</t>
        </r>
        <r>
          <rPr>
            <sz val="9"/>
            <color indexed="81"/>
            <rFont val="Tahoma"/>
            <family val="2"/>
          </rPr>
          <t xml:space="preserve">
1 - Base soundness, load adequately spread (base plate jacks, base plate on firm ground). 
2 - Line of standard (vertical) and ledger (horizontal) secure and plumb. 
3 - Spacing of transoms on platforms, support for Scaff boards, boards are not over protruded and boards are secured.
4 - Staggering of joints vertical and horizontal.
5 - Guardrail / fall protection. (Top rail – Min.1mtr, Mid rail – 470mm from floor and Toe boards –  Minimum150mm) 
6 - Longitude and bracing on standards and ledgers. 
7 - If close to structure, ties must be on lift below to top working platform and every 3m,  load bearing couplers used or tie with certified anchor bolts (eye bolts). 
8 - Clamps and tubes used are of correct fittings, size and free from defects. 
9 - Tubes &amp; fittings free from defects / deformation.
10 - Safe and proper access available to the working platform.
11 - Scaff tags signed, displayed and up to date.
12 - If close to slab edge/opening scaffold tied and secured to structure correctly.
</t>
        </r>
      </text>
    </comment>
    <comment ref="C15" authorId="0" shapeId="0" xr:uid="{88461DE4-F582-47C8-B9A9-C613FE1C9FF9}">
      <text>
        <r>
          <rPr>
            <sz val="9"/>
            <color indexed="81"/>
            <rFont val="Tahoma"/>
            <family val="2"/>
          </rPr>
          <t xml:space="preserve">Refer MODON HSS Manual, Associated Procedures, Checklist and Standards:
1 - Is there a Project Notice Board - (showing HSE Statistics / Safety alerts / lesson learned)?
2 - Is there  prominent safety boards that are depicting the mandatory PPE on the workplace? 
3 - Are other safety required signs are prominently installed on the workplace in relevant to their work-task, as following:
 &gt;  Hazardous Substances - e.g. respiratory protection Sign 
 &gt;  Working at Height - e.g. Full body Harness Sign
 &gt;  Working UG - e.g. Full body Harness, SCBA, Ventilation, PTW Signage etc.
 &gt;  Working with Electrical - e.g. Leather Gloves, Goggles, Face shield, Electric shock proof helmet &amp; shoes
 &gt;  Working with Chemicals - Signage = e.g. Impermeable gloves/clothing's, long sleeves, Goggles
4 - General Site Safety Signs:
  &gt; Prohibition Sign = (e.g., ‘no access for unauthorized persons’).
  &gt; Warning Signs  =  (e.g., ‘danger: electricity’)
  &gt; Mandatory Signs = e.g., ‘eye protection must be worn’)
  &gt; Emergency Escape or First Aid Sign  =  e.g., ‘emergency exit/escape route’)
  &gt; Safety Color Signs = (e.g., yellow means ‘be careful’ or ‘take precautions’)
  &gt; Illuminated Signs = (e.g., many emergency exit signs)
  &gt; Acoustic Signals =( e.g., fire alarm)
  &gt; Fire safety sign 
  &gt; Supplementary Signs = "This way"
</t>
        </r>
      </text>
    </comment>
    <comment ref="T15" authorId="0" shapeId="0" xr:uid="{0DCE30B3-467A-438B-9898-D9A6BC98851A}">
      <text>
        <r>
          <rPr>
            <b/>
            <sz val="9"/>
            <color indexed="81"/>
            <rFont val="Tahoma"/>
            <family val="2"/>
          </rPr>
          <t>Refer MODON HSS Manual, Associated Procedures, Checklist and Standards:</t>
        </r>
        <r>
          <rPr>
            <sz val="9"/>
            <color indexed="81"/>
            <rFont val="Tahoma"/>
            <family val="2"/>
          </rPr>
          <t xml:space="preserve">
Man-Lift operators are to be competent and trained to operate the specific Man-Lift by examination and hold a current approved certificate / license from an approved and internationally recognized source (TUV, SGS etc.
1 - All Man-Lifts shall be inspected by a 3rd party on an annual basis.
2 - All Man-Lifts shall display a sticker corresponding to the 3rd party inspection certificate.
3 - The manufacturer's instruction manual must be on site for each and every type of Man-Lift in use. 
4-  A pre-start daily operator inspection of the equipment will be performed and documented on a daily basis as per the manufacturer's instructions. The user is responsible for ensuring this has occurred.
5 - The use of a Man-Lift as, or in lieu of, a Crane is strictly prohibited. Man-Lifts are to be used only for lifting personnel and small tools within the designed Safe Working Load.
6 - The platform is not to be loaded in excess of the designed working load; the safe working load of the platform is to be clearly displayed on both the platform, and body of the equipment.
7 - All persons inside work platforms shall wear a full-body harness attached to the designated anchor point. Personnel must stand on the floor of the working platform; 
standing on the handrails is strictly prohibited. Harnesses must not be attached to other structures outside of the working platform.
8 - Personnel must stay inside the working platform at all times; the platform must not be used as an access to structures. The use of staging or ladders to extend height is strictly forbidden.
9 - Securing the boom or work platform to any structure is strictly prohibited. The boom or working platform must not be rested upon on any structure, nor is the Man-Lift to be used as a jack/ prop or tie to support other structures.
10 - All Man-Lifts must be equipped with a 5kg (10lb) fire extinguisher.
11 - No man-lifts are to be operated that have had safety devices removed or disabled. Daily operator inspections are to include the testing of these devices (limit switches, alarms and hazard flashing beacons).
12 - Specific Man-Lifts are fitted with outriggers and/or stabilizers which must be used as per manufacturer's instructions.
13 - The work area surrounding the man-lift is to be cordoned off using barricades and signage if the area is used by other workers or vehicles. A full traffic management plan is required for all works involving man-lifts when working on highways. Under no circumstances is any part of a man-lift to extend or swing into a line of traffic.
</t>
        </r>
      </text>
    </comment>
    <comment ref="C16" authorId="0" shapeId="0" xr:uid="{DC671BBA-2B1B-4CFA-8E93-E36DCB6DC6E5}">
      <text>
        <r>
          <rPr>
            <sz val="9"/>
            <color indexed="81"/>
            <rFont val="Tahoma"/>
            <family val="2"/>
          </rPr>
          <t xml:space="preserve">Refer MODON HSS Manual, Associated Procedures, Checklist and Standards:
1 - Does required mandatory PPE (refer specification BS, EN &amp; ANSI) is provided, as following?
   &gt;  Safety helmet (see below for color scheme)
   &gt;  Safety glasses (shaded for outdoor work and clear inside structures and during non-daylight hours)
   &gt;  Safety boots (safety shoes are prohibited)
   &gt;  Orange hi-visibility vest
2 - Additional PPE shall be provided to a specific task
3 - Do specific PPE is provided according to their job requirement?
   &gt;  To work at height - Full Body harness / Fall arrest Devices /  Fall Restraint Devices / V &amp; H Lifeline etc.
   &gt;  To work in the confined space - Full Bodyarness, Tripod with retractable lifeline, SCBA, Masks etc.
   &gt;   
4 - Are the PPE stored appropriately to prevent deformation or distortion?
5 - Has self assessment being carried out for in according to the work requirements?
6 - EYEWEAR (Glasses/Goggles/Face Shields)
  &gt;  Eyewear cleaning supplies available. 
  &gt;  Safety glasses in good condition and lenses free of scratches. 
  &gt;  Goggles adjustment strap not cracked or frayed, not deformed, or lenses not
  &gt;  Face shields in good condition, including adjustment band, and free of scratches or 
7 - HEAD PROTECTION 
  &gt;  Hard hat bill and suspension attached as allowed by manufacturer.
  &gt;  is pliable, free of dents, cracks, nicks, or any damage due to impact.
  &gt;  Suspension maintained at 1.25 inches from inside of shell. 
  &gt;  Suspension free of cuts or fraying, torn headband, adjustment strap workable. 
  &gt;  Electrical hard hat matched to hazard classification.
  &gt;  Dated to determine whether within manufacturer’s allowable 5-year use time period. 
8 - HAND PROTECTION
  &gt;  Available in sizes matched to employee.   
  &gt;  Gloves free of rips tears, abrasions, or holes.  
  &gt;  Matched to manufacturer’s specification for chemicals used onsite.
  &gt;  Electrical gloves matched to hazard and periodically inspected for insulating rating.    
  &gt;  Maintained in a clean and sanitary condition, decontaminated or disposed properly.   
9 - BODY PROTECTION
  &gt;  Available in sizes matched to employee. 
  &gt;  Maintained in a clean and sanitary condition, decontaminated or disposed properly.  
  &gt;  Vapor-tight fully encapsulated suits tested at required periodic intervals.     
  &gt;  Flame-resistant clothing matched to electrical hazard and arc flash rating.   
  &gt;  Welding gear matched to degree of hazard and free of cuts, tears or burn holes.   
  &gt;  Flotation gear available for work near or on water and in good condition.    
10 - HOT AND COLD BODY PROTECTION
  &gt;  Cooling gear available based on degree of heat stress hazard.   
  &gt;  Cooling gear in operable, clean, and sanitary condition.   
  &gt;  Cold-weather gear provided based on needs assessment.  
  &gt;  Cold-weather gear available in sizes to match employees.  
  &gt;  Cold-weather gear is in free of tears, rips, or holes and in maintained in a clean condition. 
11 - TRAINING
  &gt;  Initial PPE training completed by employees.   
  &gt;  Training conducted when new types or styles of PPE are issued.   
  &gt;  PPE selection, use, and maintenance reviewed at daily safety briefings.
12 - Provision of impermeable clothing appropriate for the work being performed?
13 - Wearing of shorts, sleeveless shirts, loose clothing are prohibited across the MODON Projects. 
14  - Clothing contaminated with grease, oils, fuels and other hazardous substances is not to be worn. </t>
        </r>
      </text>
    </comment>
    <comment ref="T16" authorId="0" shapeId="0" xr:uid="{79013DC8-7572-4195-8905-85009FC7356E}">
      <text>
        <r>
          <rPr>
            <sz val="9"/>
            <color indexed="81"/>
            <rFont val="Tahoma"/>
            <family val="2"/>
          </rPr>
          <t xml:space="preserve">Refer MODON HSS Manual, Associated Procedures, Checklist and Standards:
1 -  Is there a valid Excavation PTW in place?
2 -  Are spoils, materials, and equipment set back at least 1.5 meters from the edge of the excavation?
3 -  Are walkways and bridges over excavations structurally sound, minimum 0.5 meter in width and equipped with standard guard rails and toe boards?
4  - Are warning systems established and used when mobile equipment is operating near the edge of an excavation?
5 -  Are employees prohibited from working on the faces of sloped or benched excavations above other employees?
6  -  Are the exact locations of Utilities (piping, electrical, etc.) clearly marked?
7 -  Are underground installations protected, supported, or removed when an excavation is open?
8 -  Are ladders or other means of access and egress in place as per the PTW requirements?
9 -  Are all workers within 7.6 meters of a means of access and egress to a trench?
10 -  Are ALL ramps constructed of materials of uniform thickness, cleated together, equipped with no-slip surfaces?
11 -  Are employees protected from cave-ins when entering or exiting excavation?
12 -  Are precautions taken to protect employees from water accumulation and dewatering is being carried out?
13 -  Is surface water or runoff diverted after every rainstorm or other hazard-increasing occurrence?
14 -  Is the excavation classified as a confined space?
If so, is their a valid confined space PTW and is the atmosphere being tested when there is a reasonable possibility of an oxygen-deficient, oxygen-enriched, combustible, toxic, or other harmful contaminant?
15 -  Have materials and/or equipment chosen for shoring been based upon soils analysis, trench depth and expected loads (as per Excavation PTW)?
16 -  Are shoring materials and equipment that are used for protective systems inspected and in good condition?
17 -  Are damaged shoring materials and equipment immediately removed from service?
18 -  Are damaged shoring materials and equipment inspected by a Registered Professional Engineer after repairs are made and before being placed back in service?
19 -  Are protective systems installed without exposing employees to hazards of cave-ins, collapses, or threat of being struck by materials or equipment?
20 -  Are ALL members of support systems securely fastened together to prevent failure?
21 -  Are support systems provided to insure stability of adjacent structures, buildings, roadways, sidewalks, etc.?
22 -  Are excavations below the level of the base or footing supported, and approved by a Registered Professional Engineer?
23 -  Does back-filling progress with the removal of the support system?
24 -  Is a shield system installed to prevent lateral movement?
25 -  Are employees prohibited from remaining in a shield system during vertical movement?
</t>
        </r>
      </text>
    </comment>
    <comment ref="C17" authorId="0" shapeId="0" xr:uid="{D8584C63-0947-45A2-9ABC-4788DBD267EB}">
      <text>
        <r>
          <rPr>
            <b/>
            <sz val="9"/>
            <color indexed="81"/>
            <rFont val="Tahoma"/>
            <family val="2"/>
          </rPr>
          <t xml:space="preserve">Refer MODON HSS Manual, Associated Procedures, Checklist and Standards:
</t>
        </r>
        <r>
          <rPr>
            <sz val="9"/>
            <color indexed="81"/>
            <rFont val="Tahoma"/>
            <family val="2"/>
          </rPr>
          <t xml:space="preserve">
1 - Sites are to be kept clean and tidy and free from slip, trip and fall hazards. 
2 - Do all personnel trained in the importance of good housekeeping, managers, supervisors undertake regular monitoring and inspection of the workplace?
3 - Workplace are to be left clean and tidy at the end of each shift and where there is an accumulation of materials throughout the shift, at regular intervals as required to maintain a clean and safe site.
4 - Buildings under construction and nearing completion must ensure that all combustible and flammable materials are removed at the end of each shift.
5 - Nails are to be removed from timber as soon as possible, where this is not practical they are to be flattened and placed in a safe area (barrier and signs) until nails can be removed at a later time.
6 - Materials are to be stored so as they do not pose a risk to personnel stacking, removing or walking by (further guidance is given in the materials storage and handling section).
7 - All spills are to be cleaned up immediately using absorbent material.
8 - Cables/hoses/other trailing leads are to be protected, buried or secured above head height to avoid a slip trip, fall hazard. 
9 - Waste is to be placed in designated containers and covered to protect against high winds, pests or risk of fire. Waste containers are to be emptied on a regular basis to prevent a build-up of material.
10 - Loose or light materials that are stored on roofs or open spaces are to be secured to prevent them from inclement weather.
</t>
        </r>
        <r>
          <rPr>
            <b/>
            <sz val="9"/>
            <color indexed="81"/>
            <rFont val="Tahoma"/>
            <family val="2"/>
          </rPr>
          <t>Location:</t>
        </r>
        <r>
          <rPr>
            <sz val="9"/>
            <color indexed="81"/>
            <rFont val="Tahoma"/>
            <family val="2"/>
          </rPr>
          <t xml:space="preserve">
1 - Receptacles located inside buildings shall be kept at least 18 inches away from combustible walls and partitions.
2 - Receptacles for combustible trash that are located outside of buildings shall be placed at least 15 feet from the building or combustible material.
</t>
        </r>
        <r>
          <rPr>
            <b/>
            <sz val="9"/>
            <color indexed="81"/>
            <rFont val="Tahoma"/>
            <family val="2"/>
          </rPr>
          <t>Use:</t>
        </r>
        <r>
          <rPr>
            <sz val="9"/>
            <color indexed="81"/>
            <rFont val="Tahoma"/>
            <family val="2"/>
          </rPr>
          <t xml:space="preserve">
1 - Cigarettes, cigar butts, matches, and similar potential ignition sources should never be placed in a trash receptacle.  Proper receptacles for such items should be provided in areas designated for smoking.
2 - Broken glass, empty jars, scrap metal, and similar construction material should never be placed in office trash containers.  A roll-off bin or other appropriate container should be used to hold construction debris.
</t>
        </r>
        <r>
          <rPr>
            <b/>
            <sz val="9"/>
            <color indexed="81"/>
            <rFont val="Tahoma"/>
            <family val="2"/>
          </rPr>
          <t>Environmental</t>
        </r>
        <r>
          <rPr>
            <sz val="9"/>
            <color indexed="81"/>
            <rFont val="Tahoma"/>
            <family val="2"/>
          </rPr>
          <t xml:space="preserve">:
1 - Container storage areas shall be kept clean and free of trash.  Improper disposal of food waste can attract pests and vermin.  Prevention methods that do not involve the use of toxic chemicals is the preferred method of pest control.
2 - Outdoor containers should be kept covered when not in use so as to avoid attracting pests and to prevent the entry of water.  Dripping or leaking trash containers may violate local storm water quality discharge regulations.
3 - Promote recycling by contracting with a waste removal company that provides reuse as part of the waste processing or by providing segregated bins for the collection of office paper, aluminum cans, plastic bottles, and toner cartridges.  Rinse empty cans and bottles of sugar-based soda so as not to attract ants and other pests.
4 - Proper lighting (indoor) or during Night Shift are provided. Accurately installed. No impairement or poor visibilty is generated. No shadow due to installation of lights are presents. 
</t>
        </r>
      </text>
    </comment>
    <comment ref="T17" authorId="0" shapeId="0" xr:uid="{1E6FD2F4-E884-4D23-92F9-8A350453686D}">
      <text>
        <r>
          <rPr>
            <sz val="9"/>
            <color indexed="81"/>
            <rFont val="Tahoma"/>
            <family val="2"/>
          </rPr>
          <t xml:space="preserve">Refer MODON HSS Manual, Associated Procedures, Checklist and Standards:
 1 - Permit is taken for confined space entry and all recommended precautions are in place.
 2 - Operatives are trained and fit for the specified job. 
 3 - Confined space is well ventilated by means of mechanical ventilation. (Exhaust fan, blowers, low velocity air hose etc.).
 4 - Rescue system (Tripod with hoisting device, Rescue Harness etc.) in place and sufficient trained persons are available for the rescue operation.
 5 - Safe access is available for rescue operation. (Manhole size - Min. 450 mm X 407 mm or 457 mm Dia.)
 6 - Atmospheric monitoring conducted and confined space is safe to enter.
Percentage of gas concentration will be monitored and recorded every 4 hrs.
 A.  Oxygen percentage. (Permissible limit – 19.5% to 23.5%)
 B.  Flammable gas or vapors.(Permissible limit - &lt;10% of LFL)
 C.  Carbon Monoxide. (Permissible limit - &lt;50ppm)
 D.  Hydrogen sulfide.(Permissible limit - &lt;10ppm)
 E.  Any other toxic gas or vapors.    _______________________________
7 - Minimum two persons shall be assigned to work in the confined space. One person will remain in the entrance at all times to monitor the work 
8 - All persons shall wear safety harness, which should be connected to safety line from outside at all times.
9 - All electrical equipment &amp; leads are free from damage and guards in place.
10 - All electrical tools &amp; equipment are connected through ELCB.
11 - Compressed gas cylinders are kept outside the confined space.
12 - supervisor / Foreman will be available at all time to monitor the work and for the rescue operation. 
13 - Tool box talk conducted for the entire team and they are well aware of the risks.
14 - Proper communication system is available in between persons inside and standby person.
15 - Trained First aider with first aid kit will be available when working in the confined space.
16 - Confined space entry register is available and shift records will be maintained.
 - </t>
        </r>
      </text>
    </comment>
    <comment ref="C18" authorId="0" shapeId="0" xr:uid="{74849474-2E1B-455B-9D4B-2EA5E537830C}">
      <text>
        <r>
          <rPr>
            <b/>
            <sz val="9"/>
            <color indexed="81"/>
            <rFont val="Tahoma"/>
            <family val="2"/>
          </rPr>
          <t xml:space="preserve">Refer MODON HSS Manual, Associated Procedures, Checklist and Standards:
</t>
        </r>
        <r>
          <rPr>
            <sz val="9"/>
            <color indexed="81"/>
            <rFont val="Tahoma"/>
            <family val="2"/>
          </rPr>
          <t xml:space="preserve">
</t>
        </r>
        <r>
          <rPr>
            <b/>
            <sz val="9"/>
            <color indexed="81"/>
            <rFont val="Tahoma"/>
            <family val="2"/>
          </rPr>
          <t>Combustible:</t>
        </r>
        <r>
          <rPr>
            <sz val="9"/>
            <color indexed="81"/>
            <rFont val="Tahoma"/>
            <family val="2"/>
          </rPr>
          <t xml:space="preserve">
1 - Ensure oily rags, combustible material and other flammable substances which may ignite  are  not  accumulated  and  that  they  are  removed  without  delay  to  the designated disposal / storage area.
2 - Combustible materials shall not be stored within 20 feet (6.1 meters) of compressed gas cylinders.
3 - Safety cans used for dispensing combustible liquids shall be kept at a point of use
4 - Storage rooms for combustible liquids must have explosion-proof light fixtures
5 - No flames - hot work or smoking is be permitted in combustible liquid storage areas.
</t>
        </r>
        <r>
          <rPr>
            <b/>
            <sz val="9"/>
            <color indexed="81"/>
            <rFont val="Tahoma"/>
            <family val="2"/>
          </rPr>
          <t xml:space="preserve">
Flammable:</t>
        </r>
        <r>
          <rPr>
            <sz val="9"/>
            <color indexed="81"/>
            <rFont val="Tahoma"/>
            <family val="2"/>
          </rPr>
          <t xml:space="preserve">
1 - Adequate training in the use and storage of flammable liquids is in place. 
2 - Storage of Flammable liquids in accordance with NFPA approved flammable storage lockers or in low value structures at least 50 feet from any other structure.
3 - Do not store other combustible materials near flammable storage areas 
4 - Bulk drums of flammable liquids must be grounded and bonded to containers during dispensing
5 - Portable containers of gasoline or diesel are not to exceed 5 gallons
6 - Safety cans used for dispensing flammable liquids shall be kept at a point of use
7 - Appropriate fire extinguishers are to be mounted within 75 feet of outside areas containing flammable liquids, and within 10 feet of any inside storage area for such materials.
8 - Storage rooms for flammable liquids must have explosion-proof light fixtures
9 - No flames - hot work or smoking is be permitted in flammable or combustible liquid storage areas.
10 - Flammable liquid transfer areas are to be separated from other operations by distance or by construction having proper fire resistance.
11 - When not in use flammable liquids shall be kept in covered containers.
12 - Flammable materials are considered hazardous and as such, material safety data sheets and appropriate hazard communication training for affected employees is required
13 - Maintain high levels of housekeeping, particularly with relations to flammable materials.
14 - Where flammable materials are handled in the course of work, safe work procedures must be prepared and documented with reference made to the Material Safety Data Sheets (MSDS‘s) for the materials concerned.
15 - All people handling, working with or in control of flammable substances must be properly trained and supervised (documentation to be maintained).
16 - Lead, dust, fumes and vapor constitute a major health hazard to workers.
Hazardous Substances COSHH
1 -  Under COSHH the risk presented by any hazardous substance assessed using hierarchy of control, stored, transported, created or disposed and usage at the workplace;
  &gt;  Very toxic or toxic: Substances that, in low quantities, cause death or acute or chronic damage to health when inhaled, swallowed or absorbed via the skin
  &gt;  Harmful: Substances that may cause death or acute or chronic damage to health when inhaled, swallowed or absorbed via the skin
  &gt;  Corrosive: Substances that may, on contact with living tissues, destroy them
  &gt;  inhalation into the lungs, when the substance is in the form of a gas, vapor, fume, mist, aerosol or dust
  &gt;  absorption through the skin or eyes by contact with a substance that can penetrate unbroken skin, or is absorbed through unprotected cuts or grazes
  &gt;  injection  by  contact  with  contaminated  sharp  objects  or  high-pressure  equipment, e.g. water jetting
  &gt;  ingestion by swallowing particles of a hazardous substance resulting from hand-to- mouth transfer
</t>
        </r>
      </text>
    </comment>
    <comment ref="T18" authorId="0" shapeId="0" xr:uid="{4E3EF0A2-5C8D-4B82-8AFF-53B85B22D8DA}">
      <text>
        <r>
          <rPr>
            <sz val="9"/>
            <color indexed="81"/>
            <rFont val="Tahoma"/>
            <family val="2"/>
          </rPr>
          <t>Refer MODON HSS Manual, Associated Procedures, Checklist and Standards:
1 - Are regular and frequent fire safety inspections carried out?
2 - Have a sufficient number of fire marshals/evacuation officers been appointed?
3 - Are water supplies adequate?
4 - Does the building or site have a written fire procedure?
5 - Is there an effective permit to work system in operation for all hot work and other fire related work?
6 - Do all doors from areas from which a large number of people may have to escape open in the direction of travel?
7 - Do all emergency exit doors (i.e. doors not in normal use) have clear instructions displayed on how to open?
8 - Are all escape routes clear and unobstructed?
9 - Are all fire exit doors correctly signed?
10 - Is all fire fighting equipment immediately visible or correctly signed?
11 - Are all flammable and explosive substances adequately signed to indicate their presence and danger?
12 - Where necessary, is there a sufficient number of emergency lights to adequately illuminate all internal escape routes, exit doors and signs?
13 - Where automatic fire detection is deemed to be necessary is there an adequate number of detectors in the critical areas?
14 - Where the means of raising the alarm is by hand-operated devices, can the operation of one device be heard throughout the entire building or site?
15 - Is there an adequate number of fire extinguishers in the building?
16 - Is there firefighting equipment other than extinguishers in the building?
17 - Are all electrical circuits and fixed electrical installations examined and tested at an acceptable frequency?
18 - Is housekeeping to an acceptable standard?
19 - Have all staff been trained in fire procedures in the last twelve months?
20 - Are all fire drills adequately recorded?</t>
        </r>
      </text>
    </comment>
    <comment ref="C19" authorId="0" shapeId="0" xr:uid="{BFC884D8-6197-4B1C-A674-AFE7CF6ABC5F}">
      <text>
        <r>
          <rPr>
            <b/>
            <sz val="9"/>
            <color indexed="81"/>
            <rFont val="Tahoma"/>
            <family val="2"/>
          </rPr>
          <t xml:space="preserve">Refer MODON HSS Manual, Associated Procedures, Checklist and Standards:
</t>
        </r>
        <r>
          <rPr>
            <sz val="9"/>
            <color indexed="81"/>
            <rFont val="Tahoma"/>
            <family val="2"/>
          </rPr>
          <t xml:space="preserve">
1 - General construction waste streams generated including;
  &gt;  Asphalt, cable, timber, paving, roof sheeting, tiles, plastic sheeting and brickwork.
  &gt;  Excess concrete, spoil material from excavations.
  &gt;  General waste, such as putrescible food scraps and packaging from workers.
  &gt;  General (food) waste, construction/concrete waste, hazardous waste, paper/cardboard and waste water/sewage.
2 - Are hazardous waste identified with hazardous Waste label.  
3 - Containers are properly labeled in according to their contents.
4 - Container inspections are documented in writing using the Container Inspection Checklist.
5 - Weekly inspections logged into book using the Accumulation Area Inspection Log Sheet.  
“NO SMOKING OR OPEN FLAME” sign posted.  
6  Disposal facilities identified, evaluated using the procedures.
7 - Disposal facility accepted waste and issue approval letter.
8 - Waste transfer/dispose tracked using Waste Tracking Form.
9 - Waste streams, such as asphalt and concrete, to be recycled should be segregated and separately stored.
10 - 
</t>
        </r>
        <r>
          <rPr>
            <b/>
            <sz val="9"/>
            <color indexed="81"/>
            <rFont val="Tahoma"/>
            <family val="2"/>
          </rPr>
          <t>Spill Release Contingency:</t>
        </r>
        <r>
          <rPr>
            <sz val="9"/>
            <color indexed="81"/>
            <rFont val="Tahoma"/>
            <family val="2"/>
          </rPr>
          <t xml:space="preserve">
1 - Prior to beginning operations, ensure that on-site spill response capabilities (containment and personal protective equipment) are consistent with task requirements described in job hazard analysis.
</t>
        </r>
      </text>
    </comment>
    <comment ref="T19" authorId="0" shapeId="0" xr:uid="{D74D8F58-0786-4353-AFB7-51D1FF58F7ED}">
      <text>
        <r>
          <rPr>
            <b/>
            <sz val="9"/>
            <color indexed="81"/>
            <rFont val="Tahoma"/>
            <family val="2"/>
          </rPr>
          <t xml:space="preserve">Refer MODON HSS Manual, Associated Procedures, Checklist and Standards:
HHE is required at all locations where chemical hazards exist, such as; storing, transferring and handling facilities, under routine conditions.
The HHE scope shall include the physical, chemical, radiological, and biological health hazards.  Physical health hazards include elevated noise and vibration exposures, repetitive motion work operations, ionizing and non-ionizing radiation exposures heat and cold stress and biological hazards include infectious disease agents.
HHE shall be performed before the site mobilization;  </t>
        </r>
        <r>
          <rPr>
            <sz val="9"/>
            <color indexed="81"/>
            <rFont val="Tahoma"/>
            <family val="2"/>
          </rPr>
          <t xml:space="preserve">
1 - Is the adequate eating or mess area is provided and sufficient for number of workers?
2 - Are sufficient tables and Chair are provide and Kept Clean?   
3 - Are FEs, signs, pest control being implemented?   
4 - Is washing Area sufficient and Kept Clean?  
5- Cooking Area Kept Clean?  
6 - L.P.G. Cylinder stored outside, secured &amp; upright  
7 - Sufficient drinking water provided. Filters changed (as per manufacturer recommendation)?
8 - Sufficient toilets, washbasins, cleaned/disinfectant provided?
9 - Provision of First Aider
10 - Provision of Nurse
11 -  Provision of First Aid Kit
12 - Provision of site clinic with required first aid equipment and items.
13 - Provision of shaded area on the workplace
14 - Provision of Ambulance or an equal arrangement in place"
15 - Smoking area is Prohibited other than designated smoking areas, clear of flammable and combustible materials?
16 - All toilets, washing, rest and eating facilities to be kept clean, hygienic and be well maintained at all times?
17 - Waste Management - Covered bins, emptied daily, close proximity, color coded etc.?
18 - Are the monitoring, including integrated air sampling, noise dosimetry and other exposure assessments, being carried out?
19 - Are the Physical, chemical, and biological stresses, being identified, results are taken with action level to prevent sickness, impaired health, significant discomfort, or inefficiency in workers?
20 - Are WEL, LEL, OEL PEL &amp; TLV linked to control workers airborne exposure to a chemical in a concentration above which is likely to cause death or immediate or delayed permanent adverse health effects or prevent escape from such an environment, if bening implemented?
</t>
        </r>
      </text>
    </comment>
    <comment ref="C20" authorId="0" shapeId="0" xr:uid="{CC5CAE6A-6241-4CFC-AE6A-521E5CCACBD0}">
      <text>
        <r>
          <rPr>
            <sz val="9"/>
            <color indexed="81"/>
            <rFont val="Tahoma"/>
            <family val="2"/>
          </rPr>
          <t xml:space="preserve">Refer MODON HSS Manual, Associated Procedures, Checklist and Standards:
Is the hierarchy of Control is beng carried out on the following and recorded;
1 - Exposure to Chemical;
e.g. - Dust, Gas, Mist, Vapor
2 - Exposure to Radiation;
e.g. - Pipe radiography etc.
3 - Exposure to Biological Hazard;
e.g. - Bloodborne pathogens /  Legionella / Leptospirosis
4 - Exposure to noise;
e.g. Loss of hearing /  Physical damage to hearing mechanism 
5 - Heat and cold stress work;
e.g. - Heat-stroke, Heat stress / Frostbite / 
6 - Repetitive Motion Work;
e.g. - Musculoskeletal disorder, awkward position etc.
7 - Is the risk assessment carried out on the hazardous material and covering the following;  
  &gt; Allowable exposure limits, 
  &gt; Exposure monitoring requirements, 
  &gt; Methods of compliance for potential over exposure conditions, 
  &gt; Medical surveillance program, 
  &gt; Hazard communication, employee training requirements, 
8- Is the IH Surveillance Plan should being implemented and have rocored on the following; 
  &gt; Which exposure groups require IH monitoring and medical surveillance
  &gt; Specific substances or agents to be monitored, 
  &gt; The OELs to be used to evaluate results 
  &gt; The statistical basis to continue or cease monitoring
  &gt; Specific medical testing/protocol to be implemented 
9 - Do we've program on identifies work conditions such as the following, the exposure must first be mitigated or work shall not be performed.
  &gt; Oxygen concentrations less than 19.5% or greater than 23.5%, or
  &gt; Atmospheres greater than 1% of the Lower Explosive Limit, or
  &gt; Atmospheres that are &gt;50% of Immediately Dangerous to Life or Health (IDLH) concentrations, or
  &gt; Work with sensitizers or known human carcinogens, mutagens, or teratogens without process isolation or fully encapsulating personal protection, or
  &gt; Work with highly infectious biological agents without process isolation
</t>
        </r>
      </text>
    </comment>
    <comment ref="T20" authorId="0" shapeId="0" xr:uid="{FC995D8A-A8C7-4507-81F1-72A44B3B3014}">
      <text>
        <r>
          <rPr>
            <sz val="9"/>
            <color indexed="81"/>
            <rFont val="Tahoma"/>
            <family val="2"/>
          </rPr>
          <t xml:space="preserve">Refer MODON HSS Manual, Associated Procedures, Checklist and Standards:
1 - Are all dispensing areas diked or properly graded to control drainage of spilled fuel?
2 - are all workers and operatives are trained to use spill response kit?
3 - Is the procedure in place for collecting and/or containing, and disposing of spilled materials?
4 - All tanks &amp; vessels areas are diked to contain accidental spills?.
5 - Do measures taken to prevent an accidental contaminated runoff from construction , operation, maintenance, plant and storage areas?
6 - Do measures taken to control on deposits of oils, greases and fuels, from site plant and vehicle operations, mechanical failures, spillages and discharges to ground or drains and the dispersion of unattended spills by plant / vehicle movements?.
7 - Do measures taken to control on fuels, oils and other hazardous chemicals spilled on site during re-fueling, storage or transport operations?.
8 - Do we have an Emergency Response Procedure will be followed in the event of environmental emergency such as an oil or chemical spill?
9 - Is there a procedure for concrete wash, clean and dispose to prevent ground contamination, such as; Concrete wash pits with leak proof sedimentation tanks will be provided for washing concrete mixer trucks. The design and location
of such wash pits shall be agreed with the Project Manager prior to its construction on site. Concrete dumping or spillages of any kind shall not be allowed in any other location on site?
10 - Is there a procedure to used in the situation of a major spills that will have an impact on the surrounding environment will  be  promptly  reported  to  the  Fire  Brigade?
11 - Are there a procedure of disposing off any damage/leakage drums or containers shall be removed in accordance with the local requirements?
12 - Are there a procedure of dealing with spilled contaminated soils, resulted and remediated, accordingly?
13 - Are all personnel trained in the use of spill procedure and response and the adequate spill kits are available on site?
</t>
        </r>
      </text>
    </comment>
    <comment ref="C21" authorId="0" shapeId="0" xr:uid="{51E42737-5851-40C4-A10E-33333AFF8D57}">
      <text>
        <r>
          <rPr>
            <b/>
            <sz val="9"/>
            <color indexed="81"/>
            <rFont val="Tahoma"/>
            <family val="2"/>
          </rPr>
          <t xml:space="preserve">Refer MODON HSS Manual, Associated Procedures, Checklist and Standards:
</t>
        </r>
        <r>
          <rPr>
            <sz val="9"/>
            <color indexed="81"/>
            <rFont val="Tahoma"/>
            <family val="2"/>
          </rPr>
          <t xml:space="preserve">1 - All electrical extension cords are equipped with nonconductive plugs
2 - Cords must not be spliced or draped over nails, metal objects 
3 - The use of extension cords by means of multiple outlet plugs from single outlets is prohibited
4 - All electrical service removals, alterations and equipment installations are performed by an authorized electrician
5 - Faulty electrical installation
 6 - Electrical supply disruption
7 - Exposed cables
8 - Trip / fall hazards from installed cables
9 - Fire hazard Electrical overload 
10 - electrocution
11 - Electrical (short circuit) - Contact with exposed conductors or a device that is incorrectly
or inadvertently grounded, such as when a metal ladder comes into contact with power lines
12 - Electrical - (static discharge)
13 - Electrical Fire - Use of electrical power that results in electrical overheating or
arcing to the point of combustion or ignition of flammables, or electrical component damage
14 -  Improper grounding
15 - Damaged insulation
16 - Exposed electrical parts
17 - Overloaded circuits
18 - Inadequate wiring
19 - Wet conditions
20 - Overhead power lines
21 - Damaged tools and equipment
</t>
        </r>
      </text>
    </comment>
    <comment ref="T21" authorId="0" shapeId="0" xr:uid="{81FFFAAD-91DB-4ED0-9CEA-FCDEB5415541}">
      <text>
        <r>
          <rPr>
            <sz val="9"/>
            <color indexed="81"/>
            <rFont val="Tahoma"/>
            <family val="2"/>
          </rPr>
          <t xml:space="preserve">Refer MODON HSS Manual, Associated Procedures, Checklist and Standards:
1 - Is there a meaningful and an effective consultation and communication on health and safety matters being implemented through out the project?
2 - Is the Consultation and communication on health and safety matters in place through the following mechanisms:
  &gt; Project specific induction  - (prior to commencement of contracted work)
  &gt; Work activity Induction (in SWMS or equivalent) - (prior to commencement any construction work)
  &gt; Toolbox Meetings - (Monthly intervals or generally when there is the introduction of a new process (SWMS) or        when discussing OHS issues/topics).
  &gt; Subcontractor Meetings - (weekly)
  &gt; Project team meetings - (weekly)
  &gt; HSE Committee Meeting - (as agreed with the HSE Committee)
  &gt; OHS Report - (monthly)
  &gt; Project Notice Board and general signage - (as required)
3 - Is there a method of communication is to be established in the work procedures to allow constant monitoring of those persons working in the confined space?
4 - Is there a material safety data sheets and appropriate hazard communication training for affected employees is in place?
 5 - Are all environmental aspects and impacts been communicated to employees?
6 - Dose the notice </t>
        </r>
      </text>
    </comment>
    <comment ref="C22" authorId="0" shapeId="0" xr:uid="{35EA7F7B-1E1F-4E5D-9615-E76D16500A5E}">
      <text>
        <r>
          <rPr>
            <sz val="9"/>
            <color indexed="81"/>
            <rFont val="Tahoma"/>
            <family val="2"/>
          </rPr>
          <t xml:space="preserve">Refer MODON HSS Manual, Associated Procedures, Checklist and Standards:
1-  Check that all the workers are using safe hand tools/power tools and instruct them to operate and maintain the same in safe manner
2 - Ensure power tools and hand tools are checked prior to issue
3 - Damaged tools and equipment
4 - Electrical tools or electrical equipment are not to be issued for use until inspected.
5 - Electrical tools or electrical equipment are not to be issued for use until inspected.
6 - "Defective" electrical tools and equipment are to be tagged and removed from service until repaired and inspected
7 - The frequency for inspection of construction electrical tools and electrical equipment shall be monthly and inspection indicated by attached color-coded tape or color- coded tie wraps and a color coded inspection tag with Contractor‘s name, the supervisor, the inspection date, equipment number and signature of competent inspector displayed on the tag.
8 - Checking the cords for worn or cracked insulation.
9 - Checking the cords entry to plug and tool housing for frayed or worn insulation and strain relief.
10 - Checking the plug prongs for damage.
11 - Checking the plug for exposed connectors
12 - Checking the equipment housing for damage.
13 - Checking trigger locks to ensure they have been removed
14 - Checking the leads for signs of wear, poor connections at probes, etc.
15 - Checking the housing and the readout window for cracks, loose screws, etc.
16 - Check all Ground Fault Circuit Interrupters (GFCI) during the monthly inspections.
17 - Machines are free from any defects / damage.
18 -  Pressure switch and safety guards in place where applicable.
19 - Leads are fitted with correct plugs &amp; sockets and free from damages.
20 - Leads wires are free from joints, cuts and other defects. 
21 - Leads are suitably rated for the electric current.
22 - Machines / Tools are equipped with properly functioning dead man switch.
23 - Tools issue and maintenance record is properly maintained.
24 - Tools are correctly stored.
25 - Discarded Tools / cords are marked and stored separately.
</t>
        </r>
      </text>
    </comment>
    <comment ref="T22" authorId="0" shapeId="0" xr:uid="{6CDADB7D-3E21-4DDD-AA6F-2C31006EFAA2}">
      <text>
        <r>
          <rPr>
            <sz val="9"/>
            <color indexed="81"/>
            <rFont val="Tahoma"/>
            <family val="2"/>
          </rPr>
          <t xml:space="preserve">Refer MODON HSS Manual, Associated Procedures, Checklist and Standards:
1 - Is the Project HSE Plan presents actions, responsibilities, protocol, conformance, verification and containment activities to be undertaken by project staff and sub-contractors at all times during the construction phase of the project.
2 - Is the implementation of the HSE plan is being monitored, evaluated for accuracy and any changes made communicated to all relevant personnel.
3 - Is the HSE Plan, CEMP, Security Plan, HAZcomm., standards &amp; procedures are updated, signed, approved and distributed, acknowledged to the construction team's responsible individuals?
4 -Is the project overall safety risk register developed, approved and being implemented?
</t>
        </r>
      </text>
    </comment>
    <comment ref="C23" authorId="0" shapeId="0" xr:uid="{C3D577F3-52C5-4E28-BD63-98DF5C7B52F6}">
      <text>
        <r>
          <rPr>
            <sz val="9"/>
            <color indexed="81"/>
            <rFont val="Tahoma"/>
            <family val="2"/>
          </rPr>
          <t xml:space="preserve">Refer MODON HSS Manual, Associated Procedures, Checklist and Standards:
Immediate Postural and Load Factor;
1- Is the body position stable?   
2 - Is the trunk of the body straight (not twisted)?   
3 - Is the operation carried out by one person?   
4 - Is the load kept close to the body?   
5 - Can the handler avoid stretching upwards?   
6 - Can the handler avoid a prolonged period in one posture?   
7 - Can the handler perform the task without overreaching?   
8 - Are both hands used for grasping?   
9 - Are the hands less than a shoulder width apart?   
10 - Is the load positioned centrally in front of the body?   
11 - Is the load reasonably symmetrical?   
12 - Is the load stable and easy to grasp?    
13 - Can handlers move and position themselves freely?    
Environmental Risk Factor;
1 - Too hot?    
2 - Too cold?    
3 - Too bright?    
4 - Too dark?    
5 - Too noisy to allow effective communication?    
6 - Too wet?    
7 - Slippery underfoot?    
8 - Does any personal protective equipment interfere with the task?    
Carrying;
1 - Is the load carried at knuckle height?    
2 - Is the load carried at arm's length from the body?    
3 - Is the load carried for more than 10 meters?    
Seated Work;
1 - Is the load lifted from below thigh height?    
2 - Is the load lifted to above shoulder height?    
3 - Is the load lifted at arm's length from the body?    
4 - Does the handler have to twist significantly to the side?    
5 - Is the load heavier than 5kg?    
Pushing and Pulling;
1 - Does the pushing and pulling take place below knuckle height?    
2 - Does the pushing and pulling take place above shoulder height?    
3 - Is the initial or maximum force required to push or pull the load more than 25kg?    
4 - Is the continuous force required to keep the load in motion more than 10kg?    
</t>
        </r>
      </text>
    </comment>
    <comment ref="T23" authorId="0" shapeId="0" xr:uid="{C5D0360B-A382-46A7-B95F-39576B8FE54F}">
      <text>
        <r>
          <rPr>
            <sz val="9"/>
            <color indexed="81"/>
            <rFont val="Tahoma"/>
            <family val="2"/>
          </rPr>
          <t xml:space="preserve">Refer MODON HSS Manual, Associated Procedures, Checklist and Standards:
1 - Is there a system of proper HSE reporting in place, such as; all work-related incidents including near misses, injuries, illnesses, property damage, environmental incidents, security events and motor vehicle incidents, using proper protocol followed?
2 - Is the HSE incidents, accident, near misses, unsafe acts/conditions and dangerous occurrences are being reporting in timely manner and in the approved company format?
3 - Are the workers informed, trained in reporting all near misses, unsafe acts/conditions to the appropriate authority or line of manager?
4 - Is the Weekly / Monthly HSE Statistics data, including (leading &amp; lagging) indicators, reviewed by the senior management?
</t>
        </r>
      </text>
    </comment>
    <comment ref="C24" authorId="0" shapeId="0" xr:uid="{7219BAD3-8FC9-464E-A8B4-ABD674953254}">
      <text>
        <r>
          <rPr>
            <sz val="9"/>
            <color indexed="81"/>
            <rFont val="Tahoma"/>
            <family val="2"/>
          </rPr>
          <t xml:space="preserve">Refer MODON HSS Manual, Associated Procedures, Checklist and Standards:
CHECKS;
1 - Plant guarding is in place and in good condition to prevent injury from parts disintegrating or failing 
2 - Access and egress is in good condition, hand holds, ladder etc. are sound and in place 
3 - Operator's seat and controls are in good condition and all safety devices (limiters and indicators) are labelled and fully operational. 
4 - Operator's manual / instructions supplied by the manufacturer of the plant are available in the plant. 
5 - Hazards with the use of the plant are identified, i.e. Safe working limits on batters, operator safety instructions etc., are displayed clearly in the cabin of the plant for operator reference. I.E. PLANT SPECIFIC RISK ASSESSMENT. 
6 - Hazard controls, i.e. seat belts must be worn and hearing protection must be worn, caution/danger signs (counter weight slewing area, excavators and cranes) etc. are displayed in the cabin or on the plant in a position relevant to the hazard. 
7 - Operator cabin/work platform access is clean and free of debris, loose tools, equipment, grease oil and is in an orderly condition. 
8 - Plant is clean and free from oil leaks and oil build up. 
9 - Plant Pre Start inspection is complete and a record of the inspection will be provided at commencement on the site. 
10 - Certification of operator / proof of competency.
11 - Operational Noise Level - Statement of conforming emission level. 
12 - Plant has no areas of excessive wear or damage. 
Mobile plant required to have;
1 - Plant is fitted with a Roll Over Protection Structure (R.O.P.S.) and operator restraint. 
2 - Plant is fitted with a front horn and reversing beeper. 
3 - Plant is fitted with a rotating or flashing amber beacon. 
Plant used to lift Material and equipment;
Backhoes, excavators, cranes and loaders used as crane from designed lifting points. The Safe Working Load of the plant item is displayed on the plant as: 
EITHER;
A Crane Chart supplied by the manufacturer specific to the plant item in the cabin of the plant for operator reference
OR;
The Safe Working Load of the equipment on the boom of the loader bucket and of the dipper arm of excavators - a combination of both is required for backhoes e.g. SWL 1.2ton. 
Personal Lifting Equipment - (Cherry Pickers, boom lift and elevated platform)
1 - Safety Working Load is displayed on work bucket / platform. 
2 - Fully body harnesses and lanyards are to be provided for personnel using the equipment. 
3 - Safety Instruction for the operation of the equipment is clearly displayed in the work bucket / platform. 
4 - The supplier have provided training for personnel using the platform in the safe use of the equipment 
</t>
        </r>
      </text>
    </comment>
    <comment ref="T24" authorId="0" shapeId="0" xr:uid="{5A5754E1-7997-4443-86A8-42F5E08565A5}">
      <text>
        <r>
          <rPr>
            <b/>
            <sz val="9"/>
            <color indexed="81"/>
            <rFont val="Tahoma"/>
            <family val="2"/>
          </rPr>
          <t>Refer MODON HSS Manual, Associated Procedures, Checklist and Standards:</t>
        </r>
        <r>
          <rPr>
            <sz val="9"/>
            <color indexed="81"/>
            <rFont val="Tahoma"/>
            <family val="2"/>
          </rPr>
          <t xml:space="preserve">
1 - Do all personnel have the correct information, instruction and training according to their role and responsibilities?
2 - Is the contractor promoting awareness of company standards and regulations among their employees on a regular basis, or when it is necessary?
3 - Do all personnel have completed basic relevant awareness training, such as; Fire Awareness Training, Heat Stress awareness Training, Safety Signs and Color Code awareness Training, Environmental Awareness Training, Using Fire Extinguisher Awareness Training, Emergency reporting Awareness Training, Unsafe Act/Conditions reporting awareness training, Evacuation Procedure Awareness Training?
</t>
        </r>
      </text>
    </comment>
    <comment ref="C25" authorId="0" shapeId="0" xr:uid="{5F02D5B9-357E-44F7-AE6B-86C6B842B22C}">
      <text>
        <r>
          <rPr>
            <sz val="9"/>
            <color indexed="81"/>
            <rFont val="Tahoma"/>
            <family val="2"/>
          </rPr>
          <t xml:space="preserve">Refer MODON HSS Manual, Associated Procedures, Checklist and Standards:
1 - Crane Inspected
2 - Operator certified
3 - Lift Plan approved
4 - PTW obtained
5 - lifting equipment is suitable for the use it is being put to, marked with safe working load, properly maintained and
inspected, and receives a periodic thorough examination.
6 - Are all members of the lifting operations team including the Appointed Person, Crane Drivers and Slingers / Signalers / Banksmen will be competent and have such practical and theoretical knowledge and experience as is necessary to carry out their duties.
7 - Bank man is available and certified
8 - The crane operator have a practical and theoretical knowledge of lifting operations
9 - Lifting operations will be undertaken by a minimum of three competent people the crane operator, slinger / signaler (slinger and signaler can be one person) / banks man / flagman (banks man and flagmen can be one person) and Supervisor
10 - Certification of Lifting Equipment / Lifting Gear / Lifting Devices
11 - Lifting plan prepared/approved/communicated
12 - Lifting gear (Chain sling, shackle, webbing sling, lifting clamps etc.) / devices (Chain block, Winch, Monorail etc.) are checked, inspected &amp; tagged - ( size, length, dia, width, SWL,Condition &amp; defects.
13 - All lifting equipment / gears have valid test certificates and are in good condition.
</t>
        </r>
      </text>
    </comment>
    <comment ref="T25" authorId="0" shapeId="0" xr:uid="{543A51A1-4EB0-4677-ABDC-DEF02E5A715E}">
      <text>
        <r>
          <rPr>
            <b/>
            <sz val="9"/>
            <color indexed="81"/>
            <rFont val="Tahoma"/>
            <family val="2"/>
          </rPr>
          <t>Refer MODON HSS Manual, Associated Procedures, Checklist and Standards:</t>
        </r>
        <r>
          <rPr>
            <sz val="9"/>
            <color indexed="81"/>
            <rFont val="Tahoma"/>
            <family val="2"/>
          </rPr>
          <t xml:space="preserve">
1 - Is there process of SBO for leadership to identify and reinforce safe work practices/behaviors?
2 - Is there process of SBO for leadership to identify and improve on at-risk practices?
3 - Is there process of SBO for leadership to identify and improve on practices, conditions, controls, and compliance that eliminate or reduce hazards?
4 - Is there a process of SBO for leadership to make positive, corrective, cooperative, collaborative feedback/recommendations?
5 - Is there a training program for BBST, that how to identify critical safety behavior and how to provide feedback and the number of personnel trained.
6 - Is there a program for the leadership to carry out SBO once a month or twice (depends project scope of work), and record available?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Hassan, Ahmed/RYD</author>
  </authors>
  <commentList>
    <comment ref="I3" authorId="0" shapeId="0" xr:uid="{00000000-0006-0000-1100-000001000000}">
      <text>
        <r>
          <rPr>
            <b/>
            <sz val="9"/>
            <color indexed="81"/>
            <rFont val="Tahoma"/>
            <family val="2"/>
          </rPr>
          <t>Without O&amp;M Cost</t>
        </r>
      </text>
    </comment>
    <comment ref="D4" authorId="0" shapeId="0" xr:uid="{00000000-0006-0000-1100-000002000000}">
      <text>
        <r>
          <rPr>
            <b/>
            <sz val="9"/>
            <color indexed="81"/>
            <rFont val="Tahoma"/>
            <family val="2"/>
          </rPr>
          <t>Without O&amp;M Cost</t>
        </r>
      </text>
    </comment>
    <comment ref="E4" authorId="0" shapeId="0" xr:uid="{00000000-0006-0000-1100-000003000000}">
      <text>
        <r>
          <rPr>
            <b/>
            <sz val="9"/>
            <color indexed="81"/>
            <rFont val="Tahoma"/>
            <family val="2"/>
          </rPr>
          <t>Without O&amp;M Cost</t>
        </r>
      </text>
    </comment>
  </commentList>
</comments>
</file>

<file path=xl/sharedStrings.xml><?xml version="1.0" encoding="utf-8"?>
<sst xmlns="http://schemas.openxmlformats.org/spreadsheetml/2006/main" count="3230" uniqueCount="1484">
  <si>
    <t>Week</t>
  </si>
  <si>
    <t>Item</t>
  </si>
  <si>
    <t>Plan</t>
  </si>
  <si>
    <t>Cum</t>
  </si>
  <si>
    <t>Pending</t>
  </si>
  <si>
    <t>Total</t>
  </si>
  <si>
    <t>Month</t>
  </si>
  <si>
    <t>Monthly</t>
  </si>
  <si>
    <t>C um</t>
  </si>
  <si>
    <t>%</t>
  </si>
  <si>
    <t>EAC</t>
  </si>
  <si>
    <t>Forecast current and future months</t>
  </si>
  <si>
    <t>Actuals thru previous month</t>
  </si>
  <si>
    <t>Extended Duration</t>
  </si>
  <si>
    <t>Date</t>
  </si>
  <si>
    <t>Actual</t>
  </si>
  <si>
    <t>Remarks</t>
  </si>
  <si>
    <t>#</t>
  </si>
  <si>
    <t>Planned</t>
  </si>
  <si>
    <t>Weekly (SAR)</t>
  </si>
  <si>
    <t>Cumulative</t>
  </si>
  <si>
    <t>Contractor</t>
  </si>
  <si>
    <t>Mobilization</t>
  </si>
  <si>
    <t>WBS</t>
  </si>
  <si>
    <t>Plan %</t>
  </si>
  <si>
    <t>Earned</t>
  </si>
  <si>
    <t>Approved</t>
  </si>
  <si>
    <t>UPDATE ONLY YELLOW PORTION FROM PRIMAVERA EXPORT, IF NEEDED, EXTEND YELLOW PORTION BASED ON SCHEDULE.</t>
  </si>
  <si>
    <t>Earned Value</t>
  </si>
  <si>
    <t xml:space="preserve">Forecast </t>
  </si>
  <si>
    <t>Variance</t>
  </si>
  <si>
    <t>Potential</t>
  </si>
  <si>
    <t>% Wt.</t>
  </si>
  <si>
    <t>To Date (SAR)</t>
  </si>
  <si>
    <t>SPI</t>
  </si>
  <si>
    <t>Project Status Score</t>
  </si>
  <si>
    <t>Manpower Availability</t>
  </si>
  <si>
    <t>Billing % Compared to Planned</t>
  </si>
  <si>
    <t>Safety Score</t>
  </si>
  <si>
    <t>Quality Score</t>
  </si>
  <si>
    <t>Elements</t>
  </si>
  <si>
    <t>Max</t>
  </si>
  <si>
    <t>Score</t>
  </si>
  <si>
    <t>No Entry Required</t>
  </si>
  <si>
    <t>Cost</t>
  </si>
  <si>
    <t>MONTHS</t>
  </si>
  <si>
    <t>Plan - Monthly</t>
  </si>
  <si>
    <t>Actual - Monthly</t>
  </si>
  <si>
    <t>CM</t>
  </si>
  <si>
    <t>Actual/Fcst vs Plan</t>
  </si>
  <si>
    <t>Invoice Reference</t>
  </si>
  <si>
    <t>Invoice Value</t>
  </si>
  <si>
    <t>Period Covered</t>
  </si>
  <si>
    <t>Payment Status</t>
  </si>
  <si>
    <t>Invoice No.</t>
  </si>
  <si>
    <t>Doc Control reference</t>
  </si>
  <si>
    <t>Submittal Rev. #</t>
  </si>
  <si>
    <t>AP Recovery</t>
  </si>
  <si>
    <t>Retention</t>
  </si>
  <si>
    <t>Deduction / Penalties</t>
  </si>
  <si>
    <t>Date to CM / PgM</t>
  </si>
  <si>
    <t>Date to PM</t>
  </si>
  <si>
    <t>PM Reply Date</t>
  </si>
  <si>
    <t>Date to Accounts</t>
  </si>
  <si>
    <t>Days Elapsed</t>
  </si>
  <si>
    <t>Date Paid</t>
  </si>
  <si>
    <t>Amount Paid</t>
  </si>
  <si>
    <t>Paid %</t>
  </si>
  <si>
    <t>Payment Period (d)</t>
  </si>
  <si>
    <t>Amount Pending</t>
  </si>
  <si>
    <t>Y</t>
  </si>
  <si>
    <t>N</t>
  </si>
  <si>
    <t>TOTAL</t>
  </si>
  <si>
    <t>Status</t>
  </si>
  <si>
    <t>Status List</t>
  </si>
  <si>
    <t>Duration</t>
  </si>
  <si>
    <t>Weekly Progress Report - Construction Projects</t>
  </si>
  <si>
    <t>Initial Handover</t>
  </si>
  <si>
    <t>Phase</t>
  </si>
  <si>
    <t>Stage</t>
  </si>
  <si>
    <t>Launch</t>
  </si>
  <si>
    <t>LOA</t>
  </si>
  <si>
    <t>Active</t>
  </si>
  <si>
    <t>Kick-off Meeting</t>
  </si>
  <si>
    <t>On Hold</t>
  </si>
  <si>
    <t>Site Handover</t>
  </si>
  <si>
    <t>Terminated</t>
  </si>
  <si>
    <t>Terminated, Closed</t>
  </si>
  <si>
    <t>Execution</t>
  </si>
  <si>
    <t>Substantial Complete</t>
  </si>
  <si>
    <t>T&amp;C</t>
  </si>
  <si>
    <t>Complete</t>
  </si>
  <si>
    <t>Closeout</t>
  </si>
  <si>
    <t>Closed</t>
  </si>
  <si>
    <t>Initial Handover Signed</t>
  </si>
  <si>
    <t>Warranty Period</t>
  </si>
  <si>
    <t>Final Handover</t>
  </si>
  <si>
    <t>PgM</t>
  </si>
  <si>
    <t>Tender Documents Issued</t>
  </si>
  <si>
    <t>Responses to the OCS completed</t>
  </si>
  <si>
    <t>Design close-out process complete</t>
  </si>
  <si>
    <t>Initial staff and equipment in place, ready to start production</t>
  </si>
  <si>
    <t xml:space="preserve"> CM / PgM Approval Timeline</t>
  </si>
  <si>
    <t>format if no, make shaded</t>
  </si>
  <si>
    <t>Advance Payment %</t>
  </si>
  <si>
    <t>Retention %</t>
  </si>
  <si>
    <t>End Date</t>
  </si>
  <si>
    <t>Start Date</t>
  </si>
  <si>
    <t>CM / PgM Reply Date</t>
  </si>
  <si>
    <t>Gross Value</t>
  </si>
  <si>
    <t>Safe Hours Worked</t>
  </si>
  <si>
    <t>Total Hours Worked</t>
  </si>
  <si>
    <t>Project ID</t>
  </si>
  <si>
    <t>Low</t>
  </si>
  <si>
    <t>Medium</t>
  </si>
  <si>
    <t>High</t>
  </si>
  <si>
    <t>Other</t>
  </si>
  <si>
    <t>Expired</t>
  </si>
  <si>
    <t>Occurred</t>
  </si>
  <si>
    <t>Earned %</t>
  </si>
  <si>
    <t>Construction</t>
  </si>
  <si>
    <t>Achieved Wt.%</t>
  </si>
  <si>
    <t>Achieved/Fcst vs Plan</t>
  </si>
  <si>
    <t>Weekly Wt.</t>
  </si>
  <si>
    <t>Cum Wt.</t>
  </si>
  <si>
    <t>Plan Wt.%</t>
  </si>
  <si>
    <t>Wt.%</t>
  </si>
  <si>
    <t>Issued</t>
  </si>
  <si>
    <t>Earned Value Progress (SAR)</t>
  </si>
  <si>
    <t>Physical Progress (Effort)</t>
  </si>
  <si>
    <t>Weekly Physical Progress</t>
  </si>
  <si>
    <t>To Date Physical Progress</t>
  </si>
  <si>
    <t>(Manhours)</t>
  </si>
  <si>
    <t>(Mandays)</t>
  </si>
  <si>
    <t>Progress Overview</t>
  </si>
  <si>
    <t>Safety</t>
  </si>
  <si>
    <t>Weekly Effort</t>
  </si>
  <si>
    <t>Cum Effort</t>
  </si>
  <si>
    <t>Earned Effort %</t>
  </si>
  <si>
    <t>Gross Paid Value</t>
  </si>
  <si>
    <t>Project Name</t>
  </si>
  <si>
    <t>BOQ Value (SAR)</t>
  </si>
  <si>
    <t>SPI (Physical Effort)</t>
  </si>
  <si>
    <t>SPI (Cost)</t>
  </si>
  <si>
    <t>Sr. NO.</t>
  </si>
  <si>
    <t>ACT # in P6</t>
  </si>
  <si>
    <t>Item Description</t>
  </si>
  <si>
    <t>BOQ. No.</t>
  </si>
  <si>
    <t>Unit</t>
  </si>
  <si>
    <t xml:space="preserve">Quantity </t>
  </si>
  <si>
    <t>Proc. Qty</t>
  </si>
  <si>
    <t>Required P.O Date</t>
  </si>
  <si>
    <t>Date of Pur. Order Issued</t>
  </si>
  <si>
    <t>Purchase Order No.</t>
  </si>
  <si>
    <t>Supplier</t>
  </si>
  <si>
    <t>Method of Shipping</t>
  </si>
  <si>
    <t>Required on Job</t>
  </si>
  <si>
    <t>E.D.A. to Site</t>
  </si>
  <si>
    <t>A.D.A. to Site</t>
  </si>
  <si>
    <t xml:space="preserve">Lead Time </t>
  </si>
  <si>
    <t>Approval Status</t>
  </si>
  <si>
    <t xml:space="preserve"> </t>
  </si>
  <si>
    <t xml:space="preserve">Pending </t>
  </si>
  <si>
    <t>0-10
Days</t>
  </si>
  <si>
    <t>11-20
Days</t>
  </si>
  <si>
    <t>21-30
Days</t>
  </si>
  <si>
    <t>31-60
Days</t>
  </si>
  <si>
    <t>&gt; 60
Days</t>
  </si>
  <si>
    <t>Avg. Closing
(Days)</t>
  </si>
  <si>
    <t>Item
 No.</t>
  </si>
  <si>
    <t>Days
Change</t>
  </si>
  <si>
    <t>Award Date</t>
  </si>
  <si>
    <t>A</t>
  </si>
  <si>
    <t>Complete existing condition survey, submission of Final Reports</t>
  </si>
  <si>
    <t>F</t>
  </si>
  <si>
    <t>Complete Demobilization</t>
  </si>
  <si>
    <t>Milestones</t>
  </si>
  <si>
    <t>Original 
(Baseline)</t>
  </si>
  <si>
    <t>Forecast</t>
  </si>
  <si>
    <t>Contract Sign Date</t>
  </si>
  <si>
    <t>Complete Mobilization</t>
  </si>
  <si>
    <t>Site Handover Date</t>
  </si>
  <si>
    <t>Complete all Works including Testing &amp; Commissioning, Cleanup, Closeout Documentation and Ready for Initial Handover</t>
  </si>
  <si>
    <t>Contract General Information</t>
  </si>
  <si>
    <t>Consultant</t>
  </si>
  <si>
    <t>Key Dates</t>
  </si>
  <si>
    <t>Contract Award Date</t>
  </si>
  <si>
    <t>Original Completion</t>
  </si>
  <si>
    <t>Contract Award Date (Hijri)</t>
  </si>
  <si>
    <t>Contract Sign Date (Hijri)</t>
  </si>
  <si>
    <t>Site Handover Date (Hijri)</t>
  </si>
  <si>
    <t>Original Completion (Hijri)</t>
  </si>
  <si>
    <t>Revised Completion Date</t>
  </si>
  <si>
    <t>Committed Completion Date</t>
  </si>
  <si>
    <t>Forecast Completion</t>
  </si>
  <si>
    <t>Original Contract Value</t>
  </si>
  <si>
    <t>Revised Contract Value</t>
  </si>
  <si>
    <t>Estimate At Completion Value</t>
  </si>
  <si>
    <t xml:space="preserve">Potential Changes </t>
  </si>
  <si>
    <t>Revised O&amp;M Value</t>
  </si>
  <si>
    <t>O&amp;M Value</t>
  </si>
  <si>
    <t>Submitted Invoices (Gross Value)</t>
  </si>
  <si>
    <t>Total Deduction</t>
  </si>
  <si>
    <t>Performance Summary</t>
  </si>
  <si>
    <t>Data Date</t>
  </si>
  <si>
    <t xml:space="preserve">Construction Milestones </t>
  </si>
  <si>
    <t xml:space="preserve">Performance overview </t>
  </si>
  <si>
    <t>Shop Drawings</t>
  </si>
  <si>
    <t>B</t>
  </si>
  <si>
    <t>C</t>
  </si>
  <si>
    <t>D</t>
  </si>
  <si>
    <t>Processed</t>
  </si>
  <si>
    <t>with Designer</t>
  </si>
  <si>
    <t>Mechanical</t>
  </si>
  <si>
    <t>Electrical</t>
  </si>
  <si>
    <t xml:space="preserve">TOTAL </t>
  </si>
  <si>
    <t>Item Per WBS</t>
  </si>
  <si>
    <t>Submittals With Consultant</t>
  </si>
  <si>
    <t>Non Conforomance Report (NCR)</t>
  </si>
  <si>
    <t>Material Inspection Report (MIR)</t>
  </si>
  <si>
    <t>Total Submittals</t>
  </si>
  <si>
    <t>Material Approval</t>
  </si>
  <si>
    <t/>
  </si>
  <si>
    <t>Quality Reports</t>
  </si>
  <si>
    <t xml:space="preserve">Week-1 </t>
  </si>
  <si>
    <t>Week-2</t>
  </si>
  <si>
    <t>Week-3</t>
  </si>
  <si>
    <t>Week-4</t>
  </si>
  <si>
    <t>Week-5</t>
  </si>
  <si>
    <t>Week-6</t>
  </si>
  <si>
    <t>Week-7</t>
  </si>
  <si>
    <t>Week-8</t>
  </si>
  <si>
    <t>Week-9</t>
  </si>
  <si>
    <t>Week-10</t>
  </si>
  <si>
    <t>Week-11</t>
  </si>
  <si>
    <t>Week-12</t>
  </si>
  <si>
    <t>Week-13</t>
  </si>
  <si>
    <t>Week-14</t>
  </si>
  <si>
    <t>Week-15</t>
  </si>
  <si>
    <t>Week-16</t>
  </si>
  <si>
    <t>Week-17</t>
  </si>
  <si>
    <t>Week-18</t>
  </si>
  <si>
    <t>Week-19</t>
  </si>
  <si>
    <t>Week-20</t>
  </si>
  <si>
    <t>Week-21</t>
  </si>
  <si>
    <t>Week-22</t>
  </si>
  <si>
    <t>Week-23</t>
  </si>
  <si>
    <t>Week-24</t>
  </si>
  <si>
    <t>Week-25</t>
  </si>
  <si>
    <t>Week-26</t>
  </si>
  <si>
    <t>Week-27</t>
  </si>
  <si>
    <t>Week-28</t>
  </si>
  <si>
    <t>Week-29</t>
  </si>
  <si>
    <t>Week-30</t>
  </si>
  <si>
    <t>Week-31</t>
  </si>
  <si>
    <t>Week-32</t>
  </si>
  <si>
    <t>Week-33</t>
  </si>
  <si>
    <t>Week-34</t>
  </si>
  <si>
    <t>Week-35</t>
  </si>
  <si>
    <t>Week-36</t>
  </si>
  <si>
    <t>Week-37</t>
  </si>
  <si>
    <t>Week-38</t>
  </si>
  <si>
    <t>Week-39</t>
  </si>
  <si>
    <t>Week-40</t>
  </si>
  <si>
    <t>Week-41</t>
  </si>
  <si>
    <t>Week-42</t>
  </si>
  <si>
    <t>Week-43</t>
  </si>
  <si>
    <t>Week-44</t>
  </si>
  <si>
    <t>Week-45</t>
  </si>
  <si>
    <t>Week-46</t>
  </si>
  <si>
    <t>Week-47</t>
  </si>
  <si>
    <t>Week-48</t>
  </si>
  <si>
    <t>Week-49</t>
  </si>
  <si>
    <t>Week-50</t>
  </si>
  <si>
    <t>Week-51</t>
  </si>
  <si>
    <t>Week-52</t>
  </si>
  <si>
    <t>Week-53</t>
  </si>
  <si>
    <t>Week-54</t>
  </si>
  <si>
    <t>Week-55</t>
  </si>
  <si>
    <t>Week-56</t>
  </si>
  <si>
    <t>Week-57</t>
  </si>
  <si>
    <t>Week-58</t>
  </si>
  <si>
    <t>Week-59</t>
  </si>
  <si>
    <t>Week-60</t>
  </si>
  <si>
    <t>Week-61</t>
  </si>
  <si>
    <t>Week-62</t>
  </si>
  <si>
    <t>Week-63</t>
  </si>
  <si>
    <t>Week-64</t>
  </si>
  <si>
    <t>Week-65</t>
  </si>
  <si>
    <t>Week-66</t>
  </si>
  <si>
    <t>Week-67</t>
  </si>
  <si>
    <t>Week-68</t>
  </si>
  <si>
    <t>Week-69</t>
  </si>
  <si>
    <t>Week-70</t>
  </si>
  <si>
    <t>Week-71</t>
  </si>
  <si>
    <t>Week-72</t>
  </si>
  <si>
    <t>Week-73</t>
  </si>
  <si>
    <t>Week-74</t>
  </si>
  <si>
    <t>Week-75</t>
  </si>
  <si>
    <t>Week Number</t>
  </si>
  <si>
    <t>Date Issued</t>
  </si>
  <si>
    <t xml:space="preserve">Date Closed </t>
  </si>
  <si>
    <t xml:space="preserve">Numbers Of Comments </t>
  </si>
  <si>
    <t>Date of Audit</t>
  </si>
  <si>
    <t>Overall Score</t>
  </si>
  <si>
    <t>Closure Duration</t>
  </si>
  <si>
    <t>Overall Average</t>
  </si>
  <si>
    <t>This Week Score</t>
  </si>
  <si>
    <t xml:space="preserve">This Week </t>
  </si>
  <si>
    <t>This Month</t>
  </si>
  <si>
    <t>Year to Date</t>
  </si>
  <si>
    <t>Fire Incident Cases</t>
  </si>
  <si>
    <t>Monthly Effort</t>
  </si>
  <si>
    <t>Safety Statistics</t>
  </si>
  <si>
    <t xml:space="preserve">Induction Training </t>
  </si>
  <si>
    <t xml:space="preserve">Average Closing </t>
  </si>
  <si>
    <t xml:space="preserve">Average Number of Comments Per Audit </t>
  </si>
  <si>
    <t>Procurement Summary</t>
  </si>
  <si>
    <t>Total Number of P.O.</t>
  </si>
  <si>
    <t>Actual P.O.
To Date</t>
  </si>
  <si>
    <t>Total Materials</t>
  </si>
  <si>
    <t>Reactive</t>
  </si>
  <si>
    <t>Proactive</t>
  </si>
  <si>
    <t>Category</t>
  </si>
  <si>
    <t>Field Inspection Report (FIR)</t>
  </si>
  <si>
    <t>Remaining Drawings</t>
  </si>
  <si>
    <t>Remaining to approve</t>
  </si>
  <si>
    <t>Remaining P.O</t>
  </si>
  <si>
    <t>Actual Material on Site</t>
  </si>
  <si>
    <t>Remaining Materials</t>
  </si>
  <si>
    <t>Material Delivery Completion (Date)</t>
  </si>
  <si>
    <t xml:space="preserve">Quality </t>
  </si>
  <si>
    <t>Invoices Summary</t>
  </si>
  <si>
    <t>No of Submitted Invoices</t>
  </si>
  <si>
    <t xml:space="preserve">No of Paid  Invoices </t>
  </si>
  <si>
    <t>No of Pending Invoices</t>
  </si>
  <si>
    <t>Deduction / Penalties %</t>
  </si>
  <si>
    <t>CCO No.</t>
  </si>
  <si>
    <t>Date Added</t>
  </si>
  <si>
    <t>Description of Change</t>
  </si>
  <si>
    <t>Date Approved</t>
  </si>
  <si>
    <t>Open</t>
  </si>
  <si>
    <t>Submitted Invoices (SAR)</t>
  </si>
  <si>
    <t>PM Approved Invoices (SAR)</t>
  </si>
  <si>
    <t>Paid  Invoices (SAR)</t>
  </si>
  <si>
    <t>Advance Payment (SAR)</t>
  </si>
  <si>
    <t>Retention (SAR)</t>
  </si>
  <si>
    <t>Deduction / Penalties (SAR)</t>
  </si>
  <si>
    <t>Forecast - Monthly</t>
  </si>
  <si>
    <t>Equipment</t>
  </si>
  <si>
    <t>Forecast Next Month</t>
  </si>
  <si>
    <t>Planned - Cumulative</t>
  </si>
  <si>
    <t>Actual Cumulative</t>
  </si>
  <si>
    <t>Head-Count (Manual)</t>
  </si>
  <si>
    <t xml:space="preserve">Saudi - Actual </t>
  </si>
  <si>
    <t xml:space="preserve">Saudi Monthly - Actual </t>
  </si>
  <si>
    <t>Head-Count (Non-Manual)</t>
  </si>
  <si>
    <t xml:space="preserve">Saudi Staff </t>
  </si>
  <si>
    <t>Weekly Progress Report - Invoice Log</t>
  </si>
  <si>
    <t>No of Approved Invoices (CM)</t>
  </si>
  <si>
    <t>No of Approved Invoices (PM)</t>
  </si>
  <si>
    <t>Penalties and deduction %</t>
  </si>
  <si>
    <t xml:space="preserve">No of Paid Invoices </t>
  </si>
  <si>
    <t>Approved Invoices (CM) (SAR)</t>
  </si>
  <si>
    <t>Approved Invoices (PM) (SAR)</t>
  </si>
  <si>
    <t>Paid Invoices  (SAR)</t>
  </si>
  <si>
    <t xml:space="preserve">Project Value </t>
  </si>
  <si>
    <t>Penalties and deduction (SAR)</t>
  </si>
  <si>
    <t>Invoice Submitted Compared to Contract Value</t>
  </si>
  <si>
    <t>Submiited Invoice Peroid</t>
  </si>
  <si>
    <t>Last Submitted Period</t>
  </si>
  <si>
    <t>Excavator</t>
  </si>
  <si>
    <t>Fork lift</t>
  </si>
  <si>
    <t>Loader</t>
  </si>
  <si>
    <t>Dumper</t>
  </si>
  <si>
    <t>Grader</t>
  </si>
  <si>
    <t>Equipment Count</t>
  </si>
  <si>
    <t>Type</t>
  </si>
  <si>
    <t>AP Recovery (SAR)</t>
  </si>
  <si>
    <t>Retention Cumulative (SAR)</t>
  </si>
  <si>
    <t>CONTRACT CHANGE ORDER (CCO)</t>
  </si>
  <si>
    <t xml:space="preserve">SR </t>
  </si>
  <si>
    <t>Sch Impact (Months)</t>
  </si>
  <si>
    <t>Duration (days)</t>
  </si>
  <si>
    <t>Quality Plan Last Update</t>
  </si>
  <si>
    <t>Safety Plan Last Update</t>
  </si>
  <si>
    <t>No of Schedule Versions</t>
  </si>
  <si>
    <t>Last Recovery Schedule Approval Date</t>
  </si>
  <si>
    <t>Idle</t>
  </si>
  <si>
    <t>Issue No</t>
  </si>
  <si>
    <t>Date Identified</t>
  </si>
  <si>
    <t>Issue Description</t>
  </si>
  <si>
    <t>Action Taken</t>
  </si>
  <si>
    <t>Mitigation</t>
  </si>
  <si>
    <t>Issue Log</t>
  </si>
  <si>
    <t>Current Status</t>
  </si>
  <si>
    <t>Responsible</t>
  </si>
  <si>
    <t>Responsibility</t>
  </si>
  <si>
    <t>Third Party</t>
  </si>
  <si>
    <t>Duration Elapsed</t>
  </si>
  <si>
    <t>Total Head Count</t>
  </si>
  <si>
    <t>Total Plan</t>
  </si>
  <si>
    <t>Total Actual</t>
  </si>
  <si>
    <t>Manpower Breakdown by Trade</t>
  </si>
  <si>
    <t>General Labor</t>
  </si>
  <si>
    <t>Carpenter</t>
  </si>
  <si>
    <t>Steel Fixer</t>
  </si>
  <si>
    <t>Others</t>
  </si>
  <si>
    <t>Man Power by Trade</t>
  </si>
  <si>
    <t>Key Trade</t>
  </si>
  <si>
    <t>No of Approved Version of BOQ</t>
  </si>
  <si>
    <t xml:space="preserve">Construction Plan Approval </t>
  </si>
  <si>
    <t>Major Quantity Trackers</t>
  </si>
  <si>
    <t>Description of Item</t>
  </si>
  <si>
    <t>BOQ Number</t>
  </si>
  <si>
    <t>Unit of Measurement</t>
  </si>
  <si>
    <t>Total Quantity</t>
  </si>
  <si>
    <t>Latest Contract Change Order Log</t>
  </si>
  <si>
    <t>Plan to Date</t>
  </si>
  <si>
    <t>Actual To Date</t>
  </si>
  <si>
    <t>Remaining Total</t>
  </si>
  <si>
    <t>Plan To Date</t>
  </si>
  <si>
    <t xml:space="preserve">Contract Award </t>
  </si>
  <si>
    <t>Contract Award  (Hijri)</t>
  </si>
  <si>
    <t xml:space="preserve">Revised Completion </t>
  </si>
  <si>
    <t xml:space="preserve">Contract Sign </t>
  </si>
  <si>
    <t>Contract Sign  (Hijri)</t>
  </si>
  <si>
    <t xml:space="preserve">Committed Completion </t>
  </si>
  <si>
    <t xml:space="preserve">Site Handover </t>
  </si>
  <si>
    <t>Site Handover  (Hijri)</t>
  </si>
  <si>
    <t xml:space="preserve">Item Description </t>
  </si>
  <si>
    <t>Material on Site</t>
  </si>
  <si>
    <t xml:space="preserve">Remaining </t>
  </si>
  <si>
    <t>Total Qty</t>
  </si>
  <si>
    <t>Act to Date</t>
  </si>
  <si>
    <t>Remaining</t>
  </si>
  <si>
    <t>Measu Unit</t>
  </si>
  <si>
    <t xml:space="preserve">1 Quality Plan Approval </t>
  </si>
  <si>
    <t xml:space="preserve">2 Quality Plan Last Up </t>
  </si>
  <si>
    <t xml:space="preserve">3 Safety Plan Approval </t>
  </si>
  <si>
    <t xml:space="preserve">4 Safety Plan Last Up </t>
  </si>
  <si>
    <t xml:space="preserve">5 Construction Plan Approval </t>
  </si>
  <si>
    <t>Project Scope</t>
  </si>
  <si>
    <t>Planned Value (SR)</t>
  </si>
  <si>
    <t>Contract Value (SR)</t>
  </si>
  <si>
    <t>Earned Value (SR)</t>
  </si>
  <si>
    <t>Modon PM</t>
  </si>
  <si>
    <t>Modon</t>
  </si>
  <si>
    <t>Modon PM &amp; Accounts Approval</t>
  </si>
  <si>
    <t>Cost Summary (SR)</t>
  </si>
  <si>
    <t>Earned Value Progress (%)</t>
  </si>
  <si>
    <t>Latest</t>
  </si>
  <si>
    <t>Latest Plan</t>
  </si>
  <si>
    <t>Submittals Status</t>
  </si>
  <si>
    <t>Material Inspection (MIR)</t>
  </si>
  <si>
    <t>Field Inspection (FIR)</t>
  </si>
  <si>
    <t>Key Submittals Approval Status</t>
  </si>
  <si>
    <t>6 Baseline Approval</t>
  </si>
  <si>
    <t>7 No of Approved Version of Schedule</t>
  </si>
  <si>
    <t>8 Last Approved Schedule</t>
  </si>
  <si>
    <t>9 BOQ Approval Date</t>
  </si>
  <si>
    <t>10 No of Approved Version of BOQ</t>
  </si>
  <si>
    <t>Submitted  (SAR)</t>
  </si>
  <si>
    <t>PM Approved (SAR)</t>
  </si>
  <si>
    <t>Total Paid  (SAR)</t>
  </si>
  <si>
    <t>Total Submitted Invoices</t>
  </si>
  <si>
    <t>PM Approved Invoices</t>
  </si>
  <si>
    <t>Schedule Statistics</t>
  </si>
  <si>
    <t>Active Schedule Activities</t>
  </si>
  <si>
    <t>Total Act.</t>
  </si>
  <si>
    <t>Not Started</t>
  </si>
  <si>
    <t>In Progress</t>
  </si>
  <si>
    <t>Completed</t>
  </si>
  <si>
    <t xml:space="preserve">Active </t>
  </si>
  <si>
    <t>Ahead</t>
  </si>
  <si>
    <t>On</t>
  </si>
  <si>
    <t>Behind</t>
  </si>
  <si>
    <t>Flag</t>
  </si>
  <si>
    <t xml:space="preserve">Critical Path Activities </t>
  </si>
  <si>
    <t>Free Float Management (Total)</t>
  </si>
  <si>
    <t xml:space="preserve">Failed Start Activities </t>
  </si>
  <si>
    <t>Greater Than 14 Days</t>
  </si>
  <si>
    <t>Less Than 14 Days</t>
  </si>
  <si>
    <t>Last Week</t>
  </si>
  <si>
    <t>This Week</t>
  </si>
  <si>
    <t>Diff</t>
  </si>
  <si>
    <t>Project Activities Overview</t>
  </si>
  <si>
    <t>Primavera P6 Schedule Status</t>
  </si>
  <si>
    <t>Monthly Wt.</t>
  </si>
  <si>
    <t>Major Equipment</t>
  </si>
  <si>
    <t>Proactive Vs Reactive Actions Taken</t>
  </si>
  <si>
    <t>Total Hours Worked Vs Safe Hours Worked</t>
  </si>
  <si>
    <t>Plan Value</t>
  </si>
  <si>
    <t>Phys. Plan Value</t>
  </si>
  <si>
    <t>Phys. Earn Value</t>
  </si>
  <si>
    <t>Earn Value</t>
  </si>
  <si>
    <t>BOQ N0.</t>
  </si>
  <si>
    <t>Resources at Site</t>
  </si>
  <si>
    <t>MODON HSE Site Inspection Report</t>
  </si>
  <si>
    <t>Inspected By:</t>
  </si>
  <si>
    <t>Project ID.</t>
  </si>
  <si>
    <t>Report No.</t>
  </si>
  <si>
    <t>MODON PM Name</t>
  </si>
  <si>
    <t>Project Name:</t>
  </si>
  <si>
    <t>Contractor:</t>
  </si>
  <si>
    <t>Safety Performance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</si>
  <si>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</si>
  <si>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Good Practice</t>
  </si>
  <si>
    <t>Need Improvement</t>
  </si>
  <si>
    <t>Fail (Life Threatening Activity) / Comliance with Plan &amp; Procedures</t>
  </si>
  <si>
    <t>N/A</t>
  </si>
  <si>
    <t>Atcitty Not Applicable for this Site Inspection Report</t>
  </si>
  <si>
    <t>No.</t>
  </si>
  <si>
    <t>Topic</t>
  </si>
  <si>
    <t>Wt.</t>
  </si>
  <si>
    <t>HSE Compliance</t>
  </si>
  <si>
    <t>Access and Egress - 
(General access to site, segregated from vehicles, / Overhead protection, while entering into the building /Adequate lighting provided when dark or overnight work)</t>
  </si>
  <si>
    <r>
      <t>Work at Height -  
(PPE/Fall Protection</t>
    </r>
    <r>
      <rPr>
        <sz val="6"/>
        <rFont val="Calibri"/>
        <family val="2"/>
        <scheme val="minor"/>
      </rPr>
      <t>(Same level, above and blow)</t>
    </r>
    <r>
      <rPr>
        <sz val="8"/>
        <rFont val="Calibri"/>
        <family val="2"/>
        <scheme val="minor"/>
      </rPr>
      <t xml:space="preserve"> / Training / Fall restraint / competency /Safe access &amp; egress to and from work at height / Ladders / Openings (floor/shafts/Provision of emergency rescue)</t>
    </r>
  </si>
  <si>
    <t>Traffic Management - 
(Loading/unloading/sheeting/temp. routes/speed/parking/competence)</t>
  </si>
  <si>
    <t>Scaffolding - 
(Temp. Scaffolding  Work-platform (All types) - qualified scaffolder / Inspection / Tagged / Safe Access/egress / PTW/Falsework &amp; Formwork)</t>
  </si>
  <si>
    <t>Site Signage - 
(Project Notice Board &amp; General Signage)</t>
  </si>
  <si>
    <t>Mobile Elevated Work platform (MEWP) - 
(PTW/competence requirements/conditions/inspections/tagged/training/Full-body harness)</t>
  </si>
  <si>
    <t>PPE Compliance - 
(Use, storage, stock, handling &amp; checks - Head, Foot, Eye, Hearing)</t>
  </si>
  <si>
    <t>Excavation &amp; Trenches - 
(PTW/Edge protection/buffer zone/Slope/Benching/Shoring/Geo-tech report/Atmospheric hazards/Acess&amp;egress/Emergency management / MS&amp;RA/H.E)</t>
  </si>
  <si>
    <t>Housekeeping - 
(Material correctly stored/Rubbish cleaned &amp; removed daily/slips &amp; trips hazards)</t>
  </si>
  <si>
    <t>Confined Space - 
(PTW/Training/competence/Emergency Management/MS &amp; RA/Safe access/egress)</t>
  </si>
  <si>
    <t>Storage of Materials - 
(Transporting, storage, training and use - Combustible / Flammable / Hazardous substances (COSHH)</t>
  </si>
  <si>
    <t>Fire Protection - 
(Flammable/Oxy. LPG /Combustible separated/FE's/Flashback arrestor/Sparks &amp; slags/Smoking area/PTW/Generators/MS &amp; RA/Emergency Management)</t>
  </si>
  <si>
    <t xml:space="preserve">Red </t>
  </si>
  <si>
    <t>Serious injury or death (immediately)</t>
  </si>
  <si>
    <t>Site Waste Management - 
(Hazardous waste /Combustible waste / Human waste /  Construction waste - asphalt, cable, timber, paving roof sheeting tiles, plastic &amp; bricks)</t>
  </si>
  <si>
    <t>Health &amp; Welfare - 
(Adequate drinking water/shaded - eating &amp; rest area/washing &amp; sanitary facilities/Certified FA/FA Box &amp; Stock/adequate toilets/Ambulance)</t>
  </si>
  <si>
    <t xml:space="preserve">Yellow </t>
  </si>
  <si>
    <t>Minor or near miss (3 days to comply)</t>
  </si>
  <si>
    <t>Health Surveillance - 
(Expose to excessive noise/vibration/dust/silica/CO/cement/radiation/extreme weather condition)</t>
  </si>
  <si>
    <t>Environmental Incident Measures - 
(Spill/ Leakage / Concrete wash / vehicle &amp; eqpts. wash / waste disposal/Sewers and drains/emissions/Emergency Management/Training/site run-off water)</t>
  </si>
  <si>
    <t>Green</t>
  </si>
  <si>
    <t xml:space="preserve">No issues </t>
  </si>
  <si>
    <t>Electrical Safety - 
(Electrical qualified /RCD/GFCI/Industrial Cocket/LOTO/Cable-overhung or buried/Cords in good condition/current inspection tag)</t>
  </si>
  <si>
    <t>HSE Communications &amp; Meetings  - 
(Schedule HSE Meetings/Safety Committee meetings/Alerts / Lesson learned/Safety Bulletin contains latest HSE KPI)</t>
  </si>
  <si>
    <t>Tools &amp; Equipment - 
(Includes, powered, hydraulic &amp; pneumatic/Guards in place/Properly stored/RCD Protection/Earthed/Good condition &amp; tagged)</t>
  </si>
  <si>
    <t>HSE Plan &amp; Associated Procedures - 
(Approved updated HSE Plan/ CEMP/HAZComm/Procedures/Standards/Project Safety Risk Register)</t>
  </si>
  <si>
    <t xml:space="preserve">26 points &gt; 4 minors then is it’s a serious issue </t>
  </si>
  <si>
    <t>Manual Handling - 
(Lifting/loading/pulling/pushing/twisting/awkward posture/repetitive task/frequent and prolong physical effort/Reasonable practicable use of mechanical aid)</t>
  </si>
  <si>
    <t>Health, Safety &amp; Environment Incident reporting - 
(Review of HSE Statistics, Reporting of Unsafe Act &amp; Conditions/ Reporting of Near Miss incident/Reporting of FA cases/Record MT cases)</t>
  </si>
  <si>
    <t>Vehicle and mobile equipment / Plant - 
(dumpers; excavators, cranes, piling rigs, grader, roller, loaders/condition/KSA License/certification)</t>
  </si>
  <si>
    <t>HSE Awareness, Training &amp; Competence - 
(Policy /Objective &amp; targets/Information, training/Climatic condition awareness/Reponses in emergency situation/ Safety Behavior Observation)</t>
  </si>
  <si>
    <t>Lifting Operations &amp; Rigging - 
(Lifting Plan/Lifting devices &amp; gears/PTW/Condition/3rd party certification/bank-man/rigger/slingers/man-basket/inspection record/tagged)</t>
  </si>
  <si>
    <t xml:space="preserve">Project Leadership Site Tours - 
(Provide evidence of proactive safety performance/Deficient discovered discussed/Positive feedback/Workers resolving safety issues)
 </t>
  </si>
  <si>
    <t>Prepared by:</t>
  </si>
  <si>
    <t>Sent to MODON PM:</t>
  </si>
  <si>
    <t>Safety Results</t>
  </si>
  <si>
    <t>QC OBSERVATIONS CHECKLIST</t>
  </si>
  <si>
    <t>Project No.</t>
  </si>
  <si>
    <t>OBS No.</t>
  </si>
  <si>
    <t>Inspection Day:</t>
  </si>
  <si>
    <t>Project</t>
  </si>
  <si>
    <t>Contractor: 
Consultant:</t>
  </si>
  <si>
    <t>Excellent</t>
  </si>
  <si>
    <t>Quality Management System is being practiced and applies to MODON System</t>
  </si>
  <si>
    <t>90 - 100</t>
  </si>
  <si>
    <t>QC Overall Score</t>
  </si>
  <si>
    <t>Good</t>
  </si>
  <si>
    <t xml:space="preserve">Evidence of compliance with plans and procedures. </t>
  </si>
  <si>
    <t>80 - 89</t>
  </si>
  <si>
    <t>Average</t>
  </si>
  <si>
    <t xml:space="preserve">Indication level of compliance with standards but there is room for improvement </t>
  </si>
  <si>
    <t>70 - 79</t>
  </si>
  <si>
    <t>Improve</t>
  </si>
  <si>
    <t>Quality and Control is NOT being managed effectively. Needs Improvement</t>
  </si>
  <si>
    <t>≤ 69</t>
  </si>
  <si>
    <t xml:space="preserve">Item was not applicable or this item was not reviewed during the inspection. </t>
  </si>
  <si>
    <t>Zero</t>
  </si>
  <si>
    <t>E (4)</t>
  </si>
  <si>
    <t>G (3)</t>
  </si>
  <si>
    <t>A (2)</t>
  </si>
  <si>
    <t>I (1)</t>
  </si>
  <si>
    <t>N/A (0)</t>
  </si>
  <si>
    <t>Control of Access to Site/Office</t>
  </si>
  <si>
    <t>QC of Excavation</t>
  </si>
  <si>
    <t>Item Count</t>
  </si>
  <si>
    <t>Distributtion</t>
  </si>
  <si>
    <t>Document Control Administration</t>
  </si>
  <si>
    <t>QC of Roads/Round about</t>
  </si>
  <si>
    <t>Overall</t>
  </si>
  <si>
    <t>Relevant</t>
  </si>
  <si>
    <t>Project Documents and Progress</t>
  </si>
  <si>
    <t>QC of Interlock &amp; Curbstone</t>
  </si>
  <si>
    <t>counts</t>
  </si>
  <si>
    <t xml:space="preserve">Contractor's Quality Plan/CM (Updated and Reviewed) </t>
  </si>
  <si>
    <t>Layers/Backfilling Sampling</t>
  </si>
  <si>
    <t xml:space="preserve">Good </t>
  </si>
  <si>
    <t>MS Log and Paperwork</t>
  </si>
  <si>
    <t>Pump Stations Units</t>
  </si>
  <si>
    <t>NB: Insert 1, or 0 in the required cell only.</t>
  </si>
  <si>
    <t>RFI, FIR, &amp; MIR Procedure</t>
  </si>
  <si>
    <t>Quality of Form Work</t>
  </si>
  <si>
    <t>RFI, FIR, &amp; MIR Inventory system</t>
  </si>
  <si>
    <t>Design Change List</t>
  </si>
  <si>
    <t>-</t>
  </si>
  <si>
    <t>NCRs Control &amp; Procedure</t>
  </si>
  <si>
    <t>Quality of Concrete Placing</t>
  </si>
  <si>
    <t>NCR Log</t>
  </si>
  <si>
    <t>Concrete Surface Finishing</t>
  </si>
  <si>
    <t>MODON Standard*</t>
  </si>
  <si>
    <t>Pedestals/Columns/Beams Alignment</t>
  </si>
  <si>
    <t>Maz Score Available:</t>
  </si>
  <si>
    <t>&lt;- Excludes N/A items</t>
  </si>
  <si>
    <t>Project Risk Plan/Management*</t>
  </si>
  <si>
    <t>Siporex Lifting &amp; Unloading</t>
  </si>
  <si>
    <t>Monthly Quality Reports*</t>
  </si>
  <si>
    <t>Siporex Quality Pre-installation</t>
  </si>
  <si>
    <t>ITP</t>
  </si>
  <si>
    <t xml:space="preserve">Siporex Finishing Quality </t>
  </si>
  <si>
    <t xml:space="preserve">Total Score </t>
  </si>
  <si>
    <t>Percentage (%)</t>
  </si>
  <si>
    <t>MODON Weekly Report</t>
  </si>
  <si>
    <t>Roads / Parking Markings</t>
  </si>
  <si>
    <t>Design Change Official Paperwork*</t>
  </si>
  <si>
    <t>QC of Finishing Outdoors</t>
  </si>
  <si>
    <t>Max Score Available</t>
  </si>
  <si>
    <t>Design Change was Applied*</t>
  </si>
  <si>
    <t>Quality of Finishing Indoors</t>
  </si>
  <si>
    <t>Material List</t>
  </si>
  <si>
    <t>Stairs Quality</t>
  </si>
  <si>
    <t>Pending Material Status</t>
  </si>
  <si>
    <t>Tanks Method Statement Work</t>
  </si>
  <si>
    <t>Lifting Plan*</t>
  </si>
  <si>
    <t>Electric Rooms</t>
  </si>
  <si>
    <t>DWG Log</t>
  </si>
  <si>
    <t>QC of MCC/ATS Plant Units</t>
  </si>
  <si>
    <t>Invoice Status</t>
  </si>
  <si>
    <t xml:space="preserve">Qualified Subcontractor </t>
  </si>
  <si>
    <t>Site Handover Letter</t>
  </si>
  <si>
    <t>Scaffold/Ladders/Slope/Bridge Compliance</t>
  </si>
  <si>
    <t>Material Testing Results &amp; Certification</t>
  </si>
  <si>
    <t>Protection Applied to Completed Work</t>
  </si>
  <si>
    <t>As Build Drawings Status*</t>
  </si>
  <si>
    <t>Storage Management in/out Control</t>
  </si>
  <si>
    <t>Calibrated Lab Tools &amp; Equipment</t>
  </si>
  <si>
    <t>Material Control</t>
  </si>
  <si>
    <t>Storage Inventory System</t>
  </si>
  <si>
    <t>Manholes Storing and Quality</t>
  </si>
  <si>
    <t>Logistics Plan</t>
  </si>
  <si>
    <t>Reinforced Steel Quality</t>
  </si>
  <si>
    <t>Project Progress Planview</t>
  </si>
  <si>
    <t>Safety Overview</t>
  </si>
  <si>
    <t>Sufficient Number of QC Inspectors</t>
  </si>
  <si>
    <t>Waste Management Control</t>
  </si>
  <si>
    <t>*QC %</t>
  </si>
  <si>
    <t xml:space="preserve">Issued to PM: </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</si>
  <si>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</si>
  <si>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Expected/Actual
Closure</t>
  </si>
  <si>
    <t>On Schedule -Active</t>
  </si>
  <si>
    <t>Major Equipment Availability</t>
  </si>
  <si>
    <t>Budgeted</t>
  </si>
  <si>
    <t>Initial Handover done at site</t>
  </si>
  <si>
    <t>Final Handover done at Site</t>
  </si>
  <si>
    <t>Project Scope Statement</t>
  </si>
  <si>
    <t>Key Project Submittals</t>
  </si>
  <si>
    <t>Submission Date</t>
  </si>
  <si>
    <t>Days taken to approve orginal plan from site handover date</t>
  </si>
  <si>
    <t>Quality Plan submission</t>
  </si>
  <si>
    <t>Quality Plan approval</t>
  </si>
  <si>
    <t>Safety Plan submission</t>
  </si>
  <si>
    <t>Safety Plan approval</t>
  </si>
  <si>
    <t>Risk Management Plan submission</t>
  </si>
  <si>
    <t>Risk Management Plan approval</t>
  </si>
  <si>
    <t>Risk Management Plan Last Update</t>
  </si>
  <si>
    <t>Baseline Schedule submission</t>
  </si>
  <si>
    <t>Baseline Schedule approval</t>
  </si>
  <si>
    <t>BOQ submission</t>
  </si>
  <si>
    <t>BOQ approval</t>
  </si>
  <si>
    <t xml:space="preserve">Construction Plan submission </t>
  </si>
  <si>
    <t>Average Invoices durations</t>
  </si>
  <si>
    <t xml:space="preserve"> CM / PgM Average Approval duration</t>
  </si>
  <si>
    <t>MODON PM &amp; Accounts Average Approval duration</t>
  </si>
  <si>
    <t>Payments Average Duration</t>
  </si>
  <si>
    <t>Invoices Average total Duration</t>
  </si>
  <si>
    <t>Total Invoice Duration</t>
  </si>
  <si>
    <t>Site Instruction (SI)</t>
  </si>
  <si>
    <t>Forecast Start Date</t>
  </si>
  <si>
    <t>Forecast Finish Date</t>
  </si>
  <si>
    <t>Planned Start Date</t>
  </si>
  <si>
    <t>Planned Finish Date</t>
  </si>
  <si>
    <t>Actual Start Date</t>
  </si>
  <si>
    <t>Actual Finish Date</t>
  </si>
  <si>
    <t>% 
Completed</t>
  </si>
  <si>
    <t>Open Comments</t>
  </si>
  <si>
    <t>Closed Comments</t>
  </si>
  <si>
    <t>Testing and Commissioning</t>
  </si>
  <si>
    <t>General</t>
  </si>
  <si>
    <t>LTI</t>
  </si>
  <si>
    <t>First Aid Cases</t>
  </si>
  <si>
    <t>Fatality</t>
  </si>
  <si>
    <t>Vehicle Incident</t>
  </si>
  <si>
    <t>Property Damages</t>
  </si>
  <si>
    <t>No.of Internal Training</t>
  </si>
  <si>
    <t>No.of Internal Audit</t>
  </si>
  <si>
    <t>No. of Toolbox Talks</t>
  </si>
  <si>
    <t>Safety Awards/Incentives</t>
  </si>
  <si>
    <t>Near Miss</t>
  </si>
  <si>
    <t>MTC (Healed w/o Disability)</t>
  </si>
  <si>
    <t>MTC (Healed w/ Disability)</t>
  </si>
  <si>
    <t xml:space="preserve">  </t>
  </si>
  <si>
    <t>Weekly Phys PV%</t>
  </si>
  <si>
    <t>Total SD Planned</t>
  </si>
  <si>
    <t>SD Remaining</t>
  </si>
  <si>
    <t>SD Pending</t>
  </si>
  <si>
    <t>Total SD Submittals</t>
  </si>
  <si>
    <t>Planned Materials Approv</t>
  </si>
  <si>
    <t>Material Pending Approval</t>
  </si>
  <si>
    <t>Materila Total Submittals</t>
  </si>
  <si>
    <t>Site Instruction (SIR)</t>
  </si>
  <si>
    <t>Planned Head Count</t>
  </si>
  <si>
    <t>Actual Head Count</t>
  </si>
  <si>
    <t>Saudi Staff</t>
  </si>
  <si>
    <t>Labor Planned</t>
  </si>
  <si>
    <t>Labor Actual</t>
  </si>
  <si>
    <t>Equipment Planned</t>
  </si>
  <si>
    <t>Equipment Actual</t>
  </si>
  <si>
    <t>Critical Path Act.Last Week</t>
  </si>
  <si>
    <t>Critical Path Act.This Week</t>
  </si>
  <si>
    <t>Failed start Last Week</t>
  </si>
  <si>
    <t>Failed start This Week</t>
  </si>
  <si>
    <t>Non Conformance (NCR)</t>
  </si>
  <si>
    <t>Total Drawings Submitted</t>
  </si>
  <si>
    <t>Total Materials Submitted</t>
  </si>
  <si>
    <t>Total Submitted Drawings</t>
  </si>
  <si>
    <t>Total Submitted Material</t>
  </si>
  <si>
    <t xml:space="preserve">Head-Count ( Non Manual) </t>
  </si>
  <si>
    <t xml:space="preserve">Head-Count (Manual) </t>
  </si>
  <si>
    <t>Head Count - Manual</t>
  </si>
  <si>
    <t>Head Count - Non Manual</t>
  </si>
  <si>
    <t>Accounts Approval Date</t>
  </si>
  <si>
    <t>CM / PgM Approval
(Yes/No)</t>
  </si>
  <si>
    <t>PM Approval
(Yes/No)</t>
  </si>
  <si>
    <t>Accounts Approval
(Yes/No)</t>
  </si>
  <si>
    <t>Average Invoice Value</t>
  </si>
  <si>
    <t>Top Issues and Risks</t>
  </si>
  <si>
    <t>Original Plan</t>
  </si>
  <si>
    <t>Original Plan %</t>
  </si>
  <si>
    <t>Original Plan Value</t>
  </si>
  <si>
    <t>Weekly PV (SAR)</t>
  </si>
  <si>
    <t>Weekly EV (SAR)</t>
  </si>
  <si>
    <t>Weekly PV %</t>
  </si>
  <si>
    <t>Next Month Forecast</t>
  </si>
  <si>
    <t>Consultant Quality Inspections / Observations (Weekly Basis)</t>
  </si>
  <si>
    <t>Consultant Safety Inspection (Weekly Basis)</t>
  </si>
  <si>
    <t>Total Planned</t>
  </si>
  <si>
    <t>Total Materials Planned</t>
  </si>
  <si>
    <t>Safety 
Score</t>
  </si>
  <si>
    <t>FIR Value (Todate)</t>
  </si>
  <si>
    <t>Weekly Prgoress Photos</t>
  </si>
  <si>
    <t>Comments</t>
  </si>
  <si>
    <t>Total (SR)</t>
  </si>
  <si>
    <t>Unit Rate</t>
  </si>
  <si>
    <t xml:space="preserve">FIR Description  </t>
  </si>
  <si>
    <t>FIR #</t>
  </si>
  <si>
    <t xml:space="preserve">BOQ Description  </t>
  </si>
  <si>
    <t>BOQ Item #</t>
  </si>
  <si>
    <t>To</t>
  </si>
  <si>
    <t>Project Budget</t>
  </si>
  <si>
    <t>Penalities</t>
  </si>
  <si>
    <t>O&amp;M Value (if any)</t>
  </si>
  <si>
    <r>
      <rPr>
        <b/>
        <sz val="14"/>
        <rFont val="Janna LT"/>
      </rPr>
      <t>Risk Level/Score:</t>
    </r>
    <r>
      <rPr>
        <sz val="14"/>
        <rFont val="Janna LT"/>
      </rPr>
      <t xml:space="preserve"> Likelihood x Highest Impact (Safety, Cost, Schedule, Environment, Quality, or Reputation. See Risk Scoring Matrix tab)</t>
    </r>
  </si>
  <si>
    <r>
      <rPr>
        <b/>
        <sz val="14"/>
        <rFont val="Janna LT"/>
      </rPr>
      <t>Treatment Status: 1.</t>
    </r>
    <r>
      <rPr>
        <sz val="14"/>
        <rFont val="Janna LT"/>
      </rPr>
      <t>Unapproved, 2.Active, or 3.Closed</t>
    </r>
  </si>
  <si>
    <r>
      <rPr>
        <b/>
        <sz val="14"/>
        <rFont val="Janna LT"/>
      </rPr>
      <t>Treatment Action:</t>
    </r>
    <r>
      <rPr>
        <sz val="14"/>
        <rFont val="Janna LT"/>
      </rPr>
      <t xml:space="preserve"> 1.Mitigate, 2.Control, or 3.Fall Back</t>
    </r>
  </si>
  <si>
    <r>
      <rPr>
        <b/>
        <sz val="14"/>
        <rFont val="Janna LT"/>
      </rPr>
      <t xml:space="preserve">Risk Response Strategy for Opportunities: </t>
    </r>
    <r>
      <rPr>
        <sz val="14"/>
        <rFont val="Janna LT"/>
      </rPr>
      <t xml:space="preserve">1.Ignore, 2.Share, or 3.Enhance/Exploit </t>
    </r>
  </si>
  <si>
    <r>
      <rPr>
        <b/>
        <sz val="14"/>
        <rFont val="Janna LT"/>
      </rPr>
      <t>Risk Response Strategy for Threats:</t>
    </r>
    <r>
      <rPr>
        <sz val="14"/>
        <rFont val="Janna LT"/>
      </rPr>
      <t xml:space="preserve"> 1.Terminate, 2.Tolerate, 3.Transfer, or 4.Treat </t>
    </r>
  </si>
  <si>
    <t>3. Consequence/Effect</t>
  </si>
  <si>
    <t>2. Event = Threat, Opportunity, or Issue</t>
  </si>
  <si>
    <t xml:space="preserve">1. Source/Cause </t>
  </si>
  <si>
    <t>Risk Description (add all 3):</t>
  </si>
  <si>
    <t>12. Operation, Maintenance</t>
  </si>
  <si>
    <t>11. Testing, Commissioning, Handover</t>
  </si>
  <si>
    <t>10. Construction, Execution</t>
  </si>
  <si>
    <t>9. Design, Engineering</t>
  </si>
  <si>
    <t>8. Process, Tools, Technique, Technology</t>
  </si>
  <si>
    <t>7. Requirements, Specifications, Scope, Procurement, Contract</t>
  </si>
  <si>
    <t>6. Stakeholders, Authorities, Approvals, Permits</t>
  </si>
  <si>
    <t>5. Human Resources</t>
  </si>
  <si>
    <t>4. Management, Governance, Policies, KPI, Performance</t>
  </si>
  <si>
    <t>3. Funding, Finance, Budget</t>
  </si>
  <si>
    <t>2. Legal, Regulatory, Compliance</t>
  </si>
  <si>
    <t>1. Political</t>
  </si>
  <si>
    <t xml:space="preserve">Category (select 1): </t>
  </si>
  <si>
    <r>
      <rPr>
        <b/>
        <sz val="14"/>
        <rFont val="Janna LT"/>
      </rPr>
      <t>T/O/I:</t>
    </r>
    <r>
      <rPr>
        <sz val="14"/>
        <rFont val="Janna LT"/>
      </rPr>
      <t xml:space="preserve"> 1.Threat, 2.Opportunity, or 3.Issue</t>
    </r>
  </si>
  <si>
    <r>
      <rPr>
        <b/>
        <sz val="14"/>
        <rFont val="Janna LT"/>
      </rPr>
      <t>Risk Status:</t>
    </r>
    <r>
      <rPr>
        <sz val="14"/>
        <rFont val="Janna LT"/>
      </rPr>
      <t xml:space="preserve"> 1.Open, 2.Closed, or 3.Realized</t>
    </r>
  </si>
  <si>
    <t>NOTES:</t>
  </si>
  <si>
    <t>Risk Score</t>
  </si>
  <si>
    <t>Impact</t>
  </si>
  <si>
    <t>Liklihood</t>
  </si>
  <si>
    <t>Due</t>
  </si>
  <si>
    <t>Start</t>
  </si>
  <si>
    <t>Treatment Action Owner</t>
  </si>
  <si>
    <t>Treatment Action</t>
  </si>
  <si>
    <t>Risk Response Strategy</t>
  </si>
  <si>
    <t>Identified</t>
  </si>
  <si>
    <t>Consequence / Effect</t>
  </si>
  <si>
    <t>Risk</t>
  </si>
  <si>
    <t>Cause / Source</t>
  </si>
  <si>
    <t>T/O/I</t>
  </si>
  <si>
    <t>Risk Status</t>
  </si>
  <si>
    <t>City</t>
  </si>
  <si>
    <t>Section / Group</t>
  </si>
  <si>
    <t>Region</t>
  </si>
  <si>
    <t>Risk ID</t>
  </si>
  <si>
    <t>Treatment Status</t>
  </si>
  <si>
    <t>Most Likely</t>
  </si>
  <si>
    <t>Treatment Control Dates</t>
  </si>
  <si>
    <t>Risk Response &amp; Treatment Action</t>
  </si>
  <si>
    <t>Risk Owner</t>
  </si>
  <si>
    <t>Risk Proximity</t>
  </si>
  <si>
    <t>Risk Manageability</t>
  </si>
  <si>
    <t>Risk Control Dates</t>
  </si>
  <si>
    <t>Risk Description</t>
  </si>
  <si>
    <t>Risk Data</t>
  </si>
  <si>
    <t>Post Treatment</t>
  </si>
  <si>
    <t>Before Treatment</t>
  </si>
  <si>
    <t>Project Location:</t>
  </si>
  <si>
    <t>Project No.:</t>
  </si>
  <si>
    <t>Project:</t>
  </si>
  <si>
    <t>Program</t>
  </si>
  <si>
    <t>Status Date:</t>
  </si>
  <si>
    <t>Department:</t>
  </si>
  <si>
    <t>Civil Defense Fire Station in Hail Industrial City</t>
  </si>
  <si>
    <t>Labenat Al Bena</t>
  </si>
  <si>
    <t>There is one revision of BOQ submitted</t>
  </si>
  <si>
    <t>Activity ID</t>
  </si>
  <si>
    <t>Budgeted Total Cost</t>
  </si>
  <si>
    <t>Budgeted Labor Units</t>
  </si>
  <si>
    <t>Finish</t>
  </si>
  <si>
    <t>Planned Value Cost</t>
  </si>
  <si>
    <t>Spreadsheet Field</t>
  </si>
  <si>
    <t>Cum Planned Value Cost</t>
  </si>
  <si>
    <t xml:space="preserve">  Close-Out</t>
  </si>
  <si>
    <t xml:space="preserve">  PROJECT MILESTONES</t>
  </si>
  <si>
    <t xml:space="preserve">  MOBILIZATION</t>
  </si>
  <si>
    <t xml:space="preserve">  SITE</t>
  </si>
  <si>
    <t xml:space="preserve">    Engineering</t>
  </si>
  <si>
    <t xml:space="preserve">    Procurement</t>
  </si>
  <si>
    <t xml:space="preserve">    Construction</t>
  </si>
  <si>
    <t xml:space="preserve">  MAIN BUILDING</t>
  </si>
  <si>
    <t xml:space="preserve">  SERVICE BUILDING</t>
  </si>
  <si>
    <t xml:space="preserve">  GUARD ROOM 1</t>
  </si>
  <si>
    <t xml:space="preserve">  GUARD ROOM 2</t>
  </si>
  <si>
    <t xml:space="preserve">  PUMP ROOM</t>
  </si>
  <si>
    <t xml:space="preserve">  CLOSEOUT</t>
  </si>
  <si>
    <t xml:space="preserve">    Testing &amp; Commissioning</t>
  </si>
  <si>
    <t>Site Work</t>
  </si>
  <si>
    <t>Main Building</t>
  </si>
  <si>
    <t>Service Building</t>
  </si>
  <si>
    <t>Guard Room 1</t>
  </si>
  <si>
    <t>Guard Room 2</t>
  </si>
  <si>
    <t>Pump Room</t>
  </si>
  <si>
    <t xml:space="preserve">    Demobilization</t>
  </si>
  <si>
    <t>Budgeted Units</t>
  </si>
  <si>
    <t>Project: HAL1-05-1  Civil Defense Fire Station in Hail Industrial City</t>
  </si>
  <si>
    <t>Cum Budgeted Units</t>
  </si>
  <si>
    <t xml:space="preserve">  WBS: HAL1-05-1.2  MOBILIZATION</t>
  </si>
  <si>
    <t xml:space="preserve">  WBS: HAL1-05-1.7  SITE</t>
  </si>
  <si>
    <t xml:space="preserve">  WBS: HAL1-05-1.8  MAIN BUILDING</t>
  </si>
  <si>
    <t xml:space="preserve">  WBS: HAL1-05-1.9  SERVICE BUILDING</t>
  </si>
  <si>
    <t xml:space="preserve">  WBS: HAL1-05-1.10  GUARD ROOM 1</t>
  </si>
  <si>
    <t xml:space="preserve">  WBS: HAL1-05-1.11  GUARD ROOM 2</t>
  </si>
  <si>
    <t xml:space="preserve">  WBS: HAL1-05-1.12  PUMP ROOM</t>
  </si>
  <si>
    <t xml:space="preserve">  WBS: HAL1-05-1.6  CLOSEOUT</t>
  </si>
  <si>
    <t>Tuesday</t>
  </si>
  <si>
    <t xml:space="preserve">    WBS: HAL1-05-1.7.1  Engineering</t>
  </si>
  <si>
    <t xml:space="preserve">    WBS: HAL1-05-1.7.2  Procurement</t>
  </si>
  <si>
    <t xml:space="preserve">    WBS: HAL1-05-1.7.3  Construction</t>
  </si>
  <si>
    <t xml:space="preserve">    WBS: HAL1-05-1.8.1  Engineering</t>
  </si>
  <si>
    <t xml:space="preserve">    WBS: HAL1-05-1.8.2  Procurement</t>
  </si>
  <si>
    <t xml:space="preserve">    WBS: HAL1-05-1.8.3  Construction</t>
  </si>
  <si>
    <t xml:space="preserve">    WBS: HAL1-05-1.9.1  Engineering</t>
  </si>
  <si>
    <t xml:space="preserve">    WBS: HAL1-05-1.9.2  Procurement</t>
  </si>
  <si>
    <t xml:space="preserve">    WBS: HAL1-05-1.9.3  Construction</t>
  </si>
  <si>
    <t xml:space="preserve">    WBS: HAL1-05-1.10.1  Engineering</t>
  </si>
  <si>
    <t xml:space="preserve">    WBS: HAL1-05-1.10.2  Procurement</t>
  </si>
  <si>
    <t xml:space="preserve">    WBS: HAL1-05-1.10.3  Construction</t>
  </si>
  <si>
    <t xml:space="preserve">    WBS: HAL1-05-1.11.1  Engineering</t>
  </si>
  <si>
    <t xml:space="preserve">    WBS: HAL1-05-1.11.3  Construction</t>
  </si>
  <si>
    <t xml:space="preserve">    WBS: HAL1-05-1.12.1  Engineering</t>
  </si>
  <si>
    <t xml:space="preserve">    WBS: HAL1-05-1.12.2  Procurement</t>
  </si>
  <si>
    <t xml:space="preserve">    WBS: HAL1-05-1.12.3  Construction</t>
  </si>
  <si>
    <t>Structural</t>
  </si>
  <si>
    <t>Amount (net) + VAT 15%</t>
  </si>
  <si>
    <t>Total Period Amount</t>
  </si>
  <si>
    <t xml:space="preserve"> Current Period  Quantity</t>
  </si>
  <si>
    <t>Internal / External
Level1</t>
  </si>
  <si>
    <t>Treatment Action Description</t>
  </si>
  <si>
    <t>MODON - Weekly Progress Report - Construction Projects</t>
  </si>
  <si>
    <t>The Impact (BOQ Cost)</t>
  </si>
  <si>
    <t>Completion Rate</t>
  </si>
  <si>
    <t>Mechanical Work</t>
  </si>
  <si>
    <t>Electrical Work</t>
  </si>
  <si>
    <t>ENGINEERING</t>
  </si>
  <si>
    <t>EGIS</t>
  </si>
  <si>
    <t>LABENAT AL BENA
EGIS</t>
  </si>
  <si>
    <t>PROCUREMENT</t>
  </si>
  <si>
    <t>Baseline Plan (Original Plan)</t>
  </si>
  <si>
    <t>Discipline</t>
  </si>
  <si>
    <t>(Long \Short) Lead Items</t>
  </si>
  <si>
    <t>Supplier
Phone</t>
  </si>
  <si>
    <t>15.1.1</t>
  </si>
  <si>
    <t>Lm</t>
  </si>
  <si>
    <t>15.4.1</t>
  </si>
  <si>
    <t>15.4.2</t>
  </si>
  <si>
    <t>15.4.3</t>
  </si>
  <si>
    <t>15.4.4</t>
  </si>
  <si>
    <t>15.4.5</t>
  </si>
  <si>
    <t>15.4.6</t>
  </si>
  <si>
    <t>15.4.7</t>
  </si>
  <si>
    <t>m3</t>
  </si>
  <si>
    <t>القطاع</t>
  </si>
  <si>
    <t>المبادرة</t>
  </si>
  <si>
    <t>اسم المشروع</t>
  </si>
  <si>
    <t>مدير المشروع</t>
  </si>
  <si>
    <t>المقاول</t>
  </si>
  <si>
    <t xml:space="preserve">بداية المشروع </t>
  </si>
  <si>
    <t>نهاية المشروع التعاقدية</t>
  </si>
  <si>
    <t>مدة المشروع (أشهر)</t>
  </si>
  <si>
    <t>نهاية المشروع المتوقعة/ الالتزام</t>
  </si>
  <si>
    <t xml:space="preserve">قيمة المشروع </t>
  </si>
  <si>
    <t>المخطط /الفعلي</t>
  </si>
  <si>
    <t>Mobilization
المخطط</t>
  </si>
  <si>
    <t>Mobilization
المنفذ</t>
  </si>
  <si>
    <t>Procurement (Long Lead Items)
توريد المواد طويلة الأجل (المخطط)</t>
  </si>
  <si>
    <t>Procurement (Long Lead Items)
توريد المواد طويلة الأجل (المنفذ)</t>
  </si>
  <si>
    <t>Civil Work
الأعمال المدنيه  (المخطط)</t>
  </si>
  <si>
    <t>Civil Work
الأعمال المدنيه  (المنفذ)</t>
  </si>
  <si>
    <t>Mechnical Work
أعمال الميكانيكل  (المخطط)</t>
  </si>
  <si>
    <t>Mechnical Work
أعمال الميكانيكل  (المنفذ)</t>
  </si>
  <si>
    <t>Electrical Work
أعمال الكهرباء (المخطط)</t>
  </si>
  <si>
    <t>Electrical Work
أعمال الكهرباء  (المنفذ)</t>
  </si>
  <si>
    <t xml:space="preserve">تأثير التأخير (إن وجد) على المبادرات في الربع </t>
  </si>
  <si>
    <t>نسبة الانجاز المستهدفة بنهاية الربع</t>
  </si>
  <si>
    <t>نسبة الانجاز المحققة بنهاية الربع</t>
  </si>
  <si>
    <t>مجموع المبالغ المفوترة  المستهدفة بنهاية الربع</t>
  </si>
  <si>
    <t>مجموع المبالغ المفوترة  المحققة بنهاية الربع</t>
  </si>
  <si>
    <t>نهاية المشروع المتوقعة</t>
  </si>
  <si>
    <t>Labenat Al Bena Company</t>
  </si>
  <si>
    <t>معلومات المشروع</t>
  </si>
  <si>
    <t>نطاق المشروع</t>
  </si>
  <si>
    <t>موقع المشروع</t>
  </si>
  <si>
    <t>الاستشاري</t>
  </si>
  <si>
    <t>Egis</t>
  </si>
  <si>
    <t>البند</t>
  </si>
  <si>
    <t>الكمية الكلية
(م.ط)</t>
  </si>
  <si>
    <t>الكمية المنفذة 
(م.ط)</t>
  </si>
  <si>
    <t>الكمية المتبقية
(م.ط)</t>
  </si>
  <si>
    <t>نسبة المنفذ</t>
  </si>
  <si>
    <t>تاريخ استلام الموقع</t>
  </si>
  <si>
    <t>مدة التنفيذ</t>
  </si>
  <si>
    <t>Excavation Work</t>
  </si>
  <si>
    <t>بداية العقد</t>
  </si>
  <si>
    <r>
      <t xml:space="preserve">قيمة العقد 
</t>
    </r>
    <r>
      <rPr>
        <b/>
        <sz val="9"/>
        <color rgb="FFFFFFFF"/>
        <rFont val="Arial"/>
        <family val="2"/>
      </rPr>
      <t>(شامل ضريبة القيمة المضافة)</t>
    </r>
  </si>
  <si>
    <t>Backfill Work</t>
  </si>
  <si>
    <t>نسبة الإنجاز المخطط له</t>
  </si>
  <si>
    <t>نسبة الإنجاز الفعلي</t>
  </si>
  <si>
    <t xml:space="preserve">ملخص جدول الكميات </t>
  </si>
  <si>
    <t xml:space="preserve">مكونات المشروع </t>
  </si>
  <si>
    <t>التكلفة
(غير شامل ضريبة القيمة المضافة)</t>
  </si>
  <si>
    <t>النسبة الاجمالية</t>
  </si>
  <si>
    <t>ملخص التوريدات</t>
  </si>
  <si>
    <t>تقدم أعمال  layout</t>
  </si>
  <si>
    <t>الكمية المورده 
(م.ط)</t>
  </si>
  <si>
    <t>نسبة التوريد</t>
  </si>
  <si>
    <t>معالم البرنامج الزمني</t>
  </si>
  <si>
    <t>التاريخ حسب الجدول الزمني</t>
  </si>
  <si>
    <t xml:space="preserve"> ملاحظة</t>
  </si>
  <si>
    <t>Submittal of Shop Drawing</t>
  </si>
  <si>
    <t>التحديات والعوائق</t>
  </si>
  <si>
    <t>Submittal of Materials</t>
  </si>
  <si>
    <t>1-</t>
  </si>
  <si>
    <t>2-</t>
  </si>
  <si>
    <t>3-</t>
  </si>
  <si>
    <t>4-</t>
  </si>
  <si>
    <t>5-</t>
  </si>
  <si>
    <t>6-</t>
  </si>
  <si>
    <t>7-</t>
  </si>
  <si>
    <t>Refer to the Weekly Photo Sheet</t>
  </si>
  <si>
    <t>مستهدف الربع الثاني</t>
  </si>
  <si>
    <t>Concrete</t>
  </si>
  <si>
    <t>Thermal &amp; Moisture Protection</t>
  </si>
  <si>
    <t>Finishes</t>
  </si>
  <si>
    <t>Mohammed Alharbi</t>
  </si>
  <si>
    <t>Washout Valve</t>
  </si>
  <si>
    <t>Air Valve</t>
  </si>
  <si>
    <t>Earth Work</t>
  </si>
  <si>
    <t>Concrete Work</t>
  </si>
  <si>
    <t>Finishes Work</t>
  </si>
  <si>
    <t>Long Lead</t>
  </si>
  <si>
    <t>Short Lead</t>
  </si>
  <si>
    <t>15.5.2</t>
  </si>
  <si>
    <t>15.5.3</t>
  </si>
  <si>
    <t>Construction of Industrial Units for Artisans in Najran</t>
  </si>
  <si>
    <t>NJR1-01-007</t>
  </si>
  <si>
    <t>Site Works</t>
  </si>
  <si>
    <t>Masonry Work</t>
  </si>
  <si>
    <t>Metal Works</t>
  </si>
  <si>
    <t>Doors and Windows</t>
  </si>
  <si>
    <t>Specialties</t>
  </si>
  <si>
    <t>Pre Engineered Structure</t>
  </si>
  <si>
    <t>Architectural</t>
  </si>
  <si>
    <t>Road</t>
  </si>
  <si>
    <t>NJR1-MS-LL-CO-PS-100</t>
  </si>
  <si>
    <t>NJR1-MS-LL-DW-PS-100</t>
  </si>
  <si>
    <t>Roll up shutter door</t>
  </si>
  <si>
    <t>Doors &amp; Windows Work</t>
  </si>
  <si>
    <t>8.1.1</t>
  </si>
  <si>
    <t>NJR1-MS-LL-DW-PS-110</t>
  </si>
  <si>
    <t>Steel door</t>
  </si>
  <si>
    <t>8.1.2</t>
  </si>
  <si>
    <t>NJR1-MS-LL-DW-PS-120</t>
  </si>
  <si>
    <t>Galvanized steel door</t>
  </si>
  <si>
    <t>8.1.3</t>
  </si>
  <si>
    <t>NJR1-MS-LL-DW-PS-130</t>
  </si>
  <si>
    <t>Solid wood door</t>
  </si>
  <si>
    <t>8.1.4</t>
  </si>
  <si>
    <t>NJR1-MS-LL-DW-PS-140</t>
  </si>
  <si>
    <t>Aluminum framed double glazed  windows</t>
  </si>
  <si>
    <t>8.2.1</t>
  </si>
  <si>
    <t>NJR1-MS-LL-DW-PS-150</t>
  </si>
  <si>
    <t>Glass and aluminum door</t>
  </si>
  <si>
    <t>8.3.1</t>
  </si>
  <si>
    <t>NJR1-MS-LL-PR-PS-100</t>
  </si>
  <si>
    <t>RBF Steel Structure</t>
  </si>
  <si>
    <t>Pre Engineered Structure Work</t>
  </si>
  <si>
    <t>11.1.1</t>
  </si>
  <si>
    <t>NJR1-MS-LL-PR-PS-110</t>
  </si>
  <si>
    <t>Sandwich Panel</t>
  </si>
  <si>
    <t>NJR1-MS-LL-PR-PS-120</t>
  </si>
  <si>
    <t>Pump Shed</t>
  </si>
  <si>
    <t>11.1.5</t>
  </si>
  <si>
    <t>NJR1-MS-LL-FF-PS-100</t>
  </si>
  <si>
    <t>Fire Pump system</t>
  </si>
  <si>
    <t>NJR1-MS-LL-WS-PS-100</t>
  </si>
  <si>
    <t>15.2.8.1</t>
  </si>
  <si>
    <t>NJR1-MS-LL-EE-PS-100</t>
  </si>
  <si>
    <t xml:space="preserve">Street lighting network </t>
  </si>
  <si>
    <t>Electrical Works</t>
  </si>
  <si>
    <t>NJR1-MS-LL-EE-PS-110</t>
  </si>
  <si>
    <t xml:space="preserve">Lighting, Power Panelboards, and Control </t>
  </si>
  <si>
    <t>NJR1-MS-LL-EE-PS-120</t>
  </si>
  <si>
    <t>Lighting Fixtures + Switches</t>
  </si>
  <si>
    <t>16.10</t>
  </si>
  <si>
    <t>NJR1-MS-LL-EE-PS-130</t>
  </si>
  <si>
    <t>Fire Alarm System</t>
  </si>
  <si>
    <t>NJR1-MS-LL-EE-PS-140</t>
  </si>
  <si>
    <t>Solar Power Plant</t>
  </si>
  <si>
    <t>16.16.1</t>
  </si>
  <si>
    <t>NJR1-MS-LL-EE-PS-150</t>
  </si>
  <si>
    <t>Skylight Fixtures</t>
  </si>
  <si>
    <t>16.17.1</t>
  </si>
  <si>
    <t>NJR1-MS-SL-EA-PS-100</t>
  </si>
  <si>
    <t>Backfill Material</t>
  </si>
  <si>
    <t>2.1.6</t>
  </si>
  <si>
    <t>NJR1-MS-SL-EA-PS-110</t>
  </si>
  <si>
    <t>Bituminous wearing course asphalt layer</t>
  </si>
  <si>
    <t>2.2.1</t>
  </si>
  <si>
    <t>NJR1-MS-SL-EA-PS-120</t>
  </si>
  <si>
    <t>Bituminous base course asphalt layer</t>
  </si>
  <si>
    <t>2.2.2</t>
  </si>
  <si>
    <t>NJR1-MS-SL-EA-PS-130</t>
  </si>
  <si>
    <t>Base course layer</t>
  </si>
  <si>
    <t>2.2.3</t>
  </si>
  <si>
    <t>NJR1-MS-SL-EA-PS-140</t>
  </si>
  <si>
    <t>Subgrade material</t>
  </si>
  <si>
    <t>2.2.4</t>
  </si>
  <si>
    <t>NJR1-MS-SL-EA-PS-150</t>
  </si>
  <si>
    <t>Road Paints</t>
  </si>
  <si>
    <t>2.2.5</t>
  </si>
  <si>
    <t>NJR1-MS-SL-EA-PS-160</t>
  </si>
  <si>
    <t>Concrete parking bumper</t>
  </si>
  <si>
    <t>2.2.7</t>
  </si>
  <si>
    <t>NJR1-MS-SL-EA-PS-170</t>
  </si>
  <si>
    <t>Interlocking block pavers</t>
  </si>
  <si>
    <t>2.2.7.1</t>
  </si>
  <si>
    <t>NJR1-MS-SL-EA-PS-180</t>
  </si>
  <si>
    <t>Precast concrete curbstone</t>
  </si>
  <si>
    <t>2.3.8</t>
  </si>
  <si>
    <t>NJR1-MS-SL-EA-PS-190</t>
  </si>
  <si>
    <t>Traffic signs</t>
  </si>
  <si>
    <t>NJR1-MS-SL-CO-PS-100</t>
  </si>
  <si>
    <t>Concrete Mix Design</t>
  </si>
  <si>
    <t>NJR1-MS-SL-CO-PS-110</t>
  </si>
  <si>
    <t>Reinforcing Steel Bars</t>
  </si>
  <si>
    <t>NJR1-MS-SL-MA-PS-100</t>
  </si>
  <si>
    <t>Concrete Masonry Unit</t>
  </si>
  <si>
    <t>NJR1-MS-SL-MW-PS-100</t>
  </si>
  <si>
    <t>Steel ladder with safety cage</t>
  </si>
  <si>
    <t>Metals Work</t>
  </si>
  <si>
    <t>NJR1-MS-SL-MW-PS-110</t>
  </si>
  <si>
    <t>Steel bollards</t>
  </si>
  <si>
    <t>NJR1-MS-SL-MW-PS-120</t>
  </si>
  <si>
    <t>Galvanised steel gratings</t>
  </si>
  <si>
    <t>NJR1-MS-SL-MW-PS-130</t>
  </si>
  <si>
    <t>Overflow galvanized steel roof scupper</t>
  </si>
  <si>
    <t>NJR1-MS-SL-TH-PS-100</t>
  </si>
  <si>
    <t>Bitumen waterproofing paint</t>
  </si>
  <si>
    <t>NJR1-MS-SL-TH-PS-110</t>
  </si>
  <si>
    <t>Polyethylene sheet</t>
  </si>
  <si>
    <t>NJR1-MS-SL-TH-PS-120</t>
  </si>
  <si>
    <t>Anti termite control</t>
  </si>
  <si>
    <t>NJR1-MS-SL-TH-PS-130</t>
  </si>
  <si>
    <t>Liquid applied waterproofing membrane</t>
  </si>
  <si>
    <t>7.4.1</t>
  </si>
  <si>
    <t>NJR1-MS-SL-TH-PS-140</t>
  </si>
  <si>
    <t>Geotextile sheet</t>
  </si>
  <si>
    <t>7.4.2</t>
  </si>
  <si>
    <t>NJR1-MS-SL-TH-PS-150</t>
  </si>
  <si>
    <t>Polyurethane waterpoof coating</t>
  </si>
  <si>
    <t>7.4.3</t>
  </si>
  <si>
    <t>NJR1-MS-SL-TH-PS-160</t>
  </si>
  <si>
    <t>Roofdeck waterproofing system</t>
  </si>
  <si>
    <t>NJR1-MS-SL-TH-PS-170</t>
  </si>
  <si>
    <t>Aluminium cladding</t>
  </si>
  <si>
    <t>NJR1-MS-SL-FW-PS-100</t>
  </si>
  <si>
    <t>Ceramic tiles</t>
  </si>
  <si>
    <t>9.1.1</t>
  </si>
  <si>
    <t>NJR1-MS-SL-FW-PS-110</t>
  </si>
  <si>
    <t>Carpet rolls</t>
  </si>
  <si>
    <t>9.1.2</t>
  </si>
  <si>
    <t>NJR1-MS-SL-FW-PS-120</t>
  </si>
  <si>
    <t>Epoxy paint</t>
  </si>
  <si>
    <t>9.1.3</t>
  </si>
  <si>
    <t>NJR1-MS-SL-FW-PS-130</t>
  </si>
  <si>
    <t>Granite tiles</t>
  </si>
  <si>
    <t>9.1.4</t>
  </si>
  <si>
    <t>NJR1-MS-SL-FW-PS-140</t>
  </si>
  <si>
    <t xml:space="preserve">Marble strip </t>
  </si>
  <si>
    <t>9.1.5</t>
  </si>
  <si>
    <t>NJR1-MS-SL-FW-PS-150</t>
  </si>
  <si>
    <t>Wood skirt</t>
  </si>
  <si>
    <t>9.1.6</t>
  </si>
  <si>
    <t>NJR1-MS-SL-FW-PS-160</t>
  </si>
  <si>
    <t>Acrylic paint</t>
  </si>
  <si>
    <t>9.2.3</t>
  </si>
  <si>
    <t>NJR1-MS-SL-FW-PS-170</t>
  </si>
  <si>
    <t>Marble chips</t>
  </si>
  <si>
    <t>9.2.5</t>
  </si>
  <si>
    <t>NJR1-MS-SL-FW-PS-180</t>
  </si>
  <si>
    <t>GRC panels</t>
  </si>
  <si>
    <t>9.2.6</t>
  </si>
  <si>
    <t>NJR1-MS-SL-FW-PS-190</t>
  </si>
  <si>
    <t>Phenolic partitions</t>
  </si>
  <si>
    <t>9.2.8</t>
  </si>
  <si>
    <t>NJR1-MS-SL-FW-PS-200</t>
  </si>
  <si>
    <t>Moisture resistant gypsum board</t>
  </si>
  <si>
    <t>9.3.1</t>
  </si>
  <si>
    <t>NJR1-MS-SL-SP-PS-100</t>
  </si>
  <si>
    <t>Toilet Fittings</t>
  </si>
  <si>
    <t>Specialties Work</t>
  </si>
  <si>
    <t>NJR1-MS-SL-SP-PS-110</t>
  </si>
  <si>
    <t>NJR1-MS-SL-SP-PS-120</t>
  </si>
  <si>
    <t>MODON Logo</t>
  </si>
  <si>
    <t>NJR1-MS-SL-PR-PS-100</t>
  </si>
  <si>
    <t>Intumescent paint</t>
  </si>
  <si>
    <t>11.1.2</t>
  </si>
  <si>
    <t>NJR1-MS-SL-PR-PS-110</t>
  </si>
  <si>
    <t>Galvanized steel fence</t>
  </si>
  <si>
    <t>11.1.3</t>
  </si>
  <si>
    <t>NJR1-MS-SL-PR-PS-120</t>
  </si>
  <si>
    <t>Steel fence gate</t>
  </si>
  <si>
    <t>11.1.4</t>
  </si>
  <si>
    <t>NJR1-MS-SL-FF-PS-100</t>
  </si>
  <si>
    <t>HDPE pipes</t>
  </si>
  <si>
    <t>Mechanical Works</t>
  </si>
  <si>
    <t xml:space="preserve"> 15.1.2</t>
  </si>
  <si>
    <t>NJR1-MS-SL-FF-PS-110</t>
  </si>
  <si>
    <t>Directly Buried Gate valve</t>
  </si>
  <si>
    <t xml:space="preserve"> 15.1.3</t>
  </si>
  <si>
    <t>NJR1-MS-SL-WS-PS-100</t>
  </si>
  <si>
    <t xml:space="preserve"> 15.2.1</t>
  </si>
  <si>
    <t>NJR1-MS-SL-WS-PS-110</t>
  </si>
  <si>
    <t xml:space="preserve"> 15.2.2</t>
  </si>
  <si>
    <t>NJR1-MS-SL-WS-PS-120</t>
  </si>
  <si>
    <t xml:space="preserve"> 15.2.6.1</t>
  </si>
  <si>
    <t>NJR1-MS-SL-WS-PS-130</t>
  </si>
  <si>
    <t xml:space="preserve"> 15.2.6.2</t>
  </si>
  <si>
    <t>NJR1-MS-SL-WS-PS-140</t>
  </si>
  <si>
    <t>Valve Chamber Cover</t>
  </si>
  <si>
    <t>NJR1-MS-SL-SW-PS-100</t>
  </si>
  <si>
    <t>Sewage tank Cover</t>
  </si>
  <si>
    <t>15.3.1</t>
  </si>
  <si>
    <t>NJR1-MS-SL-SW-PS-110</t>
  </si>
  <si>
    <t>UPVC pipes</t>
  </si>
  <si>
    <t xml:space="preserve"> 15.3.2</t>
  </si>
  <si>
    <t>NJR1-MS-SL-SW-PS-120</t>
  </si>
  <si>
    <t>Sewer manholes cover</t>
  </si>
  <si>
    <t>15.3.3</t>
  </si>
  <si>
    <t>NJR1-MS-SL-SW-PS-130</t>
  </si>
  <si>
    <t>Gully traps</t>
  </si>
  <si>
    <t>15.3.4</t>
  </si>
  <si>
    <t>NJR1-MS-SL-FF-PS-120</t>
  </si>
  <si>
    <t>NJR1-MS-SL-FF-PS-130</t>
  </si>
  <si>
    <t>Seamless black steel pipes &amp; fittings</t>
  </si>
  <si>
    <t>NJR1-MS-SL-FF-PS-140</t>
  </si>
  <si>
    <t>Water sprinklers</t>
  </si>
  <si>
    <t>NJR1-MS-SL-FF-PS-150</t>
  </si>
  <si>
    <t>Fire hose cabinet</t>
  </si>
  <si>
    <t>NJR1-MS-SL-FF-PS-160</t>
  </si>
  <si>
    <t xml:space="preserve">OS&amp;Y Gate valve </t>
  </si>
  <si>
    <t>NJR1-MS-SL-FF-PS-170</t>
  </si>
  <si>
    <t>Fire Alarm Check Valve (ACV)</t>
  </si>
  <si>
    <t>NJR1-MS-SL-FF-PS-180</t>
  </si>
  <si>
    <t>Fire Department Connection (FDC)</t>
  </si>
  <si>
    <t>NJR1-MS-SL-FF-PS-190</t>
  </si>
  <si>
    <t>Automatic air release valve</t>
  </si>
  <si>
    <t>15.4.8</t>
  </si>
  <si>
    <t>NJR1-MS-SL-WS-PS-150</t>
  </si>
  <si>
    <t>15.5.1</t>
  </si>
  <si>
    <t>NJR1-MS-SL-WS-PS-160</t>
  </si>
  <si>
    <t>PPR pipe</t>
  </si>
  <si>
    <t>NJR1-MS-SL-WS-PS-170</t>
  </si>
  <si>
    <t>Ball Valve</t>
  </si>
  <si>
    <t>NJR1-MS-SL-WS-PS-180</t>
  </si>
  <si>
    <t>Valve box</t>
  </si>
  <si>
    <t>15.5.5</t>
  </si>
  <si>
    <t>NJR1-MS-SL-SW-PS-140</t>
  </si>
  <si>
    <t>uPVC pipes</t>
  </si>
  <si>
    <t>15.6.1</t>
  </si>
  <si>
    <t>NJR1-MS-SL-SW-PS-150</t>
  </si>
  <si>
    <t>Roof Vent Caps</t>
  </si>
  <si>
    <t>15.6.2</t>
  </si>
  <si>
    <t>NJR1-MS-SL-SW-PS-160</t>
  </si>
  <si>
    <t>Floor drain</t>
  </si>
  <si>
    <t>15.6.3</t>
  </si>
  <si>
    <t>NJR1-MS-SL-SW-PS-170</t>
  </si>
  <si>
    <t>Gully Traps cover</t>
  </si>
  <si>
    <t>15.6.4</t>
  </si>
  <si>
    <t>NJR1-MS-SL-SW-PS-180</t>
  </si>
  <si>
    <t>Inspection chamber cover</t>
  </si>
  <si>
    <t>15.6.5</t>
  </si>
  <si>
    <t>NJR1-MS-SL-SW-PS-190</t>
  </si>
  <si>
    <t>Electric water heater</t>
  </si>
  <si>
    <t>15.6.6.1</t>
  </si>
  <si>
    <t>NJR1-MS-SL-SW-PS-200</t>
  </si>
  <si>
    <t>Western water closet</t>
  </si>
  <si>
    <t>15.6.6.2</t>
  </si>
  <si>
    <t>NJR1-MS-SL-SW-PS-210</t>
  </si>
  <si>
    <t>Bib tap with Perenial Hose</t>
  </si>
  <si>
    <t>15.6.6.4</t>
  </si>
  <si>
    <t>NJR1-MS-SL-SW-PS-220</t>
  </si>
  <si>
    <t>Wash Basin</t>
  </si>
  <si>
    <t>15.6.6.5</t>
  </si>
  <si>
    <t>NJR1-MS-SL-SW-PS-230</t>
  </si>
  <si>
    <t>Corian Marble Countertop</t>
  </si>
  <si>
    <t>NJR1-MS-SL-HV-PS-100</t>
  </si>
  <si>
    <t>Inline exhaust fans/make-up air fans</t>
  </si>
  <si>
    <t>15.7.1</t>
  </si>
  <si>
    <t>NJR1-MS-SL-HV-PS-110</t>
  </si>
  <si>
    <t>Indoor ductwork</t>
  </si>
  <si>
    <t>15.7.3</t>
  </si>
  <si>
    <t>NJR1-MS-SL-HV-PS-120</t>
  </si>
  <si>
    <t>Square exhaust diffuser</t>
  </si>
  <si>
    <t>15.7.4</t>
  </si>
  <si>
    <t>NJR1-MS-SL-HV-PS-130</t>
  </si>
  <si>
    <t>Exhaust grills</t>
  </si>
  <si>
    <t>15.7.5</t>
  </si>
  <si>
    <t>NJR1-MS-SL-HV-PS-140</t>
  </si>
  <si>
    <t>Condensate drain pipe</t>
  </si>
  <si>
    <t>15.7.7</t>
  </si>
  <si>
    <t>NJR1-MS-SL-EE-PS-100</t>
  </si>
  <si>
    <t>Electrical manhole cover</t>
  </si>
  <si>
    <t>NJR1-MS-SL-EE-PS-110</t>
  </si>
  <si>
    <t>All pump room electrical items</t>
  </si>
  <si>
    <t>NJR1-MS-SL-EE-PS-120</t>
  </si>
  <si>
    <t>Grounding system</t>
  </si>
  <si>
    <t>NJR1-MS-SL-EE-PS-130</t>
  </si>
  <si>
    <t xml:space="preserve">Low Voltage Copper Cables &amp; Wires </t>
  </si>
  <si>
    <t>NJR1-MS-SL-EE-PS-140</t>
  </si>
  <si>
    <t xml:space="preserve">Cable Trays </t>
  </si>
  <si>
    <t>NJR1-MS-SL-EE-PS-150</t>
  </si>
  <si>
    <t>Safety Disconnect Switches</t>
  </si>
  <si>
    <t>NJR1-MS-SL-EE-PS-160</t>
  </si>
  <si>
    <t>Telecom &amp; Data System</t>
  </si>
  <si>
    <t>NJR1-MS-SL-EE-PS-170</t>
  </si>
  <si>
    <t>Grounding System</t>
  </si>
  <si>
    <t>NJR1-MS-SL-EE-PS-180</t>
  </si>
  <si>
    <t>Lightning Protection System</t>
  </si>
  <si>
    <t>NJR1-MS-SL-EE-PS-190</t>
  </si>
  <si>
    <t>Sockets + outlets + wiring devices</t>
  </si>
  <si>
    <t>Mechanical, Electrical , &amp; External Infra</t>
  </si>
  <si>
    <t>Nos.</t>
  </si>
  <si>
    <t>Sets</t>
  </si>
  <si>
    <t>Set</t>
  </si>
  <si>
    <t>m2</t>
  </si>
  <si>
    <t xml:space="preserve">Item </t>
  </si>
  <si>
    <t>K G</t>
  </si>
  <si>
    <t>Ls</t>
  </si>
  <si>
    <t>No</t>
  </si>
  <si>
    <t>Concreting Labor</t>
  </si>
  <si>
    <t>Operator</t>
  </si>
  <si>
    <t>Mason</t>
  </si>
  <si>
    <t>Skid Loader</t>
  </si>
  <si>
    <t>Dump Truck</t>
  </si>
  <si>
    <t>Water Tank Truck</t>
  </si>
  <si>
    <t xml:space="preserve">Earthworks </t>
  </si>
  <si>
    <t>Complete All Warehouse</t>
  </si>
  <si>
    <t>Complete All Outside Mosque (Prayer Room)</t>
  </si>
  <si>
    <t>Complete All GRP Watertank and Pumpshed</t>
  </si>
  <si>
    <t>Complete All External Works</t>
  </si>
  <si>
    <t>Test &amp; Commission Site Works</t>
  </si>
  <si>
    <t>Test &amp; Commission Concrete Works</t>
  </si>
  <si>
    <t>Test &amp; Commission Masonry Works</t>
  </si>
  <si>
    <t>Test &amp; Commission Metal Works</t>
  </si>
  <si>
    <t>Test &amp; Commission Thermal &amp; Moisture Protection</t>
  </si>
  <si>
    <t>Test &amp; Commission Door and Windows</t>
  </si>
  <si>
    <t>Test &amp; Commission Finishes</t>
  </si>
  <si>
    <t>Test &amp; Commission Specialties</t>
  </si>
  <si>
    <t>Test &amp; Commission Pre Engineered Structure</t>
  </si>
  <si>
    <t>Test &amp; Commission Mechanical Works</t>
  </si>
  <si>
    <t>Test &amp; Commission Electrical Works</t>
  </si>
  <si>
    <t>10 Months</t>
  </si>
  <si>
    <t>Excavation Works</t>
  </si>
  <si>
    <t>Concrete Works</t>
  </si>
  <si>
    <t>200 mm Ø HDPE Fire Fighting</t>
  </si>
  <si>
    <t>150 mm Ø HDPE Fire Fighting</t>
  </si>
  <si>
    <t>100 mm Ø HDPE Water Supply</t>
  </si>
  <si>
    <t>90 mm Ø HDPE Water Supply</t>
  </si>
  <si>
    <t>63 mm Ø HDPE Water Supply</t>
  </si>
  <si>
    <t>50 mm Ø HDPE Water Supply</t>
  </si>
  <si>
    <t>110 mm Pipe sewer upvc pipe</t>
  </si>
  <si>
    <t>160 mm Pipe sewer upvc pipe</t>
  </si>
  <si>
    <t>8" Ø Fire Fighting HDPE Pipes</t>
  </si>
  <si>
    <t>63 mm Ø HDPE pipes Water Supply</t>
  </si>
  <si>
    <t>Ø 4" uPVC Pipe Sewer &amp; Drainage</t>
  </si>
  <si>
    <t>Ø 3" uPVC Pipe Sewer &amp; Drainage</t>
  </si>
  <si>
    <t>Ø 2" uPVC Pipe Sewer &amp; Drainage</t>
  </si>
  <si>
    <t>Ø 1" uPVC Pipe Sewer &amp; Drainage</t>
  </si>
  <si>
    <t>4C x 185 mm2 +1C x 95mm2 Low voltage cables</t>
  </si>
  <si>
    <t>4C x 120 mm2 +1C x 70mm2 Low voltage cables</t>
  </si>
  <si>
    <t xml:space="preserve"> 15.1.2.1</t>
  </si>
  <si>
    <t xml:space="preserve"> 15.1.2.2</t>
  </si>
  <si>
    <t xml:space="preserve"> 15.2.2.1</t>
  </si>
  <si>
    <t xml:space="preserve"> 15.2.2.2</t>
  </si>
  <si>
    <t xml:space="preserve"> 15.2.2.3</t>
  </si>
  <si>
    <t xml:space="preserve"> 15.2.2.4</t>
  </si>
  <si>
    <t xml:space="preserve"> 15.3.2.1</t>
  </si>
  <si>
    <t xml:space="preserve"> 15.3.2.2</t>
  </si>
  <si>
    <t>15.4.1.1</t>
  </si>
  <si>
    <t>15.5.1.1</t>
  </si>
  <si>
    <t>15.6.1.1</t>
  </si>
  <si>
    <t>15.6.1.2</t>
  </si>
  <si>
    <t>15.6.1.3</t>
  </si>
  <si>
    <t>15.6.1.4</t>
  </si>
  <si>
    <t>16.6.1</t>
  </si>
  <si>
    <t>16.6.2</t>
  </si>
  <si>
    <t>Reinforced concrete</t>
  </si>
  <si>
    <t>150 mm thk concrete floor slab on grade</t>
  </si>
  <si>
    <t>Autoclaved aerated panel for slabs, external and internal walls and parapet</t>
  </si>
  <si>
    <t>Najran, Saudi Arabia</t>
  </si>
  <si>
    <t>CONSTRUCTION</t>
  </si>
  <si>
    <t>Eng. Ahmed Kotbi</t>
  </si>
  <si>
    <t>The project scope covers the construction of the Low Process RBF Unit, Outside Mosque, Pump Shed, and GRP Water Tank, including site preparation works (demolition, excavation, and backfilling), concrete and masonry works, thermal and waterproofing systems, installation of doors and windows, finishing works, and specialties. It also includes pre-engineered structures, mechanical systems (sanitary, water supply, HVAC, and firefighting), and electrical systems such as substations, distribution networks, lighting, power, telecom, fire alarm, and solar power.</t>
  </si>
  <si>
    <t>تم إحراز تقدم في بناء الوحدات الصناعية للحرفيين في نجران.</t>
  </si>
  <si>
    <t>Najran Workshop - - Modon /11 /2026</t>
  </si>
  <si>
    <t>Building Materials Orbit, Building Materials Madar</t>
  </si>
  <si>
    <t>19 ton</t>
  </si>
  <si>
    <t>Najran Workshop - - Modon /12 /2026</t>
  </si>
  <si>
    <t>Pipeco</t>
  </si>
  <si>
    <t>Bagnid Trading Company</t>
  </si>
  <si>
    <t>Najran Workshop - - Modon / 7 /2026</t>
  </si>
  <si>
    <t>Land</t>
  </si>
  <si>
    <t>Delivered</t>
  </si>
  <si>
    <t>Najran Workshop - - Modon / 9 /2026</t>
  </si>
  <si>
    <t>NJR1-01-007-LBC-TS9-1-PRW-IPC-0001-00</t>
  </si>
  <si>
    <t>Completion of Long Lead Procurement and Material Delivery</t>
  </si>
  <si>
    <t>Completion of Short Lead Procurement and Material Delivery</t>
  </si>
  <si>
    <t>Construction Of Industrial Units For Artisans In Najran</t>
  </si>
  <si>
    <t>Short Leads</t>
  </si>
  <si>
    <t>Najran Workshop - - Modon /19 /2026</t>
  </si>
  <si>
    <t>Saudi Mechanical Industries Co.</t>
  </si>
  <si>
    <t>Najran Workshop - - Modon /10 /2026</t>
  </si>
  <si>
    <t>Najran Workshop - - Modon /4 /2026</t>
  </si>
  <si>
    <t>BCOMS</t>
  </si>
  <si>
    <t>Technomake Group Company</t>
  </si>
  <si>
    <t xml:space="preserve">Labenat Albena Company  </t>
  </si>
  <si>
    <t>Najran Workshop - - Modon /2 /2026</t>
  </si>
  <si>
    <t>Al-Rabeh International Trading Co. Ltd.</t>
  </si>
  <si>
    <t>Randa Automatic Doors Factory</t>
  </si>
  <si>
    <t>+ 966 11 474 8881</t>
  </si>
  <si>
    <t>+966 11 265 1979</t>
  </si>
  <si>
    <t> +966 54 734 5295</t>
  </si>
  <si>
    <t>+966 5455 55 468</t>
  </si>
  <si>
    <t>+966 53 269 4871</t>
  </si>
  <si>
    <t>+966 12 698 2183</t>
  </si>
  <si>
    <t>Arabian International Company(aic)</t>
  </si>
  <si>
    <t>+966 92 000 3343</t>
  </si>
  <si>
    <t>+966 13 812 4571</t>
  </si>
  <si>
    <t>Facility water storage tanks (GRP Tank)</t>
  </si>
  <si>
    <t>Green Watt Co. for Energy</t>
  </si>
  <si>
    <t>+966 13 887 7577</t>
  </si>
  <si>
    <t>Najran Workshop - - Modon /3 /2026</t>
  </si>
  <si>
    <t>Architectural Doors</t>
  </si>
  <si>
    <t>Najran Workshop - - Modon /26 /2026</t>
  </si>
  <si>
    <t>Najran Workshop - - Modon / 28 /2026</t>
  </si>
  <si>
    <t>Pan Light Factory</t>
  </si>
  <si>
    <t>+966 1 499 0113</t>
  </si>
  <si>
    <t>Autoclaved aerated panel (ACC Blocks)</t>
  </si>
  <si>
    <t>Najran Workshop - - Modon /30 /2026</t>
  </si>
  <si>
    <t>Masdar Hardware Trading Company</t>
  </si>
  <si>
    <t>+966 112418624</t>
  </si>
  <si>
    <t>NJR1-05-005</t>
  </si>
  <si>
    <t>Previous weekly reports amount</t>
  </si>
  <si>
    <t>Accomulative Amount</t>
  </si>
  <si>
    <t>delivered</t>
  </si>
  <si>
    <t>0</t>
  </si>
  <si>
    <t>Najran Workshop - - Modon / 37 /2026</t>
  </si>
  <si>
    <t>Siporex</t>
  </si>
  <si>
    <t>+ 966 11 498 1800</t>
  </si>
  <si>
    <t>1</t>
  </si>
  <si>
    <t>by Contract</t>
  </si>
  <si>
    <t>NJR1-05-005-LBC-TS9-1-PRW-IPC-0002-00</t>
  </si>
  <si>
    <t>NJR1-05-005-LBC-TS9-1-PRW-IPC-0003-00</t>
  </si>
  <si>
    <t>Instock</t>
  </si>
  <si>
    <t>General Electric (GE)</t>
  </si>
  <si>
    <t>Jeddah Cabels 
 Bahara
Alriyadh Cabels</t>
  </si>
  <si>
    <t>15/08/2026</t>
  </si>
  <si>
    <t>Ready for delivery</t>
  </si>
  <si>
    <t xml:space="preserve"> Locally Available</t>
  </si>
  <si>
    <t>Contractor ready</t>
  </si>
  <si>
    <r>
      <t xml:space="preserve">Project Name :  </t>
    </r>
    <r>
      <rPr>
        <b/>
        <sz val="20"/>
        <color theme="1"/>
        <rFont val="Century Gothic"/>
        <family val="2"/>
      </rPr>
      <t>Construction of Industrial Units for Artisans in Najran</t>
    </r>
  </si>
  <si>
    <r>
      <t xml:space="preserve">Project ID :          </t>
    </r>
    <r>
      <rPr>
        <b/>
        <sz val="20"/>
        <color theme="1"/>
        <rFont val="Century Gothic"/>
        <family val="2"/>
      </rPr>
      <t>NJR1-05-005</t>
    </r>
  </si>
  <si>
    <t>Date as of :</t>
  </si>
  <si>
    <t>MATERIALS DELIVERY</t>
  </si>
  <si>
    <t>Crushed Plan %</t>
  </si>
  <si>
    <t>Crushed Planned</t>
  </si>
  <si>
    <t>Crushed</t>
  </si>
  <si>
    <t>Baseline Plan (Crushed)</t>
  </si>
  <si>
    <t>to date delivred</t>
  </si>
  <si>
    <t>Date :</t>
  </si>
  <si>
    <t>Signage (Toilet  &amp; Mosque)</t>
  </si>
  <si>
    <t>n/a</t>
  </si>
  <si>
    <t>On-Going Delivery</t>
  </si>
  <si>
    <t>NJR1-05-005-LBC-TS9-1-PRW-IPC-0004-00</t>
  </si>
  <si>
    <t>4</t>
  </si>
  <si>
    <t>2</t>
  </si>
  <si>
    <t>48</t>
  </si>
  <si>
    <t>Hot Press GRP Sectional Panel Water Tanks (10x8x4m)
Install fire pump system
Install Seamless black steel pipes &amp; fittings
Water sprinklers
Fire house cabinet
Install OS&amp;Y Gate valve
Condensate drain piping</t>
  </si>
  <si>
    <t>Electrical substation - Foundation = 100%
Street lighting poles with LED lighting fixtures = 100%
Lighting Fixtures and Their Switches = 90%
Panel Board Installation = 100%
Fire Alarm System = 100%
Data &amp; Telephone = 100%
Skylight Fixtures = 100%
Solar Panels = 100%</t>
  </si>
  <si>
    <t xml:space="preserve">Install galvanized steel fence
Install Sandwich Panels
Install steel fence gate
Install swing gate for  fence with similar design with opening of 3m.
Interlocking block pavers
Waterproofing System
Install Doors - Warehouse
WF - Internal &amp; External plastering outside mosque
WF - Internal &amp; External Paint
Retroreflective Thermoplastic White &amp; Yellow Traffic lines
FF - Install Carpet Roll @ Mosque
</t>
  </si>
  <si>
    <t>Electrical substation - Foundation
Street lighting feeder pillar
Street lighting poles with LED lighting fixtures
Concrete wall for KWHM for street lighting feeder pillar
Feeder pillars Grounding System
Lighting Fixtures and Their Switches
Fire Alarm System
Lightning Protection System
Solar Power Plant
Skylight Fixtures
All Pumproom Works</t>
  </si>
  <si>
    <t>cv</t>
  </si>
  <si>
    <t>Date Pariod</t>
  </si>
  <si>
    <t>Landscaping Works</t>
  </si>
  <si>
    <t>NJR1-05-005-LBC-TS9-1-PRW-IPC-0005-00</t>
  </si>
  <si>
    <t>Sewer &amp; Drainage Pipes = 100%
Water Supply Pipes = 100%
Install Seamless black steel pipes &amp; fittings = 100%
Condensate drain piping = 100%
Install OS&amp;Y Gate valve = 100%
HVAC Duct = 100%
GRP Tank = 100%
Sprinkler System = 100%
Plumbing Fixtures = 100%
Fire Pump Set = 20%</t>
  </si>
  <si>
    <t>10.2.1.1</t>
  </si>
  <si>
    <t>Supply and install internal and external signs; comprising directional, identification, label, information signs, logos</t>
  </si>
  <si>
    <t>NJR1-05-005-LBC-TS9-1-ARC-FIR-0060-00</t>
  </si>
  <si>
    <t>Identification sign for toilets &amp; prayer room</t>
  </si>
  <si>
    <t>10.3.1</t>
  </si>
  <si>
    <t>Supply and install MODON logo on the entrance including fixing and fittings</t>
  </si>
  <si>
    <t>NJR1-05-005-LBC-TS9-1-ARC-FIR-0061-00</t>
  </si>
  <si>
    <t>Inspection of Installation of MODON logo.</t>
  </si>
  <si>
    <t>16.10.2</t>
  </si>
  <si>
    <t>Supply, install, test, and comission of  Lighting Fixtures  complete including but not limited to wires &amp; cables for lighting fixtures &amp; their switches, plus conduits, supports and all the required accessories</t>
  </si>
  <si>
    <t>NJR1-05-005-LBC-TS9-1-ELE-FIR--0031-00</t>
  </si>
  <si>
    <t xml:space="preserve">Surface mounted LED lighting </t>
  </si>
  <si>
    <t>16.10.3</t>
  </si>
  <si>
    <t xml:space="preserve">Wall mounted LED Emergency lighting </t>
  </si>
  <si>
    <t>16.10.4</t>
  </si>
  <si>
    <t>Exits LED lighting</t>
  </si>
  <si>
    <t>16.10.5</t>
  </si>
  <si>
    <t xml:space="preserve">Outdoor wall mounted LED lighting </t>
  </si>
  <si>
    <t>16.10.6</t>
  </si>
  <si>
    <t xml:space="preserve">Outdoor wall mounted LED Flood lighting </t>
  </si>
  <si>
    <t>16.10.7</t>
  </si>
  <si>
    <t xml:space="preserve">Lighting Outlet </t>
  </si>
  <si>
    <t>16.10.8</t>
  </si>
  <si>
    <t>2 Gang switch, one way</t>
  </si>
  <si>
    <t>16.10.9</t>
  </si>
  <si>
    <t>One Gang switch, one way</t>
  </si>
  <si>
    <t>16.12.1</t>
  </si>
  <si>
    <t>Installation and Inspection Testing for all KHM'S</t>
  </si>
  <si>
    <t>NJR1-05-005-LBC-TS9-1-ELE-FIR--0033-00</t>
  </si>
  <si>
    <t xml:space="preserve">Grounding for all  KWHM's </t>
  </si>
  <si>
    <t>Install Sandwich Panels = 100%
Interlocking block pavers = 100%
Waterproofing System = 100%
Install Doors - Warehouse = 100%
Install Windows - Warehouse = 100%
Base Course Asphalt Paving = 100%
WF - Internal &amp; External plastering outside mosque = 100%
WF - Internal &amp; External Paint = 100%
Retroreflective Thermoplastic White &amp; Yellow Traffic lines = 100%
Epoxy Paint = 100%
Install Phenolic Partition &amp; Doors = 100%
Install Aluminum Cladding = 100%
Wearing Course Asphalt Paving = 100%
FF - Install Carpet Roll @ Mosque = 100%</t>
  </si>
  <si>
    <t>26</t>
  </si>
  <si>
    <t>Fire Pump System Works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</si>
</sst>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5">
    <numFmt numFmtId="8" formatCode="&quot;$&quot;#,##0.00_);[Red]\(&quot;$&quot;#,##0.00\)"/>
    <numFmt numFmtId="44" formatCode="_(&quot;$&quot;* #,##0.00_);_(&quot;$&quot;* \(#,##0.00\);_(&quot;$&quot;* &quot;-&quot;??_);_(@_)"/>
    <numFmt numFmtId="43" formatCode="_(* #,##0.00_);_(* \(#,##0.00\);_(* &quot;-&quot;??_);_(@_)"/>
    <numFmt numFmtId="164" formatCode="_-* #,##0.00_-;\-* #,##0.00_-;_-* &quot;-&quot;??_-;_-@_-"/>
    <numFmt numFmtId="165" formatCode="_(* #,##0_);_(* \(#,##0\);_(* &quot;-&quot;??_);_(@_)"/>
    <numFmt numFmtId="166" formatCode="0.0%"/>
    <numFmt numFmtId="167" formatCode="[$-409]dd\-mmm\-yy;@"/>
    <numFmt numFmtId="168" formatCode="[$-409]d\-mmm\-yy;@"/>
    <numFmt numFmtId="169" formatCode="0_);[Red]\(0\)"/>
    <numFmt numFmtId="170" formatCode="#,##0.00_);[Red]\(#,##0.00\)_)"/>
    <numFmt numFmtId="171" formatCode="0.0"/>
    <numFmt numFmtId="172" formatCode="#,##0_);[Red]\(#,##0\)_)"/>
    <numFmt numFmtId="173" formatCode="[$-1170000]B2dd/mm/yyyy;@"/>
    <numFmt numFmtId="174" formatCode="#,##0_ ;[Red]\-#,##0\ "/>
    <numFmt numFmtId="175" formatCode="0&quot;d&quot;"/>
    <numFmt numFmtId="176" formatCode="#,##0.0"/>
    <numFmt numFmtId="177" formatCode="#,##0;[Red]\(#,##0\)"/>
    <numFmt numFmtId="178" formatCode="0.0%;[Red]\(0.0%\)"/>
    <numFmt numFmtId="179" formatCode="#,##0;\(#,##0\)"/>
    <numFmt numFmtId="180" formatCode="#,##0.00;\(#,##0.00\)"/>
    <numFmt numFmtId="181" formatCode="#,##0.00\ &quot;€&quot;"/>
    <numFmt numFmtId="182" formatCode="d\-mmmm\-yyyy"/>
    <numFmt numFmtId="183" formatCode="[$-409]mmmm\ d\,\ yyyy;@"/>
    <numFmt numFmtId="184" formatCode="0.000"/>
    <numFmt numFmtId="185" formatCode="[$-409]dd/mmm/yy;@"/>
    <numFmt numFmtId="186" formatCode="[$-409]d/mmm/yyyy;@"/>
    <numFmt numFmtId="187" formatCode="0.00_);[Red]\(0.00\)"/>
    <numFmt numFmtId="188" formatCode="[$-20B0000]d\ mmmm\ yyyy;@"/>
    <numFmt numFmtId="189" formatCode="_-* #,##0.00_-;_-* #,##0.00\-;_-* &quot;-&quot;??_-;_-@_-"/>
    <numFmt numFmtId="190" formatCode="dddd"/>
    <numFmt numFmtId="191" formatCode="dd/mmm/yy;@"/>
    <numFmt numFmtId="192" formatCode="[$-409]d\-mmm\-yyyy;@"/>
    <numFmt numFmtId="193" formatCode="_-* #,##0.00\ _ر_._س_._‏_-;\-* #,##0.00\ _ر_._س_._‏_-;_-* &quot;-&quot;??\ _ر_._س_._‏_-;_-@_-"/>
    <numFmt numFmtId="194" formatCode="0.00%;[Red]\(0.00%\)"/>
    <numFmt numFmtId="195" formatCode="dd/mmm/yyyy"/>
  </numFmts>
  <fonts count="22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1"/>
      <color rgb="FFFF0000"/>
      <name val="Calibri"/>
      <family val="2"/>
      <scheme val="minor"/>
    </font>
    <font>
      <b/>
      <i/>
      <sz val="11"/>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sz val="10"/>
      <color rgb="FFFF0000"/>
      <name val="Calibri"/>
      <family val="2"/>
      <scheme val="minor"/>
    </font>
    <font>
      <b/>
      <sz val="8"/>
      <color theme="1"/>
      <name val="Calibri"/>
      <family val="2"/>
      <scheme val="minor"/>
    </font>
    <font>
      <sz val="16"/>
      <name val="Calibri"/>
      <family val="2"/>
      <scheme val="minor"/>
    </font>
    <font>
      <b/>
      <sz val="10"/>
      <color rgb="FFFF0000"/>
      <name val="Calibri"/>
      <family val="2"/>
      <scheme val="minor"/>
    </font>
    <font>
      <b/>
      <sz val="20"/>
      <color theme="1"/>
      <name val="Calibri"/>
      <family val="2"/>
      <scheme val="minor"/>
    </font>
    <font>
      <sz val="10"/>
      <name val="Arial"/>
      <family val="2"/>
    </font>
    <font>
      <b/>
      <sz val="9"/>
      <name val="Calibri"/>
      <family val="2"/>
      <scheme val="minor"/>
    </font>
    <font>
      <b/>
      <sz val="9"/>
      <color indexed="81"/>
      <name val="Tahoma"/>
      <family val="2"/>
    </font>
    <font>
      <b/>
      <sz val="9"/>
      <color theme="0"/>
      <name val="Calibri"/>
      <family val="2"/>
      <scheme val="minor"/>
    </font>
    <font>
      <sz val="10"/>
      <name val="Arial"/>
      <family val="2"/>
    </font>
    <font>
      <sz val="12"/>
      <color theme="0"/>
      <name val="TheSansArabic Bold"/>
    </font>
    <font>
      <sz val="10"/>
      <color theme="0"/>
      <name val="TheSansArabic Bold"/>
    </font>
    <font>
      <sz val="8"/>
      <color theme="0"/>
      <name val="TheSansArabic Bold"/>
    </font>
    <font>
      <b/>
      <sz val="12"/>
      <color theme="0"/>
      <name val="TheSansArabic Bold"/>
    </font>
    <font>
      <b/>
      <sz val="11"/>
      <color indexed="8"/>
      <name val="TheSansArabic Bold"/>
    </font>
    <font>
      <b/>
      <sz val="10"/>
      <color indexed="8"/>
      <name val="TheSansArabic Bold"/>
    </font>
    <font>
      <sz val="10"/>
      <color indexed="8"/>
      <name val="TheSansArabic Bold"/>
    </font>
    <font>
      <b/>
      <sz val="10"/>
      <color theme="0"/>
      <name val="TheSansArabic Bold"/>
    </font>
    <font>
      <sz val="12"/>
      <color theme="1"/>
      <name val="TheSansArabic Bold"/>
    </font>
    <font>
      <b/>
      <sz val="14"/>
      <color theme="0"/>
      <name val="TheSansArabic Bold"/>
    </font>
    <font>
      <b/>
      <sz val="9"/>
      <color theme="0"/>
      <name val="TheSansArabic Bold"/>
    </font>
    <font>
      <b/>
      <sz val="12"/>
      <color theme="1"/>
      <name val="TheSansArabic Bold"/>
    </font>
    <font>
      <b/>
      <sz val="12"/>
      <name val="TheSansArabic Bold"/>
    </font>
    <font>
      <sz val="12"/>
      <name val="TheSansArabic Bold"/>
    </font>
    <font>
      <b/>
      <sz val="11"/>
      <color theme="0"/>
      <name val="Calibri"/>
      <family val="2"/>
      <scheme val="minor"/>
    </font>
    <font>
      <sz val="11"/>
      <color theme="0"/>
      <name val="TheSansArabic Bold"/>
    </font>
    <font>
      <b/>
      <sz val="8"/>
      <color theme="0"/>
      <name val="TheSansArabic Bold"/>
    </font>
    <font>
      <sz val="9"/>
      <color theme="0"/>
      <name val="TheSansArabic Bold"/>
    </font>
    <font>
      <b/>
      <sz val="11"/>
      <color theme="0"/>
      <name val="TheSansArabic Bold"/>
    </font>
    <font>
      <b/>
      <sz val="12"/>
      <color theme="1"/>
      <name val="Calibri"/>
      <family val="2"/>
      <scheme val="minor"/>
    </font>
    <font>
      <sz val="11"/>
      <color theme="1"/>
      <name val="TheSansArabic Bold"/>
    </font>
    <font>
      <sz val="14"/>
      <color theme="1"/>
      <name val="Arial Nova"/>
      <family val="2"/>
    </font>
    <font>
      <b/>
      <sz val="14"/>
      <color theme="1"/>
      <name val="Arial Nova"/>
      <family val="2"/>
    </font>
    <font>
      <b/>
      <sz val="11"/>
      <color theme="1"/>
      <name val="Arial Nova"/>
      <family val="2"/>
    </font>
    <font>
      <sz val="11"/>
      <color theme="1"/>
      <name val="Arial Nova"/>
      <family val="2"/>
    </font>
    <font>
      <b/>
      <sz val="12"/>
      <color theme="0"/>
      <name val="Arial Nova"/>
      <family val="2"/>
    </font>
    <font>
      <b/>
      <sz val="12"/>
      <color theme="1"/>
      <name val="Arial Nova"/>
      <family val="2"/>
    </font>
    <font>
      <sz val="11"/>
      <name val="Arial Nova"/>
      <family val="2"/>
    </font>
    <font>
      <sz val="11"/>
      <color theme="0"/>
      <name val="Calibri"/>
      <family val="2"/>
      <scheme val="minor"/>
    </font>
    <font>
      <b/>
      <sz val="12"/>
      <color rgb="FFFF0000"/>
      <name val="TheSansArabic Bold"/>
    </font>
    <font>
      <b/>
      <sz val="10"/>
      <color theme="1"/>
      <name val="TheSansArabic Bold"/>
    </font>
    <font>
      <sz val="10"/>
      <color theme="1"/>
      <name val="TheSansArabic Bold"/>
    </font>
    <font>
      <b/>
      <sz val="10"/>
      <color rgb="FFFFFFFF"/>
      <name val="TheSansArabic Bold"/>
    </font>
    <font>
      <b/>
      <sz val="11"/>
      <color indexed="9"/>
      <name val="Arial"/>
      <family val="2"/>
    </font>
    <font>
      <sz val="10"/>
      <color indexed="8"/>
      <name val="Arial"/>
      <family val="2"/>
    </font>
    <font>
      <sz val="9"/>
      <color indexed="8"/>
      <name val="Arial"/>
      <family val="2"/>
    </font>
    <font>
      <sz val="8"/>
      <color indexed="8"/>
      <name val="Arial"/>
      <family val="2"/>
    </font>
    <font>
      <b/>
      <sz val="10"/>
      <color theme="0"/>
      <name val="Arial"/>
      <family val="2"/>
    </font>
    <font>
      <b/>
      <sz val="11"/>
      <name val="Arial Nova"/>
      <family val="2"/>
    </font>
    <font>
      <b/>
      <sz val="11"/>
      <color theme="1"/>
      <name val="TheSansArabic Bold"/>
    </font>
    <font>
      <sz val="11"/>
      <color indexed="8"/>
      <name val="TheSansArabic Bold"/>
    </font>
    <font>
      <b/>
      <sz val="12"/>
      <color rgb="FF2C6682"/>
      <name val="Calibri"/>
      <family val="2"/>
      <scheme val="minor"/>
    </font>
    <font>
      <b/>
      <sz val="11"/>
      <color rgb="FF2C6682"/>
      <name val="Calibri"/>
      <family val="2"/>
      <scheme val="minor"/>
    </font>
    <font>
      <b/>
      <sz val="14"/>
      <color rgb="FFFFFF00"/>
      <name val="Calibri"/>
      <family val="2"/>
      <scheme val="minor"/>
    </font>
    <font>
      <b/>
      <sz val="10"/>
      <name val="Calibri"/>
      <family val="2"/>
      <scheme val="minor"/>
    </font>
    <font>
      <b/>
      <sz val="14"/>
      <color theme="0"/>
      <name val="Calibri"/>
      <family val="2"/>
      <scheme val="minor"/>
    </font>
    <font>
      <sz val="12"/>
      <color theme="1"/>
      <name val="Calibri"/>
      <family val="2"/>
      <scheme val="minor"/>
    </font>
    <font>
      <sz val="12"/>
      <color theme="0"/>
      <name val="Calibri"/>
      <family val="2"/>
      <scheme val="minor"/>
    </font>
    <font>
      <b/>
      <sz val="12"/>
      <name val="Calibri"/>
      <family val="2"/>
      <scheme val="minor"/>
    </font>
    <font>
      <b/>
      <sz val="18"/>
      <color indexed="8"/>
      <name val="Calibri"/>
      <family val="2"/>
      <scheme val="minor"/>
    </font>
    <font>
      <sz val="11"/>
      <color theme="1" tint="0.34998626667073579"/>
      <name val="Calibri"/>
      <family val="2"/>
      <scheme val="minor"/>
    </font>
    <font>
      <sz val="11"/>
      <name val="Calibri"/>
      <family val="2"/>
      <scheme val="minor"/>
    </font>
    <font>
      <sz val="12"/>
      <color theme="5" tint="-0.249977111117893"/>
      <name val="Calibri"/>
      <family val="2"/>
      <scheme val="minor"/>
    </font>
    <font>
      <b/>
      <sz val="12"/>
      <color theme="0"/>
      <name val="Calibri"/>
      <family val="2"/>
      <scheme val="minor"/>
    </font>
    <font>
      <sz val="10"/>
      <color rgb="FF2C6682"/>
      <name val="Calibri"/>
      <family val="2"/>
      <scheme val="minor"/>
    </font>
    <font>
      <sz val="12"/>
      <color rgb="FF2C6682"/>
      <name val="Calibri"/>
      <family val="2"/>
      <scheme val="minor"/>
    </font>
    <font>
      <b/>
      <sz val="16"/>
      <color theme="0"/>
      <name val="Calibri"/>
      <family val="2"/>
      <scheme val="minor"/>
    </font>
    <font>
      <sz val="16"/>
      <color theme="1"/>
      <name val="Calibri"/>
      <family val="2"/>
      <scheme val="minor"/>
    </font>
    <font>
      <sz val="14"/>
      <color theme="1"/>
      <name val="Calibri"/>
      <family val="2"/>
      <scheme val="minor"/>
    </font>
    <font>
      <sz val="11"/>
      <color indexed="8"/>
      <name val="Wingdings 2"/>
      <family val="1"/>
      <charset val="2"/>
    </font>
    <font>
      <b/>
      <sz val="12"/>
      <color theme="4" tint="-0.499984740745262"/>
      <name val="Calibri"/>
      <family val="2"/>
      <scheme val="minor"/>
    </font>
    <font>
      <b/>
      <sz val="14"/>
      <color rgb="FF2C6682"/>
      <name val="Calibri"/>
      <family val="2"/>
      <scheme val="minor"/>
    </font>
    <font>
      <sz val="14"/>
      <color rgb="FF2C6682"/>
      <name val="Calibri"/>
      <family val="2"/>
      <scheme val="minor"/>
    </font>
    <font>
      <b/>
      <sz val="20"/>
      <color rgb="FFFFC000"/>
      <name val="Calibri"/>
      <family val="2"/>
      <scheme val="minor"/>
    </font>
    <font>
      <b/>
      <sz val="16"/>
      <color theme="1"/>
      <name val="Calibri"/>
      <family val="2"/>
      <scheme val="minor"/>
    </font>
    <font>
      <b/>
      <sz val="20"/>
      <color theme="0"/>
      <name val="Calibri"/>
      <family val="2"/>
      <scheme val="minor"/>
    </font>
    <font>
      <sz val="20"/>
      <color theme="1"/>
      <name val="Calibri"/>
      <family val="2"/>
      <scheme val="minor"/>
    </font>
    <font>
      <b/>
      <sz val="18"/>
      <color theme="0"/>
      <name val="Calibri"/>
      <family val="2"/>
      <scheme val="minor"/>
    </font>
    <font>
      <b/>
      <sz val="8"/>
      <color rgb="FF2C6682"/>
      <name val="Calibri"/>
      <family val="2"/>
      <scheme val="minor"/>
    </font>
    <font>
      <b/>
      <sz val="10"/>
      <color rgb="FF2C6682"/>
      <name val="Calibri"/>
      <family val="2"/>
      <scheme val="minor"/>
    </font>
    <font>
      <b/>
      <sz val="16"/>
      <color rgb="FF2C6682"/>
      <name val="Calibri"/>
      <family val="2"/>
      <scheme val="minor"/>
    </font>
    <font>
      <sz val="16"/>
      <color theme="0"/>
      <name val="Calibri"/>
      <family val="2"/>
      <scheme val="minor"/>
    </font>
    <font>
      <b/>
      <sz val="16"/>
      <color rgb="FFFFFF00"/>
      <name val="Calibri"/>
      <family val="2"/>
      <scheme val="minor"/>
    </font>
    <font>
      <b/>
      <sz val="12"/>
      <color theme="1" tint="0.34998626667073579"/>
      <name val="Calibri"/>
      <family val="2"/>
      <scheme val="minor"/>
    </font>
    <font>
      <sz val="10"/>
      <name val="Calibri"/>
      <family val="2"/>
      <scheme val="minor"/>
    </font>
    <font>
      <b/>
      <sz val="16"/>
      <color theme="0"/>
      <name val="Janna LT"/>
    </font>
    <font>
      <sz val="9"/>
      <name val="Calibri"/>
      <family val="2"/>
      <scheme val="minor"/>
    </font>
    <font>
      <sz val="16"/>
      <color rgb="FF005953"/>
      <name val="Janna LT"/>
    </font>
    <font>
      <sz val="8"/>
      <name val="Calibri"/>
      <family val="2"/>
      <scheme val="minor"/>
    </font>
    <font>
      <b/>
      <sz val="8"/>
      <name val="Calibri"/>
      <family val="2"/>
      <scheme val="minor"/>
    </font>
    <font>
      <b/>
      <sz val="6"/>
      <color theme="1"/>
      <name val="Calibri"/>
      <family val="2"/>
      <scheme val="minor"/>
    </font>
    <font>
      <sz val="6"/>
      <name val="Calibri"/>
      <family val="2"/>
      <scheme val="minor"/>
    </font>
    <font>
      <sz val="10"/>
      <color theme="0"/>
      <name val="Calibri"/>
      <family val="2"/>
      <scheme val="minor"/>
    </font>
    <font>
      <sz val="9"/>
      <color indexed="81"/>
      <name val="Tahoma"/>
      <family val="2"/>
    </font>
    <font>
      <sz val="10"/>
      <name val="Janna LT"/>
    </font>
    <font>
      <sz val="8"/>
      <name val="Janna LT"/>
    </font>
    <font>
      <b/>
      <sz val="20"/>
      <color theme="0"/>
      <name val="Gotham"/>
    </font>
    <font>
      <sz val="20"/>
      <color theme="0"/>
      <name val="Gotham"/>
    </font>
    <font>
      <sz val="10"/>
      <name val="Gotham"/>
    </font>
    <font>
      <b/>
      <sz val="10"/>
      <color theme="0"/>
      <name val="Gotham"/>
    </font>
    <font>
      <b/>
      <sz val="10"/>
      <color theme="1"/>
      <name val="Gotham"/>
    </font>
    <font>
      <sz val="9"/>
      <name val="Gotham"/>
    </font>
    <font>
      <b/>
      <sz val="10"/>
      <name val="Gotham"/>
    </font>
    <font>
      <b/>
      <sz val="9"/>
      <color theme="0"/>
      <name val="Gotham"/>
    </font>
    <font>
      <b/>
      <sz val="8"/>
      <name val="Gotham"/>
    </font>
    <font>
      <b/>
      <sz val="7.5"/>
      <name val="Gotham"/>
    </font>
    <font>
      <b/>
      <sz val="10"/>
      <color theme="0"/>
      <name val="Janna LT"/>
    </font>
    <font>
      <b/>
      <sz val="6"/>
      <name val="Gotham"/>
    </font>
    <font>
      <sz val="8"/>
      <name val="Gotham"/>
    </font>
    <font>
      <sz val="6"/>
      <color rgb="FFFF0000"/>
      <name val="Gotham"/>
    </font>
    <font>
      <sz val="10"/>
      <color rgb="FFFF0000"/>
      <name val="Gotham"/>
    </font>
    <font>
      <b/>
      <sz val="6"/>
      <color rgb="FFFF0000"/>
      <name val="Gotham"/>
    </font>
    <font>
      <sz val="8"/>
      <color rgb="FFFF0000"/>
      <name val="Gotham"/>
    </font>
    <font>
      <sz val="6"/>
      <color rgb="FF8DC440"/>
      <name val="Gotham"/>
    </font>
    <font>
      <b/>
      <sz val="6"/>
      <name val="Janna LT"/>
    </font>
    <font>
      <b/>
      <sz val="6"/>
      <color theme="0"/>
      <name val="Janna LT"/>
    </font>
    <font>
      <sz val="6"/>
      <name val="Gotham"/>
    </font>
    <font>
      <b/>
      <sz val="9"/>
      <name val="Gotham"/>
    </font>
    <font>
      <b/>
      <sz val="12"/>
      <name val="Gotham"/>
    </font>
    <font>
      <sz val="11"/>
      <name val="Gotham"/>
    </font>
    <font>
      <b/>
      <sz val="11"/>
      <color theme="1" tint="0.34998626667073579"/>
      <name val="Calibri"/>
      <family val="2"/>
      <scheme val="minor"/>
    </font>
    <font>
      <b/>
      <sz val="9"/>
      <color rgb="FF2C6682"/>
      <name val="Calibri"/>
      <family val="2"/>
      <scheme val="minor"/>
    </font>
    <font>
      <sz val="16"/>
      <color rgb="FF2C6682"/>
      <name val="Calibri"/>
      <family val="2"/>
      <scheme val="minor"/>
    </font>
    <font>
      <sz val="8"/>
      <color theme="1"/>
      <name val="Calibri"/>
      <family val="2"/>
      <scheme val="minor"/>
    </font>
    <font>
      <b/>
      <sz val="13"/>
      <color theme="0"/>
      <name val="Calibri"/>
      <family val="2"/>
      <scheme val="minor"/>
    </font>
    <font>
      <sz val="11"/>
      <color theme="1"/>
      <name val="Calibri"/>
      <family val="2"/>
      <charset val="178"/>
      <scheme val="minor"/>
    </font>
    <font>
      <sz val="14"/>
      <name val="Calibri"/>
      <family val="2"/>
      <scheme val="minor"/>
    </font>
    <font>
      <sz val="11"/>
      <color theme="1"/>
      <name val="Janna LT"/>
    </font>
    <font>
      <sz val="14"/>
      <color theme="1"/>
      <name val="Janna LT"/>
    </font>
    <font>
      <sz val="14"/>
      <name val="Janna LT"/>
    </font>
    <font>
      <b/>
      <sz val="14"/>
      <name val="Janna LT"/>
    </font>
    <font>
      <sz val="11"/>
      <color rgb="FFFF0000"/>
      <name val="Janna LT"/>
    </font>
    <font>
      <sz val="14"/>
      <color rgb="FFFF0000"/>
      <name val="Janna LT"/>
    </font>
    <font>
      <sz val="14"/>
      <name val="Calibri"/>
      <family val="2"/>
    </font>
    <font>
      <b/>
      <u/>
      <sz val="14"/>
      <name val="Janna LT"/>
    </font>
    <font>
      <sz val="11"/>
      <name val="Janna LT"/>
    </font>
    <font>
      <b/>
      <sz val="11"/>
      <color rgb="FFFF0000"/>
      <name val="Janna LT"/>
    </font>
    <font>
      <sz val="14"/>
      <name val="Calibri "/>
    </font>
    <font>
      <b/>
      <sz val="11"/>
      <color theme="1"/>
      <name val="Janna LT"/>
    </font>
    <font>
      <b/>
      <sz val="12"/>
      <name val="Janna LT"/>
    </font>
    <font>
      <b/>
      <sz val="12"/>
      <color theme="1"/>
      <name val="Janna LT"/>
    </font>
    <font>
      <b/>
      <sz val="12"/>
      <color theme="0"/>
      <name val="Janna LT"/>
    </font>
    <font>
      <b/>
      <sz val="14"/>
      <color theme="1"/>
      <name val="Janna LT"/>
    </font>
    <font>
      <sz val="11"/>
      <name val="Calibri"/>
      <family val="2"/>
    </font>
    <font>
      <sz val="12"/>
      <name val="Janna LT"/>
    </font>
    <font>
      <b/>
      <sz val="13"/>
      <color theme="1"/>
      <name val="Calibri"/>
      <family val="2"/>
      <scheme val="minor"/>
    </font>
    <font>
      <b/>
      <sz val="15"/>
      <color theme="1"/>
      <name val="Calibri"/>
      <family val="2"/>
      <scheme val="minor"/>
    </font>
    <font>
      <sz val="20"/>
      <name val="Calibri"/>
      <family val="2"/>
      <scheme val="minor"/>
    </font>
    <font>
      <sz val="20"/>
      <color theme="4" tint="-0.249977111117893"/>
      <name val="Calibri"/>
      <family val="2"/>
      <scheme val="minor"/>
    </font>
    <font>
      <sz val="20"/>
      <name val="Verdana"/>
      <family val="2"/>
    </font>
    <font>
      <b/>
      <sz val="72"/>
      <color theme="1"/>
      <name val="TheSansArab Light"/>
      <family val="2"/>
    </font>
    <font>
      <b/>
      <sz val="24"/>
      <color theme="0"/>
      <name val="TheSansArab Plain"/>
      <family val="2"/>
    </font>
    <font>
      <b/>
      <sz val="24"/>
      <color theme="0"/>
      <name val="TheSansArab "/>
    </font>
    <font>
      <b/>
      <sz val="24"/>
      <color theme="0"/>
      <name val="TheSansArab Light"/>
      <family val="2"/>
    </font>
    <font>
      <b/>
      <sz val="20"/>
      <color theme="1"/>
      <name val="ADLaM Display"/>
    </font>
    <font>
      <b/>
      <sz val="26"/>
      <color theme="1"/>
      <name val="ADLaM Display"/>
    </font>
    <font>
      <b/>
      <sz val="20"/>
      <color rgb="FFFF0000"/>
      <name val="ADLaM Display"/>
    </font>
    <font>
      <sz val="11"/>
      <color theme="1"/>
      <name val="TheSansArab "/>
    </font>
    <font>
      <b/>
      <sz val="24"/>
      <color rgb="FFFF0000"/>
      <name val="Calibri"/>
      <family val="2"/>
      <scheme val="minor"/>
    </font>
    <font>
      <b/>
      <sz val="11"/>
      <color rgb="FFFFFFFF"/>
      <name val="Arial"/>
      <family val="2"/>
    </font>
    <font>
      <sz val="11"/>
      <name val="Arial"/>
      <family val="2"/>
    </font>
    <font>
      <sz val="11"/>
      <color rgb="FF000000"/>
      <name val="Arial"/>
      <family val="2"/>
    </font>
    <font>
      <b/>
      <sz val="10"/>
      <color rgb="FFFFFFFF"/>
      <name val="Arial"/>
      <family val="2"/>
    </font>
    <font>
      <sz val="11"/>
      <color rgb="FF000000"/>
      <name val="Calibri"/>
      <family val="2"/>
    </font>
    <font>
      <sz val="9"/>
      <color rgb="FF000000"/>
      <name val="Arial"/>
      <family val="2"/>
    </font>
    <font>
      <sz val="9"/>
      <color rgb="FF000000"/>
      <name val="Calibri"/>
      <family val="2"/>
    </font>
    <font>
      <b/>
      <sz val="9"/>
      <color rgb="FFFFFFFF"/>
      <name val="Arial"/>
      <family val="2"/>
    </font>
    <font>
      <b/>
      <sz val="11"/>
      <color rgb="FF000000"/>
      <name val="Calibri"/>
      <family val="2"/>
    </font>
    <font>
      <b/>
      <sz val="11"/>
      <color rgb="FF00B050"/>
      <name val="Calibri"/>
      <family val="2"/>
    </font>
    <font>
      <sz val="10"/>
      <color rgb="FF000000"/>
      <name val="Arial"/>
      <family val="2"/>
    </font>
    <font>
      <sz val="10"/>
      <color rgb="FF000000"/>
      <name val="Calibri"/>
      <family val="2"/>
    </font>
    <font>
      <sz val="10"/>
      <name val="Courier"/>
      <family val="3"/>
    </font>
    <font>
      <sz val="11"/>
      <color indexed="8"/>
      <name val="Arial"/>
      <family val="2"/>
    </font>
    <font>
      <sz val="11"/>
      <color indexed="9"/>
      <name val="Arial"/>
      <family val="2"/>
    </font>
    <font>
      <b/>
      <sz val="11"/>
      <color indexed="63"/>
      <name val="Arial"/>
      <family val="2"/>
    </font>
    <font>
      <sz val="11"/>
      <color indexed="62"/>
      <name val="Arial"/>
      <family val="2"/>
    </font>
    <font>
      <b/>
      <sz val="11"/>
      <color indexed="8"/>
      <name val="Arial"/>
      <family val="2"/>
    </font>
    <font>
      <sz val="11"/>
      <color indexed="17"/>
      <name val="Arial"/>
      <family val="2"/>
    </font>
    <font>
      <b/>
      <sz val="11"/>
      <color indexed="52"/>
      <name val="Arial"/>
      <family val="2"/>
    </font>
    <font>
      <sz val="11"/>
      <color indexed="52"/>
      <name val="Arial"/>
      <family val="2"/>
    </font>
    <font>
      <sz val="11"/>
      <color indexed="20"/>
      <name val="Arial"/>
      <family val="2"/>
    </font>
    <font>
      <b/>
      <sz val="18"/>
      <color indexed="56"/>
      <name val="Times New Roman"/>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10"/>
      <name val="Arial"/>
      <family val="2"/>
    </font>
    <font>
      <i/>
      <sz val="11"/>
      <color indexed="23"/>
      <name val="Arial"/>
      <family val="2"/>
    </font>
    <font>
      <sz val="12"/>
      <name val="Times New Roman"/>
      <family val="1"/>
    </font>
    <font>
      <sz val="10"/>
      <color theme="1"/>
      <name val="Century Gothic"/>
      <family val="2"/>
    </font>
    <font>
      <sz val="18"/>
      <name val="Calibri"/>
      <family val="2"/>
      <scheme val="minor"/>
    </font>
    <font>
      <b/>
      <sz val="18"/>
      <color theme="1"/>
      <name val="ADLaM Display"/>
    </font>
    <font>
      <sz val="11"/>
      <name val="Verdana"/>
      <family val="2"/>
    </font>
    <font>
      <b/>
      <sz val="10"/>
      <name val="Arial Narrow"/>
      <family val="2"/>
    </font>
    <font>
      <b/>
      <sz val="20"/>
      <name val="ADLaM Display"/>
    </font>
    <font>
      <b/>
      <sz val="20"/>
      <name val="Calibri"/>
      <family val="2"/>
      <scheme val="minor"/>
    </font>
    <font>
      <sz val="25"/>
      <color theme="1"/>
      <name val="Arial Narrow"/>
      <family val="2"/>
    </font>
    <font>
      <b/>
      <sz val="30"/>
      <color theme="1"/>
      <name val="Century Gothic"/>
      <family val="2"/>
    </font>
    <font>
      <sz val="12"/>
      <color theme="1"/>
      <name val="Century Gothic"/>
      <family val="2"/>
    </font>
    <font>
      <sz val="20"/>
      <color theme="1"/>
      <name val="Century Gothic"/>
      <family val="2"/>
    </font>
    <font>
      <sz val="22"/>
      <color theme="1"/>
      <name val="Century Gothic"/>
      <family val="2"/>
    </font>
    <font>
      <b/>
      <sz val="20"/>
      <color theme="1"/>
      <name val="Century Gothic"/>
      <family val="2"/>
    </font>
    <font>
      <sz val="11"/>
      <color rgb="FF9C0006"/>
      <name val="Calibri"/>
      <family val="2"/>
      <scheme val="minor"/>
    </font>
    <font>
      <u/>
      <sz val="11"/>
      <color theme="10"/>
      <name val="Calibri"/>
      <family val="2"/>
      <scheme val="minor"/>
    </font>
    <font>
      <u/>
      <sz val="11"/>
      <color theme="10"/>
      <name val="Calibri"/>
      <family val="2"/>
    </font>
    <font>
      <sz val="11"/>
      <color rgb="FF9C6500"/>
      <name val="Calibri"/>
      <family val="2"/>
      <scheme val="minor"/>
    </font>
    <font>
      <sz val="10"/>
      <name val="MS Sans Serif"/>
      <family val="2"/>
    </font>
    <font>
      <b/>
      <sz val="11"/>
      <name val="Calibri"/>
      <family val="2"/>
      <scheme val="minor"/>
    </font>
    <font>
      <sz val="18"/>
      <color rgb="FFFF0000"/>
      <name val="Calibri"/>
      <family val="2"/>
      <scheme val="minor"/>
    </font>
    <font>
      <b/>
      <sz val="18"/>
      <name val="Calibri"/>
      <family val="2"/>
      <scheme val="minor"/>
    </font>
    <font>
      <sz val="18"/>
      <color theme="1"/>
      <name val="Calibri"/>
      <family val="2"/>
      <scheme val="minor"/>
    </font>
    <font>
      <sz val="18"/>
      <name val="Times New Roman"/>
      <family val="1"/>
    </font>
  </fonts>
  <fills count="76">
    <fill>
      <patternFill patternType="none"/>
    </fill>
    <fill>
      <patternFill patternType="gray125"/>
    </fill>
    <fill>
      <patternFill patternType="solid">
        <fgColor theme="0" tint="-4.9989318521683403E-2"/>
        <bgColor indexed="64"/>
      </patternFill>
    </fill>
    <fill>
      <patternFill patternType="solid">
        <fgColor rgb="FFFFFFCC"/>
        <bgColor indexed="64"/>
      </patternFill>
    </fill>
    <fill>
      <patternFill patternType="solid">
        <fgColor theme="9" tint="0.79998168889431442"/>
        <bgColor indexed="64"/>
      </patternFill>
    </fill>
    <fill>
      <patternFill patternType="solid">
        <fgColor rgb="FFFFC000"/>
        <bgColor indexed="64"/>
      </patternFill>
    </fill>
    <fill>
      <patternFill patternType="solid">
        <fgColor theme="3" tint="-0.249977111117893"/>
        <bgColor indexed="64"/>
      </patternFill>
    </fill>
    <fill>
      <patternFill patternType="solid">
        <fgColor rgb="FFC00000"/>
        <bgColor indexed="64"/>
      </patternFill>
    </fill>
    <fill>
      <patternFill patternType="solid">
        <fgColor theme="9" tint="0.59999389629810485"/>
        <bgColor indexed="64"/>
      </patternFill>
    </fill>
    <fill>
      <patternFill patternType="solid">
        <fgColor theme="2"/>
        <bgColor indexed="64"/>
      </patternFill>
    </fill>
    <fill>
      <patternFill patternType="solid">
        <fgColor theme="0"/>
        <bgColor indexed="64"/>
      </patternFill>
    </fill>
    <fill>
      <patternFill patternType="solid">
        <fgColor rgb="FF00B0F0"/>
        <bgColor indexed="64"/>
      </patternFill>
    </fill>
    <fill>
      <patternFill patternType="solid">
        <fgColor indexed="9"/>
        <bgColor indexed="64"/>
      </patternFill>
    </fill>
    <fill>
      <patternFill patternType="solid">
        <fgColor rgb="FF52B3DD"/>
        <bgColor indexed="64"/>
      </patternFill>
    </fill>
    <fill>
      <patternFill patternType="solid">
        <fgColor rgb="FF8DC440"/>
        <bgColor indexed="64"/>
      </patternFill>
    </fill>
    <fill>
      <patternFill patternType="solid">
        <fgColor rgb="FF2C6682"/>
        <bgColor indexed="64"/>
      </patternFill>
    </fill>
    <fill>
      <patternFill patternType="solid">
        <fgColor rgb="FF92D050"/>
        <bgColor indexed="64"/>
      </patternFill>
    </fill>
    <fill>
      <patternFill patternType="solid">
        <fgColor rgb="FF7DCB73"/>
        <bgColor indexed="64"/>
      </patternFill>
    </fill>
    <fill>
      <patternFill patternType="solid">
        <fgColor rgb="FF266987"/>
        <bgColor indexed="64"/>
      </patternFill>
    </fill>
    <fill>
      <patternFill patternType="solid">
        <fgColor theme="0" tint="-0.14999847407452621"/>
        <bgColor indexed="64"/>
      </patternFill>
    </fill>
    <fill>
      <patternFill patternType="solid">
        <fgColor rgb="FFFFFFCC"/>
      </patternFill>
    </fill>
    <fill>
      <patternFill patternType="solid">
        <fgColor rgb="FF008000"/>
        <bgColor rgb="FF000000"/>
      </patternFill>
    </fill>
    <fill>
      <patternFill patternType="solid">
        <fgColor rgb="FF2C6682"/>
        <bgColor indexed="0"/>
      </patternFill>
    </fill>
    <fill>
      <patternFill patternType="solid">
        <fgColor rgb="FF008000"/>
        <bgColor indexed="64"/>
      </patternFill>
    </fill>
    <fill>
      <patternFill patternType="solid">
        <fgColor rgb="FF53B3DD"/>
        <bgColor indexed="64"/>
      </patternFill>
    </fill>
    <fill>
      <gradientFill degree="90">
        <stop position="0">
          <color rgb="FF53B3DD"/>
        </stop>
        <stop position="1">
          <color rgb="FF2C6682"/>
        </stop>
      </gradientFill>
    </fill>
    <fill>
      <gradientFill degree="90">
        <stop position="0">
          <color theme="0"/>
        </stop>
        <stop position="1">
          <color rgb="FF53B3DD"/>
        </stop>
      </gradientFill>
    </fill>
    <fill>
      <gradientFill degree="270">
        <stop position="0">
          <color theme="0"/>
        </stop>
        <stop position="1">
          <color rgb="FF53B3DD"/>
        </stop>
      </gradientFill>
    </fill>
    <fill>
      <gradientFill degree="180">
        <stop position="0">
          <color theme="0"/>
        </stop>
        <stop position="1">
          <color rgb="FF53B3DD"/>
        </stop>
      </gradientFill>
    </fill>
    <fill>
      <patternFill patternType="solid">
        <fgColor theme="4" tint="0.79998168889431442"/>
        <bgColor indexed="64"/>
      </patternFill>
    </fill>
    <fill>
      <patternFill patternType="solid">
        <fgColor rgb="FFDDEBF7"/>
        <bgColor indexed="64"/>
      </patternFill>
    </fill>
    <fill>
      <gradientFill degree="90">
        <stop position="0">
          <color theme="0" tint="-5.0965910824915313E-2"/>
        </stop>
        <stop position="1">
          <color theme="0" tint="-0.25098422193060094"/>
        </stop>
      </gradientFill>
    </fill>
    <fill>
      <gradientFill degree="90">
        <stop position="0">
          <color rgb="FF53B3DD"/>
        </stop>
        <stop position="1">
          <color theme="4" tint="0.59999389629810485"/>
        </stop>
      </gradientFill>
    </fill>
    <fill>
      <gradientFill>
        <stop position="0">
          <color rgb="FFA4D7EE"/>
        </stop>
        <stop position="1">
          <color theme="0"/>
        </stop>
      </gradientFill>
    </fill>
    <fill>
      <gradientFill>
        <stop position="0">
          <color rgb="FF53B3DD"/>
        </stop>
        <stop position="1">
          <color theme="0"/>
        </stop>
      </gradientFill>
    </fill>
    <fill>
      <patternFill patternType="solid">
        <fgColor rgb="FFEDF4F7"/>
        <bgColor indexed="64"/>
      </patternFill>
    </fill>
    <fill>
      <gradientFill degree="270">
        <stop position="0">
          <color rgb="FF53B3DD"/>
        </stop>
        <stop position="1">
          <color rgb="FF2C6682"/>
        </stop>
      </gradientFill>
    </fill>
    <fill>
      <gradientFill degree="90">
        <stop position="0">
          <color rgb="FF53B3DD"/>
        </stop>
        <stop position="1">
          <color theme="0"/>
        </stop>
      </gradientFill>
    </fill>
    <fill>
      <patternFill patternType="solid">
        <fgColor rgb="FF599595"/>
        <bgColor indexed="64"/>
      </patternFill>
    </fill>
    <fill>
      <patternFill patternType="solid">
        <fgColor rgb="FFD5FFFE"/>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8" tint="-0.249977111117893"/>
        <bgColor indexed="64"/>
      </patternFill>
    </fill>
    <fill>
      <patternFill patternType="solid">
        <fgColor theme="1" tint="0.249977111117893"/>
        <bgColor indexed="64"/>
      </patternFill>
    </fill>
    <fill>
      <patternFill patternType="solid">
        <fgColor theme="9" tint="-0.249977111117893"/>
        <bgColor indexed="64"/>
      </patternFill>
    </fill>
    <fill>
      <patternFill patternType="solid">
        <fgColor theme="3"/>
        <bgColor indexed="64"/>
      </patternFill>
    </fill>
    <fill>
      <patternFill patternType="solid">
        <fgColor rgb="FF4472C4"/>
        <bgColor indexed="64"/>
      </patternFill>
    </fill>
    <fill>
      <patternFill patternType="solid">
        <fgColor rgb="FFE9EBF5"/>
        <bgColor indexed="64"/>
      </patternFill>
    </fill>
    <fill>
      <patternFill patternType="solid">
        <fgColor rgb="FFCFD5EA"/>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rgb="FFFFFF00"/>
        <bgColor indexed="64"/>
      </patternFill>
    </fill>
    <fill>
      <patternFill patternType="solid">
        <fgColor rgb="FFFFC7CE"/>
      </patternFill>
    </fill>
    <fill>
      <patternFill patternType="solid">
        <fgColor rgb="FFFFEB9C"/>
      </patternFill>
    </fill>
  </fills>
  <borders count="621">
    <border>
      <left/>
      <right/>
      <top/>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right/>
      <top style="hair">
        <color indexed="64"/>
      </top>
      <bottom style="thin">
        <color indexed="64"/>
      </bottom>
      <diagonal/>
    </border>
    <border>
      <left/>
      <right/>
      <top style="hair">
        <color indexed="64"/>
      </top>
      <bottom style="hair">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indexed="64"/>
      </left>
      <right style="thin">
        <color indexed="64"/>
      </right>
      <top style="thin">
        <color indexed="64"/>
      </top>
      <bottom/>
      <diagonal/>
    </border>
    <border>
      <left/>
      <right style="thin">
        <color indexed="64"/>
      </right>
      <top style="thin">
        <color auto="1"/>
      </top>
      <bottom style="thin">
        <color indexed="64"/>
      </bottom>
      <diagonal/>
    </border>
    <border>
      <left style="thin">
        <color auto="1"/>
      </left>
      <right/>
      <top style="thin">
        <color indexed="64"/>
      </top>
      <bottom style="thin">
        <color indexed="64"/>
      </bottom>
      <diagonal/>
    </border>
    <border>
      <left style="thin">
        <color auto="1"/>
      </left>
      <right style="thin">
        <color indexed="64"/>
      </right>
      <top style="thin">
        <color indexed="64"/>
      </top>
      <bottom style="thin">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right style="hair">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hair">
        <color indexed="64"/>
      </right>
      <top/>
      <bottom style="double">
        <color indexed="64"/>
      </bottom>
      <diagonal/>
    </border>
    <border>
      <left style="hair">
        <color indexed="64"/>
      </left>
      <right style="hair">
        <color indexed="64"/>
      </right>
      <top/>
      <bottom style="double">
        <color indexed="64"/>
      </bottom>
      <diagonal/>
    </border>
    <border>
      <left style="hair">
        <color indexed="64"/>
      </left>
      <right style="medium">
        <color indexed="64"/>
      </right>
      <top/>
      <bottom style="double">
        <color indexed="64"/>
      </bottom>
      <diagonal/>
    </border>
    <border>
      <left style="hair">
        <color indexed="64"/>
      </left>
      <right/>
      <top/>
      <bottom style="double">
        <color indexed="64"/>
      </bottom>
      <diagonal/>
    </border>
    <border>
      <left style="thin">
        <color indexed="64"/>
      </left>
      <right style="hair">
        <color indexed="64"/>
      </right>
      <top/>
      <bottom style="double">
        <color indexed="64"/>
      </bottom>
      <diagonal/>
    </border>
    <border>
      <left/>
      <right style="hair">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bottom style="thin">
        <color auto="1"/>
      </bottom>
      <diagonal/>
    </border>
    <border>
      <left/>
      <right/>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top/>
      <bottom/>
      <diagonal/>
    </border>
    <border>
      <left style="thin">
        <color indexed="64"/>
      </left>
      <right/>
      <top/>
      <bottom style="hair">
        <color indexed="64"/>
      </bottom>
      <diagonal/>
    </border>
    <border>
      <left style="hair">
        <color indexed="64"/>
      </left>
      <right style="hair">
        <color indexed="64"/>
      </right>
      <top style="hair">
        <color indexed="64"/>
      </top>
      <bottom/>
      <diagonal/>
    </border>
    <border>
      <left/>
      <right/>
      <top style="medium">
        <color indexed="64"/>
      </top>
      <bottom/>
      <diagonal/>
    </border>
    <border>
      <left/>
      <right style="medium">
        <color indexed="64"/>
      </right>
      <top style="medium">
        <color indexed="64"/>
      </top>
      <bottom/>
      <diagonal/>
    </border>
    <border>
      <left/>
      <right style="hair">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medium">
        <color auto="1"/>
      </right>
      <top/>
      <bottom/>
      <diagonal/>
    </border>
    <border>
      <left style="medium">
        <color auto="1"/>
      </left>
      <right/>
      <top/>
      <bottom/>
      <diagonal/>
    </border>
    <border>
      <left/>
      <right style="hair">
        <color indexed="64"/>
      </right>
      <top/>
      <bottom/>
      <diagonal/>
    </border>
    <border>
      <left/>
      <right style="thin">
        <color indexed="64"/>
      </right>
      <top style="thin">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style="thin">
        <color indexed="64"/>
      </top>
      <bottom/>
      <diagonal/>
    </border>
    <border>
      <left/>
      <right style="thin">
        <color theme="0"/>
      </right>
      <top style="thin">
        <color indexed="64"/>
      </top>
      <bottom style="thin">
        <color theme="0"/>
      </bottom>
      <diagonal/>
    </border>
    <border>
      <left style="dotted">
        <color indexed="64"/>
      </left>
      <right style="dotted">
        <color indexed="64"/>
      </right>
      <top style="dotted">
        <color indexed="64"/>
      </top>
      <bottom style="dotted">
        <color indexed="64"/>
      </bottom>
      <diagonal/>
    </border>
    <border>
      <left style="thin">
        <color indexed="64"/>
      </left>
      <right style="thin">
        <color indexed="64"/>
      </right>
      <top style="thin">
        <color indexed="64"/>
      </top>
      <bottom/>
      <diagonal/>
    </border>
    <border>
      <left style="thin">
        <color theme="0"/>
      </left>
      <right/>
      <top style="hair">
        <color indexed="64"/>
      </top>
      <bottom style="hair">
        <color indexed="64"/>
      </bottom>
      <diagonal/>
    </border>
    <border>
      <left style="thin">
        <color indexed="64"/>
      </left>
      <right/>
      <top style="thin">
        <color theme="0"/>
      </top>
      <bottom style="thin">
        <color theme="0"/>
      </bottom>
      <diagonal/>
    </border>
    <border>
      <left style="thin">
        <color indexed="64"/>
      </left>
      <right/>
      <top style="thin">
        <color theme="0"/>
      </top>
      <bottom style="thin">
        <color indexed="64"/>
      </bottom>
      <diagonal/>
    </border>
    <border>
      <left/>
      <right style="thin">
        <color theme="0"/>
      </right>
      <top style="thin">
        <color theme="0"/>
      </top>
      <bottom style="thin">
        <color indexed="64"/>
      </bottom>
      <diagonal/>
    </border>
    <border>
      <left style="thin">
        <color theme="0"/>
      </left>
      <right/>
      <top style="thin">
        <color theme="0"/>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thin">
        <color theme="0"/>
      </bottom>
      <diagonal/>
    </border>
    <border>
      <left style="thin">
        <color theme="0"/>
      </left>
      <right/>
      <top style="thin">
        <color indexed="64"/>
      </top>
      <bottom style="hair">
        <color indexed="64"/>
      </bottom>
      <diagonal/>
    </border>
    <border>
      <left/>
      <right style="hair">
        <color indexed="64"/>
      </right>
      <top style="thin">
        <color theme="0"/>
      </top>
      <bottom style="hair">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right style="thin">
        <color indexed="64"/>
      </right>
      <top style="thin">
        <color theme="0"/>
      </top>
      <bottom style="thin">
        <color theme="0"/>
      </bottom>
      <diagonal/>
    </border>
    <border>
      <left style="hair">
        <color indexed="64"/>
      </left>
      <right style="hair">
        <color indexed="64"/>
      </right>
      <top/>
      <bottom style="thin">
        <color indexed="64"/>
      </bottom>
      <diagonal/>
    </border>
    <border>
      <left style="thin">
        <color theme="0"/>
      </left>
      <right style="thin">
        <color theme="0"/>
      </right>
      <top style="thin">
        <color indexed="64"/>
      </top>
      <bottom/>
      <diagonal/>
    </border>
    <border>
      <left style="thin">
        <color indexed="64"/>
      </left>
      <right style="thin">
        <color theme="0"/>
      </right>
      <top style="thin">
        <color theme="0"/>
      </top>
      <bottom style="thin">
        <color theme="0"/>
      </bottom>
      <diagonal/>
    </border>
    <border>
      <left style="thin">
        <color indexed="64"/>
      </left>
      <right/>
      <top style="thin">
        <color theme="0"/>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diagonalUp="1">
      <left style="thin">
        <color indexed="64"/>
      </left>
      <right style="thin">
        <color indexed="64"/>
      </right>
      <top style="thin">
        <color indexed="64"/>
      </top>
      <bottom style="thin">
        <color indexed="64"/>
      </bottom>
      <diagonal style="thin">
        <color theme="0"/>
      </diagonal>
    </border>
    <border diagonalUp="1">
      <left style="thin">
        <color indexed="64"/>
      </left>
      <right style="thin">
        <color indexed="64"/>
      </right>
      <top/>
      <bottom style="thin">
        <color indexed="64"/>
      </bottom>
      <diagonal style="thin">
        <color theme="0"/>
      </diagonal>
    </border>
    <border>
      <left style="thin">
        <color indexed="64"/>
      </left>
      <right/>
      <top/>
      <bottom style="thin">
        <color theme="0"/>
      </bottom>
      <diagonal/>
    </border>
    <border>
      <left/>
      <right style="thin">
        <color theme="0"/>
      </right>
      <top/>
      <bottom style="thin">
        <color theme="0"/>
      </bottom>
      <diagonal/>
    </border>
    <border>
      <left/>
      <right/>
      <top/>
      <bottom style="thin">
        <color theme="0"/>
      </bottom>
      <diagonal/>
    </border>
    <border>
      <left style="hair">
        <color indexed="64"/>
      </left>
      <right/>
      <top style="thin">
        <color indexed="64"/>
      </top>
      <bottom style="hair">
        <color indexed="64"/>
      </bottom>
      <diagonal/>
    </border>
    <border>
      <left/>
      <right style="thin">
        <color theme="0"/>
      </right>
      <top style="thin">
        <color indexed="64"/>
      </top>
      <bottom/>
      <diagonal/>
    </border>
    <border>
      <left style="hair">
        <color indexed="64"/>
      </left>
      <right/>
      <top style="hair">
        <color indexed="64"/>
      </top>
      <bottom style="thin">
        <color indexed="64"/>
      </bottom>
      <diagonal/>
    </border>
    <border>
      <left style="hair">
        <color indexed="64"/>
      </left>
      <right style="thin">
        <color indexed="64"/>
      </right>
      <top style="hair">
        <color indexed="64"/>
      </top>
      <bottom/>
      <diagonal/>
    </border>
    <border>
      <left style="thin">
        <color indexed="64"/>
      </left>
      <right/>
      <top style="thin">
        <color theme="0"/>
      </top>
      <bottom/>
      <diagonal/>
    </border>
    <border>
      <left style="thin">
        <color indexed="64"/>
      </left>
      <right style="thin">
        <color theme="0"/>
      </right>
      <top style="thin">
        <color indexed="64"/>
      </top>
      <bottom/>
      <diagonal/>
    </border>
    <border>
      <left style="thin">
        <color theme="0"/>
      </left>
      <right style="thin">
        <color theme="0"/>
      </right>
      <top style="thin">
        <color theme="0"/>
      </top>
      <bottom style="thin">
        <color indexed="64"/>
      </bottom>
      <diagonal/>
    </border>
    <border>
      <left style="thin">
        <color theme="0"/>
      </left>
      <right style="thin">
        <color theme="0"/>
      </right>
      <top style="thin">
        <color indexed="64"/>
      </top>
      <bottom style="thin">
        <color indexed="64"/>
      </bottom>
      <diagonal/>
    </border>
    <border>
      <left/>
      <right/>
      <top style="thin">
        <color theme="0"/>
      </top>
      <bottom style="hair">
        <color indexed="64"/>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style="hair">
        <color indexed="64"/>
      </right>
      <top style="thin">
        <color theme="0"/>
      </top>
      <bottom/>
      <diagonal/>
    </border>
    <border>
      <left/>
      <right style="hair">
        <color indexed="64"/>
      </right>
      <top/>
      <bottom style="thin">
        <color auto="1"/>
      </bottom>
      <diagonal/>
    </border>
    <border>
      <left style="thin">
        <color auto="1"/>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thin">
        <color auto="1"/>
      </right>
      <top style="dashed">
        <color auto="1"/>
      </top>
      <bottom style="dashed">
        <color auto="1"/>
      </bottom>
      <diagonal/>
    </border>
    <border>
      <left style="thin">
        <color auto="1"/>
      </left>
      <right style="dashed">
        <color auto="1"/>
      </right>
      <top style="dashed">
        <color auto="1"/>
      </top>
      <bottom style="thin">
        <color auto="1"/>
      </bottom>
      <diagonal/>
    </border>
    <border>
      <left style="dashed">
        <color auto="1"/>
      </left>
      <right style="dashed">
        <color auto="1"/>
      </right>
      <top style="dashed">
        <color auto="1"/>
      </top>
      <bottom style="thin">
        <color auto="1"/>
      </bottom>
      <diagonal/>
    </border>
    <border>
      <left style="dashed">
        <color auto="1"/>
      </left>
      <right style="thin">
        <color auto="1"/>
      </right>
      <top style="dashed">
        <color auto="1"/>
      </top>
      <bottom style="thin">
        <color auto="1"/>
      </bottom>
      <diagonal/>
    </border>
    <border>
      <left style="thin">
        <color indexed="64"/>
      </left>
      <right style="thin">
        <color indexed="64"/>
      </right>
      <top/>
      <bottom/>
      <diagonal/>
    </border>
    <border>
      <left/>
      <right/>
      <top style="thin">
        <color indexed="64"/>
      </top>
      <bottom style="thin">
        <color theme="0"/>
      </bottom>
      <diagonal/>
    </border>
    <border>
      <left style="thin">
        <color theme="0"/>
      </left>
      <right style="thin">
        <color theme="0"/>
      </right>
      <top/>
      <bottom/>
      <diagonal/>
    </border>
    <border>
      <left style="thin">
        <color auto="1"/>
      </left>
      <right/>
      <top style="thin">
        <color indexed="64"/>
      </top>
      <bottom style="thin">
        <color indexed="64"/>
      </bottom>
      <diagonal/>
    </border>
    <border>
      <left style="thin">
        <color theme="0"/>
      </left>
      <right/>
      <top/>
      <bottom style="thin">
        <color indexed="64"/>
      </bottom>
      <diagonal/>
    </border>
    <border>
      <left style="thin">
        <color indexed="64"/>
      </left>
      <right style="hair">
        <color indexed="64"/>
      </right>
      <top style="hair">
        <color indexed="64"/>
      </top>
      <bottom/>
      <diagonal/>
    </border>
    <border>
      <left style="thin">
        <color indexed="64"/>
      </left>
      <right/>
      <top/>
      <bottom/>
      <diagonal/>
    </border>
    <border>
      <left style="thin">
        <color theme="0"/>
      </left>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right/>
      <top style="thin">
        <color indexed="64"/>
      </top>
      <bottom style="hair">
        <color auto="1"/>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thin">
        <color indexed="64"/>
      </right>
      <top style="hair">
        <color indexed="64"/>
      </top>
      <bottom style="double">
        <color indexed="64"/>
      </bottom>
      <diagonal/>
    </border>
    <border>
      <left style="thin">
        <color indexed="64"/>
      </left>
      <right/>
      <top style="thin">
        <color indexed="64"/>
      </top>
      <bottom style="hair">
        <color indexed="64"/>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right style="thin">
        <color indexed="64"/>
      </right>
      <top style="thin">
        <color indexed="64"/>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theme="0"/>
      </left>
      <right/>
      <top style="hair">
        <color indexed="64"/>
      </top>
      <bottom/>
      <diagonal/>
    </border>
    <border>
      <left/>
      <right style="thin">
        <color indexed="64"/>
      </right>
      <top style="hair">
        <color indexed="64"/>
      </top>
      <bottom/>
      <diagonal/>
    </border>
    <border>
      <left/>
      <right/>
      <top style="hair">
        <color indexed="64"/>
      </top>
      <bottom/>
      <diagonal/>
    </border>
    <border>
      <left style="thin">
        <color rgb="FFB2B2B2"/>
      </left>
      <right style="thin">
        <color rgb="FFB2B2B2"/>
      </right>
      <top style="thin">
        <color rgb="FFB2B2B2"/>
      </top>
      <bottom style="thin">
        <color indexed="64"/>
      </bottom>
      <diagonal/>
    </border>
    <border>
      <left style="thin">
        <color indexed="64"/>
      </left>
      <right style="thin">
        <color indexed="8"/>
      </right>
      <top style="thin">
        <color indexed="64"/>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64"/>
      </left>
      <right style="thin">
        <color rgb="FFB2B2B2"/>
      </right>
      <top style="thin">
        <color rgb="FFB2B2B2"/>
      </top>
      <bottom style="thin">
        <color rgb="FFB2B2B2"/>
      </bottom>
      <diagonal/>
    </border>
    <border>
      <left style="thin">
        <color rgb="FFB2B2B2"/>
      </left>
      <right style="thin">
        <color indexed="64"/>
      </right>
      <top style="thin">
        <color rgb="FFB2B2B2"/>
      </top>
      <bottom style="thin">
        <color rgb="FFB2B2B2"/>
      </bottom>
      <diagonal/>
    </border>
    <border>
      <left style="thin">
        <color indexed="64"/>
      </left>
      <right style="thin">
        <color rgb="FFB2B2B2"/>
      </right>
      <top style="thin">
        <color rgb="FFB2B2B2"/>
      </top>
      <bottom style="thin">
        <color indexed="64"/>
      </bottom>
      <diagonal/>
    </border>
    <border>
      <left style="thin">
        <color rgb="FFB2B2B2"/>
      </left>
      <right/>
      <top style="thin">
        <color rgb="FFB2B2B2"/>
      </top>
      <bottom style="thin">
        <color rgb="FFB2B2B2"/>
      </bottom>
      <diagonal/>
    </border>
    <border>
      <left/>
      <right/>
      <top style="thin">
        <color indexed="64"/>
      </top>
      <bottom style="thin">
        <color theme="0"/>
      </bottom>
      <diagonal/>
    </border>
    <border>
      <left/>
      <right/>
      <top/>
      <bottom style="thin">
        <color indexed="64"/>
      </bottom>
      <diagonal/>
    </border>
    <border>
      <left/>
      <right style="thin">
        <color indexed="64"/>
      </right>
      <top style="thin">
        <color theme="0"/>
      </top>
      <bottom/>
      <diagonal/>
    </border>
    <border>
      <left/>
      <right style="thin">
        <color indexed="64"/>
      </right>
      <top/>
      <bottom style="thin">
        <color theme="0"/>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rgb="FF53B3DD"/>
      </left>
      <right/>
      <top style="hair">
        <color indexed="64"/>
      </top>
      <bottom style="hair">
        <color indexed="64"/>
      </bottom>
      <diagonal/>
    </border>
    <border>
      <left style="medium">
        <color theme="0"/>
      </left>
      <right style="medium">
        <color theme="0"/>
      </right>
      <top style="thin">
        <color indexed="64"/>
      </top>
      <bottom/>
      <diagonal/>
    </border>
    <border>
      <left style="dotted">
        <color indexed="64"/>
      </left>
      <right style="thick">
        <color rgb="FF53B3DD"/>
      </right>
      <top style="dotted">
        <color indexed="64"/>
      </top>
      <bottom style="dotted">
        <color indexed="64"/>
      </bottom>
      <diagonal/>
    </border>
    <border>
      <left style="dotted">
        <color indexed="64"/>
      </left>
      <right style="dotted">
        <color indexed="64"/>
      </right>
      <top style="dotted">
        <color indexed="64"/>
      </top>
      <bottom style="thick">
        <color rgb="FF53B3DD"/>
      </bottom>
      <diagonal/>
    </border>
    <border>
      <left style="dotted">
        <color indexed="64"/>
      </left>
      <right style="thick">
        <color rgb="FF53B3DD"/>
      </right>
      <top style="dotted">
        <color indexed="64"/>
      </top>
      <bottom style="thick">
        <color rgb="FF53B3DD"/>
      </bottom>
      <diagonal/>
    </border>
    <border>
      <left/>
      <right style="thin">
        <color indexed="64"/>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top/>
      <bottom/>
      <diagonal/>
    </border>
    <border>
      <left style="dotted">
        <color indexed="64"/>
      </left>
      <right style="dotted">
        <color indexed="64"/>
      </right>
      <top style="medium">
        <color rgb="FF53B3DD"/>
      </top>
      <bottom style="dotted">
        <color indexed="64"/>
      </bottom>
      <diagonal/>
    </border>
    <border>
      <left style="thick">
        <color rgb="FF53B3DD"/>
      </left>
      <right/>
      <top/>
      <bottom/>
      <diagonal/>
    </border>
    <border>
      <left/>
      <right style="thick">
        <color rgb="FF53B3DD"/>
      </right>
      <top/>
      <bottom/>
      <diagonal/>
    </border>
    <border>
      <left style="thick">
        <color rgb="FF53B3DD"/>
      </left>
      <right style="dotted">
        <color indexed="64"/>
      </right>
      <top style="medium">
        <color rgb="FF53B3DD"/>
      </top>
      <bottom style="dotted">
        <color indexed="64"/>
      </bottom>
      <diagonal/>
    </border>
    <border>
      <left style="dotted">
        <color indexed="64"/>
      </left>
      <right style="thick">
        <color rgb="FF53B3DD"/>
      </right>
      <top style="medium">
        <color rgb="FF53B3DD"/>
      </top>
      <bottom style="dotted">
        <color indexed="64"/>
      </bottom>
      <diagonal/>
    </border>
    <border>
      <left style="thick">
        <color rgb="FF53B3DD"/>
      </left>
      <right style="dotted">
        <color indexed="64"/>
      </right>
      <top style="dotted">
        <color indexed="64"/>
      </top>
      <bottom style="dotted">
        <color indexed="64"/>
      </bottom>
      <diagonal/>
    </border>
    <border>
      <left/>
      <right style="medium">
        <color theme="0"/>
      </right>
      <top/>
      <bottom/>
      <diagonal/>
    </border>
    <border>
      <left/>
      <right/>
      <top style="medium">
        <color theme="0"/>
      </top>
      <bottom/>
      <diagonal/>
    </border>
    <border>
      <left style="hair">
        <color indexed="64"/>
      </left>
      <right style="medium">
        <color rgb="FF53B3DD"/>
      </right>
      <top style="hair">
        <color indexed="64"/>
      </top>
      <bottom style="hair">
        <color indexed="64"/>
      </bottom>
      <diagonal/>
    </border>
    <border>
      <left style="thin">
        <color rgb="FF53B3DD"/>
      </left>
      <right style="thin">
        <color rgb="FF53B3DD"/>
      </right>
      <top style="thin">
        <color rgb="FF53B3DD"/>
      </top>
      <bottom style="thin">
        <color rgb="FF53B3DD"/>
      </bottom>
      <diagonal/>
    </border>
    <border>
      <left/>
      <right style="medium">
        <color rgb="FF53B3DD"/>
      </right>
      <top/>
      <bottom/>
      <diagonal/>
    </border>
    <border>
      <left style="medium">
        <color rgb="FF53B3DD"/>
      </left>
      <right/>
      <top/>
      <bottom/>
      <diagonal/>
    </border>
    <border>
      <left style="medium">
        <color rgb="FF53B3DD"/>
      </left>
      <right/>
      <top style="thin">
        <color rgb="FF53B3DD"/>
      </top>
      <bottom style="thin">
        <color rgb="FF53B3DD"/>
      </bottom>
      <diagonal/>
    </border>
    <border>
      <left/>
      <right/>
      <top style="medium">
        <color rgb="FF53B3DD"/>
      </top>
      <bottom/>
      <diagonal/>
    </border>
    <border>
      <left style="medium">
        <color theme="0"/>
      </left>
      <right/>
      <top style="thin">
        <color indexed="64"/>
      </top>
      <bottom/>
      <diagonal/>
    </border>
    <border>
      <left style="medium">
        <color theme="0"/>
      </left>
      <right style="medium">
        <color theme="0"/>
      </right>
      <top/>
      <bottom style="thin">
        <color indexed="64"/>
      </bottom>
      <diagonal/>
    </border>
    <border>
      <left style="medium">
        <color theme="0"/>
      </left>
      <right/>
      <top/>
      <bottom style="thin">
        <color indexed="64"/>
      </bottom>
      <diagonal/>
    </border>
    <border>
      <left/>
      <right style="thin">
        <color rgb="FF53B3DD"/>
      </right>
      <top style="thin">
        <color rgb="FF53B3DD"/>
      </top>
      <bottom/>
      <diagonal/>
    </border>
    <border>
      <left/>
      <right style="thin">
        <color rgb="FF53B3DD"/>
      </right>
      <top/>
      <bottom/>
      <diagonal/>
    </border>
    <border>
      <left/>
      <right style="thin">
        <color rgb="FF53B3DD"/>
      </right>
      <top/>
      <bottom style="thin">
        <color rgb="FF53B3DD"/>
      </bottom>
      <diagonal/>
    </border>
    <border>
      <left style="thin">
        <color theme="0"/>
      </left>
      <right style="medium">
        <color rgb="FF53B3DD"/>
      </right>
      <top/>
      <bottom/>
      <diagonal/>
    </border>
    <border>
      <left style="thin">
        <color rgb="FF53B3DD"/>
      </left>
      <right style="thin">
        <color rgb="FF53B3DD"/>
      </right>
      <top style="thin">
        <color rgb="FF53B3DD"/>
      </top>
      <bottom/>
      <diagonal/>
    </border>
    <border>
      <left style="thin">
        <color rgb="FF53B3DD"/>
      </left>
      <right style="thin">
        <color rgb="FF53B3DD"/>
      </right>
      <top/>
      <bottom style="thin">
        <color rgb="FF53B3DD"/>
      </bottom>
      <diagonal/>
    </border>
    <border>
      <left style="thin">
        <color rgb="FF53B3DD"/>
      </left>
      <right/>
      <top/>
      <bottom style="thin">
        <color rgb="FF53B3DD"/>
      </bottom>
      <diagonal/>
    </border>
    <border>
      <left style="thin">
        <color rgb="FF53B3DD"/>
      </left>
      <right/>
      <top style="thin">
        <color rgb="FF53B3DD"/>
      </top>
      <bottom style="thin">
        <color rgb="FF53B3DD"/>
      </bottom>
      <diagonal/>
    </border>
    <border>
      <left style="thin">
        <color rgb="FF53B3DD"/>
      </left>
      <right/>
      <top style="thin">
        <color rgb="FF53B3DD"/>
      </top>
      <bottom/>
      <diagonal/>
    </border>
    <border>
      <left style="thin">
        <color theme="0"/>
      </left>
      <right style="medium">
        <color theme="0"/>
      </right>
      <top/>
      <bottom/>
      <diagonal/>
    </border>
    <border>
      <left/>
      <right/>
      <top style="thin">
        <color rgb="FF53B3DD"/>
      </top>
      <bottom style="thin">
        <color rgb="FF53B3DD"/>
      </bottom>
      <diagonal/>
    </border>
    <border>
      <left/>
      <right/>
      <top/>
      <bottom style="medium">
        <color theme="0"/>
      </bottom>
      <diagonal/>
    </border>
    <border>
      <left/>
      <right style="medium">
        <color rgb="FF53B3DD"/>
      </right>
      <top/>
      <bottom style="medium">
        <color theme="0"/>
      </bottom>
      <diagonal/>
    </border>
    <border>
      <left/>
      <right style="medium">
        <color rgb="FF53B3DD"/>
      </right>
      <top style="medium">
        <color theme="0"/>
      </top>
      <bottom style="medium">
        <color theme="0"/>
      </bottom>
      <diagonal/>
    </border>
    <border>
      <left/>
      <right/>
      <top style="thin">
        <color rgb="FF53B3DD"/>
      </top>
      <bottom/>
      <diagonal/>
    </border>
    <border>
      <left style="dashed">
        <color theme="0"/>
      </left>
      <right style="dashed">
        <color theme="0"/>
      </right>
      <top/>
      <bottom/>
      <diagonal/>
    </border>
    <border>
      <left style="dashed">
        <color theme="0"/>
      </left>
      <right/>
      <top/>
      <bottom/>
      <diagonal/>
    </border>
    <border>
      <left/>
      <right/>
      <top style="medium">
        <color rgb="FF53B3DD"/>
      </top>
      <bottom style="medium">
        <color theme="0"/>
      </bottom>
      <diagonal/>
    </border>
    <border>
      <left/>
      <right style="medium">
        <color theme="0"/>
      </right>
      <top style="medium">
        <color rgb="FF53B3DD"/>
      </top>
      <bottom style="medium">
        <color theme="0"/>
      </bottom>
      <diagonal/>
    </border>
    <border>
      <left style="medium">
        <color theme="0"/>
      </left>
      <right/>
      <top style="medium">
        <color rgb="FF53B3DD"/>
      </top>
      <bottom style="medium">
        <color theme="0"/>
      </bottom>
      <diagonal/>
    </border>
    <border>
      <left style="medium">
        <color rgb="FF53B3DD"/>
      </left>
      <right/>
      <top style="medium">
        <color theme="0"/>
      </top>
      <bottom style="medium">
        <color theme="0"/>
      </bottom>
      <diagonal/>
    </border>
    <border>
      <left style="medium">
        <color rgb="FF53B3DD"/>
      </left>
      <right/>
      <top style="medium">
        <color theme="0"/>
      </top>
      <bottom/>
      <diagonal/>
    </border>
    <border>
      <left/>
      <right/>
      <top/>
      <bottom style="thin">
        <color rgb="FF53B3DD"/>
      </bottom>
      <diagonal/>
    </border>
    <border>
      <left style="thin">
        <color theme="0"/>
      </left>
      <right/>
      <top/>
      <bottom style="thin">
        <color rgb="FF53B3DD"/>
      </bottom>
      <diagonal/>
    </border>
    <border>
      <left/>
      <right style="thin">
        <color theme="0"/>
      </right>
      <top/>
      <bottom style="thin">
        <color rgb="FF53B3DD"/>
      </bottom>
      <diagonal/>
    </border>
    <border>
      <left/>
      <right style="dashed">
        <color theme="0"/>
      </right>
      <top/>
      <bottom style="thin">
        <color rgb="FF53B3DD"/>
      </bottom>
      <diagonal/>
    </border>
    <border>
      <left style="thin">
        <color rgb="FF2C6682"/>
      </left>
      <right/>
      <top style="thin">
        <color rgb="FF53B3DD"/>
      </top>
      <bottom/>
      <diagonal/>
    </border>
    <border>
      <left style="dashed">
        <color theme="0"/>
      </left>
      <right style="dashed">
        <color theme="0"/>
      </right>
      <top/>
      <bottom style="thin">
        <color rgb="FF53B3DD"/>
      </bottom>
      <diagonal/>
    </border>
    <border>
      <left style="dashed">
        <color theme="0"/>
      </left>
      <right style="thin">
        <color rgb="FF53B3DD"/>
      </right>
      <top/>
      <bottom style="thin">
        <color rgb="FF53B3DD"/>
      </bottom>
      <diagonal/>
    </border>
    <border>
      <left style="thin">
        <color theme="0"/>
      </left>
      <right style="thin">
        <color theme="0"/>
      </right>
      <top/>
      <bottom style="thin">
        <color rgb="FF53B3DD"/>
      </bottom>
      <diagonal/>
    </border>
    <border>
      <left/>
      <right/>
      <top style="medium">
        <color rgb="FF2C6682"/>
      </top>
      <bottom style="medium">
        <color theme="0"/>
      </bottom>
      <diagonal/>
    </border>
    <border>
      <left style="thin">
        <color rgb="FF53B3DD"/>
      </left>
      <right style="thin">
        <color rgb="FF53B3DD"/>
      </right>
      <top style="medium">
        <color rgb="FF53B3DD"/>
      </top>
      <bottom style="thin">
        <color rgb="FF53B3DD"/>
      </bottom>
      <diagonal/>
    </border>
    <border>
      <left style="thin">
        <color rgb="FF53B3DD"/>
      </left>
      <right/>
      <top/>
      <bottom/>
      <diagonal/>
    </border>
    <border>
      <left style="medium">
        <color theme="0"/>
      </left>
      <right/>
      <top style="medium">
        <color rgb="FF53B3DD"/>
      </top>
      <bottom/>
      <diagonal/>
    </border>
    <border>
      <left style="medium">
        <color rgb="FF53B3DD"/>
      </left>
      <right style="thin">
        <color indexed="64"/>
      </right>
      <top style="medium">
        <color rgb="FF53B3DD"/>
      </top>
      <bottom style="medium">
        <color rgb="FF53B3DD"/>
      </bottom>
      <diagonal/>
    </border>
    <border>
      <left style="thin">
        <color indexed="64"/>
      </left>
      <right style="thin">
        <color indexed="64"/>
      </right>
      <top style="medium">
        <color rgb="FF53B3DD"/>
      </top>
      <bottom style="medium">
        <color rgb="FF53B3DD"/>
      </bottom>
      <diagonal/>
    </border>
    <border>
      <left style="thin">
        <color indexed="64"/>
      </left>
      <right style="medium">
        <color rgb="FF53B3DD"/>
      </right>
      <top style="medium">
        <color rgb="FF53B3DD"/>
      </top>
      <bottom style="medium">
        <color rgb="FF53B3DD"/>
      </bottom>
      <diagonal/>
    </border>
    <border>
      <left/>
      <right style="dashed">
        <color theme="0"/>
      </right>
      <top/>
      <bottom/>
      <diagonal/>
    </border>
    <border>
      <left style="dashed">
        <color theme="0"/>
      </left>
      <right style="thin">
        <color rgb="FF53B3DD"/>
      </right>
      <top/>
      <bottom/>
      <diagonal/>
    </border>
    <border>
      <left style="medium">
        <color rgb="FF53B3DD"/>
      </left>
      <right style="medium">
        <color theme="0"/>
      </right>
      <top style="medium">
        <color theme="0"/>
      </top>
      <bottom/>
      <diagonal/>
    </border>
    <border>
      <left/>
      <right style="thin">
        <color indexed="64"/>
      </right>
      <top/>
      <bottom style="medium">
        <color theme="0"/>
      </bottom>
      <diagonal/>
    </border>
    <border>
      <left/>
      <right style="medium">
        <color theme="0"/>
      </right>
      <top style="medium">
        <color rgb="FF53B3DD"/>
      </top>
      <bottom/>
      <diagonal/>
    </border>
    <border>
      <left style="medium">
        <color theme="0" tint="-0.24994659260841701"/>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thin">
        <color indexed="64"/>
      </left>
      <right/>
      <top style="medium">
        <color theme="0"/>
      </top>
      <bottom style="medium">
        <color theme="0"/>
      </bottom>
      <diagonal/>
    </border>
    <border>
      <left style="thin">
        <color indexed="64"/>
      </left>
      <right/>
      <top/>
      <bottom style="medium">
        <color theme="0"/>
      </bottom>
      <diagonal/>
    </border>
    <border>
      <left style="medium">
        <color theme="0"/>
      </left>
      <right style="medium">
        <color rgb="FF53B3DD"/>
      </right>
      <top/>
      <bottom style="medium">
        <color theme="0"/>
      </bottom>
      <diagonal/>
    </border>
    <border>
      <left/>
      <right/>
      <top/>
      <bottom style="medium">
        <color rgb="FF53B3DD"/>
      </bottom>
      <diagonal/>
    </border>
    <border>
      <left style="medium">
        <color theme="0"/>
      </left>
      <right style="medium">
        <color rgb="FF53B3DD"/>
      </right>
      <top style="medium">
        <color theme="0"/>
      </top>
      <bottom style="medium">
        <color theme="0"/>
      </bottom>
      <diagonal/>
    </border>
    <border>
      <left style="medium">
        <color theme="0"/>
      </left>
      <right style="medium">
        <color theme="0"/>
      </right>
      <top style="medium">
        <color theme="0"/>
      </top>
      <bottom style="medium">
        <color rgb="FF53B3DD"/>
      </bottom>
      <diagonal/>
    </border>
    <border>
      <left style="medium">
        <color indexed="64"/>
      </left>
      <right/>
      <top style="medium">
        <color indexed="64"/>
      </top>
      <bottom/>
      <diagonal/>
    </border>
    <border>
      <left/>
      <right/>
      <top style="thick">
        <color rgb="FF53B3DD"/>
      </top>
      <bottom/>
      <diagonal/>
    </border>
    <border>
      <left style="medium">
        <color rgb="FF2C6682"/>
      </left>
      <right/>
      <top style="medium">
        <color theme="0"/>
      </top>
      <bottom/>
      <diagonal/>
    </border>
    <border>
      <left/>
      <right style="medium">
        <color rgb="FF2C6682"/>
      </right>
      <top style="medium">
        <color theme="0"/>
      </top>
      <bottom/>
      <diagonal/>
    </border>
    <border>
      <left style="medium">
        <color rgb="FF2C6682"/>
      </left>
      <right/>
      <top style="hair">
        <color indexed="64"/>
      </top>
      <bottom style="hair">
        <color indexed="64"/>
      </bottom>
      <diagonal/>
    </border>
    <border>
      <left/>
      <right style="medium">
        <color rgb="FF2C6682"/>
      </right>
      <top style="hair">
        <color indexed="64"/>
      </top>
      <bottom style="hair">
        <color indexed="64"/>
      </bottom>
      <diagonal/>
    </border>
    <border>
      <left style="medium">
        <color rgb="FF53B3DD"/>
      </left>
      <right style="hair">
        <color rgb="FF53B3DD"/>
      </right>
      <top style="hair">
        <color auto="1"/>
      </top>
      <bottom style="medium">
        <color theme="0"/>
      </bottom>
      <diagonal/>
    </border>
    <border>
      <left style="medium">
        <color rgb="FF53B3DD"/>
      </left>
      <right style="hair">
        <color rgb="FF53B3DD"/>
      </right>
      <top style="medium">
        <color theme="0"/>
      </top>
      <bottom style="medium">
        <color theme="0"/>
      </bottom>
      <diagonal/>
    </border>
    <border>
      <left style="medium">
        <color rgb="FF2C6682"/>
      </left>
      <right style="thin">
        <color indexed="64"/>
      </right>
      <top/>
      <bottom style="medium">
        <color theme="0"/>
      </bottom>
      <diagonal/>
    </border>
    <border>
      <left/>
      <right style="medium">
        <color rgb="FF2C6682"/>
      </right>
      <top style="medium">
        <color theme="0" tint="-0.24994659260841701"/>
      </top>
      <bottom style="medium">
        <color theme="0" tint="-0.24994659260841701"/>
      </bottom>
      <diagonal/>
    </border>
    <border>
      <left style="medium">
        <color rgb="FF2C6682"/>
      </left>
      <right style="thin">
        <color indexed="64"/>
      </right>
      <top style="medium">
        <color theme="0"/>
      </top>
      <bottom style="medium">
        <color theme="0"/>
      </bottom>
      <diagonal/>
    </border>
    <border>
      <left style="medium">
        <color rgb="FF2C6682"/>
      </left>
      <right style="thin">
        <color theme="0" tint="-0.24994659260841701"/>
      </right>
      <top style="medium">
        <color rgb="FF53B3DD"/>
      </top>
      <bottom style="thin">
        <color theme="0" tint="-0.24994659260841701"/>
      </bottom>
      <diagonal/>
    </border>
    <border>
      <left style="thin">
        <color theme="0" tint="-0.24994659260841701"/>
      </left>
      <right style="thin">
        <color theme="0" tint="-0.24994659260841701"/>
      </right>
      <top style="medium">
        <color rgb="FF53B3DD"/>
      </top>
      <bottom style="thin">
        <color theme="0" tint="-0.24994659260841701"/>
      </bottom>
      <diagonal/>
    </border>
    <border>
      <left style="thin">
        <color theme="0" tint="-0.24994659260841701"/>
      </left>
      <right style="medium">
        <color rgb="FF2C6682"/>
      </right>
      <top style="medium">
        <color rgb="FF53B3DD"/>
      </top>
      <bottom style="thin">
        <color theme="0" tint="-0.24994659260841701"/>
      </bottom>
      <diagonal/>
    </border>
    <border>
      <left style="medium">
        <color rgb="FF2C668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2C6682"/>
      </right>
      <top style="thin">
        <color theme="0" tint="-0.24994659260841701"/>
      </top>
      <bottom style="thin">
        <color theme="0" tint="-0.24994659260841701"/>
      </bottom>
      <diagonal/>
    </border>
    <border>
      <left style="thin">
        <color theme="0" tint="-0.499984740745262"/>
      </left>
      <right style="thin">
        <color theme="0" tint="-0.499984740745262"/>
      </right>
      <top style="medium">
        <color theme="0"/>
      </top>
      <bottom style="medium">
        <color theme="0"/>
      </bottom>
      <diagonal/>
    </border>
    <border>
      <left style="thin">
        <color theme="0" tint="-0.499984740745262"/>
      </left>
      <right style="thin">
        <color theme="0" tint="-0.499984740745262"/>
      </right>
      <top style="medium">
        <color theme="0"/>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theme="0"/>
      </right>
      <top/>
      <bottom style="medium">
        <color theme="0"/>
      </bottom>
      <diagonal/>
    </border>
    <border>
      <left style="medium">
        <color theme="0"/>
      </left>
      <right style="medium">
        <color rgb="FF2C6682"/>
      </right>
      <top style="medium">
        <color theme="0"/>
      </top>
      <bottom/>
      <diagonal/>
    </border>
    <border>
      <left style="medium">
        <color theme="0"/>
      </left>
      <right style="medium">
        <color rgb="FF2C6682"/>
      </right>
      <top/>
      <bottom/>
      <diagonal/>
    </border>
    <border>
      <left style="medium">
        <color rgb="FF2C6682"/>
      </left>
      <right/>
      <top style="hair">
        <color indexed="64"/>
      </top>
      <bottom style="thin">
        <color rgb="FF53B3DD"/>
      </bottom>
      <diagonal/>
    </border>
    <border>
      <left/>
      <right/>
      <top style="hair">
        <color indexed="64"/>
      </top>
      <bottom style="thin">
        <color rgb="FF53B3DD"/>
      </bottom>
      <diagonal/>
    </border>
    <border>
      <left style="medium">
        <color rgb="FF53B3DD"/>
      </left>
      <right style="hair">
        <color rgb="FF53B3DD"/>
      </right>
      <top style="medium">
        <color theme="0"/>
      </top>
      <bottom style="thin">
        <color rgb="FF53B3DD"/>
      </bottom>
      <diagonal/>
    </border>
    <border>
      <left/>
      <right style="medium">
        <color rgb="FF2C6682"/>
      </right>
      <top style="hair">
        <color indexed="64"/>
      </top>
      <bottom style="thin">
        <color rgb="FF53B3DD"/>
      </bottom>
      <diagonal/>
    </border>
    <border>
      <left style="medium">
        <color rgb="FF2C6682"/>
      </left>
      <right style="thin">
        <color theme="0" tint="-0.24994659260841701"/>
      </right>
      <top style="thin">
        <color theme="0" tint="-0.24994659260841701"/>
      </top>
      <bottom style="thin">
        <color rgb="FF53B3DD"/>
      </bottom>
      <diagonal/>
    </border>
    <border>
      <left style="thin">
        <color theme="0" tint="-0.24994659260841701"/>
      </left>
      <right style="thin">
        <color theme="0" tint="-0.24994659260841701"/>
      </right>
      <top style="thin">
        <color theme="0" tint="-0.24994659260841701"/>
      </top>
      <bottom style="thin">
        <color rgb="FF53B3DD"/>
      </bottom>
      <diagonal/>
    </border>
    <border>
      <left style="thin">
        <color theme="0" tint="-0.24994659260841701"/>
      </left>
      <right style="medium">
        <color rgb="FF2C6682"/>
      </right>
      <top style="thin">
        <color theme="0" tint="-0.24994659260841701"/>
      </top>
      <bottom style="thin">
        <color rgb="FF53B3DD"/>
      </bottom>
      <diagonal/>
    </border>
    <border>
      <left style="medium">
        <color rgb="FF2C6682"/>
      </left>
      <right style="thin">
        <color indexed="64"/>
      </right>
      <top style="medium">
        <color theme="0"/>
      </top>
      <bottom style="thin">
        <color rgb="FF53B3DD"/>
      </bottom>
      <diagonal/>
    </border>
    <border>
      <left style="thin">
        <color indexed="64"/>
      </left>
      <right/>
      <top style="medium">
        <color theme="0"/>
      </top>
      <bottom style="thin">
        <color rgb="FF53B3DD"/>
      </bottom>
      <diagonal/>
    </border>
    <border>
      <left style="medium">
        <color theme="0" tint="-0.24994659260841701"/>
      </left>
      <right/>
      <top style="medium">
        <color theme="0" tint="-0.24994659260841701"/>
      </top>
      <bottom style="thin">
        <color rgb="FF53B3DD"/>
      </bottom>
      <diagonal/>
    </border>
    <border>
      <left/>
      <right style="medium">
        <color theme="0" tint="-0.24994659260841701"/>
      </right>
      <top style="medium">
        <color theme="0" tint="-0.24994659260841701"/>
      </top>
      <bottom style="thin">
        <color rgb="FF53B3DD"/>
      </bottom>
      <diagonal/>
    </border>
    <border>
      <left/>
      <right style="thin">
        <color indexed="64"/>
      </right>
      <top style="medium">
        <color theme="0"/>
      </top>
      <bottom style="thin">
        <color rgb="FF53B3DD"/>
      </bottom>
      <diagonal/>
    </border>
    <border>
      <left/>
      <right/>
      <top style="medium">
        <color theme="0"/>
      </top>
      <bottom style="thin">
        <color rgb="FF53B3DD"/>
      </bottom>
      <diagonal/>
    </border>
    <border>
      <left style="thin">
        <color theme="0" tint="-0.499984740745262"/>
      </left>
      <right style="thin">
        <color theme="0" tint="-0.499984740745262"/>
      </right>
      <top style="thin">
        <color theme="0" tint="-0.499984740745262"/>
      </top>
      <bottom style="thin">
        <color rgb="FF53B3DD"/>
      </bottom>
      <diagonal/>
    </border>
    <border>
      <left style="thin">
        <color theme="0" tint="-0.499984740745262"/>
      </left>
      <right style="thin">
        <color theme="0" tint="-0.499984740745262"/>
      </right>
      <top style="medium">
        <color theme="0"/>
      </top>
      <bottom style="thin">
        <color rgb="FF53B3DD"/>
      </bottom>
      <diagonal/>
    </border>
    <border>
      <left/>
      <right style="medium">
        <color theme="0"/>
      </right>
      <top/>
      <bottom style="thin">
        <color rgb="FF53B3DD"/>
      </bottom>
      <diagonal/>
    </border>
    <border>
      <left style="medium">
        <color theme="0"/>
      </left>
      <right style="medium">
        <color rgb="FF2C6682"/>
      </right>
      <top/>
      <bottom style="thin">
        <color rgb="FF53B3DD"/>
      </bottom>
      <diagonal/>
    </border>
    <border>
      <left/>
      <right style="thin">
        <color rgb="FF2C6682"/>
      </right>
      <top style="thin">
        <color theme="0"/>
      </top>
      <bottom/>
      <diagonal/>
    </border>
    <border>
      <left style="thin">
        <color rgb="FF2C6682"/>
      </left>
      <right/>
      <top style="thin">
        <color rgb="FF53B3DD"/>
      </top>
      <bottom style="thin">
        <color rgb="FF53B3DD"/>
      </bottom>
      <diagonal/>
    </border>
    <border>
      <left style="thin">
        <color theme="0"/>
      </left>
      <right style="hair">
        <color theme="0" tint="-0.499984740745262"/>
      </right>
      <top style="medium">
        <color rgb="FF53B3DD"/>
      </top>
      <bottom/>
      <diagonal/>
    </border>
    <border>
      <left style="hair">
        <color theme="0" tint="-0.499984740745262"/>
      </left>
      <right style="hair">
        <color theme="0" tint="-0.499984740745262"/>
      </right>
      <top style="medium">
        <color rgb="FF53B3DD"/>
      </top>
      <bottom/>
      <diagonal/>
    </border>
    <border>
      <left style="hair">
        <color theme="0" tint="-0.499984740745262"/>
      </left>
      <right style="hair">
        <color theme="0" tint="-0.499984740745262"/>
      </right>
      <top/>
      <bottom style="hair">
        <color indexed="64"/>
      </bottom>
      <diagonal/>
    </border>
    <border>
      <left style="hair">
        <color theme="0" tint="-0.499984740745262"/>
      </left>
      <right style="medium">
        <color rgb="FF53B3DD"/>
      </right>
      <top/>
      <bottom style="hair">
        <color indexed="64"/>
      </bottom>
      <diagonal/>
    </border>
    <border>
      <left style="medium">
        <color rgb="FF53B3DD"/>
      </left>
      <right style="hair">
        <color theme="0" tint="-0.499984740745262"/>
      </right>
      <top style="hair">
        <color indexed="64"/>
      </top>
      <bottom style="hair">
        <color indexed="64"/>
      </bottom>
      <diagonal/>
    </border>
    <border>
      <left style="hair">
        <color theme="0" tint="-0.499984740745262"/>
      </left>
      <right style="hair">
        <color theme="0" tint="-0.499984740745262"/>
      </right>
      <top style="hair">
        <color indexed="64"/>
      </top>
      <bottom style="hair">
        <color indexed="64"/>
      </bottom>
      <diagonal/>
    </border>
    <border>
      <left style="hair">
        <color theme="0" tint="-0.499984740745262"/>
      </left>
      <right style="medium">
        <color rgb="FF53B3DD"/>
      </right>
      <top style="hair">
        <color indexed="64"/>
      </top>
      <bottom style="hair">
        <color indexed="64"/>
      </bottom>
      <diagonal/>
    </border>
    <border>
      <left style="medium">
        <color rgb="FF53B3DD"/>
      </left>
      <right style="hair">
        <color theme="0" tint="-0.499984740745262"/>
      </right>
      <top style="medium">
        <color rgb="FF53B3DD"/>
      </top>
      <bottom style="hair">
        <color indexed="64"/>
      </bottom>
      <diagonal/>
    </border>
    <border>
      <left style="hair">
        <color theme="0" tint="-0.499984740745262"/>
      </left>
      <right style="medium">
        <color rgb="FF53B3DD"/>
      </right>
      <top style="medium">
        <color rgb="FF53B3DD"/>
      </top>
      <bottom style="hair">
        <color indexed="64"/>
      </bottom>
      <diagonal/>
    </border>
    <border>
      <left style="hair">
        <color theme="0" tint="-0.499984740745262"/>
      </left>
      <right/>
      <top style="hair">
        <color indexed="64"/>
      </top>
      <bottom style="hair">
        <color indexed="64"/>
      </bottom>
      <diagonal/>
    </border>
    <border>
      <left/>
      <right style="hair">
        <color theme="0" tint="-0.499984740745262"/>
      </right>
      <top style="medium">
        <color rgb="FF53B3DD"/>
      </top>
      <bottom style="hair">
        <color indexed="64"/>
      </bottom>
      <diagonal/>
    </border>
    <border>
      <left style="hair">
        <color theme="0" tint="-0.499984740745262"/>
      </left>
      <right style="hair">
        <color indexed="64"/>
      </right>
      <top style="medium">
        <color rgb="FF53B3DD"/>
      </top>
      <bottom style="hair">
        <color indexed="64"/>
      </bottom>
      <diagonal/>
    </border>
    <border>
      <left/>
      <right style="hair">
        <color theme="0" tint="-0.499984740745262"/>
      </right>
      <top style="hair">
        <color indexed="64"/>
      </top>
      <bottom style="hair">
        <color indexed="64"/>
      </bottom>
      <diagonal/>
    </border>
    <border>
      <left style="hair">
        <color theme="0" tint="-0.499984740745262"/>
      </left>
      <right style="hair">
        <color indexed="64"/>
      </right>
      <top style="hair">
        <color indexed="64"/>
      </top>
      <bottom style="hair">
        <color indexed="64"/>
      </bottom>
      <diagonal/>
    </border>
    <border>
      <left/>
      <right style="medium">
        <color rgb="FF53B3DD"/>
      </right>
      <top/>
      <bottom style="hair">
        <color theme="0" tint="-0.499984740745262"/>
      </bottom>
      <diagonal/>
    </border>
    <border>
      <left/>
      <right style="medium">
        <color rgb="FF53B3DD"/>
      </right>
      <top style="hair">
        <color theme="0" tint="-0.499984740745262"/>
      </top>
      <bottom style="hair">
        <color theme="0" tint="-0.499984740745262"/>
      </bottom>
      <diagonal/>
    </border>
    <border>
      <left style="hair">
        <color indexed="64"/>
      </left>
      <right style="medium">
        <color rgb="FF53B3DD"/>
      </right>
      <top/>
      <bottom style="hair">
        <color indexed="64"/>
      </bottom>
      <diagonal/>
    </border>
    <border>
      <left style="medium">
        <color rgb="FF53B3DD"/>
      </left>
      <right/>
      <top style="hair">
        <color indexed="64"/>
      </top>
      <bottom/>
      <diagonal/>
    </border>
    <border>
      <left style="hair">
        <color theme="0" tint="-0.499984740745262"/>
      </left>
      <right/>
      <top style="hair">
        <color indexed="64"/>
      </top>
      <bottom/>
      <diagonal/>
    </border>
    <border>
      <left/>
      <right/>
      <top style="hair">
        <color theme="0" tint="-0.499984740745262"/>
      </top>
      <bottom style="thick">
        <color rgb="FF53B3DD"/>
      </bottom>
      <diagonal/>
    </border>
    <border>
      <left style="medium">
        <color rgb="FF53B3DD"/>
      </left>
      <right/>
      <top style="hair">
        <color theme="0" tint="-0.499984740745262"/>
      </top>
      <bottom style="thick">
        <color rgb="FF53B3DD"/>
      </bottom>
      <diagonal/>
    </border>
    <border>
      <left/>
      <right style="medium">
        <color rgb="FF53B3DD"/>
      </right>
      <top style="hair">
        <color theme="0" tint="-0.499984740745262"/>
      </top>
      <bottom style="thick">
        <color rgb="FF53B3DD"/>
      </bottom>
      <diagonal/>
    </border>
    <border>
      <left style="medium">
        <color rgb="FF53B3DD"/>
      </left>
      <right style="hair">
        <color theme="0" tint="-0.499984740745262"/>
      </right>
      <top style="hair">
        <color theme="0" tint="-0.499984740745262"/>
      </top>
      <bottom style="thick">
        <color rgb="FF53B3DD"/>
      </bottom>
      <diagonal/>
    </border>
    <border>
      <left style="hair">
        <color theme="0" tint="-0.499984740745262"/>
      </left>
      <right style="hair">
        <color theme="0" tint="-0.499984740745262"/>
      </right>
      <top style="hair">
        <color theme="0" tint="-0.499984740745262"/>
      </top>
      <bottom style="thick">
        <color rgb="FF53B3DD"/>
      </bottom>
      <diagonal/>
    </border>
    <border>
      <left style="hair">
        <color theme="0" tint="-0.499984740745262"/>
      </left>
      <right style="medium">
        <color rgb="FF53B3DD"/>
      </right>
      <top style="hair">
        <color theme="0" tint="-0.499984740745262"/>
      </top>
      <bottom style="thick">
        <color rgb="FF53B3DD"/>
      </bottom>
      <diagonal/>
    </border>
    <border>
      <left/>
      <right style="hair">
        <color theme="0" tint="-0.499984740745262"/>
      </right>
      <top style="hair">
        <color theme="0" tint="-0.499984740745262"/>
      </top>
      <bottom style="thick">
        <color rgb="FF53B3DD"/>
      </bottom>
      <diagonal/>
    </border>
    <border>
      <left style="hair">
        <color theme="0" tint="-0.499984740745262"/>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hair">
        <color indexed="64"/>
      </bottom>
      <diagonal/>
    </border>
    <border>
      <left style="hair">
        <color indexed="64"/>
      </left>
      <right style="medium">
        <color rgb="FF53B3DD"/>
      </right>
      <top style="hair">
        <color theme="0" tint="-0.499984740745262"/>
      </top>
      <bottom style="hair">
        <color indexed="64"/>
      </bottom>
      <diagonal/>
    </border>
    <border>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thick">
        <color rgb="FF53B3DD"/>
      </bottom>
      <diagonal/>
    </border>
    <border>
      <left style="thin">
        <color rgb="FF53B3DD"/>
      </left>
      <right style="thin">
        <color theme="0"/>
      </right>
      <top style="thin">
        <color theme="0"/>
      </top>
      <bottom style="thin">
        <color theme="0"/>
      </bottom>
      <diagonal/>
    </border>
    <border>
      <left style="thin">
        <color rgb="FF53B3DD"/>
      </left>
      <right/>
      <top/>
      <bottom style="thin">
        <color theme="0"/>
      </bottom>
      <diagonal/>
    </border>
    <border>
      <left style="thin">
        <color rgb="FF2C6682"/>
      </left>
      <right style="hair">
        <color rgb="FF53B3DD"/>
      </right>
      <top style="thin">
        <color rgb="FF53B3DD"/>
      </top>
      <bottom style="hair">
        <color rgb="FF53B3DD"/>
      </bottom>
      <diagonal/>
    </border>
    <border>
      <left style="hair">
        <color rgb="FF53B3DD"/>
      </left>
      <right style="hair">
        <color rgb="FF53B3DD"/>
      </right>
      <top style="thin">
        <color rgb="FF53B3DD"/>
      </top>
      <bottom style="hair">
        <color rgb="FF53B3DD"/>
      </bottom>
      <diagonal/>
    </border>
    <border>
      <left style="hair">
        <color rgb="FF53B3DD"/>
      </left>
      <right style="thin">
        <color rgb="FF53B3DD"/>
      </right>
      <top style="thin">
        <color rgb="FF53B3DD"/>
      </top>
      <bottom style="hair">
        <color rgb="FF53B3DD"/>
      </bottom>
      <diagonal/>
    </border>
    <border>
      <left style="thin">
        <color rgb="FF2C6682"/>
      </left>
      <right style="hair">
        <color rgb="FF53B3DD"/>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style="hair">
        <color rgb="FF53B3DD"/>
      </left>
      <right style="thin">
        <color rgb="FF53B3DD"/>
      </right>
      <top style="hair">
        <color rgb="FF53B3DD"/>
      </top>
      <bottom style="hair">
        <color rgb="FF53B3DD"/>
      </bottom>
      <diagonal/>
    </border>
    <border>
      <left style="hair">
        <color rgb="FF53B3DD"/>
      </left>
      <right style="hair">
        <color rgb="FF53B3DD"/>
      </right>
      <top style="hair">
        <color rgb="FF53B3DD"/>
      </top>
      <bottom/>
      <diagonal/>
    </border>
    <border>
      <left style="hair">
        <color rgb="FF53B3DD"/>
      </left>
      <right style="hair">
        <color rgb="FF53B3DD"/>
      </right>
      <top style="hair">
        <color rgb="FF53B3DD"/>
      </top>
      <bottom style="thin">
        <color rgb="FF53B3DD"/>
      </bottom>
      <diagonal/>
    </border>
    <border>
      <left style="hair">
        <color rgb="FF53B3DD"/>
      </left>
      <right style="thin">
        <color rgb="FF53B3DD"/>
      </right>
      <top style="hair">
        <color rgb="FF53B3DD"/>
      </top>
      <bottom style="thin">
        <color rgb="FF53B3DD"/>
      </bottom>
      <diagonal/>
    </border>
    <border>
      <left style="thin">
        <color rgb="FF2C6682"/>
      </left>
      <right style="hair">
        <color rgb="FF53B3DD"/>
      </right>
      <top style="hair">
        <color rgb="FF53B3DD"/>
      </top>
      <bottom style="thin">
        <color rgb="FF53B3DD"/>
      </bottom>
      <diagonal/>
    </border>
    <border>
      <left/>
      <right style="medium">
        <color theme="0"/>
      </right>
      <top style="thin">
        <color theme="0"/>
      </top>
      <bottom/>
      <diagonal/>
    </border>
    <border>
      <left style="thin">
        <color rgb="FF53B3DD"/>
      </left>
      <right style="thin">
        <color theme="0"/>
      </right>
      <top style="medium">
        <color rgb="FF53B3DD"/>
      </top>
      <bottom style="thin">
        <color theme="0"/>
      </bottom>
      <diagonal/>
    </border>
    <border>
      <left style="thin">
        <color theme="0"/>
      </left>
      <right style="thin">
        <color theme="0"/>
      </right>
      <top style="medium">
        <color rgb="FF53B3DD"/>
      </top>
      <bottom style="thin">
        <color theme="0"/>
      </bottom>
      <diagonal/>
    </border>
    <border>
      <left/>
      <right style="thin">
        <color theme="0"/>
      </right>
      <top style="medium">
        <color rgb="FF53B3DD"/>
      </top>
      <bottom/>
      <diagonal/>
    </border>
    <border>
      <left style="thin">
        <color theme="0"/>
      </left>
      <right style="thin">
        <color theme="0"/>
      </right>
      <top style="medium">
        <color rgb="FF53B3DD"/>
      </top>
      <bottom/>
      <diagonal/>
    </border>
    <border>
      <left style="thin">
        <color theme="0"/>
      </left>
      <right/>
      <top style="medium">
        <color rgb="FF53B3DD"/>
      </top>
      <bottom style="thin">
        <color theme="0"/>
      </bottom>
      <diagonal/>
    </border>
    <border>
      <left/>
      <right/>
      <top style="medium">
        <color rgb="FF53B3DD"/>
      </top>
      <bottom style="thin">
        <color theme="0"/>
      </bottom>
      <diagonal/>
    </border>
    <border>
      <left style="thin">
        <color rgb="FF53B3DD"/>
      </left>
      <right style="thin">
        <color theme="0"/>
      </right>
      <top style="medium">
        <color rgb="FF53B3DD"/>
      </top>
      <bottom/>
      <diagonal/>
    </border>
    <border>
      <left style="thin">
        <color theme="0"/>
      </left>
      <right/>
      <top style="medium">
        <color rgb="FF53B3DD"/>
      </top>
      <bottom/>
      <diagonal/>
    </border>
    <border>
      <left style="thin">
        <color theme="0"/>
      </left>
      <right style="medium">
        <color theme="0"/>
      </right>
      <top style="medium">
        <color rgb="FF53B3DD"/>
      </top>
      <bottom/>
      <diagonal/>
    </border>
    <border>
      <left style="thin">
        <color rgb="FF53B3DD"/>
      </left>
      <right style="thin">
        <color theme="0"/>
      </right>
      <top/>
      <bottom/>
      <diagonal/>
    </border>
    <border>
      <left style="thin">
        <color rgb="FF53B3DD"/>
      </left>
      <right/>
      <top style="thin">
        <color theme="0"/>
      </top>
      <bottom style="thin">
        <color theme="0"/>
      </bottom>
      <diagonal/>
    </border>
    <border>
      <left/>
      <right style="thin">
        <color rgb="FF2C6682"/>
      </right>
      <top style="thin">
        <color theme="0"/>
      </top>
      <bottom style="thin">
        <color theme="0"/>
      </bottom>
      <diagonal/>
    </border>
    <border>
      <left style="thin">
        <color rgb="FF53B3DD"/>
      </left>
      <right/>
      <top style="thin">
        <color theme="0"/>
      </top>
      <bottom/>
      <diagonal/>
    </border>
    <border>
      <left/>
      <right style="medium">
        <color rgb="FF53B3DD"/>
      </right>
      <top style="medium">
        <color theme="0"/>
      </top>
      <bottom style="medium">
        <color rgb="FF53B3DD"/>
      </bottom>
      <diagonal/>
    </border>
    <border>
      <left style="thin">
        <color indexed="64"/>
      </left>
      <right style="thin">
        <color rgb="FF53B3DD"/>
      </right>
      <top style="medium">
        <color rgb="FF53B3DD"/>
      </top>
      <bottom style="medium">
        <color rgb="FF53B3DD"/>
      </bottom>
      <diagonal/>
    </border>
    <border>
      <left style="thin">
        <color rgb="FF53B3DD"/>
      </left>
      <right style="hair">
        <color rgb="FF53B3DD"/>
      </right>
      <top style="thin">
        <color rgb="FF53B3DD"/>
      </top>
      <bottom style="hair">
        <color rgb="FF53B3DD"/>
      </bottom>
      <diagonal/>
    </border>
    <border>
      <left style="thin">
        <color rgb="FF53B3DD"/>
      </left>
      <right style="hair">
        <color rgb="FF53B3DD"/>
      </right>
      <top style="hair">
        <color rgb="FF53B3DD"/>
      </top>
      <bottom style="hair">
        <color rgb="FF53B3DD"/>
      </bottom>
      <diagonal/>
    </border>
    <border>
      <left style="thin">
        <color rgb="FF53B3DD"/>
      </left>
      <right style="hair">
        <color rgb="FF53B3DD"/>
      </right>
      <top style="hair">
        <color rgb="FF53B3DD"/>
      </top>
      <bottom style="thin">
        <color rgb="FF53B3DD"/>
      </bottom>
      <diagonal/>
    </border>
    <border>
      <left/>
      <right style="thin">
        <color rgb="FF53B3DD"/>
      </right>
      <top style="thin">
        <color rgb="FF53B3DD"/>
      </top>
      <bottom style="thin">
        <color rgb="FF53B3DD"/>
      </bottom>
      <diagonal/>
    </border>
    <border>
      <left style="thin">
        <color indexed="64"/>
      </left>
      <right style="thin">
        <color indexed="64"/>
      </right>
      <top style="medium">
        <color rgb="FF53B3DD"/>
      </top>
      <bottom/>
      <diagonal/>
    </border>
    <border>
      <left style="thin">
        <color indexed="64"/>
      </left>
      <right style="thin">
        <color rgb="FF53B3DD"/>
      </right>
      <top style="medium">
        <color rgb="FF53B3DD"/>
      </top>
      <bottom/>
      <diagonal/>
    </border>
    <border>
      <left style="thin">
        <color rgb="FF53B3DD"/>
      </left>
      <right style="hair">
        <color rgb="FF53B3DD"/>
      </right>
      <top/>
      <bottom style="hair">
        <color rgb="FF53B3DD"/>
      </bottom>
      <diagonal/>
    </border>
    <border>
      <left style="hair">
        <color rgb="FF53B3DD"/>
      </left>
      <right style="hair">
        <color rgb="FF53B3DD"/>
      </right>
      <top/>
      <bottom style="hair">
        <color rgb="FF53B3DD"/>
      </bottom>
      <diagonal/>
    </border>
    <border>
      <left style="hair">
        <color rgb="FF53B3DD"/>
      </left>
      <right style="thin">
        <color rgb="FF53B3DD"/>
      </right>
      <top/>
      <bottom style="hair">
        <color rgb="FF53B3DD"/>
      </bottom>
      <diagonal/>
    </border>
    <border>
      <left style="hair">
        <color rgb="FF53B3DD"/>
      </left>
      <right style="thin">
        <color rgb="FF53B3DD"/>
      </right>
      <top style="hair">
        <color rgb="FF53B3DD"/>
      </top>
      <bottom/>
      <diagonal/>
    </border>
    <border>
      <left/>
      <right style="thin">
        <color indexed="64"/>
      </right>
      <top style="thin">
        <color theme="0"/>
      </top>
      <bottom style="thin">
        <color indexed="64"/>
      </bottom>
      <diagonal/>
    </border>
    <border>
      <left style="thin">
        <color theme="0"/>
      </left>
      <right style="thin">
        <color theme="0"/>
      </right>
      <top style="thin">
        <color rgb="FF53B3DD"/>
      </top>
      <bottom style="thin">
        <color rgb="FF53B3DD"/>
      </bottom>
      <diagonal/>
    </border>
    <border>
      <left style="medium">
        <color theme="0"/>
      </left>
      <right/>
      <top style="medium">
        <color theme="0"/>
      </top>
      <bottom style="medium">
        <color rgb="FF53B3DD"/>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theme="0"/>
      </bottom>
      <diagonal/>
    </border>
    <border>
      <left style="thin">
        <color rgb="FF53B3DD"/>
      </left>
      <right style="thin">
        <color rgb="FF53B3DD"/>
      </right>
      <top style="thin">
        <color theme="0"/>
      </top>
      <bottom style="thin">
        <color rgb="FF53B3DD"/>
      </bottom>
      <diagonal/>
    </border>
    <border>
      <left style="double">
        <color theme="0"/>
      </left>
      <right/>
      <top style="thin">
        <color theme="0"/>
      </top>
      <bottom style="thin">
        <color theme="0"/>
      </bottom>
      <diagonal/>
    </border>
    <border>
      <left style="thin">
        <color rgb="FF53B3DD"/>
      </left>
      <right style="thin">
        <color theme="0"/>
      </right>
      <top style="thin">
        <color rgb="FF53B3DD"/>
      </top>
      <bottom style="thin">
        <color rgb="FF53B3DD"/>
      </bottom>
      <diagonal/>
    </border>
    <border>
      <left style="thin">
        <color theme="0"/>
      </left>
      <right style="dotted">
        <color rgb="FF53B3DD"/>
      </right>
      <top style="thin">
        <color rgb="FF53B3DD"/>
      </top>
      <bottom style="thin">
        <color rgb="FF53B3DD"/>
      </bottom>
      <diagonal/>
    </border>
    <border>
      <left style="dotted">
        <color rgb="FF53B3DD"/>
      </left>
      <right style="dotted">
        <color rgb="FF53B3DD"/>
      </right>
      <top style="thin">
        <color rgb="FF53B3DD"/>
      </top>
      <bottom style="thin">
        <color rgb="FF53B3DD"/>
      </bottom>
      <diagonal/>
    </border>
    <border>
      <left style="hair">
        <color rgb="FF53B3DD"/>
      </left>
      <right style="hair">
        <color indexed="64"/>
      </right>
      <top style="thin">
        <color rgb="FF53B3DD"/>
      </top>
      <bottom style="hair">
        <color rgb="FF53B3DD"/>
      </bottom>
      <diagonal/>
    </border>
    <border>
      <left style="hair">
        <color rgb="FF53B3DD"/>
      </left>
      <right style="hair">
        <color indexed="64"/>
      </right>
      <top style="hair">
        <color rgb="FF53B3DD"/>
      </top>
      <bottom style="hair">
        <color rgb="FF53B3DD"/>
      </bottom>
      <diagonal/>
    </border>
    <border>
      <left style="hair">
        <color rgb="FF53B3DD"/>
      </left>
      <right style="hair">
        <color indexed="64"/>
      </right>
      <top style="hair">
        <color rgb="FF53B3DD"/>
      </top>
      <bottom style="thin">
        <color rgb="FF53B3DD"/>
      </bottom>
      <diagonal/>
    </border>
    <border>
      <left style="thin">
        <color rgb="FF2C6682"/>
      </left>
      <right style="hair">
        <color rgb="FF2C6682"/>
      </right>
      <top style="thin">
        <color rgb="FF53B3DD"/>
      </top>
      <bottom style="hair">
        <color rgb="FF2C6682"/>
      </bottom>
      <diagonal/>
    </border>
    <border>
      <left style="hair">
        <color rgb="FF2C6682"/>
      </left>
      <right style="hair">
        <color rgb="FF2C6682"/>
      </right>
      <top style="thin">
        <color rgb="FF53B3DD"/>
      </top>
      <bottom style="hair">
        <color rgb="FF2C6682"/>
      </bottom>
      <diagonal/>
    </border>
    <border>
      <left style="hair">
        <color rgb="FF2C6682"/>
      </left>
      <right style="hair">
        <color rgb="FF53B3DD"/>
      </right>
      <top style="thin">
        <color rgb="FF53B3DD"/>
      </top>
      <bottom style="hair">
        <color rgb="FF2C6682"/>
      </bottom>
      <diagonal/>
    </border>
    <border>
      <left style="thin">
        <color rgb="FF2C6682"/>
      </left>
      <right style="hair">
        <color rgb="FF2C6682"/>
      </right>
      <top style="hair">
        <color rgb="FF2C6682"/>
      </top>
      <bottom style="hair">
        <color rgb="FF2C6682"/>
      </bottom>
      <diagonal/>
    </border>
    <border>
      <left style="hair">
        <color rgb="FF2C6682"/>
      </left>
      <right style="hair">
        <color rgb="FF2C6682"/>
      </right>
      <top style="hair">
        <color rgb="FF2C6682"/>
      </top>
      <bottom style="hair">
        <color rgb="FF2C6682"/>
      </bottom>
      <diagonal/>
    </border>
    <border>
      <left style="hair">
        <color rgb="FF2C6682"/>
      </left>
      <right style="thin">
        <color rgb="FF53B3DD"/>
      </right>
      <top style="hair">
        <color rgb="FF2C6682"/>
      </top>
      <bottom style="hair">
        <color rgb="FF2C6682"/>
      </bottom>
      <diagonal/>
    </border>
    <border>
      <left style="thin">
        <color rgb="FF2C6682"/>
      </left>
      <right style="hair">
        <color rgb="FF2C6682"/>
      </right>
      <top style="hair">
        <color rgb="FF2C6682"/>
      </top>
      <bottom style="thin">
        <color rgb="FF53B3DD"/>
      </bottom>
      <diagonal/>
    </border>
    <border>
      <left style="hair">
        <color rgb="FF2C6682"/>
      </left>
      <right style="hair">
        <color rgb="FF2C6682"/>
      </right>
      <top style="hair">
        <color rgb="FF2C6682"/>
      </top>
      <bottom style="thin">
        <color rgb="FF53B3DD"/>
      </bottom>
      <diagonal/>
    </border>
    <border>
      <left style="hair">
        <color rgb="FF2C6682"/>
      </left>
      <right style="thin">
        <color rgb="FF53B3DD"/>
      </right>
      <top style="hair">
        <color rgb="FF2C6682"/>
      </top>
      <bottom style="thin">
        <color rgb="FF53B3DD"/>
      </bottom>
      <diagonal/>
    </border>
    <border>
      <left style="thin">
        <color rgb="FF2C6682"/>
      </left>
      <right style="thin">
        <color indexed="64"/>
      </right>
      <top style="medium">
        <color rgb="FF53B3DD"/>
      </top>
      <bottom/>
      <diagonal/>
    </border>
    <border>
      <left/>
      <right/>
      <top style="thin">
        <color theme="0"/>
      </top>
      <bottom style="hair">
        <color rgb="FF53B3DD"/>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rgb="FF2C6682"/>
      </left>
      <right/>
      <top style="medium">
        <color rgb="FF2C6682"/>
      </top>
      <bottom style="medium">
        <color rgb="FF53B3DD"/>
      </bottom>
      <diagonal/>
    </border>
    <border>
      <left/>
      <right/>
      <top style="medium">
        <color rgb="FF2C6682"/>
      </top>
      <bottom style="medium">
        <color rgb="FF53B3DD"/>
      </bottom>
      <diagonal/>
    </border>
    <border>
      <left/>
      <right/>
      <top style="medium">
        <color rgb="FF2C6682"/>
      </top>
      <bottom/>
      <diagonal/>
    </border>
    <border>
      <left/>
      <right style="medium">
        <color rgb="FF2C6682"/>
      </right>
      <top style="medium">
        <color rgb="FF2C6682"/>
      </top>
      <bottom style="medium">
        <color theme="0"/>
      </bottom>
      <diagonal/>
    </border>
    <border>
      <left style="medium">
        <color rgb="FF2C6682"/>
      </left>
      <right/>
      <top style="medium">
        <color rgb="FF53B3DD"/>
      </top>
      <bottom style="medium">
        <color theme="0"/>
      </bottom>
      <diagonal/>
    </border>
    <border>
      <left style="medium">
        <color rgb="FF53B3DD"/>
      </left>
      <right style="medium">
        <color rgb="FF2C6682"/>
      </right>
      <top style="medium">
        <color theme="0"/>
      </top>
      <bottom/>
      <diagonal/>
    </border>
    <border>
      <left style="medium">
        <color rgb="FF2C6682"/>
      </left>
      <right style="medium">
        <color rgb="FF2C6682"/>
      </right>
      <top style="medium">
        <color theme="0"/>
      </top>
      <bottom style="medium">
        <color theme="0"/>
      </bottom>
      <diagonal/>
    </border>
    <border>
      <left/>
      <right style="medium">
        <color rgb="FF2C6682"/>
      </right>
      <top style="thick">
        <color rgb="FF53B3DD"/>
      </top>
      <bottom/>
      <diagonal/>
    </border>
    <border>
      <left/>
      <right style="medium">
        <color rgb="FF2C6682"/>
      </right>
      <top/>
      <bottom/>
      <diagonal/>
    </border>
    <border>
      <left style="medium">
        <color rgb="FF2C6682"/>
      </left>
      <right style="medium">
        <color rgb="FF2C6682"/>
      </right>
      <top style="medium">
        <color theme="0"/>
      </top>
      <bottom style="thin">
        <color rgb="FF53B3DD"/>
      </bottom>
      <diagonal/>
    </border>
    <border>
      <left/>
      <right style="medium">
        <color rgb="FF2C6682"/>
      </right>
      <top/>
      <bottom style="thin">
        <color rgb="FF53B3DD"/>
      </bottom>
      <diagonal/>
    </border>
    <border>
      <left style="medium">
        <color rgb="FF2C6682"/>
      </left>
      <right/>
      <top/>
      <bottom/>
      <diagonal/>
    </border>
    <border>
      <left style="medium">
        <color rgb="FF2C6682"/>
      </left>
      <right/>
      <top style="medium">
        <color rgb="FF2C6682"/>
      </top>
      <bottom style="medium">
        <color theme="0"/>
      </bottom>
      <diagonal/>
    </border>
    <border>
      <left style="medium">
        <color rgb="FF2C6682"/>
      </left>
      <right/>
      <top style="medium">
        <color theme="0"/>
      </top>
      <bottom style="medium">
        <color theme="0"/>
      </bottom>
      <diagonal/>
    </border>
    <border>
      <left style="medium">
        <color rgb="FF2C6682"/>
      </left>
      <right/>
      <top/>
      <bottom style="hair">
        <color theme="0" tint="-0.499984740745262"/>
      </bottom>
      <diagonal/>
    </border>
    <border>
      <left style="medium">
        <color rgb="FF2C6682"/>
      </left>
      <right/>
      <top style="hair">
        <color theme="0" tint="-0.499984740745262"/>
      </top>
      <bottom style="hair">
        <color theme="0" tint="-0.499984740745262"/>
      </bottom>
      <diagonal/>
    </border>
    <border>
      <left style="medium">
        <color rgb="FF2C6682"/>
      </left>
      <right/>
      <top style="hair">
        <color theme="0" tint="-0.499984740745262"/>
      </top>
      <bottom style="thick">
        <color rgb="FF53B3DD"/>
      </bottom>
      <diagonal/>
    </border>
    <border>
      <left style="medium">
        <color rgb="FF53B3DD"/>
      </left>
      <right style="medium">
        <color rgb="FF2C6682"/>
      </right>
      <top style="medium">
        <color theme="0"/>
      </top>
      <bottom style="medium">
        <color theme="0"/>
      </bottom>
      <diagonal/>
    </border>
    <border>
      <left style="medium">
        <color rgb="FF2C6682"/>
      </left>
      <right/>
      <top style="thin">
        <color theme="0"/>
      </top>
      <bottom/>
      <diagonal/>
    </border>
    <border>
      <left/>
      <right style="medium">
        <color rgb="FF2C6682"/>
      </right>
      <top style="thin">
        <color theme="0"/>
      </top>
      <bottom/>
      <diagonal/>
    </border>
    <border>
      <left/>
      <right style="medium">
        <color rgb="FF2C6682"/>
      </right>
      <top style="medium">
        <color theme="0"/>
      </top>
      <bottom style="medium">
        <color theme="0"/>
      </bottom>
      <diagonal/>
    </border>
    <border>
      <left style="medium">
        <color rgb="FF2C6682"/>
      </left>
      <right style="thin">
        <color indexed="64"/>
      </right>
      <top style="medium">
        <color rgb="FF53B3DD"/>
      </top>
      <bottom style="medium">
        <color rgb="FF53B3DD"/>
      </bottom>
      <diagonal/>
    </border>
    <border>
      <left/>
      <right style="medium">
        <color rgb="FF2C6682"/>
      </right>
      <top/>
      <bottom style="thin">
        <color theme="0"/>
      </bottom>
      <diagonal/>
    </border>
    <border>
      <left style="medium">
        <color rgb="FF2C6682"/>
      </left>
      <right/>
      <top/>
      <bottom style="thin">
        <color rgb="FF53B3DD"/>
      </bottom>
      <diagonal/>
    </border>
    <border>
      <left style="medium">
        <color rgb="FF2C6682"/>
      </left>
      <right style="hair">
        <color rgb="FF53B3DD"/>
      </right>
      <top style="thin">
        <color rgb="FF53B3DD"/>
      </top>
      <bottom style="hair">
        <color rgb="FF53B3DD"/>
      </bottom>
      <diagonal/>
    </border>
    <border>
      <left style="medium">
        <color rgb="FF2C6682"/>
      </left>
      <right style="hair">
        <color rgb="FF53B3DD"/>
      </right>
      <top style="hair">
        <color rgb="FF53B3DD"/>
      </top>
      <bottom style="hair">
        <color rgb="FF53B3DD"/>
      </bottom>
      <diagonal/>
    </border>
    <border>
      <left style="medium">
        <color rgb="FF2C6682"/>
      </left>
      <right style="hair">
        <color rgb="FF53B3DD"/>
      </right>
      <top style="hair">
        <color rgb="FF53B3DD"/>
      </top>
      <bottom/>
      <diagonal/>
    </border>
    <border>
      <left style="medium">
        <color rgb="FF2C6682"/>
      </left>
      <right style="hair">
        <color rgb="FF53B3DD"/>
      </right>
      <top style="hair">
        <color rgb="FF53B3DD"/>
      </top>
      <bottom style="thin">
        <color rgb="FF53B3DD"/>
      </bottom>
      <diagonal/>
    </border>
    <border>
      <left style="medium">
        <color rgb="FF2C6682"/>
      </left>
      <right style="thin">
        <color rgb="FF53B3DD"/>
      </right>
      <top style="medium">
        <color rgb="FF53B3DD"/>
      </top>
      <bottom/>
      <diagonal/>
    </border>
    <border>
      <left/>
      <right style="medium">
        <color rgb="FF2C6682"/>
      </right>
      <top style="thin">
        <color rgb="FF53B3DD"/>
      </top>
      <bottom/>
      <diagonal/>
    </border>
    <border>
      <left style="medium">
        <color rgb="FF2C6682"/>
      </left>
      <right style="thin">
        <color rgb="FF53B3DD"/>
      </right>
      <top/>
      <bottom style="thin">
        <color rgb="FF53B3DD"/>
      </bottom>
      <diagonal/>
    </border>
    <border>
      <left/>
      <right style="medium">
        <color rgb="FF2C6682"/>
      </right>
      <top style="thin">
        <color rgb="FF53B3DD"/>
      </top>
      <bottom style="thin">
        <color rgb="FF53B3DD"/>
      </bottom>
      <diagonal/>
    </border>
    <border>
      <left/>
      <right style="medium">
        <color rgb="FF2C6682"/>
      </right>
      <top style="thin">
        <color theme="0"/>
      </top>
      <bottom style="hair">
        <color rgb="FF53B3DD"/>
      </bottom>
      <diagonal/>
    </border>
    <border>
      <left style="hair">
        <color rgb="FF53B3DD"/>
      </left>
      <right style="medium">
        <color rgb="FF2C6682"/>
      </right>
      <top style="hair">
        <color rgb="FF53B3DD"/>
      </top>
      <bottom style="hair">
        <color rgb="FF53B3DD"/>
      </bottom>
      <diagonal/>
    </border>
    <border>
      <left style="hair">
        <color rgb="FF53B3DD"/>
      </left>
      <right style="hair">
        <color rgb="FF53B3DD"/>
      </right>
      <top style="hair">
        <color rgb="FF53B3DD"/>
      </top>
      <bottom style="medium">
        <color rgb="FF2C6682"/>
      </bottom>
      <diagonal/>
    </border>
    <border>
      <left style="hair">
        <color rgb="FF53B3DD"/>
      </left>
      <right style="medium">
        <color rgb="FF2C6682"/>
      </right>
      <top style="hair">
        <color rgb="FF53B3DD"/>
      </top>
      <bottom style="medium">
        <color rgb="FF2C6682"/>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auto="1"/>
      </left>
      <right/>
      <top style="thin">
        <color indexed="64"/>
      </top>
      <bottom style="medium">
        <color auto="1"/>
      </bottom>
      <diagonal/>
    </border>
    <border>
      <left/>
      <right/>
      <top style="thin">
        <color indexed="64"/>
      </top>
      <bottom style="medium">
        <color auto="1"/>
      </bottom>
      <diagonal/>
    </border>
    <border>
      <left style="medium">
        <color indexed="64"/>
      </left>
      <right style="thin">
        <color indexed="64"/>
      </right>
      <top style="thin">
        <color indexed="64"/>
      </top>
      <bottom style="medium">
        <color indexed="64"/>
      </bottom>
      <diagonal/>
    </border>
    <border>
      <left/>
      <right style="medium">
        <color auto="1"/>
      </right>
      <top style="thin">
        <color auto="1"/>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auto="1"/>
      </left>
      <right style="medium">
        <color auto="1"/>
      </right>
      <top/>
      <bottom style="thin">
        <color auto="1"/>
      </bottom>
      <diagonal/>
    </border>
    <border>
      <left style="thin">
        <color indexed="64"/>
      </left>
      <right style="thin">
        <color indexed="64"/>
      </right>
      <top style="double">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hair">
        <color rgb="FF53B3DD"/>
      </left>
      <right/>
      <top style="hair">
        <color rgb="FF53B3DD"/>
      </top>
      <bottom style="medium">
        <color rgb="FF2C6682"/>
      </bottom>
      <diagonal/>
    </border>
    <border>
      <left/>
      <right/>
      <top style="hair">
        <color rgb="FF53B3DD"/>
      </top>
      <bottom style="medium">
        <color rgb="FF2C6682"/>
      </bottom>
      <diagonal/>
    </border>
    <border>
      <left/>
      <right style="hair">
        <color rgb="FF53B3DD"/>
      </right>
      <top style="hair">
        <color rgb="FF53B3DD"/>
      </top>
      <bottom style="medium">
        <color rgb="FF2C6682"/>
      </bottom>
      <diagonal/>
    </border>
    <border>
      <left style="hair">
        <color rgb="FF53B3DD"/>
      </left>
      <right/>
      <top style="hair">
        <color rgb="FF53B3DD"/>
      </top>
      <bottom style="hair">
        <color rgb="FF53B3DD"/>
      </bottom>
      <diagonal/>
    </border>
    <border>
      <left/>
      <right/>
      <top style="hair">
        <color rgb="FF53B3DD"/>
      </top>
      <bottom style="hair">
        <color rgb="FF53B3DD"/>
      </bottom>
      <diagonal/>
    </border>
    <border>
      <left/>
      <right style="hair">
        <color rgb="FF53B3DD"/>
      </right>
      <top style="hair">
        <color rgb="FF53B3DD"/>
      </top>
      <bottom style="hair">
        <color rgb="FF53B3DD"/>
      </bottom>
      <diagonal/>
    </border>
    <border>
      <left style="medium">
        <color rgb="FF2C6682"/>
      </left>
      <right/>
      <top style="thin">
        <color rgb="FF53B3DD"/>
      </top>
      <bottom style="medium">
        <color rgb="FF53B3DD"/>
      </bottom>
      <diagonal/>
    </border>
    <border>
      <left/>
      <right/>
      <top style="thin">
        <color rgb="FF53B3DD"/>
      </top>
      <bottom style="medium">
        <color rgb="FF53B3DD"/>
      </bottom>
      <diagonal/>
    </border>
    <border>
      <left/>
      <right style="thin">
        <color rgb="FF53B3DD"/>
      </right>
      <top style="thin">
        <color rgb="FF53B3DD"/>
      </top>
      <bottom style="medium">
        <color rgb="FF53B3DD"/>
      </bottom>
      <diagonal/>
    </border>
    <border>
      <left style="medium">
        <color rgb="FF2C6682"/>
      </left>
      <right/>
      <top style="medium">
        <color rgb="FF53B3DD"/>
      </top>
      <bottom style="thin">
        <color rgb="FF53B3DD"/>
      </bottom>
      <diagonal/>
    </border>
    <border>
      <left/>
      <right/>
      <top style="medium">
        <color rgb="FF53B3DD"/>
      </top>
      <bottom style="thin">
        <color rgb="FF53B3DD"/>
      </bottom>
      <diagonal/>
    </border>
    <border>
      <left/>
      <right style="thin">
        <color rgb="FF53B3DD"/>
      </right>
      <top style="medium">
        <color rgb="FF53B3DD"/>
      </top>
      <bottom style="thin">
        <color rgb="FF53B3DD"/>
      </bottom>
      <diagonal/>
    </border>
    <border>
      <left style="medium">
        <color rgb="FF53B3DD"/>
      </left>
      <right style="hair">
        <color auto="1"/>
      </right>
      <top style="hair">
        <color indexed="64"/>
      </top>
      <bottom style="hair">
        <color indexed="64"/>
      </bottom>
      <diagonal/>
    </border>
    <border>
      <left style="hair">
        <color auto="1"/>
      </left>
      <right style="hair">
        <color theme="0" tint="-0.499984740745262"/>
      </right>
      <top style="hair">
        <color indexed="64"/>
      </top>
      <bottom style="hair">
        <color indexed="64"/>
      </bottom>
      <diagonal/>
    </border>
    <border>
      <left style="medium">
        <color rgb="FF53B3DD"/>
      </left>
      <right style="hair">
        <color auto="1"/>
      </right>
      <top style="medium">
        <color rgb="FF53B3DD"/>
      </top>
      <bottom style="hair">
        <color indexed="64"/>
      </bottom>
      <diagonal/>
    </border>
    <border>
      <left style="hair">
        <color auto="1"/>
      </left>
      <right style="hair">
        <color theme="0" tint="-0.499984740745262"/>
      </right>
      <top style="medium">
        <color rgb="FF53B3DD"/>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auto="1"/>
      </left>
      <right style="medium">
        <color indexed="64"/>
      </right>
      <top style="medium">
        <color indexed="64"/>
      </top>
      <bottom style="medium">
        <color indexed="64"/>
      </bottom>
      <diagonal/>
    </border>
    <border>
      <left style="thin">
        <color theme="0"/>
      </left>
      <right style="thin">
        <color indexed="64"/>
      </right>
      <top style="hair">
        <color indexed="64"/>
      </top>
      <bottom/>
      <diagonal/>
    </border>
    <border>
      <left style="medium">
        <color indexed="64"/>
      </left>
      <right/>
      <top/>
      <bottom style="hair">
        <color rgb="FF53B3DD"/>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thin">
        <color theme="0"/>
      </left>
      <right style="medium">
        <color theme="0"/>
      </right>
      <top/>
      <bottom style="thin">
        <color rgb="FF53B3DD"/>
      </bottom>
      <diagonal/>
    </border>
    <border>
      <left/>
      <right style="thin">
        <color rgb="FF53B3DD"/>
      </right>
      <top style="thin">
        <color theme="0"/>
      </top>
      <bottom/>
      <diagonal/>
    </border>
    <border>
      <left/>
      <right style="thin">
        <color rgb="FF53B3DD"/>
      </right>
      <top/>
      <bottom style="thin">
        <color theme="0"/>
      </bottom>
      <diagonal/>
    </border>
    <border>
      <left style="thin">
        <color indexed="64"/>
      </left>
      <right/>
      <top style="medium">
        <color rgb="FF53B3DD"/>
      </top>
      <bottom style="medium">
        <color rgb="FF53B3DD"/>
      </bottom>
      <diagonal/>
    </border>
    <border>
      <left style="medium">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
      <left style="hair">
        <color indexed="64"/>
      </left>
      <right/>
      <top style="medium">
        <color indexed="64"/>
      </top>
      <bottom style="double">
        <color indexed="64"/>
      </bottom>
      <diagonal/>
    </border>
    <border>
      <left style="thin">
        <color indexed="64"/>
      </left>
      <right style="hair">
        <color indexed="64"/>
      </right>
      <top style="medium">
        <color indexed="64"/>
      </top>
      <bottom style="double">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rgb="FF2C6682"/>
      </left>
      <right/>
      <top/>
      <bottom style="medium">
        <color rgb="FF53B3DD"/>
      </bottom>
      <diagonal/>
    </border>
    <border>
      <left/>
      <right style="thin">
        <color rgb="FF53B3DD"/>
      </right>
      <top/>
      <bottom style="medium">
        <color rgb="FF53B3DD"/>
      </bottom>
      <diagonal/>
    </border>
    <border>
      <left/>
      <right style="thin">
        <color indexed="64"/>
      </right>
      <top style="medium">
        <color rgb="FF53B3DD"/>
      </top>
      <bottom style="medium">
        <color rgb="FF53B3DD"/>
      </bottom>
      <diagonal/>
    </border>
    <border>
      <left/>
      <right/>
      <top style="medium">
        <color rgb="FF53B3DD"/>
      </top>
      <bottom style="medium">
        <color rgb="FF53B3DD"/>
      </bottom>
      <diagonal/>
    </border>
    <border>
      <left/>
      <right style="medium">
        <color rgb="FF53B3DD"/>
      </right>
      <top style="medium">
        <color rgb="FF53B3DD"/>
      </top>
      <bottom style="medium">
        <color rgb="FF53B3DD"/>
      </bottom>
      <diagonal/>
    </border>
    <border>
      <left/>
      <right/>
      <top style="hair">
        <color theme="0" tint="-0.499984740745262"/>
      </top>
      <bottom style="hair">
        <color indexed="64"/>
      </bottom>
      <diagonal/>
    </border>
    <border>
      <left/>
      <right style="hair">
        <color theme="0" tint="-0.499984740745262"/>
      </right>
      <top style="medium">
        <color rgb="FF53B3DD"/>
      </top>
      <bottom/>
      <diagonal/>
    </border>
    <border>
      <left/>
      <right style="hair">
        <color theme="0" tint="-0.499984740745262"/>
      </right>
      <top/>
      <bottom style="hair">
        <color indexed="64"/>
      </bottom>
      <diagonal/>
    </border>
    <border>
      <left style="hair">
        <color theme="0" tint="-0.499984740745262"/>
      </left>
      <right style="medium">
        <color rgb="FF53B3DD"/>
      </right>
      <top style="medium">
        <color rgb="FF53B3DD"/>
      </top>
      <bottom/>
      <diagonal/>
    </border>
    <border>
      <left style="medium">
        <color rgb="FF53B3DD"/>
      </left>
      <right/>
      <top/>
      <bottom style="medium">
        <color rgb="FF53B3DD"/>
      </bottom>
      <diagonal/>
    </border>
    <border>
      <left/>
      <right style="medium">
        <color rgb="FF53B3DD"/>
      </right>
      <top/>
      <bottom style="medium">
        <color rgb="FF53B3DD"/>
      </bottom>
      <diagonal/>
    </border>
    <border>
      <left style="hair">
        <color theme="0" tint="-0.499984740745262"/>
      </left>
      <right/>
      <top/>
      <bottom style="hair">
        <color indexed="64"/>
      </bottom>
      <diagonal/>
    </border>
    <border>
      <left style="medium">
        <color theme="0"/>
      </left>
      <right style="medium">
        <color theme="0"/>
      </right>
      <top style="medium">
        <color theme="0"/>
      </top>
      <bottom style="thin">
        <color indexed="64"/>
      </bottom>
      <diagonal/>
    </border>
    <border>
      <left style="medium">
        <color theme="0"/>
      </left>
      <right style="medium">
        <color theme="0"/>
      </right>
      <top style="thin">
        <color indexed="64"/>
      </top>
      <bottom style="medium">
        <color theme="0"/>
      </bottom>
      <diagonal/>
    </border>
    <border>
      <left style="hair">
        <color auto="1"/>
      </left>
      <right style="medium">
        <color rgb="FF53B3DD"/>
      </right>
      <top style="medium">
        <color rgb="FF53B3DD"/>
      </top>
      <bottom style="hair">
        <color indexed="64"/>
      </bottom>
      <diagonal/>
    </border>
    <border>
      <left style="medium">
        <color theme="0"/>
      </left>
      <right/>
      <top style="medium">
        <color theme="0"/>
      </top>
      <bottom style="thin">
        <color rgb="FF53B3DD"/>
      </bottom>
      <diagonal/>
    </border>
    <border>
      <left/>
      <right style="medium">
        <color theme="0"/>
      </right>
      <top style="medium">
        <color theme="0"/>
      </top>
      <bottom style="thin">
        <color rgb="FF53B3DD"/>
      </bottom>
      <diagonal/>
    </border>
    <border>
      <left style="hair">
        <color rgb="FF53B3DD"/>
      </left>
      <right style="medium">
        <color rgb="FF2C6682"/>
      </right>
      <top style="thin">
        <color rgb="FF53B3DD"/>
      </top>
      <bottom style="hair">
        <color rgb="FF53B3DD"/>
      </bottom>
      <diagonal/>
    </border>
    <border>
      <left style="hair">
        <color rgb="FF53B3DD"/>
      </left>
      <right style="medium">
        <color rgb="FF2C6682"/>
      </right>
      <top style="hair">
        <color rgb="FF53B3DD"/>
      </top>
      <bottom style="thin">
        <color rgb="FF53B3DD"/>
      </bottom>
      <diagonal/>
    </border>
    <border>
      <left style="hair">
        <color rgb="FF53B3DD"/>
      </left>
      <right/>
      <top style="hair">
        <color rgb="FF53B3DD"/>
      </top>
      <bottom style="thin">
        <color rgb="FF53B3DD"/>
      </bottom>
      <diagonal/>
    </border>
    <border>
      <left style="hair">
        <color indexed="64"/>
      </left>
      <right style="thin">
        <color indexed="64"/>
      </right>
      <top style="thin">
        <color theme="0"/>
      </top>
      <bottom style="hair">
        <color indexed="64"/>
      </bottom>
      <diagonal/>
    </border>
    <border>
      <left style="hair">
        <color indexed="64"/>
      </left>
      <right/>
      <top style="thin">
        <color theme="0"/>
      </top>
      <bottom style="hair">
        <color indexed="64"/>
      </bottom>
      <diagonal/>
    </border>
    <border>
      <left/>
      <right style="thin">
        <color indexed="64"/>
      </right>
      <top style="thin">
        <color theme="0"/>
      </top>
      <bottom style="hair">
        <color indexed="64"/>
      </bottom>
      <diagonal/>
    </border>
    <border>
      <left style="medium">
        <color rgb="FF2C6682"/>
      </left>
      <right/>
      <top style="thin">
        <color theme="0"/>
      </top>
      <bottom style="medium">
        <color indexed="64"/>
      </bottom>
      <diagonal/>
    </border>
    <border>
      <left/>
      <right/>
      <top style="thin">
        <color theme="0"/>
      </top>
      <bottom style="medium">
        <color indexed="64"/>
      </bottom>
      <diagonal/>
    </border>
    <border>
      <left/>
      <right style="thin">
        <color theme="0"/>
      </right>
      <top style="thin">
        <color theme="0"/>
      </top>
      <bottom style="medium">
        <color indexed="64"/>
      </bottom>
      <diagonal/>
    </border>
    <border>
      <left style="medium">
        <color rgb="FF2C6682"/>
      </left>
      <right/>
      <top style="medium">
        <color indexed="64"/>
      </top>
      <bottom/>
      <diagonal/>
    </border>
    <border>
      <left style="medium">
        <color rgb="FF2C6682"/>
      </left>
      <right/>
      <top/>
      <bottom style="medium">
        <color rgb="FF2C6682"/>
      </bottom>
      <diagonal/>
    </border>
    <border>
      <left/>
      <right/>
      <top/>
      <bottom style="medium">
        <color rgb="FF2C6682"/>
      </bottom>
      <diagonal/>
    </border>
    <border>
      <left/>
      <right style="medium">
        <color indexed="64"/>
      </right>
      <top/>
      <bottom style="medium">
        <color rgb="FF2C6682"/>
      </bottom>
      <diagonal/>
    </border>
    <border>
      <left style="medium">
        <color rgb="FF2C6682"/>
      </left>
      <right/>
      <top/>
      <bottom style="medium">
        <color indexed="64"/>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thick">
        <color rgb="FFFFFFFF"/>
      </bottom>
      <diagonal/>
    </border>
    <border>
      <left style="thin">
        <color indexed="64"/>
      </left>
      <right style="dashed">
        <color indexed="64"/>
      </right>
      <top style="thin">
        <color indexed="64"/>
      </top>
      <bottom style="thin">
        <color indexed="64"/>
      </bottom>
      <diagonal/>
    </border>
    <border>
      <left style="dashed">
        <color indexed="64"/>
      </left>
      <right/>
      <top/>
      <bottom style="dashed">
        <color indexed="64"/>
      </bottom>
      <diagonal/>
    </border>
    <border>
      <left style="thin">
        <color indexed="64"/>
      </left>
      <right/>
      <top/>
      <bottom style="thick">
        <color indexed="64"/>
      </bottom>
      <diagonal/>
    </border>
    <border>
      <left style="thick">
        <color indexed="64"/>
      </left>
      <right/>
      <top/>
      <bottom style="thick">
        <color indexed="64"/>
      </bottom>
      <diagonal/>
    </border>
    <border>
      <left style="thin">
        <color indexed="64"/>
      </left>
      <right style="thick">
        <color indexed="64"/>
      </right>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bottom/>
      <diagonal/>
    </border>
    <border>
      <left style="thick">
        <color indexed="64"/>
      </left>
      <right/>
      <top/>
      <bottom/>
      <diagonal/>
    </border>
    <border>
      <left/>
      <right/>
      <top style="thick">
        <color indexed="64"/>
      </top>
      <bottom style="thin">
        <color auto="1"/>
      </bottom>
      <diagonal/>
    </border>
    <border>
      <left style="thick">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ck">
        <color indexed="64"/>
      </right>
      <top style="thick">
        <color indexed="64"/>
      </top>
      <bottom style="thin">
        <color indexed="64"/>
      </bottom>
      <diagonal/>
    </border>
    <border>
      <left style="thin">
        <color indexed="64"/>
      </left>
      <right style="thick">
        <color indexed="64"/>
      </right>
      <top style="thick">
        <color indexed="64"/>
      </top>
      <bottom/>
      <diagonal/>
    </border>
    <border>
      <left style="thin">
        <color indexed="64"/>
      </left>
      <right style="thin">
        <color indexed="64"/>
      </right>
      <top style="thick">
        <color indexed="64"/>
      </top>
      <bottom/>
      <diagonal/>
    </border>
    <border>
      <left style="thick">
        <color indexed="64"/>
      </left>
      <right style="thin">
        <color indexed="64"/>
      </right>
      <top style="thick">
        <color indexed="64"/>
      </top>
      <bottom/>
      <diagonal/>
    </border>
    <border>
      <left style="thick">
        <color rgb="FF53B3DD"/>
      </left>
      <right style="dotted">
        <color indexed="64"/>
      </right>
      <top style="dotted">
        <color indexed="64"/>
      </top>
      <bottom style="thick">
        <color rgb="FF53B3DD"/>
      </bottom>
      <diagonal/>
    </border>
    <border>
      <left style="hair">
        <color indexed="64"/>
      </left>
      <right style="hair">
        <color indexed="64"/>
      </right>
      <top/>
      <bottom style="medium">
        <color indexed="64"/>
      </bottom>
      <diagonal/>
    </border>
    <border>
      <left style="dashed">
        <color auto="1"/>
      </left>
      <right/>
      <top style="dashed">
        <color auto="1"/>
      </top>
      <bottom style="dashed">
        <color auto="1"/>
      </bottom>
      <diagonal/>
    </border>
    <border>
      <left style="dashed">
        <color indexed="64"/>
      </left>
      <right style="dashed">
        <color indexed="64"/>
      </right>
      <top style="dashed">
        <color auto="1"/>
      </top>
      <bottom/>
      <diagonal/>
    </border>
    <border>
      <left style="thin">
        <color indexed="64"/>
      </left>
      <right style="thick">
        <color indexed="64"/>
      </right>
      <top style="thin">
        <color indexed="64"/>
      </top>
      <bottom/>
      <diagonal/>
    </border>
    <border>
      <left style="dashed">
        <color auto="1"/>
      </left>
      <right style="thin">
        <color auto="1"/>
      </right>
      <top/>
      <bottom style="dashed">
        <color auto="1"/>
      </bottom>
      <diagonal/>
    </border>
    <border>
      <left style="medium">
        <color rgb="FF53B3DD"/>
      </left>
      <right/>
      <top style="medium">
        <color rgb="FF53B3DD"/>
      </top>
      <bottom style="medium">
        <color rgb="FF53B3DD"/>
      </bottom>
      <diagonal/>
    </border>
    <border>
      <left style="medium">
        <color theme="0"/>
      </left>
      <right/>
      <top style="medium">
        <color theme="0"/>
      </top>
      <bottom style="thin">
        <color theme="0"/>
      </bottom>
      <diagonal/>
    </border>
    <border>
      <left/>
      <right/>
      <top style="medium">
        <color theme="0"/>
      </top>
      <bottom style="thin">
        <color theme="0"/>
      </bottom>
      <diagonal/>
    </border>
    <border>
      <left/>
      <right style="medium">
        <color theme="0"/>
      </right>
      <top style="medium">
        <color theme="0"/>
      </top>
      <bottom style="thin">
        <color theme="0"/>
      </bottom>
      <diagonal/>
    </border>
    <border>
      <left style="thin">
        <color indexed="64"/>
      </left>
      <right/>
      <top style="thin">
        <color indexed="64"/>
      </top>
      <bottom style="thin">
        <color indexed="64"/>
      </bottom>
      <diagonal/>
    </border>
    <border>
      <left style="medium">
        <color rgb="FF53B3DD"/>
      </left>
      <right style="hair">
        <color theme="0" tint="-0.499984740745262"/>
      </right>
      <top/>
      <bottom style="hair">
        <color indexed="64"/>
      </bottom>
      <diagonal/>
    </border>
    <border>
      <left style="medium">
        <color rgb="FF53B3DD"/>
      </left>
      <right style="hair">
        <color auto="1"/>
      </right>
      <top/>
      <bottom style="hair">
        <color indexed="64"/>
      </bottom>
      <diagonal/>
    </border>
    <border>
      <left style="hair">
        <color theme="0" tint="-0.499984740745262"/>
      </left>
      <right style="hair">
        <color indexed="64"/>
      </right>
      <top/>
      <bottom style="hair">
        <color indexed="64"/>
      </bottom>
      <diagonal/>
    </border>
    <border>
      <left style="hair">
        <color auto="1"/>
      </left>
      <right style="hair">
        <color theme="0" tint="-0.499984740745262"/>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style="thin">
        <color indexed="64"/>
      </right>
      <top style="thin">
        <color indexed="64"/>
      </top>
      <bottom style="thin">
        <color indexed="64"/>
      </bottom>
      <diagonal/>
    </border>
    <border>
      <left/>
      <right style="hair">
        <color indexed="64"/>
      </right>
      <top style="thin">
        <color theme="0"/>
      </top>
      <bottom style="thin">
        <color theme="0"/>
      </bottom>
      <diagonal/>
    </border>
    <border>
      <left/>
      <right style="medium">
        <color rgb="FF2C6682"/>
      </right>
      <top style="medium">
        <color indexed="64"/>
      </top>
      <bottom/>
      <diagonal/>
    </border>
    <border>
      <left/>
      <right style="medium">
        <color rgb="FF2C6682"/>
      </right>
      <top/>
      <bottom style="medium">
        <color rgb="FF2C6682"/>
      </bottom>
      <diagonal/>
    </border>
    <border>
      <left style="thin">
        <color indexed="64"/>
      </left>
      <right/>
      <top style="thin">
        <color auto="1"/>
      </top>
      <bottom style="thin">
        <color auto="1"/>
      </bottom>
      <diagonal/>
    </border>
    <border>
      <left style="thin">
        <color indexed="64"/>
      </left>
      <right style="thin">
        <color indexed="64"/>
      </right>
      <top style="thin">
        <color indexed="64"/>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right/>
      <top/>
      <bottom style="medium">
        <color indexed="64"/>
      </bottom>
      <diagonal/>
    </border>
    <border>
      <left style="medium">
        <color auto="1"/>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medium">
        <color auto="1"/>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medium">
        <color auto="1"/>
      </right>
      <top style="thin">
        <color auto="1"/>
      </top>
      <bottom style="thin">
        <color indexed="64"/>
      </bottom>
      <diagonal/>
    </border>
  </borders>
  <cellStyleXfs count="7316">
    <xf numFmtId="0" fontId="0" fillId="0" borderId="0"/>
    <xf numFmtId="43"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4" fillId="0" borderId="0"/>
    <xf numFmtId="9" fontId="14" fillId="0" borderId="0" applyFont="0" applyFill="0" applyBorder="0" applyAlignment="0" applyProtection="0"/>
    <xf numFmtId="0" fontId="18" fillId="0" borderId="0"/>
    <xf numFmtId="0" fontId="1" fillId="0" borderId="0"/>
    <xf numFmtId="0" fontId="14" fillId="0" borderId="0"/>
    <xf numFmtId="0" fontId="53" fillId="0" borderId="0"/>
    <xf numFmtId="0" fontId="1" fillId="20" borderId="144" applyNumberFormat="0" applyFont="0" applyAlignment="0" applyProtection="0"/>
    <xf numFmtId="0" fontId="14" fillId="0" borderId="0"/>
    <xf numFmtId="189" fontId="134" fillId="0" borderId="0" applyFont="0" applyFill="0" applyBorder="0" applyAlignment="0" applyProtection="0"/>
    <xf numFmtId="43" fontId="14" fillId="0" borderId="0" applyFont="0" applyFill="0" applyBorder="0" applyAlignment="0" applyProtection="0"/>
    <xf numFmtId="0" fontId="14" fillId="0" borderId="0"/>
    <xf numFmtId="0" fontId="152" fillId="0" borderId="0">
      <alignment vertical="center"/>
    </xf>
    <xf numFmtId="0" fontId="1" fillId="0" borderId="0"/>
    <xf numFmtId="0" fontId="14" fillId="0" borderId="0"/>
    <xf numFmtId="0" fontId="14" fillId="0" borderId="0"/>
    <xf numFmtId="0" fontId="1" fillId="0" borderId="0"/>
    <xf numFmtId="0" fontId="14" fillId="0" borderId="0"/>
    <xf numFmtId="43" fontId="14" fillId="0" borderId="0" applyFont="0" applyFill="0" applyBorder="0" applyAlignment="0" applyProtection="0"/>
    <xf numFmtId="43" fontId="14" fillId="0" borderId="0" applyFont="0" applyFill="0" applyBorder="0" applyAlignment="0" applyProtection="0"/>
    <xf numFmtId="189" fontId="14" fillId="0" borderId="0" applyFont="0" applyFill="0" applyBorder="0" applyAlignment="0" applyProtection="0"/>
    <xf numFmtId="0" fontId="14" fillId="0" borderId="0"/>
    <xf numFmtId="9" fontId="14" fillId="0" borderId="0" applyFont="0" applyFill="0" applyBorder="0" applyAlignment="0" applyProtection="0"/>
    <xf numFmtId="0" fontId="180" fillId="0" borderId="0"/>
    <xf numFmtId="0" fontId="14" fillId="72" borderId="578" applyNumberFormat="0" applyFont="0" applyAlignment="0" applyProtection="0"/>
    <xf numFmtId="0" fontId="14" fillId="72" borderId="578" applyNumberFormat="0" applyFont="0" applyAlignment="0" applyProtection="0"/>
    <xf numFmtId="0" fontId="14" fillId="72" borderId="578" applyNumberFormat="0" applyFont="0" applyAlignment="0" applyProtection="0"/>
    <xf numFmtId="0" fontId="14" fillId="72" borderId="578" applyNumberFormat="0" applyFont="0" applyAlignment="0" applyProtection="0"/>
    <xf numFmtId="0" fontId="14" fillId="72" borderId="578" applyNumberFormat="0" applyFont="0" applyAlignment="0" applyProtection="0"/>
    <xf numFmtId="0" fontId="14" fillId="72" borderId="578" applyNumberFormat="0" applyFont="0" applyAlignment="0" applyProtection="0"/>
    <xf numFmtId="0" fontId="14" fillId="72" borderId="578" applyNumberFormat="0" applyFont="0" applyAlignment="0" applyProtection="0"/>
    <xf numFmtId="0" fontId="181" fillId="51" borderId="0" applyNumberFormat="0" applyBorder="0" applyAlignment="0" applyProtection="0"/>
    <xf numFmtId="0" fontId="181" fillId="52" borderId="0" applyNumberFormat="0" applyBorder="0" applyAlignment="0" applyProtection="0"/>
    <xf numFmtId="0" fontId="181" fillId="53" borderId="0" applyNumberFormat="0" applyBorder="0" applyAlignment="0" applyProtection="0"/>
    <xf numFmtId="0" fontId="181" fillId="54" borderId="0" applyNumberFormat="0" applyBorder="0" applyAlignment="0" applyProtection="0"/>
    <xf numFmtId="0" fontId="181" fillId="55" borderId="0" applyNumberFormat="0" applyBorder="0" applyAlignment="0" applyProtection="0"/>
    <xf numFmtId="0" fontId="181" fillId="56" borderId="0" applyNumberFormat="0" applyBorder="0" applyAlignment="0" applyProtection="0"/>
    <xf numFmtId="0" fontId="181" fillId="57" borderId="0" applyNumberFormat="0" applyBorder="0" applyAlignment="0" applyProtection="0"/>
    <xf numFmtId="0" fontId="181" fillId="58" borderId="0" applyNumberFormat="0" applyBorder="0" applyAlignment="0" applyProtection="0"/>
    <xf numFmtId="0" fontId="181" fillId="59" borderId="0" applyNumberFormat="0" applyBorder="0" applyAlignment="0" applyProtection="0"/>
    <xf numFmtId="0" fontId="181" fillId="54" borderId="0" applyNumberFormat="0" applyBorder="0" applyAlignment="0" applyProtection="0"/>
    <xf numFmtId="0" fontId="181" fillId="57" borderId="0" applyNumberFormat="0" applyBorder="0" applyAlignment="0" applyProtection="0"/>
    <xf numFmtId="0" fontId="181" fillId="60" borderId="0" applyNumberFormat="0" applyBorder="0" applyAlignment="0" applyProtection="0"/>
    <xf numFmtId="0" fontId="182" fillId="61" borderId="0" applyNumberFormat="0" applyBorder="0" applyAlignment="0" applyProtection="0"/>
    <xf numFmtId="0" fontId="182" fillId="58" borderId="0" applyNumberFormat="0" applyBorder="0" applyAlignment="0" applyProtection="0"/>
    <xf numFmtId="0" fontId="182" fillId="59" borderId="0" applyNumberFormat="0" applyBorder="0" applyAlignment="0" applyProtection="0"/>
    <xf numFmtId="0" fontId="182" fillId="62" borderId="0" applyNumberFormat="0" applyBorder="0" applyAlignment="0" applyProtection="0"/>
    <xf numFmtId="0" fontId="182" fillId="63" borderId="0" applyNumberFormat="0" applyBorder="0" applyAlignment="0" applyProtection="0"/>
    <xf numFmtId="0" fontId="182" fillId="64" borderId="0" applyNumberFormat="0" applyBorder="0" applyAlignment="0" applyProtection="0"/>
    <xf numFmtId="0" fontId="183" fillId="65" borderId="570" applyNumberFormat="0" applyAlignment="0" applyProtection="0"/>
    <xf numFmtId="0" fontId="184" fillId="56" borderId="571" applyNumberFormat="0" applyAlignment="0" applyProtection="0"/>
    <xf numFmtId="0" fontId="185" fillId="0" borderId="572" applyNumberFormat="0" applyFill="0" applyAlignment="0" applyProtection="0"/>
    <xf numFmtId="0" fontId="182" fillId="66" borderId="0" applyNumberFormat="0" applyBorder="0" applyAlignment="0" applyProtection="0"/>
    <xf numFmtId="0" fontId="182" fillId="67" borderId="0" applyNumberFormat="0" applyBorder="0" applyAlignment="0" applyProtection="0"/>
    <xf numFmtId="0" fontId="182" fillId="68" borderId="0" applyNumberFormat="0" applyBorder="0" applyAlignment="0" applyProtection="0"/>
    <xf numFmtId="0" fontId="182" fillId="62" borderId="0" applyNumberFormat="0" applyBorder="0" applyAlignment="0" applyProtection="0"/>
    <xf numFmtId="0" fontId="182" fillId="63" borderId="0" applyNumberFormat="0" applyBorder="0" applyAlignment="0" applyProtection="0"/>
    <xf numFmtId="0" fontId="182" fillId="69" borderId="0" applyNumberFormat="0" applyBorder="0" applyAlignment="0" applyProtection="0"/>
    <xf numFmtId="0" fontId="186" fillId="53" borderId="0" applyNumberFormat="0" applyBorder="0" applyAlignment="0" applyProtection="0"/>
    <xf numFmtId="0" fontId="187" fillId="65" borderId="571" applyNumberFormat="0" applyAlignment="0" applyProtection="0"/>
    <xf numFmtId="0" fontId="52" fillId="70" borderId="573" applyNumberFormat="0" applyAlignment="0" applyProtection="0"/>
    <xf numFmtId="0" fontId="188" fillId="0" borderId="574" applyNumberFormat="0" applyFill="0" applyAlignment="0" applyProtection="0"/>
    <xf numFmtId="0" fontId="189" fillId="52" borderId="0" applyNumberFormat="0" applyBorder="0" applyAlignment="0" applyProtection="0"/>
    <xf numFmtId="0" fontId="190" fillId="0" borderId="0" applyNumberFormat="0" applyFill="0" applyBorder="0" applyAlignment="0" applyProtection="0"/>
    <xf numFmtId="0" fontId="191" fillId="0" borderId="575" applyNumberFormat="0" applyFill="0" applyAlignment="0" applyProtection="0"/>
    <xf numFmtId="0" fontId="192" fillId="0" borderId="576" applyNumberFormat="0" applyFill="0" applyAlignment="0" applyProtection="0"/>
    <xf numFmtId="0" fontId="193" fillId="0" borderId="577" applyNumberFormat="0" applyFill="0" applyAlignment="0" applyProtection="0"/>
    <xf numFmtId="0" fontId="193" fillId="0" borderId="0" applyNumberFormat="0" applyFill="0" applyBorder="0" applyAlignment="0" applyProtection="0"/>
    <xf numFmtId="0" fontId="194" fillId="71" borderId="0" applyNumberFormat="0" applyBorder="0" applyAlignment="0" applyProtection="0"/>
    <xf numFmtId="0" fontId="14" fillId="72" borderId="578" applyNumberFormat="0" applyFont="0" applyAlignment="0" applyProtection="0"/>
    <xf numFmtId="0" fontId="195" fillId="0" borderId="0" applyNumberFormat="0" applyFill="0" applyBorder="0" applyAlignment="0" applyProtection="0"/>
    <xf numFmtId="0" fontId="196" fillId="0" borderId="0" applyNumberFormat="0" applyFill="0" applyBorder="0" applyAlignment="0" applyProtection="0"/>
    <xf numFmtId="0" fontId="1" fillId="0" borderId="0"/>
    <xf numFmtId="0" fontId="14" fillId="0" borderId="0"/>
    <xf numFmtId="43" fontId="14" fillId="0" borderId="0" applyFont="0" applyFill="0" applyBorder="0" applyAlignment="0" applyProtection="0"/>
    <xf numFmtId="44" fontId="14" fillId="0" borderId="0" applyFont="0" applyFill="0" applyBorder="0" applyAlignment="0" applyProtection="0"/>
    <xf numFmtId="0" fontId="1" fillId="0" borderId="0"/>
    <xf numFmtId="0" fontId="1" fillId="0" borderId="0"/>
    <xf numFmtId="0" fontId="1" fillId="0" borderId="0"/>
    <xf numFmtId="0" fontId="1" fillId="0" borderId="0"/>
    <xf numFmtId="0" fontId="14" fillId="0" borderId="0"/>
    <xf numFmtId="44" fontId="14" fillId="0" borderId="0" applyFont="0" applyFill="0" applyBorder="0" applyAlignment="0" applyProtection="0"/>
    <xf numFmtId="9" fontId="1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34" fillId="0" borderId="0"/>
    <xf numFmtId="189" fontId="134" fillId="0" borderId="0" applyFont="0" applyFill="0" applyBorder="0" applyAlignment="0" applyProtection="0"/>
    <xf numFmtId="43" fontId="14" fillId="0" borderId="0" applyFont="0" applyFill="0" applyBorder="0" applyAlignment="0" applyProtection="0"/>
    <xf numFmtId="43" fontId="1" fillId="0" borderId="0" applyFont="0" applyFill="0" applyBorder="0" applyAlignment="0" applyProtection="0"/>
    <xf numFmtId="0" fontId="1" fillId="0" borderId="0"/>
    <xf numFmtId="0" fontId="134" fillId="0" borderId="0"/>
    <xf numFmtId="0" fontId="1" fillId="0" borderId="0"/>
    <xf numFmtId="0" fontId="1" fillId="0" borderId="0"/>
    <xf numFmtId="43" fontId="1" fillId="0" borderId="0" applyFont="0" applyFill="0" applyBorder="0" applyAlignment="0" applyProtection="0"/>
    <xf numFmtId="0" fontId="134" fillId="0" borderId="0"/>
    <xf numFmtId="0" fontId="1" fillId="0" borderId="0"/>
    <xf numFmtId="0" fontId="1" fillId="0" borderId="0"/>
    <xf numFmtId="193" fontId="1" fillId="0" borderId="0" applyFont="0" applyFill="0" applyBorder="0" applyAlignment="0" applyProtection="0"/>
    <xf numFmtId="0" fontId="134" fillId="0" borderId="0"/>
    <xf numFmtId="0" fontId="1" fillId="0" borderId="0"/>
    <xf numFmtId="0" fontId="1" fillId="0" borderId="0"/>
    <xf numFmtId="189" fontId="1" fillId="0" borderId="0" applyFont="0" applyFill="0" applyBorder="0" applyAlignment="0" applyProtection="0"/>
    <xf numFmtId="0" fontId="14"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189" fontId="134"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34" fillId="0" borderId="0"/>
    <xf numFmtId="0" fontId="1" fillId="0" borderId="0"/>
    <xf numFmtId="43" fontId="1" fillId="0" borderId="0" applyFont="0" applyFill="0" applyBorder="0" applyAlignment="0" applyProtection="0"/>
    <xf numFmtId="0" fontId="14"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4" fillId="0" borderId="0"/>
    <xf numFmtId="9" fontId="1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193" fontId="1" fillId="0" borderId="0" applyFont="0" applyFill="0" applyBorder="0" applyAlignment="0" applyProtection="0"/>
    <xf numFmtId="0" fontId="1" fillId="0" borderId="0"/>
    <xf numFmtId="18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9" fontId="14" fillId="0" borderId="0" applyFont="0" applyFill="0" applyBorder="0" applyAlignment="0" applyProtection="0"/>
    <xf numFmtId="0" fontId="14" fillId="0" borderId="0"/>
    <xf numFmtId="9"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193" fontId="1" fillId="0" borderId="0" applyFont="0" applyFill="0" applyBorder="0" applyAlignment="0" applyProtection="0"/>
    <xf numFmtId="0" fontId="1" fillId="0" borderId="0"/>
    <xf numFmtId="18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193" fontId="1" fillId="0" borderId="0" applyFont="0" applyFill="0" applyBorder="0" applyAlignment="0" applyProtection="0"/>
    <xf numFmtId="0" fontId="1" fillId="0" borderId="0"/>
    <xf numFmtId="18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193" fontId="1" fillId="0" borderId="0" applyFont="0" applyFill="0" applyBorder="0" applyAlignment="0" applyProtection="0"/>
    <xf numFmtId="0" fontId="1" fillId="0" borderId="0"/>
    <xf numFmtId="18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193" fontId="1" fillId="0" borderId="0" applyFont="0" applyFill="0" applyBorder="0" applyAlignment="0" applyProtection="0"/>
    <xf numFmtId="0" fontId="1" fillId="0" borderId="0"/>
    <xf numFmtId="18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14" fillId="0" borderId="0"/>
    <xf numFmtId="0" fontId="1" fillId="0" borderId="0"/>
    <xf numFmtId="0" fontId="1" fillId="0" borderId="0"/>
    <xf numFmtId="0" fontId="14" fillId="0" borderId="0"/>
    <xf numFmtId="0" fontId="1" fillId="0" borderId="0"/>
    <xf numFmtId="43" fontId="1" fillId="0" borderId="0" applyFont="0" applyFill="0" applyBorder="0" applyAlignment="0" applyProtection="0"/>
    <xf numFmtId="0" fontId="14" fillId="0" borderId="0"/>
    <xf numFmtId="0" fontId="1" fillId="0" borderId="0"/>
    <xf numFmtId="0" fontId="14" fillId="0" borderId="0"/>
    <xf numFmtId="43" fontId="14" fillId="0" borderId="0" applyFont="0" applyFill="0" applyBorder="0" applyAlignment="0" applyProtection="0"/>
    <xf numFmtId="0" fontId="197" fillId="0" borderId="0"/>
    <xf numFmtId="0" fontId="1" fillId="0" borderId="0"/>
    <xf numFmtId="43" fontId="14" fillId="0" borderId="0" applyFont="0" applyFill="0" applyBorder="0" applyAlignment="0" applyProtection="0"/>
    <xf numFmtId="0" fontId="134" fillId="0" borderId="0"/>
    <xf numFmtId="43" fontId="14" fillId="0" borderId="0" applyFont="0" applyFill="0" applyBorder="0" applyAlignment="0" applyProtection="0"/>
    <xf numFmtId="0" fontId="14" fillId="0" borderId="0"/>
    <xf numFmtId="0" fontId="1" fillId="0" borderId="0"/>
    <xf numFmtId="0" fontId="14" fillId="0" borderId="0"/>
    <xf numFmtId="0" fontId="1" fillId="0" borderId="0"/>
    <xf numFmtId="0" fontId="14" fillId="0" borderId="0"/>
    <xf numFmtId="0" fontId="1" fillId="0" borderId="0"/>
    <xf numFmtId="43" fontId="14" fillId="0" borderId="0" applyFont="0" applyFill="0" applyBorder="0" applyAlignment="0" applyProtection="0"/>
    <xf numFmtId="164" fontId="1" fillId="0" borderId="0" applyFont="0" applyFill="0" applyBorder="0" applyAlignment="0" applyProtection="0"/>
    <xf numFmtId="0" fontId="1" fillId="0" borderId="0"/>
    <xf numFmtId="43" fontId="14"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4" fillId="0" borderId="0" applyFont="0" applyFill="0" applyBorder="0" applyAlignment="0" applyProtection="0"/>
    <xf numFmtId="0" fontId="14" fillId="0" borderId="0"/>
    <xf numFmtId="164" fontId="1" fillId="0" borderId="0" applyFont="0" applyFill="0" applyBorder="0" applyAlignment="0" applyProtection="0"/>
    <xf numFmtId="0" fontId="14" fillId="0" borderId="0"/>
    <xf numFmtId="0" fontId="14" fillId="0" borderId="0"/>
    <xf numFmtId="0" fontId="14" fillId="0" borderId="0"/>
    <xf numFmtId="0" fontId="134" fillId="0" borderId="0"/>
    <xf numFmtId="43" fontId="1" fillId="0" borderId="0" applyFont="0" applyFill="0" applyBorder="0" applyAlignment="0" applyProtection="0"/>
    <xf numFmtId="0" fontId="1" fillId="0" borderId="0"/>
    <xf numFmtId="0" fontId="134" fillId="0" borderId="0"/>
    <xf numFmtId="0" fontId="134" fillId="0" borderId="0"/>
    <xf numFmtId="0" fontId="134" fillId="0" borderId="0"/>
    <xf numFmtId="0" fontId="1" fillId="0" borderId="0"/>
    <xf numFmtId="0" fontId="134" fillId="0" borderId="0"/>
    <xf numFmtId="0" fontId="1" fillId="0" borderId="0"/>
    <xf numFmtId="0" fontId="134" fillId="0" borderId="0"/>
    <xf numFmtId="0" fontId="1" fillId="0" borderId="0"/>
    <xf numFmtId="0" fontId="1" fillId="0" borderId="0"/>
    <xf numFmtId="0" fontId="134" fillId="0" borderId="0"/>
    <xf numFmtId="43" fontId="1" fillId="0" borderId="0" applyFont="0" applyFill="0" applyBorder="0" applyAlignment="0" applyProtection="0"/>
    <xf numFmtId="43" fontId="14" fillId="0" borderId="0" applyFont="0" applyFill="0" applyBorder="0" applyAlignment="0" applyProtection="0"/>
    <xf numFmtId="0" fontId="14" fillId="0" borderId="0"/>
    <xf numFmtId="0" fontId="134" fillId="0" borderId="0"/>
    <xf numFmtId="0" fontId="14" fillId="0" borderId="0"/>
    <xf numFmtId="0" fontId="134" fillId="0" borderId="0"/>
    <xf numFmtId="0" fontId="1" fillId="0" borderId="0"/>
    <xf numFmtId="0" fontId="1" fillId="0" borderId="0"/>
    <xf numFmtId="43" fontId="14" fillId="0" borderId="0" applyFont="0" applyFill="0" applyBorder="0" applyAlignment="0" applyProtection="0"/>
    <xf numFmtId="43" fontId="14" fillId="0" borderId="0" applyFont="0" applyFill="0" applyBorder="0" applyAlignment="0" applyProtection="0"/>
    <xf numFmtId="0" fontId="14" fillId="0" borderId="0"/>
    <xf numFmtId="0" fontId="1" fillId="0" borderId="0"/>
    <xf numFmtId="0" fontId="1" fillId="0" borderId="0"/>
    <xf numFmtId="43" fontId="14" fillId="0" borderId="0" applyFont="0" applyFill="0" applyBorder="0" applyAlignment="0" applyProtection="0"/>
    <xf numFmtId="0" fontId="14" fillId="0" borderId="0"/>
    <xf numFmtId="43" fontId="14" fillId="0" borderId="0" applyFont="0" applyFill="0" applyBorder="0" applyAlignment="0" applyProtection="0"/>
    <xf numFmtId="43" fontId="1" fillId="0" borderId="0" applyFont="0" applyFill="0" applyBorder="0" applyAlignment="0" applyProtection="0"/>
    <xf numFmtId="43" fontId="14" fillId="0" borderId="0" applyFont="0" applyFill="0" applyBorder="0" applyAlignment="0" applyProtection="0"/>
    <xf numFmtId="0" fontId="134" fillId="0" borderId="0"/>
    <xf numFmtId="0" fontId="14" fillId="0" borderId="0"/>
    <xf numFmtId="0" fontId="1" fillId="0" borderId="0"/>
    <xf numFmtId="43" fontId="1" fillId="0" borderId="0" applyFont="0" applyFill="0" applyBorder="0" applyAlignment="0" applyProtection="0"/>
    <xf numFmtId="0" fontId="1" fillId="0" borderId="0"/>
    <xf numFmtId="0" fontId="134" fillId="0" borderId="0"/>
    <xf numFmtId="0" fontId="14" fillId="0" borderId="0"/>
    <xf numFmtId="0" fontId="134" fillId="0" borderId="0"/>
    <xf numFmtId="0" fontId="1" fillId="0" borderId="0"/>
    <xf numFmtId="43" fontId="14" fillId="0" borderId="0" applyFont="0" applyFill="0" applyBorder="0" applyAlignment="0" applyProtection="0"/>
    <xf numFmtId="0" fontId="134" fillId="0" borderId="0"/>
    <xf numFmtId="0" fontId="14" fillId="0" borderId="0"/>
    <xf numFmtId="0" fontId="14" fillId="0" borderId="0"/>
    <xf numFmtId="0" fontId="14" fillId="0" borderId="0"/>
    <xf numFmtId="0" fontId="1" fillId="0" borderId="0"/>
    <xf numFmtId="0" fontId="14" fillId="0" borderId="0"/>
    <xf numFmtId="0" fontId="14" fillId="0" borderId="0"/>
    <xf numFmtId="0" fontId="197" fillId="0" borderId="0"/>
    <xf numFmtId="0" fontId="134" fillId="0" borderId="0"/>
    <xf numFmtId="0" fontId="14" fillId="0" borderId="0"/>
    <xf numFmtId="0" fontId="1" fillId="0" borderId="0"/>
    <xf numFmtId="43" fontId="14" fillId="0" borderId="0" applyFont="0" applyFill="0" applyBorder="0" applyAlignment="0" applyProtection="0"/>
    <xf numFmtId="0" fontId="134" fillId="0" borderId="0"/>
    <xf numFmtId="0" fontId="1" fillId="0" borderId="0"/>
    <xf numFmtId="0" fontId="14" fillId="0" borderId="0"/>
    <xf numFmtId="0" fontId="1" fillId="0" borderId="0"/>
    <xf numFmtId="0" fontId="14" fillId="0" borderId="0"/>
    <xf numFmtId="0" fontId="134" fillId="0" borderId="0"/>
    <xf numFmtId="0" fontId="1" fillId="0" borderId="0"/>
    <xf numFmtId="43" fontId="14" fillId="0" borderId="0" applyFont="0" applyFill="0" applyBorder="0" applyAlignment="0" applyProtection="0"/>
    <xf numFmtId="0" fontId="1" fillId="0" borderId="0"/>
    <xf numFmtId="0" fontId="1" fillId="0" borderId="0"/>
    <xf numFmtId="0" fontId="14" fillId="72" borderId="582" applyNumberFormat="0" applyFont="0" applyAlignment="0" applyProtection="0"/>
    <xf numFmtId="0" fontId="14" fillId="72" borderId="582" applyNumberFormat="0" applyFont="0" applyAlignment="0" applyProtection="0"/>
    <xf numFmtId="0" fontId="14" fillId="72" borderId="582" applyNumberFormat="0" applyFont="0" applyAlignment="0" applyProtection="0"/>
    <xf numFmtId="0" fontId="14" fillId="72" borderId="582" applyNumberFormat="0" applyFont="0" applyAlignment="0" applyProtection="0"/>
    <xf numFmtId="0" fontId="14" fillId="72" borderId="582" applyNumberFormat="0" applyFont="0" applyAlignment="0" applyProtection="0"/>
    <xf numFmtId="0" fontId="14" fillId="72" borderId="582" applyNumberFormat="0" applyFont="0" applyAlignment="0" applyProtection="0"/>
    <xf numFmtId="0" fontId="14" fillId="72" borderId="582" applyNumberFormat="0" applyFont="0" applyAlignment="0" applyProtection="0"/>
    <xf numFmtId="0" fontId="183" fillId="65" borderId="579" applyNumberFormat="0" applyAlignment="0" applyProtection="0"/>
    <xf numFmtId="0" fontId="184" fillId="56" borderId="580" applyNumberFormat="0" applyAlignment="0" applyProtection="0"/>
    <xf numFmtId="0" fontId="185" fillId="0" borderId="581" applyNumberFormat="0" applyFill="0" applyAlignment="0" applyProtection="0"/>
    <xf numFmtId="0" fontId="187" fillId="65" borderId="580" applyNumberFormat="0" applyAlignment="0" applyProtection="0"/>
    <xf numFmtId="0" fontId="14" fillId="72" borderId="582" applyNumberFormat="0" applyFont="0" applyAlignment="0" applyProtection="0"/>
    <xf numFmtId="0" fontId="198" fillId="0" borderId="0"/>
    <xf numFmtId="43" fontId="198" fillId="0" borderId="0" applyFont="0" applyFill="0" applyBorder="0" applyAlignment="0" applyProtection="0"/>
    <xf numFmtId="9" fontId="198" fillId="0" borderId="0" applyFont="0" applyFill="0" applyBorder="0" applyAlignment="0" applyProtection="0"/>
    <xf numFmtId="0" fontId="213" fillId="0" borderId="0" applyNumberFormat="0" applyFill="0" applyBorder="0" applyAlignment="0" applyProtection="0">
      <alignment vertical="top"/>
      <protection locked="0"/>
    </xf>
    <xf numFmtId="0" fontId="14" fillId="0" borderId="0"/>
    <xf numFmtId="0" fontId="211" fillId="74" borderId="0" applyNumberFormat="0" applyBorder="0" applyAlignment="0" applyProtection="0"/>
    <xf numFmtId="0" fontId="214" fillId="75" borderId="0" applyNumberFormat="0" applyBorder="0" applyAlignment="0" applyProtection="0"/>
    <xf numFmtId="0" fontId="14" fillId="0" borderId="0"/>
    <xf numFmtId="0" fontId="14" fillId="0" borderId="0"/>
    <xf numFmtId="0" fontId="212" fillId="0" borderId="0" applyNumberForma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0" fontId="215"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164" fontId="1" fillId="0" borderId="0" applyFont="0" applyFill="0" applyBorder="0" applyAlignment="0" applyProtection="0"/>
    <xf numFmtId="0" fontId="134" fillId="0" borderId="0"/>
    <xf numFmtId="43" fontId="14" fillId="0" borderId="0" applyFont="0" applyFill="0" applyBorder="0" applyAlignment="0" applyProtection="0"/>
    <xf numFmtId="0" fontId="14" fillId="72" borderId="602" applyNumberFormat="0" applyFont="0" applyAlignment="0" applyProtection="0"/>
    <xf numFmtId="0" fontId="14" fillId="72" borderId="602" applyNumberFormat="0" applyFont="0" applyAlignment="0" applyProtection="0"/>
    <xf numFmtId="0" fontId="14" fillId="72" borderId="606" applyNumberFormat="0" applyFont="0" applyAlignment="0" applyProtection="0"/>
    <xf numFmtId="0" fontId="183" fillId="65" borderId="603" applyNumberFormat="0" applyAlignment="0" applyProtection="0"/>
    <xf numFmtId="0" fontId="14" fillId="72" borderId="610" applyNumberFormat="0" applyFont="0" applyAlignment="0" applyProtection="0"/>
    <xf numFmtId="0" fontId="14" fillId="72" borderId="606" applyNumberFormat="0" applyFont="0" applyAlignment="0" applyProtection="0"/>
    <xf numFmtId="0" fontId="184" fillId="56" borderId="604" applyNumberFormat="0" applyAlignment="0" applyProtection="0"/>
    <xf numFmtId="0" fontId="187" fillId="65" borderId="604" applyNumberFormat="0" applyAlignment="0" applyProtection="0"/>
    <xf numFmtId="0" fontId="14" fillId="72" borderId="602" applyNumberFormat="0" applyFont="0" applyAlignment="0" applyProtection="0"/>
    <xf numFmtId="0" fontId="14" fillId="72" borderId="602" applyNumberFormat="0" applyFont="0" applyAlignment="0" applyProtection="0"/>
    <xf numFmtId="0" fontId="14" fillId="72" borderId="602" applyNumberFormat="0" applyFont="0" applyAlignment="0" applyProtection="0"/>
    <xf numFmtId="0" fontId="14" fillId="72" borderId="602" applyNumberFormat="0" applyFont="0" applyAlignment="0" applyProtection="0"/>
    <xf numFmtId="0" fontId="14" fillId="72" borderId="602" applyNumberFormat="0" applyFont="0" applyAlignment="0" applyProtection="0"/>
    <xf numFmtId="0" fontId="14" fillId="72" borderId="602" applyNumberFormat="0" applyFont="0" applyAlignment="0" applyProtection="0"/>
    <xf numFmtId="0" fontId="14" fillId="72" borderId="602" applyNumberFormat="0" applyFont="0" applyAlignment="0" applyProtection="0"/>
    <xf numFmtId="0" fontId="14" fillId="72" borderId="610" applyNumberFormat="0" applyFont="0" applyAlignment="0" applyProtection="0"/>
    <xf numFmtId="0" fontId="14" fillId="72" borderId="606" applyNumberFormat="0" applyFont="0" applyAlignment="0" applyProtection="0"/>
    <xf numFmtId="0" fontId="184" fillId="56" borderId="604" applyNumberFormat="0" applyAlignment="0" applyProtection="0"/>
    <xf numFmtId="0" fontId="14" fillId="72" borderId="610" applyNumberFormat="0" applyFont="0" applyAlignment="0" applyProtection="0"/>
    <xf numFmtId="0" fontId="14" fillId="72" borderId="610" applyNumberFormat="0" applyFont="0" applyAlignment="0" applyProtection="0"/>
    <xf numFmtId="0" fontId="14" fillId="72" borderId="606" applyNumberFormat="0" applyFont="0" applyAlignment="0" applyProtection="0"/>
    <xf numFmtId="0" fontId="14" fillId="72" borderId="602" applyNumberFormat="0" applyFont="0" applyAlignment="0" applyProtection="0"/>
    <xf numFmtId="0" fontId="184" fillId="56" borderId="600" applyNumberFormat="0" applyAlignment="0" applyProtection="0"/>
    <xf numFmtId="0" fontId="185" fillId="0" borderId="601" applyNumberFormat="0" applyFill="0" applyAlignment="0" applyProtection="0"/>
    <xf numFmtId="0" fontId="184" fillId="56" borderId="608" applyNumberFormat="0" applyAlignment="0" applyProtection="0"/>
    <xf numFmtId="0" fontId="14" fillId="72" borderId="610" applyNumberFormat="0" applyFont="0" applyAlignment="0" applyProtection="0"/>
    <xf numFmtId="0" fontId="14" fillId="72" borderId="610" applyNumberFormat="0" applyFont="0" applyAlignment="0" applyProtection="0"/>
    <xf numFmtId="0" fontId="14" fillId="72" borderId="606" applyNumberFormat="0" applyFont="0" applyAlignment="0" applyProtection="0"/>
    <xf numFmtId="0" fontId="14" fillId="72" borderId="610" applyNumberFormat="0" applyFont="0" applyAlignment="0" applyProtection="0"/>
    <xf numFmtId="0" fontId="187" fillId="65" borderId="604" applyNumberFormat="0" applyAlignment="0" applyProtection="0"/>
    <xf numFmtId="0" fontId="14" fillId="72" borderId="602" applyNumberFormat="0" applyFont="0" applyAlignment="0" applyProtection="0"/>
    <xf numFmtId="0" fontId="14" fillId="72" borderId="602" applyNumberFormat="0" applyFont="0" applyAlignment="0" applyProtection="0"/>
    <xf numFmtId="0" fontId="14" fillId="72" borderId="602" applyNumberFormat="0" applyFont="0" applyAlignment="0" applyProtection="0"/>
    <xf numFmtId="0" fontId="14" fillId="72" borderId="606" applyNumberFormat="0" applyFont="0" applyAlignment="0" applyProtection="0"/>
    <xf numFmtId="0" fontId="14" fillId="72" borderId="606" applyNumberFormat="0" applyFont="0" applyAlignment="0" applyProtection="0"/>
    <xf numFmtId="0" fontId="14" fillId="72" borderId="602" applyNumberFormat="0" applyFont="0" applyAlignment="0" applyProtection="0"/>
    <xf numFmtId="0" fontId="14" fillId="72" borderId="610" applyNumberFormat="0" applyFont="0" applyAlignment="0" applyProtection="0"/>
    <xf numFmtId="0" fontId="14" fillId="72" borderId="602" applyNumberFormat="0" applyFont="0" applyAlignment="0" applyProtection="0"/>
    <xf numFmtId="0" fontId="185" fillId="0" borderId="605" applyNumberFormat="0" applyFill="0" applyAlignment="0" applyProtection="0"/>
    <xf numFmtId="0" fontId="184" fillId="56" borderId="600" applyNumberFormat="0" applyAlignment="0" applyProtection="0"/>
    <xf numFmtId="0" fontId="14" fillId="72" borderId="606" applyNumberFormat="0" applyFont="0" applyAlignment="0" applyProtection="0"/>
    <xf numFmtId="0" fontId="14" fillId="72" borderId="602" applyNumberFormat="0" applyFont="0" applyAlignment="0" applyProtection="0"/>
    <xf numFmtId="0" fontId="183" fillId="65" borderId="599" applyNumberFormat="0" applyAlignment="0" applyProtection="0"/>
    <xf numFmtId="0" fontId="183" fillId="65" borderId="607" applyNumberFormat="0" applyAlignment="0" applyProtection="0"/>
    <xf numFmtId="0" fontId="185" fillId="0" borderId="609" applyNumberFormat="0" applyFill="0" applyAlignment="0" applyProtection="0"/>
    <xf numFmtId="0" fontId="187" fillId="65" borderId="600" applyNumberFormat="0" applyAlignment="0" applyProtection="0"/>
    <xf numFmtId="0" fontId="14" fillId="72" borderId="606" applyNumberFormat="0" applyFont="0" applyAlignment="0" applyProtection="0"/>
    <xf numFmtId="0" fontId="184" fillId="56" borderId="608" applyNumberFormat="0" applyAlignment="0" applyProtection="0"/>
    <xf numFmtId="0" fontId="14" fillId="72" borderId="610" applyNumberFormat="0" applyFont="0" applyAlignment="0" applyProtection="0"/>
    <xf numFmtId="0" fontId="14" fillId="72" borderId="610" applyNumberFormat="0" applyFont="0" applyAlignment="0" applyProtection="0"/>
    <xf numFmtId="0" fontId="183" fillId="65" borderId="603" applyNumberFormat="0" applyAlignment="0" applyProtection="0"/>
    <xf numFmtId="0" fontId="14" fillId="72" borderId="610" applyNumberFormat="0" applyFont="0" applyAlignment="0" applyProtection="0"/>
    <xf numFmtId="0" fontId="185" fillId="0" borderId="609" applyNumberFormat="0" applyFill="0" applyAlignment="0" applyProtection="0"/>
    <xf numFmtId="0" fontId="14" fillId="72" borderId="610" applyNumberFormat="0" applyFont="0" applyAlignment="0" applyProtection="0"/>
    <xf numFmtId="0" fontId="187" fillId="65" borderId="608" applyNumberFormat="0" applyAlignment="0" applyProtection="0"/>
    <xf numFmtId="0" fontId="14" fillId="72" borderId="606" applyNumberFormat="0" applyFont="0" applyAlignment="0" applyProtection="0"/>
    <xf numFmtId="0" fontId="183" fillId="65" borderId="599" applyNumberFormat="0" applyAlignment="0" applyProtection="0"/>
    <xf numFmtId="0" fontId="187" fillId="65" borderId="600" applyNumberFormat="0" applyAlignment="0" applyProtection="0"/>
    <xf numFmtId="0" fontId="14" fillId="72" borderId="610" applyNumberFormat="0" applyFont="0" applyAlignment="0" applyProtection="0"/>
    <xf numFmtId="0" fontId="14" fillId="72" borderId="610" applyNumberFormat="0" applyFont="0" applyAlignment="0" applyProtection="0"/>
    <xf numFmtId="0" fontId="14" fillId="72" borderId="610" applyNumberFormat="0" applyFont="0" applyAlignment="0" applyProtection="0"/>
    <xf numFmtId="0" fontId="183" fillId="65" borderId="607" applyNumberFormat="0" applyAlignment="0" applyProtection="0"/>
    <xf numFmtId="0" fontId="14" fillId="72" borderId="610" applyNumberFormat="0" applyFont="0" applyAlignment="0" applyProtection="0"/>
    <xf numFmtId="0" fontId="14" fillId="72" borderId="606" applyNumberFormat="0" applyFont="0" applyAlignment="0" applyProtection="0"/>
    <xf numFmtId="0" fontId="185" fillId="0" borderId="601" applyNumberFormat="0" applyFill="0" applyAlignment="0" applyProtection="0"/>
    <xf numFmtId="0" fontId="14" fillId="72" borderId="606" applyNumberFormat="0" applyFont="0" applyAlignment="0" applyProtection="0"/>
    <xf numFmtId="0" fontId="14" fillId="72" borderId="606" applyNumberFormat="0" applyFont="0" applyAlignment="0" applyProtection="0"/>
    <xf numFmtId="0" fontId="14" fillId="72" borderId="606" applyNumberFormat="0" applyFont="0" applyAlignment="0" applyProtection="0"/>
    <xf numFmtId="0" fontId="185" fillId="0" borderId="605" applyNumberFormat="0" applyFill="0" applyAlignment="0" applyProtection="0"/>
    <xf numFmtId="0" fontId="14" fillId="72" borderId="606" applyNumberFormat="0" applyFont="0" applyAlignment="0" applyProtection="0"/>
    <xf numFmtId="0" fontId="14" fillId="72" borderId="606" applyNumberFormat="0" applyFont="0" applyAlignment="0" applyProtection="0"/>
    <xf numFmtId="0" fontId="187" fillId="65" borderId="608" applyNumberFormat="0" applyAlignment="0" applyProtection="0"/>
  </cellStyleXfs>
  <cellXfs count="2035">
    <xf numFmtId="0" fontId="0" fillId="0" borderId="0" xfId="0"/>
    <xf numFmtId="0" fontId="0" fillId="0" borderId="0" xfId="0" applyAlignment="1">
      <alignment vertical="center"/>
    </xf>
    <xf numFmtId="0" fontId="0" fillId="0" borderId="0" xfId="0" applyAlignment="1">
      <alignment horizontal="center"/>
    </xf>
    <xf numFmtId="0" fontId="2" fillId="0" borderId="0" xfId="0" applyFont="1" applyAlignment="1">
      <alignment horizontal="center" vertical="center"/>
    </xf>
    <xf numFmtId="9" fontId="10" fillId="0" borderId="26" xfId="0" applyNumberFormat="1" applyFont="1" applyBorder="1" applyAlignment="1">
      <alignment horizontal="center" vertical="center"/>
    </xf>
    <xf numFmtId="0" fontId="2" fillId="4" borderId="26" xfId="0" applyFont="1" applyFill="1" applyBorder="1" applyAlignment="1">
      <alignment horizontal="center" vertical="center"/>
    </xf>
    <xf numFmtId="0" fontId="0" fillId="9" borderId="25" xfId="0" applyFill="1" applyBorder="1"/>
    <xf numFmtId="0" fontId="0" fillId="9" borderId="2" xfId="0" applyFill="1" applyBorder="1"/>
    <xf numFmtId="0" fontId="0" fillId="9" borderId="24" xfId="0" applyFill="1" applyBorder="1"/>
    <xf numFmtId="9" fontId="0" fillId="0" borderId="0" xfId="2" applyFont="1" applyFill="1" applyBorder="1" applyAlignment="1">
      <alignment horizontal="center"/>
    </xf>
    <xf numFmtId="0" fontId="2" fillId="0" borderId="0" xfId="0" applyFont="1" applyAlignment="1">
      <alignment vertical="center"/>
    </xf>
    <xf numFmtId="9" fontId="2" fillId="0" borderId="0" xfId="2" applyFont="1" applyFill="1" applyBorder="1" applyAlignment="1">
      <alignment horizontal="center" vertical="center"/>
    </xf>
    <xf numFmtId="0" fontId="2" fillId="0" borderId="0" xfId="0" applyFont="1"/>
    <xf numFmtId="0" fontId="4" fillId="0" borderId="0" xfId="0" applyFont="1"/>
    <xf numFmtId="0" fontId="2" fillId="4" borderId="11" xfId="0" applyFont="1" applyFill="1" applyBorder="1" applyAlignment="1">
      <alignment horizontal="center"/>
    </xf>
    <xf numFmtId="0" fontId="2" fillId="4" borderId="26" xfId="0" applyFont="1" applyFill="1" applyBorder="1" applyAlignment="1">
      <alignment horizontal="center"/>
    </xf>
    <xf numFmtId="0" fontId="7" fillId="0" borderId="0" xfId="0" applyFont="1"/>
    <xf numFmtId="0" fontId="2" fillId="0" borderId="52" xfId="0" applyFont="1" applyBorder="1" applyAlignment="1">
      <alignment horizontal="center"/>
    </xf>
    <xf numFmtId="0" fontId="0" fillId="4" borderId="0" xfId="0" applyFill="1" applyAlignment="1">
      <alignment vertical="center"/>
    </xf>
    <xf numFmtId="0" fontId="0" fillId="0" borderId="0" xfId="0" applyAlignment="1">
      <alignment horizontal="center" vertical="center"/>
    </xf>
    <xf numFmtId="0" fontId="0" fillId="5" borderId="0" xfId="0" applyFill="1" applyAlignment="1">
      <alignment vertical="center"/>
    </xf>
    <xf numFmtId="0" fontId="0" fillId="0" borderId="26" xfId="0" applyBorder="1"/>
    <xf numFmtId="0" fontId="0" fillId="0" borderId="26" xfId="0" applyBorder="1" applyAlignment="1">
      <alignment horizontal="center" vertical="center"/>
    </xf>
    <xf numFmtId="168" fontId="2" fillId="0" borderId="0" xfId="0" applyNumberFormat="1" applyFont="1" applyAlignment="1">
      <alignment vertical="center"/>
    </xf>
    <xf numFmtId="168" fontId="2" fillId="0" borderId="0" xfId="0" applyNumberFormat="1" applyFont="1" applyAlignment="1">
      <alignment horizontal="center" vertical="center" wrapText="1"/>
    </xf>
    <xf numFmtId="0" fontId="20" fillId="15" borderId="74" xfId="0" applyFont="1" applyFill="1" applyBorder="1" applyAlignment="1">
      <alignment horizontal="center" vertical="center" wrapText="1"/>
    </xf>
    <xf numFmtId="0" fontId="27" fillId="0" borderId="0" xfId="0" applyFont="1" applyAlignment="1">
      <alignment vertical="center"/>
    </xf>
    <xf numFmtId="0" fontId="28" fillId="13" borderId="80" xfId="0" applyFont="1" applyFill="1" applyBorder="1" applyAlignment="1">
      <alignment horizontal="left" vertical="center"/>
    </xf>
    <xf numFmtId="165" fontId="0" fillId="10" borderId="32" xfId="1" applyNumberFormat="1" applyFont="1" applyFill="1" applyBorder="1"/>
    <xf numFmtId="165" fontId="0" fillId="10" borderId="28" xfId="1" applyNumberFormat="1" applyFont="1" applyFill="1" applyBorder="1"/>
    <xf numFmtId="0" fontId="33" fillId="15" borderId="73" xfId="0" applyFont="1" applyFill="1" applyBorder="1" applyAlignment="1">
      <alignment horizontal="centerContinuous"/>
    </xf>
    <xf numFmtId="0" fontId="20" fillId="11" borderId="73" xfId="0" applyFont="1" applyFill="1" applyBorder="1" applyAlignment="1">
      <alignment horizontal="center" vertical="center" wrapText="1"/>
    </xf>
    <xf numFmtId="0" fontId="21" fillId="15" borderId="74" xfId="0" applyFont="1" applyFill="1" applyBorder="1" applyAlignment="1">
      <alignment horizontal="center" vertical="center" wrapText="1"/>
    </xf>
    <xf numFmtId="0" fontId="21" fillId="15" borderId="75" xfId="0" applyFont="1" applyFill="1" applyBorder="1" applyAlignment="1">
      <alignment horizontal="center" vertical="center" wrapText="1"/>
    </xf>
    <xf numFmtId="165" fontId="0" fillId="10" borderId="32" xfId="1" applyNumberFormat="1" applyFont="1" applyFill="1" applyBorder="1" applyAlignment="1">
      <alignment horizontal="center" vertical="center"/>
    </xf>
    <xf numFmtId="165" fontId="0" fillId="10" borderId="28" xfId="1" applyNumberFormat="1" applyFont="1" applyFill="1" applyBorder="1" applyAlignment="1">
      <alignment horizontal="center" vertical="center"/>
    </xf>
    <xf numFmtId="165" fontId="0" fillId="10" borderId="56" xfId="1" applyNumberFormat="1" applyFont="1" applyFill="1" applyBorder="1" applyAlignment="1">
      <alignment horizontal="center" vertical="center"/>
    </xf>
    <xf numFmtId="165" fontId="0" fillId="10" borderId="65" xfId="1" applyNumberFormat="1" applyFont="1" applyFill="1" applyBorder="1" applyAlignment="1">
      <alignment horizontal="center" vertical="center"/>
    </xf>
    <xf numFmtId="165" fontId="0" fillId="10" borderId="105" xfId="1" applyNumberFormat="1" applyFont="1" applyFill="1" applyBorder="1" applyAlignment="1">
      <alignment horizontal="center" vertical="center"/>
    </xf>
    <xf numFmtId="165" fontId="0" fillId="10" borderId="66" xfId="1" applyNumberFormat="1" applyFont="1" applyFill="1" applyBorder="1" applyAlignment="1">
      <alignment horizontal="center" vertical="center"/>
    </xf>
    <xf numFmtId="165" fontId="33" fillId="15" borderId="65" xfId="1" applyNumberFormat="1" applyFont="1" applyFill="1" applyBorder="1"/>
    <xf numFmtId="165" fontId="33" fillId="15" borderId="66" xfId="1" applyNumberFormat="1" applyFont="1" applyFill="1" applyBorder="1"/>
    <xf numFmtId="0" fontId="0" fillId="0" borderId="0" xfId="0" applyAlignment="1">
      <alignment wrapText="1"/>
    </xf>
    <xf numFmtId="0" fontId="0" fillId="0" borderId="75" xfId="0" applyBorder="1"/>
    <xf numFmtId="0" fontId="20" fillId="15" borderId="76" xfId="0" applyFont="1" applyFill="1" applyBorder="1" applyAlignment="1">
      <alignment horizontal="center" vertical="center" wrapText="1"/>
    </xf>
    <xf numFmtId="9" fontId="0" fillId="0" borderId="111" xfId="0" applyNumberFormat="1" applyBorder="1" applyAlignment="1">
      <alignment horizontal="center" vertical="center"/>
    </xf>
    <xf numFmtId="9" fontId="0" fillId="0" borderId="112" xfId="0" applyNumberFormat="1" applyBorder="1" applyAlignment="1">
      <alignment horizontal="center" vertical="center" wrapText="1"/>
    </xf>
    <xf numFmtId="0" fontId="20" fillId="13" borderId="81" xfId="0" applyFont="1" applyFill="1" applyBorder="1" applyAlignment="1">
      <alignment horizontal="center" vertical="center" wrapText="1"/>
    </xf>
    <xf numFmtId="0" fontId="20" fillId="13" borderId="82" xfId="0" applyFont="1" applyFill="1" applyBorder="1" applyAlignment="1">
      <alignment horizontal="center" vertical="center" wrapText="1"/>
    </xf>
    <xf numFmtId="171" fontId="0" fillId="0" borderId="111" xfId="0" applyNumberFormat="1" applyBorder="1" applyAlignment="1">
      <alignment horizontal="center" vertical="center"/>
    </xf>
    <xf numFmtId="0" fontId="2" fillId="0" borderId="130" xfId="0" applyFont="1" applyBorder="1"/>
    <xf numFmtId="0" fontId="2" fillId="0" borderId="131" xfId="0" applyFont="1" applyBorder="1"/>
    <xf numFmtId="0" fontId="0" fillId="0" borderId="131" xfId="0" applyBorder="1"/>
    <xf numFmtId="0" fontId="0" fillId="0" borderId="132" xfId="0" applyBorder="1"/>
    <xf numFmtId="0" fontId="2" fillId="0" borderId="133" xfId="0" applyFont="1" applyBorder="1"/>
    <xf numFmtId="0" fontId="2" fillId="0" borderId="134" xfId="0" applyFont="1" applyBorder="1"/>
    <xf numFmtId="0" fontId="0" fillId="0" borderId="134" xfId="0" applyBorder="1"/>
    <xf numFmtId="0" fontId="0" fillId="0" borderId="135" xfId="0" applyBorder="1"/>
    <xf numFmtId="0" fontId="36" fillId="15" borderId="76" xfId="0" applyFont="1" applyFill="1" applyBorder="1" applyAlignment="1">
      <alignment horizontal="center" vertical="center" wrapText="1"/>
    </xf>
    <xf numFmtId="0" fontId="19" fillId="15" borderId="106" xfId="0" applyFont="1" applyFill="1" applyBorder="1" applyAlignment="1">
      <alignment vertical="center"/>
    </xf>
    <xf numFmtId="0" fontId="19" fillId="15" borderId="103" xfId="0" applyFont="1" applyFill="1" applyBorder="1" applyAlignment="1">
      <alignment vertical="center"/>
    </xf>
    <xf numFmtId="0" fontId="40" fillId="0" borderId="0" xfId="0" applyFont="1"/>
    <xf numFmtId="0" fontId="40" fillId="0" borderId="0" xfId="0" applyFont="1" applyAlignment="1">
      <alignment horizontal="left" vertical="top"/>
    </xf>
    <xf numFmtId="0" fontId="41" fillId="0" borderId="0" xfId="0" applyFont="1" applyAlignment="1">
      <alignment horizontal="left" vertical="top" wrapText="1"/>
    </xf>
    <xf numFmtId="0" fontId="41" fillId="0" borderId="0" xfId="0" applyFont="1" applyAlignment="1">
      <alignment horizontal="left" vertical="top"/>
    </xf>
    <xf numFmtId="0" fontId="42" fillId="0" borderId="0" xfId="0" applyFont="1" applyAlignment="1">
      <alignment vertical="center"/>
    </xf>
    <xf numFmtId="0" fontId="43" fillId="0" borderId="0" xfId="0" applyFont="1" applyAlignment="1">
      <alignment vertical="center"/>
    </xf>
    <xf numFmtId="0" fontId="44" fillId="0" borderId="0" xfId="0" applyFont="1" applyAlignment="1">
      <alignment horizontal="center" vertical="center"/>
    </xf>
    <xf numFmtId="0" fontId="45" fillId="0" borderId="0" xfId="0" applyFont="1" applyAlignment="1">
      <alignment vertical="center"/>
    </xf>
    <xf numFmtId="0" fontId="42" fillId="0" borderId="0" xfId="0" applyFont="1" applyAlignment="1">
      <alignment horizontal="center" vertical="center"/>
    </xf>
    <xf numFmtId="0" fontId="46" fillId="19" borderId="79" xfId="0" applyFont="1" applyFill="1" applyBorder="1" applyAlignment="1">
      <alignment horizontal="center" vertical="center" wrapText="1"/>
    </xf>
    <xf numFmtId="168" fontId="46" fillId="19" borderId="79" xfId="0" applyNumberFormat="1" applyFont="1" applyFill="1" applyBorder="1" applyAlignment="1">
      <alignment horizontal="center" vertical="center" wrapText="1"/>
    </xf>
    <xf numFmtId="0" fontId="43" fillId="0" borderId="0" xfId="0" applyFont="1"/>
    <xf numFmtId="0" fontId="22" fillId="17" borderId="0" xfId="0" applyFont="1" applyFill="1" applyAlignment="1">
      <alignment horizontal="center" vertical="center"/>
    </xf>
    <xf numFmtId="15" fontId="22" fillId="17" borderId="0" xfId="0" applyNumberFormat="1" applyFont="1" applyFill="1" applyAlignment="1">
      <alignment horizontal="center" vertical="center"/>
    </xf>
    <xf numFmtId="0" fontId="26" fillId="15" borderId="35" xfId="0" applyFont="1" applyFill="1" applyBorder="1" applyAlignment="1">
      <alignment horizontal="center" vertical="center"/>
    </xf>
    <xf numFmtId="0" fontId="20" fillId="15" borderId="35" xfId="0" applyFont="1" applyFill="1" applyBorder="1" applyAlignment="1">
      <alignment horizontal="right" vertical="center"/>
    </xf>
    <xf numFmtId="0" fontId="50" fillId="0" borderId="32" xfId="0" applyFont="1" applyBorder="1" applyAlignment="1">
      <alignment horizontal="center" vertical="center"/>
    </xf>
    <xf numFmtId="0" fontId="20" fillId="15" borderId="141" xfId="0" applyFont="1" applyFill="1" applyBorder="1" applyAlignment="1">
      <alignment horizontal="right" vertical="center"/>
    </xf>
    <xf numFmtId="0" fontId="50" fillId="0" borderId="60" xfId="0" applyFont="1" applyBorder="1" applyAlignment="1">
      <alignment horizontal="center" vertical="center"/>
    </xf>
    <xf numFmtId="0" fontId="20" fillId="15" borderId="146" xfId="0" applyFont="1" applyFill="1" applyBorder="1" applyAlignment="1">
      <alignment horizontal="right" vertical="center"/>
    </xf>
    <xf numFmtId="0" fontId="50" fillId="0" borderId="147" xfId="0" applyFont="1" applyBorder="1" applyAlignment="1">
      <alignment horizontal="center" vertical="center"/>
    </xf>
    <xf numFmtId="0" fontId="39" fillId="0" borderId="0" xfId="0" applyFont="1"/>
    <xf numFmtId="0" fontId="50" fillId="0" borderId="56" xfId="0" applyFont="1" applyBorder="1" applyAlignment="1">
      <alignment horizontal="center" vertical="center"/>
    </xf>
    <xf numFmtId="0" fontId="50" fillId="0" borderId="148" xfId="0" applyFont="1" applyBorder="1" applyAlignment="1">
      <alignment horizontal="center" vertical="center"/>
    </xf>
    <xf numFmtId="1" fontId="39" fillId="0" borderId="150" xfId="0" applyNumberFormat="1" applyFont="1" applyBorder="1" applyAlignment="1">
      <alignment horizontal="center" vertical="center"/>
    </xf>
    <xf numFmtId="0" fontId="20" fillId="15" borderId="154" xfId="0" applyFont="1" applyFill="1" applyBorder="1" applyAlignment="1">
      <alignment horizontal="center" vertical="center" wrapText="1"/>
    </xf>
    <xf numFmtId="0" fontId="50" fillId="0" borderId="119" xfId="0" applyFont="1" applyBorder="1" applyAlignment="1">
      <alignment horizontal="center" vertical="center"/>
    </xf>
    <xf numFmtId="15" fontId="54" fillId="3" borderId="144" xfId="10" applyNumberFormat="1" applyFont="1" applyFill="1" applyAlignment="1" applyProtection="1">
      <alignment horizontal="center" vertical="center"/>
      <protection locked="0"/>
    </xf>
    <xf numFmtId="0" fontId="54" fillId="3" borderId="144" xfId="10" applyFont="1" applyFill="1" applyAlignment="1" applyProtection="1">
      <alignment vertical="center" shrinkToFit="1"/>
      <protection locked="0"/>
    </xf>
    <xf numFmtId="179" fontId="55" fillId="3" borderId="144" xfId="10" applyNumberFormat="1" applyFont="1" applyFill="1" applyAlignment="1" applyProtection="1">
      <alignment horizontal="right" vertical="center"/>
      <protection locked="0"/>
    </xf>
    <xf numFmtId="0" fontId="54" fillId="3" borderId="144" xfId="10" applyFont="1" applyFill="1" applyAlignment="1" applyProtection="1">
      <alignment horizontal="center" vertical="center"/>
      <protection locked="0"/>
    </xf>
    <xf numFmtId="0" fontId="54" fillId="3" borderId="159" xfId="10" applyFont="1" applyFill="1" applyBorder="1" applyAlignment="1" applyProtection="1">
      <alignment vertical="center" shrinkToFit="1"/>
      <protection locked="0"/>
    </xf>
    <xf numFmtId="180" fontId="54" fillId="3" borderId="159" xfId="10" applyNumberFormat="1" applyFont="1" applyFill="1" applyBorder="1" applyAlignment="1" applyProtection="1">
      <alignment horizontal="right" vertical="center"/>
      <protection locked="0"/>
    </xf>
    <xf numFmtId="0" fontId="54" fillId="3" borderId="159" xfId="10" applyFont="1" applyFill="1" applyBorder="1" applyAlignment="1" applyProtection="1">
      <alignment horizontal="center" vertical="center"/>
      <protection locked="0"/>
    </xf>
    <xf numFmtId="0" fontId="56" fillId="22" borderId="160" xfId="9" applyFont="1" applyFill="1" applyBorder="1" applyAlignment="1">
      <alignment horizontal="center" vertical="center"/>
    </xf>
    <xf numFmtId="0" fontId="56" fillId="22" borderId="161" xfId="9" applyFont="1" applyFill="1" applyBorder="1" applyAlignment="1">
      <alignment horizontal="center" vertical="center" wrapText="1"/>
    </xf>
    <xf numFmtId="0" fontId="56" fillId="22" borderId="161" xfId="9" applyFont="1" applyFill="1" applyBorder="1" applyAlignment="1">
      <alignment horizontal="center" vertical="center"/>
    </xf>
    <xf numFmtId="0" fontId="56" fillId="22" borderId="162" xfId="9" applyFont="1" applyFill="1" applyBorder="1" applyAlignment="1">
      <alignment horizontal="center" vertical="center" wrapText="1"/>
    </xf>
    <xf numFmtId="0" fontId="54" fillId="3" borderId="163" xfId="10" applyFont="1" applyFill="1" applyBorder="1" applyAlignment="1" applyProtection="1">
      <alignment horizontal="center" vertical="center"/>
      <protection locked="0"/>
    </xf>
    <xf numFmtId="0" fontId="54" fillId="3" borderId="165" xfId="10" applyFont="1" applyFill="1" applyBorder="1" applyAlignment="1" applyProtection="1">
      <alignment horizontal="center" vertical="center"/>
      <protection locked="0"/>
    </xf>
    <xf numFmtId="15" fontId="54" fillId="3" borderId="166" xfId="10" applyNumberFormat="1" applyFont="1" applyFill="1" applyBorder="1" applyAlignment="1" applyProtection="1">
      <alignment horizontal="center" vertical="center"/>
      <protection locked="0"/>
    </xf>
    <xf numFmtId="179" fontId="55" fillId="3" borderId="164" xfId="10" applyNumberFormat="1" applyFont="1" applyFill="1" applyBorder="1" applyAlignment="1" applyProtection="1">
      <alignment horizontal="center" vertical="center"/>
      <protection locked="0"/>
    </xf>
    <xf numFmtId="0" fontId="54" fillId="3" borderId="163" xfId="10" quotePrefix="1" applyFont="1" applyFill="1" applyBorder="1" applyAlignment="1" applyProtection="1">
      <alignment horizontal="center" vertical="center"/>
      <protection locked="0"/>
    </xf>
    <xf numFmtId="0" fontId="0" fillId="0" borderId="53" xfId="0" quotePrefix="1" applyBorder="1" applyAlignment="1">
      <alignment horizontal="center" vertical="center"/>
    </xf>
    <xf numFmtId="15" fontId="0" fillId="0" borderId="0" xfId="0" applyNumberFormat="1"/>
    <xf numFmtId="0" fontId="44" fillId="13" borderId="79" xfId="0" quotePrefix="1" applyFont="1" applyFill="1" applyBorder="1" applyAlignment="1">
      <alignment horizontal="center" vertical="center" wrapText="1"/>
    </xf>
    <xf numFmtId="168" fontId="46" fillId="19" borderId="16" xfId="0" applyNumberFormat="1" applyFont="1" applyFill="1" applyBorder="1" applyAlignment="1">
      <alignment horizontal="center" vertical="center" wrapText="1"/>
    </xf>
    <xf numFmtId="0" fontId="44" fillId="13" borderId="79" xfId="0" applyFont="1" applyFill="1" applyBorder="1" applyAlignment="1">
      <alignment horizontal="center" vertical="center" wrapText="1"/>
    </xf>
    <xf numFmtId="0" fontId="0" fillId="0" borderId="16" xfId="0" applyBorder="1" applyAlignment="1">
      <alignment horizontal="center" vertical="center"/>
    </xf>
    <xf numFmtId="1" fontId="57" fillId="19" borderId="16" xfId="0" applyNumberFormat="1" applyFont="1" applyFill="1" applyBorder="1" applyAlignment="1">
      <alignment horizontal="center" vertical="center" wrapText="1"/>
    </xf>
    <xf numFmtId="0" fontId="20" fillId="13" borderId="0" xfId="0" applyFont="1" applyFill="1" applyAlignment="1">
      <alignment horizontal="center" vertical="center" wrapText="1"/>
    </xf>
    <xf numFmtId="167" fontId="25" fillId="12" borderId="90" xfId="0" applyNumberFormat="1" applyFont="1" applyFill="1" applyBorder="1" applyAlignment="1">
      <alignment horizontal="center" vertical="center" wrapText="1"/>
    </xf>
    <xf numFmtId="167" fontId="59" fillId="12" borderId="90" xfId="0" applyNumberFormat="1" applyFont="1" applyFill="1" applyBorder="1" applyAlignment="1">
      <alignment horizontal="center" vertical="center" wrapText="1"/>
    </xf>
    <xf numFmtId="0" fontId="24" fillId="12" borderId="189" xfId="0" applyFont="1" applyFill="1" applyBorder="1" applyAlignment="1">
      <alignment horizontal="left" vertical="center" wrapText="1"/>
    </xf>
    <xf numFmtId="1" fontId="24" fillId="12" borderId="189" xfId="0" applyNumberFormat="1" applyFont="1" applyFill="1" applyBorder="1" applyAlignment="1">
      <alignment horizontal="center" vertical="center" wrapText="1"/>
    </xf>
    <xf numFmtId="0" fontId="24" fillId="12" borderId="189" xfId="0" quotePrefix="1" applyFont="1" applyFill="1" applyBorder="1" applyAlignment="1">
      <alignment horizontal="center" vertical="center" wrapText="1"/>
    </xf>
    <xf numFmtId="1" fontId="7" fillId="0" borderId="0" xfId="0" applyNumberFormat="1" applyFont="1"/>
    <xf numFmtId="0" fontId="20" fillId="13" borderId="190" xfId="0" applyFont="1" applyFill="1" applyBorder="1" applyAlignment="1">
      <alignment horizontal="center" vertical="center" wrapText="1"/>
    </xf>
    <xf numFmtId="0" fontId="20" fillId="13" borderId="191" xfId="0" applyFont="1" applyFill="1" applyBorder="1" applyAlignment="1">
      <alignment horizontal="center" vertical="center" wrapText="1"/>
    </xf>
    <xf numFmtId="0" fontId="24" fillId="12" borderId="192" xfId="0" quotePrefix="1" applyFont="1" applyFill="1" applyBorder="1" applyAlignment="1">
      <alignment horizontal="center" vertical="center" wrapText="1"/>
    </xf>
    <xf numFmtId="177" fontId="24" fillId="12" borderId="193" xfId="0" applyNumberFormat="1" applyFont="1" applyFill="1" applyBorder="1" applyAlignment="1">
      <alignment horizontal="center" vertical="center" wrapText="1"/>
    </xf>
    <xf numFmtId="0" fontId="23" fillId="12" borderId="194" xfId="0" quotePrefix="1" applyFont="1" applyFill="1" applyBorder="1" applyAlignment="1">
      <alignment horizontal="center" vertical="center" wrapText="1"/>
    </xf>
    <xf numFmtId="177" fontId="23" fillId="12" borderId="182" xfId="0" applyNumberFormat="1" applyFont="1" applyFill="1" applyBorder="1" applyAlignment="1">
      <alignment horizontal="center" vertical="center" wrapText="1"/>
    </xf>
    <xf numFmtId="167" fontId="25" fillId="12" borderId="183" xfId="0" applyNumberFormat="1" applyFont="1" applyFill="1" applyBorder="1" applyAlignment="1">
      <alignment horizontal="center" vertical="center" wrapText="1"/>
    </xf>
    <xf numFmtId="167" fontId="59" fillId="12" borderId="183" xfId="0" applyNumberFormat="1" applyFont="1" applyFill="1" applyBorder="1" applyAlignment="1">
      <alignment horizontal="center" vertical="center" wrapText="1"/>
    </xf>
    <xf numFmtId="177" fontId="23" fillId="12" borderId="184" xfId="0" applyNumberFormat="1" applyFont="1" applyFill="1" applyBorder="1" applyAlignment="1">
      <alignment horizontal="center" vertical="center" wrapText="1"/>
    </xf>
    <xf numFmtId="0" fontId="0" fillId="0" borderId="61" xfId="0" applyBorder="1"/>
    <xf numFmtId="0" fontId="0" fillId="0" borderId="62" xfId="0" applyBorder="1"/>
    <xf numFmtId="0" fontId="0" fillId="0" borderId="67" xfId="0" applyBorder="1"/>
    <xf numFmtId="166" fontId="69" fillId="2" borderId="306" xfId="2" applyNumberFormat="1" applyFont="1" applyFill="1" applyBorder="1" applyAlignment="1" applyProtection="1">
      <alignment horizontal="center" vertical="center"/>
    </xf>
    <xf numFmtId="0" fontId="72" fillId="13" borderId="114" xfId="0" applyFont="1" applyFill="1" applyBorder="1" applyAlignment="1">
      <alignment horizontal="center" vertical="center" wrapText="1"/>
    </xf>
    <xf numFmtId="0" fontId="72" fillId="13" borderId="298" xfId="0" applyFont="1" applyFill="1" applyBorder="1" applyAlignment="1">
      <alignment horizontal="center" vertical="center" wrapText="1"/>
    </xf>
    <xf numFmtId="0" fontId="72" fillId="13" borderId="299" xfId="0" applyFont="1" applyFill="1" applyBorder="1" applyAlignment="1">
      <alignment horizontal="center" vertical="center" wrapText="1"/>
    </xf>
    <xf numFmtId="0" fontId="72" fillId="13" borderId="138" xfId="0" applyFont="1" applyFill="1" applyBorder="1" applyAlignment="1">
      <alignment horizontal="center" vertical="center" wrapText="1"/>
    </xf>
    <xf numFmtId="0" fontId="72" fillId="13" borderId="73" xfId="0" applyFont="1" applyFill="1" applyBorder="1" applyAlignment="1">
      <alignment horizontal="center" vertical="center" wrapText="1"/>
    </xf>
    <xf numFmtId="0" fontId="38" fillId="31" borderId="317" xfId="0" applyFont="1" applyFill="1" applyBorder="1" applyAlignment="1">
      <alignment horizontal="center" vertical="center"/>
    </xf>
    <xf numFmtId="165" fontId="38" fillId="31" borderId="318" xfId="0" applyNumberFormat="1" applyFont="1" applyFill="1" applyBorder="1" applyAlignment="1">
      <alignment vertical="center"/>
    </xf>
    <xf numFmtId="0" fontId="60" fillId="26" borderId="358" xfId="0" applyFont="1" applyFill="1" applyBorder="1" applyAlignment="1">
      <alignment horizontal="centerContinuous" vertical="center"/>
    </xf>
    <xf numFmtId="0" fontId="60" fillId="26" borderId="335" xfId="0" applyFont="1" applyFill="1" applyBorder="1" applyAlignment="1">
      <alignment horizontal="centerContinuous" vertical="center"/>
    </xf>
    <xf numFmtId="0" fontId="60" fillId="26" borderId="336" xfId="0" applyFont="1" applyFill="1" applyBorder="1" applyAlignment="1">
      <alignment horizontal="centerContinuous" vertical="center"/>
    </xf>
    <xf numFmtId="0" fontId="60" fillId="0" borderId="338" xfId="0" applyFont="1" applyBorder="1" applyAlignment="1" applyProtection="1">
      <alignment horizontal="center" vertical="center"/>
      <protection locked="0"/>
    </xf>
    <xf numFmtId="0" fontId="60" fillId="0" borderId="339" xfId="0" applyFont="1" applyBorder="1" applyAlignment="1" applyProtection="1">
      <alignment horizontal="center" vertical="center" wrapText="1"/>
      <protection locked="0"/>
    </xf>
    <xf numFmtId="0" fontId="60" fillId="2" borderId="339" xfId="0" applyFont="1" applyFill="1" applyBorder="1" applyAlignment="1">
      <alignment horizontal="center" vertical="center"/>
    </xf>
    <xf numFmtId="38" fontId="60" fillId="0" borderId="338" xfId="0" applyNumberFormat="1" applyFont="1" applyBorder="1" applyAlignment="1" applyProtection="1">
      <alignment horizontal="center" vertical="center"/>
      <protection locked="0"/>
    </xf>
    <xf numFmtId="10" fontId="60" fillId="2" borderId="339" xfId="2" applyNumberFormat="1" applyFont="1" applyFill="1" applyBorder="1" applyAlignment="1">
      <alignment horizontal="center" vertical="center"/>
    </xf>
    <xf numFmtId="38" fontId="60" fillId="0" borderId="359" xfId="0" applyNumberFormat="1" applyFont="1" applyBorder="1" applyAlignment="1">
      <alignment horizontal="center" vertical="center"/>
    </xf>
    <xf numFmtId="38" fontId="60" fillId="2" borderId="338" xfId="0" applyNumberFormat="1" applyFont="1" applyFill="1" applyBorder="1" applyAlignment="1">
      <alignment horizontal="center" vertical="center"/>
    </xf>
    <xf numFmtId="0" fontId="81" fillId="26" borderId="361" xfId="0" applyFont="1" applyFill="1" applyBorder="1" applyAlignment="1">
      <alignment horizontal="centerContinuous" vertical="center"/>
    </xf>
    <xf numFmtId="0" fontId="81" fillId="26" borderId="362" xfId="0" applyFont="1" applyFill="1" applyBorder="1" applyAlignment="1">
      <alignment horizontal="centerContinuous" vertical="center"/>
    </xf>
    <xf numFmtId="0" fontId="80" fillId="26" borderId="389" xfId="0" applyFont="1" applyFill="1" applyBorder="1" applyAlignment="1">
      <alignment horizontal="centerContinuous" vertical="center"/>
    </xf>
    <xf numFmtId="0" fontId="60" fillId="26" borderId="334" xfId="0" applyFont="1" applyFill="1" applyBorder="1" applyAlignment="1">
      <alignment horizontal="centerContinuous" vertical="center"/>
    </xf>
    <xf numFmtId="38" fontId="60" fillId="0" borderId="340" xfId="0" applyNumberFormat="1" applyFont="1" applyBorder="1" applyAlignment="1" applyProtection="1">
      <alignment horizontal="center" vertical="center"/>
      <protection locked="0"/>
    </xf>
    <xf numFmtId="0" fontId="75" fillId="36" borderId="232" xfId="0" applyFont="1" applyFill="1" applyBorder="1" applyAlignment="1">
      <alignment horizontal="centerContinuous" vertical="center"/>
    </xf>
    <xf numFmtId="0" fontId="75" fillId="36" borderId="220" xfId="0" applyFont="1" applyFill="1" applyBorder="1" applyAlignment="1">
      <alignment horizontal="centerContinuous" vertical="center"/>
    </xf>
    <xf numFmtId="0" fontId="75" fillId="36" borderId="206" xfId="0" applyFont="1" applyFill="1" applyBorder="1" applyAlignment="1">
      <alignment horizontal="centerContinuous" vertical="center"/>
    </xf>
    <xf numFmtId="0" fontId="75" fillId="25" borderId="418" xfId="0" applyFont="1" applyFill="1" applyBorder="1" applyAlignment="1">
      <alignment horizontal="centerContinuous" vertical="center"/>
    </xf>
    <xf numFmtId="0" fontId="38" fillId="31" borderId="421" xfId="0" applyFont="1" applyFill="1" applyBorder="1" applyAlignment="1">
      <alignment horizontal="center" vertical="center"/>
    </xf>
    <xf numFmtId="0" fontId="103" fillId="0" borderId="0" xfId="0" applyFont="1"/>
    <xf numFmtId="0" fontId="104" fillId="0" borderId="0" xfId="0" applyFont="1"/>
    <xf numFmtId="9" fontId="103" fillId="0" borderId="0" xfId="2" applyFont="1" applyProtection="1"/>
    <xf numFmtId="0" fontId="103" fillId="0" borderId="0" xfId="2" applyNumberFormat="1" applyFont="1" applyProtection="1"/>
    <xf numFmtId="0" fontId="113" fillId="24" borderId="8" xfId="11" applyFont="1" applyFill="1" applyBorder="1" applyAlignment="1">
      <alignment horizontal="center" vertical="center"/>
    </xf>
    <xf numFmtId="0" fontId="113" fillId="24" borderId="442" xfId="11" applyFont="1" applyFill="1" applyBorder="1" applyAlignment="1">
      <alignment horizontal="center" vertical="center" wrapText="1"/>
    </xf>
    <xf numFmtId="0" fontId="113" fillId="24" borderId="443" xfId="11" applyFont="1" applyFill="1" applyBorder="1" applyAlignment="1">
      <alignment horizontal="center" vertical="center" wrapText="1"/>
    </xf>
    <xf numFmtId="0" fontId="107" fillId="2" borderId="0" xfId="0" applyFont="1" applyFill="1" applyAlignment="1">
      <alignment vertical="center"/>
    </xf>
    <xf numFmtId="0" fontId="114" fillId="24" borderId="8" xfId="11" applyFont="1" applyFill="1" applyBorder="1" applyAlignment="1">
      <alignment horizontal="center" vertical="center"/>
    </xf>
    <xf numFmtId="0" fontId="115" fillId="0" borderId="0" xfId="0" applyFont="1" applyAlignment="1">
      <alignment vertical="center"/>
    </xf>
    <xf numFmtId="0" fontId="116" fillId="2" borderId="452" xfId="11" applyFont="1" applyFill="1" applyBorder="1" applyAlignment="1">
      <alignment horizontal="center" vertical="center"/>
    </xf>
    <xf numFmtId="0" fontId="117" fillId="2" borderId="71" xfId="11" applyFont="1" applyFill="1" applyBorder="1" applyAlignment="1">
      <alignment horizontal="left" vertical="center" wrapText="1"/>
    </xf>
    <xf numFmtId="0" fontId="117" fillId="2" borderId="168" xfId="11" applyFont="1" applyFill="1" applyBorder="1" applyAlignment="1">
      <alignment horizontal="left" vertical="center" wrapText="1"/>
    </xf>
    <xf numFmtId="0" fontId="117" fillId="2" borderId="72" xfId="11" applyFont="1" applyFill="1" applyBorder="1" applyAlignment="1">
      <alignment horizontal="left" vertical="center" wrapText="1"/>
    </xf>
    <xf numFmtId="9" fontId="118" fillId="0" borderId="16" xfId="11" applyNumberFormat="1" applyFont="1" applyBorder="1" applyAlignment="1" applyProtection="1">
      <alignment horizontal="center" vertical="center"/>
      <protection locked="0"/>
    </xf>
    <xf numFmtId="9" fontId="118" fillId="0" borderId="71" xfId="11" applyNumberFormat="1" applyFont="1" applyBorder="1" applyAlignment="1" applyProtection="1">
      <alignment horizontal="center" vertical="center"/>
      <protection locked="0"/>
    </xf>
    <xf numFmtId="9" fontId="118" fillId="0" borderId="453" xfId="11" applyNumberFormat="1" applyFont="1" applyBorder="1" applyAlignment="1" applyProtection="1">
      <alignment horizontal="center" vertical="center"/>
      <protection locked="0"/>
    </xf>
    <xf numFmtId="0" fontId="119" fillId="2" borderId="0" xfId="0" applyFont="1" applyFill="1" applyAlignment="1">
      <alignment vertical="center"/>
    </xf>
    <xf numFmtId="0" fontId="120" fillId="2" borderId="452" xfId="11" applyFont="1" applyFill="1" applyBorder="1" applyAlignment="1">
      <alignment horizontal="center" vertical="center"/>
    </xf>
    <xf numFmtId="0" fontId="121" fillId="2" borderId="71" xfId="11" applyFont="1" applyFill="1" applyBorder="1" applyAlignment="1">
      <alignment horizontal="left" vertical="center" wrapText="1"/>
    </xf>
    <xf numFmtId="0" fontId="121" fillId="2" borderId="168" xfId="11" applyFont="1" applyFill="1" applyBorder="1" applyAlignment="1">
      <alignment horizontal="left" vertical="center" wrapText="1"/>
    </xf>
    <xf numFmtId="0" fontId="121" fillId="2" borderId="72" xfId="11" applyFont="1" applyFill="1" applyBorder="1" applyAlignment="1">
      <alignment horizontal="left" vertical="center" wrapText="1"/>
    </xf>
    <xf numFmtId="0" fontId="115" fillId="38" borderId="0" xfId="0" applyFont="1" applyFill="1" applyAlignment="1">
      <alignment horizontal="center" vertical="center" wrapText="1"/>
    </xf>
    <xf numFmtId="0" fontId="104" fillId="0" borderId="0" xfId="11" applyFont="1" applyAlignment="1">
      <alignment vertical="center" wrapText="1"/>
    </xf>
    <xf numFmtId="0" fontId="116" fillId="2" borderId="393" xfId="11" applyFont="1" applyFill="1" applyBorder="1" applyAlignment="1">
      <alignment horizontal="center" vertical="center"/>
    </xf>
    <xf numFmtId="0" fontId="122" fillId="0" borderId="397" xfId="11" applyFont="1" applyBorder="1" applyAlignment="1" applyProtection="1">
      <alignment horizontal="center" vertical="center"/>
      <protection locked="0"/>
    </xf>
    <xf numFmtId="1" fontId="103" fillId="0" borderId="0" xfId="0" applyNumberFormat="1" applyFont="1"/>
    <xf numFmtId="0" fontId="115" fillId="38" borderId="173" xfId="0" applyFont="1" applyFill="1" applyBorder="1" applyAlignment="1">
      <alignment horizontal="center" vertical="center" wrapText="1"/>
    </xf>
    <xf numFmtId="0" fontId="103" fillId="12" borderId="0" xfId="0" applyFont="1" applyFill="1"/>
    <xf numFmtId="0" fontId="103" fillId="0" borderId="0" xfId="0" applyFont="1" applyAlignment="1">
      <alignment horizontal="center" vertical="center"/>
    </xf>
    <xf numFmtId="0" fontId="104" fillId="0" borderId="0" xfId="11" applyFont="1" applyAlignment="1">
      <alignment horizontal="center" vertical="center" wrapText="1"/>
    </xf>
    <xf numFmtId="0" fontId="103" fillId="0" borderId="173" xfId="0" applyFont="1" applyBorder="1" applyAlignment="1">
      <alignment horizontal="center" vertical="center"/>
    </xf>
    <xf numFmtId="10" fontId="103" fillId="0" borderId="173" xfId="0" applyNumberFormat="1" applyFont="1" applyBorder="1" applyAlignment="1">
      <alignment horizontal="center" vertical="center"/>
    </xf>
    <xf numFmtId="0" fontId="103" fillId="0" borderId="0" xfId="0" applyFont="1" applyAlignment="1">
      <alignment vertical="center"/>
    </xf>
    <xf numFmtId="0" fontId="103" fillId="0" borderId="91" xfId="0" applyFont="1" applyBorder="1" applyAlignment="1">
      <alignment horizontal="center" vertical="center"/>
    </xf>
    <xf numFmtId="10" fontId="103" fillId="0" borderId="91" xfId="0" applyNumberFormat="1" applyFont="1" applyBorder="1" applyAlignment="1">
      <alignment horizontal="center" vertical="center"/>
    </xf>
    <xf numFmtId="0" fontId="104" fillId="0" borderId="0" xfId="11" applyFont="1" applyAlignment="1">
      <alignment vertical="top" wrapText="1"/>
    </xf>
    <xf numFmtId="0" fontId="103" fillId="0" borderId="454" xfId="0" applyFont="1" applyBorder="1" applyAlignment="1">
      <alignment horizontal="center" vertical="center"/>
    </xf>
    <xf numFmtId="9" fontId="103" fillId="0" borderId="454" xfId="2" applyFont="1" applyFill="1" applyBorder="1" applyAlignment="1" applyProtection="1">
      <alignment horizontal="center" vertical="center"/>
    </xf>
    <xf numFmtId="0" fontId="103" fillId="0" borderId="0" xfId="0" applyFont="1" applyAlignment="1">
      <alignment horizontal="right" vertical="center"/>
    </xf>
    <xf numFmtId="2" fontId="103" fillId="0" borderId="0" xfId="0" applyNumberFormat="1" applyFont="1" applyAlignment="1">
      <alignment vertical="center"/>
    </xf>
    <xf numFmtId="0" fontId="123" fillId="0" borderId="0" xfId="11" applyFont="1" applyAlignment="1">
      <alignment horizontal="center" vertical="center" wrapText="1"/>
    </xf>
    <xf numFmtId="0" fontId="124" fillId="0" borderId="0" xfId="11" applyFont="1" applyAlignment="1">
      <alignment horizontal="center" vertical="center" wrapText="1"/>
    </xf>
    <xf numFmtId="2" fontId="103" fillId="2" borderId="0" xfId="0" applyNumberFormat="1" applyFont="1" applyFill="1" applyAlignment="1">
      <alignment vertical="center"/>
    </xf>
    <xf numFmtId="184" fontId="103" fillId="0" borderId="0" xfId="0" applyNumberFormat="1" applyFont="1"/>
    <xf numFmtId="0" fontId="104" fillId="0" borderId="0" xfId="11" applyFont="1" applyAlignment="1">
      <alignment horizontal="left" vertical="center" wrapText="1"/>
    </xf>
    <xf numFmtId="0" fontId="116" fillId="2" borderId="457" xfId="11" applyFont="1" applyFill="1" applyBorder="1" applyAlignment="1">
      <alignment horizontal="center" vertical="center"/>
    </xf>
    <xf numFmtId="0" fontId="122" fillId="0" borderId="6" xfId="11" applyFont="1" applyBorder="1" applyAlignment="1" applyProtection="1">
      <alignment horizontal="center" vertical="center"/>
      <protection locked="0"/>
    </xf>
    <xf numFmtId="0" fontId="122" fillId="0" borderId="459" xfId="11" applyFont="1" applyBorder="1" applyAlignment="1" applyProtection="1">
      <alignment horizontal="center" vertical="center"/>
      <protection locked="0"/>
    </xf>
    <xf numFmtId="0" fontId="122" fillId="0" borderId="458" xfId="11" applyFont="1" applyBorder="1" applyAlignment="1" applyProtection="1">
      <alignment horizontal="center" vertical="center"/>
      <protection locked="0"/>
    </xf>
    <xf numFmtId="0" fontId="122" fillId="0" borderId="7" xfId="11" applyFont="1" applyBorder="1" applyAlignment="1" applyProtection="1">
      <alignment horizontal="center" vertical="center"/>
      <protection locked="0"/>
    </xf>
    <xf numFmtId="0" fontId="116" fillId="2" borderId="448" xfId="11" applyFont="1" applyFill="1" applyBorder="1" applyAlignment="1">
      <alignment horizontal="center" vertical="center"/>
    </xf>
    <xf numFmtId="0" fontId="125" fillId="2" borderId="0" xfId="11" applyFont="1" applyFill="1" applyAlignment="1">
      <alignment horizontal="center"/>
    </xf>
    <xf numFmtId="0" fontId="107" fillId="2" borderId="0" xfId="0" applyFont="1" applyFill="1"/>
    <xf numFmtId="0" fontId="125" fillId="0" borderId="0" xfId="11" applyFont="1" applyAlignment="1" applyProtection="1">
      <alignment horizontal="center" vertical="center"/>
      <protection locked="0"/>
    </xf>
    <xf numFmtId="0" fontId="107" fillId="2" borderId="0" xfId="0" applyFont="1" applyFill="1" applyAlignment="1">
      <alignment horizontal="center"/>
    </xf>
    <xf numFmtId="0" fontId="126" fillId="2" borderId="0" xfId="0" applyFont="1" applyFill="1" applyAlignment="1">
      <alignment vertical="center" wrapText="1"/>
    </xf>
    <xf numFmtId="0" fontId="113" fillId="2" borderId="0" xfId="0" applyFont="1" applyFill="1" applyAlignment="1">
      <alignment vertical="center" wrapText="1"/>
    </xf>
    <xf numFmtId="0" fontId="126" fillId="2" borderId="0" xfId="0" applyFont="1" applyFill="1" applyAlignment="1">
      <alignment horizontal="right" vertical="center" wrapText="1"/>
    </xf>
    <xf numFmtId="0" fontId="113" fillId="2" borderId="0" xfId="0" applyFont="1" applyFill="1" applyAlignment="1">
      <alignment horizontal="left" vertical="center" wrapText="1"/>
    </xf>
    <xf numFmtId="0" fontId="46" fillId="19" borderId="79" xfId="0" applyFont="1" applyFill="1" applyBorder="1" applyAlignment="1">
      <alignment horizontal="left" vertical="center" wrapText="1"/>
    </xf>
    <xf numFmtId="0" fontId="0" fillId="9" borderId="83" xfId="0" applyFill="1" applyBorder="1"/>
    <xf numFmtId="0" fontId="0" fillId="9" borderId="84" xfId="0" applyFill="1" applyBorder="1"/>
    <xf numFmtId="166" fontId="129" fillId="39" borderId="306" xfId="2" applyNumberFormat="1" applyFont="1" applyFill="1" applyBorder="1" applyAlignment="1" applyProtection="1">
      <alignment horizontal="center" vertical="center"/>
    </xf>
    <xf numFmtId="165" fontId="2" fillId="39" borderId="302" xfId="1" applyNumberFormat="1" applyFont="1" applyFill="1" applyBorder="1" applyAlignment="1" applyProtection="1">
      <alignment vertical="center"/>
    </xf>
    <xf numFmtId="165" fontId="0" fillId="0" borderId="302" xfId="1" applyNumberFormat="1" applyFont="1" applyFill="1" applyBorder="1" applyAlignment="1" applyProtection="1">
      <alignment vertical="center"/>
    </xf>
    <xf numFmtId="9" fontId="38" fillId="31" borderId="318" xfId="2" applyFont="1" applyFill="1" applyBorder="1" applyAlignment="1" applyProtection="1">
      <alignment horizontal="center" vertical="center"/>
    </xf>
    <xf numFmtId="0" fontId="90" fillId="25" borderId="217" xfId="0" applyFont="1" applyFill="1" applyBorder="1" applyAlignment="1">
      <alignment horizontal="centerContinuous" vertical="center" wrapText="1"/>
    </xf>
    <xf numFmtId="0" fontId="75" fillId="25" borderId="217" xfId="0" applyFont="1" applyFill="1" applyBorder="1" applyAlignment="1">
      <alignment horizontal="centerContinuous" vertical="center"/>
    </xf>
    <xf numFmtId="0" fontId="75" fillId="25" borderId="0" xfId="0" applyFont="1" applyFill="1" applyAlignment="1">
      <alignment horizontal="centerContinuous" vertical="center"/>
    </xf>
    <xf numFmtId="15" fontId="0" fillId="0" borderId="256" xfId="0" applyNumberFormat="1" applyBorder="1" applyAlignment="1">
      <alignment horizontal="center"/>
    </xf>
    <xf numFmtId="15" fontId="0" fillId="0" borderId="403" xfId="0" applyNumberFormat="1" applyBorder="1" applyAlignment="1">
      <alignment horizontal="center"/>
    </xf>
    <xf numFmtId="0" fontId="47" fillId="0" borderId="136" xfId="0" applyFont="1" applyBorder="1" applyAlignment="1">
      <alignment horizontal="center"/>
    </xf>
    <xf numFmtId="0" fontId="47" fillId="0" borderId="142" xfId="0" applyFont="1" applyBorder="1" applyAlignment="1">
      <alignment horizontal="center"/>
    </xf>
    <xf numFmtId="15" fontId="0" fillId="0" borderId="68" xfId="0" applyNumberFormat="1" applyBorder="1" applyAlignment="1">
      <alignment horizontal="center"/>
    </xf>
    <xf numFmtId="15" fontId="0" fillId="0" borderId="0" xfId="0" applyNumberFormat="1" applyAlignment="1">
      <alignment horizontal="center"/>
    </xf>
    <xf numFmtId="0" fontId="0" fillId="0" borderId="256" xfId="0" applyBorder="1" applyAlignment="1">
      <alignment horizontal="center"/>
    </xf>
    <xf numFmtId="15" fontId="0" fillId="0" borderId="61" xfId="0" applyNumberFormat="1" applyBorder="1" applyAlignment="1">
      <alignment horizontal="center"/>
    </xf>
    <xf numFmtId="0" fontId="0" fillId="0" borderId="401" xfId="0" applyBorder="1" applyAlignment="1">
      <alignment horizontal="center"/>
    </xf>
    <xf numFmtId="15" fontId="0" fillId="0" borderId="401" xfId="0" applyNumberFormat="1" applyBorder="1" applyAlignment="1">
      <alignment horizontal="center"/>
    </xf>
    <xf numFmtId="0" fontId="35" fillId="13" borderId="256" xfId="0" applyFont="1" applyFill="1" applyBorder="1" applyAlignment="1">
      <alignment horizontal="center" vertical="center" wrapText="1"/>
    </xf>
    <xf numFmtId="0" fontId="35" fillId="13" borderId="477" xfId="0" applyFont="1" applyFill="1" applyBorder="1" applyAlignment="1">
      <alignment horizontal="center" vertical="center" wrapText="1"/>
    </xf>
    <xf numFmtId="0" fontId="0" fillId="0" borderId="393" xfId="0" applyBorder="1" applyAlignment="1">
      <alignment horizontal="center" vertical="center"/>
    </xf>
    <xf numFmtId="0" fontId="60" fillId="26" borderId="484" xfId="0" quotePrefix="1" applyFont="1" applyFill="1" applyBorder="1" applyAlignment="1">
      <alignment horizontal="center" vertical="center" wrapText="1"/>
    </xf>
    <xf numFmtId="0" fontId="60" fillId="26" borderId="485" xfId="0" quotePrefix="1" applyFont="1" applyFill="1" applyBorder="1" applyAlignment="1">
      <alignment horizontal="center" vertical="center" wrapText="1"/>
    </xf>
    <xf numFmtId="0" fontId="60" fillId="26" borderId="486" xfId="0" quotePrefix="1" applyFont="1" applyFill="1" applyBorder="1" applyAlignment="1">
      <alignment horizontal="center" vertical="center" wrapText="1"/>
    </xf>
    <xf numFmtId="167" fontId="0" fillId="0" borderId="39" xfId="0" applyNumberFormat="1" applyBorder="1"/>
    <xf numFmtId="167" fontId="0" fillId="0" borderId="32" xfId="0" applyNumberFormat="1" applyBorder="1"/>
    <xf numFmtId="0" fontId="60" fillId="26" borderId="485" xfId="0" quotePrefix="1" applyFont="1" applyFill="1" applyBorder="1" applyAlignment="1">
      <alignment vertical="center" wrapText="1"/>
    </xf>
    <xf numFmtId="9" fontId="0" fillId="0" borderId="32" xfId="2" applyFont="1" applyBorder="1" applyAlignment="1"/>
    <xf numFmtId="2" fontId="0" fillId="0" borderId="32" xfId="0" applyNumberFormat="1" applyBorder="1"/>
    <xf numFmtId="9" fontId="0" fillId="0" borderId="39" xfId="0" applyNumberFormat="1" applyBorder="1"/>
    <xf numFmtId="2" fontId="0" fillId="0" borderId="39" xfId="0" applyNumberFormat="1" applyBorder="1"/>
    <xf numFmtId="2" fontId="0" fillId="0" borderId="40" xfId="0" applyNumberFormat="1" applyBorder="1"/>
    <xf numFmtId="0" fontId="26" fillId="16" borderId="136" xfId="0" applyFont="1" applyFill="1" applyBorder="1" applyAlignment="1">
      <alignment vertical="center"/>
    </xf>
    <xf numFmtId="0" fontId="2" fillId="0" borderId="256" xfId="0" applyFont="1" applyBorder="1"/>
    <xf numFmtId="0" fontId="2" fillId="0" borderId="61" xfId="0" applyFont="1" applyBorder="1"/>
    <xf numFmtId="0" fontId="2" fillId="0" borderId="62" xfId="0" applyFont="1" applyBorder="1"/>
    <xf numFmtId="0" fontId="0" fillId="19" borderId="448" xfId="0" applyFill="1" applyBorder="1" applyAlignment="1">
      <alignment horizontal="center" vertical="center"/>
    </xf>
    <xf numFmtId="0" fontId="47" fillId="15" borderId="173" xfId="0" applyFont="1" applyFill="1" applyBorder="1" applyAlignment="1">
      <alignment wrapText="1"/>
    </xf>
    <xf numFmtId="0" fontId="47" fillId="15" borderId="139" xfId="0" applyFont="1" applyFill="1" applyBorder="1" applyAlignment="1">
      <alignment wrapText="1"/>
    </xf>
    <xf numFmtId="0" fontId="47" fillId="15" borderId="393" xfId="0" applyFont="1" applyFill="1" applyBorder="1" applyAlignment="1">
      <alignment wrapText="1"/>
    </xf>
    <xf numFmtId="0" fontId="47" fillId="15" borderId="397" xfId="0" applyFont="1" applyFill="1" applyBorder="1" applyAlignment="1">
      <alignment wrapText="1"/>
    </xf>
    <xf numFmtId="0" fontId="47" fillId="15" borderId="68" xfId="0" applyFont="1" applyFill="1" applyBorder="1" applyAlignment="1">
      <alignment wrapText="1"/>
    </xf>
    <xf numFmtId="0" fontId="47" fillId="15" borderId="0" xfId="0" applyFont="1" applyFill="1" applyAlignment="1">
      <alignment wrapText="1"/>
    </xf>
    <xf numFmtId="0" fontId="47" fillId="15" borderId="67" xfId="0" applyFont="1" applyFill="1" applyBorder="1" applyAlignment="1">
      <alignment wrapText="1"/>
    </xf>
    <xf numFmtId="15" fontId="0" fillId="0" borderId="0" xfId="0" applyNumberFormat="1" applyAlignment="1">
      <alignment wrapText="1"/>
    </xf>
    <xf numFmtId="0" fontId="0" fillId="40" borderId="0" xfId="0" applyFill="1" applyAlignment="1">
      <alignment wrapText="1"/>
    </xf>
    <xf numFmtId="186" fontId="0" fillId="0" borderId="394" xfId="0" applyNumberFormat="1" applyBorder="1" applyAlignment="1">
      <alignment wrapText="1"/>
    </xf>
    <xf numFmtId="186" fontId="0" fillId="0" borderId="395" xfId="0" applyNumberFormat="1" applyBorder="1" applyAlignment="1">
      <alignment wrapText="1"/>
    </xf>
    <xf numFmtId="185" fontId="0" fillId="0" borderId="395" xfId="0" applyNumberFormat="1" applyBorder="1" applyAlignment="1">
      <alignment wrapText="1"/>
    </xf>
    <xf numFmtId="185" fontId="0" fillId="0" borderId="396" xfId="0" applyNumberFormat="1" applyBorder="1" applyAlignment="1">
      <alignment wrapText="1"/>
    </xf>
    <xf numFmtId="37" fontId="0" fillId="0" borderId="394" xfId="0" applyNumberFormat="1" applyBorder="1" applyAlignment="1">
      <alignment wrapText="1"/>
    </xf>
    <xf numFmtId="37" fontId="0" fillId="0" borderId="395" xfId="0" applyNumberFormat="1" applyBorder="1" applyAlignment="1">
      <alignment wrapText="1"/>
    </xf>
    <xf numFmtId="38" fontId="0" fillId="0" borderId="395" xfId="0" applyNumberFormat="1" applyBorder="1" applyAlignment="1">
      <alignment wrapText="1"/>
    </xf>
    <xf numFmtId="38" fontId="0" fillId="0" borderId="396" xfId="0" applyNumberFormat="1" applyBorder="1" applyAlignment="1">
      <alignment wrapText="1"/>
    </xf>
    <xf numFmtId="10" fontId="0" fillId="0" borderId="394" xfId="0" applyNumberFormat="1" applyBorder="1" applyAlignment="1">
      <alignment wrapText="1"/>
    </xf>
    <xf numFmtId="10" fontId="0" fillId="0" borderId="395" xfId="0" applyNumberFormat="1" applyBorder="1" applyAlignment="1">
      <alignment wrapText="1"/>
    </xf>
    <xf numFmtId="0" fontId="0" fillId="0" borderId="395" xfId="0" applyBorder="1" applyAlignment="1">
      <alignment wrapText="1"/>
    </xf>
    <xf numFmtId="10" fontId="0" fillId="0" borderId="396" xfId="0" applyNumberFormat="1" applyBorder="1" applyAlignment="1">
      <alignment wrapText="1"/>
    </xf>
    <xf numFmtId="0" fontId="0" fillId="0" borderId="394" xfId="0" applyBorder="1" applyAlignment="1">
      <alignment wrapText="1"/>
    </xf>
    <xf numFmtId="0" fontId="0" fillId="0" borderId="396" xfId="0" applyBorder="1" applyAlignment="1">
      <alignment wrapText="1"/>
    </xf>
    <xf numFmtId="15" fontId="0" fillId="0" borderId="394" xfId="0" applyNumberFormat="1" applyBorder="1" applyAlignment="1">
      <alignment wrapText="1"/>
    </xf>
    <xf numFmtId="15" fontId="0" fillId="0" borderId="395" xfId="0" applyNumberFormat="1" applyBorder="1" applyAlignment="1">
      <alignment wrapText="1"/>
    </xf>
    <xf numFmtId="37" fontId="70" fillId="0" borderId="395" xfId="0" applyNumberFormat="1" applyFont="1" applyBorder="1" applyAlignment="1">
      <alignment wrapText="1"/>
    </xf>
    <xf numFmtId="15" fontId="70" fillId="0" borderId="395" xfId="0" applyNumberFormat="1" applyFont="1" applyBorder="1" applyAlignment="1">
      <alignment wrapText="1"/>
    </xf>
    <xf numFmtId="37" fontId="70" fillId="0" borderId="396" xfId="0" applyNumberFormat="1" applyFont="1" applyBorder="1" applyAlignment="1">
      <alignment wrapText="1"/>
    </xf>
    <xf numFmtId="1" fontId="0" fillId="0" borderId="394" xfId="0" applyNumberFormat="1" applyBorder="1" applyAlignment="1">
      <alignment wrapText="1"/>
    </xf>
    <xf numFmtId="1" fontId="0" fillId="0" borderId="395" xfId="0" applyNumberFormat="1" applyBorder="1" applyAlignment="1">
      <alignment wrapText="1"/>
    </xf>
    <xf numFmtId="38" fontId="0" fillId="0" borderId="394" xfId="0" applyNumberFormat="1" applyBorder="1" applyAlignment="1">
      <alignment wrapText="1"/>
    </xf>
    <xf numFmtId="9" fontId="0" fillId="0" borderId="395" xfId="2" applyFont="1" applyBorder="1" applyAlignment="1">
      <alignment wrapText="1"/>
    </xf>
    <xf numFmtId="0" fontId="61" fillId="10" borderId="483" xfId="0" applyFont="1" applyFill="1" applyBorder="1" applyAlignment="1">
      <alignment horizontal="left" vertical="center"/>
    </xf>
    <xf numFmtId="0" fontId="60" fillId="28" borderId="411" xfId="0" applyFont="1" applyFill="1" applyBorder="1" applyAlignment="1">
      <alignment horizontal="center" vertical="center" wrapText="1"/>
    </xf>
    <xf numFmtId="0" fontId="60" fillId="28" borderId="414" xfId="0" applyFont="1" applyFill="1" applyBorder="1" applyAlignment="1">
      <alignment horizontal="center" vertical="center" wrapText="1"/>
    </xf>
    <xf numFmtId="0" fontId="60" fillId="28" borderId="262" xfId="0" applyFont="1" applyFill="1" applyBorder="1" applyAlignment="1">
      <alignment horizontal="center" vertical="center" wrapText="1"/>
    </xf>
    <xf numFmtId="0" fontId="60" fillId="28" borderId="263" xfId="0" applyFont="1" applyFill="1" applyBorder="1" applyAlignment="1">
      <alignment horizontal="center" vertical="center" wrapText="1"/>
    </xf>
    <xf numFmtId="0" fontId="60" fillId="28" borderId="281" xfId="0" applyFont="1" applyFill="1" applyBorder="1" applyAlignment="1">
      <alignment horizontal="center" vertical="center" wrapText="1"/>
    </xf>
    <xf numFmtId="0" fontId="88" fillId="29" borderId="267" xfId="0" applyFont="1" applyFill="1" applyBorder="1" applyAlignment="1">
      <alignment horizontal="center" vertical="center" wrapText="1"/>
    </xf>
    <xf numFmtId="0" fontId="88" fillId="2" borderId="270" xfId="0" applyFont="1" applyFill="1" applyBorder="1" applyAlignment="1">
      <alignment horizontal="center" vertical="center" wrapText="1"/>
    </xf>
    <xf numFmtId="0" fontId="88" fillId="29" borderId="270" xfId="0" applyFont="1" applyFill="1" applyBorder="1" applyAlignment="1">
      <alignment horizontal="center" vertical="center" wrapText="1"/>
    </xf>
    <xf numFmtId="0" fontId="88" fillId="2" borderId="283" xfId="0" applyFont="1" applyFill="1" applyBorder="1" applyAlignment="1">
      <alignment horizontal="center" vertical="center" wrapText="1"/>
    </xf>
    <xf numFmtId="0" fontId="88" fillId="29" borderId="268" xfId="0" applyFont="1" applyFill="1" applyBorder="1" applyAlignment="1">
      <alignment horizontal="center" vertical="center" wrapText="1"/>
    </xf>
    <xf numFmtId="0" fontId="88" fillId="2" borderId="271" xfId="0" applyFont="1" applyFill="1" applyBorder="1" applyAlignment="1">
      <alignment horizontal="center" vertical="center" wrapText="1"/>
    </xf>
    <xf numFmtId="0" fontId="88" fillId="29" borderId="271" xfId="0" applyFont="1" applyFill="1" applyBorder="1" applyAlignment="1">
      <alignment horizontal="center" vertical="center" wrapText="1"/>
    </xf>
    <xf numFmtId="0" fontId="88" fillId="2" borderId="284" xfId="0" applyFont="1" applyFill="1" applyBorder="1" applyAlignment="1">
      <alignment horizontal="center" vertical="center" wrapText="1"/>
    </xf>
    <xf numFmtId="0" fontId="60" fillId="28" borderId="217" xfId="0" applyFont="1" applyFill="1" applyBorder="1" applyAlignment="1">
      <alignment horizontal="center" vertical="center" wrapText="1"/>
    </xf>
    <xf numFmtId="0" fontId="60" fillId="28" borderId="178" xfId="0" applyFont="1" applyFill="1" applyBorder="1" applyAlignment="1">
      <alignment horizontal="center" vertical="center" wrapText="1"/>
    </xf>
    <xf numFmtId="0" fontId="60" fillId="28" borderId="291" xfId="0" applyFont="1" applyFill="1" applyBorder="1" applyAlignment="1">
      <alignment horizontal="center" vertical="center" wrapText="1"/>
    </xf>
    <xf numFmtId="0" fontId="60" fillId="28" borderId="273" xfId="0" applyFont="1" applyFill="1" applyBorder="1" applyAlignment="1">
      <alignment horizontal="center" vertical="center" wrapText="1"/>
    </xf>
    <xf numFmtId="0" fontId="60" fillId="28" borderId="293" xfId="0" applyFont="1" applyFill="1" applyBorder="1" applyAlignment="1">
      <alignment horizontal="center" vertical="center" wrapText="1"/>
    </xf>
    <xf numFmtId="0" fontId="130" fillId="27" borderId="358" xfId="0" applyFont="1" applyFill="1" applyBorder="1" applyAlignment="1">
      <alignment horizontal="center" vertical="center" wrapText="1"/>
    </xf>
    <xf numFmtId="0" fontId="130" fillId="27" borderId="335" xfId="0" applyFont="1" applyFill="1" applyBorder="1" applyAlignment="1">
      <alignment horizontal="center" vertical="center" wrapText="1"/>
    </xf>
    <xf numFmtId="0" fontId="130" fillId="27" borderId="336" xfId="0" applyFont="1" applyFill="1" applyBorder="1" applyAlignment="1">
      <alignment horizontal="center" vertical="center" wrapText="1"/>
    </xf>
    <xf numFmtId="0" fontId="75" fillId="36" borderId="200" xfId="0" applyFont="1" applyFill="1" applyBorder="1" applyAlignment="1">
      <alignment horizontal="centerContinuous" vertical="center"/>
    </xf>
    <xf numFmtId="0" fontId="72" fillId="36" borderId="0" xfId="0" applyFont="1" applyFill="1" applyAlignment="1">
      <alignment horizontal="centerContinuous" vertical="center"/>
    </xf>
    <xf numFmtId="0" fontId="75" fillId="36" borderId="0" xfId="0" applyFont="1" applyFill="1" applyAlignment="1">
      <alignment horizontal="centerContinuous" vertical="center"/>
    </xf>
    <xf numFmtId="0" fontId="72" fillId="36" borderId="413" xfId="0" applyFont="1" applyFill="1" applyBorder="1" applyAlignment="1">
      <alignment horizontal="centerContinuous" vertical="center"/>
    </xf>
    <xf numFmtId="0" fontId="60" fillId="27" borderId="201" xfId="0" applyFont="1" applyFill="1" applyBorder="1" applyAlignment="1">
      <alignment horizontal="center" vertical="center" wrapText="1"/>
    </xf>
    <xf numFmtId="0" fontId="60" fillId="27" borderId="216" xfId="0" applyFont="1" applyFill="1" applyBorder="1" applyAlignment="1">
      <alignment horizontal="center" vertical="center" wrapText="1"/>
    </xf>
    <xf numFmtId="0" fontId="60" fillId="27" borderId="436" xfId="0" applyFont="1" applyFill="1" applyBorder="1" applyAlignment="1">
      <alignment horizontal="center" vertical="center" wrapText="1"/>
    </xf>
    <xf numFmtId="0" fontId="80" fillId="26" borderId="426" xfId="0" applyFont="1" applyFill="1" applyBorder="1" applyAlignment="1">
      <alignment horizontal="centerContinuous" vertical="center"/>
    </xf>
    <xf numFmtId="0" fontId="81" fillId="26" borderId="241" xfId="0" applyFont="1" applyFill="1" applyBorder="1" applyAlignment="1">
      <alignment horizontal="centerContinuous" vertical="center"/>
    </xf>
    <xf numFmtId="0" fontId="81" fillId="26" borderId="356" xfId="0" applyFont="1" applyFill="1" applyBorder="1" applyAlignment="1">
      <alignment horizontal="centerContinuous" vertical="center"/>
    </xf>
    <xf numFmtId="0" fontId="81" fillId="26" borderId="490" xfId="0" applyFont="1" applyFill="1" applyBorder="1" applyAlignment="1">
      <alignment horizontal="centerContinuous" vertical="center"/>
    </xf>
    <xf numFmtId="0" fontId="60" fillId="27" borderId="138" xfId="0" applyFont="1" applyFill="1" applyBorder="1" applyAlignment="1">
      <alignment horizontal="centerContinuous"/>
    </xf>
    <xf numFmtId="0" fontId="72" fillId="24" borderId="235" xfId="0" applyFont="1" applyFill="1" applyBorder="1" applyAlignment="1">
      <alignment horizontal="center" vertical="center" wrapText="1"/>
    </xf>
    <xf numFmtId="0" fontId="60" fillId="27" borderId="222" xfId="0" applyFont="1" applyFill="1" applyBorder="1" applyAlignment="1">
      <alignment horizontal="centerContinuous"/>
    </xf>
    <xf numFmtId="0" fontId="60" fillId="27" borderId="0" xfId="0" applyFont="1" applyFill="1" applyAlignment="1">
      <alignment horizontal="centerContinuous"/>
    </xf>
    <xf numFmtId="0" fontId="60" fillId="27" borderId="243" xfId="0" applyFont="1" applyFill="1" applyBorder="1" applyAlignment="1">
      <alignment horizontal="centerContinuous"/>
    </xf>
    <xf numFmtId="0" fontId="72" fillId="24" borderId="233" xfId="0" applyFont="1" applyFill="1" applyBorder="1" applyAlignment="1">
      <alignment horizontal="center" vertical="center" wrapText="1"/>
    </xf>
    <xf numFmtId="0" fontId="81" fillId="26" borderId="242" xfId="0" applyFont="1" applyFill="1" applyBorder="1" applyAlignment="1">
      <alignment horizontal="centerContinuous" vertical="center"/>
    </xf>
    <xf numFmtId="0" fontId="80" fillId="26" borderId="0" xfId="0" applyFont="1" applyFill="1" applyAlignment="1">
      <alignment horizontal="centerContinuous" vertical="center"/>
    </xf>
    <xf numFmtId="0" fontId="75" fillId="25" borderId="177" xfId="0" applyFont="1" applyFill="1" applyBorder="1" applyAlignment="1">
      <alignment horizontal="centerContinuous" vertical="center"/>
    </xf>
    <xf numFmtId="0" fontId="62" fillId="25" borderId="226" xfId="0" applyFont="1" applyFill="1" applyBorder="1" applyAlignment="1">
      <alignment horizontal="centerContinuous" vertical="center"/>
    </xf>
    <xf numFmtId="0" fontId="64" fillId="25" borderId="226" xfId="0" applyFont="1" applyFill="1" applyBorder="1" applyAlignment="1">
      <alignment horizontal="centerContinuous" vertical="center"/>
    </xf>
    <xf numFmtId="0" fontId="62" fillId="25" borderId="422" xfId="0" applyFont="1" applyFill="1" applyBorder="1" applyAlignment="1">
      <alignment horizontal="centerContinuous" vertical="center"/>
    </xf>
    <xf numFmtId="0" fontId="60" fillId="37" borderId="245" xfId="0" applyFont="1" applyFill="1" applyBorder="1" applyAlignment="1">
      <alignment horizontal="center" vertical="center" wrapText="1"/>
    </xf>
    <xf numFmtId="0" fontId="60" fillId="37" borderId="175" xfId="0" applyFont="1" applyFill="1" applyBorder="1" applyAlignment="1">
      <alignment horizontal="center" vertical="center" wrapText="1"/>
    </xf>
    <xf numFmtId="0" fontId="60" fillId="37" borderId="277" xfId="0" applyFont="1" applyFill="1" applyBorder="1" applyAlignment="1">
      <alignment horizontal="center" vertical="center" wrapText="1"/>
    </xf>
    <xf numFmtId="0" fontId="72" fillId="13" borderId="0" xfId="0" applyFont="1" applyFill="1" applyAlignment="1">
      <alignment horizontal="center" vertical="center" wrapText="1"/>
    </xf>
    <xf numFmtId="0" fontId="47" fillId="15" borderId="83" xfId="0" applyFont="1" applyFill="1" applyBorder="1" applyAlignment="1">
      <alignment wrapText="1"/>
    </xf>
    <xf numFmtId="43" fontId="0" fillId="0" borderId="395" xfId="1" applyFont="1" applyBorder="1" applyAlignment="1">
      <alignment wrapText="1"/>
    </xf>
    <xf numFmtId="10" fontId="0" fillId="0" borderId="395" xfId="2" applyNumberFormat="1" applyFont="1" applyBorder="1" applyAlignment="1">
      <alignment wrapText="1"/>
    </xf>
    <xf numFmtId="0" fontId="81" fillId="0" borderId="466" xfId="0" applyFont="1" applyBorder="1" applyAlignment="1">
      <alignment horizontal="center" vertical="center"/>
    </xf>
    <xf numFmtId="185" fontId="74" fillId="0" borderId="335" xfId="0" applyNumberFormat="1" applyFont="1" applyBorder="1" applyAlignment="1">
      <alignment horizontal="center" vertical="center"/>
    </xf>
    <xf numFmtId="0" fontId="81" fillId="0" borderId="335" xfId="0" applyFont="1" applyBorder="1" applyAlignment="1">
      <alignment horizontal="center" vertical="center" wrapText="1"/>
    </xf>
    <xf numFmtId="0" fontId="81" fillId="0" borderId="335" xfId="0" applyFont="1" applyBorder="1" applyAlignment="1">
      <alignment horizontal="center" vertical="center"/>
    </xf>
    <xf numFmtId="185" fontId="81" fillId="0" borderId="335" xfId="0" applyNumberFormat="1" applyFont="1" applyBorder="1" applyAlignment="1">
      <alignment horizontal="center" vertical="center"/>
    </xf>
    <xf numFmtId="1" fontId="81" fillId="0" borderId="438" xfId="0" applyNumberFormat="1" applyFont="1" applyBorder="1" applyAlignment="1">
      <alignment horizontal="center" vertical="center"/>
    </xf>
    <xf numFmtId="0" fontId="81" fillId="0" borderId="438" xfId="0" applyFont="1" applyBorder="1" applyAlignment="1">
      <alignment horizontal="center" vertical="center"/>
    </xf>
    <xf numFmtId="0" fontId="81" fillId="0" borderId="463" xfId="0" applyFont="1" applyBorder="1" applyAlignment="1">
      <alignment horizontal="center" vertical="center"/>
    </xf>
    <xf numFmtId="185" fontId="81" fillId="0" borderId="439" xfId="0" applyNumberFormat="1" applyFont="1" applyBorder="1" applyAlignment="1">
      <alignment horizontal="center" vertical="center"/>
    </xf>
    <xf numFmtId="0" fontId="81" fillId="0" borderId="439" xfId="0" applyFont="1" applyBorder="1" applyAlignment="1">
      <alignment horizontal="center" vertical="center"/>
    </xf>
    <xf numFmtId="0" fontId="81" fillId="0" borderId="440" xfId="0" applyFont="1" applyBorder="1" applyAlignment="1">
      <alignment horizontal="center" vertical="center"/>
    </xf>
    <xf numFmtId="0" fontId="82" fillId="15" borderId="423" xfId="0" applyFont="1" applyFill="1" applyBorder="1" applyAlignment="1">
      <alignment vertical="center"/>
    </xf>
    <xf numFmtId="0" fontId="84" fillId="15" borderId="86" xfId="0" applyFont="1" applyFill="1" applyBorder="1" applyAlignment="1">
      <alignment vertical="center"/>
    </xf>
    <xf numFmtId="0" fontId="84" fillId="15" borderId="424" xfId="0" applyFont="1" applyFill="1" applyBorder="1" applyAlignment="1">
      <alignment vertical="center"/>
    </xf>
    <xf numFmtId="0" fontId="75" fillId="25" borderId="258" xfId="0" applyFont="1" applyFill="1" applyBorder="1" applyAlignment="1">
      <alignment horizontal="centerContinuous" vertical="center"/>
    </xf>
    <xf numFmtId="0" fontId="75" fillId="25" borderId="196" xfId="0" applyFont="1" applyFill="1" applyBorder="1" applyAlignment="1">
      <alignment horizontal="centerContinuous" vertical="center"/>
    </xf>
    <xf numFmtId="0" fontId="75" fillId="25" borderId="186" xfId="0" applyFont="1" applyFill="1" applyBorder="1" applyAlignment="1">
      <alignment horizontal="centerContinuous" vertical="center"/>
    </xf>
    <xf numFmtId="0" fontId="75" fillId="25" borderId="187" xfId="0" applyFont="1" applyFill="1" applyBorder="1" applyAlignment="1">
      <alignment horizontal="centerContinuous" vertical="center"/>
    </xf>
    <xf numFmtId="0" fontId="75" fillId="25" borderId="178" xfId="0" applyFont="1" applyFill="1" applyBorder="1" applyAlignment="1">
      <alignment horizontal="centerContinuous" vertical="center"/>
    </xf>
    <xf numFmtId="0" fontId="75" fillId="25" borderId="425" xfId="0" applyFont="1" applyFill="1" applyBorder="1" applyAlignment="1">
      <alignment horizontal="centerContinuous" vertical="center"/>
    </xf>
    <xf numFmtId="0" fontId="0" fillId="0" borderId="413" xfId="0" applyBorder="1"/>
    <xf numFmtId="174" fontId="80" fillId="10" borderId="332" xfId="1" applyNumberFormat="1" applyFont="1" applyFill="1" applyBorder="1" applyAlignment="1" applyProtection="1">
      <alignment horizontal="center"/>
    </xf>
    <xf numFmtId="174" fontId="80" fillId="0" borderId="333" xfId="0" applyNumberFormat="1" applyFont="1" applyBorder="1" applyAlignment="1">
      <alignment horizontal="center" vertical="center"/>
    </xf>
    <xf numFmtId="174" fontId="60" fillId="0" borderId="332" xfId="0" applyNumberFormat="1" applyFont="1" applyBorder="1" applyAlignment="1">
      <alignment horizontal="center"/>
    </xf>
    <xf numFmtId="174" fontId="60" fillId="0" borderId="332" xfId="0" applyNumberFormat="1" applyFont="1" applyBorder="1" applyAlignment="1">
      <alignment horizontal="center" vertical="center"/>
    </xf>
    <xf numFmtId="174" fontId="60" fillId="0" borderId="377" xfId="0" applyNumberFormat="1" applyFont="1" applyBorder="1" applyAlignment="1">
      <alignment horizontal="center" vertical="center"/>
    </xf>
    <xf numFmtId="174" fontId="0" fillId="0" borderId="413" xfId="0" applyNumberFormat="1" applyBorder="1"/>
    <xf numFmtId="174" fontId="80" fillId="10" borderId="335" xfId="1" applyNumberFormat="1" applyFont="1" applyFill="1" applyBorder="1" applyAlignment="1" applyProtection="1">
      <alignment horizontal="center"/>
    </xf>
    <xf numFmtId="174" fontId="80" fillId="0" borderId="336" xfId="0" applyNumberFormat="1" applyFont="1" applyBorder="1" applyAlignment="1">
      <alignment horizontal="center" vertical="center"/>
    </xf>
    <xf numFmtId="174" fontId="80" fillId="10" borderId="380" xfId="1" applyNumberFormat="1" applyFont="1" applyFill="1" applyBorder="1" applyAlignment="1" applyProtection="1">
      <alignment horizontal="center" vertical="center"/>
    </xf>
    <xf numFmtId="174" fontId="80" fillId="10" borderId="381" xfId="1" applyNumberFormat="1" applyFont="1" applyFill="1" applyBorder="1" applyAlignment="1" applyProtection="1">
      <alignment horizontal="center" vertical="center"/>
    </xf>
    <xf numFmtId="174" fontId="80" fillId="10" borderId="382" xfId="1" applyNumberFormat="1" applyFont="1" applyFill="1" applyBorder="1" applyAlignment="1" applyProtection="1">
      <alignment horizontal="center" vertical="center"/>
    </xf>
    <xf numFmtId="174" fontId="60" fillId="0" borderId="335" xfId="0" applyNumberFormat="1" applyFont="1" applyBorder="1" applyAlignment="1">
      <alignment horizontal="center"/>
    </xf>
    <xf numFmtId="174" fontId="60" fillId="0" borderId="335" xfId="0" applyNumberFormat="1" applyFont="1" applyBorder="1" applyAlignment="1">
      <alignment horizontal="center" vertical="center"/>
    </xf>
    <xf numFmtId="174" fontId="60" fillId="0" borderId="378" xfId="0" applyNumberFormat="1" applyFont="1" applyBorder="1" applyAlignment="1">
      <alignment horizontal="center" vertical="center"/>
    </xf>
    <xf numFmtId="174" fontId="80" fillId="10" borderId="383" xfId="1" applyNumberFormat="1" applyFont="1" applyFill="1" applyBorder="1" applyAlignment="1" applyProtection="1">
      <alignment horizontal="center" vertical="center"/>
    </xf>
    <xf numFmtId="174" fontId="80" fillId="10" borderId="384" xfId="1" applyNumberFormat="1" applyFont="1" applyFill="1" applyBorder="1" applyAlignment="1" applyProtection="1">
      <alignment horizontal="center" vertical="center"/>
    </xf>
    <xf numFmtId="174" fontId="80" fillId="10" borderId="385" xfId="1" applyNumberFormat="1" applyFont="1" applyFill="1" applyBorder="1" applyAlignment="1" applyProtection="1">
      <alignment horizontal="center" vertical="center"/>
    </xf>
    <xf numFmtId="174" fontId="80" fillId="10" borderId="338" xfId="1" applyNumberFormat="1" applyFont="1" applyFill="1" applyBorder="1" applyAlignment="1" applyProtection="1">
      <alignment horizontal="center"/>
    </xf>
    <xf numFmtId="174" fontId="80" fillId="0" borderId="339" xfId="0" applyNumberFormat="1" applyFont="1" applyBorder="1" applyAlignment="1">
      <alignment horizontal="center" vertical="center"/>
    </xf>
    <xf numFmtId="174" fontId="80" fillId="10" borderId="386" xfId="1" applyNumberFormat="1" applyFont="1" applyFill="1" applyBorder="1" applyAlignment="1" applyProtection="1">
      <alignment horizontal="center" vertical="center"/>
    </xf>
    <xf numFmtId="174" fontId="80" fillId="10" borderId="387" xfId="1" applyNumberFormat="1" applyFont="1" applyFill="1" applyBorder="1" applyAlignment="1" applyProtection="1">
      <alignment horizontal="center" vertical="center"/>
    </xf>
    <xf numFmtId="174" fontId="80" fillId="10" borderId="388" xfId="1" applyNumberFormat="1" applyFont="1" applyFill="1" applyBorder="1" applyAlignment="1" applyProtection="1">
      <alignment horizontal="center" vertical="center"/>
    </xf>
    <xf numFmtId="174" fontId="61" fillId="26" borderId="210" xfId="1" applyNumberFormat="1" applyFont="1" applyFill="1" applyBorder="1" applyAlignment="1" applyProtection="1">
      <alignment horizontal="center"/>
    </xf>
    <xf numFmtId="0" fontId="75" fillId="25" borderId="374" xfId="0" applyFont="1" applyFill="1" applyBorder="1" applyAlignment="1">
      <alignment horizontal="centerContinuous" vertical="center"/>
    </xf>
    <xf numFmtId="0" fontId="72" fillId="25" borderId="368" xfId="0" applyFont="1" applyFill="1" applyBorder="1" applyAlignment="1">
      <alignment horizontal="centerContinuous" vertical="center"/>
    </xf>
    <xf numFmtId="0" fontId="72" fillId="25" borderId="375" xfId="0" applyFont="1" applyFill="1" applyBorder="1" applyAlignment="1">
      <alignment horizontal="centerContinuous" vertical="center"/>
    </xf>
    <xf numFmtId="0" fontId="72" fillId="25" borderId="376" xfId="0" applyFont="1" applyFill="1" applyBorder="1" applyAlignment="1">
      <alignment horizontal="centerContinuous" vertical="center"/>
    </xf>
    <xf numFmtId="0" fontId="72" fillId="25" borderId="216" xfId="0" applyFont="1" applyFill="1" applyBorder="1" applyAlignment="1">
      <alignment horizontal="centerContinuous" vertical="center"/>
    </xf>
    <xf numFmtId="0" fontId="72" fillId="25" borderId="360" xfId="0" applyFont="1" applyFill="1" applyBorder="1" applyAlignment="1">
      <alignment horizontal="center" vertical="center"/>
    </xf>
    <xf numFmtId="37" fontId="80" fillId="0" borderId="0" xfId="1" applyNumberFormat="1" applyFont="1" applyFill="1" applyBorder="1" applyAlignment="1" applyProtection="1">
      <alignment horizontal="center" vertical="center"/>
    </xf>
    <xf numFmtId="0" fontId="65" fillId="0" borderId="0" xfId="0" applyFont="1" applyAlignment="1">
      <alignment vertical="center"/>
    </xf>
    <xf numFmtId="0" fontId="63" fillId="0" borderId="276" xfId="0" applyFont="1" applyBorder="1" applyAlignment="1">
      <alignment vertical="center"/>
    </xf>
    <xf numFmtId="37" fontId="63" fillId="0" borderId="176" xfId="0" applyNumberFormat="1" applyFont="1" applyBorder="1" applyAlignment="1">
      <alignment vertical="center"/>
    </xf>
    <xf numFmtId="37" fontId="65" fillId="0" borderId="252" xfId="0" applyNumberFormat="1" applyFont="1" applyBorder="1" applyAlignment="1">
      <alignment vertical="center"/>
    </xf>
    <xf numFmtId="165" fontId="65" fillId="0" borderId="0" xfId="0" applyNumberFormat="1" applyFont="1" applyAlignment="1">
      <alignment vertical="center"/>
    </xf>
    <xf numFmtId="37" fontId="0" fillId="0" borderId="254" xfId="0" applyNumberFormat="1" applyBorder="1" applyAlignment="1">
      <alignment vertical="center"/>
    </xf>
    <xf numFmtId="174" fontId="61" fillId="26" borderId="198" xfId="1" applyNumberFormat="1" applyFont="1" applyFill="1" applyBorder="1" applyAlignment="1" applyProtection="1">
      <alignment horizontal="center"/>
    </xf>
    <xf numFmtId="174" fontId="61" fillId="26" borderId="213" xfId="1" applyNumberFormat="1" applyFont="1" applyFill="1" applyBorder="1" applyAlignment="1" applyProtection="1">
      <alignment horizontal="center"/>
    </xf>
    <xf numFmtId="0" fontId="63" fillId="0" borderId="179" xfId="0" applyFont="1" applyBorder="1" applyAlignment="1">
      <alignment vertical="center"/>
    </xf>
    <xf numFmtId="37" fontId="63" fillId="0" borderId="174" xfId="0" applyNumberFormat="1" applyFont="1" applyBorder="1" applyAlignment="1">
      <alignment vertical="center"/>
    </xf>
    <xf numFmtId="167" fontId="2" fillId="0" borderId="254" xfId="0" applyNumberFormat="1" applyFont="1" applyBorder="1" applyAlignment="1">
      <alignment vertical="center"/>
    </xf>
    <xf numFmtId="174" fontId="60" fillId="0" borderId="338" xfId="0" applyNumberFormat="1" applyFont="1" applyBorder="1" applyAlignment="1">
      <alignment horizontal="center"/>
    </xf>
    <xf numFmtId="174" fontId="60" fillId="0" borderId="338" xfId="0" applyNumberFormat="1" applyFont="1" applyBorder="1" applyAlignment="1">
      <alignment horizontal="center" vertical="center"/>
    </xf>
    <xf numFmtId="174" fontId="60" fillId="0" borderId="379" xfId="0" applyNumberFormat="1" applyFont="1" applyBorder="1" applyAlignment="1">
      <alignment horizontal="center" vertical="center"/>
    </xf>
    <xf numFmtId="9" fontId="80" fillId="0" borderId="0" xfId="2" applyFont="1" applyFill="1" applyBorder="1" applyAlignment="1" applyProtection="1">
      <alignment horizontal="center" vertical="center"/>
    </xf>
    <xf numFmtId="37" fontId="0" fillId="0" borderId="177" xfId="0" applyNumberFormat="1" applyBorder="1" applyAlignment="1">
      <alignment vertical="center"/>
    </xf>
    <xf numFmtId="9" fontId="80" fillId="0" borderId="253" xfId="2" applyFont="1" applyFill="1" applyBorder="1" applyAlignment="1" applyProtection="1">
      <alignment horizontal="center" vertical="center"/>
    </xf>
    <xf numFmtId="0" fontId="63" fillId="0" borderId="255" xfId="0" applyFont="1" applyBorder="1" applyAlignment="1">
      <alignment vertical="center"/>
    </xf>
    <xf numFmtId="0" fontId="65" fillId="0" borderId="255" xfId="0" applyFont="1" applyBorder="1" applyAlignment="1">
      <alignment vertical="center"/>
    </xf>
    <xf numFmtId="38" fontId="0" fillId="0" borderId="255" xfId="0" applyNumberFormat="1" applyBorder="1" applyAlignment="1">
      <alignment vertical="center"/>
    </xf>
    <xf numFmtId="38" fontId="0" fillId="0" borderId="369" xfId="0" applyNumberFormat="1" applyBorder="1" applyAlignment="1">
      <alignment vertical="center"/>
    </xf>
    <xf numFmtId="0" fontId="60" fillId="0" borderId="357" xfId="0" applyFont="1" applyBorder="1" applyAlignment="1">
      <alignment horizontal="centerContinuous" vertical="center" wrapText="1"/>
    </xf>
    <xf numFmtId="0" fontId="60" fillId="0" borderId="332" xfId="0" applyFont="1" applyBorder="1" applyAlignment="1">
      <alignment horizontal="centerContinuous" vertical="center" wrapText="1"/>
    </xf>
    <xf numFmtId="0" fontId="60" fillId="0" borderId="332" xfId="0" applyFont="1" applyBorder="1" applyAlignment="1">
      <alignment horizontal="centerContinuous" vertical="center"/>
    </xf>
    <xf numFmtId="0" fontId="60" fillId="0" borderId="333" xfId="0" applyFont="1" applyBorder="1" applyAlignment="1">
      <alignment horizontal="centerContinuous" vertical="center" wrapText="1"/>
    </xf>
    <xf numFmtId="0" fontId="61" fillId="26" borderId="87" xfId="0" applyFont="1" applyFill="1" applyBorder="1" applyAlignment="1">
      <alignment horizontal="center" vertical="center" wrapText="1"/>
    </xf>
    <xf numFmtId="0" fontId="61" fillId="26" borderId="85" xfId="0" applyFont="1" applyFill="1" applyBorder="1" applyAlignment="1">
      <alignment horizontal="center" vertical="center" wrapText="1"/>
    </xf>
    <xf numFmtId="0" fontId="61" fillId="26" borderId="76" xfId="0" applyFont="1" applyFill="1" applyBorder="1" applyAlignment="1">
      <alignment horizontal="center" vertical="center" wrapText="1"/>
    </xf>
    <xf numFmtId="1" fontId="60" fillId="0" borderId="359" xfId="0" applyNumberFormat="1" applyFont="1" applyBorder="1" applyAlignment="1">
      <alignment horizontal="center" vertical="center"/>
    </xf>
    <xf numFmtId="0" fontId="60" fillId="0" borderId="338" xfId="0" applyFont="1" applyBorder="1" applyAlignment="1">
      <alignment horizontal="center" vertical="center"/>
    </xf>
    <xf numFmtId="1" fontId="60" fillId="0" borderId="338" xfId="0" applyNumberFormat="1" applyFont="1" applyBorder="1" applyAlignment="1">
      <alignment horizontal="center" vertical="center"/>
    </xf>
    <xf numFmtId="0" fontId="60" fillId="0" borderId="366" xfId="0" applyFont="1" applyBorder="1" applyAlignment="1">
      <alignment horizontal="center" vertical="center"/>
    </xf>
    <xf numFmtId="1" fontId="60" fillId="0" borderId="237" xfId="0" applyNumberFormat="1" applyFont="1" applyBorder="1" applyAlignment="1">
      <alignment horizontal="center" vertical="center"/>
    </xf>
    <xf numFmtId="0" fontId="60" fillId="0" borderId="237" xfId="0" applyFont="1" applyBorder="1" applyAlignment="1">
      <alignment horizontal="center" vertical="center"/>
    </xf>
    <xf numFmtId="1" fontId="65" fillId="0" borderId="0" xfId="0" applyNumberFormat="1" applyFont="1" applyAlignment="1">
      <alignment horizontal="center"/>
    </xf>
    <xf numFmtId="0" fontId="60" fillId="26" borderId="213" xfId="0" applyFont="1" applyFill="1" applyBorder="1" applyAlignment="1">
      <alignment horizontal="centerContinuous" vertical="center"/>
    </xf>
    <xf numFmtId="0" fontId="60" fillId="26" borderId="216" xfId="0" applyFont="1" applyFill="1" applyBorder="1" applyAlignment="1">
      <alignment horizontal="centerContinuous" vertical="center"/>
    </xf>
    <xf numFmtId="0" fontId="61" fillId="27" borderId="363" xfId="0" applyFont="1" applyFill="1" applyBorder="1" applyAlignment="1">
      <alignment horizontal="left" vertical="center" wrapText="1"/>
    </xf>
    <xf numFmtId="0" fontId="60" fillId="27" borderId="364" xfId="0" applyFont="1" applyFill="1" applyBorder="1" applyAlignment="1">
      <alignment horizontal="center" vertical="center"/>
    </xf>
    <xf numFmtId="0" fontId="60" fillId="27" borderId="365" xfId="0" applyFont="1" applyFill="1" applyBorder="1" applyAlignment="1">
      <alignment horizontal="center" vertical="center"/>
    </xf>
    <xf numFmtId="0" fontId="130" fillId="28" borderId="358" xfId="0" applyFont="1" applyFill="1" applyBorder="1" applyAlignment="1">
      <alignment horizontal="left" vertical="center" wrapText="1"/>
    </xf>
    <xf numFmtId="0" fontId="60" fillId="0" borderId="335" xfId="0" applyFont="1" applyBorder="1" applyAlignment="1">
      <alignment horizontal="center" vertical="center"/>
    </xf>
    <xf numFmtId="0" fontId="60" fillId="0" borderId="336" xfId="0" applyFont="1" applyBorder="1" applyAlignment="1">
      <alignment horizontal="center" vertical="center"/>
    </xf>
    <xf numFmtId="0" fontId="60" fillId="26" borderId="430" xfId="0" applyFont="1" applyFill="1" applyBorder="1" applyAlignment="1">
      <alignment horizontal="centerContinuous" vertical="center"/>
    </xf>
    <xf numFmtId="38" fontId="60" fillId="0" borderId="432" xfId="0" applyNumberFormat="1" applyFont="1" applyBorder="1" applyAlignment="1">
      <alignment horizontal="center" vertical="center"/>
    </xf>
    <xf numFmtId="38" fontId="60" fillId="0" borderId="338" xfId="0" applyNumberFormat="1" applyFont="1" applyBorder="1" applyAlignment="1">
      <alignment horizontal="center" vertical="center"/>
    </xf>
    <xf numFmtId="10" fontId="60" fillId="2" borderId="339" xfId="2" applyNumberFormat="1" applyFont="1" applyFill="1" applyBorder="1" applyAlignment="1" applyProtection="1">
      <alignment horizontal="center" vertical="center"/>
    </xf>
    <xf numFmtId="0" fontId="130" fillId="28" borderId="359" xfId="0" applyFont="1" applyFill="1" applyBorder="1" applyAlignment="1">
      <alignment horizontal="left" vertical="center" wrapText="1"/>
    </xf>
    <xf numFmtId="0" fontId="60" fillId="0" borderId="339" xfId="0" applyFont="1" applyBorder="1" applyAlignment="1">
      <alignment horizontal="center" vertical="center"/>
    </xf>
    <xf numFmtId="0" fontId="60" fillId="0" borderId="432" xfId="0" applyFont="1" applyBorder="1" applyAlignment="1">
      <alignment horizontal="center" vertical="center"/>
    </xf>
    <xf numFmtId="0" fontId="60" fillId="0" borderId="359" xfId="0" applyFont="1" applyBorder="1" applyAlignment="1">
      <alignment horizontal="center" vertical="center"/>
    </xf>
    <xf numFmtId="0" fontId="60" fillId="0" borderId="339" xfId="0" applyFont="1" applyBorder="1" applyAlignment="1">
      <alignment horizontal="center" vertical="center" wrapText="1"/>
    </xf>
    <xf numFmtId="0" fontId="60" fillId="0" borderId="213" xfId="0" applyFont="1" applyBorder="1" applyAlignment="1">
      <alignment horizontal="center" vertical="center"/>
    </xf>
    <xf numFmtId="0" fontId="60" fillId="0" borderId="216" xfId="0" applyFont="1" applyBorder="1" applyAlignment="1">
      <alignment horizontal="center" vertical="center"/>
    </xf>
    <xf numFmtId="0" fontId="60" fillId="0" borderId="360" xfId="0" applyFont="1" applyBorder="1" applyAlignment="1">
      <alignment horizontal="center" vertical="center"/>
    </xf>
    <xf numFmtId="0" fontId="82" fillId="15" borderId="373" xfId="0" applyFont="1" applyFill="1" applyBorder="1" applyAlignment="1">
      <alignment vertical="center"/>
    </xf>
    <xf numFmtId="0" fontId="75" fillId="15" borderId="115" xfId="0" applyFont="1" applyFill="1" applyBorder="1" applyAlignment="1">
      <alignment horizontal="centerContinuous" vertical="center"/>
    </xf>
    <xf numFmtId="0" fontId="75" fillId="15" borderId="427" xfId="0" applyFont="1" applyFill="1" applyBorder="1" applyAlignment="1">
      <alignment horizontal="centerContinuous" vertical="center"/>
    </xf>
    <xf numFmtId="0" fontId="64" fillId="25" borderId="127" xfId="0" applyFont="1" applyFill="1" applyBorder="1" applyAlignment="1">
      <alignment horizontal="centerContinuous" vertical="center"/>
    </xf>
    <xf numFmtId="0" fontId="72" fillId="25" borderId="115" xfId="0" applyFont="1" applyFill="1" applyBorder="1" applyAlignment="1">
      <alignment horizontal="centerContinuous" vertical="center"/>
    </xf>
    <xf numFmtId="0" fontId="72" fillId="25" borderId="427" xfId="0" applyFont="1" applyFill="1" applyBorder="1" applyAlignment="1">
      <alignment horizontal="centerContinuous" vertical="center"/>
    </xf>
    <xf numFmtId="0" fontId="60" fillId="26" borderId="390" xfId="0" quotePrefix="1" applyFont="1" applyFill="1" applyBorder="1" applyAlignment="1">
      <alignment horizontal="center" vertical="center" wrapText="1"/>
    </xf>
    <xf numFmtId="0" fontId="60" fillId="26" borderId="390" xfId="0" applyFont="1" applyFill="1" applyBorder="1" applyAlignment="1">
      <alignment horizontal="center" vertical="center" wrapText="1"/>
    </xf>
    <xf numFmtId="0" fontId="60" fillId="26" borderId="437" xfId="0" applyFont="1" applyFill="1" applyBorder="1" applyAlignment="1">
      <alignment horizontal="center" vertical="center" wrapText="1"/>
    </xf>
    <xf numFmtId="0" fontId="64" fillId="15" borderId="407" xfId="0" applyFont="1" applyFill="1" applyBorder="1" applyAlignment="1">
      <alignment horizontal="centerContinuous" vertical="center"/>
    </xf>
    <xf numFmtId="0" fontId="8" fillId="15" borderId="407" xfId="0" applyFont="1" applyFill="1" applyBorder="1" applyAlignment="1">
      <alignment vertical="center"/>
    </xf>
    <xf numFmtId="15" fontId="8" fillId="15" borderId="407" xfId="0" applyNumberFormat="1" applyFont="1" applyFill="1" applyBorder="1" applyAlignment="1">
      <alignment vertical="center"/>
    </xf>
    <xf numFmtId="0" fontId="65" fillId="15" borderId="407" xfId="0" applyFont="1" applyFill="1" applyBorder="1" applyAlignment="1">
      <alignment vertical="center"/>
    </xf>
    <xf numFmtId="0" fontId="86" fillId="15" borderId="407" xfId="0" applyFont="1" applyFill="1" applyBorder="1" applyAlignment="1">
      <alignment vertical="center"/>
    </xf>
    <xf numFmtId="15" fontId="86" fillId="15" borderId="236" xfId="0" applyNumberFormat="1" applyFont="1" applyFill="1" applyBorder="1" applyAlignment="1">
      <alignment vertical="center"/>
    </xf>
    <xf numFmtId="15" fontId="86" fillId="0" borderId="408" xfId="0" applyNumberFormat="1" applyFont="1" applyBorder="1" applyAlignment="1">
      <alignment vertical="center"/>
    </xf>
    <xf numFmtId="0" fontId="75" fillId="25" borderId="409" xfId="0" applyFont="1" applyFill="1" applyBorder="1" applyAlignment="1">
      <alignment horizontal="centerContinuous" vertical="center"/>
    </xf>
    <xf numFmtId="0" fontId="90" fillId="25" borderId="223" xfId="0" applyFont="1" applyFill="1" applyBorder="1" applyAlignment="1">
      <alignment horizontal="centerContinuous" vertical="top" wrapText="1"/>
    </xf>
    <xf numFmtId="0" fontId="90" fillId="25" borderId="224" xfId="0" applyFont="1" applyFill="1" applyBorder="1" applyAlignment="1">
      <alignment horizontal="centerContinuous" vertical="top" wrapText="1"/>
    </xf>
    <xf numFmtId="0" fontId="75" fillId="25" borderId="239" xfId="0" applyFont="1" applyFill="1" applyBorder="1" applyAlignment="1">
      <alignment horizontal="centerContinuous" vertical="center"/>
    </xf>
    <xf numFmtId="0" fontId="90" fillId="25" borderId="202" xfId="0" applyFont="1" applyFill="1" applyBorder="1" applyAlignment="1">
      <alignment horizontal="centerContinuous" vertical="center" wrapText="1"/>
    </xf>
    <xf numFmtId="0" fontId="90" fillId="25" borderId="247" xfId="0" applyFont="1" applyFill="1" applyBorder="1" applyAlignment="1">
      <alignment horizontal="centerContinuous" vertical="center" wrapText="1"/>
    </xf>
    <xf numFmtId="0" fontId="75" fillId="25" borderId="225" xfId="0" applyFont="1" applyFill="1" applyBorder="1" applyAlignment="1">
      <alignment horizontal="centerContinuous" vertical="center"/>
    </xf>
    <xf numFmtId="0" fontId="90" fillId="25" borderId="223" xfId="0" applyFont="1" applyFill="1" applyBorder="1" applyAlignment="1">
      <alignment horizontal="centerContinuous" vertical="center" wrapText="1"/>
    </xf>
    <xf numFmtId="0" fontId="91" fillId="25" borderId="227" xfId="0" applyFont="1" applyFill="1" applyBorder="1" applyAlignment="1">
      <alignment horizontal="centerContinuous" vertical="center"/>
    </xf>
    <xf numFmtId="0" fontId="75" fillId="25" borderId="227" xfId="0" applyFont="1" applyFill="1" applyBorder="1" applyAlignment="1">
      <alignment horizontal="centerContinuous" vertical="center"/>
    </xf>
    <xf numFmtId="0" fontId="91" fillId="0" borderId="410" xfId="0" applyFont="1" applyBorder="1" applyAlignment="1">
      <alignment horizontal="centerContinuous" vertical="center"/>
    </xf>
    <xf numFmtId="0" fontId="76" fillId="0" borderId="0" xfId="0" applyFont="1" applyAlignment="1">
      <alignment vertical="center"/>
    </xf>
    <xf numFmtId="0" fontId="80" fillId="2" borderId="258" xfId="0" applyFont="1" applyFill="1" applyBorder="1" applyAlignment="1">
      <alignment horizontal="centerContinuous" vertical="center" wrapText="1"/>
    </xf>
    <xf numFmtId="0" fontId="60" fillId="2" borderId="196" xfId="0" applyFont="1" applyFill="1" applyBorder="1" applyAlignment="1">
      <alignment horizontal="centerContinuous" vertical="center"/>
    </xf>
    <xf numFmtId="0" fontId="38" fillId="2" borderId="196" xfId="0" applyFont="1" applyFill="1" applyBorder="1" applyAlignment="1">
      <alignment horizontal="centerContinuous" vertical="center"/>
    </xf>
    <xf numFmtId="0" fontId="38" fillId="2" borderId="259" xfId="0" applyFont="1" applyFill="1" applyBorder="1" applyAlignment="1">
      <alignment horizontal="centerContinuous" vertical="center"/>
    </xf>
    <xf numFmtId="167" fontId="61" fillId="30" borderId="268" xfId="0" applyNumberFormat="1" applyFont="1" applyFill="1" applyBorder="1" applyAlignment="1">
      <alignment horizontal="center" vertical="center"/>
    </xf>
    <xf numFmtId="173" fontId="61" fillId="30" borderId="268" xfId="0" applyNumberFormat="1" applyFont="1" applyFill="1" applyBorder="1" applyAlignment="1">
      <alignment horizontal="center" vertical="center"/>
    </xf>
    <xf numFmtId="167" fontId="61" fillId="30" borderId="269" xfId="0" applyNumberFormat="1" applyFont="1" applyFill="1" applyBorder="1" applyAlignment="1">
      <alignment horizontal="center" vertical="center"/>
    </xf>
    <xf numFmtId="10" fontId="60" fillId="2" borderId="274" xfId="0" applyNumberFormat="1" applyFont="1" applyFill="1" applyBorder="1" applyAlignment="1">
      <alignment horizontal="center" vertical="center"/>
    </xf>
    <xf numFmtId="178" fontId="68" fillId="2" borderId="277" xfId="0" applyNumberFormat="1" applyFont="1" applyFill="1" applyBorder="1" applyAlignment="1">
      <alignment horizontal="center" vertical="center"/>
    </xf>
    <xf numFmtId="0" fontId="60" fillId="2" borderId="260" xfId="0" applyFont="1" applyFill="1" applyBorder="1" applyAlignment="1">
      <alignment horizontal="centerContinuous" vertical="center" wrapText="1"/>
    </xf>
    <xf numFmtId="0" fontId="60" fillId="2" borderId="19" xfId="0" applyFont="1" applyFill="1" applyBorder="1" applyAlignment="1">
      <alignment horizontal="centerContinuous" vertical="center"/>
    </xf>
    <xf numFmtId="0" fontId="89" fillId="2" borderId="19" xfId="0" applyFont="1" applyFill="1" applyBorder="1" applyAlignment="1">
      <alignment horizontal="centerContinuous" vertical="center" wrapText="1"/>
    </xf>
    <xf numFmtId="0" fontId="89" fillId="2" borderId="261" xfId="0" applyFont="1" applyFill="1" applyBorder="1" applyAlignment="1">
      <alignment horizontal="centerContinuous" vertical="center"/>
    </xf>
    <xf numFmtId="167" fontId="61" fillId="2" borderId="271" xfId="0" applyNumberFormat="1" applyFont="1" applyFill="1" applyBorder="1" applyAlignment="1">
      <alignment horizontal="center" vertical="center"/>
    </xf>
    <xf numFmtId="173" fontId="61" fillId="2" borderId="271" xfId="0" applyNumberFormat="1" applyFont="1" applyFill="1" applyBorder="1" applyAlignment="1">
      <alignment horizontal="center" vertical="center"/>
    </xf>
    <xf numFmtId="167" fontId="61" fillId="2" borderId="272" xfId="0" applyNumberFormat="1" applyFont="1" applyFill="1" applyBorder="1" applyAlignment="1">
      <alignment horizontal="center" vertical="center"/>
    </xf>
    <xf numFmtId="10" fontId="60" fillId="2" borderId="275" xfId="0" applyNumberFormat="1" applyFont="1" applyFill="1" applyBorder="1" applyAlignment="1">
      <alignment horizontal="center" vertical="center"/>
    </xf>
    <xf numFmtId="0" fontId="78" fillId="23" borderId="278" xfId="0" applyFont="1" applyFill="1" applyBorder="1" applyAlignment="1">
      <alignment horizontal="center" vertical="center" wrapText="1"/>
    </xf>
    <xf numFmtId="167" fontId="61" fillId="30" borderId="271" xfId="0" applyNumberFormat="1" applyFont="1" applyFill="1" applyBorder="1" applyAlignment="1">
      <alignment horizontal="center" vertical="center"/>
    </xf>
    <xf numFmtId="173" fontId="61" fillId="30" borderId="271" xfId="0" applyNumberFormat="1" applyFont="1" applyFill="1" applyBorder="1" applyAlignment="1">
      <alignment horizontal="center" vertical="center"/>
    </xf>
    <xf numFmtId="167" fontId="61" fillId="30" borderId="272" xfId="0" applyNumberFormat="1" applyFont="1" applyFill="1" applyBorder="1" applyAlignment="1">
      <alignment horizontal="center" vertical="center"/>
    </xf>
    <xf numFmtId="0" fontId="60" fillId="2" borderId="279" xfId="0" applyFont="1" applyFill="1" applyBorder="1" applyAlignment="1">
      <alignment horizontal="centerContinuous" vertical="center" wrapText="1"/>
    </xf>
    <xf numFmtId="0" fontId="60" fillId="2" borderId="280" xfId="0" applyFont="1" applyFill="1" applyBorder="1" applyAlignment="1">
      <alignment horizontal="centerContinuous" vertical="center"/>
    </xf>
    <xf numFmtId="0" fontId="60" fillId="2" borderId="280" xfId="0" applyFont="1" applyFill="1" applyBorder="1" applyAlignment="1">
      <alignment horizontal="centerContinuous" vertical="center" wrapText="1"/>
    </xf>
    <xf numFmtId="0" fontId="60" fillId="2" borderId="282" xfId="0" applyFont="1" applyFill="1" applyBorder="1" applyAlignment="1">
      <alignment horizontal="centerContinuous" vertical="center"/>
    </xf>
    <xf numFmtId="167" fontId="61" fillId="2" borderId="284" xfId="0" applyNumberFormat="1" applyFont="1" applyFill="1" applyBorder="1" applyAlignment="1">
      <alignment horizontal="center" vertical="center"/>
    </xf>
    <xf numFmtId="173" fontId="61" fillId="2" borderId="284" xfId="0" applyNumberFormat="1" applyFont="1" applyFill="1" applyBorder="1" applyAlignment="1">
      <alignment horizontal="center" vertical="center"/>
    </xf>
    <xf numFmtId="169" fontId="61" fillId="2" borderId="285" xfId="0" applyNumberFormat="1" applyFont="1" applyFill="1" applyBorder="1" applyAlignment="1">
      <alignment horizontal="center" vertical="center"/>
    </xf>
    <xf numFmtId="0" fontId="78" fillId="23" borderId="295" xfId="0" applyFont="1" applyFill="1" applyBorder="1" applyAlignment="1">
      <alignment horizontal="center" vertical="center" wrapText="1"/>
    </xf>
    <xf numFmtId="0" fontId="0" fillId="0" borderId="416" xfId="0" applyBorder="1"/>
    <xf numFmtId="0" fontId="82" fillId="15" borderId="417" xfId="0" applyFont="1" applyFill="1" applyBorder="1" applyAlignment="1">
      <alignment horizontal="left" vertical="center"/>
    </xf>
    <xf numFmtId="0" fontId="84" fillId="15" borderId="236" xfId="0" applyFont="1" applyFill="1" applyBorder="1" applyAlignment="1">
      <alignment horizontal="left" vertical="center"/>
    </xf>
    <xf numFmtId="0" fontId="84" fillId="15" borderId="408" xfId="0" applyFont="1" applyFill="1" applyBorder="1" applyAlignment="1">
      <alignment horizontal="left" vertical="center"/>
    </xf>
    <xf numFmtId="0" fontId="85" fillId="0" borderId="0" xfId="0" applyFont="1" applyAlignment="1">
      <alignment vertical="center"/>
    </xf>
    <xf numFmtId="0" fontId="85" fillId="0" borderId="0" xfId="0" applyFont="1" applyAlignment="1">
      <alignment horizontal="center"/>
    </xf>
    <xf numFmtId="0" fontId="85" fillId="0" borderId="0" xfId="0" applyFont="1"/>
    <xf numFmtId="0" fontId="90" fillId="25" borderId="178" xfId="0" applyFont="1" applyFill="1" applyBorder="1" applyAlignment="1">
      <alignment horizontal="centerContinuous" vertical="center" wrapText="1"/>
    </xf>
    <xf numFmtId="0" fontId="75" fillId="25" borderId="259" xfId="0" applyFont="1" applyFill="1" applyBorder="1" applyAlignment="1">
      <alignment horizontal="centerContinuous" vertical="center"/>
    </xf>
    <xf numFmtId="0" fontId="83" fillId="0" borderId="0" xfId="0" applyFont="1" applyAlignment="1">
      <alignment horizontal="center" vertical="center"/>
    </xf>
    <xf numFmtId="0" fontId="76" fillId="0" borderId="0" xfId="0" applyFont="1"/>
    <xf numFmtId="0" fontId="80" fillId="0" borderId="240" xfId="0" applyFont="1" applyBorder="1" applyAlignment="1">
      <alignment horizontal="centerContinuous" vertical="center" wrapText="1"/>
    </xf>
    <xf numFmtId="0" fontId="80" fillId="0" borderId="241" xfId="0" applyFont="1" applyBorder="1" applyAlignment="1">
      <alignment horizontal="centerContinuous" vertical="center" wrapText="1"/>
    </xf>
    <xf numFmtId="0" fontId="80" fillId="0" borderId="242" xfId="0" applyFont="1" applyBorder="1" applyAlignment="1">
      <alignment horizontal="centerContinuous" vertical="center" wrapText="1"/>
    </xf>
    <xf numFmtId="0" fontId="65" fillId="0" borderId="413" xfId="0" applyFont="1" applyBorder="1" applyAlignment="1">
      <alignment vertical="center"/>
    </xf>
    <xf numFmtId="0" fontId="65" fillId="0" borderId="0" xfId="0" applyFont="1"/>
    <xf numFmtId="0" fontId="33" fillId="13" borderId="505" xfId="0" applyFont="1" applyFill="1" applyBorder="1" applyAlignment="1">
      <alignment horizontal="center" vertical="center" wrapText="1"/>
    </xf>
    <xf numFmtId="0" fontId="33" fillId="13" borderId="507" xfId="0" applyFont="1" applyFill="1" applyBorder="1" applyAlignment="1">
      <alignment horizontal="center" vertical="center" wrapText="1"/>
    </xf>
    <xf numFmtId="0" fontId="33" fillId="13" borderId="299" xfId="0" applyFont="1" applyFill="1" applyBorder="1" applyAlignment="1">
      <alignment horizontal="center" vertical="center" wrapText="1"/>
    </xf>
    <xf numFmtId="0" fontId="33" fillId="13" borderId="138" xfId="0" applyFont="1" applyFill="1" applyBorder="1" applyAlignment="1">
      <alignment horizontal="center" vertical="center" wrapText="1"/>
    </xf>
    <xf numFmtId="166" fontId="33" fillId="13" borderId="138" xfId="0" applyNumberFormat="1" applyFont="1" applyFill="1" applyBorder="1" applyAlignment="1">
      <alignment horizontal="center" vertical="center" wrapText="1"/>
    </xf>
    <xf numFmtId="0" fontId="33" fillId="13" borderId="209" xfId="0" applyFont="1" applyFill="1" applyBorder="1" applyAlignment="1">
      <alignment horizontal="center" vertical="center" wrapText="1"/>
    </xf>
    <xf numFmtId="0" fontId="72" fillId="13" borderId="78" xfId="0" applyFont="1" applyFill="1" applyBorder="1" applyAlignment="1">
      <alignment horizontal="center" vertical="center" wrapText="1"/>
    </xf>
    <xf numFmtId="166" fontId="69" fillId="2" borderId="510" xfId="2" applyNumberFormat="1" applyFont="1" applyFill="1" applyBorder="1" applyAlignment="1" applyProtection="1">
      <alignment horizontal="center" vertical="center"/>
    </xf>
    <xf numFmtId="165" fontId="70" fillId="0" borderId="475" xfId="1" applyNumberFormat="1" applyFont="1" applyFill="1" applyBorder="1" applyAlignment="1" applyProtection="1">
      <alignment horizontal="center" vertical="center"/>
    </xf>
    <xf numFmtId="165" fontId="70" fillId="0" borderId="513" xfId="1" applyNumberFormat="1" applyFont="1" applyFill="1" applyBorder="1" applyAlignment="1" applyProtection="1">
      <alignment horizontal="center" vertical="center"/>
    </xf>
    <xf numFmtId="165" fontId="70" fillId="0" borderId="30" xfId="1" applyNumberFormat="1" applyFont="1" applyFill="1" applyBorder="1" applyAlignment="1" applyProtection="1">
      <alignment horizontal="center" vertical="center"/>
    </xf>
    <xf numFmtId="165" fontId="70" fillId="0" borderId="28" xfId="1" applyNumberFormat="1" applyFont="1" applyFill="1" applyBorder="1" applyAlignment="1" applyProtection="1">
      <alignment horizontal="center" vertical="center"/>
    </xf>
    <xf numFmtId="166" fontId="70" fillId="2" borderId="308" xfId="2" applyNumberFormat="1" applyFont="1" applyFill="1" applyBorder="1" applyAlignment="1" applyProtection="1">
      <alignment horizontal="center" vertical="center"/>
    </xf>
    <xf numFmtId="166" fontId="70" fillId="2" borderId="309" xfId="2" applyNumberFormat="1" applyFont="1" applyFill="1" applyBorder="1" applyAlignment="1" applyProtection="1">
      <alignment horizontal="center" vertical="center"/>
    </xf>
    <xf numFmtId="166" fontId="69" fillId="2" borderId="28" xfId="2" applyNumberFormat="1" applyFont="1" applyFill="1" applyBorder="1" applyAlignment="1" applyProtection="1">
      <alignment horizontal="center" vertical="center"/>
    </xf>
    <xf numFmtId="2" fontId="70" fillId="2" borderId="314" xfId="2" applyNumberFormat="1" applyFont="1" applyFill="1" applyBorder="1" applyAlignment="1" applyProtection="1">
      <alignment horizontal="center" vertical="center"/>
    </xf>
    <xf numFmtId="165" fontId="0" fillId="0" borderId="506" xfId="1" applyNumberFormat="1" applyFont="1" applyFill="1" applyBorder="1" applyAlignment="1" applyProtection="1">
      <alignment vertical="center"/>
    </xf>
    <xf numFmtId="166" fontId="69" fillId="2" borderId="301" xfId="2" applyNumberFormat="1" applyFont="1" applyFill="1" applyBorder="1" applyAlignment="1" applyProtection="1">
      <alignment horizontal="center" vertical="center"/>
    </xf>
    <xf numFmtId="165" fontId="70" fillId="0" borderId="476" xfId="1" applyNumberFormat="1" applyFont="1" applyFill="1" applyBorder="1" applyAlignment="1" applyProtection="1">
      <alignment horizontal="center" vertical="center"/>
    </xf>
    <xf numFmtId="166" fontId="70" fillId="2" borderId="300" xfId="2" applyNumberFormat="1" applyFont="1" applyFill="1" applyBorder="1" applyAlignment="1" applyProtection="1">
      <alignment horizontal="center" vertical="center"/>
    </xf>
    <xf numFmtId="166" fontId="70" fillId="2" borderId="301" xfId="2" applyNumberFormat="1" applyFont="1" applyFill="1" applyBorder="1" applyAlignment="1" applyProtection="1">
      <alignment horizontal="center" vertical="center"/>
    </xf>
    <xf numFmtId="0" fontId="0" fillId="0" borderId="413" xfId="0" applyBorder="1" applyAlignment="1">
      <alignment vertical="center"/>
    </xf>
    <xf numFmtId="166" fontId="69" fillId="2" borderId="307" xfId="2" applyNumberFormat="1" applyFont="1" applyFill="1" applyBorder="1" applyAlignment="1" applyProtection="1">
      <alignment horizontal="center" vertical="center"/>
    </xf>
    <xf numFmtId="165" fontId="70" fillId="0" borderId="473" xfId="1" applyNumberFormat="1" applyFont="1" applyFill="1" applyBorder="1" applyAlignment="1" applyProtection="1">
      <alignment horizontal="center" vertical="center"/>
    </xf>
    <xf numFmtId="165" fontId="70" fillId="0" borderId="197" xfId="1" applyNumberFormat="1" applyFont="1" applyFill="1" applyBorder="1" applyAlignment="1" applyProtection="1">
      <alignment horizontal="center" vertical="center"/>
    </xf>
    <xf numFmtId="165" fontId="70" fillId="0" borderId="36" xfId="1" applyNumberFormat="1" applyFont="1" applyFill="1" applyBorder="1" applyAlignment="1" applyProtection="1">
      <alignment horizontal="center" vertical="center"/>
    </xf>
    <xf numFmtId="165" fontId="70" fillId="0" borderId="32" xfId="1" applyNumberFormat="1" applyFont="1" applyFill="1" applyBorder="1" applyAlignment="1" applyProtection="1">
      <alignment horizontal="center" vertical="center"/>
    </xf>
    <xf numFmtId="166" fontId="70" fillId="2" borderId="310" xfId="2" applyNumberFormat="1" applyFont="1" applyFill="1" applyBorder="1" applyAlignment="1" applyProtection="1">
      <alignment horizontal="center" vertical="center"/>
    </xf>
    <xf numFmtId="166" fontId="70" fillId="2" borderId="311" xfId="2" applyNumberFormat="1" applyFont="1" applyFill="1" applyBorder="1" applyAlignment="1" applyProtection="1">
      <alignment horizontal="center" vertical="center"/>
    </xf>
    <xf numFmtId="166" fontId="69" fillId="2" borderId="32" xfId="2" applyNumberFormat="1" applyFont="1" applyFill="1" applyBorder="1" applyAlignment="1" applyProtection="1">
      <alignment horizontal="center" vertical="center"/>
    </xf>
    <xf numFmtId="2" fontId="70" fillId="2" borderId="197" xfId="2" applyNumberFormat="1" applyFont="1" applyFill="1" applyBorder="1" applyAlignment="1" applyProtection="1">
      <alignment horizontal="center" vertical="center"/>
    </xf>
    <xf numFmtId="166" fontId="69" fillId="2" borderId="304" xfId="2" applyNumberFormat="1" applyFont="1" applyFill="1" applyBorder="1" applyAlignment="1" applyProtection="1">
      <alignment horizontal="center" vertical="center"/>
    </xf>
    <xf numFmtId="165" fontId="70" fillId="0" borderId="474" xfId="1" applyNumberFormat="1" applyFont="1" applyFill="1" applyBorder="1" applyAlignment="1" applyProtection="1">
      <alignment horizontal="center" vertical="center"/>
    </xf>
    <xf numFmtId="166" fontId="70" fillId="2" borderId="303" xfId="2" applyNumberFormat="1" applyFont="1" applyFill="1" applyBorder="1" applyAlignment="1" applyProtection="1">
      <alignment horizontal="center" vertical="center"/>
    </xf>
    <xf numFmtId="166" fontId="70" fillId="2" borderId="304" xfId="2" applyNumberFormat="1" applyFont="1" applyFill="1" applyBorder="1" applyAlignment="1" applyProtection="1">
      <alignment horizontal="center" vertical="center"/>
    </xf>
    <xf numFmtId="2" fontId="70" fillId="2" borderId="197" xfId="2" applyNumberFormat="1" applyFont="1" applyFill="1" applyBorder="1" applyAlignment="1" applyProtection="1">
      <alignment horizontal="center" vertical="center" wrapText="1"/>
    </xf>
    <xf numFmtId="3" fontId="33" fillId="0" borderId="0" xfId="0" applyNumberFormat="1" applyFont="1" applyAlignment="1">
      <alignment vertical="center"/>
    </xf>
    <xf numFmtId="3" fontId="33" fillId="0" borderId="0" xfId="0" applyNumberFormat="1" applyFont="1" applyAlignment="1">
      <alignment horizontal="center" vertical="center"/>
    </xf>
    <xf numFmtId="43" fontId="0" fillId="0" borderId="0" xfId="1" applyFont="1" applyProtection="1"/>
    <xf numFmtId="166" fontId="69" fillId="2" borderId="316" xfId="2" applyNumberFormat="1" applyFont="1" applyFill="1" applyBorder="1" applyAlignment="1" applyProtection="1">
      <alignment horizontal="center" vertical="center"/>
    </xf>
    <xf numFmtId="43" fontId="0" fillId="0" borderId="0" xfId="0" applyNumberFormat="1"/>
    <xf numFmtId="166" fontId="69" fillId="2" borderId="504" xfId="2" applyNumberFormat="1" applyFont="1" applyFill="1" applyBorder="1" applyAlignment="1" applyProtection="1">
      <alignment horizontal="center" vertical="center"/>
    </xf>
    <xf numFmtId="166" fontId="69" fillId="2" borderId="19" xfId="2" applyNumberFormat="1" applyFont="1" applyFill="1" applyBorder="1" applyAlignment="1" applyProtection="1">
      <alignment horizontal="center" vertical="center"/>
    </xf>
    <xf numFmtId="166" fontId="92" fillId="31" borderId="317" xfId="0" applyNumberFormat="1" applyFont="1" applyFill="1" applyBorder="1" applyAlignment="1">
      <alignment horizontal="center" vertical="center"/>
    </xf>
    <xf numFmtId="165" fontId="67" fillId="31" borderId="320" xfId="0" applyNumberFormat="1" applyFont="1" applyFill="1" applyBorder="1" applyAlignment="1">
      <alignment vertical="center"/>
    </xf>
    <xf numFmtId="165" fontId="67" fillId="31" borderId="322" xfId="0" applyNumberFormat="1" applyFont="1" applyFill="1" applyBorder="1" applyAlignment="1">
      <alignment vertical="center"/>
    </xf>
    <xf numFmtId="165" fontId="38" fillId="31" borderId="323" xfId="0" applyNumberFormat="1" applyFont="1" applyFill="1" applyBorder="1" applyAlignment="1">
      <alignment vertical="center"/>
    </xf>
    <xf numFmtId="10" fontId="67" fillId="31" borderId="323" xfId="2" applyNumberFormat="1" applyFont="1" applyFill="1" applyBorder="1" applyAlignment="1" applyProtection="1">
      <alignment horizontal="center" vertical="center"/>
    </xf>
    <xf numFmtId="10" fontId="67" fillId="31" borderId="324" xfId="2" applyNumberFormat="1" applyFont="1" applyFill="1" applyBorder="1" applyAlignment="1" applyProtection="1">
      <alignment horizontal="center" vertical="center"/>
    </xf>
    <xf numFmtId="10" fontId="92" fillId="31" borderId="325" xfId="0" applyNumberFormat="1" applyFont="1" applyFill="1" applyBorder="1" applyAlignment="1">
      <alignment horizontal="center" vertical="center"/>
    </xf>
    <xf numFmtId="2" fontId="67" fillId="31" borderId="326" xfId="2" applyNumberFormat="1" applyFont="1" applyFill="1" applyBorder="1" applyAlignment="1" applyProtection="1">
      <alignment horizontal="center" vertical="center"/>
    </xf>
    <xf numFmtId="165" fontId="38" fillId="31" borderId="317" xfId="0" applyNumberFormat="1" applyFont="1" applyFill="1" applyBorder="1" applyAlignment="1">
      <alignment vertical="center"/>
    </xf>
    <xf numFmtId="166" fontId="92" fillId="31" borderId="319" xfId="0" applyNumberFormat="1" applyFont="1" applyFill="1" applyBorder="1" applyAlignment="1">
      <alignment horizontal="center" vertical="center"/>
    </xf>
    <xf numFmtId="165" fontId="67" fillId="31" borderId="317" xfId="0" applyNumberFormat="1" applyFont="1" applyFill="1" applyBorder="1" applyAlignment="1">
      <alignment vertical="center"/>
    </xf>
    <xf numFmtId="10" fontId="67" fillId="31" borderId="321" xfId="2" applyNumberFormat="1" applyFont="1" applyFill="1" applyBorder="1" applyAlignment="1" applyProtection="1">
      <alignment horizontal="center" vertical="center"/>
    </xf>
    <xf numFmtId="10" fontId="67" fillId="31" borderId="322" xfId="0" applyNumberFormat="1" applyFont="1" applyFill="1" applyBorder="1" applyAlignment="1">
      <alignment horizontal="center" vertical="center"/>
    </xf>
    <xf numFmtId="165" fontId="67" fillId="31" borderId="327" xfId="1" applyNumberFormat="1" applyFont="1" applyFill="1" applyBorder="1" applyAlignment="1" applyProtection="1">
      <alignment vertical="center"/>
    </xf>
    <xf numFmtId="165" fontId="67" fillId="31" borderId="328" xfId="1" applyNumberFormat="1" applyFont="1" applyFill="1" applyBorder="1" applyAlignment="1" applyProtection="1">
      <alignment vertical="center"/>
    </xf>
    <xf numFmtId="0" fontId="38" fillId="0" borderId="0" xfId="0" applyFont="1"/>
    <xf numFmtId="0" fontId="38" fillId="0" borderId="413" xfId="0" applyFont="1" applyBorder="1"/>
    <xf numFmtId="0" fontId="38" fillId="0" borderId="0" xfId="0" applyFont="1" applyAlignment="1">
      <alignment vertical="center"/>
    </xf>
    <xf numFmtId="0" fontId="65" fillId="0" borderId="416" xfId="0" applyFont="1" applyBorder="1" applyAlignment="1">
      <alignment vertical="center"/>
    </xf>
    <xf numFmtId="0" fontId="65" fillId="0" borderId="508" xfId="0" applyFont="1" applyBorder="1" applyAlignment="1">
      <alignment vertical="center"/>
    </xf>
    <xf numFmtId="0" fontId="65" fillId="0" borderId="253" xfId="0" applyFont="1" applyBorder="1" applyAlignment="1">
      <alignment vertical="center"/>
    </xf>
    <xf numFmtId="0" fontId="65" fillId="0" borderId="509" xfId="0" applyFont="1" applyBorder="1" applyAlignment="1">
      <alignment vertical="center"/>
    </xf>
    <xf numFmtId="0" fontId="66" fillId="14" borderId="0" xfId="0" applyFont="1" applyFill="1" applyAlignment="1">
      <alignment horizontal="center" vertical="center"/>
    </xf>
    <xf numFmtId="0" fontId="0" fillId="2" borderId="214" xfId="0" applyFill="1" applyBorder="1"/>
    <xf numFmtId="0" fontId="0" fillId="2" borderId="0" xfId="0" applyFill="1"/>
    <xf numFmtId="0" fontId="0" fillId="2" borderId="413" xfId="0" applyFill="1" applyBorder="1"/>
    <xf numFmtId="0" fontId="71" fillId="0" borderId="416" xfId="0" applyFont="1" applyBorder="1" applyAlignment="1">
      <alignment vertical="center"/>
    </xf>
    <xf numFmtId="0" fontId="71" fillId="0" borderId="0" xfId="0" applyFont="1" applyAlignment="1">
      <alignment vertical="center"/>
    </xf>
    <xf numFmtId="0" fontId="0" fillId="2" borderId="238" xfId="0" applyFill="1" applyBorder="1"/>
    <xf numFmtId="0" fontId="66" fillId="15" borderId="0" xfId="0" applyFont="1" applyFill="1" applyAlignment="1">
      <alignment horizontal="center" vertical="center"/>
    </xf>
    <xf numFmtId="0" fontId="66" fillId="13" borderId="0" xfId="0" applyFont="1" applyFill="1" applyAlignment="1">
      <alignment horizontal="center" vertical="center"/>
    </xf>
    <xf numFmtId="0" fontId="65" fillId="15" borderId="0" xfId="0" applyFont="1" applyFill="1"/>
    <xf numFmtId="0" fontId="65" fillId="0" borderId="0" xfId="0" applyFont="1" applyAlignment="1">
      <alignment horizontal="center" vertical="center"/>
    </xf>
    <xf numFmtId="0" fontId="65" fillId="0" borderId="238" xfId="0" applyFont="1" applyBorder="1" applyAlignment="1">
      <alignment vertical="center"/>
    </xf>
    <xf numFmtId="165" fontId="38" fillId="0" borderId="0" xfId="1" applyNumberFormat="1" applyFont="1" applyBorder="1" applyAlignment="1" applyProtection="1">
      <alignment vertical="center"/>
    </xf>
    <xf numFmtId="0" fontId="65" fillId="0" borderId="330" xfId="0" applyFont="1" applyBorder="1" applyAlignment="1">
      <alignment vertical="center"/>
    </xf>
    <xf numFmtId="0" fontId="81" fillId="0" borderId="0" xfId="0" applyFont="1"/>
    <xf numFmtId="0" fontId="81" fillId="0" borderId="0" xfId="0" applyFont="1" applyAlignment="1">
      <alignment vertical="center"/>
    </xf>
    <xf numFmtId="0" fontId="77" fillId="0" borderId="0" xfId="0" applyFont="1"/>
    <xf numFmtId="0" fontId="77" fillId="0" borderId="0" xfId="0" applyFont="1" applyAlignment="1">
      <alignment vertical="center"/>
    </xf>
    <xf numFmtId="0" fontId="0" fillId="0" borderId="0" xfId="0" applyAlignment="1">
      <alignment horizontal="center" wrapText="1"/>
    </xf>
    <xf numFmtId="0" fontId="0" fillId="0" borderId="0" xfId="0" applyAlignment="1">
      <alignment horizontal="center" vertical="center" wrapText="1"/>
    </xf>
    <xf numFmtId="14" fontId="0" fillId="0" borderId="0" xfId="0" applyNumberFormat="1"/>
    <xf numFmtId="0" fontId="87" fillId="27" borderId="335" xfId="0" applyFont="1" applyFill="1" applyBorder="1" applyAlignment="1">
      <alignment horizontal="center" vertical="center" wrapText="1"/>
    </xf>
    <xf numFmtId="167" fontId="73" fillId="35" borderId="332" xfId="0" applyNumberFormat="1" applyFont="1" applyFill="1" applyBorder="1" applyAlignment="1">
      <alignment horizontal="center" vertical="top" wrapText="1"/>
    </xf>
    <xf numFmtId="167" fontId="88" fillId="35" borderId="332" xfId="0" applyNumberFormat="1" applyFont="1" applyFill="1" applyBorder="1" applyAlignment="1">
      <alignment horizontal="center" vertical="top" wrapText="1"/>
    </xf>
    <xf numFmtId="177" fontId="87" fillId="35" borderId="516" xfId="0" applyNumberFormat="1" applyFont="1" applyFill="1" applyBorder="1" applyAlignment="1">
      <alignment horizontal="center" vertical="top" wrapText="1"/>
    </xf>
    <xf numFmtId="167" fontId="73" fillId="35" borderId="335" xfId="0" applyNumberFormat="1" applyFont="1" applyFill="1" applyBorder="1" applyAlignment="1">
      <alignment horizontal="center" vertical="top" wrapText="1"/>
    </xf>
    <xf numFmtId="167" fontId="88" fillId="35" borderId="335" xfId="0" applyNumberFormat="1" applyFont="1" applyFill="1" applyBorder="1" applyAlignment="1">
      <alignment horizontal="center" vertical="top" wrapText="1"/>
    </xf>
    <xf numFmtId="177" fontId="87" fillId="35" borderId="438" xfId="0" applyNumberFormat="1" applyFont="1" applyFill="1" applyBorder="1" applyAlignment="1">
      <alignment horizontal="center" vertical="top" wrapText="1"/>
    </xf>
    <xf numFmtId="167" fontId="73" fillId="35" borderId="338" xfId="0" applyNumberFormat="1" applyFont="1" applyFill="1" applyBorder="1" applyAlignment="1">
      <alignment horizontal="center" vertical="top" wrapText="1"/>
    </xf>
    <xf numFmtId="167" fontId="88" fillId="35" borderId="338" xfId="0" applyNumberFormat="1" applyFont="1" applyFill="1" applyBorder="1" applyAlignment="1">
      <alignment horizontal="center" vertical="top" wrapText="1"/>
    </xf>
    <xf numFmtId="177" fontId="87" fillId="35" borderId="517" xfId="0" applyNumberFormat="1" applyFont="1" applyFill="1" applyBorder="1" applyAlignment="1">
      <alignment horizontal="center" vertical="top" wrapText="1"/>
    </xf>
    <xf numFmtId="0" fontId="60" fillId="0" borderId="464" xfId="0" applyFont="1" applyBorder="1" applyAlignment="1">
      <alignment horizontal="center" vertical="center"/>
    </xf>
    <xf numFmtId="0" fontId="60" fillId="0" borderId="518" xfId="0" applyFont="1" applyBorder="1" applyAlignment="1">
      <alignment horizontal="center" vertical="center"/>
    </xf>
    <xf numFmtId="0" fontId="74" fillId="0" borderId="357" xfId="0" applyFont="1" applyBorder="1" applyAlignment="1">
      <alignment horizontal="center" vertical="center"/>
    </xf>
    <xf numFmtId="0" fontId="74" fillId="0" borderId="332" xfId="0" applyFont="1" applyBorder="1" applyAlignment="1">
      <alignment horizontal="center" vertical="center"/>
    </xf>
    <xf numFmtId="2" fontId="74" fillId="0" borderId="332" xfId="0" applyNumberFormat="1" applyFont="1" applyBorder="1" applyAlignment="1">
      <alignment horizontal="center" vertical="center"/>
    </xf>
    <xf numFmtId="187" fontId="74" fillId="0" borderId="516" xfId="0" applyNumberFormat="1" applyFont="1" applyBorder="1" applyAlignment="1">
      <alignment horizontal="center" vertical="center"/>
    </xf>
    <xf numFmtId="0" fontId="74" fillId="0" borderId="358" xfId="0" applyFont="1" applyBorder="1" applyAlignment="1">
      <alignment horizontal="center" vertical="center"/>
    </xf>
    <xf numFmtId="0" fontId="74" fillId="0" borderId="335" xfId="0" applyFont="1" applyBorder="1" applyAlignment="1">
      <alignment horizontal="center" vertical="center"/>
    </xf>
    <xf numFmtId="2" fontId="74" fillId="0" borderId="335" xfId="0" applyNumberFormat="1" applyFont="1" applyBorder="1" applyAlignment="1">
      <alignment horizontal="center" vertical="center"/>
    </xf>
    <xf numFmtId="187" fontId="74" fillId="0" borderId="438" xfId="0" applyNumberFormat="1" applyFont="1" applyBorder="1" applyAlignment="1">
      <alignment horizontal="center" vertical="center"/>
    </xf>
    <xf numFmtId="0" fontId="74" fillId="0" borderId="359" xfId="0" applyFont="1" applyBorder="1" applyAlignment="1">
      <alignment horizontal="center" vertical="center"/>
    </xf>
    <xf numFmtId="0" fontId="74" fillId="0" borderId="338" xfId="0" applyFont="1" applyBorder="1" applyAlignment="1">
      <alignment horizontal="center" vertical="center"/>
    </xf>
    <xf numFmtId="2" fontId="74" fillId="0" borderId="338" xfId="0" applyNumberFormat="1" applyFont="1" applyBorder="1" applyAlignment="1">
      <alignment horizontal="center" vertical="center"/>
    </xf>
    <xf numFmtId="187" fontId="74" fillId="0" borderId="517" xfId="0" applyNumberFormat="1" applyFont="1" applyBorder="1" applyAlignment="1">
      <alignment horizontal="center" vertical="center"/>
    </xf>
    <xf numFmtId="0" fontId="20" fillId="16" borderId="73" xfId="0" applyFont="1" applyFill="1" applyBorder="1" applyAlignment="1">
      <alignment horizontal="center" vertical="center" wrapText="1"/>
    </xf>
    <xf numFmtId="165" fontId="0" fillId="10" borderId="519" xfId="1" applyNumberFormat="1" applyFont="1" applyFill="1" applyBorder="1"/>
    <xf numFmtId="165" fontId="0" fillId="10" borderId="56" xfId="1" applyNumberFormat="1" applyFont="1" applyFill="1" applyBorder="1"/>
    <xf numFmtId="0" fontId="0" fillId="0" borderId="525" xfId="0" applyBorder="1"/>
    <xf numFmtId="0" fontId="0" fillId="0" borderId="526" xfId="0" applyBorder="1"/>
    <xf numFmtId="0" fontId="0" fillId="0" borderId="527" xfId="0" applyBorder="1"/>
    <xf numFmtId="0" fontId="0" fillId="0" borderId="528" xfId="0" applyBorder="1"/>
    <xf numFmtId="0" fontId="136" fillId="0" borderId="0" xfId="0" applyFont="1"/>
    <xf numFmtId="0" fontId="136" fillId="0" borderId="0" xfId="0" applyFont="1" applyAlignment="1">
      <alignment vertical="top"/>
    </xf>
    <xf numFmtId="0" fontId="136" fillId="0" borderId="0" xfId="0" applyFont="1" applyAlignment="1">
      <alignment horizontal="left"/>
    </xf>
    <xf numFmtId="0" fontId="137" fillId="0" borderId="0" xfId="0" applyFont="1"/>
    <xf numFmtId="0" fontId="138" fillId="0" borderId="0" xfId="0" applyFont="1"/>
    <xf numFmtId="0" fontId="136" fillId="0" borderId="0" xfId="0" applyFont="1" applyAlignment="1">
      <alignment vertical="center"/>
    </xf>
    <xf numFmtId="0" fontId="137" fillId="0" borderId="0" xfId="0" applyFont="1" applyAlignment="1">
      <alignment vertical="center"/>
    </xf>
    <xf numFmtId="0" fontId="138" fillId="0" borderId="0" xfId="0" applyFont="1" applyAlignment="1">
      <alignment vertical="center"/>
    </xf>
    <xf numFmtId="0" fontId="138" fillId="0" borderId="0" xfId="0" applyFont="1" applyAlignment="1">
      <alignment horizontal="left" vertical="top"/>
    </xf>
    <xf numFmtId="0" fontId="139" fillId="0" borderId="0" xfId="0" applyFont="1" applyAlignment="1">
      <alignment horizontal="left" vertical="top"/>
    </xf>
    <xf numFmtId="0" fontId="140" fillId="0" borderId="0" xfId="0" applyFont="1" applyAlignment="1">
      <alignment vertical="top"/>
    </xf>
    <xf numFmtId="0" fontId="141" fillId="0" borderId="0" xfId="0" applyFont="1" applyAlignment="1">
      <alignment vertical="top"/>
    </xf>
    <xf numFmtId="0" fontId="138" fillId="0" borderId="0" xfId="0" applyFont="1" applyAlignment="1">
      <alignment vertical="top"/>
    </xf>
    <xf numFmtId="0" fontId="142" fillId="0" borderId="0" xfId="0" applyFont="1" applyAlignment="1">
      <alignment horizontal="left" vertical="top" readingOrder="1"/>
    </xf>
    <xf numFmtId="0" fontId="142" fillId="0" borderId="530" xfId="0" applyFont="1" applyBorder="1" applyAlignment="1">
      <alignment horizontal="left" vertical="top" readingOrder="1"/>
    </xf>
    <xf numFmtId="0" fontId="142" fillId="0" borderId="531" xfId="0" applyFont="1" applyBorder="1" applyAlignment="1">
      <alignment horizontal="left" vertical="top" readingOrder="1"/>
    </xf>
    <xf numFmtId="0" fontId="142" fillId="0" borderId="532" xfId="0" applyFont="1" applyBorder="1" applyAlignment="1">
      <alignment horizontal="left" vertical="top" readingOrder="1"/>
    </xf>
    <xf numFmtId="0" fontId="143" fillId="0" borderId="0" xfId="0" applyFont="1"/>
    <xf numFmtId="0" fontId="136" fillId="0" borderId="0" xfId="0" quotePrefix="1" applyFont="1" applyAlignment="1">
      <alignment vertical="center"/>
    </xf>
    <xf numFmtId="0" fontId="136" fillId="0" borderId="0" xfId="0" applyFont="1" applyAlignment="1">
      <alignment vertical="top" wrapText="1"/>
    </xf>
    <xf numFmtId="0" fontId="144" fillId="0" borderId="173" xfId="0" applyFont="1" applyBorder="1" applyAlignment="1">
      <alignment horizontal="center" vertical="center" wrapText="1"/>
    </xf>
    <xf numFmtId="0" fontId="145" fillId="0" borderId="0" xfId="0" applyFont="1" applyAlignment="1">
      <alignment horizontal="center" vertical="center"/>
    </xf>
    <xf numFmtId="0" fontId="145" fillId="0" borderId="0" xfId="0" applyFont="1" applyAlignment="1">
      <alignment horizontal="center" vertical="center" wrapText="1"/>
    </xf>
    <xf numFmtId="0" fontId="135" fillId="0" borderId="533" xfId="0" applyFont="1" applyBorder="1" applyAlignment="1">
      <alignment horizontal="center" vertical="center"/>
    </xf>
    <xf numFmtId="49" fontId="146" fillId="0" borderId="131" xfId="7" applyNumberFormat="1" applyFont="1" applyBorder="1" applyAlignment="1">
      <alignment horizontal="center" vertical="center"/>
    </xf>
    <xf numFmtId="168" fontId="144" fillId="0" borderId="173" xfId="0" applyNumberFormat="1" applyFont="1" applyBorder="1" applyAlignment="1">
      <alignment horizontal="center" vertical="center" wrapText="1"/>
    </xf>
    <xf numFmtId="49" fontId="146" fillId="0" borderId="534" xfId="7" applyNumberFormat="1" applyFont="1" applyBorder="1" applyAlignment="1">
      <alignment horizontal="center" vertical="center"/>
    </xf>
    <xf numFmtId="0" fontId="135" fillId="0" borderId="173" xfId="0" applyFont="1" applyBorder="1" applyAlignment="1">
      <alignment horizontal="center" vertical="center"/>
    </xf>
    <xf numFmtId="0" fontId="147" fillId="0" borderId="0" xfId="0" applyFont="1" applyAlignment="1">
      <alignment vertical="center"/>
    </xf>
    <xf numFmtId="0" fontId="147" fillId="0" borderId="0" xfId="0" applyFont="1" applyAlignment="1">
      <alignment vertical="center" wrapText="1"/>
    </xf>
    <xf numFmtId="0" fontId="148" fillId="13" borderId="7" xfId="0" quotePrefix="1" applyFont="1" applyFill="1" applyBorder="1" applyAlignment="1">
      <alignment horizontal="center" vertical="center" wrapText="1"/>
    </xf>
    <xf numFmtId="0" fontId="148" fillId="13" borderId="6" xfId="0" quotePrefix="1" applyFont="1" applyFill="1" applyBorder="1" applyAlignment="1">
      <alignment horizontal="center" vertical="center" wrapText="1"/>
    </xf>
    <xf numFmtId="0" fontId="148" fillId="13" borderId="448" xfId="0" quotePrefix="1" applyFont="1" applyFill="1" applyBorder="1" applyAlignment="1">
      <alignment horizontal="center" vertical="center" wrapText="1"/>
    </xf>
    <xf numFmtId="0" fontId="148" fillId="13" borderId="535" xfId="0" quotePrefix="1" applyFont="1" applyFill="1" applyBorder="1" applyAlignment="1">
      <alignment horizontal="center" vertical="center" wrapText="1"/>
    </xf>
    <xf numFmtId="0" fontId="148" fillId="13" borderId="536" xfId="0" quotePrefix="1" applyFont="1" applyFill="1" applyBorder="1" applyAlignment="1">
      <alignment horizontal="center" vertical="center" wrapText="1"/>
    </xf>
    <xf numFmtId="0" fontId="148" fillId="13" borderId="537" xfId="0" quotePrefix="1" applyFont="1" applyFill="1" applyBorder="1" applyAlignment="1">
      <alignment horizontal="center" vertical="center" wrapText="1"/>
    </xf>
    <xf numFmtId="0" fontId="148" fillId="13" borderId="538" xfId="0" quotePrefix="1" applyFont="1" applyFill="1" applyBorder="1" applyAlignment="1">
      <alignment horizontal="center" vertical="center" wrapText="1"/>
    </xf>
    <xf numFmtId="0" fontId="148" fillId="13" borderId="539" xfId="0" quotePrefix="1" applyFont="1" applyFill="1" applyBorder="1" applyAlignment="1">
      <alignment horizontal="center" vertical="center" wrapText="1"/>
    </xf>
    <xf numFmtId="0" fontId="148" fillId="13" borderId="142" xfId="0" quotePrefix="1" applyFont="1" applyFill="1" applyBorder="1" applyAlignment="1">
      <alignment horizontal="center" vertical="center" wrapText="1"/>
    </xf>
    <xf numFmtId="0" fontId="148" fillId="13" borderId="540" xfId="0" quotePrefix="1" applyFont="1" applyFill="1" applyBorder="1" applyAlignment="1">
      <alignment horizontal="center" vertical="center" wrapText="1"/>
    </xf>
    <xf numFmtId="0" fontId="149" fillId="0" borderId="0" xfId="0" applyFont="1" applyAlignment="1">
      <alignment vertical="center"/>
    </xf>
    <xf numFmtId="0" fontId="150" fillId="0" borderId="168" xfId="0" quotePrefix="1" applyFont="1" applyBorder="1" applyAlignment="1">
      <alignment vertical="center"/>
    </xf>
    <xf numFmtId="0" fontId="150" fillId="0" borderId="0" xfId="0" applyFont="1" applyAlignment="1">
      <alignment horizontal="center" vertical="center"/>
    </xf>
    <xf numFmtId="0" fontId="150" fillId="0" borderId="168" xfId="0" applyFont="1" applyBorder="1" applyAlignment="1">
      <alignment horizontal="center" vertical="center"/>
    </xf>
    <xf numFmtId="0" fontId="137" fillId="0" borderId="0" xfId="0" applyFont="1" applyAlignment="1">
      <alignment horizontal="left" vertical="top"/>
    </xf>
    <xf numFmtId="0" fontId="137" fillId="0" borderId="0" xfId="0" applyFont="1" applyAlignment="1">
      <alignment vertical="top"/>
    </xf>
    <xf numFmtId="0" fontId="151" fillId="0" borderId="0" xfId="0" applyFont="1" applyAlignment="1">
      <alignment horizontal="left" vertical="top"/>
    </xf>
    <xf numFmtId="0" fontId="151" fillId="0" borderId="0" xfId="0" applyFont="1" applyAlignment="1">
      <alignment horizontal="left" vertical="top" wrapText="1"/>
    </xf>
    <xf numFmtId="0" fontId="0" fillId="0" borderId="0" xfId="0" applyAlignment="1">
      <alignment horizontal="left" vertical="center" wrapText="1"/>
    </xf>
    <xf numFmtId="38" fontId="30" fillId="2" borderId="482" xfId="0" applyNumberFormat="1" applyFont="1" applyFill="1" applyBorder="1" applyAlignment="1">
      <alignment horizontal="center" vertical="center"/>
    </xf>
    <xf numFmtId="0" fontId="6" fillId="0" borderId="45" xfId="0" applyFont="1" applyBorder="1" applyAlignment="1">
      <alignment horizontal="center" vertical="center" wrapText="1"/>
    </xf>
    <xf numFmtId="0" fontId="6" fillId="0" borderId="46" xfId="0" applyFont="1" applyBorder="1" applyAlignment="1">
      <alignment horizontal="center" vertical="center" wrapText="1"/>
    </xf>
    <xf numFmtId="0" fontId="6" fillId="0" borderId="47" xfId="0" applyFont="1" applyBorder="1" applyAlignment="1">
      <alignment horizontal="center" vertical="center" wrapText="1"/>
    </xf>
    <xf numFmtId="0" fontId="6" fillId="0" borderId="48" xfId="0" applyFont="1" applyBorder="1" applyAlignment="1">
      <alignment horizontal="center" vertical="center" wrapText="1"/>
    </xf>
    <xf numFmtId="0" fontId="6" fillId="0" borderId="49" xfId="0" applyFont="1" applyBorder="1" applyAlignment="1">
      <alignment horizontal="center" vertical="center" wrapText="1"/>
    </xf>
    <xf numFmtId="0" fontId="6" fillId="0" borderId="50" xfId="0" applyFont="1" applyBorder="1" applyAlignment="1">
      <alignment horizontal="center" vertical="center" wrapText="1"/>
    </xf>
    <xf numFmtId="0" fontId="6" fillId="0" borderId="51" xfId="0" applyFont="1" applyBorder="1" applyAlignment="1">
      <alignment horizontal="center" vertical="center" wrapText="1"/>
    </xf>
    <xf numFmtId="0" fontId="23" fillId="12" borderId="550" xfId="0" quotePrefix="1" applyFont="1" applyFill="1" applyBorder="1" applyAlignment="1">
      <alignment horizontal="center" vertical="center" wrapText="1"/>
    </xf>
    <xf numFmtId="15" fontId="0" fillId="0" borderId="0" xfId="0" applyNumberFormat="1" applyAlignment="1">
      <alignment horizontal="center" vertical="center" wrapText="1"/>
    </xf>
    <xf numFmtId="15" fontId="0" fillId="4" borderId="0" xfId="0" applyNumberFormat="1" applyFill="1" applyAlignment="1">
      <alignment horizontal="center" vertical="center" wrapText="1"/>
    </xf>
    <xf numFmtId="8" fontId="0" fillId="0" borderId="0" xfId="0" applyNumberFormat="1" applyAlignment="1">
      <alignment horizontal="center" vertical="center"/>
    </xf>
    <xf numFmtId="15" fontId="0" fillId="0" borderId="0" xfId="0" applyNumberFormat="1" applyAlignment="1">
      <alignment horizontal="center" vertical="center"/>
    </xf>
    <xf numFmtId="43" fontId="0" fillId="0" borderId="0" xfId="1" applyFont="1" applyAlignment="1">
      <alignment horizontal="center" vertical="center"/>
    </xf>
    <xf numFmtId="0" fontId="0" fillId="0" borderId="0" xfId="0" applyAlignment="1">
      <alignment horizontal="left" vertical="center"/>
    </xf>
    <xf numFmtId="15" fontId="0" fillId="0" borderId="0" xfId="1" applyNumberFormat="1" applyFont="1" applyAlignment="1">
      <alignment horizontal="center" vertical="center"/>
    </xf>
    <xf numFmtId="8" fontId="0" fillId="0" borderId="0" xfId="0" applyNumberFormat="1" applyAlignment="1">
      <alignment horizontal="center"/>
    </xf>
    <xf numFmtId="15" fontId="0" fillId="0" borderId="0" xfId="1" applyNumberFormat="1" applyFont="1" applyAlignment="1">
      <alignment horizontal="center"/>
    </xf>
    <xf numFmtId="43" fontId="0" fillId="0" borderId="0" xfId="1" applyFont="1" applyAlignment="1">
      <alignment horizontal="center"/>
    </xf>
    <xf numFmtId="43" fontId="0" fillId="4" borderId="0" xfId="1" applyFont="1" applyFill="1" applyAlignment="1">
      <alignment horizontal="center"/>
    </xf>
    <xf numFmtId="0" fontId="0" fillId="0" borderId="0" xfId="0" applyAlignment="1">
      <alignment horizontal="left"/>
    </xf>
    <xf numFmtId="43" fontId="0" fillId="0" borderId="0" xfId="1" applyFont="1" applyAlignment="1">
      <alignment horizontal="left"/>
    </xf>
    <xf numFmtId="43" fontId="0" fillId="0" borderId="0" xfId="1" applyFont="1" applyAlignment="1">
      <alignment horizontal="left" vertical="center"/>
    </xf>
    <xf numFmtId="43" fontId="0" fillId="4" borderId="0" xfId="1" applyFont="1" applyFill="1" applyAlignment="1">
      <alignment horizontal="center" vertical="center"/>
    </xf>
    <xf numFmtId="10" fontId="0" fillId="0" borderId="0" xfId="2" applyNumberFormat="1" applyFont="1"/>
    <xf numFmtId="190" fontId="0" fillId="0" borderId="0" xfId="0" applyNumberFormat="1" applyAlignment="1">
      <alignment horizontal="center" vertical="center"/>
    </xf>
    <xf numFmtId="0" fontId="0" fillId="42" borderId="0" xfId="0" applyFill="1" applyAlignment="1">
      <alignment horizontal="center"/>
    </xf>
    <xf numFmtId="0" fontId="0" fillId="42" borderId="0" xfId="0" applyFill="1" applyAlignment="1">
      <alignment horizontal="left"/>
    </xf>
    <xf numFmtId="8" fontId="0" fillId="42" borderId="0" xfId="0" applyNumberFormat="1" applyFill="1" applyAlignment="1">
      <alignment horizontal="center"/>
    </xf>
    <xf numFmtId="15" fontId="0" fillId="42" borderId="0" xfId="0" applyNumberFormat="1" applyFill="1" applyAlignment="1">
      <alignment horizontal="center"/>
    </xf>
    <xf numFmtId="15" fontId="0" fillId="42" borderId="0" xfId="1" applyNumberFormat="1" applyFont="1" applyFill="1" applyAlignment="1">
      <alignment horizontal="center"/>
    </xf>
    <xf numFmtId="43" fontId="0" fillId="42" borderId="0" xfId="1" applyFont="1" applyFill="1" applyAlignment="1">
      <alignment horizontal="left"/>
    </xf>
    <xf numFmtId="43" fontId="0" fillId="42" borderId="0" xfId="1" applyFont="1" applyFill="1" applyAlignment="1">
      <alignment horizontal="center"/>
    </xf>
    <xf numFmtId="0" fontId="0" fillId="42" borderId="0" xfId="0" applyFill="1" applyAlignment="1">
      <alignment horizontal="center" vertical="center"/>
    </xf>
    <xf numFmtId="0" fontId="0" fillId="42" borderId="0" xfId="0" applyFill="1" applyAlignment="1">
      <alignment horizontal="left" vertical="center"/>
    </xf>
    <xf numFmtId="8" fontId="0" fillId="42" borderId="0" xfId="0" applyNumberFormat="1" applyFill="1" applyAlignment="1">
      <alignment horizontal="center" vertical="center"/>
    </xf>
    <xf numFmtId="15" fontId="0" fillId="42" borderId="0" xfId="0" applyNumberFormat="1" applyFill="1" applyAlignment="1">
      <alignment horizontal="center" vertical="center"/>
    </xf>
    <xf numFmtId="15" fontId="0" fillId="42" borderId="0" xfId="1" applyNumberFormat="1" applyFont="1" applyFill="1" applyAlignment="1">
      <alignment horizontal="center" vertical="center"/>
    </xf>
    <xf numFmtId="43" fontId="0" fillId="42" borderId="0" xfId="1" applyFont="1" applyFill="1" applyAlignment="1">
      <alignment horizontal="left" vertical="center"/>
    </xf>
    <xf numFmtId="15" fontId="37" fillId="17" borderId="0" xfId="0" applyNumberFormat="1" applyFont="1" applyFill="1" applyAlignment="1">
      <alignment horizontal="center" vertical="center"/>
    </xf>
    <xf numFmtId="0" fontId="34" fillId="15" borderId="173" xfId="0" applyFont="1" applyFill="1" applyBorder="1" applyAlignment="1">
      <alignment horizontal="center" vertical="center" wrapText="1"/>
    </xf>
    <xf numFmtId="0" fontId="0" fillId="0" borderId="173" xfId="0" quotePrefix="1" applyBorder="1" applyAlignment="1">
      <alignment horizontal="left" vertical="center"/>
    </xf>
    <xf numFmtId="15" fontId="137" fillId="0" borderId="0" xfId="0" applyNumberFormat="1" applyFont="1" applyAlignment="1">
      <alignment horizontal="left" vertical="top"/>
    </xf>
    <xf numFmtId="0" fontId="144" fillId="0" borderId="173" xfId="0" applyFont="1" applyBorder="1" applyAlignment="1" applyProtection="1">
      <alignment horizontal="center" vertical="center" wrapText="1"/>
      <protection locked="0"/>
    </xf>
    <xf numFmtId="0" fontId="144" fillId="19" borderId="173" xfId="0" applyFont="1" applyFill="1" applyBorder="1" applyAlignment="1">
      <alignment horizontal="center" vertical="center" wrapText="1"/>
    </xf>
    <xf numFmtId="1" fontId="50" fillId="0" borderId="32" xfId="0" applyNumberFormat="1" applyFont="1" applyBorder="1" applyAlignment="1">
      <alignment horizontal="center" vertical="center"/>
    </xf>
    <xf numFmtId="17" fontId="49" fillId="0" borderId="32" xfId="0" applyNumberFormat="1" applyFont="1" applyBorder="1" applyAlignment="1">
      <alignment horizontal="center" vertical="center" textRotation="90"/>
    </xf>
    <xf numFmtId="17" fontId="49" fillId="0" borderId="56" xfId="0" applyNumberFormat="1" applyFont="1" applyBorder="1" applyAlignment="1">
      <alignment horizontal="center" vertical="center" textRotation="90"/>
    </xf>
    <xf numFmtId="1" fontId="50" fillId="0" borderId="60" xfId="0" applyNumberFormat="1" applyFont="1" applyBorder="1" applyAlignment="1">
      <alignment horizontal="center" vertical="center"/>
    </xf>
    <xf numFmtId="1" fontId="50" fillId="0" borderId="147" xfId="0" applyNumberFormat="1" applyFont="1" applyBorder="1" applyAlignment="1">
      <alignment horizontal="center" vertical="center"/>
    </xf>
    <xf numFmtId="0" fontId="25" fillId="12" borderId="90" xfId="0" applyFont="1" applyFill="1" applyBorder="1" applyAlignment="1">
      <alignment horizontal="left" vertical="top" wrapText="1"/>
    </xf>
    <xf numFmtId="0" fontId="25" fillId="12" borderId="183" xfId="0" applyFont="1" applyFill="1" applyBorder="1" applyAlignment="1">
      <alignment horizontal="left" vertical="top" wrapText="1"/>
    </xf>
    <xf numFmtId="168" fontId="0" fillId="0" borderId="0" xfId="0" applyNumberFormat="1" applyAlignment="1">
      <alignment vertical="center"/>
    </xf>
    <xf numFmtId="168" fontId="6" fillId="0" borderId="8" xfId="0" applyNumberFormat="1" applyFont="1" applyBorder="1" applyAlignment="1">
      <alignment vertical="center"/>
    </xf>
    <xf numFmtId="0" fontId="12" fillId="0" borderId="12" xfId="0" applyFont="1" applyBorder="1" applyAlignment="1">
      <alignment horizontal="center" vertical="center"/>
    </xf>
    <xf numFmtId="0" fontId="6" fillId="0" borderId="1" xfId="0" applyFont="1" applyBorder="1" applyAlignment="1">
      <alignment horizontal="center" vertical="center"/>
    </xf>
    <xf numFmtId="168" fontId="6" fillId="0" borderId="23" xfId="0" applyNumberFormat="1" applyFont="1" applyBorder="1" applyAlignment="1">
      <alignment horizontal="center" vertical="center"/>
    </xf>
    <xf numFmtId="0" fontId="6" fillId="3" borderId="17" xfId="0" applyFont="1" applyFill="1" applyBorder="1" applyAlignment="1">
      <alignment horizontal="center" vertical="center"/>
    </xf>
    <xf numFmtId="0" fontId="6" fillId="0" borderId="6" xfId="0" applyFont="1" applyBorder="1" applyAlignment="1">
      <alignment horizontal="center" vertical="center"/>
    </xf>
    <xf numFmtId="0" fontId="6" fillId="0" borderId="17" xfId="0" applyFont="1" applyBorder="1" applyAlignment="1">
      <alignment horizontal="center" vertical="center"/>
    </xf>
    <xf numFmtId="0" fontId="6" fillId="0" borderId="7" xfId="0" applyFont="1" applyBorder="1" applyAlignment="1">
      <alignment horizontal="center" vertical="center"/>
    </xf>
    <xf numFmtId="0" fontId="2" fillId="0" borderId="11" xfId="0" applyFont="1" applyBorder="1" applyAlignment="1">
      <alignment horizontal="center" vertical="center"/>
    </xf>
    <xf numFmtId="17" fontId="6" fillId="0" borderId="5" xfId="0" applyNumberFormat="1" applyFont="1" applyBorder="1" applyAlignment="1">
      <alignment horizontal="center" vertical="center"/>
    </xf>
    <xf numFmtId="165" fontId="0" fillId="3" borderId="0" xfId="1" applyNumberFormat="1" applyFont="1" applyFill="1" applyAlignment="1">
      <alignment vertical="center"/>
    </xf>
    <xf numFmtId="170" fontId="7" fillId="0" borderId="0" xfId="0" applyNumberFormat="1" applyFont="1" applyAlignment="1">
      <alignment vertical="center"/>
    </xf>
    <xf numFmtId="0" fontId="7" fillId="0" borderId="0" xfId="0" applyFont="1" applyAlignment="1">
      <alignment horizontal="center" vertical="center"/>
    </xf>
    <xf numFmtId="166" fontId="7" fillId="0" borderId="0" xfId="2" applyNumberFormat="1" applyFont="1" applyAlignment="1">
      <alignment horizontal="center" vertical="center"/>
    </xf>
    <xf numFmtId="170" fontId="7" fillId="3" borderId="0" xfId="0" applyNumberFormat="1" applyFont="1" applyFill="1" applyAlignment="1">
      <alignment vertical="center"/>
    </xf>
    <xf numFmtId="0" fontId="5" fillId="0" borderId="0" xfId="0" applyFont="1" applyAlignment="1">
      <alignment vertical="center"/>
    </xf>
    <xf numFmtId="172" fontId="7" fillId="0" borderId="0" xfId="0" applyNumberFormat="1" applyFont="1" applyAlignment="1">
      <alignment vertical="center"/>
    </xf>
    <xf numFmtId="170" fontId="9" fillId="0" borderId="0" xfId="0" applyNumberFormat="1" applyFont="1" applyAlignment="1">
      <alignment vertical="center"/>
    </xf>
    <xf numFmtId="168" fontId="7" fillId="0" borderId="0" xfId="0" applyNumberFormat="1" applyFont="1" applyAlignment="1">
      <alignment vertical="center"/>
    </xf>
    <xf numFmtId="0" fontId="7" fillId="0" borderId="0" xfId="0" applyFont="1" applyAlignment="1">
      <alignment vertical="center"/>
    </xf>
    <xf numFmtId="17" fontId="0" fillId="3" borderId="21" xfId="0" applyNumberFormat="1" applyFill="1" applyBorder="1" applyAlignment="1">
      <alignment vertical="center"/>
    </xf>
    <xf numFmtId="17" fontId="0" fillId="3" borderId="22" xfId="0" applyNumberFormat="1" applyFill="1" applyBorder="1" applyAlignment="1">
      <alignment vertical="center"/>
    </xf>
    <xf numFmtId="17" fontId="0" fillId="0" borderId="0" xfId="0" applyNumberFormat="1" applyAlignment="1">
      <alignment vertical="center"/>
    </xf>
    <xf numFmtId="168" fontId="11" fillId="0" borderId="0" xfId="0" applyNumberFormat="1" applyFont="1" applyAlignment="1">
      <alignment vertical="center"/>
    </xf>
    <xf numFmtId="168" fontId="2" fillId="0" borderId="0" xfId="0" applyNumberFormat="1" applyFont="1" applyAlignment="1">
      <alignment horizontal="left" vertical="center"/>
    </xf>
    <xf numFmtId="168" fontId="2" fillId="0" borderId="0" xfId="0" applyNumberFormat="1" applyFont="1" applyAlignment="1">
      <alignment horizontal="center" vertical="center"/>
    </xf>
    <xf numFmtId="9" fontId="0" fillId="0" borderId="0" xfId="2" applyFont="1" applyFill="1" applyBorder="1" applyAlignment="1">
      <alignment horizontal="center" vertical="center"/>
    </xf>
    <xf numFmtId="10" fontId="0" fillId="0" borderId="0" xfId="2" applyNumberFormat="1" applyFont="1" applyFill="1" applyBorder="1" applyAlignment="1">
      <alignment horizontal="center" vertical="center"/>
    </xf>
    <xf numFmtId="37" fontId="0" fillId="0" borderId="0" xfId="0" applyNumberFormat="1" applyAlignment="1">
      <alignment vertical="center"/>
    </xf>
    <xf numFmtId="0" fontId="61" fillId="10" borderId="394" xfId="0" applyFont="1" applyFill="1" applyBorder="1" applyAlignment="1">
      <alignment horizontal="left" vertical="center"/>
    </xf>
    <xf numFmtId="167" fontId="0" fillId="0" borderId="551" xfId="0" applyNumberFormat="1" applyBorder="1"/>
    <xf numFmtId="2" fontId="0" fillId="0" borderId="33" xfId="0" applyNumberFormat="1" applyBorder="1"/>
    <xf numFmtId="37" fontId="74" fillId="0" borderId="219" xfId="0" applyNumberFormat="1" applyFont="1" applyBorder="1" applyAlignment="1">
      <alignment horizontal="center" vertical="center"/>
    </xf>
    <xf numFmtId="37" fontId="74" fillId="0" borderId="218" xfId="0" applyNumberFormat="1" applyFont="1" applyBorder="1" applyAlignment="1">
      <alignment horizontal="center" vertical="center"/>
    </xf>
    <xf numFmtId="167" fontId="74" fillId="0" borderId="219" xfId="0" applyNumberFormat="1" applyFont="1" applyBorder="1" applyAlignment="1">
      <alignment horizontal="center" vertical="center"/>
    </xf>
    <xf numFmtId="38" fontId="74" fillId="0" borderId="355" xfId="0" applyNumberFormat="1" applyFont="1" applyBorder="1" applyAlignment="1">
      <alignment horizontal="center" vertical="center"/>
    </xf>
    <xf numFmtId="0" fontId="0" fillId="0" borderId="131" xfId="0" applyBorder="1" applyAlignment="1">
      <alignment horizontal="center" vertical="center"/>
    </xf>
    <xf numFmtId="0" fontId="0" fillId="0" borderId="132" xfId="0" applyBorder="1" applyAlignment="1">
      <alignment horizontal="center" vertical="center"/>
    </xf>
    <xf numFmtId="0" fontId="2" fillId="0" borderId="130" xfId="0" applyFont="1" applyBorder="1" applyAlignment="1">
      <alignment horizontal="left" vertical="center"/>
    </xf>
    <xf numFmtId="168" fontId="2" fillId="0" borderId="131" xfId="0" applyNumberFormat="1" applyFont="1" applyBorder="1" applyAlignment="1">
      <alignment horizontal="center" vertical="center"/>
    </xf>
    <xf numFmtId="168" fontId="0" fillId="0" borderId="131" xfId="0" applyNumberFormat="1" applyBorder="1" applyAlignment="1">
      <alignment horizontal="center" vertical="center"/>
    </xf>
    <xf numFmtId="174" fontId="80" fillId="0" borderId="383" xfId="1" applyNumberFormat="1" applyFont="1" applyFill="1" applyBorder="1" applyAlignment="1" applyProtection="1">
      <alignment horizontal="center" vertical="center"/>
    </xf>
    <xf numFmtId="174" fontId="80" fillId="0" borderId="384" xfId="1" applyNumberFormat="1" applyFont="1" applyFill="1" applyBorder="1" applyAlignment="1" applyProtection="1">
      <alignment horizontal="center" vertical="center"/>
    </xf>
    <xf numFmtId="0" fontId="0" fillId="10" borderId="173" xfId="0" quotePrefix="1" applyFill="1" applyBorder="1" applyAlignment="1">
      <alignment horizontal="center" vertical="center"/>
    </xf>
    <xf numFmtId="0" fontId="0" fillId="10" borderId="173" xfId="0" applyFill="1" applyBorder="1" applyAlignment="1">
      <alignment horizontal="center" vertical="center"/>
    </xf>
    <xf numFmtId="49" fontId="146" fillId="0" borderId="552" xfId="7" applyNumberFormat="1" applyFont="1" applyBorder="1" applyAlignment="1">
      <alignment horizontal="center" vertical="center"/>
    </xf>
    <xf numFmtId="0" fontId="144" fillId="0" borderId="84" xfId="0" applyFont="1" applyBorder="1" applyAlignment="1">
      <alignment horizontal="center" vertical="center" wrapText="1"/>
    </xf>
    <xf numFmtId="0" fontId="148" fillId="13" borderId="553" xfId="0" applyFont="1" applyFill="1" applyBorder="1" applyAlignment="1">
      <alignment horizontal="center" vertical="center" wrapText="1"/>
    </xf>
    <xf numFmtId="0" fontId="148" fillId="13" borderId="554" xfId="0" quotePrefix="1" applyFont="1" applyFill="1" applyBorder="1" applyAlignment="1">
      <alignment horizontal="center" vertical="center" wrapText="1"/>
    </xf>
    <xf numFmtId="0" fontId="135" fillId="0" borderId="555" xfId="0" applyFont="1" applyBorder="1" applyAlignment="1">
      <alignment horizontal="center" vertical="center"/>
    </xf>
    <xf numFmtId="0" fontId="153" fillId="0" borderId="173" xfId="0" applyFont="1" applyBorder="1" applyAlignment="1">
      <alignment horizontal="center" vertical="center" wrapText="1"/>
    </xf>
    <xf numFmtId="0" fontId="144" fillId="0" borderId="139" xfId="0" applyFont="1" applyBorder="1" applyAlignment="1">
      <alignment horizontal="center" vertical="center" wrapText="1"/>
    </xf>
    <xf numFmtId="0" fontId="148" fillId="13" borderId="23" xfId="0" quotePrefix="1" applyFont="1" applyFill="1" applyBorder="1" applyAlignment="1">
      <alignment horizontal="center" vertical="center" wrapText="1"/>
    </xf>
    <xf numFmtId="0" fontId="148" fillId="13" borderId="91" xfId="0" quotePrefix="1" applyFont="1" applyFill="1" applyBorder="1" applyAlignment="1">
      <alignment horizontal="center" vertical="center" wrapText="1"/>
    </xf>
    <xf numFmtId="49" fontId="153" fillId="0" borderId="173" xfId="7" applyNumberFormat="1" applyFont="1" applyBorder="1" applyAlignment="1">
      <alignment horizontal="center" vertical="center" wrapText="1"/>
    </xf>
    <xf numFmtId="0" fontId="88" fillId="35" borderId="357" xfId="0" applyFont="1" applyFill="1" applyBorder="1" applyAlignment="1">
      <alignment horizontal="center" vertical="center" wrapText="1"/>
    </xf>
    <xf numFmtId="0" fontId="88" fillId="35" borderId="358" xfId="0" applyFont="1" applyFill="1" applyBorder="1" applyAlignment="1">
      <alignment horizontal="center" vertical="center" wrapText="1"/>
    </xf>
    <xf numFmtId="0" fontId="88" fillId="35" borderId="359" xfId="0" applyFont="1" applyFill="1" applyBorder="1" applyAlignment="1">
      <alignment horizontal="center" vertical="center" wrapText="1"/>
    </xf>
    <xf numFmtId="0" fontId="6" fillId="0" borderId="8" xfId="0" applyFont="1" applyBorder="1" applyAlignment="1">
      <alignment horizontal="center" vertical="center"/>
    </xf>
    <xf numFmtId="0" fontId="6" fillId="0" borderId="23" xfId="0" applyFont="1" applyBorder="1" applyAlignment="1">
      <alignment horizontal="center" vertical="center"/>
    </xf>
    <xf numFmtId="0" fontId="5" fillId="0" borderId="0" xfId="0" applyFont="1" applyAlignment="1">
      <alignment horizontal="center" vertical="center"/>
    </xf>
    <xf numFmtId="17" fontId="0" fillId="0" borderId="0" xfId="0" applyNumberFormat="1" applyAlignment="1">
      <alignment horizontal="center" vertical="center"/>
    </xf>
    <xf numFmtId="17" fontId="0" fillId="3" borderId="21" xfId="0" applyNumberFormat="1" applyFill="1" applyBorder="1" applyAlignment="1">
      <alignment horizontal="center" vertical="center"/>
    </xf>
    <xf numFmtId="43" fontId="7" fillId="3" borderId="0" xfId="1" applyFont="1" applyFill="1" applyAlignment="1">
      <alignment horizontal="center" vertical="center"/>
    </xf>
    <xf numFmtId="43" fontId="7" fillId="0" borderId="0" xfId="1" applyFont="1" applyAlignment="1">
      <alignment horizontal="center" vertical="center"/>
    </xf>
    <xf numFmtId="43" fontId="0" fillId="3" borderId="0" xfId="1" applyFont="1" applyFill="1" applyAlignment="1">
      <alignment horizontal="center" vertical="center"/>
    </xf>
    <xf numFmtId="43" fontId="9" fillId="0" borderId="0" xfId="1" applyFont="1" applyAlignment="1">
      <alignment horizontal="center" vertical="center"/>
    </xf>
    <xf numFmtId="170" fontId="7" fillId="0" borderId="27" xfId="0" applyNumberFormat="1" applyFont="1" applyBorder="1" applyAlignment="1" applyProtection="1">
      <alignment vertical="center"/>
      <protection locked="0"/>
    </xf>
    <xf numFmtId="170" fontId="7" fillId="2" borderId="32" xfId="0" applyNumberFormat="1" applyFont="1" applyFill="1" applyBorder="1" applyAlignment="1">
      <alignment vertical="center"/>
    </xf>
    <xf numFmtId="170" fontId="7" fillId="2" borderId="28" xfId="0" applyNumberFormat="1" applyFont="1" applyFill="1" applyBorder="1" applyAlignment="1">
      <alignment vertical="center"/>
    </xf>
    <xf numFmtId="170" fontId="7" fillId="0" borderId="28" xfId="0" applyNumberFormat="1" applyFont="1" applyBorder="1" applyAlignment="1" applyProtection="1">
      <alignment vertical="center"/>
      <protection locked="0"/>
    </xf>
    <xf numFmtId="170" fontId="7" fillId="2" borderId="29" xfId="0" applyNumberFormat="1" applyFont="1" applyFill="1" applyBorder="1" applyAlignment="1">
      <alignment vertical="center"/>
    </xf>
    <xf numFmtId="166" fontId="7" fillId="2" borderId="28" xfId="2" applyNumberFormat="1" applyFont="1" applyFill="1" applyBorder="1" applyAlignment="1">
      <alignment horizontal="center" vertical="center"/>
    </xf>
    <xf numFmtId="0" fontId="7" fillId="2" borderId="31" xfId="0" applyFont="1" applyFill="1" applyBorder="1" applyAlignment="1">
      <alignment horizontal="center" vertical="center"/>
    </xf>
    <xf numFmtId="0" fontId="7" fillId="3" borderId="32" xfId="0" applyFont="1" applyFill="1" applyBorder="1" applyAlignment="1" applyProtection="1">
      <alignment horizontal="center" vertical="center"/>
      <protection locked="0"/>
    </xf>
    <xf numFmtId="0" fontId="7" fillId="3" borderId="32" xfId="0" applyFont="1" applyFill="1" applyBorder="1" applyAlignment="1" applyProtection="1">
      <alignment horizontal="center" vertical="center" wrapText="1"/>
      <protection locked="0"/>
    </xf>
    <xf numFmtId="0" fontId="7" fillId="3" borderId="33" xfId="0" applyFont="1" applyFill="1" applyBorder="1" applyAlignment="1" applyProtection="1">
      <alignment horizontal="center" vertical="center"/>
      <protection locked="0"/>
    </xf>
    <xf numFmtId="170" fontId="7" fillId="0" borderId="32" xfId="0" applyNumberFormat="1" applyFont="1" applyBorder="1" applyAlignment="1" applyProtection="1">
      <alignment vertical="center"/>
      <protection locked="0"/>
    </xf>
    <xf numFmtId="167" fontId="7" fillId="0" borderId="35" xfId="0" applyNumberFormat="1" applyFont="1" applyBorder="1" applyAlignment="1" applyProtection="1">
      <alignment horizontal="center" vertical="center"/>
      <protection locked="0"/>
    </xf>
    <xf numFmtId="167" fontId="7" fillId="0" borderId="33" xfId="0" applyNumberFormat="1" applyFont="1" applyBorder="1" applyAlignment="1" applyProtection="1">
      <alignment horizontal="center" vertical="center"/>
      <protection locked="0"/>
    </xf>
    <xf numFmtId="167" fontId="7" fillId="0" borderId="31" xfId="0" applyNumberFormat="1" applyFont="1" applyBorder="1" applyAlignment="1" applyProtection="1">
      <alignment horizontal="center" vertical="center"/>
      <protection locked="0"/>
    </xf>
    <xf numFmtId="0" fontId="7" fillId="0" borderId="32" xfId="0" applyFont="1" applyBorder="1" applyAlignment="1" applyProtection="1">
      <alignment horizontal="center" vertical="center"/>
      <protection locked="0"/>
    </xf>
    <xf numFmtId="167" fontId="7" fillId="0" borderId="32" xfId="0" applyNumberFormat="1" applyFont="1" applyBorder="1" applyAlignment="1" applyProtection="1">
      <alignment horizontal="center" vertical="center"/>
      <protection locked="0"/>
    </xf>
    <xf numFmtId="0" fontId="7" fillId="2" borderId="13" xfId="0" applyFont="1" applyFill="1" applyBorder="1" applyAlignment="1">
      <alignment horizontal="center" vertical="center"/>
    </xf>
    <xf numFmtId="167" fontId="7" fillId="0" borderId="36" xfId="0" applyNumberFormat="1" applyFont="1" applyBorder="1" applyAlignment="1" applyProtection="1">
      <alignment horizontal="center" vertical="center"/>
      <protection locked="0"/>
    </xf>
    <xf numFmtId="167" fontId="7" fillId="0" borderId="34" xfId="0" applyNumberFormat="1" applyFont="1" applyBorder="1" applyAlignment="1" applyProtection="1">
      <alignment horizontal="center" vertical="center"/>
      <protection locked="0"/>
    </xf>
    <xf numFmtId="0" fontId="7" fillId="2" borderId="37" xfId="0" applyFont="1" applyFill="1" applyBorder="1" applyAlignment="1">
      <alignment horizontal="center" vertical="center"/>
    </xf>
    <xf numFmtId="1" fontId="7" fillId="2" borderId="32" xfId="0" applyNumberFormat="1" applyFont="1" applyFill="1" applyBorder="1" applyAlignment="1">
      <alignment horizontal="center" vertical="center"/>
    </xf>
    <xf numFmtId="170" fontId="7" fillId="0" borderId="31" xfId="0" applyNumberFormat="1" applyFont="1" applyBorder="1" applyAlignment="1" applyProtection="1">
      <alignment vertical="center"/>
      <protection locked="0"/>
    </xf>
    <xf numFmtId="0" fontId="7" fillId="19" borderId="38" xfId="0" applyFont="1" applyFill="1" applyBorder="1" applyAlignment="1">
      <alignment horizontal="center" vertical="center"/>
    </xf>
    <xf numFmtId="0" fontId="7" fillId="19" borderId="39" xfId="0" applyFont="1" applyFill="1" applyBorder="1" applyAlignment="1">
      <alignment vertical="center"/>
    </xf>
    <xf numFmtId="0" fontId="6" fillId="19" borderId="40" xfId="0" applyFont="1" applyFill="1" applyBorder="1" applyAlignment="1">
      <alignment horizontal="right" vertical="center"/>
    </xf>
    <xf numFmtId="170" fontId="7" fillId="19" borderId="38" xfId="0" applyNumberFormat="1" applyFont="1" applyFill="1" applyBorder="1" applyAlignment="1" applyProtection="1">
      <alignment vertical="center"/>
      <protection locked="0"/>
    </xf>
    <xf numFmtId="170" fontId="7" fillId="19" borderId="39" xfId="0" applyNumberFormat="1" applyFont="1" applyFill="1" applyBorder="1" applyAlignment="1">
      <alignment vertical="center"/>
    </xf>
    <xf numFmtId="170" fontId="7" fillId="19" borderId="39" xfId="0" applyNumberFormat="1" applyFont="1" applyFill="1" applyBorder="1" applyAlignment="1" applyProtection="1">
      <alignment vertical="center"/>
      <protection locked="0"/>
    </xf>
    <xf numFmtId="170" fontId="7" fillId="19" borderId="41" xfId="0" applyNumberFormat="1" applyFont="1" applyFill="1" applyBorder="1" applyAlignment="1">
      <alignment vertical="center"/>
    </xf>
    <xf numFmtId="167" fontId="7" fillId="19" borderId="42" xfId="0" applyNumberFormat="1" applyFont="1" applyFill="1" applyBorder="1" applyAlignment="1">
      <alignment horizontal="center" vertical="center"/>
    </xf>
    <xf numFmtId="167" fontId="7" fillId="19" borderId="40" xfId="0" applyNumberFormat="1" applyFont="1" applyFill="1" applyBorder="1" applyAlignment="1">
      <alignment horizontal="center" vertical="center"/>
    </xf>
    <xf numFmtId="167" fontId="7" fillId="19" borderId="38" xfId="0" applyNumberFormat="1" applyFont="1" applyFill="1" applyBorder="1" applyAlignment="1">
      <alignment horizontal="center" vertical="center"/>
    </xf>
    <xf numFmtId="0" fontId="7" fillId="19" borderId="39" xfId="0" applyFont="1" applyFill="1" applyBorder="1" applyAlignment="1">
      <alignment horizontal="center" vertical="center"/>
    </xf>
    <xf numFmtId="0" fontId="7" fillId="19" borderId="44" xfId="0" applyFont="1" applyFill="1" applyBorder="1" applyAlignment="1">
      <alignment horizontal="center" vertical="center"/>
    </xf>
    <xf numFmtId="0" fontId="7" fillId="19" borderId="40" xfId="0" applyFont="1" applyFill="1" applyBorder="1" applyAlignment="1">
      <alignment vertical="center"/>
    </xf>
    <xf numFmtId="167" fontId="7" fillId="19" borderId="43" xfId="0" applyNumberFormat="1" applyFont="1" applyFill="1" applyBorder="1" applyAlignment="1">
      <alignment horizontal="center" vertical="center"/>
    </xf>
    <xf numFmtId="0" fontId="7" fillId="19" borderId="41" xfId="0" applyFont="1" applyFill="1" applyBorder="1" applyAlignment="1">
      <alignment vertical="center"/>
    </xf>
    <xf numFmtId="166" fontId="7" fillId="19" borderId="39" xfId="2" applyNumberFormat="1" applyFont="1" applyFill="1" applyBorder="1" applyAlignment="1">
      <alignment horizontal="center" vertical="center"/>
    </xf>
    <xf numFmtId="1" fontId="7" fillId="19" borderId="39" xfId="0" applyNumberFormat="1" applyFont="1" applyFill="1" applyBorder="1" applyAlignment="1">
      <alignment horizontal="center" vertical="center"/>
    </xf>
    <xf numFmtId="166" fontId="0" fillId="0" borderId="131" xfId="2" applyNumberFormat="1" applyFont="1" applyBorder="1" applyAlignment="1">
      <alignment horizontal="center" vertical="center"/>
    </xf>
    <xf numFmtId="172" fontId="7" fillId="3" borderId="0" xfId="0" applyNumberFormat="1" applyFont="1" applyFill="1" applyAlignment="1">
      <alignment vertical="center"/>
    </xf>
    <xf numFmtId="0" fontId="122" fillId="0" borderId="560" xfId="11" applyFont="1" applyBorder="1" applyAlignment="1" applyProtection="1">
      <alignment horizontal="center" vertical="center"/>
      <protection locked="0"/>
    </xf>
    <xf numFmtId="10" fontId="7" fillId="0" borderId="0" xfId="2" applyNumberFormat="1" applyFont="1" applyAlignment="1">
      <alignment horizontal="center" vertical="center"/>
    </xf>
    <xf numFmtId="165" fontId="70" fillId="0" borderId="562" xfId="1" applyNumberFormat="1" applyFont="1" applyFill="1" applyBorder="1" applyAlignment="1" applyProtection="1">
      <alignment horizontal="center" vertical="center"/>
    </xf>
    <xf numFmtId="165" fontId="70" fillId="0" borderId="314" xfId="1" applyNumberFormat="1" applyFont="1" applyFill="1" applyBorder="1" applyAlignment="1" applyProtection="1">
      <alignment horizontal="center" vertical="center"/>
    </xf>
    <xf numFmtId="166" fontId="70" fillId="2" borderId="506" xfId="2" applyNumberFormat="1" applyFont="1" applyFill="1" applyBorder="1" applyAlignment="1" applyProtection="1">
      <alignment horizontal="center" vertical="center"/>
    </xf>
    <xf numFmtId="166" fontId="70" fillId="2" borderId="563" xfId="2" applyNumberFormat="1" applyFont="1" applyFill="1" applyBorder="1" applyAlignment="1" applyProtection="1">
      <alignment horizontal="center" vertical="center"/>
    </xf>
    <xf numFmtId="165" fontId="70" fillId="0" borderId="564" xfId="1" applyNumberFormat="1" applyFont="1" applyFill="1" applyBorder="1" applyAlignment="1" applyProtection="1">
      <alignment horizontal="center" vertical="center"/>
    </xf>
    <xf numFmtId="166" fontId="70" fillId="2" borderId="305" xfId="2" applyNumberFormat="1" applyFont="1" applyFill="1" applyBorder="1" applyAlignment="1" applyProtection="1">
      <alignment horizontal="center" vertical="center"/>
    </xf>
    <xf numFmtId="166" fontId="70" fillId="2" borderId="302" xfId="2" applyNumberFormat="1" applyFont="1" applyFill="1" applyBorder="1" applyAlignment="1" applyProtection="1">
      <alignment horizontal="center" vertical="center"/>
    </xf>
    <xf numFmtId="0" fontId="0" fillId="43" borderId="256" xfId="0" applyFill="1" applyBorder="1"/>
    <xf numFmtId="0" fontId="0" fillId="43" borderId="61" xfId="0" applyFill="1" applyBorder="1"/>
    <xf numFmtId="0" fontId="0" fillId="43" borderId="62" xfId="0" applyFill="1" applyBorder="1"/>
    <xf numFmtId="0" fontId="0" fillId="43" borderId="68" xfId="0" applyFill="1" applyBorder="1"/>
    <xf numFmtId="0" fontId="0" fillId="43" borderId="0" xfId="0" applyFill="1"/>
    <xf numFmtId="0" fontId="0" fillId="43" borderId="67" xfId="0" applyFill="1" applyBorder="1"/>
    <xf numFmtId="0" fontId="0" fillId="43" borderId="394" xfId="0" applyFill="1" applyBorder="1"/>
    <xf numFmtId="0" fontId="0" fillId="43" borderId="395" xfId="0" applyFill="1" applyBorder="1"/>
    <xf numFmtId="0" fontId="0" fillId="43" borderId="396" xfId="0" applyFill="1" applyBorder="1"/>
    <xf numFmtId="43" fontId="38" fillId="31" borderId="318" xfId="0" applyNumberFormat="1" applyFont="1" applyFill="1" applyBorder="1" applyAlignment="1">
      <alignment vertical="center"/>
    </xf>
    <xf numFmtId="43" fontId="2" fillId="39" borderId="302" xfId="1" applyFont="1" applyFill="1" applyBorder="1" applyAlignment="1" applyProtection="1">
      <alignment vertical="center"/>
    </xf>
    <xf numFmtId="43" fontId="0" fillId="0" borderId="302" xfId="1" applyFont="1" applyFill="1" applyBorder="1" applyAlignment="1" applyProtection="1">
      <alignment vertical="center"/>
    </xf>
    <xf numFmtId="43" fontId="0" fillId="0" borderId="180" xfId="1" applyFont="1" applyFill="1" applyBorder="1" applyAlignment="1" applyProtection="1">
      <alignment vertical="center"/>
    </xf>
    <xf numFmtId="43" fontId="0" fillId="0" borderId="305" xfId="1" applyFont="1" applyFill="1" applyBorder="1" applyAlignment="1" applyProtection="1">
      <alignment vertical="center"/>
    </xf>
    <xf numFmtId="43" fontId="0" fillId="0" borderId="561" xfId="1" applyFont="1" applyFill="1" applyBorder="1" applyAlignment="1" applyProtection="1">
      <alignment vertical="center"/>
    </xf>
    <xf numFmtId="43" fontId="0" fillId="0" borderId="315" xfId="0" applyNumberFormat="1" applyBorder="1" applyAlignment="1">
      <alignment vertical="center"/>
    </xf>
    <xf numFmtId="43" fontId="2" fillId="39" borderId="305" xfId="1" applyFont="1" applyFill="1" applyBorder="1" applyAlignment="1" applyProtection="1">
      <alignment vertical="center"/>
    </xf>
    <xf numFmtId="165" fontId="2" fillId="39" borderId="305" xfId="1" applyNumberFormat="1" applyFont="1" applyFill="1" applyBorder="1" applyAlignment="1" applyProtection="1">
      <alignment vertical="center"/>
    </xf>
    <xf numFmtId="172" fontId="0" fillId="0" borderId="0" xfId="0" applyNumberFormat="1" applyAlignment="1">
      <alignment vertical="center"/>
    </xf>
    <xf numFmtId="2" fontId="74" fillId="2" borderId="292" xfId="0" applyNumberFormat="1" applyFont="1" applyFill="1" applyBorder="1" applyAlignment="1">
      <alignment horizontal="center" vertical="center"/>
    </xf>
    <xf numFmtId="0" fontId="0" fillId="10" borderId="0" xfId="0" applyFill="1"/>
    <xf numFmtId="165" fontId="0" fillId="10" borderId="0" xfId="0" applyNumberFormat="1" applyFill="1"/>
    <xf numFmtId="0" fontId="85" fillId="0" borderId="0" xfId="0" applyFont="1" applyAlignment="1">
      <alignment wrapText="1"/>
    </xf>
    <xf numFmtId="0" fontId="85" fillId="0" borderId="393" xfId="0" applyFont="1" applyBorder="1" applyAlignment="1">
      <alignment horizontal="center" vertical="center" wrapText="1"/>
    </xf>
    <xf numFmtId="0" fontId="85" fillId="0" borderId="567" xfId="0" applyFont="1" applyBorder="1" applyAlignment="1">
      <alignment horizontal="center" vertical="center" wrapText="1"/>
    </xf>
    <xf numFmtId="0" fontId="85" fillId="0" borderId="560" xfId="0" applyFont="1" applyBorder="1" applyAlignment="1">
      <alignment horizontal="left" vertical="center" wrapText="1"/>
    </xf>
    <xf numFmtId="0" fontId="85" fillId="0" borderId="560" xfId="0" applyFont="1" applyBorder="1" applyAlignment="1">
      <alignment horizontal="center" vertical="center" wrapText="1"/>
    </xf>
    <xf numFmtId="174" fontId="156" fillId="10" borderId="567" xfId="4" applyNumberFormat="1" applyFont="1" applyFill="1" applyBorder="1" applyAlignment="1">
      <alignment horizontal="left" vertical="center" wrapText="1"/>
    </xf>
    <xf numFmtId="192" fontId="157" fillId="0" borderId="567" xfId="0" applyNumberFormat="1" applyFont="1" applyBorder="1" applyAlignment="1">
      <alignment horizontal="center" vertical="center" wrapText="1"/>
    </xf>
    <xf numFmtId="1" fontId="85" fillId="0" borderId="567" xfId="0" applyNumberFormat="1" applyFont="1" applyBorder="1" applyAlignment="1">
      <alignment horizontal="center" vertical="center" wrapText="1"/>
    </xf>
    <xf numFmtId="0" fontId="13" fillId="0" borderId="567" xfId="0" applyFont="1" applyBorder="1" applyAlignment="1">
      <alignment horizontal="center" vertical="center" wrapText="1"/>
    </xf>
    <xf numFmtId="43" fontId="85" fillId="0" borderId="567" xfId="1" applyFont="1" applyBorder="1" applyAlignment="1">
      <alignment horizontal="center" vertical="center" wrapText="1"/>
    </xf>
    <xf numFmtId="9" fontId="85" fillId="0" borderId="567" xfId="0" applyNumberFormat="1" applyFont="1" applyBorder="1" applyAlignment="1">
      <alignment horizontal="center" vertical="center" wrapText="1"/>
    </xf>
    <xf numFmtId="0" fontId="85" fillId="0" borderId="0" xfId="0" applyFont="1" applyAlignment="1">
      <alignment horizontal="center" vertical="center" wrapText="1"/>
    </xf>
    <xf numFmtId="0" fontId="85" fillId="0" borderId="567" xfId="0" applyFont="1" applyBorder="1" applyAlignment="1">
      <alignment wrapText="1"/>
    </xf>
    <xf numFmtId="4" fontId="160" fillId="44" borderId="568" xfId="0" applyNumberFormat="1" applyFont="1" applyFill="1" applyBorder="1" applyAlignment="1">
      <alignment horizontal="center" vertical="center" wrapText="1" readingOrder="2"/>
    </xf>
    <xf numFmtId="4" fontId="160" fillId="44" borderId="136" xfId="0" applyNumberFormat="1" applyFont="1" applyFill="1" applyBorder="1" applyAlignment="1">
      <alignment horizontal="center" vertical="center" wrapText="1" readingOrder="2"/>
    </xf>
    <xf numFmtId="3" fontId="160" fillId="44" borderId="136" xfId="0" applyNumberFormat="1" applyFont="1" applyFill="1" applyBorder="1" applyAlignment="1">
      <alignment horizontal="center" vertical="center" wrapText="1" readingOrder="2"/>
    </xf>
    <xf numFmtId="3" fontId="160" fillId="44" borderId="569" xfId="0" applyNumberFormat="1" applyFont="1" applyFill="1" applyBorder="1" applyAlignment="1">
      <alignment horizontal="center" vertical="center" wrapText="1" readingOrder="2"/>
    </xf>
    <xf numFmtId="3" fontId="160" fillId="44" borderId="0" xfId="0" applyNumberFormat="1" applyFont="1" applyFill="1" applyAlignment="1">
      <alignment horizontal="center" vertical="center" wrapText="1" readingOrder="2"/>
    </xf>
    <xf numFmtId="4" fontId="161" fillId="45" borderId="568" xfId="0" applyNumberFormat="1" applyFont="1" applyFill="1" applyBorder="1" applyAlignment="1">
      <alignment horizontal="center" vertical="center" wrapText="1" readingOrder="2"/>
    </xf>
    <xf numFmtId="4" fontId="161" fillId="45" borderId="15" xfId="0" applyNumberFormat="1" applyFont="1" applyFill="1" applyBorder="1" applyAlignment="1">
      <alignment horizontal="center" vertical="center" wrapText="1" readingOrder="2"/>
    </xf>
    <xf numFmtId="4" fontId="161" fillId="45" borderId="16" xfId="0" applyNumberFormat="1" applyFont="1" applyFill="1" applyBorder="1" applyAlignment="1">
      <alignment horizontal="center" vertical="center" wrapText="1" readingOrder="2"/>
    </xf>
    <xf numFmtId="4" fontId="162" fillId="46" borderId="71" xfId="0" applyNumberFormat="1" applyFont="1" applyFill="1" applyBorder="1" applyAlignment="1">
      <alignment horizontal="center" vertical="center" wrapText="1" readingOrder="2"/>
    </xf>
    <xf numFmtId="4" fontId="162" fillId="46" borderId="453" xfId="0" applyNumberFormat="1" applyFont="1" applyFill="1" applyBorder="1" applyAlignment="1">
      <alignment horizontal="center" vertical="center" wrapText="1" readingOrder="2"/>
    </xf>
    <xf numFmtId="4" fontId="162" fillId="46" borderId="68" xfId="0" applyNumberFormat="1" applyFont="1" applyFill="1" applyBorder="1" applyAlignment="1">
      <alignment horizontal="center" vertical="center" wrapText="1" readingOrder="2"/>
    </xf>
    <xf numFmtId="0" fontId="0" fillId="0" borderId="0" xfId="0" applyAlignment="1">
      <alignment readingOrder="1"/>
    </xf>
    <xf numFmtId="0" fontId="166" fillId="19" borderId="0" xfId="0" applyFont="1" applyFill="1" applyAlignment="1">
      <alignment horizontal="center" vertical="center" wrapText="1" readingOrder="2"/>
    </xf>
    <xf numFmtId="0" fontId="166" fillId="0" borderId="0" xfId="0" applyFont="1"/>
    <xf numFmtId="0" fontId="0" fillId="0" borderId="0" xfId="0" applyAlignment="1">
      <alignment horizontal="center" readingOrder="2"/>
    </xf>
    <xf numFmtId="0" fontId="168" fillId="48" borderId="16" xfId="0" applyFont="1" applyFill="1" applyBorder="1" applyAlignment="1">
      <alignment horizontal="center" vertical="center" wrapText="1" readingOrder="2"/>
    </xf>
    <xf numFmtId="0" fontId="169" fillId="49" borderId="16" xfId="0" applyFont="1" applyFill="1" applyBorder="1" applyAlignment="1">
      <alignment horizontal="center" vertical="center" wrapText="1" readingOrder="2"/>
    </xf>
    <xf numFmtId="0" fontId="170" fillId="49" borderId="16" xfId="0" applyFont="1" applyFill="1" applyBorder="1" applyAlignment="1">
      <alignment horizontal="center" vertical="center" wrapText="1" readingOrder="2"/>
    </xf>
    <xf numFmtId="0" fontId="171" fillId="48" borderId="16" xfId="0" applyFont="1" applyFill="1" applyBorder="1" applyAlignment="1">
      <alignment vertical="center" wrapText="1" readingOrder="1"/>
    </xf>
    <xf numFmtId="0" fontId="171" fillId="48" borderId="16" xfId="0" applyFont="1" applyFill="1" applyBorder="1" applyAlignment="1">
      <alignment horizontal="center" vertical="center" wrapText="1" readingOrder="1"/>
    </xf>
    <xf numFmtId="0" fontId="47" fillId="0" borderId="256" xfId="0" applyFont="1" applyBorder="1" applyAlignment="1">
      <alignment horizontal="center" vertical="center"/>
    </xf>
    <xf numFmtId="0" fontId="47" fillId="0" borderId="61" xfId="0" applyFont="1" applyBorder="1" applyAlignment="1">
      <alignment horizontal="center" vertical="center"/>
    </xf>
    <xf numFmtId="0" fontId="47" fillId="0" borderId="62" xfId="0" applyFont="1" applyBorder="1" applyAlignment="1">
      <alignment horizontal="center" vertical="center"/>
    </xf>
    <xf numFmtId="0" fontId="168" fillId="48" borderId="567" xfId="0" applyFont="1" applyFill="1" applyBorder="1" applyAlignment="1">
      <alignment horizontal="center" vertical="center" wrapText="1" readingOrder="2"/>
    </xf>
    <xf numFmtId="0" fontId="172" fillId="50" borderId="567" xfId="0" applyFont="1" applyFill="1" applyBorder="1" applyAlignment="1">
      <alignment horizontal="center" vertical="center" wrapText="1" readingOrder="2"/>
    </xf>
    <xf numFmtId="0" fontId="173" fillId="49" borderId="567" xfId="0" applyFont="1" applyFill="1" applyBorder="1" applyAlignment="1">
      <alignment vertical="center" wrapText="1" readingOrder="1"/>
    </xf>
    <xf numFmtId="165" fontId="174" fillId="49" borderId="567" xfId="1" applyNumberFormat="1" applyFont="1" applyFill="1" applyBorder="1" applyAlignment="1">
      <alignment horizontal="center" vertical="center" wrapText="1" readingOrder="1"/>
    </xf>
    <xf numFmtId="165" fontId="173" fillId="49" borderId="567" xfId="1" applyNumberFormat="1" applyFont="1" applyFill="1" applyBorder="1" applyAlignment="1">
      <alignment horizontal="center" vertical="center" wrapText="1" readingOrder="1"/>
    </xf>
    <xf numFmtId="9" fontId="173" fillId="49" borderId="567" xfId="2" applyFont="1" applyFill="1" applyBorder="1" applyAlignment="1">
      <alignment horizontal="center" vertical="center" wrapText="1" readingOrder="1"/>
    </xf>
    <xf numFmtId="0" fontId="47" fillId="0" borderId="68" xfId="0" applyFont="1" applyBorder="1" applyAlignment="1">
      <alignment horizontal="center" vertical="center"/>
    </xf>
    <xf numFmtId="0" fontId="47" fillId="0" borderId="0" xfId="0" applyFont="1" applyAlignment="1">
      <alignment horizontal="center" vertical="center"/>
    </xf>
    <xf numFmtId="0" fontId="47" fillId="0" borderId="67" xfId="0" applyFont="1" applyBorder="1" applyAlignment="1">
      <alignment horizontal="center" vertical="center"/>
    </xf>
    <xf numFmtId="4" fontId="172" fillId="49" borderId="567" xfId="0" applyNumberFormat="1" applyFont="1" applyFill="1" applyBorder="1" applyAlignment="1">
      <alignment horizontal="center" vertical="center" wrapText="1" readingOrder="2"/>
    </xf>
    <xf numFmtId="0" fontId="173" fillId="0" borderId="567" xfId="0" applyFont="1" applyBorder="1" applyAlignment="1">
      <alignment vertical="center" wrapText="1" readingOrder="1"/>
    </xf>
    <xf numFmtId="165" fontId="174" fillId="0" borderId="567" xfId="1" applyNumberFormat="1" applyFont="1" applyBorder="1" applyAlignment="1">
      <alignment horizontal="center" vertical="center" wrapText="1" readingOrder="1"/>
    </xf>
    <xf numFmtId="165" fontId="173" fillId="0" borderId="567" xfId="1" applyNumberFormat="1" applyFont="1" applyBorder="1" applyAlignment="1">
      <alignment horizontal="center" vertical="center" wrapText="1" readingOrder="1"/>
    </xf>
    <xf numFmtId="9" fontId="173" fillId="0" borderId="567" xfId="2" applyFont="1" applyBorder="1" applyAlignment="1">
      <alignment horizontal="center" vertical="center" wrapText="1" readingOrder="1"/>
    </xf>
    <xf numFmtId="10" fontId="176" fillId="50" borderId="567" xfId="0" applyNumberFormat="1" applyFont="1" applyFill="1" applyBorder="1" applyAlignment="1">
      <alignment horizontal="center" vertical="center" wrapText="1" readingOrder="2"/>
    </xf>
    <xf numFmtId="10" fontId="177" fillId="50" borderId="567" xfId="0" applyNumberFormat="1" applyFont="1" applyFill="1" applyBorder="1" applyAlignment="1">
      <alignment horizontal="center" vertical="center" wrapText="1" readingOrder="2"/>
    </xf>
    <xf numFmtId="165" fontId="174" fillId="49" borderId="567" xfId="1" applyNumberFormat="1" applyFont="1" applyFill="1" applyBorder="1" applyAlignment="1">
      <alignment vertical="center" wrapText="1" readingOrder="1"/>
    </xf>
    <xf numFmtId="43" fontId="173" fillId="0" borderId="567" xfId="1" applyFont="1" applyBorder="1" applyAlignment="1">
      <alignment horizontal="center" vertical="center" wrapText="1" readingOrder="1"/>
    </xf>
    <xf numFmtId="0" fontId="47" fillId="0" borderId="394" xfId="0" applyFont="1" applyBorder="1" applyAlignment="1">
      <alignment horizontal="center" vertical="center"/>
    </xf>
    <xf numFmtId="0" fontId="47" fillId="0" borderId="395" xfId="0" applyFont="1" applyBorder="1" applyAlignment="1">
      <alignment horizontal="center" vertical="center"/>
    </xf>
    <xf numFmtId="0" fontId="47" fillId="0" borderId="396" xfId="0" applyFont="1" applyBorder="1" applyAlignment="1">
      <alignment horizontal="center" vertical="center"/>
    </xf>
    <xf numFmtId="4" fontId="179" fillId="50" borderId="567" xfId="0" applyNumberFormat="1" applyFont="1" applyFill="1" applyBorder="1" applyAlignment="1">
      <alignment horizontal="center" vertical="center" wrapText="1" readingOrder="1"/>
    </xf>
    <xf numFmtId="10" fontId="179" fillId="50" borderId="567" xfId="0" applyNumberFormat="1" applyFont="1" applyFill="1" applyBorder="1" applyAlignment="1">
      <alignment horizontal="center" vertical="center" wrapText="1" readingOrder="1"/>
    </xf>
    <xf numFmtId="4" fontId="179" fillId="49" borderId="567" xfId="0" applyNumberFormat="1" applyFont="1" applyFill="1" applyBorder="1" applyAlignment="1">
      <alignment horizontal="center" vertical="center" wrapText="1" readingOrder="1"/>
    </xf>
    <xf numFmtId="10" fontId="179" fillId="49" borderId="567" xfId="0" applyNumberFormat="1" applyFont="1" applyFill="1" applyBorder="1" applyAlignment="1">
      <alignment horizontal="center" vertical="center" wrapText="1" readingOrder="1"/>
    </xf>
    <xf numFmtId="3" fontId="47" fillId="0" borderId="0" xfId="0" applyNumberFormat="1" applyFont="1" applyAlignment="1">
      <alignment horizontal="center" vertical="center"/>
    </xf>
    <xf numFmtId="0" fontId="173" fillId="0" borderId="567" xfId="0" applyFont="1" applyBorder="1" applyAlignment="1">
      <alignment vertical="center" wrapText="1" readingOrder="2"/>
    </xf>
    <xf numFmtId="165" fontId="174" fillId="0" borderId="567" xfId="1" applyNumberFormat="1" applyFont="1" applyBorder="1" applyAlignment="1">
      <alignment horizontal="center" vertical="center" wrapText="1" readingOrder="2"/>
    </xf>
    <xf numFmtId="165" fontId="173" fillId="0" borderId="567" xfId="1" applyNumberFormat="1" applyFont="1" applyBorder="1" applyAlignment="1">
      <alignment horizontal="center" vertical="center" wrapText="1" readingOrder="2"/>
    </xf>
    <xf numFmtId="9" fontId="173" fillId="0" borderId="567" xfId="2" applyFont="1" applyBorder="1" applyAlignment="1">
      <alignment horizontal="center" vertical="center" wrapText="1" readingOrder="2"/>
    </xf>
    <xf numFmtId="0" fontId="173" fillId="49" borderId="567" xfId="0" applyFont="1" applyFill="1" applyBorder="1" applyAlignment="1">
      <alignment horizontal="center" vertical="center" wrapText="1" readingOrder="2"/>
    </xf>
    <xf numFmtId="15" fontId="174" fillId="49" borderId="567" xfId="0" applyNumberFormat="1" applyFont="1" applyFill="1" applyBorder="1" applyAlignment="1">
      <alignment horizontal="center" vertical="center" wrapText="1" readingOrder="1"/>
    </xf>
    <xf numFmtId="0" fontId="173" fillId="0" borderId="567" xfId="0" applyFont="1" applyBorder="1" applyAlignment="1">
      <alignment horizontal="center" vertical="center" wrapText="1" readingOrder="2"/>
    </xf>
    <xf numFmtId="15" fontId="174" fillId="0" borderId="567" xfId="0" applyNumberFormat="1" applyFont="1" applyBorder="1" applyAlignment="1">
      <alignment horizontal="center" vertical="center" wrapText="1" readingOrder="1"/>
    </xf>
    <xf numFmtId="0" fontId="122" fillId="0" borderId="567" xfId="11" applyFont="1" applyBorder="1" applyAlignment="1" applyProtection="1">
      <alignment horizontal="center" vertical="center"/>
      <protection locked="0"/>
    </xf>
    <xf numFmtId="43" fontId="173" fillId="49" borderId="567" xfId="1" applyFont="1" applyFill="1" applyBorder="1" applyAlignment="1">
      <alignment horizontal="center" vertical="center" wrapText="1" readingOrder="1"/>
    </xf>
    <xf numFmtId="0" fontId="85" fillId="0" borderId="583" xfId="0" applyFont="1" applyBorder="1" applyAlignment="1">
      <alignment horizontal="center" vertical="center" wrapText="1"/>
    </xf>
    <xf numFmtId="37" fontId="27" fillId="8" borderId="565" xfId="1" applyNumberFormat="1" applyFont="1" applyFill="1" applyBorder="1" applyAlignment="1" applyProtection="1">
      <alignment horizontal="center" vertical="center"/>
      <protection locked="0"/>
    </xf>
    <xf numFmtId="49" fontId="32" fillId="0" borderId="565" xfId="1" applyNumberFormat="1" applyFont="1" applyFill="1" applyBorder="1" applyAlignment="1" applyProtection="1">
      <alignment horizontal="center" vertical="center"/>
      <protection locked="0"/>
    </xf>
    <xf numFmtId="49" fontId="32" fillId="0" borderId="566" xfId="1" applyNumberFormat="1" applyFont="1" applyFill="1" applyBorder="1" applyAlignment="1" applyProtection="1">
      <alignment horizontal="center" vertical="center"/>
      <protection locked="0"/>
    </xf>
    <xf numFmtId="49" fontId="32" fillId="0" borderId="565" xfId="1" quotePrefix="1" applyNumberFormat="1" applyFont="1" applyFill="1" applyBorder="1" applyAlignment="1" applyProtection="1">
      <alignment horizontal="center" vertical="center"/>
      <protection locked="0"/>
    </xf>
    <xf numFmtId="0" fontId="54" fillId="3" borderId="144" xfId="10" applyFont="1" applyFill="1" applyAlignment="1" applyProtection="1">
      <alignment vertical="center" wrapText="1" shrinkToFit="1"/>
      <protection locked="0"/>
    </xf>
    <xf numFmtId="49" fontId="32" fillId="0" borderId="566" xfId="1" quotePrefix="1" applyNumberFormat="1" applyFont="1" applyFill="1" applyBorder="1" applyAlignment="1" applyProtection="1">
      <alignment horizontal="center" vertical="center"/>
      <protection locked="0"/>
    </xf>
    <xf numFmtId="14" fontId="172" fillId="50" borderId="567" xfId="0" applyNumberFormat="1" applyFont="1" applyFill="1" applyBorder="1" applyAlignment="1">
      <alignment horizontal="center" vertical="center" wrapText="1" readingOrder="2"/>
    </xf>
    <xf numFmtId="14" fontId="170" fillId="49" borderId="567" xfId="0" applyNumberFormat="1" applyFont="1" applyFill="1" applyBorder="1" applyAlignment="1">
      <alignment horizontal="center" vertical="center" wrapText="1" readingOrder="2"/>
    </xf>
    <xf numFmtId="0" fontId="0" fillId="10" borderId="256" xfId="0" applyFill="1" applyBorder="1" applyAlignment="1">
      <alignment horizontal="center" vertical="center"/>
    </xf>
    <xf numFmtId="0" fontId="0" fillId="10" borderId="61" xfId="0" applyFill="1" applyBorder="1" applyAlignment="1">
      <alignment horizontal="center" vertical="center"/>
    </xf>
    <xf numFmtId="0" fontId="0" fillId="10" borderId="62" xfId="0" applyFill="1" applyBorder="1" applyAlignment="1">
      <alignment horizontal="center" vertical="center"/>
    </xf>
    <xf numFmtId="0" fontId="0" fillId="10" borderId="68" xfId="0" applyFill="1" applyBorder="1" applyAlignment="1">
      <alignment horizontal="center" vertical="center"/>
    </xf>
    <xf numFmtId="0" fontId="0" fillId="10" borderId="67" xfId="0" applyFill="1" applyBorder="1" applyAlignment="1">
      <alignment horizontal="center" vertical="center"/>
    </xf>
    <xf numFmtId="0" fontId="0" fillId="10" borderId="567" xfId="0" quotePrefix="1" applyFill="1" applyBorder="1" applyAlignment="1">
      <alignment horizontal="center" vertical="center"/>
    </xf>
    <xf numFmtId="0" fontId="0" fillId="0" borderId="567" xfId="0" quotePrefix="1" applyBorder="1" applyAlignment="1">
      <alignment horizontal="left" vertical="center"/>
    </xf>
    <xf numFmtId="0" fontId="0" fillId="10" borderId="567" xfId="0" applyFill="1" applyBorder="1" applyAlignment="1">
      <alignment horizontal="center" vertical="center"/>
    </xf>
    <xf numFmtId="1" fontId="32" fillId="0" borderId="565" xfId="1" applyNumberFormat="1" applyFont="1" applyFill="1" applyBorder="1" applyAlignment="1" applyProtection="1">
      <alignment horizontal="center" vertical="center"/>
      <protection locked="0"/>
    </xf>
    <xf numFmtId="43" fontId="0" fillId="0" borderId="0" xfId="1" applyFont="1"/>
    <xf numFmtId="0" fontId="0" fillId="0" borderId="585" xfId="0" applyBorder="1"/>
    <xf numFmtId="0" fontId="0" fillId="0" borderId="586" xfId="0" applyBorder="1"/>
    <xf numFmtId="43" fontId="0" fillId="10" borderId="567" xfId="1" applyFont="1" applyFill="1" applyBorder="1" applyAlignment="1">
      <alignment horizontal="center" vertical="center"/>
    </xf>
    <xf numFmtId="43" fontId="0" fillId="0" borderId="567" xfId="1" quotePrefix="1" applyFont="1" applyBorder="1" applyAlignment="1">
      <alignment horizontal="center" vertical="center"/>
    </xf>
    <xf numFmtId="174" fontId="158" fillId="0" borderId="587" xfId="4" applyNumberFormat="1" applyFont="1" applyBorder="1" applyAlignment="1">
      <alignment horizontal="center" vertical="center" wrapText="1"/>
    </xf>
    <xf numFmtId="174" fontId="201" fillId="0" borderId="587" xfId="4" applyNumberFormat="1" applyFont="1" applyBorder="1" applyAlignment="1">
      <alignment horizontal="center" vertical="center"/>
    </xf>
    <xf numFmtId="0" fontId="1" fillId="0" borderId="0" xfId="0" applyFont="1" applyAlignment="1">
      <alignment wrapText="1"/>
    </xf>
    <xf numFmtId="0" fontId="1" fillId="0" borderId="0" xfId="0" applyFont="1" applyAlignment="1">
      <alignment horizontal="center" vertical="center" wrapText="1"/>
    </xf>
    <xf numFmtId="194" fontId="61" fillId="2" borderId="275" xfId="0" applyNumberFormat="1" applyFont="1" applyFill="1" applyBorder="1" applyAlignment="1">
      <alignment horizontal="center" vertical="center"/>
    </xf>
    <xf numFmtId="172" fontId="7" fillId="2" borderId="29" xfId="0" applyNumberFormat="1" applyFont="1" applyFill="1" applyBorder="1" applyAlignment="1">
      <alignment vertical="center"/>
    </xf>
    <xf numFmtId="0" fontId="23" fillId="0" borderId="194" xfId="0" quotePrefix="1" applyFont="1" applyBorder="1" applyAlignment="1">
      <alignment horizontal="center" vertical="center" wrapText="1"/>
    </xf>
    <xf numFmtId="0" fontId="25" fillId="0" borderId="90" xfId="0" applyFont="1" applyBorder="1" applyAlignment="1">
      <alignment horizontal="left" vertical="top" wrapText="1"/>
    </xf>
    <xf numFmtId="167" fontId="25" fillId="0" borderId="90" xfId="0" applyNumberFormat="1" applyFont="1" applyBorder="1" applyAlignment="1">
      <alignment horizontal="center" vertical="center" wrapText="1"/>
    </xf>
    <xf numFmtId="167" fontId="59" fillId="0" borderId="90" xfId="0" applyNumberFormat="1" applyFont="1" applyBorder="1" applyAlignment="1">
      <alignment horizontal="center" vertical="center" wrapText="1"/>
    </xf>
    <xf numFmtId="177" fontId="23" fillId="0" borderId="182" xfId="0" applyNumberFormat="1" applyFont="1" applyBorder="1" applyAlignment="1">
      <alignment horizontal="center" vertical="center" wrapText="1"/>
    </xf>
    <xf numFmtId="174" fontId="156" fillId="0" borderId="567" xfId="4" applyNumberFormat="1" applyFont="1" applyBorder="1" applyAlignment="1">
      <alignment horizontal="left" vertical="center" wrapText="1"/>
    </xf>
    <xf numFmtId="174" fontId="156" fillId="0" borderId="567" xfId="4" applyNumberFormat="1" applyFont="1" applyBorder="1" applyAlignment="1">
      <alignment horizontal="center" vertical="center" wrapText="1"/>
    </xf>
    <xf numFmtId="43" fontId="85" fillId="0" borderId="567" xfId="1" applyFont="1" applyFill="1" applyBorder="1" applyAlignment="1">
      <alignment horizontal="center" vertical="center" wrapText="1"/>
    </xf>
    <xf numFmtId="43" fontId="7" fillId="0" borderId="0" xfId="1" applyFont="1" applyAlignment="1">
      <alignment vertical="center"/>
    </xf>
    <xf numFmtId="165" fontId="0" fillId="0" borderId="180" xfId="1" applyNumberFormat="1" applyFont="1" applyFill="1" applyBorder="1" applyAlignment="1" applyProtection="1">
      <alignment vertical="center"/>
    </xf>
    <xf numFmtId="0" fontId="156" fillId="0" borderId="567" xfId="0" applyFont="1" applyBorder="1" applyAlignment="1">
      <alignment horizontal="center" vertical="center" wrapText="1"/>
    </xf>
    <xf numFmtId="0" fontId="156" fillId="0" borderId="0" xfId="0" applyFont="1" applyAlignment="1">
      <alignment wrapText="1"/>
    </xf>
    <xf numFmtId="166" fontId="0" fillId="0" borderId="0" xfId="2" applyNumberFormat="1" applyFont="1"/>
    <xf numFmtId="43" fontId="34" fillId="15" borderId="173" xfId="1" applyFont="1" applyFill="1" applyBorder="1" applyAlignment="1">
      <alignment horizontal="center" vertical="center" wrapText="1"/>
    </xf>
    <xf numFmtId="43" fontId="0" fillId="10" borderId="173" xfId="1" quotePrefix="1" applyFont="1" applyFill="1" applyBorder="1" applyAlignment="1">
      <alignment horizontal="center" vertical="center"/>
    </xf>
    <xf numFmtId="43" fontId="0" fillId="10" borderId="173" xfId="1" applyFont="1" applyFill="1" applyBorder="1" applyAlignment="1">
      <alignment horizontal="center" vertical="center"/>
    </xf>
    <xf numFmtId="0" fontId="0" fillId="10" borderId="0" xfId="0" applyFill="1" applyAlignment="1">
      <alignment horizontal="center" vertical="center"/>
    </xf>
    <xf numFmtId="0" fontId="26" fillId="15" borderId="588" xfId="0" applyFont="1" applyFill="1" applyBorder="1" applyAlignment="1">
      <alignment horizontal="center" vertical="center"/>
    </xf>
    <xf numFmtId="0" fontId="26" fillId="16" borderId="592" xfId="0" applyFont="1" applyFill="1" applyBorder="1" applyAlignment="1">
      <alignment vertical="center"/>
    </xf>
    <xf numFmtId="192" fontId="156" fillId="0" borderId="567" xfId="0" applyNumberFormat="1" applyFont="1" applyBorder="1" applyAlignment="1">
      <alignment horizontal="center" vertical="center" wrapText="1"/>
    </xf>
    <xf numFmtId="0" fontId="156" fillId="0" borderId="393" xfId="0" applyFont="1" applyBorder="1" applyAlignment="1">
      <alignment horizontal="center" vertical="center" wrapText="1"/>
    </xf>
    <xf numFmtId="0" fontId="85" fillId="0" borderId="567" xfId="0" quotePrefix="1" applyFont="1" applyBorder="1" applyAlignment="1">
      <alignment horizontal="center" vertical="center" wrapText="1"/>
    </xf>
    <xf numFmtId="174" fontId="158" fillId="0" borderId="587" xfId="4" applyNumberFormat="1" applyFont="1" applyBorder="1" applyAlignment="1">
      <alignment horizontal="center" vertical="center"/>
    </xf>
    <xf numFmtId="0" fontId="156" fillId="0" borderId="567" xfId="0" quotePrefix="1" applyFont="1" applyBorder="1" applyAlignment="1">
      <alignment horizontal="center" vertical="center" wrapText="1"/>
    </xf>
    <xf numFmtId="9" fontId="0" fillId="0" borderId="0" xfId="2" applyFont="1"/>
    <xf numFmtId="192" fontId="85" fillId="0" borderId="567" xfId="0" applyNumberFormat="1" applyFont="1" applyBorder="1" applyAlignment="1">
      <alignment horizontal="center" vertical="center" wrapText="1"/>
    </xf>
    <xf numFmtId="174" fontId="201" fillId="0" borderId="587" xfId="4" applyNumberFormat="1" applyFont="1" applyBorder="1" applyAlignment="1">
      <alignment horizontal="center" vertical="center" wrapText="1"/>
    </xf>
    <xf numFmtId="0" fontId="156" fillId="0" borderId="583" xfId="0" applyFont="1" applyBorder="1" applyAlignment="1">
      <alignment horizontal="center" vertical="center" wrapText="1"/>
    </xf>
    <xf numFmtId="0" fontId="156" fillId="0" borderId="560" xfId="0" applyFont="1" applyBorder="1" applyAlignment="1">
      <alignment horizontal="left" vertical="center" wrapText="1"/>
    </xf>
    <xf numFmtId="0" fontId="156" fillId="0" borderId="560" xfId="0" applyFont="1" applyBorder="1" applyAlignment="1">
      <alignment horizontal="center" vertical="center" wrapText="1"/>
    </xf>
    <xf numFmtId="1" fontId="156" fillId="0" borderId="567" xfId="0" applyNumberFormat="1" applyFont="1" applyBorder="1" applyAlignment="1">
      <alignment horizontal="center" vertical="center" wrapText="1"/>
    </xf>
    <xf numFmtId="0" fontId="204" fillId="0" borderId="567" xfId="0" applyFont="1" applyBorder="1" applyAlignment="1">
      <alignment horizontal="center" vertical="center" wrapText="1"/>
    </xf>
    <xf numFmtId="43" fontId="156" fillId="0" borderId="567" xfId="1" applyFont="1" applyFill="1" applyBorder="1" applyAlignment="1">
      <alignment horizontal="center" vertical="center" wrapText="1"/>
    </xf>
    <xf numFmtId="9" fontId="156" fillId="0" borderId="567" xfId="0" applyNumberFormat="1" applyFont="1" applyBorder="1" applyAlignment="1">
      <alignment horizontal="center" vertical="center" wrapText="1"/>
    </xf>
    <xf numFmtId="14" fontId="158" fillId="0" borderId="397" xfId="4" applyNumberFormat="1" applyFont="1" applyBorder="1" applyAlignment="1">
      <alignment horizontal="center" vertical="center"/>
    </xf>
    <xf numFmtId="14" fontId="158" fillId="0" borderId="397" xfId="4" applyNumberFormat="1" applyFont="1" applyBorder="1" applyAlignment="1">
      <alignment horizontal="center" vertical="center" wrapText="1"/>
    </xf>
    <xf numFmtId="14" fontId="85" fillId="0" borderId="0" xfId="0" applyNumberFormat="1" applyFont="1" applyAlignment="1">
      <alignment wrapText="1"/>
    </xf>
    <xf numFmtId="14" fontId="85" fillId="0" borderId="567" xfId="0" applyNumberFormat="1" applyFont="1" applyBorder="1" applyAlignment="1">
      <alignment horizontal="center" vertical="center" wrapText="1"/>
    </xf>
    <xf numFmtId="174" fontId="84" fillId="15" borderId="452" xfId="4" applyNumberFormat="1" applyFont="1" applyFill="1" applyBorder="1" applyAlignment="1">
      <alignment horizontal="center" vertical="center" wrapText="1"/>
    </xf>
    <xf numFmtId="174" fontId="33" fillId="15" borderId="142" xfId="4" applyNumberFormat="1" applyFont="1" applyFill="1" applyBorder="1" applyAlignment="1">
      <alignment horizontal="center" vertical="center" wrapText="1"/>
    </xf>
    <xf numFmtId="0" fontId="156" fillId="0" borderId="0" xfId="0" applyFont="1" applyAlignment="1">
      <alignment horizontal="center" vertical="center" wrapText="1"/>
    </xf>
    <xf numFmtId="14" fontId="85" fillId="0" borderId="0" xfId="0" applyNumberFormat="1" applyFont="1" applyAlignment="1">
      <alignment horizontal="center" vertical="center" wrapText="1"/>
    </xf>
    <xf numFmtId="174" fontId="84" fillId="15" borderId="0" xfId="4" applyNumberFormat="1" applyFont="1" applyFill="1" applyAlignment="1">
      <alignment horizontal="center" vertical="center" wrapText="1"/>
    </xf>
    <xf numFmtId="174" fontId="84" fillId="15" borderId="588" xfId="4" applyNumberFormat="1" applyFont="1" applyFill="1" applyBorder="1" applyAlignment="1">
      <alignment horizontal="center" vertical="center" wrapText="1"/>
    </xf>
    <xf numFmtId="1" fontId="84" fillId="15" borderId="588" xfId="4" applyNumberFormat="1" applyFont="1" applyFill="1" applyBorder="1" applyAlignment="1">
      <alignment horizontal="center" vertical="center" wrapText="1"/>
    </xf>
    <xf numFmtId="49" fontId="84" fillId="15" borderId="588" xfId="4" applyNumberFormat="1" applyFont="1" applyFill="1" applyBorder="1" applyAlignment="1">
      <alignment horizontal="center" vertical="center" wrapText="1"/>
    </xf>
    <xf numFmtId="176" fontId="84" fillId="15" borderId="588" xfId="4" applyNumberFormat="1" applyFont="1" applyFill="1" applyBorder="1" applyAlignment="1">
      <alignment horizontal="center" vertical="center" wrapText="1"/>
    </xf>
    <xf numFmtId="0" fontId="84" fillId="15" borderId="588" xfId="4" applyFont="1" applyFill="1" applyBorder="1" applyAlignment="1">
      <alignment horizontal="center" vertical="center" wrapText="1"/>
    </xf>
    <xf numFmtId="14" fontId="84" fillId="15" borderId="588" xfId="4" applyNumberFormat="1" applyFont="1" applyFill="1" applyBorder="1" applyAlignment="1">
      <alignment horizontal="center" vertical="center" wrapText="1"/>
    </xf>
    <xf numFmtId="175" fontId="84" fillId="15" borderId="588" xfId="4" applyNumberFormat="1" applyFont="1" applyFill="1" applyBorder="1" applyAlignment="1">
      <alignment horizontal="center" vertical="center" wrapText="1"/>
    </xf>
    <xf numFmtId="0" fontId="205" fillId="10" borderId="0" xfId="0" applyFont="1" applyFill="1" applyAlignment="1">
      <alignment horizontal="center" vertical="center"/>
    </xf>
    <xf numFmtId="0" fontId="207" fillId="10" borderId="0" xfId="0" applyFont="1" applyFill="1"/>
    <xf numFmtId="0" fontId="208" fillId="10" borderId="0" xfId="0" applyFont="1" applyFill="1"/>
    <xf numFmtId="0" fontId="209" fillId="10" borderId="0" xfId="0" applyFont="1" applyFill="1"/>
    <xf numFmtId="0" fontId="208" fillId="10" borderId="0" xfId="0" applyFont="1" applyFill="1" applyAlignment="1">
      <alignment horizontal="left" vertical="center"/>
    </xf>
    <xf numFmtId="0" fontId="208" fillId="10" borderId="0" xfId="0" applyFont="1" applyFill="1" applyAlignment="1">
      <alignment horizontal="center" vertical="center"/>
    </xf>
    <xf numFmtId="168" fontId="208" fillId="10" borderId="0" xfId="0" applyNumberFormat="1" applyFont="1" applyFill="1" applyAlignment="1">
      <alignment horizontal="center" vertical="center"/>
    </xf>
    <xf numFmtId="0" fontId="208" fillId="10" borderId="0" xfId="0" applyFont="1" applyFill="1" applyAlignment="1">
      <alignment horizontal="center"/>
    </xf>
    <xf numFmtId="0" fontId="208" fillId="10" borderId="0" xfId="0" applyFont="1" applyFill="1" applyAlignment="1">
      <alignment horizontal="right" vertical="center"/>
    </xf>
    <xf numFmtId="10" fontId="0" fillId="0" borderId="0" xfId="2" applyNumberFormat="1" applyFont="1" applyAlignment="1">
      <alignment vertical="center"/>
    </xf>
    <xf numFmtId="0" fontId="0" fillId="10" borderId="394" xfId="0" applyFill="1" applyBorder="1" applyAlignment="1">
      <alignment horizontal="center" vertical="center"/>
    </xf>
    <xf numFmtId="0" fontId="85" fillId="73" borderId="0" xfId="0" applyFont="1" applyFill="1" applyAlignment="1">
      <alignment wrapText="1"/>
    </xf>
    <xf numFmtId="15" fontId="208" fillId="10" borderId="0" xfId="0" applyNumberFormat="1" applyFont="1" applyFill="1"/>
    <xf numFmtId="166" fontId="0" fillId="0" borderId="0" xfId="2" applyNumberFormat="1" applyFont="1" applyAlignment="1">
      <alignment vertical="center"/>
    </xf>
    <xf numFmtId="165" fontId="7" fillId="3" borderId="0" xfId="1" applyNumberFormat="1" applyFont="1" applyFill="1" applyAlignment="1">
      <alignment horizontal="center" vertical="center"/>
    </xf>
    <xf numFmtId="10" fontId="0" fillId="0" borderId="0" xfId="0" applyNumberFormat="1" applyAlignment="1">
      <alignment horizontal="center"/>
    </xf>
    <xf numFmtId="0" fontId="0" fillId="0" borderId="598" xfId="0" applyBorder="1" applyAlignment="1">
      <alignment horizontal="left" vertical="center" wrapText="1"/>
    </xf>
    <xf numFmtId="43" fontId="65" fillId="0" borderId="0" xfId="1" applyFont="1" applyFill="1" applyBorder="1" applyAlignment="1">
      <alignment horizontal="center" vertical="center" wrapText="1"/>
    </xf>
    <xf numFmtId="43" fontId="83" fillId="0" borderId="598" xfId="1" applyFont="1" applyFill="1" applyBorder="1" applyAlignment="1">
      <alignment horizontal="center" vertical="center" wrapText="1"/>
    </xf>
    <xf numFmtId="0" fontId="70" fillId="0" borderId="598" xfId="0" applyFont="1" applyBorder="1" applyAlignment="1">
      <alignment horizontal="center" vertical="center" wrapText="1"/>
    </xf>
    <xf numFmtId="43" fontId="156" fillId="8" borderId="598" xfId="1" applyFont="1" applyFill="1" applyBorder="1" applyAlignment="1">
      <alignment horizontal="center" vertical="center" wrapText="1"/>
    </xf>
    <xf numFmtId="0" fontId="93" fillId="0" borderId="597" xfId="4" applyFont="1" applyBorder="1" applyAlignment="1">
      <alignment horizontal="center" vertical="center"/>
    </xf>
    <xf numFmtId="0" fontId="38" fillId="0" borderId="598" xfId="0" applyFont="1" applyBorder="1" applyAlignment="1">
      <alignment horizontal="center" vertical="center" wrapText="1"/>
    </xf>
    <xf numFmtId="43" fontId="65" fillId="0" borderId="0" xfId="1" applyFont="1" applyFill="1" applyAlignment="1">
      <alignment horizontal="center" vertical="center" wrapText="1"/>
    </xf>
    <xf numFmtId="43" fontId="217" fillId="8" borderId="598" xfId="1" applyFont="1" applyFill="1" applyBorder="1" applyAlignment="1">
      <alignment horizontal="center" vertical="center" wrapText="1"/>
    </xf>
    <xf numFmtId="168" fontId="216" fillId="10" borderId="598" xfId="0" applyNumberFormat="1" applyFont="1" applyFill="1" applyBorder="1" applyAlignment="1">
      <alignment horizontal="center" vertical="center" wrapText="1"/>
    </xf>
    <xf numFmtId="4" fontId="65" fillId="8" borderId="598" xfId="1" applyNumberFormat="1" applyFont="1" applyFill="1" applyBorder="1" applyAlignment="1">
      <alignment horizontal="center" vertical="center" wrapText="1"/>
    </xf>
    <xf numFmtId="0" fontId="83" fillId="0" borderId="597" xfId="0" applyFont="1" applyBorder="1" applyAlignment="1">
      <alignment horizontal="center" vertical="center" wrapText="1"/>
    </xf>
    <xf numFmtId="43" fontId="199" fillId="8" borderId="598" xfId="1" applyFont="1" applyFill="1" applyBorder="1" applyAlignment="1">
      <alignment horizontal="center" vertical="center" wrapText="1"/>
    </xf>
    <xf numFmtId="0" fontId="0" fillId="0" borderId="598" xfId="0" applyBorder="1" applyAlignment="1">
      <alignment horizontal="center" vertical="center"/>
    </xf>
    <xf numFmtId="0" fontId="93" fillId="0" borderId="0" xfId="4" applyFont="1"/>
    <xf numFmtId="0" fontId="97" fillId="0" borderId="0" xfId="4" applyFont="1"/>
    <xf numFmtId="0" fontId="95" fillId="10" borderId="596" xfId="4" applyFont="1" applyFill="1" applyBorder="1" applyAlignment="1">
      <alignment vertical="center"/>
    </xf>
    <xf numFmtId="0" fontId="98" fillId="0" borderId="0" xfId="4" applyFont="1"/>
    <xf numFmtId="166" fontId="93" fillId="0" borderId="0" xfId="4" applyNumberFormat="1" applyFont="1"/>
    <xf numFmtId="10" fontId="93" fillId="0" borderId="0" xfId="4" applyNumberFormat="1" applyFont="1"/>
    <xf numFmtId="0" fontId="100" fillId="0" borderId="596" xfId="11" applyFont="1" applyBorder="1" applyAlignment="1">
      <alignment horizontal="center" vertical="center" wrapText="1"/>
    </xf>
    <xf numFmtId="0" fontId="101" fillId="0" borderId="0" xfId="4" applyFont="1"/>
    <xf numFmtId="166" fontId="93" fillId="0" borderId="0" xfId="5" applyNumberFormat="1" applyFont="1" applyProtection="1"/>
    <xf numFmtId="0" fontId="93" fillId="0" borderId="0" xfId="4" applyFont="1" applyAlignment="1">
      <alignment horizontal="center" vertical="center"/>
    </xf>
    <xf numFmtId="0" fontId="93" fillId="12" borderId="0" xfId="4" applyFont="1" applyFill="1"/>
    <xf numFmtId="0" fontId="93" fillId="0" borderId="0" xfId="4" applyFont="1" applyAlignment="1">
      <alignment vertical="center"/>
    </xf>
    <xf numFmtId="0" fontId="97" fillId="12" borderId="0" xfId="4" applyFont="1" applyFill="1" applyAlignment="1">
      <alignment vertical="center" wrapText="1"/>
    </xf>
    <xf numFmtId="0" fontId="97" fillId="12" borderId="0" xfId="4" applyFont="1" applyFill="1" applyAlignment="1">
      <alignment horizontal="left" vertical="center" wrapText="1"/>
    </xf>
    <xf numFmtId="0" fontId="97" fillId="0" borderId="0" xfId="11" applyFont="1" applyAlignment="1">
      <alignment vertical="center" wrapText="1"/>
    </xf>
    <xf numFmtId="0" fontId="93" fillId="0" borderId="0" xfId="4" applyFont="1" applyAlignment="1">
      <alignment vertical="center" wrapText="1"/>
    </xf>
    <xf numFmtId="0" fontId="97" fillId="0" borderId="0" xfId="11" applyFont="1" applyAlignment="1">
      <alignment horizontal="left" vertical="center" wrapText="1"/>
    </xf>
    <xf numFmtId="0" fontId="15" fillId="12" borderId="68" xfId="11" applyFont="1" applyFill="1" applyBorder="1" applyAlignment="1">
      <alignment horizontal="center" vertical="center"/>
    </xf>
    <xf numFmtId="0" fontId="93" fillId="12" borderId="67" xfId="4" applyFont="1" applyFill="1" applyBorder="1"/>
    <xf numFmtId="0" fontId="98" fillId="2" borderId="399" xfId="4" applyFont="1" applyFill="1" applyBorder="1" applyAlignment="1">
      <alignment horizontal="center" vertical="top"/>
    </xf>
    <xf numFmtId="0" fontId="132" fillId="0" borderId="0" xfId="0" applyFont="1" applyAlignment="1">
      <alignment horizontal="center" vertical="center" wrapText="1"/>
    </xf>
    <xf numFmtId="0" fontId="7" fillId="0" borderId="0" xfId="0" applyFont="1" applyAlignment="1">
      <alignment horizontal="center" vertical="center" wrapText="1"/>
    </xf>
    <xf numFmtId="0" fontId="96" fillId="10" borderId="598" xfId="4" applyFont="1" applyFill="1" applyBorder="1" applyAlignment="1">
      <alignment vertical="center" wrapText="1"/>
    </xf>
    <xf numFmtId="0" fontId="93" fillId="0" borderId="598" xfId="4" applyFont="1" applyBorder="1"/>
    <xf numFmtId="0" fontId="93" fillId="0" borderId="598" xfId="4" applyFont="1" applyBorder="1" applyAlignment="1">
      <alignment horizontal="center" vertical="center"/>
    </xf>
    <xf numFmtId="0" fontId="97" fillId="0" borderId="598" xfId="4" applyFont="1" applyBorder="1" applyAlignment="1">
      <alignment horizontal="center" vertical="center"/>
    </xf>
    <xf numFmtId="9" fontId="98" fillId="0" borderId="598" xfId="5" applyFont="1" applyBorder="1" applyAlignment="1" applyProtection="1">
      <alignment horizontal="center" vertical="center" wrapText="1"/>
    </xf>
    <xf numFmtId="0" fontId="100" fillId="0" borderId="598" xfId="11" applyFont="1" applyBorder="1" applyAlignment="1">
      <alignment horizontal="center" vertical="center" wrapText="1"/>
    </xf>
    <xf numFmtId="9" fontId="98" fillId="0" borderId="598" xfId="5" applyFont="1" applyFill="1" applyBorder="1" applyAlignment="1" applyProtection="1">
      <alignment horizontal="center" wrapText="1"/>
    </xf>
    <xf numFmtId="2" fontId="93" fillId="0" borderId="598" xfId="5" applyNumberFormat="1" applyFont="1" applyBorder="1" applyAlignment="1" applyProtection="1">
      <alignment horizontal="center" vertical="center"/>
    </xf>
    <xf numFmtId="43" fontId="65" fillId="0" borderId="598" xfId="1" applyFont="1" applyFill="1" applyBorder="1" applyAlignment="1">
      <alignment horizontal="center" vertical="center" wrapText="1"/>
    </xf>
    <xf numFmtId="0" fontId="7" fillId="0" borderId="597" xfId="0" applyFont="1" applyBorder="1" applyAlignment="1">
      <alignment horizontal="center" vertical="center" wrapText="1"/>
    </xf>
    <xf numFmtId="195" fontId="38" fillId="0" borderId="598" xfId="1" applyNumberFormat="1" applyFont="1" applyFill="1" applyBorder="1" applyAlignment="1">
      <alignment vertical="center" wrapText="1"/>
    </xf>
    <xf numFmtId="185" fontId="3" fillId="0" borderId="598" xfId="0" applyNumberFormat="1" applyFont="1" applyBorder="1" applyAlignment="1">
      <alignment horizontal="center" vertical="center" wrapText="1"/>
    </xf>
    <xf numFmtId="0" fontId="75" fillId="41" borderId="597" xfId="0" applyFont="1" applyFill="1" applyBorder="1" applyAlignment="1">
      <alignment horizontal="center" vertical="center" wrapText="1"/>
    </xf>
    <xf numFmtId="185" fontId="83" fillId="0" borderId="597" xfId="0" applyNumberFormat="1" applyFont="1" applyBorder="1" applyAlignment="1">
      <alignment horizontal="center" vertical="center" wrapText="1"/>
    </xf>
    <xf numFmtId="0" fontId="3" fillId="19" borderId="598" xfId="0" applyFont="1" applyFill="1" applyBorder="1" applyAlignment="1">
      <alignment horizontal="center" vertical="center" wrapText="1"/>
    </xf>
    <xf numFmtId="0" fontId="154" fillId="41" borderId="598" xfId="0" applyFont="1" applyFill="1" applyBorder="1" applyAlignment="1">
      <alignment horizontal="center" vertical="center" wrapText="1"/>
    </xf>
    <xf numFmtId="188" fontId="154" fillId="41" borderId="598" xfId="0" applyNumberFormat="1" applyFont="1" applyFill="1" applyBorder="1" applyAlignment="1">
      <alignment horizontal="left" vertical="top" wrapText="1"/>
    </xf>
    <xf numFmtId="0" fontId="154" fillId="41" borderId="598" xfId="0" applyFont="1" applyFill="1" applyBorder="1" applyAlignment="1">
      <alignment horizontal="left" vertical="top" wrapText="1"/>
    </xf>
    <xf numFmtId="0" fontId="38" fillId="15" borderId="598" xfId="0" applyFont="1" applyFill="1" applyBorder="1" applyAlignment="1">
      <alignment horizontal="center" vertical="center" wrapText="1"/>
    </xf>
    <xf numFmtId="0" fontId="38" fillId="15" borderId="598" xfId="0" applyFont="1" applyFill="1" applyBorder="1" applyAlignment="1">
      <alignment horizontal="center" vertical="top" wrapText="1"/>
    </xf>
    <xf numFmtId="43" fontId="155" fillId="19" borderId="598" xfId="1" applyFont="1" applyFill="1" applyBorder="1" applyAlignment="1">
      <alignment horizontal="center" vertical="center" wrapText="1"/>
    </xf>
    <xf numFmtId="43" fontId="85" fillId="8" borderId="598" xfId="1" applyFont="1" applyFill="1" applyBorder="1" applyAlignment="1">
      <alignment horizontal="center" vertical="center" wrapText="1"/>
    </xf>
    <xf numFmtId="0" fontId="202" fillId="0" borderId="168" xfId="7" applyFont="1" applyBorder="1" applyAlignment="1">
      <alignment horizontal="center" vertical="center" wrapText="1"/>
    </xf>
    <xf numFmtId="43" fontId="0" fillId="0" borderId="0" xfId="0" applyNumberFormat="1" applyAlignment="1">
      <alignment horizontal="center" vertical="center" wrapText="1"/>
    </xf>
    <xf numFmtId="195" fontId="83" fillId="0" borderId="616" xfId="1" applyNumberFormat="1" applyFont="1" applyFill="1" applyBorder="1" applyAlignment="1">
      <alignment vertical="center" wrapText="1"/>
    </xf>
    <xf numFmtId="0" fontId="0" fillId="0" borderId="616" xfId="0" applyBorder="1" applyAlignment="1">
      <alignment horizontal="center" vertical="center" wrapText="1"/>
    </xf>
    <xf numFmtId="0" fontId="132" fillId="0" borderId="616" xfId="0" applyFont="1" applyBorder="1" applyAlignment="1">
      <alignment horizontal="center" vertical="center" wrapText="1"/>
    </xf>
    <xf numFmtId="43" fontId="65" fillId="0" borderId="616" xfId="1" applyFont="1" applyFill="1" applyBorder="1" applyAlignment="1">
      <alignment horizontal="center" vertical="center" wrapText="1"/>
    </xf>
    <xf numFmtId="0" fontId="38" fillId="19" borderId="618" xfId="0" applyFont="1" applyFill="1" applyBorder="1" applyAlignment="1">
      <alignment horizontal="center" vertical="center" wrapText="1"/>
    </xf>
    <xf numFmtId="0" fontId="38" fillId="0" borderId="618" xfId="0" applyFont="1" applyBorder="1" applyAlignment="1">
      <alignment horizontal="center" vertical="center" wrapText="1"/>
    </xf>
    <xf numFmtId="0" fontId="38" fillId="0" borderId="619" xfId="0" applyFont="1" applyBorder="1" applyAlignment="1">
      <alignment horizontal="center" vertical="center" wrapText="1"/>
    </xf>
    <xf numFmtId="0" fontId="95" fillId="0" borderId="616" xfId="4" applyFont="1" applyBorder="1" applyAlignment="1" applyProtection="1">
      <alignment vertical="center"/>
      <protection locked="0"/>
    </xf>
    <xf numFmtId="0" fontId="93" fillId="0" borderId="616" xfId="4" applyFont="1" applyBorder="1" applyAlignment="1" applyProtection="1">
      <alignment vertical="center" wrapText="1"/>
      <protection locked="0"/>
    </xf>
    <xf numFmtId="0" fontId="93" fillId="12" borderId="594" xfId="4" applyFont="1" applyFill="1" applyBorder="1"/>
    <xf numFmtId="40" fontId="0" fillId="0" borderId="0" xfId="0" applyNumberFormat="1" applyAlignment="1">
      <alignment vertical="center"/>
    </xf>
    <xf numFmtId="0" fontId="219" fillId="0" borderId="598" xfId="0" applyFont="1" applyBorder="1" applyAlignment="1">
      <alignment horizontal="center" vertical="center"/>
    </xf>
    <xf numFmtId="0" fontId="219" fillId="0" borderId="598" xfId="0" applyFont="1" applyBorder="1" applyAlignment="1">
      <alignment horizontal="left" vertical="center" wrapText="1"/>
    </xf>
    <xf numFmtId="0" fontId="199" fillId="0" borderId="598" xfId="0" applyFont="1" applyBorder="1" applyAlignment="1">
      <alignment horizontal="center" vertical="center" wrapText="1"/>
    </xf>
    <xf numFmtId="168" fontId="218" fillId="10" borderId="598" xfId="0" applyNumberFormat="1" applyFont="1" applyFill="1" applyBorder="1" applyAlignment="1">
      <alignment horizontal="center" vertical="center" wrapText="1"/>
    </xf>
    <xf numFmtId="4" fontId="219" fillId="8" borderId="598" xfId="1" applyNumberFormat="1" applyFont="1" applyFill="1" applyBorder="1" applyAlignment="1">
      <alignment horizontal="center" vertical="center" wrapText="1"/>
    </xf>
    <xf numFmtId="0" fontId="219" fillId="0" borderId="598" xfId="0" applyFont="1" applyBorder="1" applyAlignment="1">
      <alignment horizontal="center" vertical="center" wrapText="1"/>
    </xf>
    <xf numFmtId="168" fontId="218" fillId="0" borderId="598" xfId="0" applyNumberFormat="1" applyFont="1" applyBorder="1" applyAlignment="1">
      <alignment horizontal="center" vertical="center" wrapText="1"/>
    </xf>
    <xf numFmtId="0" fontId="220" fillId="0" borderId="598" xfId="14" applyFont="1" applyBorder="1" applyAlignment="1">
      <alignment horizontal="left" vertical="center" wrapText="1"/>
    </xf>
    <xf numFmtId="0" fontId="81" fillId="0" borderId="464" xfId="0" applyFont="1" applyBorder="1" applyAlignment="1">
      <alignment horizontal="left" vertical="center"/>
    </xf>
    <xf numFmtId="0" fontId="81" fillId="0" borderId="465" xfId="0" applyFont="1" applyBorder="1" applyAlignment="1">
      <alignment horizontal="left" vertical="center"/>
    </xf>
    <xf numFmtId="0" fontId="81" fillId="0" borderId="466" xfId="0" applyFont="1" applyBorder="1" applyAlignment="1">
      <alignment horizontal="left" vertical="center"/>
    </xf>
    <xf numFmtId="0" fontId="81" fillId="0" borderId="461" xfId="0" applyFont="1" applyBorder="1" applyAlignment="1">
      <alignment horizontal="left" vertical="center"/>
    </xf>
    <xf numFmtId="0" fontId="81" fillId="0" borderId="462" xfId="0" applyFont="1" applyBorder="1" applyAlignment="1">
      <alignment horizontal="left" vertical="center"/>
    </xf>
    <xf numFmtId="0" fontId="81" fillId="0" borderId="463" xfId="0" applyFont="1" applyBorder="1" applyAlignment="1">
      <alignment horizontal="left" vertical="center"/>
    </xf>
    <xf numFmtId="0" fontId="60" fillId="37" borderId="514" xfId="0" applyFont="1" applyFill="1" applyBorder="1" applyAlignment="1">
      <alignment horizontal="center" vertical="center" wrapText="1"/>
    </xf>
    <xf numFmtId="0" fontId="60" fillId="37" borderId="515" xfId="0" applyFont="1" applyFill="1" applyBorder="1" applyAlignment="1">
      <alignment horizontal="center" vertical="center" wrapText="1"/>
    </xf>
    <xf numFmtId="0" fontId="73" fillId="35" borderId="332" xfId="0" applyFont="1" applyFill="1" applyBorder="1" applyAlignment="1">
      <alignment horizontal="left" vertical="center" wrapText="1"/>
    </xf>
    <xf numFmtId="0" fontId="73" fillId="35" borderId="335" xfId="0" applyFont="1" applyFill="1" applyBorder="1" applyAlignment="1">
      <alignment horizontal="left" vertical="center" wrapText="1"/>
    </xf>
    <xf numFmtId="0" fontId="73" fillId="35" borderId="338" xfId="0" applyFont="1" applyFill="1" applyBorder="1" applyAlignment="1">
      <alignment horizontal="left" vertical="center" wrapText="1"/>
    </xf>
    <xf numFmtId="0" fontId="60" fillId="27" borderId="0" xfId="0" applyFont="1" applyFill="1" applyAlignment="1">
      <alignment horizontal="center" vertical="center"/>
    </xf>
    <xf numFmtId="0" fontId="74" fillId="0" borderId="332" xfId="0" applyFont="1" applyBorder="1" applyAlignment="1">
      <alignment horizontal="left" vertical="center" indent="1"/>
    </xf>
    <xf numFmtId="0" fontId="74" fillId="0" borderId="335" xfId="0" applyFont="1" applyBorder="1" applyAlignment="1">
      <alignment horizontal="left" vertical="center" indent="1"/>
    </xf>
    <xf numFmtId="0" fontId="74" fillId="0" borderId="338" xfId="0" applyFont="1" applyBorder="1" applyAlignment="1">
      <alignment horizontal="left" vertical="center" indent="1"/>
    </xf>
    <xf numFmtId="0" fontId="60" fillId="26" borderId="220" xfId="0" applyFont="1" applyFill="1" applyBorder="1" applyAlignment="1">
      <alignment horizontal="center" vertical="center" wrapText="1"/>
    </xf>
    <xf numFmtId="0" fontId="60" fillId="26" borderId="228" xfId="0" applyFont="1" applyFill="1" applyBorder="1" applyAlignment="1">
      <alignment horizontal="center" vertical="center" wrapText="1"/>
    </xf>
    <xf numFmtId="167" fontId="74" fillId="0" borderId="335" xfId="0" applyNumberFormat="1" applyFont="1" applyBorder="1" applyAlignment="1">
      <alignment horizontal="center" vertical="center"/>
    </xf>
    <xf numFmtId="174" fontId="60" fillId="0" borderId="357" xfId="0" applyNumberFormat="1" applyFont="1" applyBorder="1" applyAlignment="1">
      <alignment horizontal="center" vertical="center"/>
    </xf>
    <xf numFmtId="174" fontId="60" fillId="0" borderId="332" xfId="0" applyNumberFormat="1" applyFont="1" applyBorder="1" applyAlignment="1">
      <alignment horizontal="center" vertical="center"/>
    </xf>
    <xf numFmtId="0" fontId="81" fillId="0" borderId="464" xfId="0" applyFont="1" applyBorder="1" applyAlignment="1">
      <alignment horizontal="left" vertical="center" wrapText="1"/>
    </xf>
    <xf numFmtId="0" fontId="81" fillId="0" borderId="465" xfId="0" applyFont="1" applyBorder="1" applyAlignment="1">
      <alignment horizontal="left" vertical="center" wrapText="1"/>
    </xf>
    <xf numFmtId="0" fontId="81" fillId="0" borderId="466" xfId="0" applyFont="1" applyBorder="1" applyAlignment="1">
      <alignment horizontal="left" vertical="center" wrapText="1"/>
    </xf>
    <xf numFmtId="174" fontId="60" fillId="0" borderId="358" xfId="0" applyNumberFormat="1" applyFont="1" applyBorder="1" applyAlignment="1">
      <alignment horizontal="center" vertical="center"/>
    </xf>
    <xf numFmtId="174" fontId="60" fillId="0" borderId="335" xfId="0" applyNumberFormat="1" applyFont="1" applyBorder="1" applyAlignment="1">
      <alignment horizontal="center" vertical="center"/>
    </xf>
    <xf numFmtId="174" fontId="60" fillId="0" borderId="359" xfId="0" applyNumberFormat="1" applyFont="1" applyBorder="1" applyAlignment="1">
      <alignment horizontal="center" vertical="center"/>
    </xf>
    <xf numFmtId="174" fontId="60" fillId="0" borderId="338" xfId="0" applyNumberFormat="1" applyFont="1" applyBorder="1" applyAlignment="1">
      <alignment horizontal="center" vertical="center"/>
    </xf>
    <xf numFmtId="0" fontId="130" fillId="33" borderId="238" xfId="0" applyFont="1" applyFill="1" applyBorder="1" applyAlignment="1">
      <alignment horizontal="left" vertical="center" indent="1"/>
    </xf>
    <xf numFmtId="0" fontId="130" fillId="33" borderId="207" xfId="0" applyFont="1" applyFill="1" applyBorder="1" applyAlignment="1">
      <alignment horizontal="left" vertical="center" indent="1"/>
    </xf>
    <xf numFmtId="3" fontId="74" fillId="0" borderId="335" xfId="0" applyNumberFormat="1" applyFont="1" applyBorder="1" applyAlignment="1">
      <alignment horizontal="center" vertical="center"/>
    </xf>
    <xf numFmtId="0" fontId="80" fillId="10" borderId="430" xfId="0" applyFont="1" applyFill="1" applyBorder="1" applyAlignment="1">
      <alignment horizontal="right" vertical="center"/>
    </xf>
    <xf numFmtId="0" fontId="80" fillId="10" borderId="335" xfId="0" applyFont="1" applyFill="1" applyBorder="1" applyAlignment="1">
      <alignment horizontal="right" vertical="center"/>
    </xf>
    <xf numFmtId="0" fontId="79" fillId="33" borderId="200" xfId="0" applyFont="1" applyFill="1" applyBorder="1" applyAlignment="1">
      <alignment horizontal="left" vertical="center" indent="2"/>
    </xf>
    <xf numFmtId="0" fontId="79" fillId="33" borderId="0" xfId="0" applyFont="1" applyFill="1" applyAlignment="1">
      <alignment horizontal="left" vertical="center" indent="2"/>
    </xf>
    <xf numFmtId="0" fontId="80" fillId="10" borderId="429" xfId="0" applyFont="1" applyFill="1" applyBorder="1" applyAlignment="1">
      <alignment horizontal="right" vertical="center"/>
    </xf>
    <xf numFmtId="0" fontId="80" fillId="10" borderId="332" xfId="0" applyFont="1" applyFill="1" applyBorder="1" applyAlignment="1">
      <alignment horizontal="right" vertical="center"/>
    </xf>
    <xf numFmtId="0" fontId="80" fillId="10" borderId="432" xfId="0" applyFont="1" applyFill="1" applyBorder="1" applyAlignment="1">
      <alignment horizontal="right" vertical="center"/>
    </xf>
    <xf numFmtId="0" fontId="80" fillId="10" borderId="338" xfId="0" applyFont="1" applyFill="1" applyBorder="1" applyAlignment="1">
      <alignment horizontal="right" vertical="center"/>
    </xf>
    <xf numFmtId="0" fontId="74" fillId="0" borderId="332" xfId="0" applyFont="1" applyBorder="1" applyAlignment="1">
      <alignment horizontal="center" vertical="center"/>
    </xf>
    <xf numFmtId="0" fontId="74" fillId="0" borderId="335" xfId="0" applyFont="1" applyBorder="1" applyAlignment="1">
      <alignment horizontal="center" vertical="center"/>
    </xf>
    <xf numFmtId="0" fontId="60" fillId="27" borderId="371" xfId="0" applyFont="1" applyFill="1" applyBorder="1" applyAlignment="1">
      <alignment horizontal="center" vertical="center" wrapText="1"/>
    </xf>
    <xf numFmtId="0" fontId="60" fillId="27" borderId="372" xfId="0" applyFont="1" applyFill="1" applyBorder="1" applyAlignment="1">
      <alignment horizontal="center" vertical="center" wrapText="1"/>
    </xf>
    <xf numFmtId="0" fontId="79" fillId="33" borderId="0" xfId="0" applyFont="1" applyFill="1" applyAlignment="1">
      <alignment horizontal="right" vertical="center"/>
    </xf>
    <xf numFmtId="0" fontId="60" fillId="26" borderId="499" xfId="0" applyFont="1" applyFill="1" applyBorder="1" applyAlignment="1">
      <alignment horizontal="center"/>
    </xf>
    <xf numFmtId="0" fontId="60" fillId="26" borderId="500" xfId="0" applyFont="1" applyFill="1" applyBorder="1" applyAlignment="1">
      <alignment horizontal="center"/>
    </xf>
    <xf numFmtId="0" fontId="72" fillId="25" borderId="522" xfId="0" applyFont="1" applyFill="1" applyBorder="1" applyAlignment="1">
      <alignment horizontal="center" vertical="center"/>
    </xf>
    <xf numFmtId="0" fontId="72" fillId="25" borderId="523" xfId="0" applyFont="1" applyFill="1" applyBorder="1" applyAlignment="1">
      <alignment horizontal="center" vertical="center"/>
    </xf>
    <xf numFmtId="0" fontId="72" fillId="25" borderId="524" xfId="0" applyFont="1" applyFill="1" applyBorder="1" applyAlignment="1">
      <alignment horizontal="center" vertical="center"/>
    </xf>
    <xf numFmtId="0" fontId="74" fillId="0" borderId="438" xfId="0" applyFont="1" applyBorder="1" applyAlignment="1">
      <alignment horizontal="center" vertical="center"/>
    </xf>
    <xf numFmtId="0" fontId="74" fillId="0" borderId="517" xfId="0" applyFont="1" applyBorder="1" applyAlignment="1">
      <alignment horizontal="center" vertical="center"/>
    </xf>
    <xf numFmtId="0" fontId="60" fillId="26" borderId="0" xfId="0" applyFont="1" applyFill="1" applyAlignment="1">
      <alignment horizontal="center" vertical="center" wrapText="1"/>
    </xf>
    <xf numFmtId="0" fontId="60" fillId="26" borderId="413" xfId="0" applyFont="1" applyFill="1" applyBorder="1" applyAlignment="1">
      <alignment horizontal="center" vertical="center" wrapText="1"/>
    </xf>
    <xf numFmtId="0" fontId="60" fillId="26" borderId="415" xfId="0" applyFont="1" applyFill="1" applyBorder="1" applyAlignment="1">
      <alignment horizontal="center" vertical="center" wrapText="1"/>
    </xf>
    <xf numFmtId="0" fontId="74" fillId="0" borderId="332" xfId="0" applyFont="1" applyBorder="1" applyAlignment="1">
      <alignment horizontal="left" vertical="center" wrapText="1" indent="1"/>
    </xf>
    <xf numFmtId="0" fontId="74" fillId="0" borderId="335" xfId="0" applyFont="1" applyBorder="1" applyAlignment="1">
      <alignment horizontal="left" vertical="center" wrapText="1" indent="1"/>
    </xf>
    <xf numFmtId="0" fontId="74" fillId="0" borderId="338" xfId="0" applyFont="1" applyBorder="1" applyAlignment="1">
      <alignment horizontal="left" vertical="center" wrapText="1" indent="1"/>
    </xf>
    <xf numFmtId="0" fontId="74" fillId="0" borderId="338" xfId="0" applyFont="1" applyBorder="1" applyAlignment="1">
      <alignment horizontal="center" vertical="center"/>
    </xf>
    <xf numFmtId="3" fontId="74" fillId="0" borderId="338" xfId="0" applyNumberFormat="1" applyFont="1" applyBorder="1" applyAlignment="1">
      <alignment horizontal="center" vertical="center"/>
    </xf>
    <xf numFmtId="3" fontId="74" fillId="0" borderId="332" xfId="0" applyNumberFormat="1" applyFont="1" applyBorder="1" applyAlignment="1">
      <alignment horizontal="center" vertical="center"/>
    </xf>
    <xf numFmtId="15" fontId="74" fillId="0" borderId="332" xfId="0" applyNumberFormat="1" applyFont="1" applyBorder="1" applyAlignment="1">
      <alignment horizontal="center" vertical="center"/>
    </xf>
    <xf numFmtId="15" fontId="74" fillId="0" borderId="335" xfId="0" applyNumberFormat="1" applyFont="1" applyBorder="1" applyAlignment="1">
      <alignment horizontal="center" vertical="center"/>
    </xf>
    <xf numFmtId="0" fontId="74" fillId="0" borderId="516" xfId="0" applyFont="1" applyBorder="1" applyAlignment="1">
      <alignment horizontal="center" vertical="center"/>
    </xf>
    <xf numFmtId="15" fontId="74" fillId="0" borderId="338" xfId="0" applyNumberFormat="1" applyFont="1" applyBorder="1" applyAlignment="1">
      <alignment horizontal="center" vertical="center"/>
    </xf>
    <xf numFmtId="0" fontId="80" fillId="34" borderId="488" xfId="0" applyFont="1" applyFill="1" applyBorder="1" applyAlignment="1">
      <alignment horizontal="center" vertical="center"/>
    </xf>
    <xf numFmtId="0" fontId="80" fillId="34" borderId="207" xfId="0" applyFont="1" applyFill="1" applyBorder="1" applyAlignment="1">
      <alignment horizontal="center" vertical="center"/>
    </xf>
    <xf numFmtId="0" fontId="80" fillId="34" borderId="208" xfId="0" applyFont="1" applyFill="1" applyBorder="1" applyAlignment="1">
      <alignment horizontal="center" vertical="center"/>
    </xf>
    <xf numFmtId="0" fontId="60" fillId="2" borderId="338" xfId="0" applyFont="1" applyFill="1" applyBorder="1" applyAlignment="1">
      <alignment horizontal="center" vertical="center"/>
    </xf>
    <xf numFmtId="0" fontId="60" fillId="2" borderId="339" xfId="0" applyFont="1" applyFill="1" applyBorder="1" applyAlignment="1">
      <alignment horizontal="center" vertical="center"/>
    </xf>
    <xf numFmtId="0" fontId="75" fillId="36" borderId="0" xfId="0" applyFont="1" applyFill="1" applyAlignment="1">
      <alignment horizontal="center" vertical="center" wrapText="1"/>
    </xf>
    <xf numFmtId="0" fontId="60" fillId="26" borderId="390" xfId="0" quotePrefix="1" applyFont="1" applyFill="1" applyBorder="1" applyAlignment="1">
      <alignment horizontal="center" vertical="center" wrapText="1"/>
    </xf>
    <xf numFmtId="0" fontId="74" fillId="0" borderId="358" xfId="0" applyFont="1" applyBorder="1" applyAlignment="1">
      <alignment horizontal="center" vertical="center"/>
    </xf>
    <xf numFmtId="0" fontId="75" fillId="36" borderId="214" xfId="0" applyFont="1" applyFill="1" applyBorder="1" applyAlignment="1">
      <alignment horizontal="center" vertical="center"/>
    </xf>
    <xf numFmtId="0" fontId="75" fillId="36" borderId="220" xfId="0" applyFont="1" applyFill="1" applyBorder="1" applyAlignment="1">
      <alignment horizontal="center" vertical="center"/>
    </xf>
    <xf numFmtId="0" fontId="75" fillId="36" borderId="434" xfId="0" applyFont="1" applyFill="1" applyBorder="1" applyAlignment="1">
      <alignment horizontal="center" vertical="center"/>
    </xf>
    <xf numFmtId="0" fontId="75" fillId="36" borderId="212" xfId="0" applyFont="1" applyFill="1" applyBorder="1" applyAlignment="1">
      <alignment horizontal="center" vertical="center"/>
    </xf>
    <xf numFmtId="0" fontId="75" fillId="36" borderId="228" xfId="0" applyFont="1" applyFill="1" applyBorder="1" applyAlignment="1">
      <alignment horizontal="center" vertical="center"/>
    </xf>
    <xf numFmtId="0" fontId="75" fillId="36" borderId="415" xfId="0" applyFont="1" applyFill="1" applyBorder="1" applyAlignment="1">
      <alignment horizontal="center" vertical="center"/>
    </xf>
    <xf numFmtId="0" fontId="60" fillId="26" borderId="238" xfId="0" applyFont="1" applyFill="1" applyBorder="1" applyAlignment="1">
      <alignment horizontal="center" vertical="center" wrapText="1"/>
    </xf>
    <xf numFmtId="0" fontId="60" fillId="26" borderId="212" xfId="0" applyFont="1" applyFill="1" applyBorder="1" applyAlignment="1">
      <alignment horizontal="center" vertical="center" wrapText="1"/>
    </xf>
    <xf numFmtId="0" fontId="74" fillId="0" borderId="357" xfId="0" applyFont="1" applyBorder="1" applyAlignment="1">
      <alignment horizontal="center" vertical="center"/>
    </xf>
    <xf numFmtId="167" fontId="74" fillId="0" borderId="332" xfId="0" applyNumberFormat="1" applyFont="1" applyBorder="1" applyAlignment="1">
      <alignment horizontal="center" vertical="center"/>
    </xf>
    <xf numFmtId="0" fontId="79" fillId="33" borderId="238" xfId="0" applyFont="1" applyFill="1" applyBorder="1" applyAlignment="1">
      <alignment horizontal="right" vertical="center"/>
    </xf>
    <xf numFmtId="0" fontId="81" fillId="0" borderId="335" xfId="0" applyFont="1" applyBorder="1" applyAlignment="1">
      <alignment horizontal="left" vertical="center" wrapText="1"/>
    </xf>
    <xf numFmtId="0" fontId="74" fillId="0" borderId="359" xfId="0" applyFont="1" applyBorder="1" applyAlignment="1">
      <alignment horizontal="center" vertical="center"/>
    </xf>
    <xf numFmtId="167" fontId="74" fillId="0" borderId="338" xfId="0" applyNumberFormat="1" applyFont="1" applyBorder="1" applyAlignment="1">
      <alignment horizontal="center" vertical="center"/>
    </xf>
    <xf numFmtId="0" fontId="60" fillId="26" borderId="213" xfId="0" applyFont="1" applyFill="1" applyBorder="1" applyAlignment="1">
      <alignment horizontal="center" vertical="center"/>
    </xf>
    <xf numFmtId="0" fontId="60" fillId="26" borderId="216" xfId="0" applyFont="1" applyFill="1" applyBorder="1" applyAlignment="1">
      <alignment horizontal="center" vertical="center"/>
    </xf>
    <xf numFmtId="167" fontId="61" fillId="26" borderId="297" xfId="1" applyNumberFormat="1" applyFont="1" applyFill="1" applyBorder="1" applyAlignment="1" applyProtection="1">
      <alignment horizontal="center"/>
    </xf>
    <xf numFmtId="167" fontId="61" fillId="26" borderId="216" xfId="1" applyNumberFormat="1" applyFont="1" applyFill="1" applyBorder="1" applyAlignment="1" applyProtection="1">
      <alignment horizontal="center"/>
    </xf>
    <xf numFmtId="167" fontId="61" fillId="26" borderId="360" xfId="1" applyNumberFormat="1" applyFont="1" applyFill="1" applyBorder="1" applyAlignment="1" applyProtection="1">
      <alignment horizontal="center"/>
    </xf>
    <xf numFmtId="0" fontId="60" fillId="27" borderId="370" xfId="0" applyFont="1" applyFill="1" applyBorder="1" applyAlignment="1">
      <alignment horizontal="center" vertical="center" wrapText="1"/>
    </xf>
    <xf numFmtId="0" fontId="60" fillId="27" borderId="211" xfId="0" applyFont="1" applyFill="1" applyBorder="1" applyAlignment="1">
      <alignment horizontal="center" vertical="center" wrapText="1"/>
    </xf>
    <xf numFmtId="167" fontId="80" fillId="10" borderId="332" xfId="1" applyNumberFormat="1" applyFont="1" applyFill="1" applyBorder="1" applyAlignment="1" applyProtection="1">
      <alignment horizontal="center"/>
    </xf>
    <xf numFmtId="167" fontId="80" fillId="10" borderId="333" xfId="1" applyNumberFormat="1" applyFont="1" applyFill="1" applyBorder="1" applyAlignment="1" applyProtection="1">
      <alignment horizontal="center"/>
    </xf>
    <xf numFmtId="167" fontId="80" fillId="10" borderId="335" xfId="1" applyNumberFormat="1" applyFont="1" applyFill="1" applyBorder="1" applyAlignment="1" applyProtection="1">
      <alignment horizontal="center"/>
    </xf>
    <xf numFmtId="167" fontId="80" fillId="10" borderId="336" xfId="1" applyNumberFormat="1" applyFont="1" applyFill="1" applyBorder="1" applyAlignment="1" applyProtection="1">
      <alignment horizontal="center"/>
    </xf>
    <xf numFmtId="0" fontId="80" fillId="34" borderId="489" xfId="0" applyFont="1" applyFill="1" applyBorder="1" applyAlignment="1">
      <alignment horizontal="center" vertical="center"/>
    </xf>
    <xf numFmtId="0" fontId="60" fillId="27" borderId="244" xfId="0" applyFont="1" applyFill="1" applyBorder="1" applyAlignment="1">
      <alignment horizontal="center" vertical="center" wrapText="1"/>
    </xf>
    <xf numFmtId="0" fontId="60" fillId="27" borderId="234" xfId="0" applyFont="1" applyFill="1" applyBorder="1" applyAlignment="1">
      <alignment horizontal="center" vertical="center" wrapText="1"/>
    </xf>
    <xf numFmtId="0" fontId="79" fillId="0" borderId="352" xfId="0" applyFont="1" applyBorder="1" applyAlignment="1">
      <alignment vertical="center" wrapText="1"/>
    </xf>
    <xf numFmtId="0" fontId="79" fillId="0" borderId="353" xfId="0" applyFont="1" applyBorder="1" applyAlignment="1">
      <alignment vertical="center" wrapText="1"/>
    </xf>
    <xf numFmtId="167" fontId="80" fillId="0" borderId="0" xfId="1" applyNumberFormat="1" applyFont="1" applyFill="1" applyBorder="1" applyAlignment="1" applyProtection="1">
      <alignment horizontal="center" vertical="center"/>
    </xf>
    <xf numFmtId="167" fontId="80" fillId="0" borderId="199" xfId="1" applyNumberFormat="1" applyFont="1" applyFill="1" applyBorder="1" applyAlignment="1" applyProtection="1">
      <alignment horizontal="center" vertical="center"/>
    </xf>
    <xf numFmtId="0" fontId="60" fillId="27" borderId="138" xfId="0" applyFont="1" applyFill="1" applyBorder="1" applyAlignment="1">
      <alignment horizontal="center" vertical="center" wrapText="1"/>
    </xf>
    <xf numFmtId="0" fontId="60" fillId="27" borderId="235" xfId="0" applyFont="1" applyFill="1" applyBorder="1" applyAlignment="1">
      <alignment horizontal="center" vertical="center" wrapText="1"/>
    </xf>
    <xf numFmtId="0" fontId="60" fillId="27" borderId="221" xfId="0" applyFont="1" applyFill="1" applyBorder="1" applyAlignment="1">
      <alignment horizontal="center" vertical="center" wrapText="1"/>
    </xf>
    <xf numFmtId="0" fontId="60" fillId="27" borderId="233" xfId="0" applyFont="1" applyFill="1" applyBorder="1" applyAlignment="1">
      <alignment horizontal="center" vertical="center" wrapText="1"/>
    </xf>
    <xf numFmtId="167" fontId="80" fillId="0" borderId="0" xfId="0" applyNumberFormat="1" applyFont="1" applyAlignment="1">
      <alignment horizontal="center" vertical="center"/>
    </xf>
    <xf numFmtId="0" fontId="80" fillId="0" borderId="0" xfId="0" applyFont="1" applyAlignment="1">
      <alignment horizontal="center" vertical="center"/>
    </xf>
    <xf numFmtId="167" fontId="80" fillId="0" borderId="207" xfId="0" applyNumberFormat="1" applyFont="1" applyBorder="1" applyAlignment="1">
      <alignment horizontal="center" vertical="center"/>
    </xf>
    <xf numFmtId="0" fontId="60" fillId="32" borderId="344" xfId="0" applyFont="1" applyFill="1" applyBorder="1" applyAlignment="1">
      <alignment horizontal="center" vertical="center"/>
    </xf>
    <xf numFmtId="0" fontId="60" fillId="32" borderId="126" xfId="0" applyFont="1" applyFill="1" applyBorder="1" applyAlignment="1">
      <alignment horizontal="center" vertical="center"/>
    </xf>
    <xf numFmtId="0" fontId="60" fillId="32" borderId="342" xfId="0" applyFont="1" applyFill="1" applyBorder="1" applyAlignment="1">
      <alignment horizontal="center" vertical="center"/>
    </xf>
    <xf numFmtId="0" fontId="60" fillId="32" borderId="343" xfId="0" applyFont="1" applyFill="1" applyBorder="1" applyAlignment="1">
      <alignment horizontal="center" vertical="center"/>
    </xf>
    <xf numFmtId="0" fontId="60" fillId="32" borderId="329" xfId="0" applyFont="1" applyFill="1" applyBorder="1" applyAlignment="1">
      <alignment horizontal="center" vertical="center"/>
    </xf>
    <xf numFmtId="0" fontId="60" fillId="32" borderId="73" xfId="0" applyFont="1" applyFill="1" applyBorder="1" applyAlignment="1">
      <alignment horizontal="center" vertical="center"/>
    </xf>
    <xf numFmtId="0" fontId="60" fillId="32" borderId="345" xfId="0" applyFont="1" applyFill="1" applyBorder="1" applyAlignment="1">
      <alignment horizontal="center" vertical="center" wrapText="1"/>
    </xf>
    <xf numFmtId="0" fontId="60" fillId="32" borderId="138" xfId="0" applyFont="1" applyFill="1" applyBorder="1" applyAlignment="1">
      <alignment horizontal="center" vertical="center" wrapText="1"/>
    </xf>
    <xf numFmtId="0" fontId="60" fillId="32" borderId="345" xfId="0" applyFont="1" applyFill="1" applyBorder="1" applyAlignment="1">
      <alignment horizontal="center" vertical="center"/>
    </xf>
    <xf numFmtId="0" fontId="60" fillId="32" borderId="138" xfId="0" applyFont="1" applyFill="1" applyBorder="1" applyAlignment="1">
      <alignment horizontal="center" vertical="center"/>
    </xf>
    <xf numFmtId="181" fontId="79" fillId="33" borderId="238" xfId="0" applyNumberFormat="1" applyFont="1" applyFill="1" applyBorder="1" applyAlignment="1">
      <alignment horizontal="left" vertical="center" wrapText="1" indent="2"/>
    </xf>
    <xf numFmtId="181" fontId="79" fillId="33" borderId="0" xfId="0" applyNumberFormat="1" applyFont="1" applyFill="1" applyAlignment="1">
      <alignment horizontal="left" vertical="center" wrapText="1" indent="2"/>
    </xf>
    <xf numFmtId="0" fontId="82" fillId="15" borderId="405" xfId="0" applyFont="1" applyFill="1" applyBorder="1" applyAlignment="1" applyProtection="1">
      <alignment horizontal="left" vertical="center"/>
      <protection locked="0"/>
    </xf>
    <xf numFmtId="0" fontId="82" fillId="15" borderId="406" xfId="0" applyFont="1" applyFill="1" applyBorder="1" applyAlignment="1" applyProtection="1">
      <alignment horizontal="left" vertical="center"/>
      <protection locked="0"/>
    </xf>
    <xf numFmtId="0" fontId="80" fillId="26" borderId="86" xfId="0" applyFont="1" applyFill="1" applyBorder="1" applyAlignment="1">
      <alignment horizontal="center" vertical="center"/>
    </xf>
    <xf numFmtId="0" fontId="80" fillId="26" borderId="341" xfId="0" applyFont="1" applyFill="1" applyBorder="1" applyAlignment="1">
      <alignment horizontal="center" vertical="center"/>
    </xf>
    <xf numFmtId="0" fontId="88" fillId="32" borderId="349" xfId="0" applyFont="1" applyFill="1" applyBorder="1" applyAlignment="1">
      <alignment horizontal="center" vertical="center"/>
    </xf>
    <xf numFmtId="0" fontId="88" fillId="32" borderId="344" xfId="0" applyFont="1" applyFill="1" applyBorder="1" applyAlignment="1">
      <alignment horizontal="center" vertical="center"/>
    </xf>
    <xf numFmtId="0" fontId="88" fillId="32" borderId="229" xfId="0" applyFont="1" applyFill="1" applyBorder="1" applyAlignment="1">
      <alignment horizontal="center" vertical="center"/>
    </xf>
    <xf numFmtId="0" fontId="88" fillId="32" borderId="230" xfId="0" applyFont="1" applyFill="1" applyBorder="1" applyAlignment="1">
      <alignment horizontal="center" vertical="center"/>
    </xf>
    <xf numFmtId="0" fontId="88" fillId="32" borderId="348" xfId="0" applyFont="1" applyFill="1" applyBorder="1" applyAlignment="1">
      <alignment horizontal="center" vertical="center"/>
    </xf>
    <xf numFmtId="0" fontId="88" fillId="32" borderId="351" xfId="0" applyFont="1" applyFill="1" applyBorder="1" applyAlignment="1">
      <alignment horizontal="center" vertical="center"/>
    </xf>
    <xf numFmtId="0" fontId="0" fillId="0" borderId="420" xfId="0" applyBorder="1" applyAlignment="1">
      <alignment horizontal="right" vertical="center"/>
    </xf>
    <xf numFmtId="0" fontId="0" fillId="0" borderId="313" xfId="0" applyBorder="1" applyAlignment="1">
      <alignment horizontal="right" vertical="center"/>
    </xf>
    <xf numFmtId="0" fontId="60" fillId="27" borderId="416" xfId="0" applyFont="1" applyFill="1" applyBorder="1" applyAlignment="1">
      <alignment horizontal="center" vertical="center"/>
    </xf>
    <xf numFmtId="0" fontId="60" fillId="27" borderId="243" xfId="0" applyFont="1" applyFill="1" applyBorder="1" applyAlignment="1">
      <alignment horizontal="center" vertical="center"/>
    </xf>
    <xf numFmtId="0" fontId="60" fillId="27" borderId="428" xfId="0" applyFont="1" applyFill="1" applyBorder="1" applyAlignment="1">
      <alignment horizontal="center" vertical="center"/>
    </xf>
    <xf numFmtId="0" fontId="60" fillId="27" borderId="231" xfId="0" applyFont="1" applyFill="1" applyBorder="1" applyAlignment="1">
      <alignment horizontal="center" vertical="center"/>
    </xf>
    <xf numFmtId="0" fontId="75" fillId="25" borderId="186" xfId="0" applyFont="1" applyFill="1" applyBorder="1" applyAlignment="1">
      <alignment horizontal="center" vertical="center"/>
    </xf>
    <xf numFmtId="0" fontId="75" fillId="25" borderId="196" xfId="0" applyFont="1" applyFill="1" applyBorder="1" applyAlignment="1">
      <alignment horizontal="center" vertical="center"/>
    </xf>
    <xf numFmtId="0" fontId="80" fillId="0" borderId="502" xfId="0" applyFont="1" applyBorder="1" applyAlignment="1">
      <alignment horizontal="center" vertical="center" wrapText="1"/>
    </xf>
    <xf numFmtId="0" fontId="80" fillId="0" borderId="503" xfId="0" applyFont="1" applyBorder="1" applyAlignment="1">
      <alignment horizontal="center" vertical="center" wrapText="1"/>
    </xf>
    <xf numFmtId="0" fontId="75" fillId="25" borderId="557" xfId="0" applyFont="1" applyFill="1" applyBorder="1" applyAlignment="1">
      <alignment horizontal="center" vertical="center"/>
    </xf>
    <xf numFmtId="0" fontId="75" fillId="25" borderId="558" xfId="0" applyFont="1" applyFill="1" applyBorder="1" applyAlignment="1">
      <alignment horizontal="center" vertical="center"/>
    </xf>
    <xf numFmtId="0" fontId="75" fillId="25" borderId="559" xfId="0" applyFont="1" applyFill="1" applyBorder="1" applyAlignment="1">
      <alignment horizontal="center" vertical="center"/>
    </xf>
    <xf numFmtId="0" fontId="0" fillId="0" borderId="419" xfId="0" applyBorder="1" applyAlignment="1">
      <alignment horizontal="right" vertical="center"/>
    </xf>
    <xf numFmtId="0" fontId="0" fillId="0" borderId="312" xfId="0" applyBorder="1" applyAlignment="1">
      <alignment horizontal="right" vertical="center"/>
    </xf>
    <xf numFmtId="0" fontId="60" fillId="28" borderId="187" xfId="0" applyFont="1" applyFill="1" applyBorder="1" applyAlignment="1">
      <alignment horizontal="center" vertical="center" wrapText="1"/>
    </xf>
    <xf numFmtId="0" fontId="60" fillId="28" borderId="294" xfId="0" applyFont="1" applyFill="1" applyBorder="1" applyAlignment="1">
      <alignment horizontal="center" vertical="center" wrapText="1"/>
    </xf>
    <xf numFmtId="0" fontId="60" fillId="28" borderId="195" xfId="0" applyFont="1" applyFill="1" applyBorder="1" applyAlignment="1">
      <alignment horizontal="center" vertical="center" wrapText="1"/>
    </xf>
    <xf numFmtId="0" fontId="60" fillId="28" borderId="276" xfId="0" applyFont="1" applyFill="1" applyBorder="1" applyAlignment="1">
      <alignment horizontal="center" vertical="center" wrapText="1"/>
    </xf>
    <xf numFmtId="0" fontId="72" fillId="13" borderId="168" xfId="0" applyFont="1" applyFill="1" applyBorder="1" applyAlignment="1">
      <alignment horizontal="center" vertical="center" wrapText="1"/>
    </xf>
    <xf numFmtId="0" fontId="72" fillId="13" borderId="81" xfId="0" applyFont="1" applyFill="1" applyBorder="1" applyAlignment="1">
      <alignment horizontal="center" vertical="center" wrapText="1"/>
    </xf>
    <xf numFmtId="0" fontId="72" fillId="13" borderId="258" xfId="0" applyFont="1" applyFill="1" applyBorder="1" applyAlignment="1">
      <alignment horizontal="center" vertical="center" wrapText="1"/>
    </xf>
    <xf numFmtId="0" fontId="72" fillId="13" borderId="187" xfId="0" applyFont="1" applyFill="1" applyBorder="1" applyAlignment="1">
      <alignment horizontal="center" vertical="center" wrapText="1"/>
    </xf>
    <xf numFmtId="0" fontId="72" fillId="13" borderId="416" xfId="0" applyFont="1" applyFill="1" applyBorder="1" applyAlignment="1">
      <alignment horizontal="center" vertical="center" wrapText="1"/>
    </xf>
    <xf numFmtId="0" fontId="72" fillId="13" borderId="195" xfId="0" applyFont="1" applyFill="1" applyBorder="1" applyAlignment="1">
      <alignment horizontal="center" vertical="center" wrapText="1"/>
    </xf>
    <xf numFmtId="0" fontId="80" fillId="10" borderId="430" xfId="0" applyFont="1" applyFill="1" applyBorder="1" applyAlignment="1">
      <alignment horizontal="right"/>
    </xf>
    <xf numFmtId="0" fontId="80" fillId="10" borderId="335" xfId="0" applyFont="1" applyFill="1" applyBorder="1" applyAlignment="1">
      <alignment horizontal="right"/>
    </xf>
    <xf numFmtId="0" fontId="80" fillId="10" borderId="431" xfId="0" applyFont="1" applyFill="1" applyBorder="1" applyAlignment="1">
      <alignment horizontal="right"/>
    </xf>
    <xf numFmtId="0" fontId="80" fillId="10" borderId="337" xfId="0" applyFont="1" applyFill="1" applyBorder="1" applyAlignment="1">
      <alignment horizontal="right"/>
    </xf>
    <xf numFmtId="0" fontId="72" fillId="13" borderId="511" xfId="0" applyFont="1" applyFill="1" applyBorder="1" applyAlignment="1">
      <alignment horizontal="center" vertical="center" wrapText="1"/>
    </xf>
    <xf numFmtId="0" fontId="72" fillId="13" borderId="512" xfId="0" applyFont="1" applyFill="1" applyBorder="1" applyAlignment="1">
      <alignment horizontal="center" vertical="center" wrapText="1"/>
    </xf>
    <xf numFmtId="0" fontId="60" fillId="27" borderId="221" xfId="0" applyFont="1" applyFill="1" applyBorder="1" applyAlignment="1">
      <alignment horizontal="center" vertical="center"/>
    </xf>
    <xf numFmtId="0" fontId="60" fillId="27" borderId="233" xfId="0" applyFont="1" applyFill="1" applyBorder="1" applyAlignment="1">
      <alignment horizontal="center" vertical="center"/>
    </xf>
    <xf numFmtId="0" fontId="80" fillId="0" borderId="240" xfId="0" applyFont="1" applyBorder="1" applyAlignment="1">
      <alignment horizontal="center" vertical="center" wrapText="1"/>
    </xf>
    <xf numFmtId="0" fontId="80" fillId="0" borderId="241" xfId="0" applyFont="1" applyBorder="1" applyAlignment="1">
      <alignment horizontal="center" vertical="center" wrapText="1"/>
    </xf>
    <xf numFmtId="0" fontId="80" fillId="0" borderId="242" xfId="0" applyFont="1" applyBorder="1" applyAlignment="1">
      <alignment horizontal="center" vertical="center" wrapText="1"/>
    </xf>
    <xf numFmtId="0" fontId="72" fillId="13" borderId="204" xfId="0" applyFont="1" applyFill="1" applyBorder="1" applyAlignment="1">
      <alignment horizontal="center" vertical="center" wrapText="1"/>
    </xf>
    <xf numFmtId="0" fontId="72" fillId="13" borderId="181" xfId="0" applyFont="1" applyFill="1" applyBorder="1" applyAlignment="1">
      <alignment horizontal="center" vertical="center" wrapText="1"/>
    </xf>
    <xf numFmtId="0" fontId="60" fillId="27" borderId="138" xfId="0" applyFont="1" applyFill="1" applyBorder="1" applyAlignment="1">
      <alignment horizontal="center" vertical="center"/>
    </xf>
    <xf numFmtId="0" fontId="60" fillId="27" borderId="235" xfId="0" applyFont="1" applyFill="1" applyBorder="1" applyAlignment="1">
      <alignment horizontal="center" vertical="center"/>
    </xf>
    <xf numFmtId="0" fontId="60" fillId="27" borderId="125" xfId="0" applyFont="1" applyFill="1" applyBorder="1" applyAlignment="1">
      <alignment horizontal="center" vertical="center" wrapText="1"/>
    </xf>
    <xf numFmtId="0" fontId="60" fillId="27" borderId="229" xfId="0" applyFont="1" applyFill="1" applyBorder="1" applyAlignment="1">
      <alignment horizontal="center" vertical="center" wrapText="1"/>
    </xf>
    <xf numFmtId="0" fontId="60" fillId="27" borderId="0" xfId="0" applyFont="1" applyFill="1" applyAlignment="1">
      <alignment horizontal="center" vertical="center" wrapText="1"/>
    </xf>
    <xf numFmtId="0" fontId="60" fillId="27" borderId="208" xfId="0" applyFont="1" applyFill="1" applyBorder="1" applyAlignment="1">
      <alignment horizontal="center" vertical="center" wrapText="1"/>
    </xf>
    <xf numFmtId="181" fontId="60" fillId="27" borderId="416" xfId="0" applyNumberFormat="1" applyFont="1" applyFill="1" applyBorder="1" applyAlignment="1">
      <alignment horizontal="center" vertical="center"/>
    </xf>
    <xf numFmtId="181" fontId="60" fillId="27" borderId="126" xfId="0" applyNumberFormat="1" applyFont="1" applyFill="1" applyBorder="1" applyAlignment="1">
      <alignment horizontal="center" vertical="center"/>
    </xf>
    <xf numFmtId="181" fontId="60" fillId="27" borderId="428" xfId="0" applyNumberFormat="1" applyFont="1" applyFill="1" applyBorder="1" applyAlignment="1">
      <alignment horizontal="center" vertical="center"/>
    </xf>
    <xf numFmtId="181" fontId="60" fillId="27" borderId="230" xfId="0" applyNumberFormat="1" applyFont="1" applyFill="1" applyBorder="1" applyAlignment="1">
      <alignment horizontal="center" vertical="center"/>
    </xf>
    <xf numFmtId="0" fontId="60" fillId="26" borderId="58" xfId="0" applyFont="1" applyFill="1" applyBorder="1" applyAlignment="1">
      <alignment horizontal="center"/>
    </xf>
    <xf numFmtId="0" fontId="60" fillId="26" borderId="0" xfId="0" applyFont="1" applyFill="1" applyAlignment="1">
      <alignment horizontal="center"/>
    </xf>
    <xf numFmtId="0" fontId="60" fillId="26" borderId="413" xfId="0" applyFont="1" applyFill="1" applyBorder="1" applyAlignment="1">
      <alignment horizontal="center"/>
    </xf>
    <xf numFmtId="0" fontId="88" fillId="32" borderId="127" xfId="0" applyFont="1" applyFill="1" applyBorder="1" applyAlignment="1">
      <alignment horizontal="center" vertical="center"/>
    </xf>
    <xf numFmtId="0" fontId="88" fillId="32" borderId="114" xfId="0" applyFont="1" applyFill="1" applyBorder="1" applyAlignment="1">
      <alignment horizontal="center" vertical="center"/>
    </xf>
    <xf numFmtId="0" fontId="80" fillId="10" borderId="429" xfId="0" applyFont="1" applyFill="1" applyBorder="1" applyAlignment="1">
      <alignment horizontal="right"/>
    </xf>
    <xf numFmtId="0" fontId="80" fillId="10" borderId="332" xfId="0" applyFont="1" applyFill="1" applyBorder="1" applyAlignment="1">
      <alignment horizontal="right"/>
    </xf>
    <xf numFmtId="0" fontId="80" fillId="35" borderId="429" xfId="0" applyFont="1" applyFill="1" applyBorder="1" applyAlignment="1">
      <alignment horizontal="center" vertical="center"/>
    </xf>
    <xf numFmtId="0" fontId="80" fillId="35" borderId="332" xfId="0" applyFont="1" applyFill="1" applyBorder="1" applyAlignment="1">
      <alignment horizontal="center" vertical="center"/>
    </xf>
    <xf numFmtId="0" fontId="80" fillId="35" borderId="333" xfId="0" applyFont="1" applyFill="1" applyBorder="1" applyAlignment="1">
      <alignment horizontal="center" vertical="center"/>
    </xf>
    <xf numFmtId="0" fontId="80" fillId="35" borderId="430" xfId="0" applyFont="1" applyFill="1" applyBorder="1" applyAlignment="1">
      <alignment horizontal="center" vertical="center"/>
    </xf>
    <xf numFmtId="0" fontId="80" fillId="35" borderId="335" xfId="0" applyFont="1" applyFill="1" applyBorder="1" applyAlignment="1">
      <alignment horizontal="center" vertical="center"/>
    </xf>
    <xf numFmtId="0" fontId="80" fillId="35" borderId="336" xfId="0" applyFont="1" applyFill="1" applyBorder="1" applyAlignment="1">
      <alignment horizontal="center" vertical="center"/>
    </xf>
    <xf numFmtId="0" fontId="80" fillId="35" borderId="357" xfId="0" applyFont="1" applyFill="1" applyBorder="1" applyAlignment="1">
      <alignment horizontal="center" vertical="center"/>
    </xf>
    <xf numFmtId="0" fontId="60" fillId="35" borderId="358" xfId="0" applyFont="1" applyFill="1" applyBorder="1" applyAlignment="1">
      <alignment horizontal="center" vertical="center" wrapText="1"/>
    </xf>
    <xf numFmtId="0" fontId="60" fillId="35" borderId="335" xfId="0" applyFont="1" applyFill="1" applyBorder="1" applyAlignment="1">
      <alignment horizontal="center" vertical="center" wrapText="1"/>
    </xf>
    <xf numFmtId="0" fontId="60" fillId="35" borderId="336" xfId="0" applyFont="1" applyFill="1" applyBorder="1" applyAlignment="1">
      <alignment horizontal="center" vertical="center" wrapText="1"/>
    </xf>
    <xf numFmtId="0" fontId="60" fillId="27" borderId="433" xfId="0" applyFont="1" applyFill="1" applyBorder="1" applyAlignment="1">
      <alignment horizontal="center" vertical="center"/>
    </xf>
    <xf numFmtId="0" fontId="60" fillId="27" borderId="370" xfId="0" applyFont="1" applyFill="1" applyBorder="1" applyAlignment="1">
      <alignment horizontal="center" vertical="center"/>
    </xf>
    <xf numFmtId="0" fontId="60" fillId="27" borderId="435" xfId="0" applyFont="1" applyFill="1" applyBorder="1" applyAlignment="1">
      <alignment horizontal="center" vertical="center"/>
    </xf>
    <xf numFmtId="0" fontId="60" fillId="27" borderId="211" xfId="0" applyFont="1" applyFill="1" applyBorder="1" applyAlignment="1">
      <alignment horizontal="center" vertical="center"/>
    </xf>
    <xf numFmtId="0" fontId="80" fillId="35" borderId="358" xfId="0" applyFont="1" applyFill="1" applyBorder="1" applyAlignment="1">
      <alignment horizontal="center" vertical="center"/>
    </xf>
    <xf numFmtId="0" fontId="60" fillId="32" borderId="346" xfId="0" applyFont="1" applyFill="1" applyBorder="1" applyAlignment="1">
      <alignment horizontal="center" vertical="center"/>
    </xf>
    <xf numFmtId="0" fontId="60" fillId="32" borderId="347" xfId="0" applyFont="1" applyFill="1" applyBorder="1" applyAlignment="1">
      <alignment horizontal="center" vertical="center"/>
    </xf>
    <xf numFmtId="0" fontId="60" fillId="32" borderId="85" xfId="0" applyFont="1" applyFill="1" applyBorder="1" applyAlignment="1">
      <alignment horizontal="center" vertical="center" wrapText="1"/>
    </xf>
    <xf numFmtId="0" fontId="60" fillId="32" borderId="215" xfId="0" applyFont="1" applyFill="1" applyBorder="1" applyAlignment="1">
      <alignment horizontal="center" vertical="center" wrapText="1"/>
    </xf>
    <xf numFmtId="0" fontId="60" fillId="32" borderId="74" xfId="0" applyFont="1" applyFill="1" applyBorder="1" applyAlignment="1">
      <alignment horizontal="center" vertical="center" wrapText="1"/>
    </xf>
    <xf numFmtId="181" fontId="79" fillId="33" borderId="200" xfId="0" applyNumberFormat="1" applyFont="1" applyFill="1" applyBorder="1" applyAlignment="1">
      <alignment horizontal="left" vertical="center" wrapText="1" indent="2"/>
    </xf>
    <xf numFmtId="0" fontId="75" fillId="25" borderId="213" xfId="0" applyFont="1" applyFill="1" applyBorder="1" applyAlignment="1">
      <alignment horizontal="center" vertical="center" wrapText="1"/>
    </xf>
    <xf numFmtId="0" fontId="75" fillId="25" borderId="216" xfId="0" applyFont="1" applyFill="1" applyBorder="1" applyAlignment="1">
      <alignment horizontal="center" vertical="center" wrapText="1"/>
    </xf>
    <xf numFmtId="0" fontId="75" fillId="25" borderId="360" xfId="0" applyFont="1" applyFill="1" applyBorder="1" applyAlignment="1">
      <alignment horizontal="center" vertical="center" wrapText="1"/>
    </xf>
    <xf numFmtId="0" fontId="79" fillId="0" borderId="354" xfId="0" applyFont="1" applyBorder="1" applyAlignment="1">
      <alignment vertical="center" wrapText="1"/>
    </xf>
    <xf numFmtId="0" fontId="79" fillId="0" borderId="296" xfId="0" applyFont="1" applyBorder="1" applyAlignment="1">
      <alignment vertical="center" wrapText="1"/>
    </xf>
    <xf numFmtId="181" fontId="79" fillId="33" borderId="214" xfId="0" applyNumberFormat="1" applyFont="1" applyFill="1" applyBorder="1" applyAlignment="1">
      <alignment horizontal="left" vertical="center" wrapText="1" indent="2"/>
    </xf>
    <xf numFmtId="181" fontId="79" fillId="33" borderId="220" xfId="0" applyNumberFormat="1" applyFont="1" applyFill="1" applyBorder="1" applyAlignment="1">
      <alignment horizontal="left" vertical="center" wrapText="1" indent="2"/>
    </xf>
    <xf numFmtId="0" fontId="60" fillId="27" borderId="238" xfId="0" applyFont="1" applyFill="1" applyBorder="1" applyAlignment="1">
      <alignment horizontal="center" vertical="center"/>
    </xf>
    <xf numFmtId="37" fontId="80" fillId="0" borderId="248" xfId="1" applyNumberFormat="1" applyFont="1" applyFill="1" applyBorder="1" applyAlignment="1" applyProtection="1">
      <alignment horizontal="center" vertical="center"/>
    </xf>
    <xf numFmtId="37" fontId="80" fillId="0" borderId="265" xfId="1" applyNumberFormat="1" applyFont="1" applyFill="1" applyBorder="1" applyAlignment="1" applyProtection="1">
      <alignment horizontal="center" vertical="center"/>
    </xf>
    <xf numFmtId="0" fontId="60" fillId="28" borderId="266" xfId="0" applyFont="1" applyFill="1" applyBorder="1" applyAlignment="1">
      <alignment horizontal="center" vertical="center" wrapText="1"/>
    </xf>
    <xf numFmtId="0" fontId="60" fillId="28" borderId="250" xfId="0" applyFont="1" applyFill="1" applyBorder="1" applyAlignment="1">
      <alignment horizontal="center" vertical="center" wrapText="1"/>
    </xf>
    <xf numFmtId="0" fontId="60" fillId="28" borderId="286" xfId="0" applyFont="1" applyFill="1" applyBorder="1" applyAlignment="1">
      <alignment horizontal="center" vertical="center" wrapText="1"/>
    </xf>
    <xf numFmtId="0" fontId="60" fillId="28" borderId="287" xfId="0" applyFont="1" applyFill="1" applyBorder="1" applyAlignment="1">
      <alignment horizontal="center" vertical="center" wrapText="1"/>
    </xf>
    <xf numFmtId="39" fontId="80" fillId="0" borderId="248" xfId="1" applyNumberFormat="1" applyFont="1" applyFill="1" applyBorder="1" applyAlignment="1" applyProtection="1">
      <alignment horizontal="center" vertical="center"/>
    </xf>
    <xf numFmtId="39" fontId="80" fillId="0" borderId="249" xfId="1" applyNumberFormat="1" applyFont="1" applyFill="1" applyBorder="1" applyAlignment="1" applyProtection="1">
      <alignment horizontal="center" vertical="center"/>
    </xf>
    <xf numFmtId="38" fontId="80" fillId="0" borderId="288" xfId="0" applyNumberFormat="1" applyFont="1" applyBorder="1" applyAlignment="1">
      <alignment horizontal="center" vertical="center"/>
    </xf>
    <xf numFmtId="38" fontId="80" fillId="0" borderId="289" xfId="0" applyNumberFormat="1" applyFont="1" applyBorder="1" applyAlignment="1">
      <alignment horizontal="center" vertical="center"/>
    </xf>
    <xf numFmtId="0" fontId="60" fillId="28" borderId="246" xfId="0" applyFont="1" applyFill="1" applyBorder="1" applyAlignment="1">
      <alignment horizontal="center" vertical="center" wrapText="1"/>
    </xf>
    <xf numFmtId="0" fontId="60" fillId="28" borderId="251" xfId="0" applyFont="1" applyFill="1" applyBorder="1" applyAlignment="1">
      <alignment horizontal="center" vertical="center" wrapText="1"/>
    </xf>
    <xf numFmtId="0" fontId="60" fillId="28" borderId="185" xfId="0" applyFont="1" applyFill="1" applyBorder="1" applyAlignment="1">
      <alignment horizontal="center" vertical="center" wrapText="1"/>
    </xf>
    <xf numFmtId="0" fontId="60" fillId="28" borderId="290" xfId="0" applyFont="1" applyFill="1" applyBorder="1" applyAlignment="1">
      <alignment horizontal="center" vertical="center" wrapText="1"/>
    </xf>
    <xf numFmtId="0" fontId="60" fillId="28" borderId="264" xfId="0" applyFont="1" applyFill="1" applyBorder="1" applyAlignment="1">
      <alignment horizontal="center" vertical="center" wrapText="1"/>
    </xf>
    <xf numFmtId="0" fontId="131" fillId="0" borderId="257" xfId="0" applyFont="1" applyBorder="1" applyAlignment="1">
      <alignment horizontal="left" vertical="center" wrapText="1"/>
    </xf>
    <xf numFmtId="0" fontId="131" fillId="0" borderId="412" xfId="0" applyFont="1" applyBorder="1" applyAlignment="1">
      <alignment horizontal="left" vertical="center" wrapText="1"/>
    </xf>
    <xf numFmtId="0" fontId="131" fillId="0" borderId="0" xfId="0" applyFont="1" applyAlignment="1">
      <alignment horizontal="left" vertical="center" wrapText="1"/>
    </xf>
    <xf numFmtId="0" fontId="131" fillId="0" borderId="413" xfId="0" applyFont="1" applyBorder="1" applyAlignment="1">
      <alignment horizontal="left" vertical="center" wrapText="1"/>
    </xf>
    <xf numFmtId="0" fontId="131" fillId="0" borderId="228" xfId="0" applyFont="1" applyBorder="1" applyAlignment="1">
      <alignment horizontal="left" vertical="center" wrapText="1"/>
    </xf>
    <xf numFmtId="0" fontId="131" fillId="0" borderId="415" xfId="0" applyFont="1" applyBorder="1" applyAlignment="1">
      <alignment horizontal="left" vertical="center" wrapText="1"/>
    </xf>
    <xf numFmtId="0" fontId="130" fillId="33" borderId="212" xfId="0" applyFont="1" applyFill="1" applyBorder="1" applyAlignment="1">
      <alignment horizontal="left" vertical="center" indent="1"/>
    </xf>
    <xf numFmtId="0" fontId="130" fillId="33" borderId="208" xfId="0" applyFont="1" applyFill="1" applyBorder="1" applyAlignment="1">
      <alignment horizontal="left" vertical="center" indent="1"/>
    </xf>
    <xf numFmtId="0" fontId="130" fillId="33" borderId="214" xfId="0" applyFont="1" applyFill="1" applyBorder="1" applyAlignment="1">
      <alignment horizontal="left" vertical="center" indent="1"/>
    </xf>
    <xf numFmtId="0" fontId="130" fillId="33" borderId="206" xfId="0" applyFont="1" applyFill="1" applyBorder="1" applyAlignment="1">
      <alignment horizontal="left" vertical="center" indent="1"/>
    </xf>
    <xf numFmtId="0" fontId="87" fillId="33" borderId="238" xfId="0" applyFont="1" applyFill="1" applyBorder="1" applyAlignment="1">
      <alignment horizontal="left" vertical="center" wrapText="1" indent="1"/>
    </xf>
    <xf numFmtId="0" fontId="87" fillId="33" borderId="207" xfId="0" applyFont="1" applyFill="1" applyBorder="1" applyAlignment="1">
      <alignment horizontal="left" vertical="center" wrapText="1" indent="1"/>
    </xf>
    <xf numFmtId="0" fontId="88" fillId="32" borderId="345" xfId="0" applyFont="1" applyFill="1" applyBorder="1" applyAlignment="1">
      <alignment horizontal="center" vertical="center"/>
    </xf>
    <xf numFmtId="0" fontId="88" fillId="32" borderId="235" xfId="0" applyFont="1" applyFill="1" applyBorder="1" applyAlignment="1">
      <alignment horizontal="center" vertical="center"/>
    </xf>
    <xf numFmtId="0" fontId="88" fillId="32" borderId="350" xfId="0" applyFont="1" applyFill="1" applyBorder="1" applyAlignment="1">
      <alignment horizontal="center" vertical="center"/>
    </xf>
    <xf numFmtId="0" fontId="88" fillId="32" borderId="487" xfId="0" applyFont="1" applyFill="1" applyBorder="1" applyAlignment="1">
      <alignment horizontal="center" vertical="center"/>
    </xf>
    <xf numFmtId="0" fontId="80" fillId="26" borderId="196" xfId="0" applyFont="1" applyFill="1" applyBorder="1" applyAlignment="1">
      <alignment horizontal="center" vertical="center"/>
    </xf>
    <xf numFmtId="0" fontId="80" fillId="26" borderId="259" xfId="0" applyFont="1" applyFill="1" applyBorder="1" applyAlignment="1">
      <alignment horizontal="center" vertical="center"/>
    </xf>
    <xf numFmtId="0" fontId="60" fillId="2" borderId="429" xfId="0" applyFont="1" applyFill="1" applyBorder="1" applyAlignment="1">
      <alignment horizontal="center" vertical="center"/>
    </xf>
    <xf numFmtId="0" fontId="60" fillId="2" borderId="332" xfId="0" applyFont="1" applyFill="1" applyBorder="1" applyAlignment="1">
      <alignment horizontal="center" vertical="center"/>
    </xf>
    <xf numFmtId="0" fontId="60" fillId="2" borderId="333" xfId="0" applyFont="1" applyFill="1" applyBorder="1" applyAlignment="1">
      <alignment horizontal="center" vertical="center"/>
    </xf>
    <xf numFmtId="0" fontId="60" fillId="2" borderId="357" xfId="0" applyFont="1" applyFill="1" applyBorder="1" applyAlignment="1">
      <alignment horizontal="center" vertical="center"/>
    </xf>
    <xf numFmtId="38" fontId="93" fillId="0" borderId="338" xfId="0" applyNumberFormat="1" applyFont="1" applyBorder="1" applyAlignment="1">
      <alignment horizontal="center" vertical="center"/>
    </xf>
    <xf numFmtId="0" fontId="93" fillId="0" borderId="339" xfId="0" applyFont="1" applyBorder="1" applyAlignment="1">
      <alignment horizontal="center" vertical="center"/>
    </xf>
    <xf numFmtId="0" fontId="80" fillId="26" borderId="470" xfId="0" applyFont="1" applyFill="1" applyBorder="1" applyAlignment="1">
      <alignment horizontal="center" vertical="center"/>
    </xf>
    <xf numFmtId="0" fontId="80" fillId="26" borderId="471" xfId="0" applyFont="1" applyFill="1" applyBorder="1" applyAlignment="1">
      <alignment horizontal="center" vertical="center"/>
    </xf>
    <xf numFmtId="0" fontId="80" fillId="26" borderId="472" xfId="0" applyFont="1" applyFill="1" applyBorder="1" applyAlignment="1">
      <alignment horizontal="center" vertical="center"/>
    </xf>
    <xf numFmtId="0" fontId="75" fillId="36" borderId="467" xfId="0" applyFont="1" applyFill="1" applyBorder="1" applyAlignment="1">
      <alignment horizontal="center" vertical="center"/>
    </xf>
    <xf numFmtId="0" fontId="75" fillId="36" borderId="468" xfId="0" applyFont="1" applyFill="1" applyBorder="1" applyAlignment="1">
      <alignment horizontal="center" vertical="center"/>
    </xf>
    <xf numFmtId="0" fontId="75" fillId="36" borderId="469" xfId="0" applyFont="1" applyFill="1" applyBorder="1" applyAlignment="1">
      <alignment horizontal="center" vertical="center"/>
    </xf>
    <xf numFmtId="0" fontId="47" fillId="15" borderId="478" xfId="0" applyFont="1" applyFill="1" applyBorder="1" applyAlignment="1">
      <alignment horizontal="center"/>
    </xf>
    <xf numFmtId="0" fontId="47" fillId="15" borderId="479" xfId="0" applyFont="1" applyFill="1" applyBorder="1" applyAlignment="1">
      <alignment horizontal="center"/>
    </xf>
    <xf numFmtId="0" fontId="0" fillId="0" borderId="444" xfId="0" applyBorder="1" applyAlignment="1">
      <alignment horizontal="center" vertical="center"/>
    </xf>
    <xf numFmtId="0" fontId="0" fillId="0" borderId="445" xfId="0" applyBorder="1" applyAlignment="1">
      <alignment horizontal="center" vertical="center"/>
    </xf>
    <xf numFmtId="0" fontId="0" fillId="0" borderId="451" xfId="0" applyBorder="1" applyAlignment="1">
      <alignment horizontal="center" vertical="center"/>
    </xf>
    <xf numFmtId="0" fontId="47" fillId="15" borderId="393" xfId="0" applyFont="1" applyFill="1" applyBorder="1" applyAlignment="1">
      <alignment horizontal="center"/>
    </xf>
    <xf numFmtId="0" fontId="47" fillId="15" borderId="397" xfId="0" applyFont="1" applyFill="1" applyBorder="1" applyAlignment="1">
      <alignment horizontal="center"/>
    </xf>
    <xf numFmtId="0" fontId="47" fillId="15" borderId="457" xfId="0" applyFont="1" applyFill="1" applyBorder="1" applyAlignment="1">
      <alignment horizontal="center"/>
    </xf>
    <xf numFmtId="0" fontId="47" fillId="15" borderId="480" xfId="0" applyFont="1" applyFill="1" applyBorder="1" applyAlignment="1">
      <alignment horizontal="center"/>
    </xf>
    <xf numFmtId="0" fontId="47" fillId="15" borderId="398" xfId="0" applyFont="1" applyFill="1" applyBorder="1" applyAlignment="1">
      <alignment horizontal="center"/>
    </xf>
    <xf numFmtId="0" fontId="47" fillId="15" borderId="481" xfId="0" applyFont="1" applyFill="1" applyBorder="1" applyAlignment="1">
      <alignment horizontal="center"/>
    </xf>
    <xf numFmtId="0" fontId="47" fillId="15" borderId="448" xfId="0" applyFont="1" applyFill="1" applyBorder="1" applyAlignment="1">
      <alignment horizontal="center"/>
    </xf>
    <xf numFmtId="0" fontId="47" fillId="15" borderId="7" xfId="0" applyFont="1" applyFill="1" applyBorder="1" applyAlignment="1">
      <alignment horizontal="center"/>
    </xf>
    <xf numFmtId="0" fontId="47" fillId="15" borderId="8" xfId="0" applyFont="1" applyFill="1" applyBorder="1" applyAlignment="1">
      <alignment horizontal="center"/>
    </xf>
    <xf numFmtId="0" fontId="47" fillId="15" borderId="9" xfId="0" applyFont="1" applyFill="1" applyBorder="1" applyAlignment="1">
      <alignment horizontal="center"/>
    </xf>
    <xf numFmtId="0" fontId="47" fillId="15" borderId="139" xfId="0" applyFont="1" applyFill="1" applyBorder="1" applyAlignment="1">
      <alignment horizontal="center"/>
    </xf>
    <xf numFmtId="0" fontId="47" fillId="15" borderId="460" xfId="0" applyFont="1" applyFill="1" applyBorder="1" applyAlignment="1">
      <alignment horizontal="center"/>
    </xf>
    <xf numFmtId="0" fontId="35" fillId="13" borderId="256" xfId="0" applyFont="1" applyFill="1" applyBorder="1" applyAlignment="1">
      <alignment horizontal="center" vertical="center" wrapText="1"/>
    </xf>
    <xf numFmtId="0" fontId="35" fillId="13" borderId="62" xfId="0" applyFont="1" applyFill="1" applyBorder="1" applyAlignment="1">
      <alignment horizontal="center" vertical="center" wrapText="1"/>
    </xf>
    <xf numFmtId="0" fontId="28" fillId="15" borderId="54" xfId="0" applyFont="1" applyFill="1" applyBorder="1" applyAlignment="1">
      <alignment horizontal="center" vertical="center"/>
    </xf>
    <xf numFmtId="167" fontId="30" fillId="2" borderId="125" xfId="0" applyNumberFormat="1" applyFont="1" applyFill="1" applyBorder="1" applyAlignment="1" applyProtection="1">
      <alignment horizontal="center" vertical="center"/>
      <protection locked="0"/>
    </xf>
    <xf numFmtId="167" fontId="30" fillId="2" borderId="0" xfId="0" applyNumberFormat="1" applyFont="1" applyFill="1" applyAlignment="1" applyProtection="1">
      <alignment horizontal="center" vertical="center"/>
      <protection locked="0"/>
    </xf>
    <xf numFmtId="167" fontId="30" fillId="2" borderId="15" xfId="0" applyNumberFormat="1" applyFont="1" applyFill="1" applyBorder="1" applyAlignment="1" applyProtection="1">
      <alignment horizontal="center" vertical="center"/>
      <protection locked="0"/>
    </xf>
    <xf numFmtId="173" fontId="31" fillId="2" borderId="125" xfId="0" applyNumberFormat="1" applyFont="1" applyFill="1" applyBorder="1" applyAlignment="1" applyProtection="1">
      <alignment horizontal="center" vertical="center"/>
      <protection locked="0"/>
    </xf>
    <xf numFmtId="173" fontId="31" fillId="2" borderId="0" xfId="0" applyNumberFormat="1" applyFont="1" applyFill="1" applyAlignment="1" applyProtection="1">
      <alignment horizontal="center" vertical="center"/>
      <protection locked="0"/>
    </xf>
    <xf numFmtId="173" fontId="31" fillId="2" borderId="15" xfId="0" applyNumberFormat="1" applyFont="1" applyFill="1" applyBorder="1" applyAlignment="1" applyProtection="1">
      <alignment horizontal="center" vertical="center"/>
      <protection locked="0"/>
    </xf>
    <xf numFmtId="0" fontId="29" fillId="15" borderId="93" xfId="0" applyFont="1" applyFill="1" applyBorder="1" applyAlignment="1">
      <alignment horizontal="center" vertical="center" wrapText="1"/>
    </xf>
    <xf numFmtId="0" fontId="29" fillId="15" borderId="78" xfId="0" applyFont="1" applyFill="1" applyBorder="1" applyAlignment="1">
      <alignment horizontal="center" vertical="center" wrapText="1"/>
    </xf>
    <xf numFmtId="0" fontId="29" fillId="15" borderId="94" xfId="0" applyFont="1" applyFill="1" applyBorder="1" applyAlignment="1">
      <alignment horizontal="center" vertical="center" wrapText="1"/>
    </xf>
    <xf numFmtId="0" fontId="29" fillId="15" borderId="95" xfId="0" applyFont="1" applyFill="1" applyBorder="1" applyAlignment="1">
      <alignment horizontal="center" vertical="center" wrapText="1"/>
    </xf>
    <xf numFmtId="0" fontId="30" fillId="0" borderId="88" xfId="0" applyFont="1" applyBorder="1" applyAlignment="1" applyProtection="1">
      <alignment horizontal="center" vertical="center"/>
      <protection locked="0"/>
    </xf>
    <xf numFmtId="0" fontId="30" fillId="0" borderId="81" xfId="0" applyFont="1" applyBorder="1" applyAlignment="1" applyProtection="1">
      <alignment horizontal="center" vertical="center"/>
      <protection locked="0"/>
    </xf>
    <xf numFmtId="0" fontId="30" fillId="0" borderId="82" xfId="0" applyFont="1" applyBorder="1" applyAlignment="1" applyProtection="1">
      <alignment horizontal="center" vertical="center"/>
      <protection locked="0"/>
    </xf>
    <xf numFmtId="0" fontId="29" fillId="15" borderId="98" xfId="0" applyFont="1" applyFill="1" applyBorder="1" applyAlignment="1">
      <alignment horizontal="center" vertical="center" wrapText="1"/>
    </xf>
    <xf numFmtId="0" fontId="29" fillId="15" borderId="89" xfId="0" applyFont="1" applyFill="1" applyBorder="1" applyAlignment="1">
      <alignment horizontal="center" vertical="center" wrapText="1"/>
    </xf>
    <xf numFmtId="167" fontId="30" fillId="2" borderId="125" xfId="0" applyNumberFormat="1" applyFont="1" applyFill="1" applyBorder="1" applyAlignment="1">
      <alignment horizontal="center" vertical="center"/>
    </xf>
    <xf numFmtId="167" fontId="30" fillId="2" borderId="0" xfId="0" applyNumberFormat="1" applyFont="1" applyFill="1" applyAlignment="1">
      <alignment horizontal="center" vertical="center"/>
    </xf>
    <xf numFmtId="167" fontId="30" fillId="2" borderId="15" xfId="0" applyNumberFormat="1" applyFont="1" applyFill="1" applyBorder="1" applyAlignment="1">
      <alignment horizontal="center" vertical="center"/>
    </xf>
    <xf numFmtId="169" fontId="30" fillId="2" borderId="140" xfId="0" applyNumberFormat="1" applyFont="1" applyFill="1" applyBorder="1" applyAlignment="1">
      <alignment horizontal="center" vertical="center"/>
    </xf>
    <xf numFmtId="169" fontId="30" fillId="2" borderId="54" xfId="0" applyNumberFormat="1" applyFont="1" applyFill="1" applyBorder="1" applyAlignment="1">
      <alignment horizontal="center" vertical="center"/>
    </xf>
    <xf numFmtId="169" fontId="30" fillId="2" borderId="72" xfId="0" applyNumberFormat="1" applyFont="1" applyFill="1" applyBorder="1" applyAlignment="1">
      <alignment horizontal="center" vertical="center"/>
    </xf>
    <xf numFmtId="0" fontId="30" fillId="0" borderId="143" xfId="0" applyFont="1" applyBorder="1" applyAlignment="1" applyProtection="1">
      <alignment horizontal="center" vertical="center"/>
      <protection locked="0"/>
    </xf>
    <xf numFmtId="0" fontId="30" fillId="0" borderId="83" xfId="0" applyFont="1" applyBorder="1" applyAlignment="1" applyProtection="1">
      <alignment horizontal="center" vertical="center"/>
      <protection locked="0"/>
    </xf>
    <xf numFmtId="0" fontId="30" fillId="0" borderId="84" xfId="0" applyFont="1" applyBorder="1" applyAlignment="1" applyProtection="1">
      <alignment horizontal="center" vertical="center"/>
      <protection locked="0"/>
    </xf>
    <xf numFmtId="0" fontId="0" fillId="0" borderId="420" xfId="0" applyBorder="1" applyAlignment="1" applyProtection="1">
      <alignment horizontal="right" vertical="center"/>
      <protection locked="0"/>
    </xf>
    <xf numFmtId="0" fontId="0" fillId="0" borderId="313" xfId="0" applyBorder="1" applyAlignment="1" applyProtection="1">
      <alignment horizontal="right" vertical="center"/>
      <protection locked="0"/>
    </xf>
    <xf numFmtId="0" fontId="2" fillId="39" borderId="419" xfId="0" applyFont="1" applyFill="1" applyBorder="1" applyAlignment="1" applyProtection="1">
      <alignment horizontal="right" vertical="center"/>
      <protection locked="0"/>
    </xf>
    <xf numFmtId="0" fontId="2" fillId="39" borderId="312" xfId="0" applyFont="1" applyFill="1" applyBorder="1" applyAlignment="1" applyProtection="1">
      <alignment horizontal="right" vertical="center"/>
      <protection locked="0"/>
    </xf>
    <xf numFmtId="0" fontId="76" fillId="0" borderId="0" xfId="0" applyFont="1" applyAlignment="1">
      <alignment horizontal="center" vertical="center" wrapText="1"/>
    </xf>
    <xf numFmtId="0" fontId="76" fillId="0" borderId="217" xfId="0" applyFont="1" applyBorder="1" applyAlignment="1">
      <alignment horizontal="center" vertical="center" wrapText="1"/>
    </xf>
    <xf numFmtId="0" fontId="72" fillId="13" borderId="205" xfId="0" applyFont="1" applyFill="1" applyBorder="1" applyAlignment="1">
      <alignment horizontal="center" vertical="center" wrapText="1"/>
    </xf>
    <xf numFmtId="0" fontId="72" fillId="13" borderId="203" xfId="0" applyFont="1" applyFill="1" applyBorder="1" applyAlignment="1">
      <alignment horizontal="center" vertical="center" wrapText="1"/>
    </xf>
    <xf numFmtId="0" fontId="0" fillId="0" borderId="256" xfId="0" applyBorder="1" applyAlignment="1">
      <alignment horizontal="left" vertical="center" wrapText="1"/>
    </xf>
    <xf numFmtId="0" fontId="0" fillId="0" borderId="61" xfId="0" applyBorder="1" applyAlignment="1">
      <alignment horizontal="left" vertical="center" wrapText="1"/>
    </xf>
    <xf numFmtId="0" fontId="0" fillId="0" borderId="62" xfId="0" applyBorder="1" applyAlignment="1">
      <alignment horizontal="left" vertical="center" wrapText="1"/>
    </xf>
    <xf numFmtId="0" fontId="0" fillId="0" borderId="68" xfId="0" applyBorder="1" applyAlignment="1">
      <alignment horizontal="left" vertical="center" wrapText="1"/>
    </xf>
    <xf numFmtId="0" fontId="0" fillId="0" borderId="0" xfId="0" applyAlignment="1">
      <alignment horizontal="left" vertical="center" wrapText="1"/>
    </xf>
    <xf numFmtId="0" fontId="0" fillId="0" borderId="67" xfId="0" applyBorder="1" applyAlignment="1">
      <alignment horizontal="left" vertical="center" wrapText="1"/>
    </xf>
    <xf numFmtId="0" fontId="0" fillId="0" borderId="394" xfId="0" applyBorder="1" applyAlignment="1">
      <alignment horizontal="left" vertical="center" wrapText="1"/>
    </xf>
    <xf numFmtId="0" fontId="0" fillId="0" borderId="395" xfId="0" applyBorder="1" applyAlignment="1">
      <alignment horizontal="left" vertical="center" wrapText="1"/>
    </xf>
    <xf numFmtId="0" fontId="0" fillId="0" borderId="396" xfId="0" applyBorder="1" applyAlignment="1">
      <alignment horizontal="left" vertical="center" wrapText="1"/>
    </xf>
    <xf numFmtId="0" fontId="61" fillId="0" borderId="240" xfId="0" applyFont="1" applyBorder="1" applyAlignment="1">
      <alignment horizontal="center" vertical="center" wrapText="1"/>
    </xf>
    <xf numFmtId="0" fontId="61" fillId="0" borderId="241" xfId="0" applyFont="1" applyBorder="1" applyAlignment="1">
      <alignment horizontal="center" vertical="center" wrapText="1"/>
    </xf>
    <xf numFmtId="0" fontId="75" fillId="25" borderId="188" xfId="0" applyFont="1" applyFill="1" applyBorder="1" applyAlignment="1">
      <alignment horizontal="center" vertical="center"/>
    </xf>
    <xf numFmtId="0" fontId="75" fillId="25" borderId="0" xfId="0" applyFont="1" applyFill="1" applyAlignment="1">
      <alignment horizontal="center" vertical="center"/>
    </xf>
    <xf numFmtId="0" fontId="80" fillId="0" borderId="556" xfId="0" applyFont="1" applyBorder="1" applyAlignment="1">
      <alignment horizontal="center" vertical="center" wrapText="1"/>
    </xf>
    <xf numFmtId="0" fontId="80" fillId="0" borderId="501" xfId="0" applyFont="1" applyBorder="1" applyAlignment="1">
      <alignment horizontal="center" vertical="center" wrapText="1"/>
    </xf>
    <xf numFmtId="0" fontId="33" fillId="25" borderId="529" xfId="0" quotePrefix="1" applyFont="1" applyFill="1" applyBorder="1" applyAlignment="1">
      <alignment horizontal="center" vertical="center" wrapText="1"/>
    </xf>
    <xf numFmtId="0" fontId="72" fillId="25" borderId="395" xfId="0" applyFont="1" applyFill="1" applyBorder="1" applyAlignment="1">
      <alignment horizontal="center" vertical="center" wrapText="1"/>
    </xf>
    <xf numFmtId="15" fontId="22" fillId="17" borderId="0" xfId="0" applyNumberFormat="1" applyFont="1" applyFill="1" applyAlignment="1">
      <alignment horizontal="center" vertical="center"/>
    </xf>
    <xf numFmtId="0" fontId="155" fillId="19" borderId="71" xfId="0" applyFont="1" applyFill="1" applyBorder="1" applyAlignment="1">
      <alignment horizontal="center" vertical="center" wrapText="1"/>
    </xf>
    <xf numFmtId="0" fontId="155" fillId="19" borderId="168" xfId="0" applyFont="1" applyFill="1" applyBorder="1" applyAlignment="1">
      <alignment horizontal="center" vertical="center" wrapText="1"/>
    </xf>
    <xf numFmtId="0" fontId="133" fillId="41" borderId="597" xfId="0" applyFont="1" applyFill="1" applyBorder="1" applyAlignment="1">
      <alignment horizontal="center" vertical="center" wrapText="1"/>
    </xf>
    <xf numFmtId="0" fontId="133" fillId="41" borderId="616" xfId="0" applyFont="1" applyFill="1" applyBorder="1" applyAlignment="1">
      <alignment horizontal="center" vertical="center" wrapText="1"/>
    </xf>
    <xf numFmtId="0" fontId="84" fillId="15" borderId="597" xfId="0" applyFont="1" applyFill="1" applyBorder="1" applyAlignment="1">
      <alignment horizontal="center" vertical="center" wrapText="1"/>
    </xf>
    <xf numFmtId="0" fontId="84" fillId="15" borderId="617" xfId="0" applyFont="1" applyFill="1" applyBorder="1" applyAlignment="1">
      <alignment horizontal="center" vertical="center" wrapText="1"/>
    </xf>
    <xf numFmtId="0" fontId="3" fillId="19" borderId="597" xfId="0" applyFont="1" applyFill="1" applyBorder="1" applyAlignment="1">
      <alignment horizontal="center" vertical="center" wrapText="1"/>
    </xf>
    <xf numFmtId="0" fontId="3" fillId="19" borderId="616" xfId="0" applyFont="1" applyFill="1" applyBorder="1" applyAlignment="1">
      <alignment horizontal="center" vertical="center" wrapText="1"/>
    </xf>
    <xf numFmtId="0" fontId="3" fillId="19" borderId="617" xfId="0" applyFont="1" applyFill="1" applyBorder="1" applyAlignment="1">
      <alignment horizontal="center" vertical="center" wrapText="1"/>
    </xf>
    <xf numFmtId="0" fontId="83" fillId="0" borderId="597" xfId="0" applyFont="1" applyBorder="1" applyAlignment="1">
      <alignment horizontal="center" vertical="center" wrapText="1"/>
    </xf>
    <xf numFmtId="0" fontId="83" fillId="0" borderId="616" xfId="0" applyFont="1" applyBorder="1" applyAlignment="1">
      <alignment horizontal="center" vertical="center" wrapText="1"/>
    </xf>
    <xf numFmtId="0" fontId="83" fillId="0" borderId="617" xfId="0" applyFont="1" applyBorder="1" applyAlignment="1">
      <alignment horizontal="center" vertical="center" wrapText="1"/>
    </xf>
    <xf numFmtId="39" fontId="83" fillId="0" borderId="616" xfId="1" applyNumberFormat="1" applyFont="1" applyFill="1" applyBorder="1" applyAlignment="1">
      <alignment vertical="center" wrapText="1"/>
    </xf>
    <xf numFmtId="39" fontId="83" fillId="0" borderId="617" xfId="1" applyNumberFormat="1" applyFont="1" applyFill="1" applyBorder="1" applyAlignment="1">
      <alignment vertical="center" wrapText="1"/>
    </xf>
    <xf numFmtId="0" fontId="103" fillId="0" borderId="0" xfId="0" applyFont="1"/>
    <xf numFmtId="0" fontId="125" fillId="2" borderId="0" xfId="11" applyFont="1" applyFill="1" applyAlignment="1">
      <alignment horizontal="center"/>
    </xf>
    <xf numFmtId="0" fontId="104" fillId="2" borderId="0" xfId="11" applyFont="1" applyFill="1" applyAlignment="1">
      <alignment horizontal="left" vertical="center" wrapText="1"/>
    </xf>
    <xf numFmtId="0" fontId="104" fillId="2" borderId="0" xfId="11" applyFont="1" applyFill="1" applyAlignment="1">
      <alignment horizontal="left" vertical="top" wrapText="1"/>
    </xf>
    <xf numFmtId="0" fontId="116" fillId="2" borderId="173" xfId="0" applyFont="1" applyFill="1" applyBorder="1" applyAlignment="1">
      <alignment horizontal="left" vertical="center" wrapText="1"/>
    </xf>
    <xf numFmtId="0" fontId="116" fillId="2" borderId="173" xfId="0" applyFont="1" applyFill="1" applyBorder="1" applyAlignment="1">
      <alignment horizontal="left" vertical="center"/>
    </xf>
    <xf numFmtId="0" fontId="104" fillId="2" borderId="0" xfId="11" applyFont="1" applyFill="1" applyAlignment="1">
      <alignment vertical="center" wrapText="1"/>
    </xf>
    <xf numFmtId="0" fontId="103" fillId="2" borderId="0" xfId="0" applyFont="1" applyFill="1" applyAlignment="1">
      <alignment horizontal="left" vertical="center" wrapText="1"/>
    </xf>
    <xf numFmtId="0" fontId="126" fillId="24" borderId="403" xfId="0" applyFont="1" applyFill="1" applyBorder="1" applyAlignment="1">
      <alignment horizontal="right" vertical="center" wrapText="1"/>
    </xf>
    <xf numFmtId="0" fontId="126" fillId="24" borderId="401" xfId="0" applyFont="1" applyFill="1" applyBorder="1" applyAlignment="1">
      <alignment horizontal="right" vertical="center" wrapText="1"/>
    </xf>
    <xf numFmtId="0" fontId="113" fillId="0" borderId="401" xfId="0" applyFont="1" applyBorder="1" applyAlignment="1" applyProtection="1">
      <alignment horizontal="left" vertical="center" wrapText="1"/>
      <protection locked="0"/>
    </xf>
    <xf numFmtId="0" fontId="113" fillId="0" borderId="402" xfId="0" applyFont="1" applyBorder="1" applyAlignment="1" applyProtection="1">
      <alignment horizontal="left" vertical="center" wrapText="1"/>
      <protection locked="0"/>
    </xf>
    <xf numFmtId="0" fontId="117" fillId="2" borderId="458" xfId="11" applyFont="1" applyFill="1" applyBorder="1" applyAlignment="1">
      <alignment horizontal="left" vertical="center" wrapText="1"/>
    </xf>
    <xf numFmtId="0" fontId="117" fillId="2" borderId="395" xfId="11" applyFont="1" applyFill="1" applyBorder="1" applyAlignment="1">
      <alignment horizontal="left" vertical="center" wrapText="1"/>
    </xf>
    <xf numFmtId="0" fontId="117" fillId="2" borderId="456" xfId="11" applyFont="1" applyFill="1" applyBorder="1" applyAlignment="1">
      <alignment horizontal="left" vertical="center" wrapText="1"/>
    </xf>
    <xf numFmtId="0" fontId="117" fillId="2" borderId="460" xfId="11" applyFont="1" applyFill="1" applyBorder="1" applyAlignment="1">
      <alignment vertical="center" wrapText="1"/>
    </xf>
    <xf numFmtId="0" fontId="117" fillId="2" borderId="447" xfId="11" applyFont="1" applyFill="1" applyBorder="1" applyAlignment="1">
      <alignment vertical="center" wrapText="1"/>
    </xf>
    <xf numFmtId="0" fontId="117" fillId="2" borderId="17" xfId="11" applyFont="1" applyFill="1" applyBorder="1" applyAlignment="1">
      <alignment vertical="center" wrapText="1"/>
    </xf>
    <xf numFmtId="0" fontId="117" fillId="2" borderId="0" xfId="11" applyFont="1" applyFill="1" applyAlignment="1">
      <alignment horizontal="center" vertical="top"/>
    </xf>
    <xf numFmtId="0" fontId="127" fillId="24" borderId="403" xfId="0" applyFont="1" applyFill="1" applyBorder="1" applyAlignment="1">
      <alignment horizontal="center" vertical="center" wrapText="1"/>
    </xf>
    <xf numFmtId="0" fontId="127" fillId="24" borderId="401" xfId="0" applyFont="1" applyFill="1" applyBorder="1" applyAlignment="1">
      <alignment horizontal="center" vertical="center" wrapText="1"/>
    </xf>
    <xf numFmtId="0" fontId="127" fillId="24" borderId="402" xfId="0" applyFont="1" applyFill="1" applyBorder="1" applyAlignment="1">
      <alignment horizontal="center" vertical="center" wrapText="1"/>
    </xf>
    <xf numFmtId="166" fontId="127" fillId="24" borderId="403" xfId="2" applyNumberFormat="1" applyFont="1" applyFill="1" applyBorder="1" applyAlignment="1" applyProtection="1">
      <alignment horizontal="center" vertical="distributed" wrapText="1"/>
    </xf>
    <xf numFmtId="166" fontId="128" fillId="24" borderId="401" xfId="0" applyNumberFormat="1" applyFont="1" applyFill="1" applyBorder="1" applyAlignment="1">
      <alignment horizontal="center" vertical="distributed" wrapText="1"/>
    </xf>
    <xf numFmtId="166" fontId="128" fillId="24" borderId="402" xfId="0" applyNumberFormat="1" applyFont="1" applyFill="1" applyBorder="1" applyAlignment="1">
      <alignment horizontal="center" vertical="distributed" wrapText="1"/>
    </xf>
    <xf numFmtId="0" fontId="117" fillId="2" borderId="139" xfId="11" applyFont="1" applyFill="1" applyBorder="1" applyAlignment="1">
      <alignment horizontal="left" vertical="center" wrapText="1"/>
    </xf>
    <xf numFmtId="0" fontId="117" fillId="2" borderId="83" xfId="11" applyFont="1" applyFill="1" applyBorder="1" applyAlignment="1">
      <alignment horizontal="left" vertical="center" wrapText="1"/>
    </xf>
    <xf numFmtId="0" fontId="117" fillId="2" borderId="84" xfId="11" applyFont="1" applyFill="1" applyBorder="1" applyAlignment="1">
      <alignment horizontal="left" vertical="center" wrapText="1"/>
    </xf>
    <xf numFmtId="0" fontId="117" fillId="2" borderId="139" xfId="11" applyFont="1" applyFill="1" applyBorder="1" applyAlignment="1">
      <alignment vertical="center" wrapText="1"/>
    </xf>
    <xf numFmtId="0" fontId="117" fillId="2" borderId="83" xfId="11" applyFont="1" applyFill="1" applyBorder="1" applyAlignment="1">
      <alignment vertical="center" wrapText="1"/>
    </xf>
    <xf numFmtId="0" fontId="117" fillId="2" borderId="84" xfId="11" applyFont="1" applyFill="1" applyBorder="1" applyAlignment="1">
      <alignment vertical="center" wrapText="1"/>
    </xf>
    <xf numFmtId="0" fontId="117" fillId="2" borderId="80" xfId="11" applyFont="1" applyFill="1" applyBorder="1" applyAlignment="1">
      <alignment horizontal="left" vertical="center" wrapText="1"/>
    </xf>
    <xf numFmtId="0" fontId="117" fillId="2" borderId="81" xfId="11" applyFont="1" applyFill="1" applyBorder="1" applyAlignment="1">
      <alignment horizontal="left" vertical="center" wrapText="1"/>
    </xf>
    <xf numFmtId="0" fontId="117" fillId="2" borderId="82" xfId="11" applyFont="1" applyFill="1" applyBorder="1" applyAlignment="1">
      <alignment horizontal="left" vertical="center" wrapText="1"/>
    </xf>
    <xf numFmtId="0" fontId="103" fillId="12" borderId="394" xfId="0" applyFont="1" applyFill="1" applyBorder="1" applyAlignment="1">
      <alignment horizontal="center" vertical="center"/>
    </xf>
    <xf numFmtId="0" fontId="103" fillId="0" borderId="395" xfId="0" applyFont="1" applyBorder="1" applyAlignment="1">
      <alignment horizontal="center" vertical="center"/>
    </xf>
    <xf numFmtId="0" fontId="103" fillId="0" borderId="396" xfId="0" applyFont="1" applyBorder="1" applyAlignment="1">
      <alignment vertical="center"/>
    </xf>
    <xf numFmtId="2" fontId="103" fillId="2" borderId="68" xfId="0" applyNumberFormat="1" applyFont="1" applyFill="1" applyBorder="1" applyAlignment="1">
      <alignment horizontal="right" vertical="center"/>
    </xf>
    <xf numFmtId="2" fontId="103" fillId="2" borderId="0" xfId="0" applyNumberFormat="1" applyFont="1" applyFill="1" applyAlignment="1">
      <alignment horizontal="right" vertical="center"/>
    </xf>
    <xf numFmtId="2" fontId="103" fillId="2" borderId="394" xfId="0" applyNumberFormat="1" applyFont="1" applyFill="1" applyBorder="1" applyAlignment="1">
      <alignment horizontal="right" vertical="center"/>
    </xf>
    <xf numFmtId="2" fontId="103" fillId="2" borderId="395" xfId="0" applyNumberFormat="1" applyFont="1" applyFill="1" applyBorder="1" applyAlignment="1">
      <alignment horizontal="right" vertical="center"/>
    </xf>
    <xf numFmtId="2" fontId="103" fillId="2" borderId="455" xfId="0" applyNumberFormat="1" applyFont="1" applyFill="1" applyBorder="1" applyAlignment="1">
      <alignment horizontal="left" vertical="center"/>
    </xf>
    <xf numFmtId="2" fontId="103" fillId="2" borderId="15" xfId="0" applyNumberFormat="1" applyFont="1" applyFill="1" applyBorder="1" applyAlignment="1">
      <alignment horizontal="left" vertical="center"/>
    </xf>
    <xf numFmtId="2" fontId="103" fillId="2" borderId="456" xfId="0" applyNumberFormat="1" applyFont="1" applyFill="1" applyBorder="1" applyAlignment="1">
      <alignment horizontal="left" vertical="center"/>
    </xf>
    <xf numFmtId="0" fontId="117" fillId="2" borderId="173" xfId="11" applyFont="1" applyFill="1" applyBorder="1" applyAlignment="1">
      <alignment horizontal="left" vertical="center" wrapText="1"/>
    </xf>
    <xf numFmtId="0" fontId="107" fillId="2" borderId="173" xfId="0" applyFont="1" applyFill="1" applyBorder="1" applyAlignment="1">
      <alignment horizontal="left" vertical="center" wrapText="1"/>
    </xf>
    <xf numFmtId="0" fontId="115" fillId="38" borderId="256" xfId="0" applyFont="1" applyFill="1" applyBorder="1" applyAlignment="1">
      <alignment horizontal="center" vertical="center"/>
    </xf>
    <xf numFmtId="0" fontId="115" fillId="38" borderId="61" xfId="0" applyFont="1" applyFill="1" applyBorder="1" applyAlignment="1">
      <alignment horizontal="center" vertical="center"/>
    </xf>
    <xf numFmtId="0" fontId="115" fillId="38" borderId="62" xfId="0" applyFont="1" applyFill="1" applyBorder="1" applyAlignment="1">
      <alignment vertical="center"/>
    </xf>
    <xf numFmtId="0" fontId="115" fillId="38" borderId="403" xfId="0" applyFont="1" applyFill="1" applyBorder="1" applyAlignment="1">
      <alignment horizontal="center" vertical="center"/>
    </xf>
    <xf numFmtId="0" fontId="115" fillId="38" borderId="401" xfId="0" applyFont="1" applyFill="1" applyBorder="1" applyAlignment="1">
      <alignment horizontal="center" vertical="center"/>
    </xf>
    <xf numFmtId="0" fontId="115" fillId="38" borderId="404" xfId="0" applyFont="1" applyFill="1" applyBorder="1" applyAlignment="1">
      <alignment horizontal="center" vertical="center"/>
    </xf>
    <xf numFmtId="0" fontId="117" fillId="2" borderId="71" xfId="11" applyFont="1" applyFill="1" applyBorder="1" applyAlignment="1">
      <alignment horizontal="left" vertical="center" wrapText="1"/>
    </xf>
    <xf numFmtId="0" fontId="117" fillId="2" borderId="168" xfId="11" applyFont="1" applyFill="1" applyBorder="1" applyAlignment="1">
      <alignment horizontal="left" vertical="center" wrapText="1"/>
    </xf>
    <xf numFmtId="0" fontId="117" fillId="2" borderId="72" xfId="11" applyFont="1" applyFill="1" applyBorder="1" applyAlignment="1">
      <alignment horizontal="left" vertical="center" wrapText="1"/>
    </xf>
    <xf numFmtId="0" fontId="115" fillId="38" borderId="91" xfId="0" applyFont="1" applyFill="1" applyBorder="1" applyAlignment="1">
      <alignment horizontal="center" vertical="center"/>
    </xf>
    <xf numFmtId="0" fontId="115" fillId="38" borderId="454" xfId="0" applyFont="1" applyFill="1" applyBorder="1" applyAlignment="1">
      <alignment horizontal="center" vertical="center"/>
    </xf>
    <xf numFmtId="0" fontId="115" fillId="38" borderId="173" xfId="0" applyFont="1" applyFill="1" applyBorder="1" applyAlignment="1">
      <alignment horizontal="center" vertical="center"/>
    </xf>
    <xf numFmtId="0" fontId="115" fillId="38" borderId="91" xfId="0" applyFont="1" applyFill="1" applyBorder="1" applyAlignment="1">
      <alignment horizontal="center" vertical="center" wrapText="1"/>
    </xf>
    <xf numFmtId="0" fontId="115" fillId="38" borderId="16" xfId="0" applyFont="1" applyFill="1" applyBorder="1" applyAlignment="1">
      <alignment horizontal="center" vertical="center" wrapText="1"/>
    </xf>
    <xf numFmtId="0" fontId="115" fillId="38" borderId="139" xfId="0" applyFont="1" applyFill="1" applyBorder="1" applyAlignment="1">
      <alignment horizontal="center" vertical="center" wrapText="1"/>
    </xf>
    <xf numFmtId="0" fontId="115" fillId="38" borderId="84" xfId="0" applyFont="1" applyFill="1" applyBorder="1" applyAlignment="1">
      <alignment horizontal="center" vertical="center" wrapText="1"/>
    </xf>
    <xf numFmtId="0" fontId="108" fillId="15" borderId="446" xfId="0" applyFont="1" applyFill="1" applyBorder="1" applyAlignment="1">
      <alignment horizontal="center" vertical="center"/>
    </xf>
    <xf numFmtId="0" fontId="108" fillId="15" borderId="447" xfId="0" applyFont="1" applyFill="1" applyBorder="1" applyAlignment="1">
      <alignment horizontal="center" vertical="center"/>
    </xf>
    <xf numFmtId="0" fontId="110" fillId="0" borderId="448" xfId="0" applyFont="1" applyBorder="1" applyAlignment="1">
      <alignment horizontal="center" vertical="center" wrapText="1"/>
    </xf>
    <xf numFmtId="0" fontId="110" fillId="0" borderId="6" xfId="0" applyFont="1" applyBorder="1" applyAlignment="1">
      <alignment horizontal="center" vertical="center" wrapText="1"/>
    </xf>
    <xf numFmtId="0" fontId="110" fillId="0" borderId="7" xfId="0" applyFont="1" applyBorder="1" applyAlignment="1">
      <alignment horizontal="center" vertical="center" wrapText="1"/>
    </xf>
    <xf numFmtId="0" fontId="110" fillId="0" borderId="17" xfId="0" applyFont="1" applyBorder="1" applyAlignment="1">
      <alignment horizontal="left" vertical="center" wrapText="1"/>
    </xf>
    <xf numFmtId="0" fontId="110" fillId="0" borderId="6" xfId="0" applyFont="1" applyBorder="1" applyAlignment="1">
      <alignment horizontal="left" vertical="center" wrapText="1"/>
    </xf>
    <xf numFmtId="0" fontId="110" fillId="0" borderId="7" xfId="0" applyFont="1" applyBorder="1" applyAlignment="1">
      <alignment horizontal="left" vertical="center" wrapText="1"/>
    </xf>
    <xf numFmtId="0" fontId="111" fillId="0" borderId="449" xfId="0" applyFont="1" applyBorder="1" applyAlignment="1">
      <alignment horizontal="center" vertical="center"/>
    </xf>
    <xf numFmtId="0" fontId="111" fillId="0" borderId="450" xfId="0" applyFont="1" applyBorder="1" applyAlignment="1">
      <alignment horizontal="center" vertical="center"/>
    </xf>
    <xf numFmtId="0" fontId="107" fillId="2" borderId="401" xfId="0" applyFont="1" applyFill="1" applyBorder="1" applyAlignment="1">
      <alignment horizontal="center"/>
    </xf>
    <xf numFmtId="0" fontId="107" fillId="2" borderId="395" xfId="0" applyFont="1" applyFill="1" applyBorder="1" applyAlignment="1">
      <alignment horizontal="center"/>
    </xf>
    <xf numFmtId="0" fontId="111" fillId="24" borderId="442" xfId="0" applyFont="1" applyFill="1" applyBorder="1" applyAlignment="1">
      <alignment horizontal="center" vertical="center"/>
    </xf>
    <xf numFmtId="0" fontId="111" fillId="24" borderId="9" xfId="0" applyFont="1" applyFill="1" applyBorder="1" applyAlignment="1">
      <alignment horizontal="center" vertical="center"/>
    </xf>
    <xf numFmtId="0" fontId="111" fillId="24" borderId="3" xfId="0" applyFont="1" applyFill="1" applyBorder="1" applyAlignment="1">
      <alignment horizontal="center" vertical="center"/>
    </xf>
    <xf numFmtId="0" fontId="111" fillId="24" borderId="12" xfId="0" applyFont="1" applyFill="1" applyBorder="1" applyAlignment="1">
      <alignment horizontal="center" vertical="center"/>
    </xf>
    <xf numFmtId="0" fontId="112" fillId="15" borderId="444" xfId="0" applyFont="1" applyFill="1" applyBorder="1" applyAlignment="1">
      <alignment horizontal="center" vertical="center" textRotation="90"/>
    </xf>
    <xf numFmtId="0" fontId="112" fillId="15" borderId="445" xfId="0" applyFont="1" applyFill="1" applyBorder="1" applyAlignment="1">
      <alignment horizontal="center" vertical="center" textRotation="90"/>
    </xf>
    <xf numFmtId="0" fontId="112" fillId="15" borderId="451" xfId="0" applyFont="1" applyFill="1" applyBorder="1" applyAlignment="1">
      <alignment horizontal="center" vertical="center" textRotation="90"/>
    </xf>
    <xf numFmtId="166" fontId="111" fillId="0" borderId="256" xfId="0" applyNumberFormat="1" applyFont="1" applyBorder="1" applyAlignment="1">
      <alignment horizontal="center" vertical="center"/>
    </xf>
    <xf numFmtId="0" fontId="111" fillId="0" borderId="62" xfId="0" applyFont="1" applyBorder="1" applyAlignment="1">
      <alignment horizontal="center" vertical="center"/>
    </xf>
    <xf numFmtId="0" fontId="111" fillId="0" borderId="68" xfId="0" applyFont="1" applyBorder="1" applyAlignment="1">
      <alignment horizontal="center" vertical="center"/>
    </xf>
    <xf numFmtId="0" fontId="111" fillId="0" borderId="67" xfId="0" applyFont="1" applyBorder="1" applyAlignment="1">
      <alignment horizontal="center" vertical="center"/>
    </xf>
    <xf numFmtId="0" fontId="111" fillId="0" borderId="394" xfId="0" applyFont="1" applyBorder="1" applyAlignment="1">
      <alignment horizontal="center" vertical="center"/>
    </xf>
    <xf numFmtId="0" fontId="111" fillId="0" borderId="396" xfId="0" applyFont="1" applyBorder="1" applyAlignment="1">
      <alignment horizontal="center" vertical="center"/>
    </xf>
    <xf numFmtId="0" fontId="108" fillId="15" borderId="391" xfId="0" applyFont="1" applyFill="1" applyBorder="1" applyAlignment="1">
      <alignment horizontal="center" vertical="center"/>
    </xf>
    <xf numFmtId="0" fontId="108" fillId="15" borderId="83" xfId="0" applyFont="1" applyFill="1" applyBorder="1" applyAlignment="1">
      <alignment horizontal="center" vertical="center"/>
    </xf>
    <xf numFmtId="0" fontId="110" fillId="0" borderId="393" xfId="0" applyFont="1" applyBorder="1" applyAlignment="1">
      <alignment horizontal="center" vertical="center" wrapText="1"/>
    </xf>
    <xf numFmtId="0" fontId="110" fillId="0" borderId="173" xfId="0" applyFont="1" applyBorder="1" applyAlignment="1">
      <alignment horizontal="center" vertical="center" wrapText="1"/>
    </xf>
    <xf numFmtId="0" fontId="110" fillId="0" borderId="397" xfId="0" applyFont="1" applyBorder="1" applyAlignment="1">
      <alignment horizontal="center" vertical="center" wrapText="1"/>
    </xf>
    <xf numFmtId="0" fontId="110" fillId="0" borderId="84" xfId="0" applyFont="1" applyBorder="1" applyAlignment="1">
      <alignment horizontal="left" vertical="center" wrapText="1"/>
    </xf>
    <xf numFmtId="0" fontId="110" fillId="0" borderId="173" xfId="0" applyFont="1" applyBorder="1" applyAlignment="1">
      <alignment horizontal="left" vertical="center" wrapText="1"/>
    </xf>
    <xf numFmtId="0" fontId="110" fillId="0" borderId="397" xfId="0" applyFont="1" applyBorder="1" applyAlignment="1">
      <alignment horizontal="left" vertical="center" wrapText="1"/>
    </xf>
    <xf numFmtId="0" fontId="111" fillId="0" borderId="392" xfId="0" applyFont="1" applyBorder="1" applyAlignment="1">
      <alignment horizontal="center" vertical="center"/>
    </xf>
    <xf numFmtId="0" fontId="111" fillId="0" borderId="53" xfId="0" applyFont="1" applyBorder="1" applyAlignment="1">
      <alignment horizontal="center" vertical="center"/>
    </xf>
    <xf numFmtId="2" fontId="111" fillId="0" borderId="392" xfId="0" applyNumberFormat="1" applyFont="1" applyBorder="1" applyAlignment="1">
      <alignment horizontal="center" vertical="center"/>
    </xf>
    <xf numFmtId="2" fontId="111" fillId="0" borderId="53" xfId="0" applyNumberFormat="1" applyFont="1" applyBorder="1" applyAlignment="1">
      <alignment horizontal="center" vertical="center"/>
    </xf>
    <xf numFmtId="0" fontId="109" fillId="2" borderId="0" xfId="0" applyFont="1" applyFill="1" applyAlignment="1">
      <alignment horizontal="center" vertical="top"/>
    </xf>
    <xf numFmtId="0" fontId="108" fillId="15" borderId="403" xfId="0" applyFont="1" applyFill="1" applyBorder="1" applyAlignment="1">
      <alignment horizontal="center" vertical="center"/>
    </xf>
    <xf numFmtId="0" fontId="108" fillId="15" borderId="401" xfId="0" applyFont="1" applyFill="1" applyBorder="1" applyAlignment="1">
      <alignment horizontal="center" vertical="center"/>
    </xf>
    <xf numFmtId="0" fontId="108" fillId="15" borderId="402" xfId="0" applyFont="1" applyFill="1" applyBorder="1" applyAlignment="1">
      <alignment horizontal="center" vertical="center"/>
    </xf>
    <xf numFmtId="0" fontId="109" fillId="0" borderId="403" xfId="0" applyFont="1" applyBorder="1" applyAlignment="1" applyProtection="1">
      <alignment horizontal="center" vertical="center" wrapText="1"/>
      <protection locked="0"/>
    </xf>
    <xf numFmtId="0" fontId="109" fillId="0" borderId="401" xfId="0" applyFont="1" applyBorder="1" applyAlignment="1" applyProtection="1">
      <alignment horizontal="center" vertical="center" wrapText="1"/>
      <protection locked="0"/>
    </xf>
    <xf numFmtId="0" fontId="109" fillId="0" borderId="402" xfId="0" applyFont="1" applyBorder="1" applyAlignment="1" applyProtection="1">
      <alignment horizontal="center" vertical="center" wrapText="1"/>
      <protection locked="0"/>
    </xf>
    <xf numFmtId="0" fontId="108" fillId="15" borderId="403" xfId="0" applyFont="1" applyFill="1" applyBorder="1" applyAlignment="1">
      <alignment horizontal="center" vertical="center" wrapText="1"/>
    </xf>
    <xf numFmtId="0" fontId="108" fillId="15" borderId="401" xfId="0" applyFont="1" applyFill="1" applyBorder="1" applyAlignment="1">
      <alignment horizontal="center" vertical="center" wrapText="1"/>
    </xf>
    <xf numFmtId="0" fontId="108" fillId="15" borderId="402" xfId="0" applyFont="1" applyFill="1" applyBorder="1" applyAlignment="1">
      <alignment horizontal="center" vertical="center" wrapText="1"/>
    </xf>
    <xf numFmtId="0" fontId="107" fillId="2" borderId="61" xfId="0" applyFont="1" applyFill="1" applyBorder="1" applyAlignment="1">
      <alignment horizontal="center"/>
    </xf>
    <xf numFmtId="0" fontId="105" fillId="15" borderId="256" xfId="0" applyFont="1" applyFill="1" applyBorder="1" applyAlignment="1">
      <alignment horizontal="center" vertical="center" wrapText="1"/>
    </xf>
    <xf numFmtId="0" fontId="105" fillId="15" borderId="61" xfId="0" applyFont="1" applyFill="1" applyBorder="1" applyAlignment="1">
      <alignment horizontal="center" vertical="center" wrapText="1"/>
    </xf>
    <xf numFmtId="0" fontId="106" fillId="15" borderId="61" xfId="0" applyFont="1" applyFill="1" applyBorder="1" applyAlignment="1">
      <alignment horizontal="center" vertical="center" wrapText="1"/>
    </xf>
    <xf numFmtId="0" fontId="106" fillId="15" borderId="61" xfId="0" applyFont="1" applyFill="1" applyBorder="1" applyAlignment="1">
      <alignment horizontal="center" vertical="center"/>
    </xf>
    <xf numFmtId="0" fontId="106" fillId="15" borderId="62" xfId="0" applyFont="1" applyFill="1" applyBorder="1" applyAlignment="1">
      <alignment horizontal="center" vertical="center"/>
    </xf>
    <xf numFmtId="0" fontId="106" fillId="15" borderId="68" xfId="0" applyFont="1" applyFill="1" applyBorder="1" applyAlignment="1">
      <alignment horizontal="center" vertical="center" wrapText="1"/>
    </xf>
    <xf numFmtId="0" fontId="106" fillId="15" borderId="0" xfId="0" applyFont="1" applyFill="1" applyAlignment="1">
      <alignment horizontal="center" vertical="center" wrapText="1"/>
    </xf>
    <xf numFmtId="0" fontId="106" fillId="15" borderId="0" xfId="0" applyFont="1" applyFill="1" applyAlignment="1">
      <alignment horizontal="center" vertical="center"/>
    </xf>
    <xf numFmtId="0" fontId="106" fillId="15" borderId="67" xfId="0" applyFont="1" applyFill="1" applyBorder="1" applyAlignment="1">
      <alignment horizontal="center" vertical="center"/>
    </xf>
    <xf numFmtId="0" fontId="106" fillId="15" borderId="394" xfId="0" applyFont="1" applyFill="1" applyBorder="1" applyAlignment="1">
      <alignment horizontal="center" vertical="center" wrapText="1"/>
    </xf>
    <xf numFmtId="0" fontId="106" fillId="15" borderId="395" xfId="0" applyFont="1" applyFill="1" applyBorder="1" applyAlignment="1">
      <alignment horizontal="center" vertical="center" wrapText="1"/>
    </xf>
    <xf numFmtId="0" fontId="106" fillId="15" borderId="395" xfId="0" applyFont="1" applyFill="1" applyBorder="1" applyAlignment="1">
      <alignment horizontal="center" vertical="center"/>
    </xf>
    <xf numFmtId="0" fontId="106" fillId="15" borderId="396" xfId="0" applyFont="1" applyFill="1" applyBorder="1" applyAlignment="1">
      <alignment horizontal="center" vertical="center"/>
    </xf>
    <xf numFmtId="0" fontId="107" fillId="2" borderId="61" xfId="0" applyFont="1" applyFill="1" applyBorder="1" applyAlignment="1">
      <alignment vertical="center"/>
    </xf>
    <xf numFmtId="0" fontId="109" fillId="0" borderId="403" xfId="0" applyFont="1" applyBorder="1" applyAlignment="1" applyProtection="1">
      <alignment horizontal="center" vertical="center"/>
      <protection locked="0"/>
    </xf>
    <xf numFmtId="0" fontId="109" fillId="0" borderId="401" xfId="0" applyFont="1" applyBorder="1" applyAlignment="1" applyProtection="1">
      <alignment horizontal="center" vertical="center"/>
      <protection locked="0"/>
    </xf>
    <xf numFmtId="0" fontId="109" fillId="0" borderId="402" xfId="0" applyFont="1" applyBorder="1" applyAlignment="1" applyProtection="1">
      <alignment horizontal="center" vertical="center"/>
      <protection locked="0"/>
    </xf>
    <xf numFmtId="1" fontId="109" fillId="0" borderId="403" xfId="0" applyNumberFormat="1" applyFont="1" applyBorder="1" applyAlignment="1" applyProtection="1">
      <alignment horizontal="center" vertical="center" wrapText="1"/>
      <protection locked="0"/>
    </xf>
    <xf numFmtId="1" fontId="109" fillId="0" borderId="401" xfId="0" applyNumberFormat="1" applyFont="1" applyBorder="1" applyAlignment="1" applyProtection="1">
      <alignment horizontal="center" vertical="center" wrapText="1"/>
      <protection locked="0"/>
    </xf>
    <xf numFmtId="1" fontId="109" fillId="0" borderId="402" xfId="0" applyNumberFormat="1" applyFont="1" applyBorder="1" applyAlignment="1" applyProtection="1">
      <alignment horizontal="center" vertical="center" wrapText="1"/>
      <protection locked="0"/>
    </xf>
    <xf numFmtId="183" fontId="109" fillId="0" borderId="403" xfId="0" applyNumberFormat="1" applyFont="1" applyBorder="1" applyAlignment="1" applyProtection="1">
      <alignment horizontal="center" vertical="center"/>
      <protection locked="0"/>
    </xf>
    <xf numFmtId="183" fontId="109" fillId="0" borderId="401" xfId="0" applyNumberFormat="1" applyFont="1" applyBorder="1" applyAlignment="1" applyProtection="1">
      <alignment horizontal="center" vertical="center"/>
      <protection locked="0"/>
    </xf>
    <xf numFmtId="183" fontId="109" fillId="0" borderId="402" xfId="0" applyNumberFormat="1" applyFont="1" applyBorder="1" applyAlignment="1" applyProtection="1">
      <alignment horizontal="center" vertical="center"/>
      <protection locked="0"/>
    </xf>
    <xf numFmtId="0" fontId="108" fillId="15" borderId="441" xfId="0" applyFont="1" applyFill="1" applyBorder="1" applyAlignment="1">
      <alignment horizontal="center" vertical="center"/>
    </xf>
    <xf numFmtId="0" fontId="108" fillId="15" borderId="3" xfId="0" applyFont="1" applyFill="1" applyBorder="1" applyAlignment="1">
      <alignment horizontal="center" vertical="center"/>
    </xf>
    <xf numFmtId="0" fontId="110" fillId="0" borderId="8" xfId="0" applyFont="1" applyBorder="1" applyAlignment="1">
      <alignment horizontal="center" vertical="center" wrapText="1"/>
    </xf>
    <xf numFmtId="0" fontId="110" fillId="0" borderId="442" xfId="0" applyFont="1" applyBorder="1" applyAlignment="1">
      <alignment horizontal="center" vertical="center" wrapText="1"/>
    </xf>
    <xf numFmtId="0" fontId="110" fillId="0" borderId="443" xfId="0" applyFont="1" applyBorder="1" applyAlignment="1">
      <alignment horizontal="center" vertical="center" wrapText="1"/>
    </xf>
    <xf numFmtId="0" fontId="110" fillId="0" borderId="12" xfId="0" applyFont="1" applyBorder="1" applyAlignment="1">
      <alignment horizontal="left" vertical="center" wrapText="1"/>
    </xf>
    <xf numFmtId="0" fontId="110" fillId="0" borderId="442" xfId="0" applyFont="1" applyBorder="1" applyAlignment="1">
      <alignment horizontal="left" vertical="center" wrapText="1"/>
    </xf>
    <xf numFmtId="0" fontId="110" fillId="0" borderId="443" xfId="0" applyFont="1" applyBorder="1" applyAlignment="1">
      <alignment horizontal="left" vertical="center" wrapText="1"/>
    </xf>
    <xf numFmtId="0" fontId="111" fillId="0" borderId="4" xfId="0" applyFont="1" applyBorder="1" applyAlignment="1">
      <alignment horizontal="center" vertical="center"/>
    </xf>
    <xf numFmtId="0" fontId="111" fillId="0" borderId="52" xfId="0" applyFont="1" applyBorder="1" applyAlignment="1">
      <alignment horizontal="center" vertical="center"/>
    </xf>
    <xf numFmtId="0" fontId="35" fillId="15" borderId="120" xfId="0" applyFont="1" applyFill="1" applyBorder="1" applyAlignment="1">
      <alignment horizontal="center"/>
    </xf>
    <xf numFmtId="0" fontId="35" fillId="15" borderId="128" xfId="0" applyFont="1" applyFill="1" applyBorder="1" applyAlignment="1">
      <alignment horizontal="center"/>
    </xf>
    <xf numFmtId="0" fontId="35" fillId="15" borderId="11" xfId="0" applyFont="1" applyFill="1" applyBorder="1" applyAlignment="1">
      <alignment horizontal="center"/>
    </xf>
    <xf numFmtId="0" fontId="35" fillId="15" borderId="69" xfId="0" applyFont="1" applyFill="1" applyBorder="1" applyAlignment="1">
      <alignment horizontal="center"/>
    </xf>
    <xf numFmtId="0" fontId="19" fillId="15" borderId="76" xfId="0" applyFont="1" applyFill="1" applyBorder="1" applyAlignment="1">
      <alignment horizontal="center" vertical="center"/>
    </xf>
    <xf numFmtId="0" fontId="19" fillId="15" borderId="77" xfId="0" applyFont="1" applyFill="1" applyBorder="1" applyAlignment="1">
      <alignment horizontal="center" vertical="center"/>
    </xf>
    <xf numFmtId="0" fontId="19" fillId="15" borderId="104" xfId="0" applyFont="1" applyFill="1" applyBorder="1" applyAlignment="1">
      <alignment horizontal="center" vertical="center"/>
    </xf>
    <xf numFmtId="0" fontId="20" fillId="15" borderId="104" xfId="0" applyFont="1" applyFill="1" applyBorder="1" applyAlignment="1">
      <alignment horizontal="center" vertical="center" wrapText="1"/>
    </xf>
    <xf numFmtId="0" fontId="19" fillId="15" borderId="98" xfId="0" applyFont="1" applyFill="1" applyBorder="1" applyAlignment="1">
      <alignment horizontal="center" vertical="center"/>
    </xf>
    <xf numFmtId="0" fontId="19" fillId="15" borderId="137" xfId="0" applyFont="1" applyFill="1" applyBorder="1" applyAlignment="1">
      <alignment horizontal="center" vertical="center"/>
    </xf>
    <xf numFmtId="0" fontId="19" fillId="15" borderId="89" xfId="0" applyFont="1" applyFill="1" applyBorder="1" applyAlignment="1">
      <alignment horizontal="center" vertical="center"/>
    </xf>
    <xf numFmtId="0" fontId="20" fillId="15" borderId="109" xfId="0" applyFont="1" applyFill="1" applyBorder="1" applyAlignment="1">
      <alignment horizontal="center"/>
    </xf>
    <xf numFmtId="0" fontId="20" fillId="15" borderId="18" xfId="0" applyFont="1" applyFill="1" applyBorder="1" applyAlignment="1">
      <alignment horizontal="center"/>
    </xf>
    <xf numFmtId="0" fontId="20" fillId="15" borderId="110" xfId="0" applyFont="1" applyFill="1" applyBorder="1" applyAlignment="1">
      <alignment horizontal="center"/>
    </xf>
    <xf numFmtId="0" fontId="0" fillId="10" borderId="108" xfId="0" applyFill="1" applyBorder="1" applyAlignment="1">
      <alignment horizontal="center"/>
    </xf>
    <xf numFmtId="0" fontId="0" fillId="10" borderId="124" xfId="0" applyFill="1" applyBorder="1" applyAlignment="1">
      <alignment horizontal="center"/>
    </xf>
    <xf numFmtId="0" fontId="0" fillId="10" borderId="100" xfId="0" applyFill="1" applyBorder="1" applyAlignment="1">
      <alignment horizontal="center"/>
    </xf>
    <xf numFmtId="0" fontId="20" fillId="15" borderId="76" xfId="0" applyFont="1" applyFill="1" applyBorder="1" applyAlignment="1">
      <alignment horizontal="center" vertical="center" wrapText="1"/>
    </xf>
    <xf numFmtId="0" fontId="19" fillId="15" borderId="101" xfId="0" applyFont="1" applyFill="1" applyBorder="1" applyAlignment="1">
      <alignment horizontal="center" vertical="center"/>
    </xf>
    <xf numFmtId="0" fontId="19" fillId="15" borderId="102" xfId="0" applyFont="1" applyFill="1" applyBorder="1" applyAlignment="1">
      <alignment horizontal="center" vertical="center"/>
    </xf>
    <xf numFmtId="0" fontId="19" fillId="15" borderId="106" xfId="0" applyFont="1" applyFill="1" applyBorder="1" applyAlignment="1">
      <alignment horizontal="center" vertical="center"/>
    </xf>
    <xf numFmtId="0" fontId="19" fillId="15" borderId="103" xfId="0" applyFont="1" applyFill="1" applyBorder="1" applyAlignment="1">
      <alignment horizontal="center" vertical="center"/>
    </xf>
    <xf numFmtId="0" fontId="34" fillId="15" borderId="107" xfId="0" applyFont="1" applyFill="1" applyBorder="1" applyAlignment="1">
      <alignment horizontal="center" vertical="center"/>
    </xf>
    <xf numFmtId="0" fontId="34" fillId="15" borderId="78" xfId="0" applyFont="1" applyFill="1" applyBorder="1" applyAlignment="1">
      <alignment horizontal="center" vertical="center"/>
    </xf>
    <xf numFmtId="0" fontId="34" fillId="15" borderId="73" xfId="0" applyFont="1" applyFill="1" applyBorder="1" applyAlignment="1">
      <alignment horizontal="center" vertical="center"/>
    </xf>
    <xf numFmtId="0" fontId="20" fillId="15" borderId="73" xfId="0" applyFont="1" applyFill="1" applyBorder="1" applyAlignment="1">
      <alignment horizontal="center" vertical="center"/>
    </xf>
    <xf numFmtId="0" fontId="0" fillId="10" borderId="93" xfId="0" applyFill="1" applyBorder="1" applyAlignment="1">
      <alignment horizontal="center"/>
    </xf>
    <xf numFmtId="0" fontId="0" fillId="10" borderId="77" xfId="0" applyFill="1" applyBorder="1" applyAlignment="1">
      <alignment horizontal="center"/>
    </xf>
    <xf numFmtId="0" fontId="0" fillId="10" borderId="584" xfId="0" applyFill="1" applyBorder="1" applyAlignment="1">
      <alignment horizontal="center"/>
    </xf>
    <xf numFmtId="0" fontId="19" fillId="15" borderId="121" xfId="0" applyFont="1" applyFill="1" applyBorder="1" applyAlignment="1">
      <alignment horizontal="center" vertical="center"/>
    </xf>
    <xf numFmtId="0" fontId="19" fillId="15" borderId="117" xfId="0" applyFont="1" applyFill="1" applyBorder="1" applyAlignment="1">
      <alignment horizontal="center" vertical="center"/>
    </xf>
    <xf numFmtId="0" fontId="20" fillId="15" borderId="122" xfId="0" applyFont="1" applyFill="1" applyBorder="1" applyAlignment="1">
      <alignment horizontal="center" vertical="center"/>
    </xf>
    <xf numFmtId="0" fontId="20" fillId="15" borderId="123" xfId="0" applyFont="1" applyFill="1" applyBorder="1" applyAlignment="1">
      <alignment horizontal="center" vertical="center"/>
    </xf>
    <xf numFmtId="0" fontId="20" fillId="15" borderId="102" xfId="0" applyFont="1" applyFill="1" applyBorder="1" applyAlignment="1">
      <alignment horizontal="center" vertical="center"/>
    </xf>
    <xf numFmtId="0" fontId="20" fillId="15" borderId="122" xfId="0" applyFont="1" applyFill="1" applyBorder="1" applyAlignment="1">
      <alignment horizontal="center" vertical="center" wrapText="1"/>
    </xf>
    <xf numFmtId="0" fontId="20" fillId="15" borderId="123" xfId="0" applyFont="1" applyFill="1" applyBorder="1" applyAlignment="1">
      <alignment horizontal="center" vertical="center" wrapText="1"/>
    </xf>
    <xf numFmtId="0" fontId="20" fillId="15" borderId="102" xfId="0" applyFont="1" applyFill="1" applyBorder="1" applyAlignment="1">
      <alignment horizontal="center" vertical="center" wrapText="1"/>
    </xf>
    <xf numFmtId="0" fontId="21" fillId="15" borderId="73" xfId="0" applyFont="1" applyFill="1" applyBorder="1" applyAlignment="1">
      <alignment horizontal="center" vertical="center" wrapText="1"/>
    </xf>
    <xf numFmtId="0" fontId="20" fillId="15" borderId="85" xfId="0" applyFont="1" applyFill="1" applyBorder="1" applyAlignment="1">
      <alignment horizontal="center" vertical="center"/>
    </xf>
    <xf numFmtId="0" fontId="20" fillId="15" borderId="87" xfId="0" applyFont="1" applyFill="1" applyBorder="1" applyAlignment="1">
      <alignment horizontal="center" vertical="center"/>
    </xf>
    <xf numFmtId="0" fontId="20" fillId="15" borderId="125" xfId="0" applyFont="1" applyFill="1" applyBorder="1" applyAlignment="1">
      <alignment horizontal="center" vertical="center"/>
    </xf>
    <xf numFmtId="0" fontId="20" fillId="15" borderId="126" xfId="0" applyFont="1" applyFill="1" applyBorder="1" applyAlignment="1">
      <alignment horizontal="center" vertical="center"/>
    </xf>
    <xf numFmtId="0" fontId="20" fillId="15" borderId="127" xfId="0" applyFont="1" applyFill="1" applyBorder="1" applyAlignment="1">
      <alignment horizontal="center" vertical="center"/>
    </xf>
    <xf numFmtId="0" fontId="20" fillId="15" borderId="114" xfId="0" applyFont="1" applyFill="1" applyBorder="1" applyAlignment="1">
      <alignment horizontal="center" vertical="center"/>
    </xf>
    <xf numFmtId="167" fontId="0" fillId="10" borderId="520" xfId="1" applyNumberFormat="1" applyFont="1" applyFill="1" applyBorder="1" applyAlignment="1">
      <alignment horizontal="center"/>
    </xf>
    <xf numFmtId="167" fontId="0" fillId="10" borderId="124" xfId="1" applyNumberFormat="1" applyFont="1" applyFill="1" applyBorder="1" applyAlignment="1">
      <alignment horizontal="center"/>
    </xf>
    <xf numFmtId="167" fontId="0" fillId="10" borderId="521" xfId="1" applyNumberFormat="1" applyFont="1" applyFill="1" applyBorder="1" applyAlignment="1">
      <alignment horizontal="center"/>
    </xf>
    <xf numFmtId="167" fontId="0" fillId="10" borderId="34" xfId="1" applyNumberFormat="1" applyFont="1" applyFill="1" applyBorder="1" applyAlignment="1">
      <alignment horizontal="center"/>
    </xf>
    <xf numFmtId="167" fontId="0" fillId="10" borderId="19" xfId="1" applyNumberFormat="1" applyFont="1" applyFill="1" applyBorder="1" applyAlignment="1">
      <alignment horizontal="center"/>
    </xf>
    <xf numFmtId="167" fontId="0" fillId="10" borderId="14" xfId="1" applyNumberFormat="1" applyFont="1" applyFill="1" applyBorder="1" applyAlignment="1">
      <alignment horizontal="center"/>
    </xf>
    <xf numFmtId="0" fontId="20" fillId="15" borderId="73" xfId="0" applyFont="1" applyFill="1" applyBorder="1" applyAlignment="1">
      <alignment horizontal="center" vertical="center" wrapText="1"/>
    </xf>
    <xf numFmtId="167" fontId="33" fillId="15" borderId="118" xfId="1" applyNumberFormat="1" applyFont="1" applyFill="1" applyBorder="1" applyAlignment="1">
      <alignment horizontal="center"/>
    </xf>
    <xf numFmtId="167" fontId="33" fillId="15" borderId="18" xfId="1" applyNumberFormat="1" applyFont="1" applyFill="1" applyBorder="1" applyAlignment="1">
      <alignment horizontal="center"/>
    </xf>
    <xf numFmtId="167" fontId="33" fillId="15" borderId="97" xfId="1" applyNumberFormat="1" applyFont="1" applyFill="1" applyBorder="1" applyAlignment="1">
      <alignment horizontal="center"/>
    </xf>
    <xf numFmtId="0" fontId="35" fillId="15" borderId="71" xfId="0" applyFont="1" applyFill="1" applyBorder="1" applyAlignment="1">
      <alignment horizontal="center"/>
    </xf>
    <xf numFmtId="0" fontId="35" fillId="15" borderId="129" xfId="0" applyFont="1" applyFill="1" applyBorder="1" applyAlignment="1">
      <alignment horizontal="center"/>
    </xf>
    <xf numFmtId="0" fontId="20" fillId="15" borderId="85" xfId="0" applyFont="1" applyFill="1" applyBorder="1" applyAlignment="1">
      <alignment horizontal="center" vertical="center" wrapText="1"/>
    </xf>
    <xf numFmtId="0" fontId="20" fillId="15" borderId="86" xfId="0" applyFont="1" applyFill="1" applyBorder="1" applyAlignment="1">
      <alignment horizontal="center" vertical="center" wrapText="1"/>
    </xf>
    <xf numFmtId="0" fontId="20" fillId="15" borderId="169" xfId="0" applyFont="1" applyFill="1" applyBorder="1" applyAlignment="1">
      <alignment horizontal="center" vertical="center" wrapText="1"/>
    </xf>
    <xf numFmtId="0" fontId="20" fillId="15" borderId="127" xfId="0" applyFont="1" applyFill="1" applyBorder="1" applyAlignment="1">
      <alignment horizontal="center" vertical="center" wrapText="1"/>
    </xf>
    <xf numFmtId="0" fontId="20" fillId="15" borderId="115" xfId="0" applyFont="1" applyFill="1" applyBorder="1" applyAlignment="1">
      <alignment horizontal="center" vertical="center" wrapText="1"/>
    </xf>
    <xf numFmtId="0" fontId="20" fillId="15" borderId="170" xfId="0" applyFont="1" applyFill="1" applyBorder="1" applyAlignment="1">
      <alignment horizontal="center" vertical="center" wrapText="1"/>
    </xf>
    <xf numFmtId="0" fontId="95" fillId="10" borderId="595" xfId="4" applyFont="1" applyFill="1" applyBorder="1" applyAlignment="1">
      <alignment horizontal="left" vertical="center" wrapText="1"/>
    </xf>
    <xf numFmtId="0" fontId="95" fillId="10" borderId="616" xfId="4" applyFont="1" applyFill="1" applyBorder="1" applyAlignment="1">
      <alignment horizontal="left" vertical="center" wrapText="1"/>
    </xf>
    <xf numFmtId="0" fontId="95" fillId="10" borderId="617" xfId="4" applyFont="1" applyFill="1" applyBorder="1" applyAlignment="1">
      <alignment horizontal="left" vertical="center" wrapText="1"/>
    </xf>
    <xf numFmtId="0" fontId="93" fillId="0" borderId="597" xfId="4" applyFont="1" applyBorder="1" applyAlignment="1" applyProtection="1">
      <alignment horizontal="center" vertical="center" wrapText="1"/>
      <protection locked="0"/>
    </xf>
    <xf numFmtId="0" fontId="93" fillId="0" borderId="616" xfId="4" applyFont="1" applyBorder="1" applyAlignment="1" applyProtection="1">
      <alignment horizontal="center" vertical="center" wrapText="1"/>
      <protection locked="0"/>
    </xf>
    <xf numFmtId="0" fontId="93" fillId="0" borderId="617" xfId="4" applyFont="1" applyBorder="1" applyAlignment="1" applyProtection="1">
      <alignment horizontal="center" vertical="center" wrapText="1"/>
      <protection locked="0"/>
    </xf>
    <xf numFmtId="0" fontId="95" fillId="10" borderId="597" xfId="4" applyFont="1" applyFill="1" applyBorder="1" applyAlignment="1">
      <alignment horizontal="left" vertical="center" wrapText="1"/>
    </xf>
    <xf numFmtId="1" fontId="93" fillId="0" borderId="597" xfId="4" applyNumberFormat="1" applyFont="1" applyBorder="1" applyAlignment="1">
      <alignment horizontal="center" vertical="center" wrapText="1"/>
    </xf>
    <xf numFmtId="1" fontId="93" fillId="0" borderId="616" xfId="4" applyNumberFormat="1" applyFont="1" applyBorder="1" applyAlignment="1">
      <alignment horizontal="center" vertical="center" wrapText="1"/>
    </xf>
    <xf numFmtId="1" fontId="93" fillId="0" borderId="617" xfId="4" applyNumberFormat="1" applyFont="1" applyBorder="1" applyAlignment="1">
      <alignment horizontal="center" vertical="center" wrapText="1"/>
    </xf>
    <xf numFmtId="182" fontId="93" fillId="0" borderId="597" xfId="4" applyNumberFormat="1" applyFont="1" applyBorder="1" applyAlignment="1" applyProtection="1">
      <alignment horizontal="center" vertical="center"/>
      <protection locked="0"/>
    </xf>
    <xf numFmtId="182" fontId="93" fillId="0" borderId="616" xfId="4" applyNumberFormat="1" applyFont="1" applyBorder="1" applyAlignment="1" applyProtection="1">
      <alignment horizontal="center" vertical="center"/>
      <protection locked="0"/>
    </xf>
    <xf numFmtId="182" fontId="93" fillId="0" borderId="620" xfId="4" applyNumberFormat="1" applyFont="1" applyBorder="1" applyAlignment="1" applyProtection="1">
      <alignment horizontal="center" vertical="center"/>
      <protection locked="0"/>
    </xf>
    <xf numFmtId="0" fontId="94" fillId="13" borderId="441" xfId="4" applyFont="1" applyFill="1" applyBorder="1" applyAlignment="1">
      <alignment horizontal="center" vertical="center" wrapText="1"/>
    </xf>
    <xf numFmtId="0" fontId="94" fillId="13" borderId="3" xfId="4" applyFont="1" applyFill="1" applyBorder="1" applyAlignment="1">
      <alignment horizontal="center" vertical="center" wrapText="1"/>
    </xf>
    <xf numFmtId="0" fontId="94" fillId="13" borderId="4" xfId="4" applyFont="1" applyFill="1" applyBorder="1" applyAlignment="1">
      <alignment horizontal="center" vertical="center" wrapText="1"/>
    </xf>
    <xf numFmtId="191" fontId="95" fillId="10" borderId="597" xfId="4" applyNumberFormat="1" applyFont="1" applyFill="1" applyBorder="1" applyAlignment="1" applyProtection="1">
      <alignment horizontal="center" vertical="center" wrapText="1"/>
      <protection locked="0"/>
    </xf>
    <xf numFmtId="191" fontId="95" fillId="10" borderId="616" xfId="4" applyNumberFormat="1" applyFont="1" applyFill="1" applyBorder="1" applyAlignment="1" applyProtection="1">
      <alignment horizontal="center" vertical="center" wrapText="1"/>
      <protection locked="0"/>
    </xf>
    <xf numFmtId="191" fontId="95" fillId="10" borderId="617" xfId="4" applyNumberFormat="1" applyFont="1" applyFill="1" applyBorder="1" applyAlignment="1" applyProtection="1">
      <alignment horizontal="center" vertical="center" wrapText="1"/>
      <protection locked="0"/>
    </xf>
    <xf numFmtId="0" fontId="95" fillId="10" borderId="597" xfId="4" applyFont="1" applyFill="1" applyBorder="1" applyAlignment="1">
      <alignment horizontal="center" vertical="center"/>
    </xf>
    <xf numFmtId="0" fontId="95" fillId="10" borderId="616" xfId="4" applyFont="1" applyFill="1" applyBorder="1" applyAlignment="1">
      <alignment horizontal="center" vertical="center"/>
    </xf>
    <xf numFmtId="0" fontId="95" fillId="0" borderId="597" xfId="4" applyFont="1" applyBorder="1" applyAlignment="1" applyProtection="1">
      <alignment horizontal="center" vertical="center"/>
      <protection locked="0"/>
    </xf>
    <xf numFmtId="0" fontId="95" fillId="0" borderId="616" xfId="4" applyFont="1" applyBorder="1" applyAlignment="1" applyProtection="1">
      <alignment horizontal="center" vertical="center"/>
      <protection locked="0"/>
    </xf>
    <xf numFmtId="0" fontId="95" fillId="0" borderId="620" xfId="4" applyFont="1" applyBorder="1" applyAlignment="1" applyProtection="1">
      <alignment horizontal="center" vertical="center"/>
      <protection locked="0"/>
    </xf>
    <xf numFmtId="0" fontId="93" fillId="10" borderId="595" xfId="4" applyFont="1" applyFill="1" applyBorder="1"/>
    <xf numFmtId="0" fontId="93" fillId="10" borderId="616" xfId="4" applyFont="1" applyFill="1" applyBorder="1"/>
    <xf numFmtId="0" fontId="93" fillId="10" borderId="620" xfId="4" applyFont="1" applyFill="1" applyBorder="1"/>
    <xf numFmtId="0" fontId="93" fillId="10" borderId="446" xfId="4" applyFont="1" applyFill="1" applyBorder="1"/>
    <xf numFmtId="0" fontId="93" fillId="10" borderId="447" xfId="4" applyFont="1" applyFill="1" applyBorder="1"/>
    <xf numFmtId="0" fontId="93" fillId="10" borderId="449" xfId="4" applyFont="1" applyFill="1" applyBorder="1"/>
    <xf numFmtId="0" fontId="17" fillId="15" borderId="441" xfId="4" applyFont="1" applyFill="1" applyBorder="1" applyAlignment="1">
      <alignment horizontal="center" vertical="center" wrapText="1"/>
    </xf>
    <xf numFmtId="0" fontId="17" fillId="15" borderId="3" xfId="4" applyFont="1" applyFill="1" applyBorder="1" applyAlignment="1">
      <alignment horizontal="center" vertical="center" wrapText="1"/>
    </xf>
    <xf numFmtId="0" fontId="17" fillId="15" borderId="4" xfId="4" applyFont="1" applyFill="1" applyBorder="1" applyAlignment="1">
      <alignment horizontal="center" vertical="center" wrapText="1"/>
    </xf>
    <xf numFmtId="0" fontId="93" fillId="0" borderId="595" xfId="4" applyFont="1" applyBorder="1" applyAlignment="1">
      <alignment horizontal="center" vertical="center"/>
    </xf>
    <xf numFmtId="0" fontId="93" fillId="0" borderId="617" xfId="4" applyFont="1" applyBorder="1" applyAlignment="1">
      <alignment horizontal="center" vertical="center"/>
    </xf>
    <xf numFmtId="0" fontId="97" fillId="2" borderId="597" xfId="4" applyFont="1" applyFill="1" applyBorder="1" applyAlignment="1">
      <alignment horizontal="center" vertical="center" wrapText="1"/>
    </xf>
    <xf numFmtId="0" fontId="97" fillId="2" borderId="616" xfId="4" applyFont="1" applyFill="1" applyBorder="1" applyAlignment="1">
      <alignment horizontal="center" vertical="center" wrapText="1"/>
    </xf>
    <xf numFmtId="0" fontId="97" fillId="2" borderId="617" xfId="4" applyFont="1" applyFill="1" applyBorder="1" applyAlignment="1">
      <alignment horizontal="center" vertical="center" wrapText="1"/>
    </xf>
    <xf numFmtId="0" fontId="97" fillId="2" borderId="620" xfId="4" applyFont="1" applyFill="1" applyBorder="1" applyAlignment="1">
      <alignment horizontal="center" vertical="center" wrapText="1"/>
    </xf>
    <xf numFmtId="0" fontId="95" fillId="10" borderId="595" xfId="4" applyFont="1" applyFill="1" applyBorder="1" applyAlignment="1">
      <alignment horizontal="center" vertical="center"/>
    </xf>
    <xf numFmtId="0" fontId="95" fillId="10" borderId="620" xfId="4" applyFont="1" applyFill="1" applyBorder="1" applyAlignment="1">
      <alignment horizontal="center" vertical="center"/>
    </xf>
    <xf numFmtId="0" fontId="95" fillId="10" borderId="597" xfId="4" applyFont="1" applyFill="1" applyBorder="1" applyAlignment="1" applyProtection="1">
      <alignment horizontal="center" vertical="center" wrapText="1"/>
      <protection locked="0"/>
    </xf>
    <xf numFmtId="0" fontId="95" fillId="10" borderId="616" xfId="4" applyFont="1" applyFill="1" applyBorder="1" applyAlignment="1" applyProtection="1">
      <alignment horizontal="center" vertical="center" wrapText="1"/>
      <protection locked="0"/>
    </xf>
    <xf numFmtId="0" fontId="95" fillId="10" borderId="617" xfId="4" applyFont="1" applyFill="1" applyBorder="1" applyAlignment="1" applyProtection="1">
      <alignment horizontal="center" vertical="center" wrapText="1"/>
      <protection locked="0"/>
    </xf>
    <xf numFmtId="0" fontId="93" fillId="0" borderId="597" xfId="11" applyFont="1" applyBorder="1" applyAlignment="1" applyProtection="1">
      <alignment horizontal="center" vertical="center"/>
      <protection locked="0"/>
    </xf>
    <xf numFmtId="0" fontId="93" fillId="0" borderId="616" xfId="11" applyFont="1" applyBorder="1" applyAlignment="1" applyProtection="1">
      <alignment horizontal="center" vertical="center"/>
      <protection locked="0"/>
    </xf>
    <xf numFmtId="0" fontId="93" fillId="0" borderId="617" xfId="11" applyFont="1" applyBorder="1" applyAlignment="1" applyProtection="1">
      <alignment horizontal="center" vertical="center"/>
      <protection locked="0"/>
    </xf>
    <xf numFmtId="166" fontId="67" fillId="0" borderId="597" xfId="5" applyNumberFormat="1" applyFont="1" applyBorder="1" applyAlignment="1" applyProtection="1">
      <alignment horizontal="center" vertical="center"/>
    </xf>
    <xf numFmtId="166" fontId="67" fillId="0" borderId="616" xfId="5" applyNumberFormat="1" applyFont="1" applyBorder="1" applyAlignment="1" applyProtection="1">
      <alignment horizontal="center" vertical="center"/>
    </xf>
    <xf numFmtId="166" fontId="67" fillId="0" borderId="617" xfId="5" applyNumberFormat="1" applyFont="1" applyBorder="1" applyAlignment="1" applyProtection="1">
      <alignment horizontal="center" vertical="center"/>
    </xf>
    <xf numFmtId="0" fontId="93" fillId="10" borderId="615" xfId="4" applyFont="1" applyFill="1" applyBorder="1"/>
    <xf numFmtId="0" fontId="93" fillId="10" borderId="612" xfId="4" applyFont="1" applyFill="1" applyBorder="1"/>
    <xf numFmtId="0" fontId="93" fillId="10" borderId="613" xfId="4" applyFont="1" applyFill="1" applyBorder="1"/>
    <xf numFmtId="0" fontId="10" fillId="16" borderId="614" xfId="11" applyFont="1" applyFill="1" applyBorder="1" applyAlignment="1">
      <alignment horizontal="center" vertical="center"/>
    </xf>
    <xf numFmtId="0" fontId="10" fillId="16" borderId="452" xfId="11" applyFont="1" applyFill="1" applyBorder="1" applyAlignment="1">
      <alignment horizontal="center" vertical="center"/>
    </xf>
    <xf numFmtId="0" fontId="72" fillId="13" borderId="619" xfId="4" applyFont="1" applyFill="1" applyBorder="1" applyAlignment="1">
      <alignment horizontal="center" vertical="center"/>
    </xf>
    <xf numFmtId="0" fontId="72" fillId="13" borderId="612" xfId="4" applyFont="1" applyFill="1" applyBorder="1" applyAlignment="1">
      <alignment horizontal="center" vertical="center"/>
    </xf>
    <xf numFmtId="0" fontId="72" fillId="13" borderId="611" xfId="4" applyFont="1" applyFill="1" applyBorder="1" applyAlignment="1">
      <alignment horizontal="center" vertical="center"/>
    </xf>
    <xf numFmtId="0" fontId="72" fillId="13" borderId="71" xfId="4" applyFont="1" applyFill="1" applyBorder="1" applyAlignment="1">
      <alignment horizontal="center" vertical="center"/>
    </xf>
    <xf numFmtId="0" fontId="72" fillId="13" borderId="168" xfId="4" applyFont="1" applyFill="1" applyBorder="1" applyAlignment="1">
      <alignment horizontal="center" vertical="center"/>
    </xf>
    <xf numFmtId="0" fontId="72" fillId="13" borderId="72" xfId="4" applyFont="1" applyFill="1" applyBorder="1" applyAlignment="1">
      <alignment horizontal="center" vertical="center"/>
    </xf>
    <xf numFmtId="0" fontId="10" fillId="10" borderId="618" xfId="4" applyFont="1" applyFill="1" applyBorder="1" applyAlignment="1">
      <alignment horizontal="center" vertical="center"/>
    </xf>
    <xf numFmtId="0" fontId="10" fillId="10" borderId="16" xfId="4" applyFont="1" applyFill="1" applyBorder="1" applyAlignment="1">
      <alignment horizontal="center" vertical="center"/>
    </xf>
    <xf numFmtId="0" fontId="36" fillId="14" borderId="619" xfId="4" applyFont="1" applyFill="1" applyBorder="1" applyAlignment="1">
      <alignment horizontal="center" vertical="center" wrapText="1"/>
    </xf>
    <xf numFmtId="0" fontId="36" fillId="14" borderId="612" xfId="4" applyFont="1" applyFill="1" applyBorder="1" applyAlignment="1">
      <alignment horizontal="center" vertical="center" wrapText="1"/>
    </xf>
    <xf numFmtId="0" fontId="36" fillId="14" borderId="611" xfId="4" applyFont="1" applyFill="1" applyBorder="1" applyAlignment="1">
      <alignment horizontal="center" vertical="center" wrapText="1"/>
    </xf>
    <xf numFmtId="0" fontId="36" fillId="14" borderId="71" xfId="4" applyFont="1" applyFill="1" applyBorder="1" applyAlignment="1">
      <alignment horizontal="center" vertical="center" wrapText="1"/>
    </xf>
    <xf numFmtId="0" fontId="36" fillId="14" borderId="168" xfId="4" applyFont="1" applyFill="1" applyBorder="1" applyAlignment="1">
      <alignment horizontal="center" vertical="center" wrapText="1"/>
    </xf>
    <xf numFmtId="0" fontId="36" fillId="14" borderId="72" xfId="4" applyFont="1" applyFill="1" applyBorder="1" applyAlignment="1">
      <alignment horizontal="center" vertical="center" wrapText="1"/>
    </xf>
    <xf numFmtId="0" fontId="99" fillId="16" borderId="618" xfId="11" applyFont="1" applyFill="1" applyBorder="1" applyAlignment="1">
      <alignment horizontal="center" vertical="center"/>
    </xf>
    <xf numFmtId="0" fontId="99" fillId="16" borderId="16" xfId="11" applyFont="1" applyFill="1" applyBorder="1" applyAlignment="1">
      <alignment horizontal="center" vertical="center"/>
    </xf>
    <xf numFmtId="0" fontId="36" fillId="14" borderId="613" xfId="4" applyFont="1" applyFill="1" applyBorder="1" applyAlignment="1">
      <alignment horizontal="center" vertical="center" wrapText="1"/>
    </xf>
    <xf numFmtId="0" fontId="36" fillId="14" borderId="589" xfId="4" applyFont="1" applyFill="1" applyBorder="1" applyAlignment="1">
      <alignment horizontal="center" vertical="center" wrapText="1"/>
    </xf>
    <xf numFmtId="0" fontId="97" fillId="0" borderId="597" xfId="11" applyFont="1" applyBorder="1" applyAlignment="1">
      <alignment horizontal="left" vertical="center" wrapText="1"/>
    </xf>
    <xf numFmtId="0" fontId="97" fillId="0" borderId="616" xfId="11" applyFont="1" applyBorder="1" applyAlignment="1">
      <alignment horizontal="left" vertical="center" wrapText="1"/>
    </xf>
    <xf numFmtId="0" fontId="97" fillId="0" borderId="617" xfId="11" applyFont="1" applyBorder="1" applyAlignment="1">
      <alignment horizontal="left" vertical="center" wrapText="1"/>
    </xf>
    <xf numFmtId="0" fontId="93" fillId="0" borderId="620" xfId="11" applyFont="1" applyBorder="1" applyAlignment="1" applyProtection="1">
      <alignment horizontal="center" vertical="center"/>
      <protection locked="0"/>
    </xf>
    <xf numFmtId="0" fontId="93" fillId="0" borderId="597" xfId="4" applyFont="1" applyBorder="1" applyAlignment="1">
      <alignment horizontal="center" vertical="center"/>
    </xf>
    <xf numFmtId="0" fontId="93" fillId="0" borderId="612" xfId="4" applyFont="1" applyBorder="1" applyAlignment="1">
      <alignment horizontal="center" vertical="center"/>
    </xf>
    <xf numFmtId="0" fontId="97" fillId="12" borderId="597" xfId="4" applyFont="1" applyFill="1" applyBorder="1" applyAlignment="1">
      <alignment horizontal="left" vertical="center" wrapText="1"/>
    </xf>
    <xf numFmtId="0" fontId="97" fillId="12" borderId="616" xfId="4" applyFont="1" applyFill="1" applyBorder="1" applyAlignment="1">
      <alignment horizontal="left" vertical="center" wrapText="1"/>
    </xf>
    <xf numFmtId="0" fontId="97" fillId="12" borderId="617" xfId="4" applyFont="1" applyFill="1" applyBorder="1" applyAlignment="1">
      <alignment horizontal="left" vertical="center" wrapText="1"/>
    </xf>
    <xf numFmtId="0" fontId="47" fillId="15" borderId="403" xfId="4" applyFont="1" applyFill="1" applyBorder="1" applyAlignment="1">
      <alignment horizontal="center" vertical="top" wrapText="1"/>
    </xf>
    <xf numFmtId="0" fontId="47" fillId="15" borderId="401" xfId="4" applyFont="1" applyFill="1" applyBorder="1" applyAlignment="1">
      <alignment horizontal="center" vertical="top" wrapText="1"/>
    </xf>
    <xf numFmtId="0" fontId="97" fillId="0" borderId="403" xfId="4" applyFont="1" applyBorder="1" applyAlignment="1">
      <alignment horizontal="center" vertical="center"/>
    </xf>
    <xf numFmtId="0" fontId="97" fillId="0" borderId="404" xfId="4" applyFont="1" applyBorder="1" applyAlignment="1">
      <alignment horizontal="center" vertical="center"/>
    </xf>
    <xf numFmtId="0" fontId="98" fillId="2" borderId="400" xfId="4" applyFont="1" applyFill="1" applyBorder="1" applyAlignment="1">
      <alignment horizontal="center" vertical="center"/>
    </xf>
    <xf numFmtId="0" fontId="98" fillId="2" borderId="401" xfId="4" applyFont="1" applyFill="1" applyBorder="1" applyAlignment="1">
      <alignment horizontal="center" vertical="center"/>
    </xf>
    <xf numFmtId="0" fontId="98" fillId="2" borderId="404" xfId="4" applyFont="1" applyFill="1" applyBorder="1" applyAlignment="1">
      <alignment horizontal="center" vertical="center"/>
    </xf>
    <xf numFmtId="0" fontId="98" fillId="0" borderId="400" xfId="4" applyFont="1" applyBorder="1" applyAlignment="1">
      <alignment horizontal="center" vertical="center"/>
    </xf>
    <xf numFmtId="0" fontId="98" fillId="0" borderId="404" xfId="4" applyFont="1" applyBorder="1" applyAlignment="1">
      <alignment horizontal="center" vertical="center"/>
    </xf>
    <xf numFmtId="0" fontId="15" fillId="0" borderId="403" xfId="4" applyFont="1" applyBorder="1" applyAlignment="1">
      <alignment horizontal="center" vertical="center" wrapText="1"/>
    </xf>
    <xf numFmtId="0" fontId="15" fillId="0" borderId="401" xfId="4" applyFont="1" applyBorder="1" applyAlignment="1">
      <alignment horizontal="center" vertical="center" wrapText="1"/>
    </xf>
    <xf numFmtId="0" fontId="15" fillId="0" borderId="404" xfId="4" applyFont="1" applyBorder="1" applyAlignment="1">
      <alignment horizontal="center" vertical="center" wrapText="1"/>
    </xf>
    <xf numFmtId="0" fontId="93" fillId="12" borderId="400" xfId="4" applyFont="1" applyFill="1" applyBorder="1" applyAlignment="1" applyProtection="1">
      <alignment horizontal="center" vertical="center"/>
      <protection locked="0"/>
    </xf>
    <xf numFmtId="0" fontId="93" fillId="12" borderId="401" xfId="4" applyFont="1" applyFill="1" applyBorder="1" applyAlignment="1" applyProtection="1">
      <alignment horizontal="center" vertical="center"/>
      <protection locked="0"/>
    </xf>
    <xf numFmtId="0" fontId="93" fillId="12" borderId="402" xfId="4" applyFont="1" applyFill="1" applyBorder="1" applyAlignment="1" applyProtection="1">
      <alignment horizontal="center" vertical="center"/>
      <protection locked="0"/>
    </xf>
    <xf numFmtId="182" fontId="15" fillId="0" borderId="400" xfId="4" applyNumberFormat="1" applyFont="1" applyBorder="1" applyAlignment="1" applyProtection="1">
      <alignment horizontal="center" vertical="center" wrapText="1"/>
      <protection locked="0"/>
    </xf>
    <xf numFmtId="182" fontId="15" fillId="0" borderId="401" xfId="4" applyNumberFormat="1" applyFont="1" applyBorder="1" applyAlignment="1" applyProtection="1">
      <alignment horizontal="center" vertical="center" wrapText="1"/>
      <protection locked="0"/>
    </xf>
    <xf numFmtId="182" fontId="15" fillId="0" borderId="402" xfId="4" applyNumberFormat="1" applyFont="1" applyBorder="1" applyAlignment="1" applyProtection="1">
      <alignment horizontal="center" vertical="center" wrapText="1"/>
      <protection locked="0"/>
    </xf>
    <xf numFmtId="0" fontId="37" fillId="15" borderId="590" xfId="0" applyFont="1" applyFill="1" applyBorder="1" applyAlignment="1">
      <alignment horizontal="center" vertical="center"/>
    </xf>
    <xf numFmtId="0" fontId="37" fillId="15" borderId="593" xfId="0" applyFont="1" applyFill="1" applyBorder="1" applyAlignment="1">
      <alignment horizontal="center" vertical="center"/>
    </xf>
    <xf numFmtId="0" fontId="37" fillId="15" borderId="591" xfId="0" applyFont="1" applyFill="1" applyBorder="1" applyAlignment="1">
      <alignment horizontal="center" vertical="center"/>
    </xf>
    <xf numFmtId="0" fontId="37" fillId="15" borderId="71" xfId="0" applyFont="1" applyFill="1" applyBorder="1" applyAlignment="1">
      <alignment horizontal="center" vertical="center"/>
    </xf>
    <xf numFmtId="0" fontId="37" fillId="15" borderId="168" xfId="0" applyFont="1" applyFill="1" applyBorder="1" applyAlignment="1">
      <alignment horizontal="center" vertical="center"/>
    </xf>
    <xf numFmtId="0" fontId="37" fillId="15" borderId="72" xfId="0" applyFont="1" applyFill="1" applyBorder="1" applyAlignment="1">
      <alignment horizontal="center" vertical="center"/>
    </xf>
    <xf numFmtId="0" fontId="26" fillId="15" borderId="588" xfId="0" applyFont="1" applyFill="1" applyBorder="1" applyAlignment="1">
      <alignment horizontal="center" vertical="center"/>
    </xf>
    <xf numFmtId="0" fontId="32" fillId="0" borderId="57" xfId="0" applyFont="1" applyBorder="1" applyAlignment="1">
      <alignment horizontal="left" vertical="center"/>
    </xf>
    <xf numFmtId="0" fontId="32" fillId="0" borderId="116" xfId="0" applyFont="1" applyBorder="1" applyAlignment="1">
      <alignment horizontal="left" vertical="center"/>
    </xf>
    <xf numFmtId="0" fontId="32" fillId="0" borderId="35" xfId="0" applyFont="1" applyBorder="1" applyAlignment="1">
      <alignment horizontal="left" vertical="center"/>
    </xf>
    <xf numFmtId="0" fontId="32" fillId="0" borderId="34" xfId="0" applyFont="1" applyBorder="1" applyAlignment="1">
      <alignment horizontal="left" vertical="center"/>
    </xf>
    <xf numFmtId="0" fontId="26" fillId="16" borderId="136" xfId="0" applyFont="1" applyFill="1" applyBorder="1" applyAlignment="1">
      <alignment horizontal="center" vertical="center"/>
    </xf>
    <xf numFmtId="0" fontId="26" fillId="16" borderId="16" xfId="0" applyFont="1" applyFill="1" applyBorder="1" applyAlignment="1">
      <alignment horizontal="center" vertical="center"/>
    </xf>
    <xf numFmtId="0" fontId="32" fillId="8" borderId="13" xfId="0" applyFont="1" applyFill="1" applyBorder="1" applyAlignment="1">
      <alignment horizontal="left" vertical="center"/>
    </xf>
    <xf numFmtId="0" fontId="32" fillId="8" borderId="19" xfId="0" applyFont="1" applyFill="1" applyBorder="1" applyAlignment="1">
      <alignment horizontal="left" vertical="center"/>
    </xf>
    <xf numFmtId="0" fontId="32" fillId="8" borderId="35" xfId="0" applyFont="1" applyFill="1" applyBorder="1" applyAlignment="1">
      <alignment horizontal="left" vertical="center"/>
    </xf>
    <xf numFmtId="0" fontId="32" fillId="8" borderId="34" xfId="0" applyFont="1" applyFill="1" applyBorder="1" applyAlignment="1">
      <alignment horizontal="left" vertical="center"/>
    </xf>
    <xf numFmtId="0" fontId="26" fillId="16" borderId="592" xfId="0" applyFont="1" applyFill="1" applyBorder="1" applyAlignment="1">
      <alignment horizontal="center" vertical="center"/>
    </xf>
    <xf numFmtId="0" fontId="27" fillId="0" borderId="64" xfId="0" applyFont="1" applyBorder="1" applyAlignment="1">
      <alignment horizontal="left" vertical="center"/>
    </xf>
    <xf numFmtId="0" fontId="27" fillId="0" borderId="118" xfId="0" applyFont="1" applyBorder="1" applyAlignment="1">
      <alignment horizontal="left" vertical="center"/>
    </xf>
    <xf numFmtId="168" fontId="151" fillId="0" borderId="0" xfId="0" applyNumberFormat="1" applyFont="1" applyAlignment="1">
      <alignment horizontal="left" vertical="top"/>
    </xf>
    <xf numFmtId="0" fontId="151" fillId="0" borderId="0" xfId="0" applyFont="1" applyAlignment="1">
      <alignment horizontal="left" vertical="top"/>
    </xf>
    <xf numFmtId="0" fontId="148" fillId="14" borderId="549" xfId="0" quotePrefix="1" applyFont="1" applyFill="1" applyBorder="1" applyAlignment="1">
      <alignment horizontal="center" vertical="center"/>
    </xf>
    <xf numFmtId="0" fontId="148" fillId="14" borderId="548" xfId="0" quotePrefix="1" applyFont="1" applyFill="1" applyBorder="1" applyAlignment="1">
      <alignment horizontal="center" vertical="center"/>
    </xf>
    <xf numFmtId="0" fontId="148" fillId="14" borderId="547" xfId="0" quotePrefix="1" applyFont="1" applyFill="1" applyBorder="1" applyAlignment="1">
      <alignment horizontal="center" vertical="center"/>
    </xf>
    <xf numFmtId="0" fontId="148" fillId="18" borderId="542" xfId="0" applyFont="1" applyFill="1" applyBorder="1" applyAlignment="1">
      <alignment horizontal="center" vertical="center"/>
    </xf>
    <xf numFmtId="0" fontId="148" fillId="18" borderId="541" xfId="0" applyFont="1" applyFill="1" applyBorder="1" applyAlignment="1">
      <alignment horizontal="center" vertical="center"/>
    </xf>
    <xf numFmtId="0" fontId="148" fillId="18" borderId="546" xfId="0" applyFont="1" applyFill="1" applyBorder="1" applyAlignment="1">
      <alignment horizontal="center" vertical="center"/>
    </xf>
    <xf numFmtId="0" fontId="148" fillId="18" borderId="545" xfId="0" applyFont="1" applyFill="1" applyBorder="1" applyAlignment="1">
      <alignment horizontal="center" vertical="center"/>
    </xf>
    <xf numFmtId="0" fontId="148" fillId="18" borderId="544" xfId="0" applyFont="1" applyFill="1" applyBorder="1" applyAlignment="1">
      <alignment horizontal="center" vertical="center"/>
    </xf>
    <xf numFmtId="0" fontId="148" fillId="18" borderId="543" xfId="0" applyFont="1" applyFill="1" applyBorder="1" applyAlignment="1">
      <alignment horizontal="center" vertical="center"/>
    </xf>
    <xf numFmtId="0" fontId="148" fillId="18" borderId="545" xfId="0" quotePrefix="1" applyFont="1" applyFill="1" applyBorder="1" applyAlignment="1">
      <alignment horizontal="center" vertical="center"/>
    </xf>
    <xf numFmtId="0" fontId="148" fillId="18" borderId="544" xfId="0" quotePrefix="1" applyFont="1" applyFill="1" applyBorder="1" applyAlignment="1">
      <alignment horizontal="center" vertical="center"/>
    </xf>
    <xf numFmtId="0" fontId="148" fillId="18" borderId="543" xfId="0" quotePrefix="1" applyFont="1" applyFill="1" applyBorder="1" applyAlignment="1">
      <alignment horizontal="center" vertical="center"/>
    </xf>
    <xf numFmtId="0" fontId="148" fillId="13" borderId="478" xfId="0" quotePrefix="1" applyFont="1" applyFill="1" applyBorder="1" applyAlignment="1">
      <alignment horizontal="center" vertical="center" wrapText="1"/>
    </xf>
    <xf numFmtId="0" fontId="148" fillId="13" borderId="457" xfId="0" quotePrefix="1" applyFont="1" applyFill="1" applyBorder="1" applyAlignment="1">
      <alignment horizontal="center" vertical="center" wrapText="1"/>
    </xf>
    <xf numFmtId="0" fontId="151" fillId="0" borderId="168" xfId="0" applyFont="1" applyBorder="1" applyAlignment="1">
      <alignment horizontal="center" vertical="top"/>
    </xf>
    <xf numFmtId="0" fontId="151" fillId="0" borderId="83" xfId="0" applyFont="1" applyBorder="1" applyAlignment="1">
      <alignment horizontal="center" vertical="top"/>
    </xf>
    <xf numFmtId="0" fontId="137" fillId="0" borderId="83" xfId="0" applyFont="1" applyBorder="1" applyAlignment="1">
      <alignment horizontal="left" vertical="top"/>
    </xf>
    <xf numFmtId="0" fontId="148" fillId="13" borderId="479" xfId="0" quotePrefix="1" applyFont="1" applyFill="1" applyBorder="1" applyAlignment="1">
      <alignment horizontal="center" vertical="center" wrapText="1"/>
    </xf>
    <xf numFmtId="0" fontId="148" fillId="13" borderId="480" xfId="0" quotePrefix="1" applyFont="1" applyFill="1" applyBorder="1" applyAlignment="1">
      <alignment horizontal="center" vertical="center" wrapText="1"/>
    </xf>
    <xf numFmtId="0" fontId="148" fillId="18" borderId="8" xfId="0" applyFont="1" applyFill="1" applyBorder="1" applyAlignment="1">
      <alignment horizontal="center" vertical="center"/>
    </xf>
    <xf numFmtId="0" fontId="148" fillId="18" borderId="442" xfId="0" applyFont="1" applyFill="1" applyBorder="1" applyAlignment="1">
      <alignment horizontal="center" vertical="center"/>
    </xf>
    <xf numFmtId="0" fontId="148" fillId="18" borderId="443" xfId="0" applyFont="1" applyFill="1" applyBorder="1" applyAlignment="1">
      <alignment horizontal="center" vertical="center"/>
    </xf>
    <xf numFmtId="17" fontId="13" fillId="3" borderId="20" xfId="0" applyNumberFormat="1" applyFont="1" applyFill="1" applyBorder="1" applyAlignment="1">
      <alignment horizontal="center" vertical="center"/>
    </xf>
    <xf numFmtId="17" fontId="13" fillId="3" borderId="21" xfId="0" applyNumberFormat="1" applyFont="1" applyFill="1" applyBorder="1" applyAlignment="1">
      <alignment horizontal="center" vertical="center"/>
    </xf>
    <xf numFmtId="17" fontId="13" fillId="3" borderId="22" xfId="0" applyNumberFormat="1" applyFont="1" applyFill="1" applyBorder="1" applyAlignment="1">
      <alignment horizontal="center" vertical="center"/>
    </xf>
    <xf numFmtId="0" fontId="8" fillId="7" borderId="10" xfId="0" applyFont="1" applyFill="1" applyBorder="1" applyAlignment="1">
      <alignment horizontal="center" vertical="center"/>
    </xf>
    <xf numFmtId="0" fontId="8" fillId="7" borderId="2" xfId="0" applyFont="1" applyFill="1" applyBorder="1" applyAlignment="1">
      <alignment horizontal="center" vertical="center"/>
    </xf>
    <xf numFmtId="0" fontId="6" fillId="0" borderId="9" xfId="0" applyFont="1" applyBorder="1" applyAlignment="1">
      <alignment horizontal="center" vertical="center"/>
    </xf>
    <xf numFmtId="0" fontId="6" fillId="0" borderId="4" xfId="0" applyFont="1" applyBorder="1" applyAlignment="1">
      <alignment horizontal="center" vertical="center"/>
    </xf>
    <xf numFmtId="0" fontId="8" fillId="11" borderId="9" xfId="0" applyFont="1" applyFill="1" applyBorder="1" applyAlignment="1">
      <alignment horizontal="center" vertical="center"/>
    </xf>
    <xf numFmtId="0" fontId="8" fillId="11" borderId="3" xfId="0" applyFont="1" applyFill="1" applyBorder="1" applyAlignment="1">
      <alignment horizontal="center" vertical="center"/>
    </xf>
    <xf numFmtId="0" fontId="6" fillId="4" borderId="9" xfId="0" applyFont="1" applyFill="1" applyBorder="1" applyAlignment="1">
      <alignment horizontal="center" vertical="center"/>
    </xf>
    <xf numFmtId="0" fontId="6" fillId="4" borderId="3" xfId="0" applyFont="1" applyFill="1" applyBorder="1" applyAlignment="1">
      <alignment horizontal="center" vertical="center"/>
    </xf>
    <xf numFmtId="0" fontId="6" fillId="4" borderId="12" xfId="0" applyFont="1" applyFill="1" applyBorder="1" applyAlignment="1">
      <alignment horizontal="center" vertical="center"/>
    </xf>
    <xf numFmtId="0" fontId="6" fillId="5" borderId="9" xfId="0" applyFont="1" applyFill="1" applyBorder="1" applyAlignment="1">
      <alignment horizontal="center" vertical="center"/>
    </xf>
    <xf numFmtId="0" fontId="6" fillId="5" borderId="3" xfId="0" applyFont="1" applyFill="1" applyBorder="1" applyAlignment="1">
      <alignment horizontal="center" vertical="center"/>
    </xf>
    <xf numFmtId="0" fontId="8" fillId="6" borderId="9" xfId="0" applyFont="1" applyFill="1" applyBorder="1" applyAlignment="1">
      <alignment horizontal="center" vertical="center"/>
    </xf>
    <xf numFmtId="0" fontId="8" fillId="6" borderId="3" xfId="0" applyFont="1" applyFill="1" applyBorder="1" applyAlignment="1">
      <alignment horizontal="center" vertical="center"/>
    </xf>
    <xf numFmtId="0" fontId="28" fillId="15" borderId="68" xfId="0" applyFont="1" applyFill="1" applyBorder="1" applyAlignment="1">
      <alignment horizontal="center" vertical="center"/>
    </xf>
    <xf numFmtId="0" fontId="28" fillId="15" borderId="0" xfId="0" applyFont="1" applyFill="1" applyAlignment="1">
      <alignment horizontal="center" vertical="center"/>
    </xf>
    <xf numFmtId="0" fontId="0" fillId="0" borderId="173" xfId="0" applyBorder="1" applyAlignment="1">
      <alignment vertical="center"/>
    </xf>
    <xf numFmtId="0" fontId="0" fillId="0" borderId="397" xfId="0" applyBorder="1" applyAlignment="1">
      <alignment vertical="center"/>
    </xf>
    <xf numFmtId="0" fontId="0" fillId="19" borderId="6" xfId="0" applyFill="1" applyBorder="1" applyAlignment="1">
      <alignment vertical="center"/>
    </xf>
    <xf numFmtId="0" fontId="0" fillId="19" borderId="7" xfId="0" applyFill="1" applyBorder="1" applyAlignment="1">
      <alignment vertical="center"/>
    </xf>
    <xf numFmtId="0" fontId="37" fillId="15" borderId="80" xfId="0" applyFont="1" applyFill="1" applyBorder="1" applyAlignment="1">
      <alignment horizontal="center" vertical="center" wrapText="1"/>
    </xf>
    <xf numFmtId="0" fontId="37" fillId="15" borderId="71" xfId="0" applyFont="1" applyFill="1" applyBorder="1" applyAlignment="1">
      <alignment horizontal="center" vertical="center" wrapText="1"/>
    </xf>
    <xf numFmtId="37" fontId="31" fillId="2" borderId="81" xfId="1" applyNumberFormat="1" applyFont="1" applyFill="1" applyBorder="1" applyAlignment="1" applyProtection="1">
      <alignment horizontal="center" vertical="center"/>
      <protection locked="0"/>
    </xf>
    <xf numFmtId="37" fontId="31" fillId="2" borderId="82" xfId="1" applyNumberFormat="1" applyFont="1" applyFill="1" applyBorder="1" applyAlignment="1" applyProtection="1">
      <alignment horizontal="center" vertical="center"/>
      <protection locked="0"/>
    </xf>
    <xf numFmtId="37" fontId="31" fillId="2" borderId="168" xfId="1" applyNumberFormat="1" applyFont="1" applyFill="1" applyBorder="1" applyAlignment="1" applyProtection="1">
      <alignment horizontal="center" vertical="center"/>
      <protection locked="0"/>
    </xf>
    <xf numFmtId="37" fontId="31" fillId="2" borderId="72" xfId="1" applyNumberFormat="1" applyFont="1" applyFill="1" applyBorder="1" applyAlignment="1" applyProtection="1">
      <alignment horizontal="center" vertical="center"/>
      <protection locked="0"/>
    </xf>
    <xf numFmtId="0" fontId="28" fillId="13" borderId="0" xfId="0" applyFont="1" applyFill="1" applyAlignment="1">
      <alignment horizontal="center" vertical="center"/>
    </xf>
    <xf numFmtId="0" fontId="29" fillId="15" borderId="80" xfId="0" applyFont="1" applyFill="1" applyBorder="1" applyAlignment="1">
      <alignment horizontal="center" vertical="center" wrapText="1"/>
    </xf>
    <xf numFmtId="0" fontId="29" fillId="15" borderId="81" xfId="0" applyFont="1" applyFill="1" applyBorder="1" applyAlignment="1">
      <alignment horizontal="center" vertical="center" wrapText="1"/>
    </xf>
    <xf numFmtId="0" fontId="29" fillId="15" borderId="120" xfId="0" applyFont="1" applyFill="1" applyBorder="1" applyAlignment="1">
      <alignment horizontal="center" vertical="center" wrapText="1"/>
    </xf>
    <xf numFmtId="0" fontId="29" fillId="15" borderId="87" xfId="0" applyFont="1" applyFill="1" applyBorder="1" applyAlignment="1">
      <alignment horizontal="center" vertical="center" wrapText="1"/>
    </xf>
    <xf numFmtId="0" fontId="6" fillId="0" borderId="256" xfId="0" applyFont="1" applyBorder="1" applyAlignment="1">
      <alignment horizontal="center" vertical="center" wrapText="1"/>
    </xf>
    <xf numFmtId="0" fontId="6" fillId="0" borderId="68" xfId="0" applyFont="1" applyBorder="1" applyAlignment="1">
      <alignment horizontal="center" vertical="center" wrapText="1"/>
    </xf>
    <xf numFmtId="0" fontId="6" fillId="0" borderId="62" xfId="0" applyFont="1" applyBorder="1" applyAlignment="1">
      <alignment horizontal="center" vertical="center" wrapText="1"/>
    </xf>
    <xf numFmtId="0" fontId="6" fillId="0" borderId="394" xfId="0" applyFont="1" applyBorder="1" applyAlignment="1">
      <alignment horizontal="center" vertical="center" wrapText="1"/>
    </xf>
    <xf numFmtId="0" fontId="6" fillId="0" borderId="396" xfId="0" applyFont="1" applyBorder="1" applyAlignment="1">
      <alignment horizontal="center" vertical="center" wrapText="1"/>
    </xf>
    <xf numFmtId="38" fontId="30" fillId="0" borderId="156" xfId="0" applyNumberFormat="1" applyFont="1" applyBorder="1" applyAlignment="1">
      <alignment horizontal="center" vertical="center"/>
    </xf>
    <xf numFmtId="38" fontId="30" fillId="0" borderId="157" xfId="0" applyNumberFormat="1" applyFont="1" applyBorder="1" applyAlignment="1">
      <alignment horizontal="center" vertical="center"/>
    </xf>
    <xf numFmtId="10" fontId="38" fillId="2" borderId="14" xfId="2" applyNumberFormat="1" applyFont="1" applyFill="1" applyBorder="1" applyAlignment="1">
      <alignment horizontal="center" vertical="center"/>
    </xf>
    <xf numFmtId="10" fontId="38" fillId="2" borderId="157" xfId="2" applyNumberFormat="1" applyFont="1" applyFill="1" applyBorder="1" applyAlignment="1">
      <alignment horizontal="center" vertical="center"/>
    </xf>
    <xf numFmtId="0" fontId="21" fillId="15" borderId="142" xfId="0" applyFont="1" applyFill="1" applyBorder="1" applyAlignment="1">
      <alignment horizontal="center" vertical="center" wrapText="1"/>
    </xf>
    <xf numFmtId="0" fontId="6" fillId="0" borderId="496" xfId="0" applyFont="1" applyBorder="1" applyAlignment="1">
      <alignment horizontal="center" vertical="center"/>
    </xf>
    <xf numFmtId="0" fontId="6" fillId="0" borderId="497" xfId="0" applyFont="1" applyBorder="1" applyAlignment="1">
      <alignment horizontal="center" vertical="center"/>
    </xf>
    <xf numFmtId="0" fontId="6" fillId="0" borderId="498" xfId="0" applyFont="1" applyBorder="1" applyAlignment="1">
      <alignment horizontal="center" vertical="center"/>
    </xf>
    <xf numFmtId="37" fontId="31" fillId="0" borderId="92" xfId="1" applyNumberFormat="1" applyFont="1" applyFill="1" applyBorder="1" applyAlignment="1" applyProtection="1">
      <alignment horizontal="center" vertical="center"/>
    </xf>
    <xf numFmtId="37" fontId="31" fillId="0" borderId="14" xfId="1" applyNumberFormat="1" applyFont="1" applyFill="1" applyBorder="1" applyAlignment="1" applyProtection="1">
      <alignment horizontal="center" vertical="center"/>
    </xf>
    <xf numFmtId="37" fontId="31" fillId="2" borderId="92" xfId="1" applyNumberFormat="1" applyFont="1" applyFill="1" applyBorder="1" applyAlignment="1" applyProtection="1">
      <alignment horizontal="center" vertical="center"/>
    </xf>
    <xf numFmtId="37" fontId="31" fillId="2" borderId="14" xfId="1" applyNumberFormat="1" applyFont="1" applyFill="1" applyBorder="1" applyAlignment="1" applyProtection="1">
      <alignment horizontal="center" vertical="center"/>
    </xf>
    <xf numFmtId="38" fontId="30" fillId="2" borderId="156" xfId="0" applyNumberFormat="1" applyFont="1" applyFill="1" applyBorder="1" applyAlignment="1">
      <alignment horizontal="center" vertical="center"/>
    </xf>
    <xf numFmtId="38" fontId="30" fillId="2" borderId="157" xfId="0" applyNumberFormat="1" applyFont="1" applyFill="1" applyBorder="1" applyAlignment="1">
      <alignment horizontal="center" vertical="center"/>
    </xf>
    <xf numFmtId="0" fontId="28" fillId="13" borderId="142" xfId="0" applyFont="1" applyFill="1" applyBorder="1" applyAlignment="1">
      <alignment horizontal="center" vertical="center"/>
    </xf>
    <xf numFmtId="9" fontId="31" fillId="0" borderId="92" xfId="2" applyFont="1" applyFill="1" applyBorder="1" applyAlignment="1" applyProtection="1">
      <alignment horizontal="center" vertical="center"/>
      <protection locked="0"/>
    </xf>
    <xf numFmtId="9" fontId="31" fillId="0" borderId="14" xfId="2" applyFont="1" applyFill="1" applyBorder="1" applyAlignment="1" applyProtection="1">
      <alignment horizontal="center" vertical="center"/>
      <protection locked="0"/>
    </xf>
    <xf numFmtId="9" fontId="31" fillId="0" borderId="99" xfId="2" applyFont="1" applyFill="1" applyBorder="1" applyAlignment="1" applyProtection="1">
      <alignment horizontal="center" vertical="center"/>
      <protection locked="0"/>
    </xf>
    <xf numFmtId="9" fontId="31" fillId="0" borderId="70" xfId="2" applyFont="1" applyFill="1" applyBorder="1" applyAlignment="1" applyProtection="1">
      <alignment horizontal="center" vertical="center"/>
      <protection locked="0"/>
    </xf>
    <xf numFmtId="0" fontId="21" fillId="15" borderId="80" xfId="0" applyFont="1" applyFill="1" applyBorder="1" applyAlignment="1">
      <alignment horizontal="center" vertical="center" wrapText="1"/>
    </xf>
    <xf numFmtId="0" fontId="21" fillId="15" borderId="113" xfId="0" applyFont="1" applyFill="1" applyBorder="1" applyAlignment="1">
      <alignment horizontal="center" vertical="center" wrapText="1"/>
    </xf>
    <xf numFmtId="167" fontId="38" fillId="2" borderId="70" xfId="0" applyNumberFormat="1" applyFont="1" applyFill="1" applyBorder="1" applyAlignment="1">
      <alignment horizontal="center" vertical="center"/>
    </xf>
    <xf numFmtId="167" fontId="38" fillId="2" borderId="14" xfId="0" applyNumberFormat="1" applyFont="1" applyFill="1" applyBorder="1" applyAlignment="1">
      <alignment horizontal="center" vertical="center"/>
    </xf>
    <xf numFmtId="0" fontId="6" fillId="0" borderId="491" xfId="0" applyFont="1" applyBorder="1" applyAlignment="1">
      <alignment horizontal="center" vertical="center"/>
    </xf>
    <xf numFmtId="0" fontId="6" fillId="0" borderId="492" xfId="0" applyFont="1" applyBorder="1" applyAlignment="1">
      <alignment horizontal="center" vertical="center"/>
    </xf>
    <xf numFmtId="0" fontId="6" fillId="0" borderId="493" xfId="0" applyFont="1" applyBorder="1" applyAlignment="1">
      <alignment horizontal="center" vertical="center"/>
    </xf>
    <xf numFmtId="0" fontId="6" fillId="0" borderId="494" xfId="0" applyFont="1" applyBorder="1" applyAlignment="1">
      <alignment horizontal="center" vertical="center"/>
    </xf>
    <xf numFmtId="0" fontId="6" fillId="0" borderId="495" xfId="0" applyFont="1" applyBorder="1" applyAlignment="1">
      <alignment horizontal="center" vertical="center"/>
    </xf>
    <xf numFmtId="39" fontId="31" fillId="0" borderId="99" xfId="1" applyNumberFormat="1" applyFont="1" applyFill="1" applyBorder="1" applyAlignment="1" applyProtection="1">
      <alignment horizontal="center" vertical="center"/>
      <protection locked="0"/>
    </xf>
    <xf numFmtId="39" fontId="31" fillId="0" borderId="63" xfId="1" applyNumberFormat="1" applyFont="1" applyFill="1" applyBorder="1" applyAlignment="1" applyProtection="1">
      <alignment horizontal="center" vertical="center"/>
      <protection locked="0"/>
    </xf>
    <xf numFmtId="39" fontId="31" fillId="0" borderId="92" xfId="1" applyNumberFormat="1" applyFont="1" applyFill="1" applyBorder="1" applyAlignment="1" applyProtection="1">
      <alignment horizontal="center" vertical="center"/>
      <protection locked="0"/>
    </xf>
    <xf numFmtId="39" fontId="31" fillId="0" borderId="36" xfId="1" applyNumberFormat="1" applyFont="1" applyFill="1" applyBorder="1" applyAlignment="1" applyProtection="1">
      <alignment horizontal="center" vertical="center"/>
      <protection locked="0"/>
    </xf>
    <xf numFmtId="37" fontId="31" fillId="2" borderId="99" xfId="1" applyNumberFormat="1" applyFont="1" applyFill="1" applyBorder="1" applyAlignment="1" applyProtection="1">
      <alignment horizontal="center" vertical="center"/>
    </xf>
    <xf numFmtId="37" fontId="31" fillId="2" borderId="70" xfId="1" applyNumberFormat="1" applyFont="1" applyFill="1" applyBorder="1" applyAlignment="1" applyProtection="1">
      <alignment horizontal="center" vertical="center"/>
    </xf>
    <xf numFmtId="37" fontId="31" fillId="0" borderId="99" xfId="1" applyNumberFormat="1" applyFont="1" applyFill="1" applyBorder="1" applyAlignment="1" applyProtection="1">
      <alignment horizontal="center" vertical="center"/>
      <protection locked="0"/>
    </xf>
    <xf numFmtId="37" fontId="31" fillId="0" borderId="70" xfId="1" applyNumberFormat="1" applyFont="1" applyFill="1" applyBorder="1" applyAlignment="1" applyProtection="1">
      <alignment horizontal="center" vertical="center"/>
      <protection locked="0"/>
    </xf>
    <xf numFmtId="38" fontId="30" fillId="0" borderId="158" xfId="0" applyNumberFormat="1" applyFont="1" applyBorder="1" applyAlignment="1">
      <alignment horizontal="center" vertical="center"/>
    </xf>
    <xf numFmtId="37" fontId="31" fillId="2" borderId="63" xfId="1" applyNumberFormat="1" applyFont="1" applyFill="1" applyBorder="1" applyAlignment="1" applyProtection="1">
      <alignment horizontal="center" vertical="center"/>
    </xf>
    <xf numFmtId="37" fontId="48" fillId="2" borderId="92" xfId="1" applyNumberFormat="1" applyFont="1" applyFill="1" applyBorder="1" applyAlignment="1" applyProtection="1">
      <alignment horizontal="center" vertical="center"/>
    </xf>
    <xf numFmtId="37" fontId="48" fillId="2" borderId="14" xfId="1" applyNumberFormat="1" applyFont="1" applyFill="1" applyBorder="1" applyAlignment="1" applyProtection="1">
      <alignment horizontal="center" vertical="center"/>
    </xf>
    <xf numFmtId="37" fontId="31" fillId="0" borderId="92" xfId="1" applyNumberFormat="1" applyFont="1" applyFill="1" applyBorder="1" applyAlignment="1" applyProtection="1">
      <alignment horizontal="center" vertical="center"/>
      <protection locked="0"/>
    </xf>
    <xf numFmtId="37" fontId="31" fillId="0" borderId="14" xfId="1" applyNumberFormat="1" applyFont="1" applyFill="1" applyBorder="1" applyAlignment="1" applyProtection="1">
      <alignment horizontal="center" vertical="center"/>
      <protection locked="0"/>
    </xf>
    <xf numFmtId="166" fontId="31" fillId="2" borderId="156" xfId="2" applyNumberFormat="1" applyFont="1" applyFill="1" applyBorder="1" applyAlignment="1" applyProtection="1">
      <alignment horizontal="center" vertical="center"/>
    </xf>
    <xf numFmtId="166" fontId="31" fillId="2" borderId="157" xfId="2" applyNumberFormat="1" applyFont="1" applyFill="1" applyBorder="1" applyAlignment="1" applyProtection="1">
      <alignment horizontal="center" vertical="center"/>
    </xf>
    <xf numFmtId="168" fontId="210" fillId="10" borderId="0" xfId="0" applyNumberFormat="1" applyFont="1" applyFill="1" applyAlignment="1">
      <alignment horizontal="center" vertical="center"/>
    </xf>
    <xf numFmtId="0" fontId="206" fillId="10" borderId="0" xfId="0" applyFont="1" applyFill="1" applyAlignment="1">
      <alignment horizontal="center" vertical="center"/>
    </xf>
    <xf numFmtId="0" fontId="52" fillId="15" borderId="142" xfId="0" applyFont="1" applyFill="1" applyBorder="1" applyAlignment="1">
      <alignment horizontal="center" vertical="center"/>
    </xf>
    <xf numFmtId="0" fontId="52" fillId="15" borderId="0" xfId="0" applyFont="1" applyFill="1" applyAlignment="1">
      <alignment horizontal="center" vertical="center"/>
    </xf>
    <xf numFmtId="0" fontId="46" fillId="0" borderId="139" xfId="0" applyFont="1" applyBorder="1" applyAlignment="1">
      <alignment horizontal="left" vertical="center" wrapText="1"/>
    </xf>
    <xf numFmtId="0" fontId="46" fillId="0" borderId="84" xfId="0" applyFont="1" applyBorder="1" applyAlignment="1">
      <alignment horizontal="left" vertical="center" wrapText="1"/>
    </xf>
    <xf numFmtId="0" fontId="44" fillId="13" borderId="139" xfId="0" quotePrefix="1" applyFont="1" applyFill="1" applyBorder="1" applyAlignment="1">
      <alignment horizontal="center" vertical="center" wrapText="1"/>
    </xf>
    <xf numFmtId="0" fontId="44" fillId="13" borderId="84" xfId="0" quotePrefix="1" applyFont="1" applyFill="1" applyBorder="1" applyAlignment="1">
      <alignment horizontal="center" vertical="center" wrapText="1"/>
    </xf>
    <xf numFmtId="0" fontId="44" fillId="18" borderId="142" xfId="0" applyFont="1" applyFill="1" applyBorder="1" applyAlignment="1">
      <alignment horizontal="center" vertical="center"/>
    </xf>
    <xf numFmtId="0" fontId="44" fillId="18" borderId="0" xfId="0" applyFont="1" applyFill="1" applyAlignment="1">
      <alignment horizontal="center" vertical="center"/>
    </xf>
    <xf numFmtId="0" fontId="37" fillId="25" borderId="177" xfId="0" applyFont="1" applyFill="1" applyBorder="1" applyAlignment="1">
      <alignment horizontal="center" vertical="center" wrapText="1"/>
    </xf>
    <xf numFmtId="0" fontId="37" fillId="25" borderId="178" xfId="0" applyFont="1" applyFill="1" applyBorder="1" applyAlignment="1">
      <alignment horizontal="center" vertical="center" wrapText="1"/>
    </xf>
    <xf numFmtId="0" fontId="37" fillId="25" borderId="179" xfId="0" applyFont="1" applyFill="1" applyBorder="1" applyAlignment="1">
      <alignment horizontal="center" vertical="center" wrapText="1"/>
    </xf>
    <xf numFmtId="0" fontId="39" fillId="0" borderId="151" xfId="0" applyFont="1" applyBorder="1" applyAlignment="1">
      <alignment horizontal="center" vertical="center"/>
    </xf>
    <xf numFmtId="0" fontId="26" fillId="15" borderId="94" xfId="0" applyFont="1" applyFill="1" applyBorder="1" applyAlignment="1">
      <alignment horizontal="center" vertical="center" wrapText="1"/>
    </xf>
    <xf numFmtId="0" fontId="26" fillId="15" borderId="367" xfId="0" applyFont="1" applyFill="1" applyBorder="1" applyAlignment="1">
      <alignment horizontal="center" vertical="center" wrapText="1"/>
    </xf>
    <xf numFmtId="0" fontId="39" fillId="0" borderId="171" xfId="0" applyFont="1" applyBorder="1" applyAlignment="1">
      <alignment horizontal="center" vertical="center"/>
    </xf>
    <xf numFmtId="0" fontId="39" fillId="0" borderId="84" xfId="0" applyFont="1" applyBorder="1" applyAlignment="1">
      <alignment horizontal="center" vertical="center"/>
    </xf>
    <xf numFmtId="0" fontId="20" fillId="15" borderId="74" xfId="0" applyFont="1" applyFill="1" applyBorder="1" applyAlignment="1">
      <alignment horizontal="center" vertical="center" wrapText="1"/>
    </xf>
    <xf numFmtId="0" fontId="20" fillId="15" borderId="155" xfId="0" applyFont="1" applyFill="1" applyBorder="1" applyAlignment="1">
      <alignment horizontal="center" vertical="center" wrapText="1"/>
    </xf>
    <xf numFmtId="0" fontId="58" fillId="0" borderId="71" xfId="0" applyFont="1" applyBorder="1" applyAlignment="1">
      <alignment horizontal="center" vertical="center"/>
    </xf>
    <xf numFmtId="0" fontId="58" fillId="0" borderId="168" xfId="0" applyFont="1" applyBorder="1" applyAlignment="1">
      <alignment horizontal="center" vertical="center"/>
    </xf>
    <xf numFmtId="0" fontId="20" fillId="15" borderId="154" xfId="0" applyFont="1" applyFill="1" applyBorder="1" applyAlignment="1">
      <alignment horizontal="center" vertical="center" wrapText="1"/>
    </xf>
    <xf numFmtId="0" fontId="58" fillId="0" borderId="139" xfId="0" applyFont="1" applyBorder="1" applyAlignment="1">
      <alignment horizontal="center" vertical="center"/>
    </xf>
    <xf numFmtId="0" fontId="58" fillId="0" borderId="83" xfId="0" applyFont="1" applyBorder="1" applyAlignment="1">
      <alignment horizontal="center" vertical="center"/>
    </xf>
    <xf numFmtId="0" fontId="39" fillId="0" borderId="172" xfId="0" applyFont="1" applyBorder="1" applyAlignment="1">
      <alignment horizontal="center" vertical="center"/>
    </xf>
    <xf numFmtId="0" fontId="34" fillId="15" borderId="98" xfId="0" applyFont="1" applyFill="1" applyBorder="1" applyAlignment="1">
      <alignment horizontal="center" vertical="center"/>
    </xf>
    <xf numFmtId="0" fontId="34" fillId="15" borderId="167" xfId="0" applyFont="1" applyFill="1" applyBorder="1" applyAlignment="1">
      <alignment horizontal="center" vertical="center"/>
    </xf>
    <xf numFmtId="17" fontId="22" fillId="11" borderId="0" xfId="0" applyNumberFormat="1" applyFont="1" applyFill="1" applyAlignment="1">
      <alignment horizontal="center" vertical="center"/>
    </xf>
    <xf numFmtId="0" fontId="28" fillId="15" borderId="59" xfId="0" applyFont="1" applyFill="1" applyBorder="1" applyAlignment="1">
      <alignment horizontal="center" vertical="center"/>
    </xf>
    <xf numFmtId="0" fontId="28" fillId="15" borderId="55" xfId="0" applyFont="1" applyFill="1" applyBorder="1" applyAlignment="1">
      <alignment horizontal="center" vertical="center"/>
    </xf>
    <xf numFmtId="0" fontId="39" fillId="0" borderId="152" xfId="0" applyFont="1" applyBorder="1" applyAlignment="1">
      <alignment horizontal="center" vertical="center"/>
    </xf>
    <xf numFmtId="177" fontId="51" fillId="21" borderId="151" xfId="8" applyNumberFormat="1" applyFont="1" applyFill="1" applyBorder="1" applyAlignment="1">
      <alignment horizontal="center" vertical="center"/>
    </xf>
    <xf numFmtId="17" fontId="22" fillId="16" borderId="0" xfId="0" applyNumberFormat="1" applyFont="1" applyFill="1" applyAlignment="1">
      <alignment horizontal="center" vertical="center"/>
    </xf>
    <xf numFmtId="0" fontId="22" fillId="16" borderId="125" xfId="0" applyFont="1" applyFill="1" applyBorder="1" applyAlignment="1">
      <alignment horizontal="center" vertical="center"/>
    </xf>
    <xf numFmtId="0" fontId="22" fillId="16" borderId="0" xfId="0" applyFont="1" applyFill="1" applyAlignment="1">
      <alignment horizontal="center" vertical="center"/>
    </xf>
    <xf numFmtId="0" fontId="34" fillId="15" borderId="137" xfId="0" applyFont="1" applyFill="1" applyBorder="1" applyAlignment="1">
      <alignment horizontal="center" vertical="center"/>
    </xf>
    <xf numFmtId="0" fontId="34" fillId="15" borderId="153" xfId="0" applyFont="1" applyFill="1" applyBorder="1" applyAlignment="1">
      <alignment horizontal="center" vertical="center"/>
    </xf>
    <xf numFmtId="0" fontId="20" fillId="15" borderId="96" xfId="0" applyFont="1" applyFill="1" applyBorder="1" applyAlignment="1">
      <alignment horizontal="center" vertical="center" wrapText="1"/>
    </xf>
    <xf numFmtId="0" fontId="20" fillId="15" borderId="95" xfId="0" applyFont="1" applyFill="1" applyBorder="1" applyAlignment="1">
      <alignment horizontal="center" vertical="center" wrapText="1"/>
    </xf>
    <xf numFmtId="1" fontId="39" fillId="0" borderId="151" xfId="0" applyNumberFormat="1" applyFont="1" applyBorder="1" applyAlignment="1">
      <alignment horizontal="center" vertical="center"/>
    </xf>
    <xf numFmtId="1" fontId="39" fillId="0" borderId="152" xfId="0" applyNumberFormat="1" applyFont="1" applyBorder="1" applyAlignment="1">
      <alignment horizontal="center" vertical="center"/>
    </xf>
    <xf numFmtId="0" fontId="34" fillId="15" borderId="113" xfId="0" applyFont="1" applyFill="1" applyBorder="1" applyAlignment="1">
      <alignment horizontal="center" vertical="center"/>
    </xf>
    <xf numFmtId="0" fontId="34" fillId="15" borderId="115" xfId="0" applyFont="1" applyFill="1" applyBorder="1" applyAlignment="1">
      <alignment horizontal="center" vertical="center"/>
    </xf>
    <xf numFmtId="177" fontId="51" fillId="21" borderId="171" xfId="8" applyNumberFormat="1" applyFont="1" applyFill="1" applyBorder="1" applyAlignment="1">
      <alignment horizontal="center" vertical="center"/>
    </xf>
    <xf numFmtId="177" fontId="51" fillId="21" borderId="172" xfId="8" applyNumberFormat="1" applyFont="1" applyFill="1" applyBorder="1" applyAlignment="1">
      <alignment horizontal="center" vertical="center"/>
    </xf>
    <xf numFmtId="0" fontId="28" fillId="15" borderId="149" xfId="0" applyFont="1" applyFill="1" applyBorder="1" applyAlignment="1">
      <alignment horizontal="center" vertical="center"/>
    </xf>
    <xf numFmtId="0" fontId="28" fillId="15" borderId="145" xfId="0" applyFont="1" applyFill="1" applyBorder="1" applyAlignment="1">
      <alignment horizontal="center" vertical="center"/>
    </xf>
    <xf numFmtId="0" fontId="28" fillId="15" borderId="70" xfId="0" applyFont="1" applyFill="1" applyBorder="1" applyAlignment="1">
      <alignment horizontal="center" vertical="center"/>
    </xf>
    <xf numFmtId="0" fontId="60" fillId="2" borderId="331" xfId="0" applyFont="1" applyFill="1" applyBorder="1" applyAlignment="1">
      <alignment horizontal="center" vertical="center"/>
    </xf>
    <xf numFmtId="0" fontId="80" fillId="35" borderId="331" xfId="0" applyFont="1" applyFill="1" applyBorder="1" applyAlignment="1">
      <alignment horizontal="center" vertical="center"/>
    </xf>
    <xf numFmtId="0" fontId="80" fillId="35" borderId="334" xfId="0" applyFont="1" applyFill="1" applyBorder="1" applyAlignment="1">
      <alignment horizontal="center" vertical="center"/>
    </xf>
    <xf numFmtId="0" fontId="72" fillId="25" borderId="395" xfId="0" applyFont="1" applyFill="1" applyBorder="1" applyAlignment="1">
      <alignment horizontal="center" vertical="center"/>
    </xf>
    <xf numFmtId="0" fontId="163" fillId="0" borderId="567" xfId="0" applyFont="1" applyBorder="1" applyAlignment="1">
      <alignment horizontal="center" vertical="center" wrapText="1" readingOrder="1"/>
    </xf>
    <xf numFmtId="0" fontId="163" fillId="0" borderId="567" xfId="0" applyFont="1" applyBorder="1" applyAlignment="1">
      <alignment horizontal="center" vertical="center" readingOrder="1"/>
    </xf>
    <xf numFmtId="14" fontId="165" fillId="0" borderId="567" xfId="0" applyNumberFormat="1" applyFont="1" applyBorder="1" applyAlignment="1">
      <alignment horizontal="center" vertical="center" readingOrder="1"/>
    </xf>
    <xf numFmtId="0" fontId="164" fillId="19" borderId="567" xfId="0" applyFont="1" applyFill="1" applyBorder="1" applyAlignment="1">
      <alignment horizontal="center" vertical="center" wrapText="1" readingOrder="1"/>
    </xf>
    <xf numFmtId="4" fontId="159" fillId="29" borderId="403" xfId="0" applyNumberFormat="1" applyFont="1" applyFill="1" applyBorder="1" applyAlignment="1">
      <alignment horizontal="center" vertical="center" readingOrder="2"/>
    </xf>
    <xf numFmtId="4" fontId="159" fillId="29" borderId="401" xfId="0" applyNumberFormat="1" applyFont="1" applyFill="1" applyBorder="1" applyAlignment="1">
      <alignment horizontal="center" vertical="center" readingOrder="2"/>
    </xf>
    <xf numFmtId="4" fontId="159" fillId="29" borderId="402" xfId="0" applyNumberFormat="1" applyFont="1" applyFill="1" applyBorder="1" applyAlignment="1">
      <alignment horizontal="center" vertical="center" readingOrder="2"/>
    </xf>
    <xf numFmtId="166" fontId="200" fillId="10" borderId="567" xfId="0" applyNumberFormat="1" applyFont="1" applyFill="1" applyBorder="1" applyAlignment="1">
      <alignment horizontal="center" vertical="center" wrapText="1" readingOrder="1"/>
    </xf>
    <xf numFmtId="166" fontId="203" fillId="10" borderId="567" xfId="0" applyNumberFormat="1" applyFont="1" applyFill="1" applyBorder="1" applyAlignment="1">
      <alignment horizontal="center" vertical="center" wrapText="1" readingOrder="1"/>
    </xf>
    <xf numFmtId="185" fontId="165" fillId="10" borderId="567" xfId="0" applyNumberFormat="1" applyFont="1" applyFill="1" applyBorder="1" applyAlignment="1">
      <alignment horizontal="center" vertical="center" wrapText="1" readingOrder="1"/>
    </xf>
    <xf numFmtId="10" fontId="165" fillId="10" borderId="567" xfId="2" applyNumberFormat="1" applyFont="1" applyFill="1" applyBorder="1" applyAlignment="1">
      <alignment horizontal="center" vertical="center" wrapText="1" readingOrder="1"/>
    </xf>
    <xf numFmtId="37" fontId="165" fillId="10" borderId="567" xfId="1" applyNumberFormat="1" applyFont="1" applyFill="1" applyBorder="1" applyAlignment="1">
      <alignment horizontal="center" vertical="center" wrapText="1" readingOrder="1"/>
    </xf>
    <xf numFmtId="14" fontId="165" fillId="10" borderId="567" xfId="0" applyNumberFormat="1" applyFont="1" applyFill="1" applyBorder="1" applyAlignment="1">
      <alignment horizontal="center" vertical="center" readingOrder="1"/>
    </xf>
    <xf numFmtId="9" fontId="163" fillId="10" borderId="567" xfId="0" applyNumberFormat="1" applyFont="1" applyFill="1" applyBorder="1" applyAlignment="1">
      <alignment horizontal="center" vertical="center" wrapText="1" readingOrder="1"/>
    </xf>
    <xf numFmtId="39" fontId="163" fillId="0" borderId="567" xfId="1" applyNumberFormat="1" applyFont="1" applyFill="1" applyBorder="1" applyAlignment="1">
      <alignment horizontal="center" vertical="center" readingOrder="1"/>
    </xf>
    <xf numFmtId="37" fontId="163" fillId="0" borderId="567" xfId="1" applyNumberFormat="1" applyFont="1" applyFill="1" applyBorder="1" applyAlignment="1">
      <alignment horizontal="center" vertical="center" readingOrder="1"/>
    </xf>
    <xf numFmtId="185" fontId="163" fillId="0" borderId="567" xfId="0" applyNumberFormat="1" applyFont="1" applyBorder="1" applyAlignment="1">
      <alignment horizontal="center" vertical="center" readingOrder="1"/>
    </xf>
    <xf numFmtId="1" fontId="163" fillId="0" borderId="567" xfId="1" applyNumberFormat="1" applyFont="1" applyFill="1" applyBorder="1" applyAlignment="1">
      <alignment horizontal="center" vertical="center" wrapText="1" readingOrder="1"/>
    </xf>
    <xf numFmtId="9" fontId="165" fillId="10" borderId="598" xfId="0" applyNumberFormat="1" applyFont="1" applyFill="1" applyBorder="1" applyAlignment="1">
      <alignment horizontal="center" vertical="center" wrapText="1" readingOrder="1"/>
    </xf>
    <xf numFmtId="166" fontId="163" fillId="10" borderId="588" xfId="0" applyNumberFormat="1" applyFont="1" applyFill="1" applyBorder="1" applyAlignment="1">
      <alignment horizontal="center" vertical="center" wrapText="1" readingOrder="1"/>
    </xf>
    <xf numFmtId="166" fontId="165" fillId="10" borderId="598" xfId="0" applyNumberFormat="1" applyFont="1" applyFill="1" applyBorder="1" applyAlignment="1">
      <alignment horizontal="center" vertical="center" wrapText="1" readingOrder="1"/>
    </xf>
    <xf numFmtId="166" fontId="163" fillId="10" borderId="598" xfId="0" applyNumberFormat="1" applyFont="1" applyFill="1" applyBorder="1" applyAlignment="1">
      <alignment horizontal="center" vertical="center" wrapText="1" readingOrder="1"/>
    </xf>
    <xf numFmtId="9" fontId="163" fillId="10" borderId="598" xfId="0" applyNumberFormat="1" applyFont="1" applyFill="1" applyBorder="1" applyAlignment="1">
      <alignment horizontal="center" vertical="center" wrapText="1" readingOrder="1"/>
    </xf>
    <xf numFmtId="0" fontId="0" fillId="10" borderId="0" xfId="0" applyFill="1" applyAlignment="1">
      <alignment horizontal="left" vertical="center" wrapText="1"/>
    </xf>
    <xf numFmtId="0" fontId="0" fillId="10" borderId="67" xfId="0" applyFill="1" applyBorder="1" applyAlignment="1">
      <alignment horizontal="left" vertical="center" wrapText="1"/>
    </xf>
    <xf numFmtId="0" fontId="173" fillId="49" borderId="590" xfId="0" applyFont="1" applyFill="1" applyBorder="1" applyAlignment="1">
      <alignment horizontal="center" vertical="center" wrapText="1" readingOrder="2"/>
    </xf>
    <xf numFmtId="0" fontId="173" fillId="49" borderId="591" xfId="0" applyFont="1" applyFill="1" applyBorder="1" applyAlignment="1">
      <alignment horizontal="center" vertical="center" wrapText="1" readingOrder="2"/>
    </xf>
    <xf numFmtId="0" fontId="173" fillId="49" borderId="71" xfId="0" applyFont="1" applyFill="1" applyBorder="1" applyAlignment="1">
      <alignment horizontal="center" vertical="center" wrapText="1" readingOrder="2"/>
    </xf>
    <xf numFmtId="0" fontId="173" fillId="49" borderId="72" xfId="0" applyFont="1" applyFill="1" applyBorder="1" applyAlignment="1">
      <alignment horizontal="center" vertical="center" wrapText="1" readingOrder="2"/>
    </xf>
    <xf numFmtId="15" fontId="174" fillId="49" borderId="592" xfId="0" applyNumberFormat="1" applyFont="1" applyFill="1" applyBorder="1" applyAlignment="1">
      <alignment horizontal="center" vertical="center" wrapText="1" readingOrder="1"/>
    </xf>
    <xf numFmtId="15" fontId="174" fillId="49" borderId="16" xfId="0" applyNumberFormat="1" applyFont="1" applyFill="1" applyBorder="1" applyAlignment="1">
      <alignment horizontal="center" vertical="center" wrapText="1" readingOrder="1"/>
    </xf>
    <xf numFmtId="16" fontId="173" fillId="49" borderId="592" xfId="0" applyNumberFormat="1" applyFont="1" applyFill="1" applyBorder="1" applyAlignment="1">
      <alignment horizontal="center" vertical="center" wrapText="1" readingOrder="2"/>
    </xf>
    <xf numFmtId="0" fontId="173" fillId="49" borderId="16" xfId="0" applyFont="1" applyFill="1" applyBorder="1" applyAlignment="1">
      <alignment horizontal="center" vertical="center" wrapText="1" readingOrder="2"/>
    </xf>
    <xf numFmtId="0" fontId="7" fillId="10" borderId="0" xfId="0" applyFont="1" applyFill="1" applyAlignment="1">
      <alignment horizontal="left" vertical="center" wrapText="1"/>
    </xf>
    <xf numFmtId="0" fontId="7" fillId="10" borderId="67" xfId="0" applyFont="1" applyFill="1" applyBorder="1" applyAlignment="1">
      <alignment horizontal="left" vertical="center" wrapText="1"/>
    </xf>
    <xf numFmtId="0" fontId="173" fillId="0" borderId="590" xfId="0" applyFont="1" applyBorder="1" applyAlignment="1">
      <alignment horizontal="center" vertical="center" wrapText="1" readingOrder="2"/>
    </xf>
    <xf numFmtId="0" fontId="173" fillId="0" borderId="591" xfId="0" applyFont="1" applyBorder="1" applyAlignment="1">
      <alignment horizontal="center" vertical="center" wrapText="1" readingOrder="2"/>
    </xf>
    <xf numFmtId="0" fontId="173" fillId="0" borderId="71" xfId="0" applyFont="1" applyBorder="1" applyAlignment="1">
      <alignment horizontal="center" vertical="center" wrapText="1" readingOrder="2"/>
    </xf>
    <xf numFmtId="0" fontId="173" fillId="0" borderId="72" xfId="0" applyFont="1" applyBorder="1" applyAlignment="1">
      <alignment horizontal="center" vertical="center" wrapText="1" readingOrder="2"/>
    </xf>
    <xf numFmtId="15" fontId="174" fillId="0" borderId="592" xfId="0" applyNumberFormat="1" applyFont="1" applyBorder="1" applyAlignment="1">
      <alignment horizontal="center" vertical="center" wrapText="1" readingOrder="1"/>
    </xf>
    <xf numFmtId="15" fontId="174" fillId="0" borderId="16" xfId="0" applyNumberFormat="1" applyFont="1" applyBorder="1" applyAlignment="1">
      <alignment horizontal="center" vertical="center" wrapText="1" readingOrder="1"/>
    </xf>
    <xf numFmtId="0" fontId="173" fillId="0" borderId="592" xfId="0" applyFont="1" applyBorder="1" applyAlignment="1">
      <alignment horizontal="center" vertical="center" wrapText="1" readingOrder="2"/>
    </xf>
    <xf numFmtId="0" fontId="173" fillId="0" borderId="16" xfId="0" applyFont="1" applyBorder="1" applyAlignment="1">
      <alignment horizontal="center" vertical="center" wrapText="1" readingOrder="2"/>
    </xf>
    <xf numFmtId="0" fontId="173" fillId="49" borderId="590" xfId="0" applyFont="1" applyFill="1" applyBorder="1" applyAlignment="1">
      <alignment horizontal="right" vertical="center" wrapText="1" readingOrder="2"/>
    </xf>
    <xf numFmtId="0" fontId="173" fillId="49" borderId="593" xfId="0" applyFont="1" applyFill="1" applyBorder="1" applyAlignment="1">
      <alignment horizontal="right" vertical="center" wrapText="1" readingOrder="2"/>
    </xf>
    <xf numFmtId="0" fontId="173" fillId="49" borderId="591" xfId="0" applyFont="1" applyFill="1" applyBorder="1" applyAlignment="1">
      <alignment horizontal="right" vertical="center" wrapText="1" readingOrder="2"/>
    </xf>
    <xf numFmtId="0" fontId="173" fillId="49" borderId="71" xfId="0" applyFont="1" applyFill="1" applyBorder="1" applyAlignment="1">
      <alignment horizontal="right" vertical="center" wrapText="1" readingOrder="2"/>
    </xf>
    <xf numFmtId="0" fontId="173" fillId="49" borderId="168" xfId="0" applyFont="1" applyFill="1" applyBorder="1" applyAlignment="1">
      <alignment horizontal="right" vertical="center" wrapText="1" readingOrder="2"/>
    </xf>
    <xf numFmtId="0" fontId="173" fillId="49" borderId="72" xfId="0" applyFont="1" applyFill="1" applyBorder="1" applyAlignment="1">
      <alignment horizontal="right" vertical="center" wrapText="1" readingOrder="2"/>
    </xf>
    <xf numFmtId="0" fontId="64" fillId="47" borderId="403" xfId="0" applyFont="1" applyFill="1" applyBorder="1" applyAlignment="1">
      <alignment horizontal="center" vertical="center"/>
    </xf>
    <xf numFmtId="0" fontId="64" fillId="47" borderId="401" xfId="0" applyFont="1" applyFill="1" applyBorder="1" applyAlignment="1">
      <alignment horizontal="center" vertical="center"/>
    </xf>
    <xf numFmtId="0" fontId="178" fillId="49" borderId="567" xfId="0" applyFont="1" applyFill="1" applyBorder="1" applyAlignment="1">
      <alignment horizontal="center" vertical="center" wrapText="1" readingOrder="1"/>
    </xf>
    <xf numFmtId="0" fontId="178" fillId="50" borderId="567" xfId="0" applyFont="1" applyFill="1" applyBorder="1" applyAlignment="1">
      <alignment horizontal="center" vertical="center" wrapText="1" readingOrder="1"/>
    </xf>
    <xf numFmtId="0" fontId="171" fillId="48" borderId="16" xfId="0" applyFont="1" applyFill="1" applyBorder="1" applyAlignment="1">
      <alignment horizontal="center" vertical="center" wrapText="1" readingOrder="1"/>
    </xf>
    <xf numFmtId="0" fontId="178" fillId="50" borderId="567" xfId="0" applyFont="1" applyFill="1" applyBorder="1" applyAlignment="1">
      <alignment horizontal="center" vertical="center" wrapText="1" readingOrder="2"/>
    </xf>
    <xf numFmtId="0" fontId="178" fillId="49" borderId="567" xfId="0" applyFont="1" applyFill="1" applyBorder="1" applyAlignment="1">
      <alignment horizontal="center" vertical="center" wrapText="1" readingOrder="2"/>
    </xf>
    <xf numFmtId="0" fontId="64" fillId="47" borderId="402" xfId="0" applyFont="1" applyFill="1" applyBorder="1" applyAlignment="1">
      <alignment horizontal="center" vertical="center"/>
    </xf>
    <xf numFmtId="0" fontId="167" fillId="0" borderId="403" xfId="0" applyFont="1" applyBorder="1" applyAlignment="1">
      <alignment horizontal="center" vertical="center"/>
    </xf>
    <xf numFmtId="0" fontId="167" fillId="0" borderId="401" xfId="0" applyFont="1" applyBorder="1" applyAlignment="1">
      <alignment horizontal="center" vertical="center"/>
    </xf>
    <xf numFmtId="0" fontId="167" fillId="0" borderId="402" xfId="0" applyFont="1" applyBorder="1" applyAlignment="1">
      <alignment horizontal="center" vertical="center"/>
    </xf>
    <xf numFmtId="0" fontId="64" fillId="47" borderId="457" xfId="0" applyFont="1" applyFill="1" applyBorder="1" applyAlignment="1">
      <alignment horizontal="center" vertical="center"/>
    </xf>
    <xf numFmtId="0" fontId="64" fillId="47" borderId="459" xfId="0" applyFont="1" applyFill="1" applyBorder="1" applyAlignment="1">
      <alignment horizontal="center" vertical="center"/>
    </xf>
    <xf numFmtId="0" fontId="64" fillId="47" borderId="480" xfId="0" applyFont="1" applyFill="1" applyBorder="1" applyAlignment="1">
      <alignment horizontal="center" vertical="center"/>
    </xf>
    <xf numFmtId="0" fontId="64" fillId="47" borderId="394" xfId="0" applyFont="1" applyFill="1" applyBorder="1" applyAlignment="1">
      <alignment horizontal="center" vertical="center"/>
    </xf>
    <xf numFmtId="0" fontId="64" fillId="47" borderId="395" xfId="0" applyFont="1" applyFill="1" applyBorder="1" applyAlignment="1">
      <alignment horizontal="center" vertical="center"/>
    </xf>
    <xf numFmtId="0" fontId="64" fillId="47" borderId="396" xfId="0" applyFont="1" applyFill="1" applyBorder="1" applyAlignment="1">
      <alignment horizontal="center" vertical="center"/>
    </xf>
    <xf numFmtId="0" fontId="64" fillId="47" borderId="398" xfId="0" applyFont="1" applyFill="1" applyBorder="1" applyAlignment="1">
      <alignment horizontal="center" vertical="center"/>
    </xf>
    <xf numFmtId="0" fontId="64" fillId="47" borderId="399" xfId="0" applyFont="1" applyFill="1" applyBorder="1" applyAlignment="1">
      <alignment horizontal="center" vertical="center"/>
    </xf>
    <xf numFmtId="0" fontId="64" fillId="47" borderId="481" xfId="0" applyFont="1" applyFill="1" applyBorder="1" applyAlignment="1">
      <alignment horizontal="center" vertical="center"/>
    </xf>
    <xf numFmtId="0" fontId="173" fillId="49" borderId="567" xfId="0" applyFont="1" applyFill="1" applyBorder="1" applyAlignment="1">
      <alignment horizontal="center" vertical="center" wrapText="1" readingOrder="2"/>
    </xf>
    <xf numFmtId="0" fontId="173" fillId="0" borderId="567" xfId="0" applyFont="1" applyBorder="1" applyAlignment="1">
      <alignment horizontal="center" vertical="center" wrapText="1" readingOrder="2"/>
    </xf>
    <xf numFmtId="0" fontId="173" fillId="49" borderId="16" xfId="0" applyFont="1" applyFill="1" applyBorder="1" applyAlignment="1">
      <alignment horizontal="right" vertical="center" wrapText="1" readingOrder="2"/>
    </xf>
    <xf numFmtId="0" fontId="173" fillId="49" borderId="567" xfId="0" applyFont="1" applyFill="1" applyBorder="1" applyAlignment="1">
      <alignment horizontal="right" vertical="center" wrapText="1" readingOrder="2"/>
    </xf>
    <xf numFmtId="0" fontId="173" fillId="49" borderId="592" xfId="0" applyFont="1" applyFill="1" applyBorder="1" applyAlignment="1">
      <alignment horizontal="center" vertical="center" wrapText="1" readingOrder="2"/>
    </xf>
    <xf numFmtId="0" fontId="0" fillId="10" borderId="594" xfId="0" applyFill="1" applyBorder="1" applyAlignment="1">
      <alignment horizontal="left" vertical="center" wrapText="1"/>
    </xf>
    <xf numFmtId="0" fontId="0" fillId="10" borderId="396" xfId="0" applyFill="1" applyBorder="1" applyAlignment="1">
      <alignment horizontal="left" vertical="center" wrapText="1"/>
    </xf>
    <xf numFmtId="0" fontId="0" fillId="0" borderId="26" xfId="0" applyBorder="1"/>
    <xf numFmtId="0" fontId="2" fillId="4" borderId="26" xfId="0" applyFont="1" applyFill="1" applyBorder="1" applyAlignment="1">
      <alignment horizontal="center"/>
    </xf>
    <xf numFmtId="0" fontId="3" fillId="8" borderId="25" xfId="0" applyFont="1" applyFill="1" applyBorder="1" applyAlignment="1">
      <alignment horizontal="center" vertical="center"/>
    </xf>
    <xf numFmtId="0" fontId="3" fillId="8" borderId="2" xfId="0" applyFont="1" applyFill="1" applyBorder="1" applyAlignment="1">
      <alignment horizontal="center" vertical="center"/>
    </xf>
    <xf numFmtId="0" fontId="3" fillId="8" borderId="24" xfId="0" applyFont="1" applyFill="1" applyBorder="1" applyAlignment="1">
      <alignment horizontal="center" vertical="center"/>
    </xf>
    <xf numFmtId="0" fontId="0" fillId="0" borderId="26" xfId="0" applyBorder="1" applyAlignment="1">
      <alignment horizontal="left" vertical="center"/>
    </xf>
  </cellXfs>
  <cellStyles count="7316">
    <cellStyle name="20% - تمييز1" xfId="34" xr:uid="{1235A538-17A5-4FD3-B6EB-BAC66A40567C}"/>
    <cellStyle name="20% - تمييز2" xfId="35" xr:uid="{04D77D0C-7A2E-4BBA-A747-FA1DA742F114}"/>
    <cellStyle name="20% - تمييز3" xfId="36" xr:uid="{20B95A6A-8B3F-4773-995E-F730A8CCCA0D}"/>
    <cellStyle name="20% - تمييز4" xfId="37" xr:uid="{FE945C54-E351-4020-9514-6FEAA3DE1B69}"/>
    <cellStyle name="20% - تمييز5" xfId="38" xr:uid="{5BD6058D-46D3-440B-B451-BA72691AACF1}"/>
    <cellStyle name="20% - تمييز6" xfId="39" xr:uid="{016CE4D1-A8BD-423B-A090-50E7BA2A54D5}"/>
    <cellStyle name="40% - تمييز1" xfId="40" xr:uid="{5BF35035-A60F-4C37-9AE0-01DAF6367190}"/>
    <cellStyle name="40% - تمييز2" xfId="41" xr:uid="{21C1C691-9B5C-4D0F-AF3F-F5821297746E}"/>
    <cellStyle name="40% - تمييز3" xfId="42" xr:uid="{45DD5B7F-6AE5-4A65-A093-273DDFB9DC2B}"/>
    <cellStyle name="40% - تمييز4" xfId="43" xr:uid="{DC4834F6-8CA3-4699-898F-07FFF68A5862}"/>
    <cellStyle name="40% - تمييز5" xfId="44" xr:uid="{C5E6FFFA-1C44-4B63-86FA-07CDE08188F8}"/>
    <cellStyle name="40% - تمييز6" xfId="45" xr:uid="{AE518F8F-C1C7-4DDB-A800-519E4DC34D20}"/>
    <cellStyle name="60% - تمييز1" xfId="46" xr:uid="{E51E2958-7C82-4955-B37B-C27FDCFD63FD}"/>
    <cellStyle name="60% - تمييز2" xfId="47" xr:uid="{D82CD09F-8CD5-45D7-A4F5-BA954351CA22}"/>
    <cellStyle name="60% - تمييز3" xfId="48" xr:uid="{1A8DFF0E-BBD1-4ADA-8E83-A9304529CBF3}"/>
    <cellStyle name="60% - تمييز4" xfId="49" xr:uid="{39BB2FC6-1643-43C7-9355-CB49C8145C21}"/>
    <cellStyle name="60% - تمييز5" xfId="50" xr:uid="{1048959B-4814-4B5A-91D7-5CD899ECB3EB}"/>
    <cellStyle name="60% - تمييز6" xfId="51" xr:uid="{204FD19B-9FF3-4AAD-93EC-E294630081BF}"/>
    <cellStyle name="Bad 2" xfId="7221" xr:uid="{65CE6855-3FFA-4686-B65B-D00D87CAF784}"/>
    <cellStyle name="Comma" xfId="1" builtinId="3"/>
    <cellStyle name="Comma 10" xfId="671" xr:uid="{9A7B2EBB-00DE-4F1D-8F16-997A70ABCEEC}"/>
    <cellStyle name="Comma 10 2" xfId="1846" xr:uid="{6DBEB09F-F2D8-46B8-9129-C9CD33423668}"/>
    <cellStyle name="Comma 10 2 2" xfId="4189" xr:uid="{25EC71A9-75BD-4591-8C14-E96B23F9B3F8}"/>
    <cellStyle name="Comma 10 2 3" xfId="6521" xr:uid="{50403437-D4F2-4AD1-8AF6-38F43ADF571D}"/>
    <cellStyle name="Comma 10 3" xfId="3019" xr:uid="{7BEFF017-D4F9-4A75-ADC6-18A319F787C3}"/>
    <cellStyle name="Comma 10 4" xfId="5353" xr:uid="{7C5C80CB-56AA-4589-BA7F-F20698D1A80C}"/>
    <cellStyle name="Comma 11" xfId="1255" xr:uid="{9945559A-99E8-49A3-97E2-81B69AC6A319}"/>
    <cellStyle name="Comma 11 2" xfId="2427" xr:uid="{00BAA336-5FD4-4393-B0CF-FC9E5B5B9384}"/>
    <cellStyle name="Comma 11 2 2" xfId="4769" xr:uid="{7E0E352C-4ED5-4F93-90C4-17273CE724A6}"/>
    <cellStyle name="Comma 11 2 3" xfId="7102" xr:uid="{EE4CB33C-DE26-4AF7-8977-C6D1AACCB9F5}"/>
    <cellStyle name="Comma 11 3" xfId="3600" xr:uid="{985C3A9F-1A4A-4DC9-9DAB-F70A8F4FCEB3}"/>
    <cellStyle name="Comma 11 4" xfId="5934" xr:uid="{E3FACCF8-74C4-46C2-B6F1-F9CA0289E4E7}"/>
    <cellStyle name="Comma 12" xfId="1259" xr:uid="{608519DB-AE34-4D9C-8EAC-18E7DBD80099}"/>
    <cellStyle name="Comma 12 2" xfId="3604" xr:uid="{78A428B0-0C97-4E72-8549-28F0A0B4B8D8}"/>
    <cellStyle name="Comma 12 3" xfId="2436" xr:uid="{8C13CF95-F5AE-401E-ABA2-3B7A4BEF1F62}"/>
    <cellStyle name="Comma 12 4" xfId="2430" xr:uid="{F8550BB7-7DEC-454C-BFBD-00EEFC958224}"/>
    <cellStyle name="Comma 13" xfId="21" xr:uid="{62004E5A-B442-4BE4-8813-20593B7D0264}"/>
    <cellStyle name="Comma 13 2" xfId="2428" xr:uid="{0062A014-95BA-43BE-8F64-8A2C96D78063}"/>
    <cellStyle name="Comma 14" xfId="12" xr:uid="{00000000-0005-0000-0000-000001000000}"/>
    <cellStyle name="Comma 15" xfId="7217" xr:uid="{336CB416-3B30-42BD-99AC-E8B20D4A38C8}"/>
    <cellStyle name="Comma 2" xfId="22" xr:uid="{67475C17-F35D-40AE-90C6-35B8CD80AE49}"/>
    <cellStyle name="Comma 2 2" xfId="3" xr:uid="{00000000-0005-0000-0000-000002000000}"/>
    <cellStyle name="Comma 2 2 10" xfId="7163" xr:uid="{3B3C3070-CABF-4375-870B-FCD11E69CAD5}"/>
    <cellStyle name="Comma 2 2 11" xfId="7155" xr:uid="{4728F85D-F29E-4D2C-BAC0-92FA953C09BE}"/>
    <cellStyle name="Comma 2 2 12" xfId="7128" xr:uid="{925C6A98-631D-40E5-829A-A33B92A02F44}"/>
    <cellStyle name="Comma 2 2 13" xfId="7169" xr:uid="{76962AFE-4806-45B7-8E7A-652CCACFA0FD}"/>
    <cellStyle name="Comma 2 2 14" xfId="7131" xr:uid="{AA7464F2-9FC6-41F9-B07A-F97CDEE13F87}"/>
    <cellStyle name="Comma 2 2 15" xfId="7116" xr:uid="{D7EDC231-1234-4E5F-A05E-057F3213073B}"/>
    <cellStyle name="Comma 2 2 16" xfId="7193" xr:uid="{52F5FE1C-D90A-4BF9-BF61-9259C66DB59B}"/>
    <cellStyle name="Comma 2 2 17" xfId="7142" xr:uid="{0CF7258A-55C4-471C-B120-7768920FCD32}"/>
    <cellStyle name="Comma 2 2 18" xfId="7170" xr:uid="{1E6B4B92-A839-4BDF-8640-1C37E75C2521}"/>
    <cellStyle name="Comma 2 2 2" xfId="655" xr:uid="{50987B0F-EF4E-479C-8073-EDE7E234D20F}"/>
    <cellStyle name="Comma 2 2 2 2" xfId="7112" xr:uid="{94F718D2-ADDB-4ED1-97DB-7969F889EBC1}"/>
    <cellStyle name="Comma 2 2 2 3" xfId="7154" xr:uid="{F366E23B-E380-471A-A96E-124CF06E08D1}"/>
    <cellStyle name="Comma 2 2 3" xfId="1245" xr:uid="{7042940F-7E6A-40A6-B6B3-7ED902874A40}"/>
    <cellStyle name="Comma 2 2 4" xfId="7119" xr:uid="{7838E78D-91B5-48BB-8093-CCD9CB6D23B8}"/>
    <cellStyle name="Comma 2 2 4 2" xfId="7231" xr:uid="{E257586C-0D69-42A5-85E3-7270984C20E1}"/>
    <cellStyle name="Comma 2 2 5" xfId="7167" xr:uid="{12709D11-0887-41B3-9A20-17D0E8D86220}"/>
    <cellStyle name="Comma 2 2 6" xfId="7171" xr:uid="{6BDAEF10-EB98-431B-AADF-DDD84BF9048A}"/>
    <cellStyle name="Comma 2 2 7" xfId="7162" xr:uid="{EC56FA1C-24E8-4524-81DC-59AECDD46A6C}"/>
    <cellStyle name="Comma 2 2 8" xfId="7201" xr:uid="{777DABA1-8F53-4ED1-A6AA-F7BD34EC79AD}"/>
    <cellStyle name="Comma 2 2 9" xfId="7121" xr:uid="{E94B39F0-4655-4E6D-8D3A-819E9E9A2153}"/>
    <cellStyle name="Comma 2 3" xfId="2431" xr:uid="{637E2476-FC71-416E-824C-9E4B3F0945FB}"/>
    <cellStyle name="Comma 2 3 2" xfId="7241" xr:uid="{52C02816-914D-4E23-8967-6FF851E65F74}"/>
    <cellStyle name="Comma 2 3 3" xfId="7233" xr:uid="{4D85DB4E-D0F3-400C-B6B5-07CD41B2E8D9}"/>
    <cellStyle name="Comma 2 4" xfId="2429" xr:uid="{AC3B20E7-3A35-4F9D-812A-4D2E2175A958}"/>
    <cellStyle name="Comma 2 4 2" xfId="7181" xr:uid="{FA26973C-6829-4FD9-A62C-371815BE8B2E}"/>
    <cellStyle name="Comma 2 4 3" xfId="7135" xr:uid="{0189B8C7-13AE-4D7A-A56B-82872B50D5D9}"/>
    <cellStyle name="Comma 2 5" xfId="7129" xr:uid="{326B0A10-E58C-4E1C-A1D1-B712B7AA4AD2}"/>
    <cellStyle name="Comma 2 5 2" xfId="7243" xr:uid="{34206C1C-F5FF-489D-A8FF-4774365F81A5}"/>
    <cellStyle name="Comma 2 6" xfId="7137" xr:uid="{662D808C-2986-409B-8898-2DEE1258BC7B}"/>
    <cellStyle name="Comma 2 7" xfId="7228" xr:uid="{81FF82EA-A0F4-4603-86BA-A3F34BB72452}"/>
    <cellStyle name="Comma 21" xfId="7104" xr:uid="{BB2BAA99-FA25-4019-8D86-0B8CCF8100C4}"/>
    <cellStyle name="Comma 3" xfId="23" xr:uid="{F0E9A292-45E8-4175-AF66-243E6693D472}"/>
    <cellStyle name="Comma 3 2" xfId="7132" xr:uid="{DCB9908B-40E7-4B66-94EB-77DDB68375DF}"/>
    <cellStyle name="Comma 3 3" xfId="7175" xr:uid="{902392E9-0444-4170-B6A8-F6617F20CF16}"/>
    <cellStyle name="Comma 3 4" xfId="7234" xr:uid="{A0767DB9-BA3D-4EB8-A4D5-8F10A31A74E1}"/>
    <cellStyle name="Comma 3 4 2" xfId="7239" xr:uid="{E6E6376A-88D4-4273-A763-6FC133D4FFCB}"/>
    <cellStyle name="Comma 4" xfId="77" xr:uid="{22BF1066-EBA4-4945-BA4E-FCAEAEA86EF0}"/>
    <cellStyle name="Comma 4 2" xfId="656" xr:uid="{1394CF97-2879-482B-8AE7-1D4C669EE658}"/>
    <cellStyle name="Comma 4 2 2" xfId="1246" xr:uid="{9F620EDF-31FA-4EAC-813E-2EA7DD76BC1A}"/>
    <cellStyle name="Comma 4 2 2 2" xfId="2419" xr:uid="{EE362A6E-B744-479C-9578-4CBF83F4FDCC}"/>
    <cellStyle name="Comma 4 2 2 2 2" xfId="4762" xr:uid="{D934A13F-95D3-4CB5-BA57-860EFC217743}"/>
    <cellStyle name="Comma 4 2 2 2 3" xfId="7094" xr:uid="{ED2942A3-9C13-4C8B-901E-F706B0B459D1}"/>
    <cellStyle name="Comma 4 2 2 3" xfId="3592" xr:uid="{3A3AF8A1-386A-41CC-855A-930B2B548376}"/>
    <cellStyle name="Comma 4 2 2 4" xfId="5926" xr:uid="{28DB88E9-BFB6-4DC0-A604-B2A7AD2B222F}"/>
    <cellStyle name="Comma 4 2 3" xfId="1836" xr:uid="{DE042E4E-249C-4AFF-B977-772DE75510B0}"/>
    <cellStyle name="Comma 4 2 3 2" xfId="4179" xr:uid="{37431F24-095B-431F-8F38-5D4BA46D4AE8}"/>
    <cellStyle name="Comma 4 2 3 3" xfId="6511" xr:uid="{BBBA19EA-59C8-4E1F-AD1C-8C43162CEFBD}"/>
    <cellStyle name="Comma 4 2 4" xfId="3009" xr:uid="{22A9C207-2FCA-444A-8B33-6C7641D39EBD}"/>
    <cellStyle name="Comma 4 2 5" xfId="5343" xr:uid="{FAEBEE95-0C3D-4E9B-BF47-CD9F671533C4}"/>
    <cellStyle name="Comma 4 3" xfId="669" xr:uid="{6BD5EC11-46B3-410A-97A0-A00D98F0262F}"/>
    <cellStyle name="Comma 4 3 2" xfId="1845" xr:uid="{F41D405A-4EAF-4741-B498-361912046303}"/>
    <cellStyle name="Comma 4 3 2 2" xfId="4188" xr:uid="{6CB300E9-6E9C-4D7A-9D27-591EB336C8C8}"/>
    <cellStyle name="Comma 4 3 2 3" xfId="6520" xr:uid="{AAFCA641-2E78-470F-B87D-E7ED300FD307}"/>
    <cellStyle name="Comma 4 3 3" xfId="3018" xr:uid="{83086142-43CC-464C-9E11-2A165E2139E5}"/>
    <cellStyle name="Comma 4 3 4" xfId="5352" xr:uid="{5EDA93C1-AE30-43D5-8A6C-F8A5D18CBED6}"/>
    <cellStyle name="Comma 5" xfId="13" xr:uid="{00000000-0005-0000-0000-000003000000}"/>
    <cellStyle name="Comma 6" xfId="366" xr:uid="{8C1639CB-6799-4C77-99AE-FAC3D72A8AD8}"/>
    <cellStyle name="Comma 6 2" xfId="652" xr:uid="{5E75F777-E32D-4DE3-BC88-9D43182C23F8}"/>
    <cellStyle name="Comma 6 2 2" xfId="1243" xr:uid="{2DAB2A7A-890F-44DD-9755-07AA16F2AA7D}"/>
    <cellStyle name="Comma 6 2 2 2" xfId="2418" xr:uid="{40C96EE2-D224-4044-BCF2-4DD9C3669B30}"/>
    <cellStyle name="Comma 6 2 2 2 2" xfId="4761" xr:uid="{E71261CA-1A15-4A5A-B407-7A715922F24F}"/>
    <cellStyle name="Comma 6 2 2 2 3" xfId="7093" xr:uid="{F23E1689-11DE-41F9-A408-A444EF0A6D54}"/>
    <cellStyle name="Comma 6 2 2 3" xfId="3591" xr:uid="{FCE251EB-943D-4705-8D65-6BFB4DC31BA8}"/>
    <cellStyle name="Comma 6 2 2 4" xfId="5925" xr:uid="{6D656713-E5C3-4DC1-A3AC-F6AABC70759E}"/>
    <cellStyle name="Comma 6 2 3" xfId="1835" xr:uid="{80AFC6B2-E891-4CF2-B1AB-9A4274B1DEF2}"/>
    <cellStyle name="Comma 6 2 3 2" xfId="4178" xr:uid="{DAAD1378-786A-498F-BB0F-4A1CF08777D2}"/>
    <cellStyle name="Comma 6 2 3 3" xfId="6510" xr:uid="{46303BA3-11F6-43B1-8CE1-DF297C41778F}"/>
    <cellStyle name="Comma 6 2 4" xfId="3008" xr:uid="{4B26795A-374F-4311-8D54-4B5A6B6D0B8E}"/>
    <cellStyle name="Comma 6 2 5" xfId="5342" xr:uid="{89E0016A-B21E-4030-AFA9-8F8746CE3045}"/>
    <cellStyle name="Comma 6 3" xfId="957" xr:uid="{1776924A-5788-423A-B526-80FCCFDD5605}"/>
    <cellStyle name="Comma 6 3 2" xfId="2132" xr:uid="{5D7EC399-B3FF-4ABA-A1C2-FC72D52CE67C}"/>
    <cellStyle name="Comma 6 3 2 2" xfId="4475" xr:uid="{BFB1B826-B98E-42A4-B17B-C980776849CF}"/>
    <cellStyle name="Comma 6 3 2 3" xfId="6807" xr:uid="{03ED2018-4CA3-4EDE-83F1-9237070359CF}"/>
    <cellStyle name="Comma 6 3 3" xfId="3305" xr:uid="{B3BE130E-4DDA-46E1-A875-C65FF96E7A06}"/>
    <cellStyle name="Comma 6 3 4" xfId="5639" xr:uid="{BE44B242-DB83-4AE8-9990-504774DABC4B}"/>
    <cellStyle name="Comma 6 4" xfId="1549" xr:uid="{8BB63BF8-CD97-4434-B2FF-2076A7AF52A0}"/>
    <cellStyle name="Comma 6 4 2" xfId="3892" xr:uid="{1200CFC2-B817-4DFB-B253-47582F950663}"/>
    <cellStyle name="Comma 6 4 3" xfId="6224" xr:uid="{35C099B8-CA13-4A6E-BABF-7DE088A72DB0}"/>
    <cellStyle name="Comma 6 5" xfId="2722" xr:uid="{894F204E-67E5-474C-9170-0F14C6E8A2C5}"/>
    <cellStyle name="Comma 6 6" xfId="5056" xr:uid="{31B19BC2-6772-49E0-81A6-4712BABC6715}"/>
    <cellStyle name="Comma 6 7" xfId="7237" xr:uid="{20700F7C-F35D-40D8-ACB3-862553D73725}"/>
    <cellStyle name="Comma 7" xfId="654" xr:uid="{6911CB45-DDB9-407C-B8D5-9BDA49492E2C}"/>
    <cellStyle name="Comma 7 2" xfId="1244" xr:uid="{F4B72404-FF5C-4556-86A5-76FA50A34295}"/>
    <cellStyle name="Comma 7 3" xfId="7235" xr:uid="{918227BC-D4CD-48F0-A23A-AA3CC7EBC051}"/>
    <cellStyle name="Comma 8" xfId="661" xr:uid="{F28BB95C-DC94-46C6-9748-25C087F7DD27}"/>
    <cellStyle name="Comma 8 2" xfId="1250" xr:uid="{1274E112-8781-4DE0-9C09-DF8B7EDFB7EA}"/>
    <cellStyle name="Comma 8 2 2" xfId="2423" xr:uid="{81910094-B0B8-489D-9C2A-CFEF8EAAE68D}"/>
    <cellStyle name="Comma 8 2 2 2" xfId="4766" xr:uid="{460339AB-5FE5-44C7-922B-BE100CB74BD8}"/>
    <cellStyle name="Comma 8 2 2 3" xfId="7098" xr:uid="{538591BC-2EC0-4845-898D-833D407EA44C}"/>
    <cellStyle name="Comma 8 2 3" xfId="3596" xr:uid="{6ADE4B15-3A8A-495A-9353-A1C42599D0DD}"/>
    <cellStyle name="Comma 8 2 4" xfId="5930" xr:uid="{3FF26640-578E-4485-AB69-72C0BF115C3F}"/>
    <cellStyle name="Comma 8 3" xfId="1840" xr:uid="{56DC7FEE-7403-43DE-BE01-29C65409A9C5}"/>
    <cellStyle name="Comma 8 3 2" xfId="4183" xr:uid="{A17751D0-4C27-4488-A121-14FF390AC5C7}"/>
    <cellStyle name="Comma 8 3 3" xfId="6515" xr:uid="{03902110-6292-4EE3-9A55-F7265AB01348}"/>
    <cellStyle name="Comma 8 4" xfId="3013" xr:uid="{681F964A-F4F0-4E7A-B235-6D6C8CCF080E}"/>
    <cellStyle name="Comma 8 5" xfId="5347" xr:uid="{291497F4-ED9C-4026-A4CE-6F1B6921F233}"/>
    <cellStyle name="Comma 9" xfId="665" xr:uid="{A18125EE-D54E-4284-93D9-7523517E0AD9}"/>
    <cellStyle name="Comma 9 2" xfId="1843" xr:uid="{600A5C4B-6DDF-48CD-B062-B4788AC592C2}"/>
    <cellStyle name="Comma 9 2 2" xfId="4186" xr:uid="{167BFDF7-1ED8-430F-89A6-7048593AB893}"/>
    <cellStyle name="Comma 9 2 3" xfId="6518" xr:uid="{7B1CF44E-E99C-4D01-B498-F9A1F4D1E8CD}"/>
    <cellStyle name="Comma 9 3" xfId="3016" xr:uid="{0A0F5348-38D9-41DF-BAF9-2178A96C03F6}"/>
    <cellStyle name="Comma 9 4" xfId="5350" xr:uid="{D2AB9ED1-6203-4D16-B1AF-5687F6384B34}"/>
    <cellStyle name="Currency 2" xfId="78" xr:uid="{BAA921F1-3596-40D8-AC47-0C4C78728F9B}"/>
    <cellStyle name="Currency 3" xfId="84" xr:uid="{9EC32CFD-416D-46E1-8B5C-AB0CBEC4A059}"/>
    <cellStyle name="Hyperlink 2" xfId="7225" xr:uid="{4E2D09B2-9CDC-4B00-A302-B78F6FF56D97}"/>
    <cellStyle name="Hyperlink 3" xfId="7219" xr:uid="{A7E6D856-87A9-4A76-99A4-B98B578D5A29}"/>
    <cellStyle name="Neutral 2" xfId="7222" xr:uid="{FFD65F78-3D84-49E0-80BF-BD171E267A86}"/>
    <cellStyle name="Normal" xfId="0" builtinId="0"/>
    <cellStyle name="Normal 10" xfId="653" xr:uid="{65315BDA-2456-4D93-86D9-5849353C4F6A}"/>
    <cellStyle name="Normal 10 2" xfId="662" xr:uid="{426E83CB-36DD-4688-8FD9-733BF5BC38FF}"/>
    <cellStyle name="Normal 10 20" xfId="7182" xr:uid="{4CFE930D-E364-47B7-8847-22075D085C9D}"/>
    <cellStyle name="Normal 11" xfId="658" xr:uid="{2AE85FFC-BEF0-46CA-9AEA-39B317888D96}"/>
    <cellStyle name="Normal 11 2" xfId="7173" xr:uid="{C2B6AA33-6826-4BE5-B232-31B458C73908}"/>
    <cellStyle name="Normal 12" xfId="660" xr:uid="{7C04F34F-7099-474F-9892-08995FBFC206}"/>
    <cellStyle name="Normal 12 2" xfId="663" xr:uid="{DC97DAA4-7EF1-44FA-9A2D-B2A84A34345C}"/>
    <cellStyle name="Normal 12 2 2" xfId="1251" xr:uid="{D908E90C-90CD-4C1F-BDA4-6F7053B923FE}"/>
    <cellStyle name="Normal 12 2 2 2" xfId="2424" xr:uid="{AD4EDC96-1F51-4380-A1A0-F5FD21B3608F}"/>
    <cellStyle name="Normal 12 2 2 2 2" xfId="4767" xr:uid="{0FD30916-20D1-4D82-9F47-28678CC77FB2}"/>
    <cellStyle name="Normal 12 2 2 2 3" xfId="7099" xr:uid="{91100474-D8A5-4FF3-AE64-1A27DB64C82C}"/>
    <cellStyle name="Normal 12 2 2 3" xfId="3597" xr:uid="{AF1F5FBF-8FE4-4F76-8F15-C122E6487C42}"/>
    <cellStyle name="Normal 12 2 2 4" xfId="5931" xr:uid="{B53E1124-1478-4F2B-828E-4D31406D54B9}"/>
    <cellStyle name="Normal 12 2 3" xfId="1841" xr:uid="{DFAA1A02-F6EE-40E1-A08E-B3D11CAE4C14}"/>
    <cellStyle name="Normal 12 2 3 2" xfId="4184" xr:uid="{EE5BF804-AAD4-4B62-BCC5-26CF9282D722}"/>
    <cellStyle name="Normal 12 2 3 3" xfId="6516" xr:uid="{41ACA395-F69B-45EB-A3B0-B9CA7C3DF10B}"/>
    <cellStyle name="Normal 12 2 4" xfId="3014" xr:uid="{517291C1-9D86-4EA0-AF3D-2F4D6B26CD48}"/>
    <cellStyle name="Normal 12 2 5" xfId="5348" xr:uid="{F6F94ED2-47F4-4B66-8230-4EA05A9C29CE}"/>
    <cellStyle name="Normal 12 3" xfId="1249" xr:uid="{EEEA1F0F-AE3A-4CA3-891B-F5CF0DD3CC6E}"/>
    <cellStyle name="Normal 12 3 2" xfId="2422" xr:uid="{619764ED-AE32-46B7-B8BD-3D6460141AC0}"/>
    <cellStyle name="Normal 12 3 2 2" xfId="4765" xr:uid="{42719A35-FA26-4B11-B83F-ADB154DA48ED}"/>
    <cellStyle name="Normal 12 3 2 3" xfId="7097" xr:uid="{E01C7D5E-0295-48AA-B711-0F07C99A3318}"/>
    <cellStyle name="Normal 12 3 3" xfId="3595" xr:uid="{48A00EE9-9A21-4555-BAEF-4783ABBAD8B2}"/>
    <cellStyle name="Normal 12 3 4" xfId="5929" xr:uid="{84A060E2-BEF2-42B8-94AF-3626E7A9DF41}"/>
    <cellStyle name="Normal 12 4" xfId="1839" xr:uid="{EE58EBE4-7785-4AB0-8011-D4D4F9E6861E}"/>
    <cellStyle name="Normal 12 4 2" xfId="4182" xr:uid="{0FFB19B2-70DF-4376-9F28-118D79E2F499}"/>
    <cellStyle name="Normal 12 4 3" xfId="6514" xr:uid="{E45F19FD-6B39-479D-8E0A-C9D05E39C71C}"/>
    <cellStyle name="Normal 12 5" xfId="3012" xr:uid="{3DC38285-3AC4-4DAE-BCF2-16DD7888338E}"/>
    <cellStyle name="Normal 12 6" xfId="5346" xr:uid="{3B93FE88-C507-4D0A-9034-70077EDD127B}"/>
    <cellStyle name="Normal 13" xfId="664" xr:uid="{7EBAD5E0-08B2-4B52-A908-46CBD897B6D2}"/>
    <cellStyle name="Normal 13 2" xfId="1252" xr:uid="{CAD2C96B-10C9-4A17-9993-7F0012B5FB2B}"/>
    <cellStyle name="Normal 13 2 2" xfId="2425" xr:uid="{19820E8F-B917-407C-9CC0-A87682F8A42A}"/>
    <cellStyle name="Normal 13 2 2 2" xfId="4768" xr:uid="{A0DA97F3-5376-4ADD-9401-E2E8428ED5EF}"/>
    <cellStyle name="Normal 13 2 2 3" xfId="7100" xr:uid="{78E47918-5AA9-4B8D-A22D-97CEDC9EC5D1}"/>
    <cellStyle name="Normal 13 2 3" xfId="3598" xr:uid="{56A14E7C-AA4C-43CA-8EA9-FB4304A7722F}"/>
    <cellStyle name="Normal 13 2 4" xfId="5932" xr:uid="{C66A50BA-C24B-447A-9A11-79489A74C38C}"/>
    <cellStyle name="Normal 13 3" xfId="1842" xr:uid="{01CA8946-878C-4971-BC6F-39AF83CDC1E4}"/>
    <cellStyle name="Normal 13 3 2" xfId="4185" xr:uid="{D15BCED1-77B7-4A90-A507-4264CD05EE89}"/>
    <cellStyle name="Normal 13 3 3" xfId="6517" xr:uid="{7753EFF5-B360-4FC4-99CD-F2D8A289FD5B}"/>
    <cellStyle name="Normal 13 4" xfId="3015" xr:uid="{A5019B90-1CDC-4087-A25D-AAC8F0FB5B38}"/>
    <cellStyle name="Normal 13 5" xfId="5349" xr:uid="{F05D7569-A5DB-48B2-A139-3B90AD2F977B}"/>
    <cellStyle name="Normal 14" xfId="1254" xr:uid="{F03C5214-B286-4042-A8C3-D43FEF296853}"/>
    <cellStyle name="Normal 14 2" xfId="8" xr:uid="{00000000-0005-0000-0000-000005000000}"/>
    <cellStyle name="Normal 14 2 10" xfId="7186" xr:uid="{1573AF98-B46A-47AD-BF9B-D7666AF83B1C}"/>
    <cellStyle name="Normal 14 2 11" xfId="7200" xr:uid="{4F823248-FE7F-4D8B-B79A-BDBF97F574EC}"/>
    <cellStyle name="Normal 14 2 12" xfId="7125" xr:uid="{F0687EA1-411F-4379-8E7C-079447D74408}"/>
    <cellStyle name="Normal 14 2 13" xfId="7123" xr:uid="{D816C76F-94FE-4A0A-AF87-363D1775DEAB}"/>
    <cellStyle name="Normal 14 2 14" xfId="7130" xr:uid="{F98EBCCF-46A1-42CE-AF8A-01CF62D12569}"/>
    <cellStyle name="Normal 14 2 15" xfId="7176" xr:uid="{6A19E453-AAC1-4840-86C3-110580C72107}"/>
    <cellStyle name="Normal 14 2 16" xfId="7151" xr:uid="{C7615CF2-3598-4419-86BF-1A49A0EBCE08}"/>
    <cellStyle name="Normal 14 2 2" xfId="2426" xr:uid="{561EDBAB-9B04-4F2D-A1EA-BB5CA7C3667E}"/>
    <cellStyle name="Normal 14 2 3" xfId="7101" xr:uid="{E332F94F-1A88-4F70-A5E5-A10B80393130}"/>
    <cellStyle name="Normal 14 2 4" xfId="7147" xr:uid="{24A9A23D-AD2E-4DD4-B121-2C52E0199CB6}"/>
    <cellStyle name="Normal 14 2 5" xfId="7195" xr:uid="{FAE74C4B-1821-49D9-A3D9-1EC132A385A8}"/>
    <cellStyle name="Normal 14 2 6" xfId="7134" xr:uid="{501AA631-AE80-4B4C-9334-E97191BDCEAF}"/>
    <cellStyle name="Normal 14 2 7" xfId="7161" xr:uid="{419CD6ED-1C91-48C4-8E28-4D32E6B6627B}"/>
    <cellStyle name="Normal 14 2 8" xfId="7180" xr:uid="{1BFEC747-1D54-4BF3-A3B4-728DFB73A40C}"/>
    <cellStyle name="Normal 14 2 9" xfId="7165" xr:uid="{908FF198-C1E2-4E49-BD7D-EBD95A319D4E}"/>
    <cellStyle name="Normal 14 3" xfId="3599" xr:uid="{CDE2910D-FAFA-4FA4-B379-295227B70E3C}"/>
    <cellStyle name="Normal 14 4" xfId="5933" xr:uid="{36BDAD92-34FE-405F-91B0-41C7A3237222}"/>
    <cellStyle name="Normal 15" xfId="1257" xr:uid="{87EB58EA-D1E5-47E7-AF53-A2CA9F4A8AA6}"/>
    <cellStyle name="Normal 15 2" xfId="3601" xr:uid="{401239A2-2E1E-4844-949F-4683F955C6E3}"/>
    <cellStyle name="Normal 15 3" xfId="5935" xr:uid="{5FF2F794-2381-4DF5-AA1E-4F8ADBC917FA}"/>
    <cellStyle name="Normal 16" xfId="20" xr:uid="{88E27E24-1565-4D2F-B1E4-0E717F4B9CCD}"/>
    <cellStyle name="Normal 16 2" xfId="4770" xr:uid="{BA2FD05F-FBA5-442A-89B9-DC51EC42E313}"/>
    <cellStyle name="Normal 17" xfId="7216" xr:uid="{0B4B58D4-B3E6-4AED-BC8B-B648E10B839F}"/>
    <cellStyle name="Normal 18" xfId="7223" xr:uid="{A43AC9A5-FBDA-4263-8923-A3E227B5B8AE}"/>
    <cellStyle name="Normal 18 2" xfId="7220" xr:uid="{CBF7E985-CB6A-465A-A1DF-FC3B707F5F67}"/>
    <cellStyle name="Normal 18 2 2" xfId="7224" xr:uid="{2DE31967-69BF-42EF-8018-544950A3E00D}"/>
    <cellStyle name="Normal 2" xfId="4" xr:uid="{00000000-0005-0000-0000-000006000000}"/>
    <cellStyle name="Normal 2 2" xfId="7" xr:uid="{00000000-0005-0000-0000-000007000000}"/>
    <cellStyle name="Normal 2 2 10" xfId="17" xr:uid="{C6610902-A137-4FE8-A02D-48A26C39D452}"/>
    <cellStyle name="Normal 2 2 11" xfId="7113" xr:uid="{322DF7D5-AEBF-47EE-9EC5-C59441323C41}"/>
    <cellStyle name="Normal 2 2 12" xfId="7136" xr:uid="{4BFEA570-BA82-4F52-80AB-F7CB35C06123}"/>
    <cellStyle name="Normal 2 2 13" xfId="7140" xr:uid="{73C7FBBC-BC21-40E5-BB87-DBBA961A573D}"/>
    <cellStyle name="Normal 2 2 14" xfId="7185" xr:uid="{470F1A56-F212-4BF3-AF65-049141866AB5}"/>
    <cellStyle name="Normal 2 2 15" xfId="7188" xr:uid="{6A351AAF-C506-4796-8293-873BDD3A9927}"/>
    <cellStyle name="Normal 2 2 2" xfId="670" xr:uid="{381A492E-25A6-4BFF-B0AD-39E9CA4BE7C5}"/>
    <cellStyle name="Normal 2 2 2 2" xfId="1256" xr:uid="{414FCAA9-6629-4C40-8F9A-466AF71CAE4A}"/>
    <cellStyle name="Normal 2 2 2 3" xfId="7117" xr:uid="{091393EE-BCF2-4429-B8B2-8DFD8648C279}"/>
    <cellStyle name="Normal 2 2 2 4" xfId="7189" xr:uid="{E19EADF6-7072-4D42-AEE2-0FF6A359DD61}"/>
    <cellStyle name="Normal 2 2 3" xfId="7122" xr:uid="{AAB4C1E1-52A9-4540-B724-CDF75465444F}"/>
    <cellStyle name="Normal 2 2 4" xfId="7158" xr:uid="{F1B3BF9C-21CB-4670-BC1E-A018F91AEBE9}"/>
    <cellStyle name="Normal 2 2 5" xfId="7164" xr:uid="{E82C687A-E1A4-4D2E-91D4-0BB2C7960007}"/>
    <cellStyle name="Normal 2 2 6" xfId="7115" xr:uid="{DBCF8BEA-F59A-4A94-9B54-4E7B77DFE449}"/>
    <cellStyle name="Normal 2 2 7" xfId="7183" xr:uid="{FB9F2C7C-5370-4A55-B9E1-B6301977D3D1}"/>
    <cellStyle name="Normal 2 2 8" xfId="7184" xr:uid="{A4DC7A82-838B-4EC7-8F74-DCA7931B653C}"/>
    <cellStyle name="Normal 2 2 9" xfId="7198" xr:uid="{17E3F912-FDB1-4328-9AF1-A5388878673E}"/>
    <cellStyle name="Normal 2 3" xfId="1253" xr:uid="{766F635F-EBAE-47D0-8BFF-EC951761D1D2}"/>
    <cellStyle name="Normal 2 3 2" xfId="2433" xr:uid="{AE29FAA2-7D5E-4B2A-98D8-2920AE369C3B}"/>
    <cellStyle name="Normal 2 3 3" xfId="7236" xr:uid="{9B4E4955-E92B-4818-9678-EC67E16AD8FC}"/>
    <cellStyle name="Normal 2 4" xfId="7199" xr:uid="{40691FBC-FE1C-4715-82C8-D0A45CCB1BDE}"/>
    <cellStyle name="Normal 2 4 2" xfId="7242" xr:uid="{E58D36D0-5219-48E6-A37C-1636F70ED5A3}"/>
    <cellStyle name="Normal 2 4 3" xfId="7226" xr:uid="{82C1E529-327D-4471-B1B0-81B267DB035D}"/>
    <cellStyle name="Normal 3" xfId="6" xr:uid="{00000000-0005-0000-0000-000008000000}"/>
    <cellStyle name="Normal 3 10" xfId="7168" xr:uid="{B46F030D-7DFD-42EE-B66A-1F5BABEE5768}"/>
    <cellStyle name="Normal 3 11" xfId="7196" xr:uid="{DE1DC4A5-1A92-43DD-9DE0-B917608BAE13}"/>
    <cellStyle name="Normal 3 12" xfId="7156" xr:uid="{758A15C9-E311-4262-AB6D-BDE4365ABF45}"/>
    <cellStyle name="Normal 3 13" xfId="7178" xr:uid="{7A08ECCE-3FAC-48C2-9068-0291397F7FBE}"/>
    <cellStyle name="Normal 3 14" xfId="7126" xr:uid="{9B897A90-EEF4-4211-A968-D8A63FF0214B}"/>
    <cellStyle name="Normal 3 15" xfId="7187" xr:uid="{6B78BF48-BD0C-44ED-AADD-71A269856F3B}"/>
    <cellStyle name="Normal 3 16" xfId="7191" xr:uid="{7350F428-45E4-4444-B581-DFAF306E8065}"/>
    <cellStyle name="Normal 3 17" xfId="7160" xr:uid="{FE8F6049-00D0-4938-821F-91E687F7E4A3}"/>
    <cellStyle name="Normal 3 18" xfId="7152" xr:uid="{27A1C5AF-A701-425C-8861-BADCBB800D27}"/>
    <cellStyle name="Normal 3 2" xfId="14" xr:uid="{00000000-0005-0000-0000-000009000000}"/>
    <cellStyle name="Normal 3 2 2" xfId="16" xr:uid="{C10A2663-F4E1-45E3-91A6-3864608D904C}"/>
    <cellStyle name="Normal 3 2 2 2" xfId="3603" xr:uid="{E7A9EB3F-F56B-4DEB-9946-5B7833BDE95A}"/>
    <cellStyle name="Normal 3 2 2 3" xfId="5936" xr:uid="{0C11CAB6-59C9-444B-988A-BECC99054627}"/>
    <cellStyle name="Normal 3 3" xfId="24" xr:uid="{4F6A4EDB-5B1B-4F90-AAEE-9B1A72EB3B5E}"/>
    <cellStyle name="Normal 3 4" xfId="18" xr:uid="{DEB0A2A4-5C73-4E40-B60D-31303373F2DC}"/>
    <cellStyle name="Normal 3 5" xfId="7107" xr:uid="{2B64C7A4-6E71-4F9B-A66A-532DE469275F}"/>
    <cellStyle name="Normal 3 5 2" xfId="7238" xr:uid="{57B15175-A3B1-4096-B707-266E53BA6868}"/>
    <cellStyle name="Normal 3 5 3" xfId="7232" xr:uid="{9C049FBE-1F77-4EA9-B12C-300C34DFC81D}"/>
    <cellStyle name="Normal 3 6" xfId="7110" xr:uid="{6FC6E195-9EED-401F-B653-2D7E677B7D56}"/>
    <cellStyle name="Normal 3 7" xfId="7124" xr:uid="{490A4AD5-45B5-4DF4-9C4A-0036597A9B15}"/>
    <cellStyle name="Normal 3 8" xfId="7139" xr:uid="{AEC63F45-A22C-4DB2-BE6E-7332B3A0E7FA}"/>
    <cellStyle name="Normal 3 9" xfId="7138" xr:uid="{5AC68622-1BB1-4DD8-939A-F64D8FD0F292}"/>
    <cellStyle name="Normal 35" xfId="7103" xr:uid="{F6B35A56-EA8F-4646-B3B8-8B66879AC86B}"/>
    <cellStyle name="Normal 4" xfId="15" xr:uid="{00000000-0005-0000-0000-00000A000000}"/>
    <cellStyle name="Normal 4 10" xfId="7133" xr:uid="{EA80B9A7-0380-4C02-B151-394FE5712D0B}"/>
    <cellStyle name="Normal 4 11" xfId="7192" xr:uid="{EED923B9-C639-433D-B306-E0BBAB34032C}"/>
    <cellStyle name="Normal 4 12" xfId="7149" xr:uid="{D89608A3-285B-48AC-8075-F14B05430E15}"/>
    <cellStyle name="Normal 4 13" xfId="7111" xr:uid="{1934B4E9-1119-4442-BFD3-52E4AD7EBD67}"/>
    <cellStyle name="Normal 4 14" xfId="7118" xr:uid="{553BD00A-F6C5-41FC-B6F3-366609360FD1}"/>
    <cellStyle name="Normal 4 15" xfId="7127" xr:uid="{BC372A17-0E4C-43A6-91D4-5BC97A16807A}"/>
    <cellStyle name="Normal 4 16" xfId="7174" xr:uid="{DA0B2C62-431A-4EE2-94DF-CD91B3A7318F}"/>
    <cellStyle name="Normal 4 17" xfId="7114" xr:uid="{B870C0EA-5DE5-4BEC-80AA-77753529F10A}"/>
    <cellStyle name="Normal 4 18" xfId="7143" xr:uid="{7F25C6C0-7ED7-482F-AA9D-222B5E0F1A69}"/>
    <cellStyle name="Normal 4 19" xfId="7197" xr:uid="{A3E4CA80-F3F9-4FC7-A487-1FCC442F8B7D}"/>
    <cellStyle name="Normal 4 2" xfId="19" xr:uid="{D61CA79B-A476-4FBD-9CA0-DA662EFCAF2D}"/>
    <cellStyle name="Normal 4 2 10" xfId="7194" xr:uid="{4E56B205-D36F-4E54-9E35-31850E9A338C}"/>
    <cellStyle name="Normal 4 2 11" xfId="7177" xr:uid="{474E58B0-2D96-4B64-8D3C-84A130ABDE63}"/>
    <cellStyle name="Normal 4 2 12" xfId="7148" xr:uid="{D4E30E9B-5A7C-414D-9955-3E6B30AE182A}"/>
    <cellStyle name="Normal 4 2 13" xfId="7144" xr:uid="{F82DDCE8-DA37-498C-BB3E-539E45E5F170}"/>
    <cellStyle name="Normal 4 2 14" xfId="7141" xr:uid="{11F9193C-2BB9-4311-A029-9D629C89F44C}"/>
    <cellStyle name="Normal 4 2 15" xfId="7157" xr:uid="{9B4F6C3B-D910-4EA2-A1F9-0A8DF8057D16}"/>
    <cellStyle name="Normal 4 2 2" xfId="666" xr:uid="{A15125A7-622A-4A20-9573-32E957162DF4}"/>
    <cellStyle name="Normal 4 2 2 2" xfId="7203" xr:uid="{85D44CC6-5E11-4FF8-828E-B10968FD8747}"/>
    <cellStyle name="Normal 4 2 2 3" xfId="7202" xr:uid="{A531DFF5-5E31-4F01-8494-020C04F99EA3}"/>
    <cellStyle name="Normal 4 2 3" xfId="7120" xr:uid="{AC0EE2E8-BFC4-41CC-9802-9BD8E3AC478A}"/>
    <cellStyle name="Normal 4 2 4" xfId="7153" xr:uid="{95429298-4E51-4B7E-A624-F94AEBAECE78}"/>
    <cellStyle name="Normal 4 2 4 2" xfId="7240" xr:uid="{919414E3-6BA3-4389-9B99-6958696CB334}"/>
    <cellStyle name="Normal 4 2 4 3" xfId="7229" xr:uid="{0521E6ED-F2E3-4245-8018-1763E92194D6}"/>
    <cellStyle name="Normal 4 2 5" xfId="7150" xr:uid="{3B6A6DD4-9BE1-4B2B-AEDE-CF7A50DFFE54}"/>
    <cellStyle name="Normal 4 2 6" xfId="7179" xr:uid="{5302E637-D214-4790-86E0-21B39B40250C}"/>
    <cellStyle name="Normal 4 2 7" xfId="7159" xr:uid="{902781DA-BC32-48D1-9FF8-D380482C1949}"/>
    <cellStyle name="Normal 4 2 8" xfId="7145" xr:uid="{983A15DE-B691-4C87-930F-AA4D15D92933}"/>
    <cellStyle name="Normal 4 2 9" xfId="7172" xr:uid="{16C0203F-C9CE-4B26-AF9E-7521F850F773}"/>
    <cellStyle name="Normal 4 20" xfId="7146" xr:uid="{8A25B2FA-5999-49E8-80F8-8F5BD570E14E}"/>
    <cellStyle name="Normal 4 21" xfId="7190" xr:uid="{6CA1601C-C3F0-47EC-AC2B-E73A8611B0B0}"/>
    <cellStyle name="Normal 4 3" xfId="667" xr:uid="{D8F386CD-24F6-4A01-827C-80CA390F94BD}"/>
    <cellStyle name="Normal 4 3 2" xfId="1844" xr:uid="{F830744F-1B74-4A29-B328-1E61C0CA2CB0}"/>
    <cellStyle name="Normal 4 3 2 2" xfId="4187" xr:uid="{BB6C36EB-B245-493A-80AD-4F9D8B595626}"/>
    <cellStyle name="Normal 4 3 2 3" xfId="6519" xr:uid="{6106E05E-5EDA-4D72-91E8-0D548DFBB509}"/>
    <cellStyle name="Normal 4 3 3" xfId="3017" xr:uid="{2C99F601-512F-4E20-A76E-30468F18B8F0}"/>
    <cellStyle name="Normal 4 3 4" xfId="5351" xr:uid="{79AE32FF-465F-4A85-AD9C-26C02486124F}"/>
    <cellStyle name="Normal 4 4" xfId="1263" xr:uid="{FEBA37D3-1E54-4BBA-9947-FE51017DCA3D}"/>
    <cellStyle name="Normal 4 5" xfId="1260" xr:uid="{1B5EF3A8-C708-41A3-80EE-DD7B4B223BFC}"/>
    <cellStyle name="Normal 4 5 2" xfId="3605" xr:uid="{15B229AB-FAA4-4239-AEC9-E2CE1EFEF6BE}"/>
    <cellStyle name="Normal 4 5 3" xfId="5937" xr:uid="{57C01915-6A54-4F17-99AD-A9AD123A2EAB}"/>
    <cellStyle name="Normal 4 6" xfId="76" xr:uid="{FDC225EA-EB3E-4FBE-B59A-733BAC884370}"/>
    <cellStyle name="Normal 4 7" xfId="668" xr:uid="{3B30E20D-089B-4137-B8E5-A26ABADBD2D3}"/>
    <cellStyle name="Normal 4 8" xfId="7108" xr:uid="{864B38AA-539C-4F06-A80C-CE5EB59980D4}"/>
    <cellStyle name="Normal 4 9" xfId="7109" xr:uid="{7872C15D-14CD-4F1E-A2BC-3F8E5AB1AB03}"/>
    <cellStyle name="Normal 5" xfId="75" xr:uid="{219CC8B7-09A5-415C-A1F2-FD16370FB3C0}"/>
    <cellStyle name="Normal 5 10" xfId="176" xr:uid="{69797F66-A474-4512-B718-732F49BDE86B}"/>
    <cellStyle name="Normal 5 10 2" xfId="243" xr:uid="{5DDF43D8-E5AF-4611-A0A9-77D779018088}"/>
    <cellStyle name="Normal 5 10 2 2" xfId="529" xr:uid="{C207931B-67D0-4E61-8FD1-A465E9F4B691}"/>
    <cellStyle name="Normal 5 10 2 2 2" xfId="1120" xr:uid="{44BB70A9-8A88-4EEF-AA90-6759A6BCD611}"/>
    <cellStyle name="Normal 5 10 2 2 2 2" xfId="2295" xr:uid="{B5E9D8C7-B91E-4FAA-8D95-45F8820FA7AC}"/>
    <cellStyle name="Normal 5 10 2 2 2 2 2" xfId="4638" xr:uid="{6B5FF974-8675-44EF-85D4-5031847584DE}"/>
    <cellStyle name="Normal 5 10 2 2 2 2 3" xfId="6970" xr:uid="{5EC9FEF9-CB10-491E-8FAE-55457C8584E4}"/>
    <cellStyle name="Normal 5 10 2 2 2 3" xfId="3468" xr:uid="{8579254C-F9B6-45ED-ACEA-758445E34010}"/>
    <cellStyle name="Normal 5 10 2 2 2 4" xfId="5802" xr:uid="{6C0D096A-1F6C-46C3-9A42-631A2501E502}"/>
    <cellStyle name="Normal 5 10 2 2 3" xfId="1712" xr:uid="{65630AD3-345D-43D2-9D38-B87981F1FC12}"/>
    <cellStyle name="Normal 5 10 2 2 3 2" xfId="4055" xr:uid="{BEAB6272-90B0-4C86-919B-AFC48470525A}"/>
    <cellStyle name="Normal 5 10 2 2 3 3" xfId="6387" xr:uid="{3091D4D3-9121-4AFA-88C6-FE03F6B79691}"/>
    <cellStyle name="Normal 5 10 2 2 4" xfId="2885" xr:uid="{DB56C205-A50C-4E9E-8C0E-58098BBF450B}"/>
    <cellStyle name="Normal 5 10 2 2 5" xfId="5219" xr:uid="{D53C0998-5CAF-4418-960E-E428A6E1BFE9}"/>
    <cellStyle name="Normal 5 10 2 3" xfId="834" xr:uid="{85A7E981-44A9-42FD-AA6C-F4D68E7ED352}"/>
    <cellStyle name="Normal 5 10 2 3 2" xfId="2009" xr:uid="{648E8DEF-F112-4E3D-B52D-619EDEE6B129}"/>
    <cellStyle name="Normal 5 10 2 3 2 2" xfId="4352" xr:uid="{3CC54513-5BCA-46E7-BC19-473662D7D9C4}"/>
    <cellStyle name="Normal 5 10 2 3 2 3" xfId="6684" xr:uid="{C98B362B-87B3-4487-A775-0B55A8485DA4}"/>
    <cellStyle name="Normal 5 10 2 3 3" xfId="3182" xr:uid="{B631D54C-2834-4787-B37F-AF7CAF47D1E7}"/>
    <cellStyle name="Normal 5 10 2 3 4" xfId="5516" xr:uid="{31B51E65-19D1-4830-85A9-2AB6BF598CA2}"/>
    <cellStyle name="Normal 5 10 2 4" xfId="1426" xr:uid="{EB250C38-A9A6-4AE0-8637-DE03FBAC4377}"/>
    <cellStyle name="Normal 5 10 2 4 2" xfId="3769" xr:uid="{AEA2D539-380F-40BC-A50A-59E906F8D1FF}"/>
    <cellStyle name="Normal 5 10 2 4 3" xfId="6101" xr:uid="{10C385E6-C234-40ED-AA10-6A982D680AAA}"/>
    <cellStyle name="Normal 5 10 2 5" xfId="2599" xr:uid="{88C32224-5D2D-4C7B-9238-CFC2A4B3081F}"/>
    <cellStyle name="Normal 5 10 2 6" xfId="4933" xr:uid="{AC7B96B0-7FD5-4807-9B76-50B49691F201}"/>
    <cellStyle name="Normal 5 10 3" xfId="462" xr:uid="{71438C56-2CB0-4A4B-A4AD-04FD541B2880}"/>
    <cellStyle name="Normal 5 10 3 2" xfId="1053" xr:uid="{41CB13D8-6A26-4B94-9EFB-B30C09E6D7F6}"/>
    <cellStyle name="Normal 5 10 3 2 2" xfId="2228" xr:uid="{C08CC8E0-87A9-4E57-81F1-FAA9D1B939FA}"/>
    <cellStyle name="Normal 5 10 3 2 2 2" xfId="4571" xr:uid="{2700DDA6-D6B6-4077-883C-4AE91B2C6605}"/>
    <cellStyle name="Normal 5 10 3 2 2 3" xfId="6903" xr:uid="{93BBCC3B-9CC0-4649-BD9B-13E6C16C68CF}"/>
    <cellStyle name="Normal 5 10 3 2 3" xfId="3401" xr:uid="{E9708481-E8C2-4700-A12B-5573421E0272}"/>
    <cellStyle name="Normal 5 10 3 2 4" xfId="5735" xr:uid="{97C44EE6-089B-4FEF-84B6-B54147166340}"/>
    <cellStyle name="Normal 5 10 3 3" xfId="1645" xr:uid="{2BEFE515-9FB8-4BE9-8B10-6D57B4544CF4}"/>
    <cellStyle name="Normal 5 10 3 3 2" xfId="3988" xr:uid="{15D78827-A1E5-4D01-9764-130A4B0C4604}"/>
    <cellStyle name="Normal 5 10 3 3 3" xfId="6320" xr:uid="{E846756C-C952-4E0B-AE70-1918581B9FD5}"/>
    <cellStyle name="Normal 5 10 3 4" xfId="2818" xr:uid="{4DA8EC1A-31E0-4B0A-B408-1F246999D410}"/>
    <cellStyle name="Normal 5 10 3 5" xfId="5152" xr:uid="{B2E8B724-8DF8-409D-B1E8-F8127EF4C7AE}"/>
    <cellStyle name="Normal 5 10 4" xfId="767" xr:uid="{F4618B47-2A13-4232-821F-0A9C19910EF1}"/>
    <cellStyle name="Normal 5 10 4 2" xfId="1942" xr:uid="{BAC0381E-538B-4D47-8C06-928817A4E2F4}"/>
    <cellStyle name="Normal 5 10 4 2 2" xfId="4285" xr:uid="{612B8EA2-7E2F-4C6B-8E30-62B31C2F2CD9}"/>
    <cellStyle name="Normal 5 10 4 2 3" xfId="6617" xr:uid="{34D6B2E2-B82D-4ECA-BEC8-FDBC7D28FA80}"/>
    <cellStyle name="Normal 5 10 4 3" xfId="3115" xr:uid="{91F5E02E-7C63-4919-A811-4F305435B4AA}"/>
    <cellStyle name="Normal 5 10 4 4" xfId="5449" xr:uid="{A3595CF7-4403-478C-9B01-3FDC8AE998F0}"/>
    <cellStyle name="Normal 5 10 5" xfId="1359" xr:uid="{1EA74D21-4F79-413F-9E17-E7383D8B2252}"/>
    <cellStyle name="Normal 5 10 5 2" xfId="3702" xr:uid="{66ECBE14-EED6-4999-845C-5E2A656BAA45}"/>
    <cellStyle name="Normal 5 10 5 3" xfId="6034" xr:uid="{A29AC142-0EF1-4EEB-A987-F0B2D0AF6BEE}"/>
    <cellStyle name="Normal 5 10 6" xfId="2532" xr:uid="{0C86BFC5-0F79-4038-8690-1566A892B01B}"/>
    <cellStyle name="Normal 5 10 7" xfId="4866" xr:uid="{70557EA7-4F30-4078-9693-0CB5D4CC02C1}"/>
    <cellStyle name="Normal 5 11" xfId="338" xr:uid="{8CDC7EE2-3D93-4254-BAE3-037F6B215D74}"/>
    <cellStyle name="Normal 5 11 2" xfId="624" xr:uid="{6EEC764F-FF4F-4A08-AC4E-7FB7AA7B9E8A}"/>
    <cellStyle name="Normal 5 11 2 2" xfId="1215" xr:uid="{02F530D8-C972-42F5-A010-E591CA42F1F0}"/>
    <cellStyle name="Normal 5 11 2 2 2" xfId="2390" xr:uid="{9CB650B2-8ADC-4E79-A904-16EE097B1829}"/>
    <cellStyle name="Normal 5 11 2 2 2 2" xfId="4733" xr:uid="{82A94C6C-EF45-4EF8-A91D-ABE264099442}"/>
    <cellStyle name="Normal 5 11 2 2 2 3" xfId="7065" xr:uid="{1080533A-CA47-4323-87F8-C412E2A3D754}"/>
    <cellStyle name="Normal 5 11 2 2 3" xfId="3563" xr:uid="{8A99C554-3AF5-44A7-AC1A-0DF288C08ED1}"/>
    <cellStyle name="Normal 5 11 2 2 4" xfId="5897" xr:uid="{BD73340E-EADB-4B22-AC5D-3BCD1D3318C9}"/>
    <cellStyle name="Normal 5 11 2 3" xfId="1807" xr:uid="{89F67FFD-7AD8-4106-B7CF-554973AF403D}"/>
    <cellStyle name="Normal 5 11 2 3 2" xfId="4150" xr:uid="{07123AE9-089B-4CB9-BD9C-21D77E5B4487}"/>
    <cellStyle name="Normal 5 11 2 3 3" xfId="6482" xr:uid="{D6E09BA6-3011-4D0E-900F-89E980804DD0}"/>
    <cellStyle name="Normal 5 11 2 4" xfId="2980" xr:uid="{B4EACB3E-5E87-4C71-BBDE-8E34408757D1}"/>
    <cellStyle name="Normal 5 11 2 5" xfId="5314" xr:uid="{F94FE702-83CF-4AC8-A176-9A9ACDFB1F98}"/>
    <cellStyle name="Normal 5 11 3" xfId="929" xr:uid="{92855E88-51CA-4451-BA86-3D82419170F1}"/>
    <cellStyle name="Normal 5 11 3 2" xfId="2104" xr:uid="{EB6FDE53-6564-4138-A9FB-0E88BEBBECF5}"/>
    <cellStyle name="Normal 5 11 3 2 2" xfId="4447" xr:uid="{A3BBDD72-D517-4D9F-93A5-C33C297E90D4}"/>
    <cellStyle name="Normal 5 11 3 2 3" xfId="6779" xr:uid="{3819376D-B121-424F-8557-C443DA2DF777}"/>
    <cellStyle name="Normal 5 11 3 3" xfId="3277" xr:uid="{FC4D8E5B-FD5E-4FAE-BB5C-F17D027C1CED}"/>
    <cellStyle name="Normal 5 11 3 4" xfId="5611" xr:uid="{14B80B39-E796-44BD-9098-FF73FFDC4686}"/>
    <cellStyle name="Normal 5 11 4" xfId="1521" xr:uid="{31486D3F-16B9-4F03-8E36-A639A91D1A7B}"/>
    <cellStyle name="Normal 5 11 4 2" xfId="3864" xr:uid="{02802167-4118-427F-89E3-6BF44D84CF93}"/>
    <cellStyle name="Normal 5 11 4 3" xfId="6196" xr:uid="{1FCEC405-28C5-431D-B14B-40892FD6E11C}"/>
    <cellStyle name="Normal 5 11 5" xfId="2694" xr:uid="{E6F0FB0F-8886-4FB9-8AB8-B1C86FB218DF}"/>
    <cellStyle name="Normal 5 11 6" xfId="5028" xr:uid="{092A5448-E69F-4115-B3A2-E093A8309907}"/>
    <cellStyle name="Normal 5 12" xfId="203" xr:uid="{81FA9165-88B9-4356-8278-D8AC6D881E19}"/>
    <cellStyle name="Normal 5 12 2" xfId="489" xr:uid="{9AE069AE-DE30-454E-A96C-1EE288CEFF33}"/>
    <cellStyle name="Normal 5 12 2 2" xfId="1080" xr:uid="{9CB2059B-F87C-48F1-8D5B-3F74C13C4802}"/>
    <cellStyle name="Normal 5 12 2 2 2" xfId="2255" xr:uid="{C236E456-9B73-440F-97F2-CF43F27A35A7}"/>
    <cellStyle name="Normal 5 12 2 2 2 2" xfId="4598" xr:uid="{8D5EA317-4E13-46E9-89F1-AC26BDB64334}"/>
    <cellStyle name="Normal 5 12 2 2 2 3" xfId="6930" xr:uid="{8CD12D36-38A5-45BB-A6E9-F6F9A040C144}"/>
    <cellStyle name="Normal 5 12 2 2 3" xfId="3428" xr:uid="{978044BD-B8D5-4836-A853-C5473CF90CE2}"/>
    <cellStyle name="Normal 5 12 2 2 4" xfId="5762" xr:uid="{AEDC1CFF-94F2-490C-A839-1EFA38A41E49}"/>
    <cellStyle name="Normal 5 12 2 3" xfId="1672" xr:uid="{02D83E04-025F-4C17-8F3D-94E7B5367A44}"/>
    <cellStyle name="Normal 5 12 2 3 2" xfId="4015" xr:uid="{D353646A-6750-480E-BA1F-8F0CD4F05DFB}"/>
    <cellStyle name="Normal 5 12 2 3 3" xfId="6347" xr:uid="{CC7449D4-B1AB-49A4-8A14-E975B0A99D00}"/>
    <cellStyle name="Normal 5 12 2 4" xfId="2845" xr:uid="{846A2632-DDFD-4149-B891-A98FD4E6A017}"/>
    <cellStyle name="Normal 5 12 2 5" xfId="5179" xr:uid="{AF2BC018-31E1-4952-B4FF-04226123EA12}"/>
    <cellStyle name="Normal 5 12 3" xfId="794" xr:uid="{27C29C17-4C9E-4A7F-A612-7184BFD4C8EF}"/>
    <cellStyle name="Normal 5 12 3 2" xfId="1969" xr:uid="{4F0A8425-4244-48C4-BFEE-F13B7EC32A03}"/>
    <cellStyle name="Normal 5 12 3 2 2" xfId="4312" xr:uid="{86D3EE09-8260-4039-B1A5-A0E31A235EFB}"/>
    <cellStyle name="Normal 5 12 3 2 3" xfId="6644" xr:uid="{5FE46431-45EA-405C-9332-E33346337B5C}"/>
    <cellStyle name="Normal 5 12 3 3" xfId="3142" xr:uid="{CB723DCC-D374-4F26-AC51-1C6AC67C3156}"/>
    <cellStyle name="Normal 5 12 3 4" xfId="5476" xr:uid="{8F4ADEA1-6CA3-41F5-A987-5E92604CA10F}"/>
    <cellStyle name="Normal 5 12 4" xfId="1386" xr:uid="{203F9C31-203D-49DD-AA5E-E4297B131521}"/>
    <cellStyle name="Normal 5 12 4 2" xfId="3729" xr:uid="{D06D35E6-1121-4412-95A0-1EE60717383B}"/>
    <cellStyle name="Normal 5 12 4 3" xfId="6061" xr:uid="{88DC106C-AB44-45C0-84F6-C77AD4BD99FB}"/>
    <cellStyle name="Normal 5 12 5" xfId="2559" xr:uid="{271D0861-CC79-4708-9D21-623435E6C4C1}"/>
    <cellStyle name="Normal 5 12 6" xfId="4893" xr:uid="{C813E795-FE31-49C9-8B20-32BFFC2F3375}"/>
    <cellStyle name="Normal 5 13" xfId="367" xr:uid="{B4822178-1D5C-49DA-A415-A00B90B5BD0D}"/>
    <cellStyle name="Normal 5 13 2" xfId="958" xr:uid="{68B24850-48A3-4192-A3FE-F48F44AAE132}"/>
    <cellStyle name="Normal 5 13 2 2" xfId="2133" xr:uid="{EE407EDE-6AF6-4C3E-B12F-26DB81E99365}"/>
    <cellStyle name="Normal 5 13 2 2 2" xfId="4476" xr:uid="{9063AB4D-C2BD-4564-8C9C-673E6D73B046}"/>
    <cellStyle name="Normal 5 13 2 2 3" xfId="6808" xr:uid="{B6883F3B-5E38-4841-BDA4-7D5A9661DA4E}"/>
    <cellStyle name="Normal 5 13 2 3" xfId="3306" xr:uid="{A7366CD7-5A4A-4DA3-B16F-30398A8BAD1E}"/>
    <cellStyle name="Normal 5 13 2 4" xfId="5640" xr:uid="{AB0D1C5C-5DC9-41BA-A71B-96A64EB3DED6}"/>
    <cellStyle name="Normal 5 13 3" xfId="1550" xr:uid="{44E4472F-876F-4EAE-86F0-A207872997FE}"/>
    <cellStyle name="Normal 5 13 3 2" xfId="3893" xr:uid="{7B151961-F680-4317-932F-5D3BC4387806}"/>
    <cellStyle name="Normal 5 13 3 3" xfId="6225" xr:uid="{A8A8E0A7-2046-4AA4-AC9A-4E11B5D4224D}"/>
    <cellStyle name="Normal 5 13 4" xfId="2723" xr:uid="{E083E7D6-C06A-44FE-BAAB-AEDD21B9C46C}"/>
    <cellStyle name="Normal 5 13 5" xfId="5057" xr:uid="{8FEC9992-7B88-41EE-8274-0E1B258FACC3}"/>
    <cellStyle name="Normal 5 14" xfId="657" xr:uid="{01390A2E-9D62-43A9-9E34-3642AAA2C629}"/>
    <cellStyle name="Normal 5 14 2" xfId="1247" xr:uid="{334BE896-5EDF-457F-ACFC-D98899A54F37}"/>
    <cellStyle name="Normal 5 14 2 2" xfId="2420" xr:uid="{54416EEB-4CD7-49F8-BA59-E9A966D76DBF}"/>
    <cellStyle name="Normal 5 14 2 2 2" xfId="4763" xr:uid="{F1C507B5-A0A5-46AA-8A88-CA4563CF0D8F}"/>
    <cellStyle name="Normal 5 14 2 2 3" xfId="7095" xr:uid="{6742AB63-4C7F-4E31-AF09-4DEC69EC23BF}"/>
    <cellStyle name="Normal 5 14 2 3" xfId="3593" xr:uid="{880F18F1-5547-4934-9547-192F671BBB06}"/>
    <cellStyle name="Normal 5 14 2 4" xfId="5927" xr:uid="{92CE6ABA-5251-4D63-97BD-98197F5A7A0D}"/>
    <cellStyle name="Normal 5 14 3" xfId="1837" xr:uid="{AF9696DD-6A50-4561-B053-6273D47C6E19}"/>
    <cellStyle name="Normal 5 14 3 2" xfId="4180" xr:uid="{8596ED0D-0C1E-4619-9B0D-EFF1EBF72FB0}"/>
    <cellStyle name="Normal 5 14 3 3" xfId="6512" xr:uid="{5EB7873B-168B-445B-897D-2999E986F01F}"/>
    <cellStyle name="Normal 5 14 4" xfId="3010" xr:uid="{F7A1B9B1-08E9-4D86-9679-6CF2635A5152}"/>
    <cellStyle name="Normal 5 14 5" xfId="5344" xr:uid="{9B080F92-C5EA-4821-BE90-4759A12158BD}"/>
    <cellStyle name="Normal 5 15" xfId="672" xr:uid="{6F294310-8FFF-4BBC-9903-5BB2D3BB9E8B}"/>
    <cellStyle name="Normal 5 15 2" xfId="1847" xr:uid="{D77EB9B8-C50F-46E5-ADDD-E0DC20909DDF}"/>
    <cellStyle name="Normal 5 15 2 2" xfId="4190" xr:uid="{6340684E-2EEF-4108-847B-7C6E3DF9ED01}"/>
    <cellStyle name="Normal 5 15 2 3" xfId="6522" xr:uid="{52B0C158-C495-48DA-BF0B-5027BBD7C3DF}"/>
    <cellStyle name="Normal 5 15 3" xfId="3020" xr:uid="{D2184CD1-0D5F-470A-89C9-FB70D2DB868E}"/>
    <cellStyle name="Normal 5 15 4" xfId="5354" xr:uid="{F0B72C30-A373-4A0D-B70E-7D566126C13D}"/>
    <cellStyle name="Normal 5 16" xfId="1262" xr:uid="{4F64B81E-F873-4EB2-B30D-F375930FDB0E}"/>
    <cellStyle name="Normal 5 16 2" xfId="3607" xr:uid="{4FD221A5-3BD8-40C6-A47D-80370FE5C157}"/>
    <cellStyle name="Normal 5 16 3" xfId="5939" xr:uid="{388A0B15-8140-4E25-9AD9-2A15B1FDABE2}"/>
    <cellStyle name="Normal 5 17" xfId="2437" xr:uid="{0A6FC191-FB0B-4480-A607-1DCA0E9F1AB2}"/>
    <cellStyle name="Normal 5 18" xfId="4771" xr:uid="{BA1AB2D5-8ED9-4A82-9D89-C81249C612AA}"/>
    <cellStyle name="Normal 5 2" xfId="86" xr:uid="{2863D8AB-0241-459A-B455-DA77C10EBC41}"/>
    <cellStyle name="Normal 5 2 10" xfId="677" xr:uid="{F52541D2-9D8A-432B-A7D1-4A4FF3B33D35}"/>
    <cellStyle name="Normal 5 2 10 2" xfId="1852" xr:uid="{DAC59785-8BD7-415F-BC29-D3974D94F487}"/>
    <cellStyle name="Normal 5 2 10 2 2" xfId="4195" xr:uid="{E559F54E-AAC9-4282-8B8B-47B56290FA57}"/>
    <cellStyle name="Normal 5 2 10 2 3" xfId="6527" xr:uid="{F0189F57-0D6B-44A0-8C92-CF39D37DD95E}"/>
    <cellStyle name="Normal 5 2 10 3" xfId="3025" xr:uid="{273B48F8-CC59-46F2-A411-9758D85E5449}"/>
    <cellStyle name="Normal 5 2 10 4" xfId="5359" xr:uid="{8C0F35D2-A9D7-4DCA-9E27-AB5673D88EF1}"/>
    <cellStyle name="Normal 5 2 11" xfId="1269" xr:uid="{84EAECF2-60CC-4186-8BB1-A33B4202F6C4}"/>
    <cellStyle name="Normal 5 2 11 2" xfId="3612" xr:uid="{6743671D-C8CB-40CE-812E-3F40E08A807F}"/>
    <cellStyle name="Normal 5 2 11 3" xfId="5944" xr:uid="{6E0C16C2-8484-48CC-A36D-5B04200726E1}"/>
    <cellStyle name="Normal 5 2 12" xfId="2442" xr:uid="{C1F8D3F4-6A68-4034-BA2C-176F4F66F2BB}"/>
    <cellStyle name="Normal 5 2 13" xfId="4776" xr:uid="{F5916C4A-BDA7-4C2B-B984-42A02F5FAA9B}"/>
    <cellStyle name="Normal 5 2 2" xfId="92" xr:uid="{DDEE4B1F-28A2-47E5-8BCB-9BDA6C09998D}"/>
    <cellStyle name="Normal 5 2 2 10" xfId="1275" xr:uid="{6F0799BE-096B-4F0E-BE77-ED8F11D3726B}"/>
    <cellStyle name="Normal 5 2 2 10 2" xfId="3618" xr:uid="{E863D6A3-0F0B-43E4-82AE-FFDC83ED69A7}"/>
    <cellStyle name="Normal 5 2 2 10 3" xfId="5950" xr:uid="{8C2EDBD8-E8AA-412D-80E3-41CE5885AEF5}"/>
    <cellStyle name="Normal 5 2 2 11" xfId="2448" xr:uid="{1A7C3A37-0E89-4A99-83A6-FDFFBC27086E}"/>
    <cellStyle name="Normal 5 2 2 12" xfId="4782" xr:uid="{46D44FBF-B9D9-49B9-89B7-A0C6B895D645}"/>
    <cellStyle name="Normal 5 2 2 2" xfId="105" xr:uid="{F9D33D0B-A489-445B-B6CD-74E65D3B366E}"/>
    <cellStyle name="Normal 5 2 2 2 10" xfId="2461" xr:uid="{A9B00801-8DD2-4E0B-8826-DCD6BE44E39F}"/>
    <cellStyle name="Normal 5 2 2 2 11" xfId="4795" xr:uid="{C0E2840F-61D5-46E5-B0ED-EA1B2788CDE8}"/>
    <cellStyle name="Normal 5 2 2 2 2" xfId="132" xr:uid="{E18F1774-34FC-4947-9D1A-3C06EE2A1B65}"/>
    <cellStyle name="Normal 5 2 2 2 2 2" xfId="294" xr:uid="{5A2F38B1-0B76-4303-92DC-8A31FAE9D11E}"/>
    <cellStyle name="Normal 5 2 2 2 2 2 2" xfId="580" xr:uid="{F74AD7A5-8680-47D5-8C6A-C2528984E311}"/>
    <cellStyle name="Normal 5 2 2 2 2 2 2 2" xfId="1171" xr:uid="{800A0E7E-29FA-49DB-A4AB-F1DD21302A1C}"/>
    <cellStyle name="Normal 5 2 2 2 2 2 2 2 2" xfId="2346" xr:uid="{9A84E317-9CB7-4D12-98A6-9B3AD2EE8214}"/>
    <cellStyle name="Normal 5 2 2 2 2 2 2 2 2 2" xfId="4689" xr:uid="{8563E0F7-BFB8-4B6A-866C-32109E123B7A}"/>
    <cellStyle name="Normal 5 2 2 2 2 2 2 2 2 3" xfId="7021" xr:uid="{10067B52-C577-4C32-9841-A2823399BEAA}"/>
    <cellStyle name="Normal 5 2 2 2 2 2 2 2 3" xfId="3519" xr:uid="{26FE886A-6E4C-49E6-8DBA-C77018383C21}"/>
    <cellStyle name="Normal 5 2 2 2 2 2 2 2 4" xfId="5853" xr:uid="{AA961EAF-15E6-4203-90AF-B8249CDA81D7}"/>
    <cellStyle name="Normal 5 2 2 2 2 2 2 3" xfId="1763" xr:uid="{D9771977-DD0F-4EBF-B48C-B1D6F17A0219}"/>
    <cellStyle name="Normal 5 2 2 2 2 2 2 3 2" xfId="4106" xr:uid="{740806DE-AD60-4C66-A900-4C302E3D6F79}"/>
    <cellStyle name="Normal 5 2 2 2 2 2 2 3 3" xfId="6438" xr:uid="{43E9EFA2-8F8C-49D6-8A29-ABB97DC7AD19}"/>
    <cellStyle name="Normal 5 2 2 2 2 2 2 4" xfId="2936" xr:uid="{94FDC0D5-C077-4B10-AE5D-2DEFF5C0AD31}"/>
    <cellStyle name="Normal 5 2 2 2 2 2 2 5" xfId="5270" xr:uid="{1BF9F3CB-0CF9-4960-807A-37C012BE64E9}"/>
    <cellStyle name="Normal 5 2 2 2 2 2 3" xfId="885" xr:uid="{D03D100D-AECA-4B0D-A514-8E3314921CF9}"/>
    <cellStyle name="Normal 5 2 2 2 2 2 3 2" xfId="2060" xr:uid="{13AC6398-A509-46E0-9ECC-109A5351E2A1}"/>
    <cellStyle name="Normal 5 2 2 2 2 2 3 2 2" xfId="4403" xr:uid="{B443AAB4-54F4-4B9E-BD22-0E4F692B3B43}"/>
    <cellStyle name="Normal 5 2 2 2 2 2 3 2 3" xfId="6735" xr:uid="{0B5EC11C-9A62-4CE7-A6A9-A0D88187AC66}"/>
    <cellStyle name="Normal 5 2 2 2 2 2 3 3" xfId="3233" xr:uid="{36E3DD50-0745-403E-8DA8-CBB469F3E49B}"/>
    <cellStyle name="Normal 5 2 2 2 2 2 3 4" xfId="5567" xr:uid="{6A3D24C4-2D6E-4BE5-BFA5-27BC614992D2}"/>
    <cellStyle name="Normal 5 2 2 2 2 2 4" xfId="1477" xr:uid="{6106F4A2-853D-4C0E-B897-F59E5AA30F4B}"/>
    <cellStyle name="Normal 5 2 2 2 2 2 4 2" xfId="3820" xr:uid="{797869B0-7829-4080-95C4-78D7FFF9134E}"/>
    <cellStyle name="Normal 5 2 2 2 2 2 4 3" xfId="6152" xr:uid="{453E7D72-5512-49E3-8EE0-A4A400578295}"/>
    <cellStyle name="Normal 5 2 2 2 2 2 5" xfId="2650" xr:uid="{2444F94D-F4F2-404D-A24B-39E7C17947CB}"/>
    <cellStyle name="Normal 5 2 2 2 2 2 6" xfId="4984" xr:uid="{786B6A12-BF73-4B7A-BF18-18C69776CE58}"/>
    <cellStyle name="Normal 5 2 2 2 2 3" xfId="418" xr:uid="{15AA1545-8A5E-4AB7-B12E-FF2AD91693F6}"/>
    <cellStyle name="Normal 5 2 2 2 2 3 2" xfId="1009" xr:uid="{F6B46410-BEAD-4785-9AB8-EF4877490C7C}"/>
    <cellStyle name="Normal 5 2 2 2 2 3 2 2" xfId="2184" xr:uid="{3803C73E-1CA4-4535-B4C7-B30B737040DF}"/>
    <cellStyle name="Normal 5 2 2 2 2 3 2 2 2" xfId="4527" xr:uid="{25EA1B8D-83AF-4E9B-B873-5EA019DE2E7D}"/>
    <cellStyle name="Normal 5 2 2 2 2 3 2 2 3" xfId="6859" xr:uid="{DCDAA79B-8F55-4199-8A59-C21CBD89F438}"/>
    <cellStyle name="Normal 5 2 2 2 2 3 2 3" xfId="3357" xr:uid="{E422CDEB-453C-4903-BEA7-49F4870C387E}"/>
    <cellStyle name="Normal 5 2 2 2 2 3 2 4" xfId="5691" xr:uid="{74BC6E5D-4571-4255-BA32-B58721580126}"/>
    <cellStyle name="Normal 5 2 2 2 2 3 3" xfId="1601" xr:uid="{80B7B2EB-225B-481E-8152-C79797A253C7}"/>
    <cellStyle name="Normal 5 2 2 2 2 3 3 2" xfId="3944" xr:uid="{C1940C40-047C-4486-8010-1F1AF4F2D552}"/>
    <cellStyle name="Normal 5 2 2 2 2 3 3 3" xfId="6276" xr:uid="{B8E92F00-17E4-4097-A069-E5824C776429}"/>
    <cellStyle name="Normal 5 2 2 2 2 3 4" xfId="2774" xr:uid="{520DC92B-2190-4B4F-8546-9B4A5D9A1C7F}"/>
    <cellStyle name="Normal 5 2 2 2 2 3 5" xfId="5108" xr:uid="{9D73A3C1-EBB8-4691-8945-AE4C357500B5}"/>
    <cellStyle name="Normal 5 2 2 2 2 4" xfId="723" xr:uid="{640CE376-A086-47C5-9148-2942C8151771}"/>
    <cellStyle name="Normal 5 2 2 2 2 4 2" xfId="1898" xr:uid="{1E338290-FB55-49A9-8CF3-5C44199BC290}"/>
    <cellStyle name="Normal 5 2 2 2 2 4 2 2" xfId="4241" xr:uid="{3C10653A-B740-441F-A4AF-658676AE3E60}"/>
    <cellStyle name="Normal 5 2 2 2 2 4 2 3" xfId="6573" xr:uid="{68B581F0-2873-4DD6-ABA1-B1D14EDCE5F9}"/>
    <cellStyle name="Normal 5 2 2 2 2 4 3" xfId="3071" xr:uid="{3023278F-CD4D-4886-8FB0-69AE84FDAD4B}"/>
    <cellStyle name="Normal 5 2 2 2 2 4 4" xfId="5405" xr:uid="{2A87F536-98FA-4F03-9C54-E6216FF334BC}"/>
    <cellStyle name="Normal 5 2 2 2 2 5" xfId="1315" xr:uid="{EC606EB9-12A9-449C-84FE-3C754DFB1D6D}"/>
    <cellStyle name="Normal 5 2 2 2 2 5 2" xfId="3658" xr:uid="{FE064441-F6F6-4171-826B-80EB9F2F9F30}"/>
    <cellStyle name="Normal 5 2 2 2 2 5 3" xfId="5990" xr:uid="{1DC232E8-455C-40F8-B7AF-D4772549F8CE}"/>
    <cellStyle name="Normal 5 2 2 2 2 6" xfId="2488" xr:uid="{F81D9D54-5933-4DC7-A95C-6E15C07A7736}"/>
    <cellStyle name="Normal 5 2 2 2 2 7" xfId="4822" xr:uid="{A1CE0D64-9FF2-49A2-B7AF-C53E28775641}"/>
    <cellStyle name="Normal 5 2 2 2 3" xfId="173" xr:uid="{6EDBACE7-C094-4C76-9BC3-138B4DCFEEB7}"/>
    <cellStyle name="Normal 5 2 2 2 3 2" xfId="335" xr:uid="{5CB33E75-1035-4E7B-BA13-3EDCD836A2BE}"/>
    <cellStyle name="Normal 5 2 2 2 3 2 2" xfId="621" xr:uid="{7062B542-58A6-422B-B2CA-5BE90E03B25A}"/>
    <cellStyle name="Normal 5 2 2 2 3 2 2 2" xfId="1212" xr:uid="{4AC90B39-3374-495A-ACE0-297121E21AEC}"/>
    <cellStyle name="Normal 5 2 2 2 3 2 2 2 2" xfId="2387" xr:uid="{92B53EBB-5213-482D-947C-A06282CF6CD7}"/>
    <cellStyle name="Normal 5 2 2 2 3 2 2 2 2 2" xfId="4730" xr:uid="{D8D3AA78-3D66-4873-AD7B-3697AD6B8A77}"/>
    <cellStyle name="Normal 5 2 2 2 3 2 2 2 2 3" xfId="7062" xr:uid="{72C63AE5-A447-4051-8922-C0327AD23227}"/>
    <cellStyle name="Normal 5 2 2 2 3 2 2 2 3" xfId="3560" xr:uid="{3D034233-EDFE-4144-BB31-60E079071F04}"/>
    <cellStyle name="Normal 5 2 2 2 3 2 2 2 4" xfId="5894" xr:uid="{D6B5ECF1-60C0-496F-8CEE-C41FC30AE694}"/>
    <cellStyle name="Normal 5 2 2 2 3 2 2 3" xfId="1804" xr:uid="{2F108866-4676-4FF3-964D-50637F678A44}"/>
    <cellStyle name="Normal 5 2 2 2 3 2 2 3 2" xfId="4147" xr:uid="{9DC670D9-56C7-4AD2-9C8A-E4F81A4B4BD3}"/>
    <cellStyle name="Normal 5 2 2 2 3 2 2 3 3" xfId="6479" xr:uid="{27A12A51-284C-4D8B-94B3-AE05C5138ED6}"/>
    <cellStyle name="Normal 5 2 2 2 3 2 2 4" xfId="2977" xr:uid="{852FBEF0-C8D1-47E0-8518-A434EA640DC2}"/>
    <cellStyle name="Normal 5 2 2 2 3 2 2 5" xfId="5311" xr:uid="{DDFEF241-0F52-43BE-86B6-B381329C8B9C}"/>
    <cellStyle name="Normal 5 2 2 2 3 2 3" xfId="926" xr:uid="{12C301A3-91A7-4422-A0FD-6D8CEC675365}"/>
    <cellStyle name="Normal 5 2 2 2 3 2 3 2" xfId="2101" xr:uid="{97B8C218-C7B3-4225-90F2-428C073BBCFF}"/>
    <cellStyle name="Normal 5 2 2 2 3 2 3 2 2" xfId="4444" xr:uid="{7E5E53DA-DB5E-403D-9FFA-5202B230DBF9}"/>
    <cellStyle name="Normal 5 2 2 2 3 2 3 2 3" xfId="6776" xr:uid="{A806FEF2-471F-45A6-B7BC-4DD08A22DC26}"/>
    <cellStyle name="Normal 5 2 2 2 3 2 3 3" xfId="3274" xr:uid="{86798DB2-4744-4CBD-AD58-F3C5D29DE885}"/>
    <cellStyle name="Normal 5 2 2 2 3 2 3 4" xfId="5608" xr:uid="{9EE17817-3710-43DB-A119-C27B014BCF70}"/>
    <cellStyle name="Normal 5 2 2 2 3 2 4" xfId="1518" xr:uid="{4A3827C0-A11F-474F-B4D9-6BCAD9E3052E}"/>
    <cellStyle name="Normal 5 2 2 2 3 2 4 2" xfId="3861" xr:uid="{901272F0-D970-417B-A3E0-8CEDF03BF608}"/>
    <cellStyle name="Normal 5 2 2 2 3 2 4 3" xfId="6193" xr:uid="{BB2723A7-883E-4E78-8A81-717D13089BB7}"/>
    <cellStyle name="Normal 5 2 2 2 3 2 5" xfId="2691" xr:uid="{B2ABF5E4-90E0-4C53-9556-5A5A17427DC2}"/>
    <cellStyle name="Normal 5 2 2 2 3 2 6" xfId="5025" xr:uid="{E2F940D1-6FA8-4DF2-A0A6-98685240F1BB}"/>
    <cellStyle name="Normal 5 2 2 2 3 3" xfId="459" xr:uid="{10764364-4722-4F69-9C20-8C87024881D6}"/>
    <cellStyle name="Normal 5 2 2 2 3 3 2" xfId="1050" xr:uid="{B03370A7-2CE5-4823-8F47-B62B372C2B0D}"/>
    <cellStyle name="Normal 5 2 2 2 3 3 2 2" xfId="2225" xr:uid="{EDBD0862-6344-4A14-ADC2-29BD2655677D}"/>
    <cellStyle name="Normal 5 2 2 2 3 3 2 2 2" xfId="4568" xr:uid="{64997BDB-4C41-49EA-AAA6-A94A607E4E7C}"/>
    <cellStyle name="Normal 5 2 2 2 3 3 2 2 3" xfId="6900" xr:uid="{5D40F2D8-3950-44E2-A879-9CACE9FF2E4D}"/>
    <cellStyle name="Normal 5 2 2 2 3 3 2 3" xfId="3398" xr:uid="{EB565303-3226-4F41-9467-D8AAD20901FF}"/>
    <cellStyle name="Normal 5 2 2 2 3 3 2 4" xfId="5732" xr:uid="{785803F8-BE79-4E2A-95A7-E7CFB6AD3729}"/>
    <cellStyle name="Normal 5 2 2 2 3 3 3" xfId="1642" xr:uid="{5FAB94D4-216A-4AED-AF1F-6A719C6EE86F}"/>
    <cellStyle name="Normal 5 2 2 2 3 3 3 2" xfId="3985" xr:uid="{EFA8F9AB-E0F0-4D33-BFAE-28494FCB4753}"/>
    <cellStyle name="Normal 5 2 2 2 3 3 3 3" xfId="6317" xr:uid="{F787B981-E453-4668-852B-B245C0381EB7}"/>
    <cellStyle name="Normal 5 2 2 2 3 3 4" xfId="2815" xr:uid="{66D08841-0376-4C9F-985C-A20B2397E3A3}"/>
    <cellStyle name="Normal 5 2 2 2 3 3 5" xfId="5149" xr:uid="{97F951D8-3588-428F-98A8-F85C5186491D}"/>
    <cellStyle name="Normal 5 2 2 2 3 4" xfId="764" xr:uid="{4C3B103A-7D53-44E0-BB3E-52B1898B3343}"/>
    <cellStyle name="Normal 5 2 2 2 3 4 2" xfId="1939" xr:uid="{3B6D5F12-8B3E-45D2-AC4B-D1B7F2013DA9}"/>
    <cellStyle name="Normal 5 2 2 2 3 4 2 2" xfId="4282" xr:uid="{0D4005B3-927E-4626-9590-793C73DE6EF7}"/>
    <cellStyle name="Normal 5 2 2 2 3 4 2 3" xfId="6614" xr:uid="{328022F4-2B40-4F5F-9CD4-BFDEFAAC681B}"/>
    <cellStyle name="Normal 5 2 2 2 3 4 3" xfId="3112" xr:uid="{FA6FBF01-5E9C-4A47-98E5-43F8FF1A15FF}"/>
    <cellStyle name="Normal 5 2 2 2 3 4 4" xfId="5446" xr:uid="{AFF5328F-9243-44B1-92E8-82883A2E1AC9}"/>
    <cellStyle name="Normal 5 2 2 2 3 5" xfId="1356" xr:uid="{3D27D1B4-DD81-49E0-8CA8-1259A01EC918}"/>
    <cellStyle name="Normal 5 2 2 2 3 5 2" xfId="3699" xr:uid="{850B6D6E-520B-4F33-AFF4-D334C6F42B2E}"/>
    <cellStyle name="Normal 5 2 2 2 3 5 3" xfId="6031" xr:uid="{4DD1E26E-1990-4066-8E2B-7A39967367FD}"/>
    <cellStyle name="Normal 5 2 2 2 3 6" xfId="2529" xr:uid="{3563CB99-243E-448D-9B2B-D37A21FB9BA1}"/>
    <cellStyle name="Normal 5 2 2 2 3 7" xfId="4863" xr:uid="{DBCA895E-7CB7-4D29-BBD6-CB34801A2BB3}"/>
    <cellStyle name="Normal 5 2 2 2 4" xfId="200" xr:uid="{F3EBFE6A-DA0F-478C-8D8B-E16964ED7F7F}"/>
    <cellStyle name="Normal 5 2 2 2 4 2" xfId="267" xr:uid="{8DF89906-1114-4B05-B561-85B574987426}"/>
    <cellStyle name="Normal 5 2 2 2 4 2 2" xfId="553" xr:uid="{EE542A38-0EFC-4066-81F8-0A9CF60B031C}"/>
    <cellStyle name="Normal 5 2 2 2 4 2 2 2" xfId="1144" xr:uid="{778027E6-BBF5-47F5-90F3-A8DF1E45D47E}"/>
    <cellStyle name="Normal 5 2 2 2 4 2 2 2 2" xfId="2319" xr:uid="{D8535C5C-2AB0-4723-856D-0556777181E8}"/>
    <cellStyle name="Normal 5 2 2 2 4 2 2 2 2 2" xfId="4662" xr:uid="{F22DE552-5A19-4591-826F-7EB3B03D864D}"/>
    <cellStyle name="Normal 5 2 2 2 4 2 2 2 2 3" xfId="6994" xr:uid="{E17BF56C-5695-4BCD-9A70-567AA072B358}"/>
    <cellStyle name="Normal 5 2 2 2 4 2 2 2 3" xfId="3492" xr:uid="{9D79E077-73DB-4E2F-96D9-D569D9E811E4}"/>
    <cellStyle name="Normal 5 2 2 2 4 2 2 2 4" xfId="5826" xr:uid="{7C6669F5-FC3C-4150-B548-67A9BC048096}"/>
    <cellStyle name="Normal 5 2 2 2 4 2 2 3" xfId="1736" xr:uid="{7C548B81-24E8-473F-BAD1-2019D9F46AC7}"/>
    <cellStyle name="Normal 5 2 2 2 4 2 2 3 2" xfId="4079" xr:uid="{8690CF8E-4EDF-496F-87EA-BC04613B6138}"/>
    <cellStyle name="Normal 5 2 2 2 4 2 2 3 3" xfId="6411" xr:uid="{3C3308C0-E446-4CF4-8940-B5E6CF5F14C7}"/>
    <cellStyle name="Normal 5 2 2 2 4 2 2 4" xfId="2909" xr:uid="{795F3E14-AB98-4A07-B3FB-944D0ECA911F}"/>
    <cellStyle name="Normal 5 2 2 2 4 2 2 5" xfId="5243" xr:uid="{2651BD87-689B-4CA7-9B1C-AA5D17DCC070}"/>
    <cellStyle name="Normal 5 2 2 2 4 2 3" xfId="858" xr:uid="{0D8C1E8B-89D0-4553-8118-36CC8A45BDAB}"/>
    <cellStyle name="Normal 5 2 2 2 4 2 3 2" xfId="2033" xr:uid="{5F684EA3-88F2-4028-9B77-992EEE08BD6B}"/>
    <cellStyle name="Normal 5 2 2 2 4 2 3 2 2" xfId="4376" xr:uid="{C026ACC8-449B-43DE-BEDA-942353C5AAD4}"/>
    <cellStyle name="Normal 5 2 2 2 4 2 3 2 3" xfId="6708" xr:uid="{7831168F-7C3A-4210-B86F-DFF0E1E5F341}"/>
    <cellStyle name="Normal 5 2 2 2 4 2 3 3" xfId="3206" xr:uid="{22BBA49A-4AF7-40D2-ABB3-31BBE8C607E0}"/>
    <cellStyle name="Normal 5 2 2 2 4 2 3 4" xfId="5540" xr:uid="{98204AB7-2A47-4D4F-9387-F06CE4B64A81}"/>
    <cellStyle name="Normal 5 2 2 2 4 2 4" xfId="1450" xr:uid="{F7AADB41-6081-4399-A007-23FBE4F30A0C}"/>
    <cellStyle name="Normal 5 2 2 2 4 2 4 2" xfId="3793" xr:uid="{10992A45-902F-440F-8C39-D43EA232C810}"/>
    <cellStyle name="Normal 5 2 2 2 4 2 4 3" xfId="6125" xr:uid="{E1892E15-332C-4BF2-B319-38608ABD6164}"/>
    <cellStyle name="Normal 5 2 2 2 4 2 5" xfId="2623" xr:uid="{FEBBF3E0-2AC2-47B7-8649-FE8F34898AF1}"/>
    <cellStyle name="Normal 5 2 2 2 4 2 6" xfId="4957" xr:uid="{70937E7C-BAD6-4631-A5DF-4A2E200CA854}"/>
    <cellStyle name="Normal 5 2 2 2 4 3" xfId="486" xr:uid="{0C3AC164-91FA-4025-8FEC-13384F3FCA45}"/>
    <cellStyle name="Normal 5 2 2 2 4 3 2" xfId="1077" xr:uid="{CF607546-2FE6-46B2-BEA8-A79F49ABFCC2}"/>
    <cellStyle name="Normal 5 2 2 2 4 3 2 2" xfId="2252" xr:uid="{C9BC47BF-F7DC-4DAF-BE44-5B859FC39253}"/>
    <cellStyle name="Normal 5 2 2 2 4 3 2 2 2" xfId="4595" xr:uid="{417D19E2-1429-4057-AD7C-3183F6418D17}"/>
    <cellStyle name="Normal 5 2 2 2 4 3 2 2 3" xfId="6927" xr:uid="{C6883608-2E8E-4368-9570-7C34B18CFD43}"/>
    <cellStyle name="Normal 5 2 2 2 4 3 2 3" xfId="3425" xr:uid="{711CC048-840D-400C-AF41-2C7B58EAA3E9}"/>
    <cellStyle name="Normal 5 2 2 2 4 3 2 4" xfId="5759" xr:uid="{09F60650-78FF-4FC4-8191-C832473E58C0}"/>
    <cellStyle name="Normal 5 2 2 2 4 3 3" xfId="1669" xr:uid="{1E75B418-7DBF-45DD-A5DB-16820E347A2B}"/>
    <cellStyle name="Normal 5 2 2 2 4 3 3 2" xfId="4012" xr:uid="{EFA79416-AFC5-47D8-8268-8F4F1BE33C12}"/>
    <cellStyle name="Normal 5 2 2 2 4 3 3 3" xfId="6344" xr:uid="{8809E6F5-38C5-4B44-9844-BA7E83A2533E}"/>
    <cellStyle name="Normal 5 2 2 2 4 3 4" xfId="2842" xr:uid="{A46993E5-5E32-4D84-B335-66B3B95C94B4}"/>
    <cellStyle name="Normal 5 2 2 2 4 3 5" xfId="5176" xr:uid="{B8C4B053-811D-48E3-91E4-1209D85304F1}"/>
    <cellStyle name="Normal 5 2 2 2 4 4" xfId="791" xr:uid="{BA83F63C-CF00-403E-BE9E-F375C5A3C6B2}"/>
    <cellStyle name="Normal 5 2 2 2 4 4 2" xfId="1966" xr:uid="{2E44B440-83BF-480A-B280-380D20D61D4C}"/>
    <cellStyle name="Normal 5 2 2 2 4 4 2 2" xfId="4309" xr:uid="{FC5E4899-18A2-4992-A3F5-822CF9DB00FA}"/>
    <cellStyle name="Normal 5 2 2 2 4 4 2 3" xfId="6641" xr:uid="{99BA350E-2EAF-45D7-BC53-582DB13A9986}"/>
    <cellStyle name="Normal 5 2 2 2 4 4 3" xfId="3139" xr:uid="{9E6038A9-D3FA-485A-BA32-666B90108C78}"/>
    <cellStyle name="Normal 5 2 2 2 4 4 4" xfId="5473" xr:uid="{0A0CFAA8-D918-4AA1-B482-A1D5F58A8B4F}"/>
    <cellStyle name="Normal 5 2 2 2 4 5" xfId="1383" xr:uid="{2EAEBE32-7B3A-4F08-B8D5-761998EF13AF}"/>
    <cellStyle name="Normal 5 2 2 2 4 5 2" xfId="3726" xr:uid="{ED9B908B-F94D-4736-AF3D-B225789430BB}"/>
    <cellStyle name="Normal 5 2 2 2 4 5 3" xfId="6058" xr:uid="{A268E7A2-09C8-4751-B2BA-A513319FCD87}"/>
    <cellStyle name="Normal 5 2 2 2 4 6" xfId="2556" xr:uid="{BAD05ECB-DDC0-49F5-A461-0278F735AEFD}"/>
    <cellStyle name="Normal 5 2 2 2 4 7" xfId="4890" xr:uid="{908C5F13-8C4F-4FED-9F0B-4DB5A1E361AB}"/>
    <cellStyle name="Normal 5 2 2 2 5" xfId="362" xr:uid="{F79FC197-ADD6-4A52-AA61-2AAD110E1DD6}"/>
    <cellStyle name="Normal 5 2 2 2 5 2" xfId="648" xr:uid="{50AA7D0A-D34B-423E-ADBC-15B687B924BD}"/>
    <cellStyle name="Normal 5 2 2 2 5 2 2" xfId="1239" xr:uid="{7340AB67-162D-4223-AF22-A09BCFC23BF9}"/>
    <cellStyle name="Normal 5 2 2 2 5 2 2 2" xfId="2414" xr:uid="{58354EB5-9B93-46B9-8AFA-998925992AB4}"/>
    <cellStyle name="Normal 5 2 2 2 5 2 2 2 2" xfId="4757" xr:uid="{7682245E-DC23-40C4-98C7-8F850B0D9851}"/>
    <cellStyle name="Normal 5 2 2 2 5 2 2 2 3" xfId="7089" xr:uid="{233981BF-1857-4898-A6EA-4894C8AEB9E2}"/>
    <cellStyle name="Normal 5 2 2 2 5 2 2 3" xfId="3587" xr:uid="{73520C42-41A5-4B3C-96E9-75572D6AFD9F}"/>
    <cellStyle name="Normal 5 2 2 2 5 2 2 4" xfId="5921" xr:uid="{7640F78E-3AEF-4FF0-8D66-8F43EC7874F7}"/>
    <cellStyle name="Normal 5 2 2 2 5 2 3" xfId="1831" xr:uid="{BB08699F-A101-4947-BF08-A341EEFDD5EF}"/>
    <cellStyle name="Normal 5 2 2 2 5 2 3 2" xfId="4174" xr:uid="{65071616-FE26-42D4-904A-7D78AF5BE493}"/>
    <cellStyle name="Normal 5 2 2 2 5 2 3 3" xfId="6506" xr:uid="{C6B2CE88-50E0-4D53-90EF-60F01917ACC9}"/>
    <cellStyle name="Normal 5 2 2 2 5 2 4" xfId="3004" xr:uid="{85D7B72F-21FE-4691-A081-0CBC2222564D}"/>
    <cellStyle name="Normal 5 2 2 2 5 2 5" xfId="5338" xr:uid="{D764F3BB-0575-482F-AF5A-E8CC2B7171D3}"/>
    <cellStyle name="Normal 5 2 2 2 5 3" xfId="953" xr:uid="{A4E59132-C84F-4997-BFFB-E28B96F66684}"/>
    <cellStyle name="Normal 5 2 2 2 5 3 2" xfId="2128" xr:uid="{675E97B7-A6D2-423C-9A50-CF4A5A6C8EEC}"/>
    <cellStyle name="Normal 5 2 2 2 5 3 2 2" xfId="4471" xr:uid="{86B24401-B2A7-45AC-B184-7080908E7E1D}"/>
    <cellStyle name="Normal 5 2 2 2 5 3 2 3" xfId="6803" xr:uid="{2CADB184-2E69-4D72-BEE7-4F5BA8A657E3}"/>
    <cellStyle name="Normal 5 2 2 2 5 3 3" xfId="3301" xr:uid="{3637BC93-92F5-461B-A703-216BAB910A12}"/>
    <cellStyle name="Normal 5 2 2 2 5 3 4" xfId="5635" xr:uid="{9A72B52F-A520-4912-B1BF-2D6257905844}"/>
    <cellStyle name="Normal 5 2 2 2 5 4" xfId="1545" xr:uid="{948D5CE2-0694-4A85-9B7A-1C08CECE5D57}"/>
    <cellStyle name="Normal 5 2 2 2 5 4 2" xfId="3888" xr:uid="{FE8D6D65-200B-4296-A3E7-C77CAC8B4B53}"/>
    <cellStyle name="Normal 5 2 2 2 5 4 3" xfId="6220" xr:uid="{5B214793-F4B7-44FF-AA76-20BB6E8C9E26}"/>
    <cellStyle name="Normal 5 2 2 2 5 5" xfId="2718" xr:uid="{7BEEA73D-5A7A-4ABE-8C28-B2FF97FE9D80}"/>
    <cellStyle name="Normal 5 2 2 2 5 6" xfId="5052" xr:uid="{5B1FC2BF-1099-4349-9758-FC204D44342F}"/>
    <cellStyle name="Normal 5 2 2 2 6" xfId="240" xr:uid="{682511EF-2D33-4EB8-854B-890B4CCBC5C3}"/>
    <cellStyle name="Normal 5 2 2 2 6 2" xfId="526" xr:uid="{D0D07F65-6947-4139-A20B-0A1A9671F89F}"/>
    <cellStyle name="Normal 5 2 2 2 6 2 2" xfId="1117" xr:uid="{578F6C2D-7F55-45F0-848F-6B2CBF5D5BF1}"/>
    <cellStyle name="Normal 5 2 2 2 6 2 2 2" xfId="2292" xr:uid="{B6961250-A565-4C84-B744-536B9CA30297}"/>
    <cellStyle name="Normal 5 2 2 2 6 2 2 2 2" xfId="4635" xr:uid="{F23BD77A-5AF9-4D90-884B-0A50A224667D}"/>
    <cellStyle name="Normal 5 2 2 2 6 2 2 2 3" xfId="6967" xr:uid="{9EEE257C-B979-48C5-818E-6253DAC1BAB4}"/>
    <cellStyle name="Normal 5 2 2 2 6 2 2 3" xfId="3465" xr:uid="{B2A1B396-1D36-479F-9CC1-92F1AF90B3BC}"/>
    <cellStyle name="Normal 5 2 2 2 6 2 2 4" xfId="5799" xr:uid="{0DB9FB35-BC0C-4728-8850-BAE06473949E}"/>
    <cellStyle name="Normal 5 2 2 2 6 2 3" xfId="1709" xr:uid="{BCF27186-A096-43DA-A5A6-BD095E16C03A}"/>
    <cellStyle name="Normal 5 2 2 2 6 2 3 2" xfId="4052" xr:uid="{89B33617-CD99-4DA0-9718-1712EC6A3C3A}"/>
    <cellStyle name="Normal 5 2 2 2 6 2 3 3" xfId="6384" xr:uid="{51E55835-AF56-4A1D-804F-65FF386C2406}"/>
    <cellStyle name="Normal 5 2 2 2 6 2 4" xfId="2882" xr:uid="{1E8DB74D-7A11-40AF-82F9-4F6EBDED9A64}"/>
    <cellStyle name="Normal 5 2 2 2 6 2 5" xfId="5216" xr:uid="{3CDD271E-5804-475B-9936-E4DAC983A778}"/>
    <cellStyle name="Normal 5 2 2 2 6 3" xfId="831" xr:uid="{60E7BCCE-8C17-4964-8A48-1A8CA9FC052E}"/>
    <cellStyle name="Normal 5 2 2 2 6 3 2" xfId="2006" xr:uid="{A7C900F2-0326-4429-BF97-6A2EF17ED304}"/>
    <cellStyle name="Normal 5 2 2 2 6 3 2 2" xfId="4349" xr:uid="{77C74C30-2E75-4100-A689-7866F68C2522}"/>
    <cellStyle name="Normal 5 2 2 2 6 3 2 3" xfId="6681" xr:uid="{531610BD-93A1-4C3D-8CFE-C05FADEC111A}"/>
    <cellStyle name="Normal 5 2 2 2 6 3 3" xfId="3179" xr:uid="{0443FC69-4B09-4041-8CF2-96441213C4E3}"/>
    <cellStyle name="Normal 5 2 2 2 6 3 4" xfId="5513" xr:uid="{455DAE26-78DC-4222-A565-3C579253F456}"/>
    <cellStyle name="Normal 5 2 2 2 6 4" xfId="1423" xr:uid="{64833839-8759-4488-81D2-4687B52EA271}"/>
    <cellStyle name="Normal 5 2 2 2 6 4 2" xfId="3766" xr:uid="{36AA128B-C4DF-4D88-865E-89A837A63E93}"/>
    <cellStyle name="Normal 5 2 2 2 6 4 3" xfId="6098" xr:uid="{88D6CB79-9F79-4502-BE7C-AE3DB6C9C33E}"/>
    <cellStyle name="Normal 5 2 2 2 6 5" xfId="2596" xr:uid="{D9CF7456-2726-4C5D-8819-EFBCAF298923}"/>
    <cellStyle name="Normal 5 2 2 2 6 6" xfId="4930" xr:uid="{77ED66B7-6DBD-485F-B028-18AAEE0B1810}"/>
    <cellStyle name="Normal 5 2 2 2 7" xfId="391" xr:uid="{44CA1B70-F892-4A69-8319-ECA229AFF7FF}"/>
    <cellStyle name="Normal 5 2 2 2 7 2" xfId="982" xr:uid="{24C608CB-6BB6-4483-B7F7-41D2612B62BC}"/>
    <cellStyle name="Normal 5 2 2 2 7 2 2" xfId="2157" xr:uid="{EF7DA08A-46D8-4CB0-8234-5660563CF112}"/>
    <cellStyle name="Normal 5 2 2 2 7 2 2 2" xfId="4500" xr:uid="{D3B06368-94FA-45EF-BA4B-F01DF5B7B432}"/>
    <cellStyle name="Normal 5 2 2 2 7 2 2 3" xfId="6832" xr:uid="{6549BF5B-5682-4865-ADF6-4C0A58330924}"/>
    <cellStyle name="Normal 5 2 2 2 7 2 3" xfId="3330" xr:uid="{DBA69F5D-ACCB-47AC-9080-F0BC1173F123}"/>
    <cellStyle name="Normal 5 2 2 2 7 2 4" xfId="5664" xr:uid="{F1015A70-9C20-4AC9-BB8D-889244D90E04}"/>
    <cellStyle name="Normal 5 2 2 2 7 3" xfId="1574" xr:uid="{04B7FBE5-6490-499D-A5DF-A455BCA46CDD}"/>
    <cellStyle name="Normal 5 2 2 2 7 3 2" xfId="3917" xr:uid="{6F36F60A-7241-4FBD-AA8C-5520909B4DDB}"/>
    <cellStyle name="Normal 5 2 2 2 7 3 3" xfId="6249" xr:uid="{962255D7-5F1F-4680-9F4F-E41482FB3D15}"/>
    <cellStyle name="Normal 5 2 2 2 7 4" xfId="2747" xr:uid="{F4142286-4447-4DAE-BD00-C4C9057E03A8}"/>
    <cellStyle name="Normal 5 2 2 2 7 5" xfId="5081" xr:uid="{6AFCAA06-8F36-4FD4-8C12-78AF6E5A6F3E}"/>
    <cellStyle name="Normal 5 2 2 2 8" xfId="696" xr:uid="{854B1284-2393-4500-901D-74A87B884ABD}"/>
    <cellStyle name="Normal 5 2 2 2 8 2" xfId="1871" xr:uid="{17A7DB09-5418-4F68-8A32-1F68C37B1DEA}"/>
    <cellStyle name="Normal 5 2 2 2 8 2 2" xfId="4214" xr:uid="{7AFEB7C2-5530-4439-9C7D-264DD6E4DAE6}"/>
    <cellStyle name="Normal 5 2 2 2 8 2 3" xfId="6546" xr:uid="{720FA944-57B6-4EB1-8E63-B1B61D3BDF6A}"/>
    <cellStyle name="Normal 5 2 2 2 8 3" xfId="3044" xr:uid="{F514987E-8315-41EE-8533-75B4530B1F53}"/>
    <cellStyle name="Normal 5 2 2 2 8 4" xfId="5378" xr:uid="{54CF75F9-779E-448D-95A4-2F0D5F3EC735}"/>
    <cellStyle name="Normal 5 2 2 2 9" xfId="1288" xr:uid="{E135D4E5-8450-46D2-ACC6-BD9A441B5503}"/>
    <cellStyle name="Normal 5 2 2 2 9 2" xfId="3631" xr:uid="{6EA12DE6-67B0-476E-8AE1-8395AC4EBCE1}"/>
    <cellStyle name="Normal 5 2 2 2 9 3" xfId="5963" xr:uid="{9DB9B4E8-47D6-4028-ACCA-5EB155A4D4EA}"/>
    <cellStyle name="Normal 5 2 2 3" xfId="119" xr:uid="{D338931C-4BE5-4645-AB5C-B901FF0650AA}"/>
    <cellStyle name="Normal 5 2 2 3 2" xfId="160" xr:uid="{EA82698B-5785-4571-A945-7D8489E2F323}"/>
    <cellStyle name="Normal 5 2 2 3 2 2" xfId="322" xr:uid="{D8DA3AC0-8361-485D-9B16-24C90212823D}"/>
    <cellStyle name="Normal 5 2 2 3 2 2 2" xfId="608" xr:uid="{CAC2DEB0-3D9C-42F6-B191-73AA60D49CA2}"/>
    <cellStyle name="Normal 5 2 2 3 2 2 2 2" xfId="1199" xr:uid="{8D0709B7-18CE-4B6F-9876-39E9DC863F92}"/>
    <cellStyle name="Normal 5 2 2 3 2 2 2 2 2" xfId="2374" xr:uid="{12389833-3513-4DFA-8372-D4BEE0707C1E}"/>
    <cellStyle name="Normal 5 2 2 3 2 2 2 2 2 2" xfId="4717" xr:uid="{5C9C0411-3CC1-40E4-BD5A-91848D6934E7}"/>
    <cellStyle name="Normal 5 2 2 3 2 2 2 2 2 3" xfId="7049" xr:uid="{F7EFA769-43BC-4530-812D-E3C279D1E098}"/>
    <cellStyle name="Normal 5 2 2 3 2 2 2 2 3" xfId="3547" xr:uid="{73471E6C-C0C9-4D51-BC3E-6C028597EFFA}"/>
    <cellStyle name="Normal 5 2 2 3 2 2 2 2 4" xfId="5881" xr:uid="{15E9D87B-7247-4C53-924C-E0E70B1E70B2}"/>
    <cellStyle name="Normal 5 2 2 3 2 2 2 3" xfId="1791" xr:uid="{F6AD0798-D5E6-435A-9E48-BC73DC40D55A}"/>
    <cellStyle name="Normal 5 2 2 3 2 2 2 3 2" xfId="4134" xr:uid="{C28EDB9B-E5E5-4D89-AFC1-E798B8C48430}"/>
    <cellStyle name="Normal 5 2 2 3 2 2 2 3 3" xfId="6466" xr:uid="{5FBC71E2-29B8-4DAC-AD8D-26B1527E9E5D}"/>
    <cellStyle name="Normal 5 2 2 3 2 2 2 4" xfId="2964" xr:uid="{C9AD21BF-255F-4BCF-8687-741B7BA93201}"/>
    <cellStyle name="Normal 5 2 2 3 2 2 2 5" xfId="5298" xr:uid="{E8D42922-B0AB-4B05-BBE1-652D2882F0E8}"/>
    <cellStyle name="Normal 5 2 2 3 2 2 3" xfId="913" xr:uid="{D8206119-389A-4ECE-83AB-B64EABD88F68}"/>
    <cellStyle name="Normal 5 2 2 3 2 2 3 2" xfId="2088" xr:uid="{316733FE-381E-42E2-B84B-59B03383191B}"/>
    <cellStyle name="Normal 5 2 2 3 2 2 3 2 2" xfId="4431" xr:uid="{443C025C-7B15-46A2-A1FB-87FA0CE7A3B4}"/>
    <cellStyle name="Normal 5 2 2 3 2 2 3 2 3" xfId="6763" xr:uid="{7207AC87-C4BF-4FDB-930A-D4782C6038E6}"/>
    <cellStyle name="Normal 5 2 2 3 2 2 3 3" xfId="3261" xr:uid="{C933D420-7A7A-4677-8B5F-87CE73774A3B}"/>
    <cellStyle name="Normal 5 2 2 3 2 2 3 4" xfId="5595" xr:uid="{06542D42-4A4A-47FE-A794-97AC416DF998}"/>
    <cellStyle name="Normal 5 2 2 3 2 2 4" xfId="1505" xr:uid="{5F180090-EA2C-4180-A97C-77E47E49DE00}"/>
    <cellStyle name="Normal 5 2 2 3 2 2 4 2" xfId="3848" xr:uid="{95221C72-B26A-466C-B977-11CA80889CB1}"/>
    <cellStyle name="Normal 5 2 2 3 2 2 4 3" xfId="6180" xr:uid="{9A0FBE9C-C1C6-4A69-A30B-3304D869F1E7}"/>
    <cellStyle name="Normal 5 2 2 3 2 2 5" xfId="2678" xr:uid="{896D089C-2A59-4CE4-9D5C-F6C316DE20FF}"/>
    <cellStyle name="Normal 5 2 2 3 2 2 6" xfId="5012" xr:uid="{0B026475-B570-45E2-A0FB-EECEFA9CE72B}"/>
    <cellStyle name="Normal 5 2 2 3 2 3" xfId="446" xr:uid="{DAE27F05-A967-4F64-93CC-0636552778B0}"/>
    <cellStyle name="Normal 5 2 2 3 2 3 2" xfId="1037" xr:uid="{90168E01-C297-4303-9C24-C66C432EE741}"/>
    <cellStyle name="Normal 5 2 2 3 2 3 2 2" xfId="2212" xr:uid="{F80C7B15-04C3-4137-BC63-9428F8822589}"/>
    <cellStyle name="Normal 5 2 2 3 2 3 2 2 2" xfId="4555" xr:uid="{0100D502-CA71-45BF-9EA0-FED5D98F007B}"/>
    <cellStyle name="Normal 5 2 2 3 2 3 2 2 3" xfId="6887" xr:uid="{C42990EB-49FA-4187-A6AB-5B021865AB0A}"/>
    <cellStyle name="Normal 5 2 2 3 2 3 2 3" xfId="3385" xr:uid="{E45C8DF8-28DF-4407-84A7-8F95815EE985}"/>
    <cellStyle name="Normal 5 2 2 3 2 3 2 4" xfId="5719" xr:uid="{97EC87DC-002D-4C86-A0F6-A2C231DDE4FB}"/>
    <cellStyle name="Normal 5 2 2 3 2 3 3" xfId="1629" xr:uid="{EC1C1FCA-3965-432A-A9EB-B01835896BA4}"/>
    <cellStyle name="Normal 5 2 2 3 2 3 3 2" xfId="3972" xr:uid="{01404F4F-41D5-40F7-A2C7-9C2CAA1E938C}"/>
    <cellStyle name="Normal 5 2 2 3 2 3 3 3" xfId="6304" xr:uid="{60F623EF-A430-4403-B284-0F77DE05BC8B}"/>
    <cellStyle name="Normal 5 2 2 3 2 3 4" xfId="2802" xr:uid="{FF48932C-6B4C-4E60-A003-94301E73597A}"/>
    <cellStyle name="Normal 5 2 2 3 2 3 5" xfId="5136" xr:uid="{335D1061-E61A-432B-8B45-D264ACD854CA}"/>
    <cellStyle name="Normal 5 2 2 3 2 4" xfId="751" xr:uid="{C7A8B29B-9453-4F6B-9B0B-28AA7CB11B05}"/>
    <cellStyle name="Normal 5 2 2 3 2 4 2" xfId="1926" xr:uid="{2C30134A-7124-48B0-821E-956EA456D1D8}"/>
    <cellStyle name="Normal 5 2 2 3 2 4 2 2" xfId="4269" xr:uid="{6E50EBB6-EFFB-452B-8AE7-CCBE8CBADABB}"/>
    <cellStyle name="Normal 5 2 2 3 2 4 2 3" xfId="6601" xr:uid="{1B89549F-B10F-4124-A9D2-7679DD2EE10F}"/>
    <cellStyle name="Normal 5 2 2 3 2 4 3" xfId="3099" xr:uid="{D87DDDB6-78FF-40EA-B85E-EB239E728011}"/>
    <cellStyle name="Normal 5 2 2 3 2 4 4" xfId="5433" xr:uid="{F6EFA9D9-77C4-4850-9340-F2E17A8C86CC}"/>
    <cellStyle name="Normal 5 2 2 3 2 5" xfId="1343" xr:uid="{ED0E89D8-426A-4300-AA87-A41D615A666A}"/>
    <cellStyle name="Normal 5 2 2 3 2 5 2" xfId="3686" xr:uid="{9C15A57A-6F79-406E-BBC9-6CCBD781B5EC}"/>
    <cellStyle name="Normal 5 2 2 3 2 5 3" xfId="6018" xr:uid="{119ED8A3-DA12-4F60-B551-409DA4B13462}"/>
    <cellStyle name="Normal 5 2 2 3 2 6" xfId="2516" xr:uid="{4692418C-A88A-4DAA-92C5-A485B27EF248}"/>
    <cellStyle name="Normal 5 2 2 3 2 7" xfId="4850" xr:uid="{A1C96D57-1282-4C4E-BB4E-DBC03FD74109}"/>
    <cellStyle name="Normal 5 2 2 3 3" xfId="281" xr:uid="{EBF73A89-3000-4BE1-A076-079A60E3E67B}"/>
    <cellStyle name="Normal 5 2 2 3 3 2" xfId="567" xr:uid="{8850D114-676D-4986-BD69-D18474E4A8A8}"/>
    <cellStyle name="Normal 5 2 2 3 3 2 2" xfId="1158" xr:uid="{0B7F291A-15AF-4795-8070-645B11127D08}"/>
    <cellStyle name="Normal 5 2 2 3 3 2 2 2" xfId="2333" xr:uid="{60D886A0-A89D-4821-9E71-D7917CDB7BD4}"/>
    <cellStyle name="Normal 5 2 2 3 3 2 2 2 2" xfId="4676" xr:uid="{BE5E72EC-CA9D-40A2-B4D2-8D94E5D0D938}"/>
    <cellStyle name="Normal 5 2 2 3 3 2 2 2 3" xfId="7008" xr:uid="{7188ABCC-9C56-42A4-85F1-72BD9CC2FDFC}"/>
    <cellStyle name="Normal 5 2 2 3 3 2 2 3" xfId="3506" xr:uid="{72DA8743-274A-432F-9E1F-B41A8511C8B3}"/>
    <cellStyle name="Normal 5 2 2 3 3 2 2 4" xfId="5840" xr:uid="{1287F57C-BA86-42A3-907A-23CAD8237D6B}"/>
    <cellStyle name="Normal 5 2 2 3 3 2 3" xfId="1750" xr:uid="{F58B3105-5C0B-461D-A849-62228A5104B4}"/>
    <cellStyle name="Normal 5 2 2 3 3 2 3 2" xfId="4093" xr:uid="{85F499D1-8C22-41D5-A92A-8BBC30BBE706}"/>
    <cellStyle name="Normal 5 2 2 3 3 2 3 3" xfId="6425" xr:uid="{8F712684-710E-485A-8765-EFEEF64F8329}"/>
    <cellStyle name="Normal 5 2 2 3 3 2 4" xfId="2923" xr:uid="{01E70A61-EE41-45ED-B0E1-19E92C2CB351}"/>
    <cellStyle name="Normal 5 2 2 3 3 2 5" xfId="5257" xr:uid="{8E96BAC4-94C9-45E7-9804-7A05633AA55D}"/>
    <cellStyle name="Normal 5 2 2 3 3 3" xfId="872" xr:uid="{B1782440-7D7E-405D-AA64-87FE43AAC804}"/>
    <cellStyle name="Normal 5 2 2 3 3 3 2" xfId="2047" xr:uid="{378E121D-6AC8-4644-9927-D4A09C37F941}"/>
    <cellStyle name="Normal 5 2 2 3 3 3 2 2" xfId="4390" xr:uid="{F83CD523-4237-4557-94B1-FCCA8C7FBE93}"/>
    <cellStyle name="Normal 5 2 2 3 3 3 2 3" xfId="6722" xr:uid="{EC60532B-9072-4944-8618-FA7D4718CCCE}"/>
    <cellStyle name="Normal 5 2 2 3 3 3 3" xfId="3220" xr:uid="{0A34FBC0-7A0D-4BD0-B4FE-371221B98861}"/>
    <cellStyle name="Normal 5 2 2 3 3 3 4" xfId="5554" xr:uid="{FFE5D7BE-5395-49AA-8408-29C773D0D9DA}"/>
    <cellStyle name="Normal 5 2 2 3 3 4" xfId="1464" xr:uid="{C0A00269-F60C-4893-9CEF-846B8364F48A}"/>
    <cellStyle name="Normal 5 2 2 3 3 4 2" xfId="3807" xr:uid="{8258AF08-7A15-4F8D-B50A-361E4EF30C61}"/>
    <cellStyle name="Normal 5 2 2 3 3 4 3" xfId="6139" xr:uid="{6DCE6D4D-4166-4770-8FAC-6346D7E01BCF}"/>
    <cellStyle name="Normal 5 2 2 3 3 5" xfId="2637" xr:uid="{9EFF8D0D-554D-4B76-90CE-59FA3E720245}"/>
    <cellStyle name="Normal 5 2 2 3 3 6" xfId="4971" xr:uid="{1B816F33-7945-4AB8-8678-6509286B6A19}"/>
    <cellStyle name="Normal 5 2 2 3 4" xfId="227" xr:uid="{2CBA9E66-97E9-446B-B47F-9DB109D7E97E}"/>
    <cellStyle name="Normal 5 2 2 3 4 2" xfId="513" xr:uid="{EF3B70A4-88E8-4B47-8079-FD80DD563680}"/>
    <cellStyle name="Normal 5 2 2 3 4 2 2" xfId="1104" xr:uid="{42EBFF63-C0DD-4644-AB79-45040623B2A5}"/>
    <cellStyle name="Normal 5 2 2 3 4 2 2 2" xfId="2279" xr:uid="{F7CFAD0C-4830-4627-9400-02EAFB3B935D}"/>
    <cellStyle name="Normal 5 2 2 3 4 2 2 2 2" xfId="4622" xr:uid="{9DA518AC-3035-4F66-82EA-3597B57D9548}"/>
    <cellStyle name="Normal 5 2 2 3 4 2 2 2 3" xfId="6954" xr:uid="{99F75D0A-58D1-4F02-954E-030E7AC26EA1}"/>
    <cellStyle name="Normal 5 2 2 3 4 2 2 3" xfId="3452" xr:uid="{C4148CE2-BD38-4780-9969-ADEC66270443}"/>
    <cellStyle name="Normal 5 2 2 3 4 2 2 4" xfId="5786" xr:uid="{A6FE73EE-3E69-4FD5-B756-409FF4BBF713}"/>
    <cellStyle name="Normal 5 2 2 3 4 2 3" xfId="1696" xr:uid="{F0EDC142-73B4-420F-AB4F-204083BD1B6B}"/>
    <cellStyle name="Normal 5 2 2 3 4 2 3 2" xfId="4039" xr:uid="{2B7C8874-3651-4C39-9F4B-BF9B84ADE7E3}"/>
    <cellStyle name="Normal 5 2 2 3 4 2 3 3" xfId="6371" xr:uid="{5A52ACE2-A0F3-4CEE-8B73-897E68F3C228}"/>
    <cellStyle name="Normal 5 2 2 3 4 2 4" xfId="2869" xr:uid="{1F4E955B-A4AA-4853-96CA-8AEBF6484079}"/>
    <cellStyle name="Normal 5 2 2 3 4 2 5" xfId="5203" xr:uid="{E936136F-3308-4E86-A46E-1603E3999211}"/>
    <cellStyle name="Normal 5 2 2 3 4 3" xfId="818" xr:uid="{EC0F6C6E-0844-43C9-B3D2-559FACF3FB67}"/>
    <cellStyle name="Normal 5 2 2 3 4 3 2" xfId="1993" xr:uid="{E635E84F-37B7-43C2-87EB-97840413C2A4}"/>
    <cellStyle name="Normal 5 2 2 3 4 3 2 2" xfId="4336" xr:uid="{FF616B64-CFF9-4221-ACD6-9331EB9C2A0D}"/>
    <cellStyle name="Normal 5 2 2 3 4 3 2 3" xfId="6668" xr:uid="{0A5FFFFE-D58D-4557-B318-4A34056181DE}"/>
    <cellStyle name="Normal 5 2 2 3 4 3 3" xfId="3166" xr:uid="{741BB446-12D8-4602-BE0A-5308D47498BF}"/>
    <cellStyle name="Normal 5 2 2 3 4 3 4" xfId="5500" xr:uid="{51D7D28E-966F-45E8-8C3F-285361DE825E}"/>
    <cellStyle name="Normal 5 2 2 3 4 4" xfId="1410" xr:uid="{9630F972-2587-492B-BEB9-B2CFAD8D0E36}"/>
    <cellStyle name="Normal 5 2 2 3 4 4 2" xfId="3753" xr:uid="{9E5BBFEB-012F-4EF2-83FF-452FFBB5E44E}"/>
    <cellStyle name="Normal 5 2 2 3 4 4 3" xfId="6085" xr:uid="{94B01656-0143-442D-BD91-BFB8B36E71BA}"/>
    <cellStyle name="Normal 5 2 2 3 4 5" xfId="2583" xr:uid="{B67D656B-AC70-4E7A-87C8-75FD78FA5B1C}"/>
    <cellStyle name="Normal 5 2 2 3 4 6" xfId="4917" xr:uid="{1BFE0690-7CF6-4849-AAF5-3BC1E074E563}"/>
    <cellStyle name="Normal 5 2 2 3 5" xfId="405" xr:uid="{1694B1A0-1F0A-4506-BB7E-BB33C1A8E627}"/>
    <cellStyle name="Normal 5 2 2 3 5 2" xfId="996" xr:uid="{01408F30-D74E-42F7-A249-A72CFD77674C}"/>
    <cellStyle name="Normal 5 2 2 3 5 2 2" xfId="2171" xr:uid="{06D1D82B-2FD3-4182-B34D-6F926C802ED9}"/>
    <cellStyle name="Normal 5 2 2 3 5 2 2 2" xfId="4514" xr:uid="{5CB52E46-6B11-4553-AA4E-148237149E07}"/>
    <cellStyle name="Normal 5 2 2 3 5 2 2 3" xfId="6846" xr:uid="{9EDD7BAD-2591-45BB-B4A2-7E0EBEBE4258}"/>
    <cellStyle name="Normal 5 2 2 3 5 2 3" xfId="3344" xr:uid="{05EB490C-8E6B-4133-AB61-F1FE072AA34F}"/>
    <cellStyle name="Normal 5 2 2 3 5 2 4" xfId="5678" xr:uid="{F8174FCD-8EA6-4AE1-8F7F-BAD8E75C13B6}"/>
    <cellStyle name="Normal 5 2 2 3 5 3" xfId="1588" xr:uid="{B7FB1154-131E-4D1A-AB1B-223E3F533D84}"/>
    <cellStyle name="Normal 5 2 2 3 5 3 2" xfId="3931" xr:uid="{5D05A53D-7725-4719-B471-22F593FBA40D}"/>
    <cellStyle name="Normal 5 2 2 3 5 3 3" xfId="6263" xr:uid="{50CB0452-E6A4-454A-9046-0668BB4FF29B}"/>
    <cellStyle name="Normal 5 2 2 3 5 4" xfId="2761" xr:uid="{2DC8379B-5117-4F0C-AB53-EF31C8C1E026}"/>
    <cellStyle name="Normal 5 2 2 3 5 5" xfId="5095" xr:uid="{93D05246-D70B-4734-80FD-C2BD3B7135F3}"/>
    <cellStyle name="Normal 5 2 2 3 6" xfId="710" xr:uid="{2E1B66ED-C959-4442-B293-70B3DEF52E5A}"/>
    <cellStyle name="Normal 5 2 2 3 6 2" xfId="1885" xr:uid="{6A277B0C-697A-4164-8D74-2D217FA0392F}"/>
    <cellStyle name="Normal 5 2 2 3 6 2 2" xfId="4228" xr:uid="{6E6F4887-2489-482F-8CA5-A3419DA5F9C6}"/>
    <cellStyle name="Normal 5 2 2 3 6 2 3" xfId="6560" xr:uid="{C052DE60-C0F2-4F57-84E3-90EF08B4A93D}"/>
    <cellStyle name="Normal 5 2 2 3 6 3" xfId="3058" xr:uid="{80C1D714-D8D2-47AF-B823-01EBC94366AC}"/>
    <cellStyle name="Normal 5 2 2 3 6 4" xfId="5392" xr:uid="{0AE2B6DE-D442-4A8C-A874-243F778792B0}"/>
    <cellStyle name="Normal 5 2 2 3 7" xfId="1302" xr:uid="{C71B9409-50AE-4A10-B639-42DE64949C35}"/>
    <cellStyle name="Normal 5 2 2 3 7 2" xfId="3645" xr:uid="{DEB07A20-3361-4F4F-B1E8-593A00EFE9CA}"/>
    <cellStyle name="Normal 5 2 2 3 7 3" xfId="5977" xr:uid="{6C4AAFDA-817D-432C-956D-DD822F05785D}"/>
    <cellStyle name="Normal 5 2 2 3 8" xfId="2475" xr:uid="{CDA32807-86A4-4BFA-AEDA-A51DD6929755}"/>
    <cellStyle name="Normal 5 2 2 3 9" xfId="4809" xr:uid="{D5AE5EA5-FD8B-4059-80A3-09C204D84B31}"/>
    <cellStyle name="Normal 5 2 2 4" xfId="146" xr:uid="{05E65159-2B64-4563-8C1B-1F9AD70A5A95}"/>
    <cellStyle name="Normal 5 2 2 4 2" xfId="308" xr:uid="{C1158701-9FCA-40A1-83C8-7E3CDCDABCA5}"/>
    <cellStyle name="Normal 5 2 2 4 2 2" xfId="594" xr:uid="{073B0E1A-1372-4FE8-86F4-8BB0EF8925FA}"/>
    <cellStyle name="Normal 5 2 2 4 2 2 2" xfId="1185" xr:uid="{FD7D84D5-AA9F-4C0F-BA8A-4228C5EC355B}"/>
    <cellStyle name="Normal 5 2 2 4 2 2 2 2" xfId="2360" xr:uid="{2B92591E-26CF-4E27-ACA4-63F02064FA7B}"/>
    <cellStyle name="Normal 5 2 2 4 2 2 2 2 2" xfId="4703" xr:uid="{E28FD79D-3D35-4FBD-AC2E-3A766EECCEE0}"/>
    <cellStyle name="Normal 5 2 2 4 2 2 2 2 3" xfId="7035" xr:uid="{817D2AEA-D7D4-49C7-8255-759256579D29}"/>
    <cellStyle name="Normal 5 2 2 4 2 2 2 3" xfId="3533" xr:uid="{0C07E2F2-2A79-4BF2-BDD5-D5CC0E76A090}"/>
    <cellStyle name="Normal 5 2 2 4 2 2 2 4" xfId="5867" xr:uid="{371FFF23-350D-436C-85ED-8C22C1372B6C}"/>
    <cellStyle name="Normal 5 2 2 4 2 2 3" xfId="1777" xr:uid="{F753A705-B95A-471C-B720-F6B5BF7D9F5D}"/>
    <cellStyle name="Normal 5 2 2 4 2 2 3 2" xfId="4120" xr:uid="{D64CBF82-A168-49BE-8B61-D19D24269E56}"/>
    <cellStyle name="Normal 5 2 2 4 2 2 3 3" xfId="6452" xr:uid="{3004401A-EA48-4225-B4FA-CE8B072C3670}"/>
    <cellStyle name="Normal 5 2 2 4 2 2 4" xfId="2950" xr:uid="{ABFB9A46-D4BC-4673-9F4B-B4B04FA718E2}"/>
    <cellStyle name="Normal 5 2 2 4 2 2 5" xfId="5284" xr:uid="{DB8F7918-2B87-4960-AA24-B291EB56144B}"/>
    <cellStyle name="Normal 5 2 2 4 2 3" xfId="899" xr:uid="{D32FCEFB-190C-44BF-9641-5B4AE21C57D2}"/>
    <cellStyle name="Normal 5 2 2 4 2 3 2" xfId="2074" xr:uid="{D9506CAB-7768-4912-9F69-EC30E20FB461}"/>
    <cellStyle name="Normal 5 2 2 4 2 3 2 2" xfId="4417" xr:uid="{AAE6392D-5281-4DCA-82AA-E5597DD53A11}"/>
    <cellStyle name="Normal 5 2 2 4 2 3 2 3" xfId="6749" xr:uid="{3CC0F43B-9AD7-4713-AC26-1C61AF401562}"/>
    <cellStyle name="Normal 5 2 2 4 2 3 3" xfId="3247" xr:uid="{7E3953BB-84D3-4FEE-A0CE-6F53DE025F55}"/>
    <cellStyle name="Normal 5 2 2 4 2 3 4" xfId="5581" xr:uid="{7DEBDF15-1405-4F1D-BE13-DFDA00422F67}"/>
    <cellStyle name="Normal 5 2 2 4 2 4" xfId="1491" xr:uid="{A5583082-62C9-4D0C-9180-F960F029E202}"/>
    <cellStyle name="Normal 5 2 2 4 2 4 2" xfId="3834" xr:uid="{5CBC4A3F-49E3-4C04-A80A-4E844801A8BA}"/>
    <cellStyle name="Normal 5 2 2 4 2 4 3" xfId="6166" xr:uid="{DD6B52CA-1BE6-4258-97D2-5EA215C3953E}"/>
    <cellStyle name="Normal 5 2 2 4 2 5" xfId="2664" xr:uid="{57027AD5-239C-4080-ABEF-8D0D646E2463}"/>
    <cellStyle name="Normal 5 2 2 4 2 6" xfId="4998" xr:uid="{586FB742-7F26-4B78-9F24-315099EBAD58}"/>
    <cellStyle name="Normal 5 2 2 4 3" xfId="432" xr:uid="{4B111DC1-A414-4997-9B8D-EB595ED2F605}"/>
    <cellStyle name="Normal 5 2 2 4 3 2" xfId="1023" xr:uid="{0E7800A0-960F-4BC6-AEF1-92746F3B92E6}"/>
    <cellStyle name="Normal 5 2 2 4 3 2 2" xfId="2198" xr:uid="{AA9B2F10-8AAA-44FC-B77B-200E7FFD5533}"/>
    <cellStyle name="Normal 5 2 2 4 3 2 2 2" xfId="4541" xr:uid="{17132D4A-271A-4F87-B635-58B62B9119E5}"/>
    <cellStyle name="Normal 5 2 2 4 3 2 2 3" xfId="6873" xr:uid="{D61FF5C5-2434-4E41-967B-5052756C9BE5}"/>
    <cellStyle name="Normal 5 2 2 4 3 2 3" xfId="3371" xr:uid="{42CAE279-CC71-4E58-A363-645FBD748B81}"/>
    <cellStyle name="Normal 5 2 2 4 3 2 4" xfId="5705" xr:uid="{25DEBD08-9C52-4DDA-BA7D-3F1BF8309630}"/>
    <cellStyle name="Normal 5 2 2 4 3 3" xfId="1615" xr:uid="{099257AA-2833-42FC-B91E-AED01C3F54BD}"/>
    <cellStyle name="Normal 5 2 2 4 3 3 2" xfId="3958" xr:uid="{4D9540DD-DBBF-47AC-A39F-FEF7BF17A2AD}"/>
    <cellStyle name="Normal 5 2 2 4 3 3 3" xfId="6290" xr:uid="{C0E6A4B0-C13F-4415-97CE-6CF2108004FA}"/>
    <cellStyle name="Normal 5 2 2 4 3 4" xfId="2788" xr:uid="{E8179A2A-FD34-44A1-ABE2-10DFF51E3E6E}"/>
    <cellStyle name="Normal 5 2 2 4 3 5" xfId="5122" xr:uid="{AF165092-1BD3-407E-8792-80DA559A25C0}"/>
    <cellStyle name="Normal 5 2 2 4 4" xfId="737" xr:uid="{62E6D4D9-2639-4850-AC71-BDDE181022CA}"/>
    <cellStyle name="Normal 5 2 2 4 4 2" xfId="1912" xr:uid="{D3C51A14-CBB6-4845-A9AB-E6B47D37AAC1}"/>
    <cellStyle name="Normal 5 2 2 4 4 2 2" xfId="4255" xr:uid="{AB953C9A-2FB8-42DF-9FC7-590407B1EEDE}"/>
    <cellStyle name="Normal 5 2 2 4 4 2 3" xfId="6587" xr:uid="{1A32C4F3-A3CA-4AC6-B306-E7EF19BDB3F3}"/>
    <cellStyle name="Normal 5 2 2 4 4 3" xfId="3085" xr:uid="{47879CEC-BB4A-4A7A-BDB8-66C15D53E70B}"/>
    <cellStyle name="Normal 5 2 2 4 4 4" xfId="5419" xr:uid="{7A215EFD-4284-4C68-86E2-4196A2A0DB13}"/>
    <cellStyle name="Normal 5 2 2 4 5" xfId="1329" xr:uid="{C93D139F-C452-43CA-8F0B-10D7FBB8F3F1}"/>
    <cellStyle name="Normal 5 2 2 4 5 2" xfId="3672" xr:uid="{1F5EFAFC-7F24-44BB-8793-305F98386139}"/>
    <cellStyle name="Normal 5 2 2 4 5 3" xfId="6004" xr:uid="{9E05E7CE-6C7C-4D19-ADF1-CA6B74BB9670}"/>
    <cellStyle name="Normal 5 2 2 4 6" xfId="2502" xr:uid="{CC4FDF1E-C987-4AC7-93B2-08007291E6C8}"/>
    <cellStyle name="Normal 5 2 2 4 7" xfId="4836" xr:uid="{4087BD8A-9D4B-4893-96AF-09D91E25DECB}"/>
    <cellStyle name="Normal 5 2 2 5" xfId="187" xr:uid="{60892C58-CCB0-4FC0-8FFD-EF473AA56A1E}"/>
    <cellStyle name="Normal 5 2 2 5 2" xfId="254" xr:uid="{6E389D1F-87D4-4438-BF03-1ED80400C27E}"/>
    <cellStyle name="Normal 5 2 2 5 2 2" xfId="540" xr:uid="{27776042-F96A-43E0-99A4-0FC5C5417944}"/>
    <cellStyle name="Normal 5 2 2 5 2 2 2" xfId="1131" xr:uid="{E9304724-8C85-4659-B87A-B6C72C5B4A43}"/>
    <cellStyle name="Normal 5 2 2 5 2 2 2 2" xfId="2306" xr:uid="{A26F33C8-3182-4DA6-95B3-C08926479735}"/>
    <cellStyle name="Normal 5 2 2 5 2 2 2 2 2" xfId="4649" xr:uid="{B791394D-B9E2-439C-9B93-1082376A5AD8}"/>
    <cellStyle name="Normal 5 2 2 5 2 2 2 2 3" xfId="6981" xr:uid="{8F45CE18-83C8-4F2E-BC89-D6A909AFF4FB}"/>
    <cellStyle name="Normal 5 2 2 5 2 2 2 3" xfId="3479" xr:uid="{420CBCB8-FAA3-4817-87F6-7F613C56ECAF}"/>
    <cellStyle name="Normal 5 2 2 5 2 2 2 4" xfId="5813" xr:uid="{E56A1EDB-2A13-4A5C-9F6D-E2085366273F}"/>
    <cellStyle name="Normal 5 2 2 5 2 2 3" xfId="1723" xr:uid="{14F587A3-6A2B-4DF3-811E-9C24265AEF6C}"/>
    <cellStyle name="Normal 5 2 2 5 2 2 3 2" xfId="4066" xr:uid="{7C0DA856-0C39-4511-9FC6-5B5246F20135}"/>
    <cellStyle name="Normal 5 2 2 5 2 2 3 3" xfId="6398" xr:uid="{079F8F88-450B-4E89-ADAB-251DC41700D8}"/>
    <cellStyle name="Normal 5 2 2 5 2 2 4" xfId="2896" xr:uid="{E346BA9A-FCF3-4DAF-A31E-44F9F4EC7F30}"/>
    <cellStyle name="Normal 5 2 2 5 2 2 5" xfId="5230" xr:uid="{DF60F772-7068-45C6-95C9-DF8BFF01E3FD}"/>
    <cellStyle name="Normal 5 2 2 5 2 3" xfId="845" xr:uid="{1B59880B-82D3-4039-B5BC-B19E80C9B5DC}"/>
    <cellStyle name="Normal 5 2 2 5 2 3 2" xfId="2020" xr:uid="{B9F30987-E3ED-4F01-AC04-194C5267053B}"/>
    <cellStyle name="Normal 5 2 2 5 2 3 2 2" xfId="4363" xr:uid="{E2130910-8E54-4685-8B98-21000EFDCDA9}"/>
    <cellStyle name="Normal 5 2 2 5 2 3 2 3" xfId="6695" xr:uid="{DFF15D6D-9C7A-4D70-A839-EB2B4D5051CF}"/>
    <cellStyle name="Normal 5 2 2 5 2 3 3" xfId="3193" xr:uid="{8FFBDE45-ED9D-47D9-B8F4-2B41A843E360}"/>
    <cellStyle name="Normal 5 2 2 5 2 3 4" xfId="5527" xr:uid="{F2F1AD84-87B2-4908-B8DE-BB90693DD4C8}"/>
    <cellStyle name="Normal 5 2 2 5 2 4" xfId="1437" xr:uid="{B1EAC7FA-4768-49E6-AC7D-9BC7C153C9C9}"/>
    <cellStyle name="Normal 5 2 2 5 2 4 2" xfId="3780" xr:uid="{7E529C5F-B123-47BB-B426-08E87A03C7B9}"/>
    <cellStyle name="Normal 5 2 2 5 2 4 3" xfId="6112" xr:uid="{6755DF3A-FC96-4C23-8762-8DBAA11BD784}"/>
    <cellStyle name="Normal 5 2 2 5 2 5" xfId="2610" xr:uid="{FAB475F4-2544-4522-96C9-F9F8D814E7A3}"/>
    <cellStyle name="Normal 5 2 2 5 2 6" xfId="4944" xr:uid="{5CC66A94-1A7C-4521-A3C7-29B0CE41719E}"/>
    <cellStyle name="Normal 5 2 2 5 3" xfId="473" xr:uid="{B3ADFAA3-CE8F-4790-8FF2-B745629CDA54}"/>
    <cellStyle name="Normal 5 2 2 5 3 2" xfId="1064" xr:uid="{068A37A9-0B3E-4B5C-AB01-EC278FD82F94}"/>
    <cellStyle name="Normal 5 2 2 5 3 2 2" xfId="2239" xr:uid="{44545F82-ADFF-4181-8250-8DAA0BCA6F78}"/>
    <cellStyle name="Normal 5 2 2 5 3 2 2 2" xfId="4582" xr:uid="{94EB7324-0736-4CB1-BA9B-C6AFF5B720DA}"/>
    <cellStyle name="Normal 5 2 2 5 3 2 2 3" xfId="6914" xr:uid="{DE7001E2-AE86-4A4B-A601-61C38105C76B}"/>
    <cellStyle name="Normal 5 2 2 5 3 2 3" xfId="3412" xr:uid="{1195B034-3AD8-4E37-8531-8DF74CD42EE8}"/>
    <cellStyle name="Normal 5 2 2 5 3 2 4" xfId="5746" xr:uid="{2CE05346-9E69-4861-9343-B17D3EA8B4AB}"/>
    <cellStyle name="Normal 5 2 2 5 3 3" xfId="1656" xr:uid="{42233556-B6D6-4F69-AFFD-4F1DFA957C94}"/>
    <cellStyle name="Normal 5 2 2 5 3 3 2" xfId="3999" xr:uid="{EFDA0DB5-4A97-4FCC-9FDD-AF91CB1209B6}"/>
    <cellStyle name="Normal 5 2 2 5 3 3 3" xfId="6331" xr:uid="{A5E70865-AF8E-4B25-AB0A-1169C6BC4274}"/>
    <cellStyle name="Normal 5 2 2 5 3 4" xfId="2829" xr:uid="{FEDC05F2-A788-4974-9671-0FF34CC1C247}"/>
    <cellStyle name="Normal 5 2 2 5 3 5" xfId="5163" xr:uid="{9F667D90-3B2C-4339-AE0B-BAEE373B7C08}"/>
    <cellStyle name="Normal 5 2 2 5 4" xfId="778" xr:uid="{780E1B19-65D0-4747-B938-7CF551FB9AEF}"/>
    <cellStyle name="Normal 5 2 2 5 4 2" xfId="1953" xr:uid="{CB8E4291-8E5F-4E0C-AD81-8CB36A1D7825}"/>
    <cellStyle name="Normal 5 2 2 5 4 2 2" xfId="4296" xr:uid="{D65C53D8-C98D-4F98-AF09-E796B75EC0FA}"/>
    <cellStyle name="Normal 5 2 2 5 4 2 3" xfId="6628" xr:uid="{43CA84D8-B392-4ACF-A6AF-65640B85C900}"/>
    <cellStyle name="Normal 5 2 2 5 4 3" xfId="3126" xr:uid="{51657981-28B4-439A-A5FD-8685C35961B0}"/>
    <cellStyle name="Normal 5 2 2 5 4 4" xfId="5460" xr:uid="{E52F6B56-E291-438A-9CAC-DB55B7D21B46}"/>
    <cellStyle name="Normal 5 2 2 5 5" xfId="1370" xr:uid="{62CF214C-4EF5-430B-82E8-8FD155D6132A}"/>
    <cellStyle name="Normal 5 2 2 5 5 2" xfId="3713" xr:uid="{D83CAD77-2C2E-4EEB-A32F-E90A29847984}"/>
    <cellStyle name="Normal 5 2 2 5 5 3" xfId="6045" xr:uid="{3D1203E6-2BB8-4BA5-BB0D-74DE180857D0}"/>
    <cellStyle name="Normal 5 2 2 5 6" xfId="2543" xr:uid="{F807726D-5D16-4C65-9D8C-407C2740785C}"/>
    <cellStyle name="Normal 5 2 2 5 7" xfId="4877" xr:uid="{D6D930E9-3624-431A-A038-9DDBFC4C4884}"/>
    <cellStyle name="Normal 5 2 2 6" xfId="349" xr:uid="{7BF40FC7-DBC2-4C18-868D-4311BDE89E46}"/>
    <cellStyle name="Normal 5 2 2 6 2" xfId="635" xr:uid="{A8C66FA9-ECBA-46A4-84D8-4AE817D166E3}"/>
    <cellStyle name="Normal 5 2 2 6 2 2" xfId="1226" xr:uid="{93216730-39D3-4AAA-B38E-5859E8F97861}"/>
    <cellStyle name="Normal 5 2 2 6 2 2 2" xfId="2401" xr:uid="{4BC8000C-3CD6-460E-A7B1-D0B97D6B545A}"/>
    <cellStyle name="Normal 5 2 2 6 2 2 2 2" xfId="4744" xr:uid="{CF5DFE09-A91C-499C-BFC3-13E5FD4B8D1A}"/>
    <cellStyle name="Normal 5 2 2 6 2 2 2 3" xfId="7076" xr:uid="{BCEB1389-A366-4596-B147-E4CE5D68893B}"/>
    <cellStyle name="Normal 5 2 2 6 2 2 3" xfId="3574" xr:uid="{BB2C9484-3C14-44D7-A947-78CB7FF6AD72}"/>
    <cellStyle name="Normal 5 2 2 6 2 2 4" xfId="5908" xr:uid="{0E826F1E-06A4-4F4D-9774-2B56CFFC2597}"/>
    <cellStyle name="Normal 5 2 2 6 2 3" xfId="1818" xr:uid="{ED4276A0-2921-4815-A033-3850B87AB7F7}"/>
    <cellStyle name="Normal 5 2 2 6 2 3 2" xfId="4161" xr:uid="{09546B42-7EEC-43E5-A263-374D3185841A}"/>
    <cellStyle name="Normal 5 2 2 6 2 3 3" xfId="6493" xr:uid="{F2286F36-05BA-485B-B6D2-4F6F3B56DE70}"/>
    <cellStyle name="Normal 5 2 2 6 2 4" xfId="2991" xr:uid="{573CBE16-461B-4CA6-AC0D-CC56A11F71B9}"/>
    <cellStyle name="Normal 5 2 2 6 2 5" xfId="5325" xr:uid="{41AB9F4A-0B33-4769-85F2-9C6746C3E887}"/>
    <cellStyle name="Normal 5 2 2 6 3" xfId="940" xr:uid="{4F5B0936-50BC-457D-B553-BC07CE528CDB}"/>
    <cellStyle name="Normal 5 2 2 6 3 2" xfId="2115" xr:uid="{53ACF48C-14FA-4263-9431-6A118D4C4532}"/>
    <cellStyle name="Normal 5 2 2 6 3 2 2" xfId="4458" xr:uid="{FB98E3F2-7E4A-4C1D-B32D-202B91CD96BC}"/>
    <cellStyle name="Normal 5 2 2 6 3 2 3" xfId="6790" xr:uid="{D64EF79C-DF5D-4382-B565-464F42AFF320}"/>
    <cellStyle name="Normal 5 2 2 6 3 3" xfId="3288" xr:uid="{174B657A-68CB-49EF-8409-F8D03B5A5063}"/>
    <cellStyle name="Normal 5 2 2 6 3 4" xfId="5622" xr:uid="{86EB27D6-8FFC-4EF6-B875-7EF6B22562FC}"/>
    <cellStyle name="Normal 5 2 2 6 4" xfId="1532" xr:uid="{AA53845E-1FD1-4C74-8F4E-0CC0D4FD1CCD}"/>
    <cellStyle name="Normal 5 2 2 6 4 2" xfId="3875" xr:uid="{10EC12F3-3E06-4530-A9EB-88162098E11B}"/>
    <cellStyle name="Normal 5 2 2 6 4 3" xfId="6207" xr:uid="{8C893C07-128B-4555-A5AE-17CB2563D2C6}"/>
    <cellStyle name="Normal 5 2 2 6 5" xfId="2705" xr:uid="{4FCBB3BD-334E-4B46-8C48-D0CA7564E6A1}"/>
    <cellStyle name="Normal 5 2 2 6 6" xfId="5039" xr:uid="{47771B98-85D9-4F83-9A7C-81F60D9CCBBA}"/>
    <cellStyle name="Normal 5 2 2 7" xfId="213" xr:uid="{B56DEF31-5133-48C1-81F0-38B9BF92BE27}"/>
    <cellStyle name="Normal 5 2 2 7 2" xfId="499" xr:uid="{A19A0FE0-EB1A-43A9-B8F6-71E773ECA6E8}"/>
    <cellStyle name="Normal 5 2 2 7 2 2" xfId="1090" xr:uid="{D471F355-F2A9-4227-B204-E8586E293303}"/>
    <cellStyle name="Normal 5 2 2 7 2 2 2" xfId="2265" xr:uid="{345ABCDB-15DA-43EE-B4F7-5EA86C0BA702}"/>
    <cellStyle name="Normal 5 2 2 7 2 2 2 2" xfId="4608" xr:uid="{024FF2E1-E969-41C6-BEF3-8C167D7B91BD}"/>
    <cellStyle name="Normal 5 2 2 7 2 2 2 3" xfId="6940" xr:uid="{EF9E0E75-D2A9-430B-9889-8328F6CD7845}"/>
    <cellStyle name="Normal 5 2 2 7 2 2 3" xfId="3438" xr:uid="{DAB644BD-B432-4955-B72C-EADB0C188C8B}"/>
    <cellStyle name="Normal 5 2 2 7 2 2 4" xfId="5772" xr:uid="{44F393E5-5F6A-4D2B-994B-5EE9B6907AAB}"/>
    <cellStyle name="Normal 5 2 2 7 2 3" xfId="1682" xr:uid="{887FC2B2-A483-471E-92E3-7685AFC88CBF}"/>
    <cellStyle name="Normal 5 2 2 7 2 3 2" xfId="4025" xr:uid="{A6FE62A5-7C96-447B-AC98-55E0060BE8D5}"/>
    <cellStyle name="Normal 5 2 2 7 2 3 3" xfId="6357" xr:uid="{66F8669E-64F2-448F-A780-A935FE4FE2FB}"/>
    <cellStyle name="Normal 5 2 2 7 2 4" xfId="2855" xr:uid="{A5B1C19E-FC23-48B7-B555-DE5963102D3B}"/>
    <cellStyle name="Normal 5 2 2 7 2 5" xfId="5189" xr:uid="{CF969FA9-D3A0-45AD-A045-C6DFE3AF6B72}"/>
    <cellStyle name="Normal 5 2 2 7 3" xfId="804" xr:uid="{D9C5E03A-2660-40F0-8B7D-EA6FCEDA2265}"/>
    <cellStyle name="Normal 5 2 2 7 3 2" xfId="1979" xr:uid="{535F0A6A-EB5B-4448-92D6-4B94ACB9CAD8}"/>
    <cellStyle name="Normal 5 2 2 7 3 2 2" xfId="4322" xr:uid="{C15320AB-6C85-4989-B199-169197E46E66}"/>
    <cellStyle name="Normal 5 2 2 7 3 2 3" xfId="6654" xr:uid="{AF67C47B-0986-48F0-8323-10081BC9BB2F}"/>
    <cellStyle name="Normal 5 2 2 7 3 3" xfId="3152" xr:uid="{28239D96-04BA-4046-98D2-B33C47B9CD30}"/>
    <cellStyle name="Normal 5 2 2 7 3 4" xfId="5486" xr:uid="{4E7C5746-E841-4899-8BB7-2338A0EB8E98}"/>
    <cellStyle name="Normal 5 2 2 7 4" xfId="1396" xr:uid="{1AFD4ECF-DBFB-4362-B5EB-307EBBFD4E5F}"/>
    <cellStyle name="Normal 5 2 2 7 4 2" xfId="3739" xr:uid="{77FA0136-AFEE-41E4-A0BC-0CDC2159DED9}"/>
    <cellStyle name="Normal 5 2 2 7 4 3" xfId="6071" xr:uid="{7DDBF9DA-DFC0-4DBE-AFBB-0DCAA8467528}"/>
    <cellStyle name="Normal 5 2 2 7 5" xfId="2569" xr:uid="{A9059581-2ACA-4383-919B-8B9E0B2DC2B3}"/>
    <cellStyle name="Normal 5 2 2 7 6" xfId="4903" xr:uid="{BD4FC505-02A8-455C-88D9-9EBF93D440FA}"/>
    <cellStyle name="Normal 5 2 2 8" xfId="378" xr:uid="{008D87D1-391D-4EE5-BBA0-79ECA0D20502}"/>
    <cellStyle name="Normal 5 2 2 8 2" xfId="969" xr:uid="{2BA0303B-929D-422A-95A9-83F4DCBD978E}"/>
    <cellStyle name="Normal 5 2 2 8 2 2" xfId="2144" xr:uid="{E506470B-F3DF-4F51-AF2B-7ED2D93A3ED5}"/>
    <cellStyle name="Normal 5 2 2 8 2 2 2" xfId="4487" xr:uid="{83543A87-B8B7-474A-A992-2CF45DFD132D}"/>
    <cellStyle name="Normal 5 2 2 8 2 2 3" xfId="6819" xr:uid="{BED5FD86-AD3C-4B18-A682-5C0E2C94F37A}"/>
    <cellStyle name="Normal 5 2 2 8 2 3" xfId="3317" xr:uid="{5954457F-5CF3-45CC-B0E5-C999795900CA}"/>
    <cellStyle name="Normal 5 2 2 8 2 4" xfId="5651" xr:uid="{233A3958-9FAC-4BBB-8E7B-65E8A7EE0668}"/>
    <cellStyle name="Normal 5 2 2 8 3" xfId="1561" xr:uid="{1723E044-2C7D-4E63-99CF-70E27BF1AEE5}"/>
    <cellStyle name="Normal 5 2 2 8 3 2" xfId="3904" xr:uid="{092D1D3A-BBE7-410B-8855-C86B5C94C3D6}"/>
    <cellStyle name="Normal 5 2 2 8 3 3" xfId="6236" xr:uid="{7B113C3F-DB8D-4AAD-BACA-25F7EF5B6198}"/>
    <cellStyle name="Normal 5 2 2 8 4" xfId="2734" xr:uid="{49E069FB-679C-4F6C-9F1D-602F46463B12}"/>
    <cellStyle name="Normal 5 2 2 8 5" xfId="5068" xr:uid="{38829BC2-EFF1-4C33-B20F-27B8F6067376}"/>
    <cellStyle name="Normal 5 2 2 9" xfId="683" xr:uid="{DF671AD6-5A76-4052-A13D-722169F9AA28}"/>
    <cellStyle name="Normal 5 2 2 9 2" xfId="1858" xr:uid="{9776F1D0-D979-43D8-B3FC-21F967643FD9}"/>
    <cellStyle name="Normal 5 2 2 9 2 2" xfId="4201" xr:uid="{221B8E82-F180-4C9B-BC19-17AE260C45D6}"/>
    <cellStyle name="Normal 5 2 2 9 2 3" xfId="6533" xr:uid="{0DD28184-CE9E-489B-B538-E8B3514BD2B9}"/>
    <cellStyle name="Normal 5 2 2 9 3" xfId="3031" xr:uid="{342567BA-4593-43FF-BBF1-82A5AC9889B9}"/>
    <cellStyle name="Normal 5 2 2 9 4" xfId="5365" xr:uid="{40691F06-D7B4-4397-A5D7-07774F214C2B}"/>
    <cellStyle name="Normal 5 2 3" xfId="99" xr:uid="{94672E42-DE54-444E-9D5A-54AA8239938B}"/>
    <cellStyle name="Normal 5 2 3 10" xfId="2455" xr:uid="{FC6227A0-4CD6-44AA-BE10-10A51AB11237}"/>
    <cellStyle name="Normal 5 2 3 11" xfId="4789" xr:uid="{4FEF05BF-8214-4932-A280-A7959517EA08}"/>
    <cellStyle name="Normal 5 2 3 2" xfId="126" xr:uid="{C12015F4-0FF9-4EC6-966F-CC9FDF4D9D19}"/>
    <cellStyle name="Normal 5 2 3 2 2" xfId="288" xr:uid="{065D1042-A1B3-472A-8F9D-151E56ADDDBE}"/>
    <cellStyle name="Normal 5 2 3 2 2 2" xfId="574" xr:uid="{671E3865-859D-4DC0-9169-CDFFA79AF475}"/>
    <cellStyle name="Normal 5 2 3 2 2 2 2" xfId="1165" xr:uid="{663B799E-B4B6-4282-93BC-F98DCB42BC4B}"/>
    <cellStyle name="Normal 5 2 3 2 2 2 2 2" xfId="2340" xr:uid="{92E5028F-9441-4B25-B42F-ADE80A999089}"/>
    <cellStyle name="Normal 5 2 3 2 2 2 2 2 2" xfId="4683" xr:uid="{A959659A-C6E8-4874-A10C-22E490C5697F}"/>
    <cellStyle name="Normal 5 2 3 2 2 2 2 2 3" xfId="7015" xr:uid="{A5976A24-9A0F-4662-9F0A-4DB8AFA7AF1D}"/>
    <cellStyle name="Normal 5 2 3 2 2 2 2 3" xfId="3513" xr:uid="{5E189D92-C5BE-4A79-8BA3-D1A5A30D6588}"/>
    <cellStyle name="Normal 5 2 3 2 2 2 2 4" xfId="5847" xr:uid="{C6D4B213-2ED4-4B43-90EC-12C0B2E72CB9}"/>
    <cellStyle name="Normal 5 2 3 2 2 2 3" xfId="1757" xr:uid="{A05973A6-EF8D-47C8-BF18-F942A513B8FD}"/>
    <cellStyle name="Normal 5 2 3 2 2 2 3 2" xfId="4100" xr:uid="{5F26162D-A8CF-4B2E-98BA-5C4D0D5A2CC8}"/>
    <cellStyle name="Normal 5 2 3 2 2 2 3 3" xfId="6432" xr:uid="{2930CDA8-40A8-41D9-81FC-598645FD4200}"/>
    <cellStyle name="Normal 5 2 3 2 2 2 4" xfId="2930" xr:uid="{1A22EB5A-717E-4A05-A97F-3E77B327DCD7}"/>
    <cellStyle name="Normal 5 2 3 2 2 2 5" xfId="5264" xr:uid="{96682890-0A27-47FC-966E-E5897DA59A20}"/>
    <cellStyle name="Normal 5 2 3 2 2 3" xfId="879" xr:uid="{A2293A63-542C-4FB3-B819-C1CEDA7B10E3}"/>
    <cellStyle name="Normal 5 2 3 2 2 3 2" xfId="2054" xr:uid="{6E58414E-ECA2-44F5-B3B3-64FF27C1E8B1}"/>
    <cellStyle name="Normal 5 2 3 2 2 3 2 2" xfId="4397" xr:uid="{49A77E0A-F2A3-4983-BE7C-CEAC07A40E76}"/>
    <cellStyle name="Normal 5 2 3 2 2 3 2 3" xfId="6729" xr:uid="{D22DBC5F-B7A5-4362-AE44-360622F87A5A}"/>
    <cellStyle name="Normal 5 2 3 2 2 3 3" xfId="3227" xr:uid="{1057949E-8B91-4556-BD53-B1A886E7DC65}"/>
    <cellStyle name="Normal 5 2 3 2 2 3 4" xfId="5561" xr:uid="{78FF5CC4-2071-45DA-A707-C5B493A07635}"/>
    <cellStyle name="Normal 5 2 3 2 2 4" xfId="1471" xr:uid="{F16991BD-BBD7-48AD-8607-3A4A9B5B0AB5}"/>
    <cellStyle name="Normal 5 2 3 2 2 4 2" xfId="3814" xr:uid="{A013E51F-4A1B-4A5E-A0E5-A7FA12536A53}"/>
    <cellStyle name="Normal 5 2 3 2 2 4 3" xfId="6146" xr:uid="{7E0ED36F-D970-4330-AA15-F0905A659888}"/>
    <cellStyle name="Normal 5 2 3 2 2 5" xfId="2644" xr:uid="{0FA8FD6C-66EA-42CB-BD22-4A14D241B6CC}"/>
    <cellStyle name="Normal 5 2 3 2 2 6" xfId="4978" xr:uid="{84189B77-69EE-48DB-BF83-77BDE68081E0}"/>
    <cellStyle name="Normal 5 2 3 2 3" xfId="412" xr:uid="{B54A7FF9-75A8-475A-8D5C-17A53A54F4E9}"/>
    <cellStyle name="Normal 5 2 3 2 3 2" xfId="1003" xr:uid="{2D49C1F3-F7E9-42D4-921D-240FD9BEB5B9}"/>
    <cellStyle name="Normal 5 2 3 2 3 2 2" xfId="2178" xr:uid="{22ABF6E5-1F23-4E0A-A3C1-8B81C1D5F215}"/>
    <cellStyle name="Normal 5 2 3 2 3 2 2 2" xfId="4521" xr:uid="{E31CAA32-1ADE-4448-923F-2BB3F20966FA}"/>
    <cellStyle name="Normal 5 2 3 2 3 2 2 3" xfId="6853" xr:uid="{1CDFEAC9-D8F9-4E21-A361-26F391BE847D}"/>
    <cellStyle name="Normal 5 2 3 2 3 2 3" xfId="3351" xr:uid="{F3108D01-3E2B-4417-BD63-DAABBC15411F}"/>
    <cellStyle name="Normal 5 2 3 2 3 2 4" xfId="5685" xr:uid="{69CD59DD-1C2E-43BA-9935-164F757CB388}"/>
    <cellStyle name="Normal 5 2 3 2 3 3" xfId="1595" xr:uid="{9AFBA2B3-812E-4C1D-8154-5920F740A265}"/>
    <cellStyle name="Normal 5 2 3 2 3 3 2" xfId="3938" xr:uid="{458DB4FC-9DC3-4BFB-9A1C-202022F6CB36}"/>
    <cellStyle name="Normal 5 2 3 2 3 3 3" xfId="6270" xr:uid="{DFEA9992-2C1D-4201-89F2-58CB59B34E98}"/>
    <cellStyle name="Normal 5 2 3 2 3 4" xfId="2768" xr:uid="{5BB0A698-B9D2-487C-B420-A3B3D2BCFEF1}"/>
    <cellStyle name="Normal 5 2 3 2 3 5" xfId="5102" xr:uid="{EAAD4464-FD5C-443A-96AA-52D8B95ADBC6}"/>
    <cellStyle name="Normal 5 2 3 2 4" xfId="717" xr:uid="{E65009C1-F69E-4483-9515-B1256834029A}"/>
    <cellStyle name="Normal 5 2 3 2 4 2" xfId="1892" xr:uid="{F1833907-04A3-4BF0-A28B-F76A1882898D}"/>
    <cellStyle name="Normal 5 2 3 2 4 2 2" xfId="4235" xr:uid="{6D2B7655-779A-475A-99D8-F41EC48F9272}"/>
    <cellStyle name="Normal 5 2 3 2 4 2 3" xfId="6567" xr:uid="{A08E91A4-F961-4826-A380-43C6B75B8C5B}"/>
    <cellStyle name="Normal 5 2 3 2 4 3" xfId="3065" xr:uid="{F831214D-9842-47EC-9415-79442391306B}"/>
    <cellStyle name="Normal 5 2 3 2 4 4" xfId="5399" xr:uid="{65BD2F86-4668-4100-837F-9BC6F7379ECF}"/>
    <cellStyle name="Normal 5 2 3 2 5" xfId="1309" xr:uid="{2BF98AEC-F234-4B5E-92EF-1DC607D4D2B8}"/>
    <cellStyle name="Normal 5 2 3 2 5 2" xfId="3652" xr:uid="{B867F1AD-7806-4856-A6DE-73D47F48A646}"/>
    <cellStyle name="Normal 5 2 3 2 5 3" xfId="5984" xr:uid="{FA9CFC15-9CA7-4443-86F1-A3E8E125D07A}"/>
    <cellStyle name="Normal 5 2 3 2 6" xfId="2482" xr:uid="{AED69B02-C507-45F2-81E2-E547DDF84781}"/>
    <cellStyle name="Normal 5 2 3 2 7" xfId="4816" xr:uid="{F8DC2D65-055A-4564-84A8-010FEC29A052}"/>
    <cellStyle name="Normal 5 2 3 3" xfId="167" xr:uid="{7489F2AD-4305-454A-B5B4-487C66C9E946}"/>
    <cellStyle name="Normal 5 2 3 3 2" xfId="329" xr:uid="{DAB6042E-16A0-41D8-A80D-03CB247135C4}"/>
    <cellStyle name="Normal 5 2 3 3 2 2" xfId="615" xr:uid="{4F42832D-0120-4F0A-BE20-48DCE394D233}"/>
    <cellStyle name="Normal 5 2 3 3 2 2 2" xfId="1206" xr:uid="{639B7979-970F-4AF3-B5E5-D255A39DF175}"/>
    <cellStyle name="Normal 5 2 3 3 2 2 2 2" xfId="2381" xr:uid="{B4314C1A-018D-472B-92CD-66D4ECFFF269}"/>
    <cellStyle name="Normal 5 2 3 3 2 2 2 2 2" xfId="4724" xr:uid="{75879858-DF37-4A52-834D-7AF3FBC3D922}"/>
    <cellStyle name="Normal 5 2 3 3 2 2 2 2 3" xfId="7056" xr:uid="{5625BE88-DE9E-41E0-93BD-9C1F652E382B}"/>
    <cellStyle name="Normal 5 2 3 3 2 2 2 3" xfId="3554" xr:uid="{C180E551-BF23-419C-91CB-E9C5F77146E3}"/>
    <cellStyle name="Normal 5 2 3 3 2 2 2 4" xfId="5888" xr:uid="{DBF8291C-0EB4-46BD-8393-94F51A7EBD83}"/>
    <cellStyle name="Normal 5 2 3 3 2 2 3" xfId="1798" xr:uid="{4D0846E0-F2CC-414C-8F08-1970B5C030D2}"/>
    <cellStyle name="Normal 5 2 3 3 2 2 3 2" xfId="4141" xr:uid="{E8BF6B5B-0D0B-4C44-970B-5D02E83F6B96}"/>
    <cellStyle name="Normal 5 2 3 3 2 2 3 3" xfId="6473" xr:uid="{85DB14F5-EABD-48EA-AF05-64144218D1F0}"/>
    <cellStyle name="Normal 5 2 3 3 2 2 4" xfId="2971" xr:uid="{31C70A27-45E9-4C7F-80C1-6C5A4F50D256}"/>
    <cellStyle name="Normal 5 2 3 3 2 2 5" xfId="5305" xr:uid="{C8478DF9-EFD1-468D-BA66-93F6D331F59C}"/>
    <cellStyle name="Normal 5 2 3 3 2 3" xfId="920" xr:uid="{6AA81451-604D-4947-BC07-1960F83E0410}"/>
    <cellStyle name="Normal 5 2 3 3 2 3 2" xfId="2095" xr:uid="{D03D6217-4928-4921-834D-45A9D2D2CD37}"/>
    <cellStyle name="Normal 5 2 3 3 2 3 2 2" xfId="4438" xr:uid="{07C88EF4-9AFA-4DDD-B6E2-DF4AE4DB2D8D}"/>
    <cellStyle name="Normal 5 2 3 3 2 3 2 3" xfId="6770" xr:uid="{B3ABA5F8-FDC7-4A9F-8E54-3494162CDABB}"/>
    <cellStyle name="Normal 5 2 3 3 2 3 3" xfId="3268" xr:uid="{C2DFEB46-6E8C-48F5-84D4-49EFDB87A5D2}"/>
    <cellStyle name="Normal 5 2 3 3 2 3 4" xfId="5602" xr:uid="{60FB01FF-D669-4E8A-AD87-15D20DAAD9A9}"/>
    <cellStyle name="Normal 5 2 3 3 2 4" xfId="1512" xr:uid="{548302AA-49AA-495D-9E92-070E98C03D0E}"/>
    <cellStyle name="Normal 5 2 3 3 2 4 2" xfId="3855" xr:uid="{CB3B40ED-D3AE-47CC-AA90-937D8FAAE262}"/>
    <cellStyle name="Normal 5 2 3 3 2 4 3" xfId="6187" xr:uid="{0B5BBB86-DA88-4CCB-8BA0-F072404B9677}"/>
    <cellStyle name="Normal 5 2 3 3 2 5" xfId="2685" xr:uid="{0FE2AD35-5A7D-41C3-9A00-21F26E7B2B13}"/>
    <cellStyle name="Normal 5 2 3 3 2 6" xfId="5019" xr:uid="{97F3E1F9-AE44-429F-B7CE-AC81AB83C327}"/>
    <cellStyle name="Normal 5 2 3 3 3" xfId="453" xr:uid="{7A7015FA-862A-49B7-8A3D-ABA8DDA26F16}"/>
    <cellStyle name="Normal 5 2 3 3 3 2" xfId="1044" xr:uid="{33A9585A-BA8F-4D5C-B024-1AB21C564D8D}"/>
    <cellStyle name="Normal 5 2 3 3 3 2 2" xfId="2219" xr:uid="{4A1AAB72-D392-41C5-80FB-940537089A68}"/>
    <cellStyle name="Normal 5 2 3 3 3 2 2 2" xfId="4562" xr:uid="{5144A43A-EF2B-4CE8-9A11-DF4FF74ECB35}"/>
    <cellStyle name="Normal 5 2 3 3 3 2 2 3" xfId="6894" xr:uid="{0AA0B599-6C8F-4BBE-BAF2-138F9A19A18C}"/>
    <cellStyle name="Normal 5 2 3 3 3 2 3" xfId="3392" xr:uid="{085978A0-A21A-4E25-AEC2-34F955C372CA}"/>
    <cellStyle name="Normal 5 2 3 3 3 2 4" xfId="5726" xr:uid="{16E2481C-FE4F-4D44-8229-B27812616D43}"/>
    <cellStyle name="Normal 5 2 3 3 3 3" xfId="1636" xr:uid="{19AC544E-1F8C-4392-8447-E382771E5534}"/>
    <cellStyle name="Normal 5 2 3 3 3 3 2" xfId="3979" xr:uid="{58FD1A8F-E93C-4DDE-BEB3-1F505D02DCC5}"/>
    <cellStyle name="Normal 5 2 3 3 3 3 3" xfId="6311" xr:uid="{1CF1DFD0-D7AC-4668-8EF1-FBC4843651D7}"/>
    <cellStyle name="Normal 5 2 3 3 3 4" xfId="2809" xr:uid="{5EBED923-6FE3-47A5-AD5E-B80FA3492FD6}"/>
    <cellStyle name="Normal 5 2 3 3 3 5" xfId="5143" xr:uid="{F4FA0B3A-7188-4A76-8016-C004C86B5DCD}"/>
    <cellStyle name="Normal 5 2 3 3 4" xfId="758" xr:uid="{F84F93A1-26FF-44EC-8C83-B205DE039BDF}"/>
    <cellStyle name="Normal 5 2 3 3 4 2" xfId="1933" xr:uid="{3F614FAF-A742-4453-BD1B-80610BB6FF35}"/>
    <cellStyle name="Normal 5 2 3 3 4 2 2" xfId="4276" xr:uid="{E63404E5-18ED-4AB2-9E21-BDA4FC23BB8B}"/>
    <cellStyle name="Normal 5 2 3 3 4 2 3" xfId="6608" xr:uid="{9F4DDB9B-37DE-4EF7-8CAC-ECF91FE879E9}"/>
    <cellStyle name="Normal 5 2 3 3 4 3" xfId="3106" xr:uid="{D3C5F021-5959-4D4F-9436-86419847C121}"/>
    <cellStyle name="Normal 5 2 3 3 4 4" xfId="5440" xr:uid="{97CAFD22-093A-49F9-BB10-852C8A38BFCF}"/>
    <cellStyle name="Normal 5 2 3 3 5" xfId="1350" xr:uid="{802E1859-EB7F-41A5-9F90-D4662AD63B3C}"/>
    <cellStyle name="Normal 5 2 3 3 5 2" xfId="3693" xr:uid="{0A6E45A4-8130-489F-A69B-18ACE4D01E7A}"/>
    <cellStyle name="Normal 5 2 3 3 5 3" xfId="6025" xr:uid="{5BFCB59B-30F6-4056-9724-5B335A2C53F6}"/>
    <cellStyle name="Normal 5 2 3 3 6" xfId="2523" xr:uid="{74EC71CC-3E06-4B34-BA56-3B9F85E5EF97}"/>
    <cellStyle name="Normal 5 2 3 3 7" xfId="4857" xr:uid="{F15A7050-6B72-447C-92BE-87CEE8056AC1}"/>
    <cellStyle name="Normal 5 2 3 4" xfId="194" xr:uid="{8E30A332-7C71-44C4-A51E-975C088D7866}"/>
    <cellStyle name="Normal 5 2 3 4 2" xfId="261" xr:uid="{9E4A82D9-0994-4CBC-96FD-9679CE2ACC69}"/>
    <cellStyle name="Normal 5 2 3 4 2 2" xfId="547" xr:uid="{4B76B584-CE98-40C3-864C-8255F27C24B4}"/>
    <cellStyle name="Normal 5 2 3 4 2 2 2" xfId="1138" xr:uid="{AD5F9B50-2366-48E6-B698-576050C93CFD}"/>
    <cellStyle name="Normal 5 2 3 4 2 2 2 2" xfId="2313" xr:uid="{BDDD1F68-3F32-4C27-B68F-65E6F51A4F79}"/>
    <cellStyle name="Normal 5 2 3 4 2 2 2 2 2" xfId="4656" xr:uid="{EEB574C6-2855-4F67-839F-625870365F83}"/>
    <cellStyle name="Normal 5 2 3 4 2 2 2 2 3" xfId="6988" xr:uid="{0B0D963D-0ED6-48A7-B168-A301AC1B63C0}"/>
    <cellStyle name="Normal 5 2 3 4 2 2 2 3" xfId="3486" xr:uid="{9B7651F7-2AD7-4DAF-BD93-A46D01EB9F85}"/>
    <cellStyle name="Normal 5 2 3 4 2 2 2 4" xfId="5820" xr:uid="{554DD618-7D8D-4981-A2F8-FC15EF02F8F7}"/>
    <cellStyle name="Normal 5 2 3 4 2 2 3" xfId="1730" xr:uid="{88BCB016-481D-46F0-83E0-5BE7A459F7E7}"/>
    <cellStyle name="Normal 5 2 3 4 2 2 3 2" xfId="4073" xr:uid="{3DBFA9CF-B3A9-44D1-9A11-73D967DB8DAF}"/>
    <cellStyle name="Normal 5 2 3 4 2 2 3 3" xfId="6405" xr:uid="{8915F2E2-7BD2-4930-ACA3-B72D707F16CE}"/>
    <cellStyle name="Normal 5 2 3 4 2 2 4" xfId="2903" xr:uid="{8C86A53A-FCD2-4C9A-BB74-3C092A7426E6}"/>
    <cellStyle name="Normal 5 2 3 4 2 2 5" xfId="5237" xr:uid="{D41BE858-BA4E-4260-8460-5B81C6A70F92}"/>
    <cellStyle name="Normal 5 2 3 4 2 3" xfId="852" xr:uid="{33E4DC50-FFE3-4B29-9DE9-81175D24C182}"/>
    <cellStyle name="Normal 5 2 3 4 2 3 2" xfId="2027" xr:uid="{D8F665A0-8703-4ADF-90EE-CA29827DB7B7}"/>
    <cellStyle name="Normal 5 2 3 4 2 3 2 2" xfId="4370" xr:uid="{F6924538-4CEF-4162-8E7B-4D75CF244A99}"/>
    <cellStyle name="Normal 5 2 3 4 2 3 2 3" xfId="6702" xr:uid="{B8B0F312-4813-402E-8575-D88F783C240E}"/>
    <cellStyle name="Normal 5 2 3 4 2 3 3" xfId="3200" xr:uid="{987D6697-BED1-490D-837B-798FDC8264DB}"/>
    <cellStyle name="Normal 5 2 3 4 2 3 4" xfId="5534" xr:uid="{637059B0-ACC6-46C6-9A27-D0FF509A642B}"/>
    <cellStyle name="Normal 5 2 3 4 2 4" xfId="1444" xr:uid="{5CCD5263-06F4-462E-86D5-91C034966FF2}"/>
    <cellStyle name="Normal 5 2 3 4 2 4 2" xfId="3787" xr:uid="{ADC16850-C0D7-47A7-8651-3045D4F5B34C}"/>
    <cellStyle name="Normal 5 2 3 4 2 4 3" xfId="6119" xr:uid="{7F1337C0-3A1A-409B-BC84-BD036B014E25}"/>
    <cellStyle name="Normal 5 2 3 4 2 5" xfId="2617" xr:uid="{1511A8EC-5395-413D-A9C3-8D776A8B4932}"/>
    <cellStyle name="Normal 5 2 3 4 2 6" xfId="4951" xr:uid="{BACE0B99-8F5B-4A72-AD08-E3B3AA976098}"/>
    <cellStyle name="Normal 5 2 3 4 3" xfId="480" xr:uid="{CA6F05AA-3805-4822-9792-A185A9FB1545}"/>
    <cellStyle name="Normal 5 2 3 4 3 2" xfId="1071" xr:uid="{C698989A-866B-46EE-8EC9-269E85ECE4C8}"/>
    <cellStyle name="Normal 5 2 3 4 3 2 2" xfId="2246" xr:uid="{9919290F-B3EE-4308-9D65-EFE073CD18E4}"/>
    <cellStyle name="Normal 5 2 3 4 3 2 2 2" xfId="4589" xr:uid="{C2EE9B0C-ACD5-4F69-BBBF-D7B97436693A}"/>
    <cellStyle name="Normal 5 2 3 4 3 2 2 3" xfId="6921" xr:uid="{71187725-93F0-4AFD-A847-BAA83671F3D5}"/>
    <cellStyle name="Normal 5 2 3 4 3 2 3" xfId="3419" xr:uid="{D3CACEBE-B357-4328-B409-C209AF8B7098}"/>
    <cellStyle name="Normal 5 2 3 4 3 2 4" xfId="5753" xr:uid="{C1367E47-E10C-44F0-834C-92D03D84DA77}"/>
    <cellStyle name="Normal 5 2 3 4 3 3" xfId="1663" xr:uid="{B1516387-AB90-4F7E-804F-C1BE6C1B6C1B}"/>
    <cellStyle name="Normal 5 2 3 4 3 3 2" xfId="4006" xr:uid="{DBBEBF77-4397-44A6-A142-EBF8989B4749}"/>
    <cellStyle name="Normal 5 2 3 4 3 3 3" xfId="6338" xr:uid="{A1011FBF-F1EB-45CC-8998-AD2DB108EA5C}"/>
    <cellStyle name="Normal 5 2 3 4 3 4" xfId="2836" xr:uid="{A8EC0CED-53DE-4082-90DC-F2AFADC78C27}"/>
    <cellStyle name="Normal 5 2 3 4 3 5" xfId="5170" xr:uid="{3FF6401F-3F27-4B06-92B4-03E7299963C5}"/>
    <cellStyle name="Normal 5 2 3 4 4" xfId="785" xr:uid="{3AFB794A-5C03-445A-9088-D4F4531DC4A6}"/>
    <cellStyle name="Normal 5 2 3 4 4 2" xfId="1960" xr:uid="{33CC8507-4E4B-4097-B36E-5316CA80E8BC}"/>
    <cellStyle name="Normal 5 2 3 4 4 2 2" xfId="4303" xr:uid="{4655D0BC-1B7E-467B-83C8-5820C30EF059}"/>
    <cellStyle name="Normal 5 2 3 4 4 2 3" xfId="6635" xr:uid="{1C19D8EB-5C20-4420-8917-31EC0ABEAE97}"/>
    <cellStyle name="Normal 5 2 3 4 4 3" xfId="3133" xr:uid="{096D7DF1-4B82-4417-9AF2-D871CB1D8AE9}"/>
    <cellStyle name="Normal 5 2 3 4 4 4" xfId="5467" xr:uid="{C5795A24-CBF6-4895-9E39-5B7CFCEFDB53}"/>
    <cellStyle name="Normal 5 2 3 4 5" xfId="1377" xr:uid="{08D1987B-A1C3-4E66-AD4C-A316E8926219}"/>
    <cellStyle name="Normal 5 2 3 4 5 2" xfId="3720" xr:uid="{97EC7C2C-BBAC-4416-8B33-AADEA413584D}"/>
    <cellStyle name="Normal 5 2 3 4 5 3" xfId="6052" xr:uid="{09F46DCC-FA4C-447A-BF92-A7B64569445A}"/>
    <cellStyle name="Normal 5 2 3 4 6" xfId="2550" xr:uid="{E7506AB1-E827-4173-84E4-CE3F2E052FB8}"/>
    <cellStyle name="Normal 5 2 3 4 7" xfId="4884" xr:uid="{69BB4717-62C8-429A-A4A9-74596EC0432D}"/>
    <cellStyle name="Normal 5 2 3 5" xfId="356" xr:uid="{4BC114AE-FBF5-41FF-8A8D-81B33D5692E3}"/>
    <cellStyle name="Normal 5 2 3 5 2" xfId="642" xr:uid="{7971D840-7BAD-4F07-B132-C2C7FCC31C99}"/>
    <cellStyle name="Normal 5 2 3 5 2 2" xfId="1233" xr:uid="{E00D57CB-762D-4AB8-AE48-A03CDECA3DC7}"/>
    <cellStyle name="Normal 5 2 3 5 2 2 2" xfId="2408" xr:uid="{24F3E17C-2CF1-4E6B-A72B-92343B17A731}"/>
    <cellStyle name="Normal 5 2 3 5 2 2 2 2" xfId="4751" xr:uid="{3DF9C80B-B16E-47B2-8673-BC2A588EEF72}"/>
    <cellStyle name="Normal 5 2 3 5 2 2 2 3" xfId="7083" xr:uid="{4C90F871-D7ED-4B0C-89DC-5E34E9571804}"/>
    <cellStyle name="Normal 5 2 3 5 2 2 3" xfId="3581" xr:uid="{2E683B11-BB8D-4BC3-8B45-791282F01DAE}"/>
    <cellStyle name="Normal 5 2 3 5 2 2 4" xfId="5915" xr:uid="{4F67BB1D-F815-42A2-9394-F5D14482893B}"/>
    <cellStyle name="Normal 5 2 3 5 2 3" xfId="1825" xr:uid="{247B70AE-4DE7-41C2-89FB-237773C17D16}"/>
    <cellStyle name="Normal 5 2 3 5 2 3 2" xfId="4168" xr:uid="{3491DC40-4BA7-4FB1-B6A2-EC419CC8514A}"/>
    <cellStyle name="Normal 5 2 3 5 2 3 3" xfId="6500" xr:uid="{B432C0AD-D603-4CCB-8894-C25937EB2525}"/>
    <cellStyle name="Normal 5 2 3 5 2 4" xfId="2998" xr:uid="{DF34FC2E-E020-40F9-93F1-42F41C686D99}"/>
    <cellStyle name="Normal 5 2 3 5 2 5" xfId="5332" xr:uid="{DAF34632-ED58-4ACA-961C-9F204FF78FC1}"/>
    <cellStyle name="Normal 5 2 3 5 3" xfId="947" xr:uid="{7EE5D094-9121-4818-8EB9-631C5993CE0F}"/>
    <cellStyle name="Normal 5 2 3 5 3 2" xfId="2122" xr:uid="{EE0F7566-65FE-4297-A22A-73DE0B516CBA}"/>
    <cellStyle name="Normal 5 2 3 5 3 2 2" xfId="4465" xr:uid="{8AE90710-DECF-42C6-9841-832A49E94A1B}"/>
    <cellStyle name="Normal 5 2 3 5 3 2 3" xfId="6797" xr:uid="{680A1D15-8611-40BE-B28F-57944E533AA4}"/>
    <cellStyle name="Normal 5 2 3 5 3 3" xfId="3295" xr:uid="{76E841A5-2352-4F7B-9ECC-907DDD8A7612}"/>
    <cellStyle name="Normal 5 2 3 5 3 4" xfId="5629" xr:uid="{186B054B-4F09-4380-8FC4-1C3274EB94A3}"/>
    <cellStyle name="Normal 5 2 3 5 4" xfId="1539" xr:uid="{0E558248-D11C-44E9-A3F7-48C800FA4580}"/>
    <cellStyle name="Normal 5 2 3 5 4 2" xfId="3882" xr:uid="{0FA5EA5F-9355-4501-8CAA-AC0F50BA3C15}"/>
    <cellStyle name="Normal 5 2 3 5 4 3" xfId="6214" xr:uid="{E6B8DB37-B445-4769-A750-7EC07CD4C3E9}"/>
    <cellStyle name="Normal 5 2 3 5 5" xfId="2712" xr:uid="{DC71F960-BB1E-4337-8E94-4E9D7CB74F29}"/>
    <cellStyle name="Normal 5 2 3 5 6" xfId="5046" xr:uid="{0C82BB94-82C2-47BF-A9F9-8D910655378D}"/>
    <cellStyle name="Normal 5 2 3 6" xfId="234" xr:uid="{5B9B131E-0249-41FF-A7C4-53B62954CC7D}"/>
    <cellStyle name="Normal 5 2 3 6 2" xfId="520" xr:uid="{A84F675C-88CD-4C3F-90E5-BF3A05ED0E13}"/>
    <cellStyle name="Normal 5 2 3 6 2 2" xfId="1111" xr:uid="{94B705B5-52B3-47DE-866D-0EDAE1F3BDA3}"/>
    <cellStyle name="Normal 5 2 3 6 2 2 2" xfId="2286" xr:uid="{4FA2F3B3-05CF-4BAE-862F-F2B86C6DBDDE}"/>
    <cellStyle name="Normal 5 2 3 6 2 2 2 2" xfId="4629" xr:uid="{85F403FC-F15F-4AA6-94C8-DD02071950E0}"/>
    <cellStyle name="Normal 5 2 3 6 2 2 2 3" xfId="6961" xr:uid="{EB9A63B0-798D-438B-B508-C6EF5E1D35F9}"/>
    <cellStyle name="Normal 5 2 3 6 2 2 3" xfId="3459" xr:uid="{8D58F3D1-11C5-43BE-A5C5-FBF38C3A9B5D}"/>
    <cellStyle name="Normal 5 2 3 6 2 2 4" xfId="5793" xr:uid="{ABD0EBF4-36BA-466F-99D1-4BA84BC9088B}"/>
    <cellStyle name="Normal 5 2 3 6 2 3" xfId="1703" xr:uid="{2F773B10-2970-4277-BBDF-6A21C04BC7FA}"/>
    <cellStyle name="Normal 5 2 3 6 2 3 2" xfId="4046" xr:uid="{0B3611CB-D09B-433F-ADCC-7FB49A00541A}"/>
    <cellStyle name="Normal 5 2 3 6 2 3 3" xfId="6378" xr:uid="{492A6E1B-3136-4470-A41C-88E53343DC6C}"/>
    <cellStyle name="Normal 5 2 3 6 2 4" xfId="2876" xr:uid="{0C9D0485-30B7-419B-9BD7-FD208FE2EBA0}"/>
    <cellStyle name="Normal 5 2 3 6 2 5" xfId="5210" xr:uid="{9A7675F2-6CDD-4EC9-ACB0-444738F8EC01}"/>
    <cellStyle name="Normal 5 2 3 6 3" xfId="825" xr:uid="{A3AB0622-5B31-4320-97D6-EE0C9A7FC9ED}"/>
    <cellStyle name="Normal 5 2 3 6 3 2" xfId="2000" xr:uid="{55E2EB76-008B-488D-A3FC-74652F02F3F4}"/>
    <cellStyle name="Normal 5 2 3 6 3 2 2" xfId="4343" xr:uid="{0F7EC271-3752-40F5-9F0C-074C1105B884}"/>
    <cellStyle name="Normal 5 2 3 6 3 2 3" xfId="6675" xr:uid="{6476B0D4-55E4-4363-8C82-8FEC198959BD}"/>
    <cellStyle name="Normal 5 2 3 6 3 3" xfId="3173" xr:uid="{F2FFAC1A-D134-42C3-A5A2-5F9631133C7B}"/>
    <cellStyle name="Normal 5 2 3 6 3 4" xfId="5507" xr:uid="{61CF0B13-E1C3-43DF-8560-31D16378E20A}"/>
    <cellStyle name="Normal 5 2 3 6 4" xfId="1417" xr:uid="{C2160A5F-DE50-48B1-8D12-C626C87C5219}"/>
    <cellStyle name="Normal 5 2 3 6 4 2" xfId="3760" xr:uid="{DE8ADF13-FD32-4EC7-AEFC-E2B61DFEAC33}"/>
    <cellStyle name="Normal 5 2 3 6 4 3" xfId="6092" xr:uid="{A31601FC-F288-4D7F-ADEB-460B3F008132}"/>
    <cellStyle name="Normal 5 2 3 6 5" xfId="2590" xr:uid="{29C4FAC7-EA9F-4550-B2F6-82CC032BDD1A}"/>
    <cellStyle name="Normal 5 2 3 6 6" xfId="4924" xr:uid="{A48849FC-64F8-4058-85AC-DC672874D23E}"/>
    <cellStyle name="Normal 5 2 3 7" xfId="385" xr:uid="{1F10A437-7EC9-486B-BB1E-BF01A8ACF040}"/>
    <cellStyle name="Normal 5 2 3 7 2" xfId="976" xr:uid="{50338F99-C8CB-48C4-8E74-B4C3E5A58448}"/>
    <cellStyle name="Normal 5 2 3 7 2 2" xfId="2151" xr:uid="{CFE4F838-DD49-4523-88F2-E3C81856BAB2}"/>
    <cellStyle name="Normal 5 2 3 7 2 2 2" xfId="4494" xr:uid="{A50C88AA-3039-4775-8AE3-AF97CC8BECC1}"/>
    <cellStyle name="Normal 5 2 3 7 2 2 3" xfId="6826" xr:uid="{F3138FCE-2D2B-45A7-86CB-0388F3ABCFE9}"/>
    <cellStyle name="Normal 5 2 3 7 2 3" xfId="3324" xr:uid="{F25986F6-61FC-4EC4-9801-91DE00C471E9}"/>
    <cellStyle name="Normal 5 2 3 7 2 4" xfId="5658" xr:uid="{0BCA3391-31CE-461C-8534-39F5A76E4507}"/>
    <cellStyle name="Normal 5 2 3 7 3" xfId="1568" xr:uid="{37D5F387-CDB2-4496-8656-5DED273E888C}"/>
    <cellStyle name="Normal 5 2 3 7 3 2" xfId="3911" xr:uid="{BD3362E6-0D07-4AAE-ADE6-DFC7B0B72754}"/>
    <cellStyle name="Normal 5 2 3 7 3 3" xfId="6243" xr:uid="{25F1E111-8A9D-477F-BDF7-EBB0F90B0E41}"/>
    <cellStyle name="Normal 5 2 3 7 4" xfId="2741" xr:uid="{7FF50D5F-31B5-4EE6-B2E9-A833AF6BC0D4}"/>
    <cellStyle name="Normal 5 2 3 7 5" xfId="5075" xr:uid="{DDC13B88-4BD2-4964-A832-D5AD64C26267}"/>
    <cellStyle name="Normal 5 2 3 8" xfId="690" xr:uid="{103F239D-5196-434E-984B-4BE41EC2A790}"/>
    <cellStyle name="Normal 5 2 3 8 2" xfId="1865" xr:uid="{B448A755-3C94-4A27-94DE-8498C5B8A4C7}"/>
    <cellStyle name="Normal 5 2 3 8 2 2" xfId="4208" xr:uid="{9851A224-C7E4-4AC4-8807-E2C8B89B2835}"/>
    <cellStyle name="Normal 5 2 3 8 2 3" xfId="6540" xr:uid="{1482D32D-3E9E-4FE7-BC8E-4AAB384DF7FA}"/>
    <cellStyle name="Normal 5 2 3 8 3" xfId="3038" xr:uid="{4C09716E-DE24-457E-AA9B-EC963593B25B}"/>
    <cellStyle name="Normal 5 2 3 8 4" xfId="5372" xr:uid="{4B9F2EF9-923D-4B1C-BA52-8050E31B3622}"/>
    <cellStyle name="Normal 5 2 3 9" xfId="1282" xr:uid="{63515D5B-BD06-4944-856F-B0660FBE6E22}"/>
    <cellStyle name="Normal 5 2 3 9 2" xfId="3625" xr:uid="{E961114D-A4B5-4577-9FBB-B6DC3B7EE219}"/>
    <cellStyle name="Normal 5 2 3 9 3" xfId="5957" xr:uid="{E0ADCF9F-994D-4AC2-9128-541305C11BE2}"/>
    <cellStyle name="Normal 5 2 4" xfId="113" xr:uid="{F5C34DC8-E45A-4E97-B2CD-AC58022BC0D5}"/>
    <cellStyle name="Normal 5 2 4 2" xfId="154" xr:uid="{6E7F49E9-A8AD-40A5-A111-821D88472244}"/>
    <cellStyle name="Normal 5 2 4 2 2" xfId="316" xr:uid="{9A45A41C-FF40-4D64-8911-444C53287CE6}"/>
    <cellStyle name="Normal 5 2 4 2 2 2" xfId="602" xr:uid="{431596CE-73B3-4DB6-882D-DA9A4321B848}"/>
    <cellStyle name="Normal 5 2 4 2 2 2 2" xfId="1193" xr:uid="{24205723-86E3-4982-AF43-662897E7B580}"/>
    <cellStyle name="Normal 5 2 4 2 2 2 2 2" xfId="2368" xr:uid="{4E4E5632-0C58-4BBF-8B9F-081E166A340A}"/>
    <cellStyle name="Normal 5 2 4 2 2 2 2 2 2" xfId="4711" xr:uid="{243F2718-BEEA-4C71-BCA9-AE992226C9C4}"/>
    <cellStyle name="Normal 5 2 4 2 2 2 2 2 3" xfId="7043" xr:uid="{0CBCE7C9-5A33-460E-AEA3-287294316582}"/>
    <cellStyle name="Normal 5 2 4 2 2 2 2 3" xfId="3541" xr:uid="{3ECB02F4-7F13-4E83-94E7-AB9B0553B05F}"/>
    <cellStyle name="Normal 5 2 4 2 2 2 2 4" xfId="5875" xr:uid="{FD8F3474-87D3-46B0-9930-F518F5E5EB40}"/>
    <cellStyle name="Normal 5 2 4 2 2 2 3" xfId="1785" xr:uid="{8C0C857E-C4F7-477F-8836-321F7FA137C0}"/>
    <cellStyle name="Normal 5 2 4 2 2 2 3 2" xfId="4128" xr:uid="{A9013243-1E17-4400-9ABB-690051BEE365}"/>
    <cellStyle name="Normal 5 2 4 2 2 2 3 3" xfId="6460" xr:uid="{FB5ABC64-2FE9-4F3C-BB19-2CCB4E8FF8F3}"/>
    <cellStyle name="Normal 5 2 4 2 2 2 4" xfId="2958" xr:uid="{B5DBF72E-F72E-4A3A-BB63-91DA570453A1}"/>
    <cellStyle name="Normal 5 2 4 2 2 2 5" xfId="5292" xr:uid="{087190C7-3B93-4348-9BDD-310376F6E6C8}"/>
    <cellStyle name="Normal 5 2 4 2 2 3" xfId="907" xr:uid="{30EFE897-D936-4C2B-BE5D-2F015BBA213C}"/>
    <cellStyle name="Normal 5 2 4 2 2 3 2" xfId="2082" xr:uid="{088EC6CF-D983-4203-A998-9DB40DAD4DDA}"/>
    <cellStyle name="Normal 5 2 4 2 2 3 2 2" xfId="4425" xr:uid="{ED66C015-C400-4E33-B18D-9E80DBCC99EB}"/>
    <cellStyle name="Normal 5 2 4 2 2 3 2 3" xfId="6757" xr:uid="{F512479E-6CC7-486D-B449-4E67B2C91AD5}"/>
    <cellStyle name="Normal 5 2 4 2 2 3 3" xfId="3255" xr:uid="{FAC4F0BB-FD69-4CD0-8AF8-AB31DCEBE257}"/>
    <cellStyle name="Normal 5 2 4 2 2 3 4" xfId="5589" xr:uid="{ED4A27F2-EE84-414C-8F59-6E7697AC0657}"/>
    <cellStyle name="Normal 5 2 4 2 2 4" xfId="1499" xr:uid="{90EB8F00-1A27-4334-9350-16DB3128F736}"/>
    <cellStyle name="Normal 5 2 4 2 2 4 2" xfId="3842" xr:uid="{7595CD9F-0CE6-484F-9EBD-F1C220C8355F}"/>
    <cellStyle name="Normal 5 2 4 2 2 4 3" xfId="6174" xr:uid="{2A31DB04-2A55-4AA8-A70C-DA4A0DCA70B3}"/>
    <cellStyle name="Normal 5 2 4 2 2 5" xfId="2672" xr:uid="{8B2DB381-6DEE-4D9F-A08B-0DB9CBED35CD}"/>
    <cellStyle name="Normal 5 2 4 2 2 6" xfId="5006" xr:uid="{E4088B81-B157-4878-B41F-5B2BECB231C5}"/>
    <cellStyle name="Normal 5 2 4 2 3" xfId="440" xr:uid="{6A90DC49-24CA-4E82-99A7-3BC92192099E}"/>
    <cellStyle name="Normal 5 2 4 2 3 2" xfId="1031" xr:uid="{FD39C8B2-B77E-40DA-B9FC-490277C27A7E}"/>
    <cellStyle name="Normal 5 2 4 2 3 2 2" xfId="2206" xr:uid="{22CA6A27-8D86-46D5-8E9C-34EA8867ECE1}"/>
    <cellStyle name="Normal 5 2 4 2 3 2 2 2" xfId="4549" xr:uid="{F8B57A81-EECC-4C92-93CD-5D0A16F04F1C}"/>
    <cellStyle name="Normal 5 2 4 2 3 2 2 3" xfId="6881" xr:uid="{B619C304-CEDD-49AE-8606-918C3E1BE453}"/>
    <cellStyle name="Normal 5 2 4 2 3 2 3" xfId="3379" xr:uid="{3C878DE5-1FB5-47A7-9C32-DE3DB53CA345}"/>
    <cellStyle name="Normal 5 2 4 2 3 2 4" xfId="5713" xr:uid="{CB5E2069-EF0A-42AA-8B76-063AB23031AE}"/>
    <cellStyle name="Normal 5 2 4 2 3 3" xfId="1623" xr:uid="{2E072B51-34E8-492B-B22F-E5A4504EE64D}"/>
    <cellStyle name="Normal 5 2 4 2 3 3 2" xfId="3966" xr:uid="{97703D13-9A75-4121-8222-053432263D7B}"/>
    <cellStyle name="Normal 5 2 4 2 3 3 3" xfId="6298" xr:uid="{FF901017-78A4-4D15-9483-E025526BDB3D}"/>
    <cellStyle name="Normal 5 2 4 2 3 4" xfId="2796" xr:uid="{4B47CE29-BEBF-4B03-B5A9-0AC8EF9A0547}"/>
    <cellStyle name="Normal 5 2 4 2 3 5" xfId="5130" xr:uid="{E03E4DC0-7CDF-44FA-84BF-4340A9000F96}"/>
    <cellStyle name="Normal 5 2 4 2 4" xfId="745" xr:uid="{3434644F-F899-4C19-8EE7-AC1C1F6DC4DE}"/>
    <cellStyle name="Normal 5 2 4 2 4 2" xfId="1920" xr:uid="{33CF920A-B1C0-4383-A129-321CD0253B60}"/>
    <cellStyle name="Normal 5 2 4 2 4 2 2" xfId="4263" xr:uid="{439EF29F-AE56-4EA6-ACAB-7975483590A8}"/>
    <cellStyle name="Normal 5 2 4 2 4 2 3" xfId="6595" xr:uid="{AEBD7435-FB3A-4B6F-B0A9-0ADB18519FC4}"/>
    <cellStyle name="Normal 5 2 4 2 4 3" xfId="3093" xr:uid="{5C9D79FF-FCEE-4E6D-8163-3A732766AC3D}"/>
    <cellStyle name="Normal 5 2 4 2 4 4" xfId="5427" xr:uid="{3228890E-B9DA-47B2-B96B-FEA549758AA4}"/>
    <cellStyle name="Normal 5 2 4 2 5" xfId="1337" xr:uid="{2AE1D724-D233-4365-9664-4EF448894CB6}"/>
    <cellStyle name="Normal 5 2 4 2 5 2" xfId="3680" xr:uid="{690797F3-6D52-4727-A984-B45494E8D7EF}"/>
    <cellStyle name="Normal 5 2 4 2 5 3" xfId="6012" xr:uid="{E8F934E6-041B-44D2-921E-505E37A62DBE}"/>
    <cellStyle name="Normal 5 2 4 2 6" xfId="2510" xr:uid="{DCAF2DAB-B947-4B6B-A82A-03FB3D61F179}"/>
    <cellStyle name="Normal 5 2 4 2 7" xfId="4844" xr:uid="{245208FB-1F9D-4B90-9B7D-2C3B3F7788E1}"/>
    <cellStyle name="Normal 5 2 4 3" xfId="275" xr:uid="{37223A65-A358-4323-89BB-CDECF60FD017}"/>
    <cellStyle name="Normal 5 2 4 3 2" xfId="561" xr:uid="{0B2D611C-76CB-4693-8A0A-ECDB6B89E9B7}"/>
    <cellStyle name="Normal 5 2 4 3 2 2" xfId="1152" xr:uid="{DC9C3B8D-C521-4931-AEBB-A817AC6B500A}"/>
    <cellStyle name="Normal 5 2 4 3 2 2 2" xfId="2327" xr:uid="{A1A9654B-919E-4B70-B864-11A20DF48028}"/>
    <cellStyle name="Normal 5 2 4 3 2 2 2 2" xfId="4670" xr:uid="{32D624B1-A052-424C-A7B7-0F426A9201AC}"/>
    <cellStyle name="Normal 5 2 4 3 2 2 2 3" xfId="7002" xr:uid="{00DDE552-6B8E-4617-8091-11B736E9247C}"/>
    <cellStyle name="Normal 5 2 4 3 2 2 3" xfId="3500" xr:uid="{76AE6F03-EFAD-467F-8B5D-23DE585AC37A}"/>
    <cellStyle name="Normal 5 2 4 3 2 2 4" xfId="5834" xr:uid="{749BA775-BC0F-4807-878D-85C208762333}"/>
    <cellStyle name="Normal 5 2 4 3 2 3" xfId="1744" xr:uid="{21C1529B-031A-456F-847D-CF0B246141E9}"/>
    <cellStyle name="Normal 5 2 4 3 2 3 2" xfId="4087" xr:uid="{20BAF200-3571-416A-BD4A-DA9FD69FCA3E}"/>
    <cellStyle name="Normal 5 2 4 3 2 3 3" xfId="6419" xr:uid="{F24B8C6F-DB44-434F-8BFE-7AC3D3FCDA5D}"/>
    <cellStyle name="Normal 5 2 4 3 2 4" xfId="2917" xr:uid="{231B1D2F-AD54-498D-9779-24952C82660D}"/>
    <cellStyle name="Normal 5 2 4 3 2 5" xfId="5251" xr:uid="{CB203474-9A71-4160-937A-5268AAD88BC6}"/>
    <cellStyle name="Normal 5 2 4 3 3" xfId="866" xr:uid="{A27BD9B2-5436-402B-A1C4-56A5CF4D9BD0}"/>
    <cellStyle name="Normal 5 2 4 3 3 2" xfId="2041" xr:uid="{F44FFBA8-A6E7-4EF5-9695-8071FABB7105}"/>
    <cellStyle name="Normal 5 2 4 3 3 2 2" xfId="4384" xr:uid="{B19C2FEE-A222-4707-9DE1-AD3379FCA73A}"/>
    <cellStyle name="Normal 5 2 4 3 3 2 3" xfId="6716" xr:uid="{C8425984-42DC-4495-9684-254B296637C1}"/>
    <cellStyle name="Normal 5 2 4 3 3 3" xfId="3214" xr:uid="{A325559A-5D58-4329-9129-59ED9EAE3315}"/>
    <cellStyle name="Normal 5 2 4 3 3 4" xfId="5548" xr:uid="{70163C78-517B-453F-B044-BAF95FA6F65B}"/>
    <cellStyle name="Normal 5 2 4 3 4" xfId="1458" xr:uid="{4F5445FA-5321-4775-9DAA-85DE00700F3B}"/>
    <cellStyle name="Normal 5 2 4 3 4 2" xfId="3801" xr:uid="{B8C82178-6CC2-4B73-9420-1E78043D08B2}"/>
    <cellStyle name="Normal 5 2 4 3 4 3" xfId="6133" xr:uid="{9AB04FEC-23A0-428F-B927-041736D71F23}"/>
    <cellStyle name="Normal 5 2 4 3 5" xfId="2631" xr:uid="{1E87764C-FA03-4864-B0D3-BA94D7F22441}"/>
    <cellStyle name="Normal 5 2 4 3 6" xfId="4965" xr:uid="{2A773BE5-5968-4B14-9599-46E0C396500E}"/>
    <cellStyle name="Normal 5 2 4 4" xfId="221" xr:uid="{EC24F104-6D1D-49BF-A80A-B70BE18FEFE5}"/>
    <cellStyle name="Normal 5 2 4 4 2" xfId="507" xr:uid="{E37A81EE-B5BE-4E28-B8FF-A68052641D78}"/>
    <cellStyle name="Normal 5 2 4 4 2 2" xfId="1098" xr:uid="{D3BD7B6A-C675-472B-A3CB-F2DC55180B96}"/>
    <cellStyle name="Normal 5 2 4 4 2 2 2" xfId="2273" xr:uid="{974DBD07-10C6-4BA9-8829-366C34367F57}"/>
    <cellStyle name="Normal 5 2 4 4 2 2 2 2" xfId="4616" xr:uid="{A5DEA470-B42A-4027-AA9E-C444EAD1EB35}"/>
    <cellStyle name="Normal 5 2 4 4 2 2 2 3" xfId="6948" xr:uid="{3EB4C983-DEA2-40A5-930F-AD172B142655}"/>
    <cellStyle name="Normal 5 2 4 4 2 2 3" xfId="3446" xr:uid="{7E7968C0-408D-49CE-A039-F61E73481988}"/>
    <cellStyle name="Normal 5 2 4 4 2 2 4" xfId="5780" xr:uid="{CF511017-968C-405D-B1E1-A14A5763F4DF}"/>
    <cellStyle name="Normal 5 2 4 4 2 3" xfId="1690" xr:uid="{B31CDC3C-E3E0-401A-A484-03D9D3881B6E}"/>
    <cellStyle name="Normal 5 2 4 4 2 3 2" xfId="4033" xr:uid="{299E8836-438E-4FFA-B391-E2E25DDBE18A}"/>
    <cellStyle name="Normal 5 2 4 4 2 3 3" xfId="6365" xr:uid="{E4E0E097-0010-470C-9BC2-DEB9CF69BA24}"/>
    <cellStyle name="Normal 5 2 4 4 2 4" xfId="2863" xr:uid="{C4C71C8E-3F31-4FD0-922E-59A6348E0C50}"/>
    <cellStyle name="Normal 5 2 4 4 2 5" xfId="5197" xr:uid="{7EE8CC3D-0661-4AEA-A4EB-DD5296EB313D}"/>
    <cellStyle name="Normal 5 2 4 4 3" xfId="812" xr:uid="{34B7940D-7149-4CBB-B298-152585B6632C}"/>
    <cellStyle name="Normal 5 2 4 4 3 2" xfId="1987" xr:uid="{B3BB9FF3-AC05-48CE-AC83-DF3A6810B173}"/>
    <cellStyle name="Normal 5 2 4 4 3 2 2" xfId="4330" xr:uid="{AA4900F5-C11C-4CCC-84C8-F9DE503CA6D3}"/>
    <cellStyle name="Normal 5 2 4 4 3 2 3" xfId="6662" xr:uid="{B69C8103-1C42-4A3F-ACD9-252CB74141DB}"/>
    <cellStyle name="Normal 5 2 4 4 3 3" xfId="3160" xr:uid="{B552EBFE-6AD9-40FE-9723-7A8D34BE24B3}"/>
    <cellStyle name="Normal 5 2 4 4 3 4" xfId="5494" xr:uid="{B37A50BF-2E1A-4F8B-B39E-C284CEE01002}"/>
    <cellStyle name="Normal 5 2 4 4 4" xfId="1404" xr:uid="{A8FDD234-77D7-4A2F-8C0E-B000CEB94F10}"/>
    <cellStyle name="Normal 5 2 4 4 4 2" xfId="3747" xr:uid="{ADDE2798-3F47-4301-921E-85953B80F7DB}"/>
    <cellStyle name="Normal 5 2 4 4 4 3" xfId="6079" xr:uid="{1210C553-9CBE-4B80-9A58-6A5AD3756237}"/>
    <cellStyle name="Normal 5 2 4 4 5" xfId="2577" xr:uid="{520D548F-D244-437C-B300-42D26ED2F1CC}"/>
    <cellStyle name="Normal 5 2 4 4 6" xfId="4911" xr:uid="{C7C02A4A-F46A-4905-84C4-D8F5E69BAF2D}"/>
    <cellStyle name="Normal 5 2 4 5" xfId="399" xr:uid="{90EA382A-099C-43AB-B1E8-51E0DFEB8A75}"/>
    <cellStyle name="Normal 5 2 4 5 2" xfId="990" xr:uid="{E444AE0E-E3FA-4B78-ABAC-24F202ADA05E}"/>
    <cellStyle name="Normal 5 2 4 5 2 2" xfId="2165" xr:uid="{11087AF6-C1B1-4E3E-8BC1-B7A79A003100}"/>
    <cellStyle name="Normal 5 2 4 5 2 2 2" xfId="4508" xr:uid="{26084A17-BB0E-41C4-A1AD-5D02DF755CE0}"/>
    <cellStyle name="Normal 5 2 4 5 2 2 3" xfId="6840" xr:uid="{7A23A871-E2A9-4B71-88ED-CE4426E9F7E0}"/>
    <cellStyle name="Normal 5 2 4 5 2 3" xfId="3338" xr:uid="{130EB8AF-775B-4065-A075-1C105B52CA99}"/>
    <cellStyle name="Normal 5 2 4 5 2 4" xfId="5672" xr:uid="{1D32FB0A-489C-4444-B91B-135CD685E614}"/>
    <cellStyle name="Normal 5 2 4 5 3" xfId="1582" xr:uid="{C9916FE4-D137-465E-BACE-9F7263D324E3}"/>
    <cellStyle name="Normal 5 2 4 5 3 2" xfId="3925" xr:uid="{69CFF65D-42CA-407A-9233-A1BB38212DE8}"/>
    <cellStyle name="Normal 5 2 4 5 3 3" xfId="6257" xr:uid="{3D60FDC3-7C83-4BDC-A095-B447D961C932}"/>
    <cellStyle name="Normal 5 2 4 5 4" xfId="2755" xr:uid="{A8DE9D96-9550-4274-8967-30161428CB04}"/>
    <cellStyle name="Normal 5 2 4 5 5" xfId="5089" xr:uid="{5E4D0ADB-1CB2-4C2B-98F8-251C80F27D13}"/>
    <cellStyle name="Normal 5 2 4 6" xfId="704" xr:uid="{BC8CAA4B-8AE0-436F-81DB-A36524BCD59A}"/>
    <cellStyle name="Normal 5 2 4 6 2" xfId="1879" xr:uid="{8329C21B-C058-4622-ACC7-F76811B0A80F}"/>
    <cellStyle name="Normal 5 2 4 6 2 2" xfId="4222" xr:uid="{5F4F6984-FB5C-4A4F-89D9-80E9F3743AC0}"/>
    <cellStyle name="Normal 5 2 4 6 2 3" xfId="6554" xr:uid="{06DA4270-6C8E-40FB-96B4-EAA0B884E9FC}"/>
    <cellStyle name="Normal 5 2 4 6 3" xfId="3052" xr:uid="{C81D3B27-5C0A-497E-B548-3156A0F02D05}"/>
    <cellStyle name="Normal 5 2 4 6 4" xfId="5386" xr:uid="{0E001AD6-356A-4B7B-B79F-900B29A576FF}"/>
    <cellStyle name="Normal 5 2 4 7" xfId="1296" xr:uid="{52999CCA-FD84-4C93-8EBC-584BAD804858}"/>
    <cellStyle name="Normal 5 2 4 7 2" xfId="3639" xr:uid="{3C87AF2E-DC4A-4751-ACA2-34CBE207BBCC}"/>
    <cellStyle name="Normal 5 2 4 7 3" xfId="5971" xr:uid="{85FBACAA-F4B5-4F8A-AA01-3EC0BB2B2C38}"/>
    <cellStyle name="Normal 5 2 4 8" xfId="2469" xr:uid="{F778FA66-6F48-4214-ABB4-560BDD54BCEB}"/>
    <cellStyle name="Normal 5 2 4 9" xfId="4803" xr:uid="{69C4DBA0-0990-4B76-80AD-BF837D1D0F1D}"/>
    <cellStyle name="Normal 5 2 5" xfId="140" xr:uid="{828BEBD0-116E-4FDD-8E40-A16D8135928D}"/>
    <cellStyle name="Normal 5 2 5 2" xfId="302" xr:uid="{74923318-3AD0-444C-AD92-DBA4A1D9340B}"/>
    <cellStyle name="Normal 5 2 5 2 2" xfId="588" xr:uid="{D963087E-25C7-4AFD-88B9-0DD8348AF690}"/>
    <cellStyle name="Normal 5 2 5 2 2 2" xfId="1179" xr:uid="{5C353BD8-234B-49E3-94D9-A26D3409C809}"/>
    <cellStyle name="Normal 5 2 5 2 2 2 2" xfId="2354" xr:uid="{BC09289F-E0D4-45B1-9492-EF2F562DEBC2}"/>
    <cellStyle name="Normal 5 2 5 2 2 2 2 2" xfId="4697" xr:uid="{56AC7C69-B2A0-4EB0-A32A-BE0C0571F1A2}"/>
    <cellStyle name="Normal 5 2 5 2 2 2 2 3" xfId="7029" xr:uid="{4FED6781-ADF5-4144-8FB6-997692838641}"/>
    <cellStyle name="Normal 5 2 5 2 2 2 3" xfId="3527" xr:uid="{67C0D810-D7BA-4A3D-9CFE-938A1DD17478}"/>
    <cellStyle name="Normal 5 2 5 2 2 2 4" xfId="5861" xr:uid="{9C196918-0D79-477A-B2EC-8A9219DAEB78}"/>
    <cellStyle name="Normal 5 2 5 2 2 3" xfId="1771" xr:uid="{A5E4B165-5C94-404F-89C3-3A77A63D92D0}"/>
    <cellStyle name="Normal 5 2 5 2 2 3 2" xfId="4114" xr:uid="{58FEC761-F3C0-45EF-B592-DC51307F7EB7}"/>
    <cellStyle name="Normal 5 2 5 2 2 3 3" xfId="6446" xr:uid="{817B7B6E-FE8E-4AAD-8389-0EC946FF3D12}"/>
    <cellStyle name="Normal 5 2 5 2 2 4" xfId="2944" xr:uid="{9AA40A96-21F6-4691-990D-9F93F3E875AC}"/>
    <cellStyle name="Normal 5 2 5 2 2 5" xfId="5278" xr:uid="{DD0E4746-640C-4687-8CA9-EF28E40AE2E9}"/>
    <cellStyle name="Normal 5 2 5 2 3" xfId="893" xr:uid="{FDC45407-04B3-48E1-9ED1-7844ED7961C0}"/>
    <cellStyle name="Normal 5 2 5 2 3 2" xfId="2068" xr:uid="{7B7999CC-467E-4430-91AF-D9C2CD255A9A}"/>
    <cellStyle name="Normal 5 2 5 2 3 2 2" xfId="4411" xr:uid="{861A0250-A9D0-4D28-928F-618812B6D3A4}"/>
    <cellStyle name="Normal 5 2 5 2 3 2 3" xfId="6743" xr:uid="{03DEE173-B76A-44E7-9C9E-D3CF97EA9260}"/>
    <cellStyle name="Normal 5 2 5 2 3 3" xfId="3241" xr:uid="{EF263ED0-DDAB-48FD-9D2E-FB21B92B0646}"/>
    <cellStyle name="Normal 5 2 5 2 3 4" xfId="5575" xr:uid="{9DA03F8D-9C4E-4A8B-BCD7-CDD88C5F8526}"/>
    <cellStyle name="Normal 5 2 5 2 4" xfId="1485" xr:uid="{BE0808C8-2F00-4816-8308-983372083719}"/>
    <cellStyle name="Normal 5 2 5 2 4 2" xfId="3828" xr:uid="{6AD32D85-3354-4C4A-B79B-82A73E924C6D}"/>
    <cellStyle name="Normal 5 2 5 2 4 3" xfId="6160" xr:uid="{9A6EE9E9-4665-4302-A45E-F1977E9B364F}"/>
    <cellStyle name="Normal 5 2 5 2 5" xfId="2658" xr:uid="{F4D7E5DC-07D2-456F-A394-A96EC6F1AF24}"/>
    <cellStyle name="Normal 5 2 5 2 6" xfId="4992" xr:uid="{BDD54110-C4B5-4D19-9B01-B9C4A924E836}"/>
    <cellStyle name="Normal 5 2 5 3" xfId="426" xr:uid="{C42221A9-78C0-401B-A735-D864CE62E437}"/>
    <cellStyle name="Normal 5 2 5 3 2" xfId="1017" xr:uid="{1FB69731-275E-47F7-B011-C6C4FD609723}"/>
    <cellStyle name="Normal 5 2 5 3 2 2" xfId="2192" xr:uid="{4B39790D-D7C7-45A5-A897-7C057587D81F}"/>
    <cellStyle name="Normal 5 2 5 3 2 2 2" xfId="4535" xr:uid="{CEB97819-479A-4E33-A3D6-7FAFE4AAD335}"/>
    <cellStyle name="Normal 5 2 5 3 2 2 3" xfId="6867" xr:uid="{F29D061E-6A56-49A8-959F-7E9AEEFCC248}"/>
    <cellStyle name="Normal 5 2 5 3 2 3" xfId="3365" xr:uid="{B9BCEE15-6A5E-4100-B94E-7EB2F4183286}"/>
    <cellStyle name="Normal 5 2 5 3 2 4" xfId="5699" xr:uid="{8E7973AB-7E6D-4DBB-8CEE-AD13B460CE20}"/>
    <cellStyle name="Normal 5 2 5 3 3" xfId="1609" xr:uid="{A1DCD664-9F73-417C-B414-237EB72B8453}"/>
    <cellStyle name="Normal 5 2 5 3 3 2" xfId="3952" xr:uid="{BE51C0BA-9AA8-4975-A201-03ECBB7DB7FA}"/>
    <cellStyle name="Normal 5 2 5 3 3 3" xfId="6284" xr:uid="{2019956D-110D-43A0-BD2B-21B56D922F29}"/>
    <cellStyle name="Normal 5 2 5 3 4" xfId="2782" xr:uid="{0E552451-656A-4207-85FD-DFBCB0BC18B7}"/>
    <cellStyle name="Normal 5 2 5 3 5" xfId="5116" xr:uid="{0BC175C3-5FAD-4D36-AC07-12C4FBB5ABF9}"/>
    <cellStyle name="Normal 5 2 5 4" xfId="731" xr:uid="{2B333393-71E6-4D90-A0DE-EC2F618E87D4}"/>
    <cellStyle name="Normal 5 2 5 4 2" xfId="1906" xr:uid="{0AC22075-ACDA-4466-8BBC-4B21F30085E6}"/>
    <cellStyle name="Normal 5 2 5 4 2 2" xfId="4249" xr:uid="{1A452B62-F684-4F4D-BA05-DB9187EB36AE}"/>
    <cellStyle name="Normal 5 2 5 4 2 3" xfId="6581" xr:uid="{8BDD3CAF-4B2D-4617-B10F-0CD596D8FCE9}"/>
    <cellStyle name="Normal 5 2 5 4 3" xfId="3079" xr:uid="{13347EEE-E50F-4901-9D93-17B5AF25FD05}"/>
    <cellStyle name="Normal 5 2 5 4 4" xfId="5413" xr:uid="{FABE01D2-FBA8-4BB1-8F36-67AE72C8D0BC}"/>
    <cellStyle name="Normal 5 2 5 5" xfId="1323" xr:uid="{9E8BCA01-6829-48A1-85C4-6E93B840D2EF}"/>
    <cellStyle name="Normal 5 2 5 5 2" xfId="3666" xr:uid="{48AB61B2-9400-4198-9ACB-E5FC1982B4E0}"/>
    <cellStyle name="Normal 5 2 5 5 3" xfId="5998" xr:uid="{4F5690E3-CE3A-4648-A6F5-39BF2F26C859}"/>
    <cellStyle name="Normal 5 2 5 6" xfId="2496" xr:uid="{00094251-072B-4F01-80B2-3CC20290FDDE}"/>
    <cellStyle name="Normal 5 2 5 7" xfId="4830" xr:uid="{568BE497-FFDA-4C86-A15F-9363F70D90D2}"/>
    <cellStyle name="Normal 5 2 6" xfId="181" xr:uid="{3605AC10-6BA6-41B0-9224-F4CF74046EA7}"/>
    <cellStyle name="Normal 5 2 6 2" xfId="248" xr:uid="{C501373B-4E5A-44BC-AFB0-73D21FE06D3C}"/>
    <cellStyle name="Normal 5 2 6 2 2" xfId="534" xr:uid="{E8CF57CA-E3FD-4DE2-A5BF-55C1852024E5}"/>
    <cellStyle name="Normal 5 2 6 2 2 2" xfId="1125" xr:uid="{3B52987B-94BE-452B-A369-56DF360DA5D2}"/>
    <cellStyle name="Normal 5 2 6 2 2 2 2" xfId="2300" xr:uid="{438E1164-C1FC-43E5-9E3D-22A0954499BB}"/>
    <cellStyle name="Normal 5 2 6 2 2 2 2 2" xfId="4643" xr:uid="{F788BF02-C815-419D-921A-3EC8B1FCAE49}"/>
    <cellStyle name="Normal 5 2 6 2 2 2 2 3" xfId="6975" xr:uid="{78735BD3-A579-48CF-B27B-1B24B2E18797}"/>
    <cellStyle name="Normal 5 2 6 2 2 2 3" xfId="3473" xr:uid="{5941CAF6-6A22-4AE5-BFDE-0FEF476B72A7}"/>
    <cellStyle name="Normal 5 2 6 2 2 2 4" xfId="5807" xr:uid="{12725006-C0B0-4BD4-9CD5-40F60A638098}"/>
    <cellStyle name="Normal 5 2 6 2 2 3" xfId="1717" xr:uid="{BB971C7A-C7B0-4312-A731-A2E3285478A2}"/>
    <cellStyle name="Normal 5 2 6 2 2 3 2" xfId="4060" xr:uid="{4384A854-C4F7-4EDA-A839-21ADD27FA0E8}"/>
    <cellStyle name="Normal 5 2 6 2 2 3 3" xfId="6392" xr:uid="{AF7A46BF-6B51-4804-814C-E9A52CF45AE0}"/>
    <cellStyle name="Normal 5 2 6 2 2 4" xfId="2890" xr:uid="{8A806050-19E4-4397-B87C-AA275CBB62CC}"/>
    <cellStyle name="Normal 5 2 6 2 2 5" xfId="5224" xr:uid="{DF66BD6A-DCA5-436C-813F-4FC742A9F9B3}"/>
    <cellStyle name="Normal 5 2 6 2 3" xfId="839" xr:uid="{0097F806-5629-4CD5-A211-6FA76E117C10}"/>
    <cellStyle name="Normal 5 2 6 2 3 2" xfId="2014" xr:uid="{96CD838E-B665-4504-AB5D-F9252497AF3B}"/>
    <cellStyle name="Normal 5 2 6 2 3 2 2" xfId="4357" xr:uid="{DD4E3CB8-A7B6-4E2B-B241-C44D226CC5B5}"/>
    <cellStyle name="Normal 5 2 6 2 3 2 3" xfId="6689" xr:uid="{AE5BE59C-A95A-4F48-BB0A-600300DA22D4}"/>
    <cellStyle name="Normal 5 2 6 2 3 3" xfId="3187" xr:uid="{B0350562-5767-4E50-A1FB-33C162447121}"/>
    <cellStyle name="Normal 5 2 6 2 3 4" xfId="5521" xr:uid="{6F87DA49-7AA8-4B67-AF39-1C0B124D1184}"/>
    <cellStyle name="Normal 5 2 6 2 4" xfId="1431" xr:uid="{F518895B-FF25-49CF-A5BB-186E9F3AE283}"/>
    <cellStyle name="Normal 5 2 6 2 4 2" xfId="3774" xr:uid="{93C041B3-D5A3-465A-881E-94C067B8CA7F}"/>
    <cellStyle name="Normal 5 2 6 2 4 3" xfId="6106" xr:uid="{261DD43B-98BA-45E7-B9C2-A83083298387}"/>
    <cellStyle name="Normal 5 2 6 2 5" xfId="2604" xr:uid="{E7D43734-C98D-47F2-BD19-64A649116DEC}"/>
    <cellStyle name="Normal 5 2 6 2 6" xfId="4938" xr:uid="{A332FE6E-A493-45A3-B4AA-12833A4E2B31}"/>
    <cellStyle name="Normal 5 2 6 3" xfId="467" xr:uid="{5A42D856-0C38-4576-BECB-A06ACD083739}"/>
    <cellStyle name="Normal 5 2 6 3 2" xfId="1058" xr:uid="{57FBD2DE-E809-4121-AD96-82F48EE62054}"/>
    <cellStyle name="Normal 5 2 6 3 2 2" xfId="2233" xr:uid="{BB6845CB-5DD4-4E40-AACA-E634005376A5}"/>
    <cellStyle name="Normal 5 2 6 3 2 2 2" xfId="4576" xr:uid="{383B05B7-51E2-4445-9481-B25B855A0DEA}"/>
    <cellStyle name="Normal 5 2 6 3 2 2 3" xfId="6908" xr:uid="{CF2EFD9D-9E4F-421C-8A5C-EECEBA7C6E35}"/>
    <cellStyle name="Normal 5 2 6 3 2 3" xfId="3406" xr:uid="{EB760406-4161-4EB3-AE79-9C6AB7ED1E9F}"/>
    <cellStyle name="Normal 5 2 6 3 2 4" xfId="5740" xr:uid="{25EC2512-48E7-4A8E-BE3F-CF978B5B7280}"/>
    <cellStyle name="Normal 5 2 6 3 3" xfId="1650" xr:uid="{758FFB85-C924-4634-8034-710DC2EDC7B9}"/>
    <cellStyle name="Normal 5 2 6 3 3 2" xfId="3993" xr:uid="{F49E5649-97E9-419B-B063-5420582CE052}"/>
    <cellStyle name="Normal 5 2 6 3 3 3" xfId="6325" xr:uid="{2E729F17-4203-4BF3-B0D5-CB1C6997B250}"/>
    <cellStyle name="Normal 5 2 6 3 4" xfId="2823" xr:uid="{492E1941-246B-4417-A100-14C46E8C8B1A}"/>
    <cellStyle name="Normal 5 2 6 3 5" xfId="5157" xr:uid="{9DEB692E-0B1F-45CE-86CE-FB535CDF8638}"/>
    <cellStyle name="Normal 5 2 6 4" xfId="772" xr:uid="{6D19A5B4-95E9-41E6-961A-FB779ABF8228}"/>
    <cellStyle name="Normal 5 2 6 4 2" xfId="1947" xr:uid="{8400252F-78FB-4E0F-BE3E-5558A17567E7}"/>
    <cellStyle name="Normal 5 2 6 4 2 2" xfId="4290" xr:uid="{ED65B0D0-538A-4738-860D-693A40193335}"/>
    <cellStyle name="Normal 5 2 6 4 2 3" xfId="6622" xr:uid="{C1FD3410-2408-421B-8CE6-E379B8C7A618}"/>
    <cellStyle name="Normal 5 2 6 4 3" xfId="3120" xr:uid="{F80008AC-B939-469F-A0A6-ED0615B16C6D}"/>
    <cellStyle name="Normal 5 2 6 4 4" xfId="5454" xr:uid="{875328A1-B2CD-4CBF-9ADE-F82A99931632}"/>
    <cellStyle name="Normal 5 2 6 5" xfId="1364" xr:uid="{B90BA349-BCD2-477E-890D-94F85D841ED6}"/>
    <cellStyle name="Normal 5 2 6 5 2" xfId="3707" xr:uid="{B07AB613-8D24-44F0-9A73-B88F1E256C34}"/>
    <cellStyle name="Normal 5 2 6 5 3" xfId="6039" xr:uid="{8CCC5ADD-3B57-4611-A937-92BBC5AB7A5A}"/>
    <cellStyle name="Normal 5 2 6 6" xfId="2537" xr:uid="{9B410753-57E4-418C-BA8A-8AFDB1C97D64}"/>
    <cellStyle name="Normal 5 2 6 7" xfId="4871" xr:uid="{1338F0F7-0E9A-495E-BDCC-629A6AF13225}"/>
    <cellStyle name="Normal 5 2 7" xfId="341" xr:uid="{D105CDFB-3FD8-4D44-A9EB-AA9381C33FC4}"/>
    <cellStyle name="Normal 5 2 7 2" xfId="627" xr:uid="{3C6DEC52-048F-4675-87CC-B5F0FF925BFE}"/>
    <cellStyle name="Normal 5 2 7 2 2" xfId="1218" xr:uid="{A7E0EE21-E5BC-4B2D-8349-6E42650B11CA}"/>
    <cellStyle name="Normal 5 2 7 2 2 2" xfId="2393" xr:uid="{6218188F-D37C-42C5-BE14-22B7CD9E50F2}"/>
    <cellStyle name="Normal 5 2 7 2 2 2 2" xfId="4736" xr:uid="{DED9ABFC-6A96-4FB2-BB58-997A5E1C8291}"/>
    <cellStyle name="Normal 5 2 7 2 2 2 3" xfId="7068" xr:uid="{C2547221-56C1-4377-8129-833F43A88B23}"/>
    <cellStyle name="Normal 5 2 7 2 2 3" xfId="3566" xr:uid="{9DC6DA91-8480-4694-84D2-0F53B5501093}"/>
    <cellStyle name="Normal 5 2 7 2 2 4" xfId="5900" xr:uid="{F3F74033-0308-4ADF-BF6C-47F50E57B294}"/>
    <cellStyle name="Normal 5 2 7 2 3" xfId="1810" xr:uid="{B42F5AB7-CCD6-4061-8F2F-C29272CB8B26}"/>
    <cellStyle name="Normal 5 2 7 2 3 2" xfId="4153" xr:uid="{E2A0C51C-3308-4BE5-B443-EE506388C443}"/>
    <cellStyle name="Normal 5 2 7 2 3 3" xfId="6485" xr:uid="{0E3AAF1A-8458-437A-B008-D3FFAA480C18}"/>
    <cellStyle name="Normal 5 2 7 2 4" xfId="2983" xr:uid="{DBA8CFBA-700C-427D-BCE4-2EF2B188FC90}"/>
    <cellStyle name="Normal 5 2 7 2 5" xfId="5317" xr:uid="{3B35900A-9EFC-4766-B086-32EE70134C30}"/>
    <cellStyle name="Normal 5 2 7 3" xfId="932" xr:uid="{09982E5C-91EB-44C3-8BF6-969EA00E64AD}"/>
    <cellStyle name="Normal 5 2 7 3 2" xfId="2107" xr:uid="{9E1C7934-E4E1-4EEF-9B6F-D4A710AC7849}"/>
    <cellStyle name="Normal 5 2 7 3 2 2" xfId="4450" xr:uid="{0B1760E3-F0FE-4768-B3B2-3DBC4E84750A}"/>
    <cellStyle name="Normal 5 2 7 3 2 3" xfId="6782" xr:uid="{AD5D88F7-7527-4316-A4DD-13BD2A3A995E}"/>
    <cellStyle name="Normal 5 2 7 3 3" xfId="3280" xr:uid="{567534CE-7F02-40B1-805D-CFEACCA7C9E7}"/>
    <cellStyle name="Normal 5 2 7 3 4" xfId="5614" xr:uid="{55DDBBA8-99D3-4E6F-9032-1DBF3ED7894B}"/>
    <cellStyle name="Normal 5 2 7 4" xfId="1524" xr:uid="{3516723A-1525-467D-A900-11D3DF6B73E5}"/>
    <cellStyle name="Normal 5 2 7 4 2" xfId="3867" xr:uid="{2E1F0219-201D-49E6-8355-21F85F29E809}"/>
    <cellStyle name="Normal 5 2 7 4 3" xfId="6199" xr:uid="{4748F0BE-7347-4C13-821D-8501377624E5}"/>
    <cellStyle name="Normal 5 2 7 5" xfId="2697" xr:uid="{C480B493-27D5-4967-8893-774670061BC2}"/>
    <cellStyle name="Normal 5 2 7 6" xfId="5031" xr:uid="{0002B641-C39E-48DE-BE83-012CA4694772}"/>
    <cellStyle name="Normal 5 2 8" xfId="207" xr:uid="{827593C5-80AD-41BA-B15E-869CCA6DA7DE}"/>
    <cellStyle name="Normal 5 2 8 2" xfId="493" xr:uid="{55BCA839-AC38-4AE0-AD56-45E76E8C67AF}"/>
    <cellStyle name="Normal 5 2 8 2 2" xfId="1084" xr:uid="{210BE2D9-9FA1-432F-98E0-E5AE897A9680}"/>
    <cellStyle name="Normal 5 2 8 2 2 2" xfId="2259" xr:uid="{46BABBEE-2261-4940-9B09-15F73F5B2862}"/>
    <cellStyle name="Normal 5 2 8 2 2 2 2" xfId="4602" xr:uid="{E0277AB7-B49F-4E70-8CB8-7460C4AF34A3}"/>
    <cellStyle name="Normal 5 2 8 2 2 2 3" xfId="6934" xr:uid="{D2623FF8-F033-4C6D-ACE5-F6FC49FA2B5A}"/>
    <cellStyle name="Normal 5 2 8 2 2 3" xfId="3432" xr:uid="{A5CCB2AD-7FEC-43DD-B909-AB27AE56976B}"/>
    <cellStyle name="Normal 5 2 8 2 2 4" xfId="5766" xr:uid="{C317678C-C9C1-4870-8D06-77CA8E366A44}"/>
    <cellStyle name="Normal 5 2 8 2 3" xfId="1676" xr:uid="{DCE86820-0CD3-4D95-8898-DC0479B1B4F5}"/>
    <cellStyle name="Normal 5 2 8 2 3 2" xfId="4019" xr:uid="{99ABDD45-F30C-4308-A453-3E6B66FF884D}"/>
    <cellStyle name="Normal 5 2 8 2 3 3" xfId="6351" xr:uid="{F32C8798-5A76-47A4-B68B-3B9A2CD5F194}"/>
    <cellStyle name="Normal 5 2 8 2 4" xfId="2849" xr:uid="{091E85D4-D818-4297-AF6C-3EED6881B129}"/>
    <cellStyle name="Normal 5 2 8 2 5" xfId="5183" xr:uid="{4ACC9136-3065-4432-BC3D-8EF67D7B4DFD}"/>
    <cellStyle name="Normal 5 2 8 3" xfId="798" xr:uid="{B7BB14A9-51CB-41ED-8041-EFBF615099FE}"/>
    <cellStyle name="Normal 5 2 8 3 2" xfId="1973" xr:uid="{500FF267-A42B-48D5-A028-0AD5E538D709}"/>
    <cellStyle name="Normal 5 2 8 3 2 2" xfId="4316" xr:uid="{FF7F38F2-C9D6-4B73-80EB-0CC549A02132}"/>
    <cellStyle name="Normal 5 2 8 3 2 3" xfId="6648" xr:uid="{689E8CE7-2E82-4640-A2BF-83657670AADE}"/>
    <cellStyle name="Normal 5 2 8 3 3" xfId="3146" xr:uid="{05F7E8E7-C236-49B1-927D-53E3ED0DAA56}"/>
    <cellStyle name="Normal 5 2 8 3 4" xfId="5480" xr:uid="{AE79D048-7E0E-4E43-86EB-220C443C6F4B}"/>
    <cellStyle name="Normal 5 2 8 4" xfId="1390" xr:uid="{DC5F5A9E-2509-4755-9FD4-5CA6307F18E4}"/>
    <cellStyle name="Normal 5 2 8 4 2" xfId="3733" xr:uid="{F5836522-C9F8-4F21-90FB-03CA192C26FF}"/>
    <cellStyle name="Normal 5 2 8 4 3" xfId="6065" xr:uid="{20AFAA24-FC1E-46F7-842C-CF70EBB3A79D}"/>
    <cellStyle name="Normal 5 2 8 5" xfId="2563" xr:uid="{C826B1B3-7753-4D3D-909A-456F16D21481}"/>
    <cellStyle name="Normal 5 2 8 6" xfId="4897" xr:uid="{8CD8B2ED-6756-4CC1-860F-DFC9628AF128}"/>
    <cellStyle name="Normal 5 2 9" xfId="372" xr:uid="{830C0AA7-1FBA-4B3D-89F8-0C296B96AF8D}"/>
    <cellStyle name="Normal 5 2 9 2" xfId="963" xr:uid="{F63111E3-3541-4C72-8983-1F803E7A6DD1}"/>
    <cellStyle name="Normal 5 2 9 2 2" xfId="2138" xr:uid="{5D095A9C-AFF6-4F3C-A234-D02E893FD732}"/>
    <cellStyle name="Normal 5 2 9 2 2 2" xfId="4481" xr:uid="{B485A25E-69BD-4046-A7BC-723CEA4A4382}"/>
    <cellStyle name="Normal 5 2 9 2 2 3" xfId="6813" xr:uid="{D7C4DE68-F5C5-49EE-AA70-9D32EEA52B18}"/>
    <cellStyle name="Normal 5 2 9 2 3" xfId="3311" xr:uid="{5A39F90D-DE44-4000-AE78-E2DA78913F9F}"/>
    <cellStyle name="Normal 5 2 9 2 4" xfId="5645" xr:uid="{B5D6C497-6191-48E7-9BAA-B0C6FB51A802}"/>
    <cellStyle name="Normal 5 2 9 3" xfId="1555" xr:uid="{A0711002-D4F1-4A59-B791-7F16D38DF0B4}"/>
    <cellStyle name="Normal 5 2 9 3 2" xfId="3898" xr:uid="{FDC26C0F-C13B-4374-A8C6-4151A51ECFC1}"/>
    <cellStyle name="Normal 5 2 9 3 3" xfId="6230" xr:uid="{69BCF7B8-D6AB-4CCF-AA47-2218D68256D8}"/>
    <cellStyle name="Normal 5 2 9 4" xfId="2728" xr:uid="{32CD87DC-613D-40E7-B64E-6E2CA9C56435}"/>
    <cellStyle name="Normal 5 2 9 5" xfId="5062" xr:uid="{55D85068-1CAD-41F9-A29E-46D32147B491}"/>
    <cellStyle name="Normal 5 22" xfId="659" xr:uid="{4F2AC492-3659-4A58-96D0-90E18D369F45}"/>
    <cellStyle name="Normal 5 22 2" xfId="1248" xr:uid="{25A7796B-541A-4549-8BF5-28C02B64C536}"/>
    <cellStyle name="Normal 5 22 2 2" xfId="2421" xr:uid="{B682A909-E6CF-4EBD-B300-D699A2B7A393}"/>
    <cellStyle name="Normal 5 22 2 2 2" xfId="4764" xr:uid="{14AF886F-D6BE-4FED-BD3F-E0B915DE180A}"/>
    <cellStyle name="Normal 5 22 2 2 3" xfId="7096" xr:uid="{26FA0DAF-7004-41EF-8694-9ACE04E19FAF}"/>
    <cellStyle name="Normal 5 22 2 3" xfId="3594" xr:uid="{923E0E67-B694-452A-8565-E87A25F20E0E}"/>
    <cellStyle name="Normal 5 22 2 4" xfId="5928" xr:uid="{B3B7EA41-F445-4B5C-9444-8AAE6101A3E8}"/>
    <cellStyle name="Normal 5 22 3" xfId="1838" xr:uid="{3981549E-9CBD-4F7D-B612-59966DE2C706}"/>
    <cellStyle name="Normal 5 22 3 2" xfId="4181" xr:uid="{F0CDD4E0-52A4-46CF-8858-3CC68289792E}"/>
    <cellStyle name="Normal 5 22 3 3" xfId="6513" xr:uid="{8ACCFD44-73C9-4425-A9AE-E2DC88272579}"/>
    <cellStyle name="Normal 5 22 4" xfId="3011" xr:uid="{8ACA2296-5C1F-43CF-9AD9-544D420A1261}"/>
    <cellStyle name="Normal 5 22 5" xfId="5345" xr:uid="{1932553D-1110-4BE2-AC55-B36493960DF5}"/>
    <cellStyle name="Normal 5 3" xfId="88" xr:uid="{7478E4EB-9AFD-48A7-8DEF-DF9131C97045}"/>
    <cellStyle name="Normal 5 3 10" xfId="679" xr:uid="{EB7E113A-BBD3-4896-A6BE-401FCA59BEB8}"/>
    <cellStyle name="Normal 5 3 10 2" xfId="1854" xr:uid="{97EA0DA0-6CB1-4EEA-BF01-2F34EE535CDF}"/>
    <cellStyle name="Normal 5 3 10 2 2" xfId="4197" xr:uid="{A6AD8976-3137-46A4-885C-093D2F34B3B9}"/>
    <cellStyle name="Normal 5 3 10 2 3" xfId="6529" xr:uid="{AFF7B4F4-150D-4896-9584-4AC37E6BBBDE}"/>
    <cellStyle name="Normal 5 3 10 3" xfId="3027" xr:uid="{E8126B76-030E-4FB0-8D07-5AB6A636BC9A}"/>
    <cellStyle name="Normal 5 3 10 4" xfId="5361" xr:uid="{15E80A66-2FC2-48F8-8441-CCC960C94768}"/>
    <cellStyle name="Normal 5 3 11" xfId="1271" xr:uid="{1BC7D312-16D3-4340-A76A-75CEB5B9247E}"/>
    <cellStyle name="Normal 5 3 11 2" xfId="3614" xr:uid="{C8C3C93B-CF9B-448B-8452-F5727EB95351}"/>
    <cellStyle name="Normal 5 3 11 3" xfId="5946" xr:uid="{8443BBD7-DCFF-48E8-982B-D13D777221C6}"/>
    <cellStyle name="Normal 5 3 12" xfId="2444" xr:uid="{221FE459-03EF-48B8-B8B1-A8E055BEF2CF}"/>
    <cellStyle name="Normal 5 3 13" xfId="4778" xr:uid="{44E036FA-5C9A-47A0-B0E6-B627B1D875A5}"/>
    <cellStyle name="Normal 5 3 2" xfId="94" xr:uid="{CF73BE0D-B3AD-4539-AAD1-451F66887261}"/>
    <cellStyle name="Normal 5 3 2 10" xfId="1277" xr:uid="{47B9BFE1-3CD3-456C-AC96-E66D14063265}"/>
    <cellStyle name="Normal 5 3 2 10 2" xfId="3620" xr:uid="{0AFCCBE2-7835-485E-88CE-31DA717429E1}"/>
    <cellStyle name="Normal 5 3 2 10 3" xfId="5952" xr:uid="{CBC90039-30F4-4D51-A353-1BCC02E4924E}"/>
    <cellStyle name="Normal 5 3 2 11" xfId="2450" xr:uid="{7BA16DC3-6A8D-4063-826D-1006BABEADF6}"/>
    <cellStyle name="Normal 5 3 2 12" xfId="4784" xr:uid="{4030714F-06A4-439E-91FA-FECFA7CA0B1C}"/>
    <cellStyle name="Normal 5 3 2 2" xfId="107" xr:uid="{8EB2F798-A08D-40C2-920A-44DF2565F56F}"/>
    <cellStyle name="Normal 5 3 2 2 10" xfId="2463" xr:uid="{CFAE7439-1088-494C-A390-3659703C97F7}"/>
    <cellStyle name="Normal 5 3 2 2 11" xfId="4797" xr:uid="{47FFE006-640B-4B00-8001-B07951A57E13}"/>
    <cellStyle name="Normal 5 3 2 2 2" xfId="134" xr:uid="{719EBBBA-8D04-4B48-9005-CEDF9AF7F2D9}"/>
    <cellStyle name="Normal 5 3 2 2 2 2" xfId="296" xr:uid="{D763ED67-A328-4583-AD66-5B452F5599D6}"/>
    <cellStyle name="Normal 5 3 2 2 2 2 2" xfId="582" xr:uid="{AF7F106E-6114-472A-8D19-F1D99867E096}"/>
    <cellStyle name="Normal 5 3 2 2 2 2 2 2" xfId="1173" xr:uid="{1DFE2E56-D570-4A1C-A07C-4115C0B7C31C}"/>
    <cellStyle name="Normal 5 3 2 2 2 2 2 2 2" xfId="2348" xr:uid="{B0B37A97-D056-4975-9C2F-5ADF944554CE}"/>
    <cellStyle name="Normal 5 3 2 2 2 2 2 2 2 2" xfId="4691" xr:uid="{C35E2BDA-49A2-4F8A-8A65-8064FB3522D4}"/>
    <cellStyle name="Normal 5 3 2 2 2 2 2 2 2 3" xfId="7023" xr:uid="{087D48A7-5F5F-43D5-9A7D-3738D282C3A4}"/>
    <cellStyle name="Normal 5 3 2 2 2 2 2 2 3" xfId="3521" xr:uid="{7138766B-23F1-493A-8080-CD714B9EFFDE}"/>
    <cellStyle name="Normal 5 3 2 2 2 2 2 2 4" xfId="5855" xr:uid="{DFA79012-CC33-4CCB-8F6C-E6576CB11804}"/>
    <cellStyle name="Normal 5 3 2 2 2 2 2 3" xfId="1765" xr:uid="{C0702938-9184-4386-ADBE-2399BA25F20A}"/>
    <cellStyle name="Normal 5 3 2 2 2 2 2 3 2" xfId="4108" xr:uid="{B36AB79C-CFFC-4AC6-801F-EAA220DA0F56}"/>
    <cellStyle name="Normal 5 3 2 2 2 2 2 3 3" xfId="6440" xr:uid="{2C82B14C-922B-411C-B085-E62190DC1F6E}"/>
    <cellStyle name="Normal 5 3 2 2 2 2 2 4" xfId="2938" xr:uid="{F3D7278E-1E13-4BD2-BE87-A6F56AA1C55D}"/>
    <cellStyle name="Normal 5 3 2 2 2 2 2 5" xfId="5272" xr:uid="{C6928F95-F628-40D2-BC9D-B0A80B7A1C2B}"/>
    <cellStyle name="Normal 5 3 2 2 2 2 3" xfId="887" xr:uid="{157461A9-A550-47E7-87AB-DF0F39A9CFBC}"/>
    <cellStyle name="Normal 5 3 2 2 2 2 3 2" xfId="2062" xr:uid="{1392E2BA-F3B7-4ECC-919B-65A4DA2CF37D}"/>
    <cellStyle name="Normal 5 3 2 2 2 2 3 2 2" xfId="4405" xr:uid="{BC4AEF96-AEB1-4545-9102-B30F2E960F9B}"/>
    <cellStyle name="Normal 5 3 2 2 2 2 3 2 3" xfId="6737" xr:uid="{C846E95D-ACE7-44E2-BAB3-2F91ABD54344}"/>
    <cellStyle name="Normal 5 3 2 2 2 2 3 3" xfId="3235" xr:uid="{9276F501-02E0-40B9-ABF9-EB7675C2C91D}"/>
    <cellStyle name="Normal 5 3 2 2 2 2 3 4" xfId="5569" xr:uid="{F7AC18DD-74CA-479B-9482-5831BAD4E6CE}"/>
    <cellStyle name="Normal 5 3 2 2 2 2 4" xfId="1479" xr:uid="{1A51BCBB-4566-4D50-8F74-DF13404A1D01}"/>
    <cellStyle name="Normal 5 3 2 2 2 2 4 2" xfId="3822" xr:uid="{8535CFF2-41B1-477E-9F54-100C566CCB1B}"/>
    <cellStyle name="Normal 5 3 2 2 2 2 4 3" xfId="6154" xr:uid="{EBBEFE3F-7B78-48A5-90E1-EAB2C830A7F5}"/>
    <cellStyle name="Normal 5 3 2 2 2 2 5" xfId="2652" xr:uid="{E1A6B250-0DD3-4284-9C7C-74F5BB327763}"/>
    <cellStyle name="Normal 5 3 2 2 2 2 6" xfId="4986" xr:uid="{746E69D6-AB82-4FC1-BF45-50675E165AEA}"/>
    <cellStyle name="Normal 5 3 2 2 2 3" xfId="420" xr:uid="{CEF7DBBD-439B-4643-8A20-E80EA6B19698}"/>
    <cellStyle name="Normal 5 3 2 2 2 3 2" xfId="1011" xr:uid="{E87E29EE-4F45-4293-B3E5-8F831321AA67}"/>
    <cellStyle name="Normal 5 3 2 2 2 3 2 2" xfId="2186" xr:uid="{B7E6E875-131C-4773-ABF0-0C42151CAEBF}"/>
    <cellStyle name="Normal 5 3 2 2 2 3 2 2 2" xfId="4529" xr:uid="{913160EA-7DBA-47E8-99CB-42BCDBE903B1}"/>
    <cellStyle name="Normal 5 3 2 2 2 3 2 2 3" xfId="6861" xr:uid="{2D21908C-3802-479E-B49D-7207D95AD320}"/>
    <cellStyle name="Normal 5 3 2 2 2 3 2 3" xfId="3359" xr:uid="{F92613C8-769A-43D9-85DB-A31F455F08EE}"/>
    <cellStyle name="Normal 5 3 2 2 2 3 2 4" xfId="5693" xr:uid="{96A772C6-7018-49F6-8223-C5D809E591D4}"/>
    <cellStyle name="Normal 5 3 2 2 2 3 3" xfId="1603" xr:uid="{8C6ACA8E-6A06-4FAA-9759-5B0CC2EB6596}"/>
    <cellStyle name="Normal 5 3 2 2 2 3 3 2" xfId="3946" xr:uid="{85BC85E9-F86B-4EE9-9CB7-835764708090}"/>
    <cellStyle name="Normal 5 3 2 2 2 3 3 3" xfId="6278" xr:uid="{E7A2557E-B0C2-4907-A431-A7A2ECB8AA91}"/>
    <cellStyle name="Normal 5 3 2 2 2 3 4" xfId="2776" xr:uid="{C6D2E8A3-9E11-4B87-9AE0-EF7D9868C746}"/>
    <cellStyle name="Normal 5 3 2 2 2 3 5" xfId="5110" xr:uid="{4A361D74-4F95-404F-90C3-D7A08FA827D0}"/>
    <cellStyle name="Normal 5 3 2 2 2 4" xfId="725" xr:uid="{541A99C0-90E8-4320-9B67-07B8965EFCD8}"/>
    <cellStyle name="Normal 5 3 2 2 2 4 2" xfId="1900" xr:uid="{112A16B4-3F34-4DC3-9740-F6B2C6F2CD7D}"/>
    <cellStyle name="Normal 5 3 2 2 2 4 2 2" xfId="4243" xr:uid="{CAA9D5B9-98E2-4068-AEBA-0FA4D00A1448}"/>
    <cellStyle name="Normal 5 3 2 2 2 4 2 3" xfId="6575" xr:uid="{23E99E8C-E6E7-40C7-80BD-5BB0F9F65F5C}"/>
    <cellStyle name="Normal 5 3 2 2 2 4 3" xfId="3073" xr:uid="{DE897D71-08D6-4FB8-A49F-1B5A6E39B3C6}"/>
    <cellStyle name="Normal 5 3 2 2 2 4 4" xfId="5407" xr:uid="{4700B771-EA88-414B-B09A-667824000597}"/>
    <cellStyle name="Normal 5 3 2 2 2 5" xfId="1317" xr:uid="{A1D92C04-A98A-4E1A-A882-55E8F75CCA86}"/>
    <cellStyle name="Normal 5 3 2 2 2 5 2" xfId="3660" xr:uid="{88094969-E13F-4FDC-A965-82C2C22EE538}"/>
    <cellStyle name="Normal 5 3 2 2 2 5 3" xfId="5992" xr:uid="{3DD17C95-9827-46D6-819B-AFA50511819C}"/>
    <cellStyle name="Normal 5 3 2 2 2 6" xfId="2490" xr:uid="{968CC291-EEF0-4DE5-88CE-1022E8463D62}"/>
    <cellStyle name="Normal 5 3 2 2 2 7" xfId="4824" xr:uid="{95A58046-B3D7-4245-8662-4B190E2F0E4A}"/>
    <cellStyle name="Normal 5 3 2 2 3" xfId="175" xr:uid="{81249FA3-8A0A-4F71-9971-8811094EC6E5}"/>
    <cellStyle name="Normal 5 3 2 2 3 2" xfId="337" xr:uid="{A7AEFD2F-F2BD-4563-8423-ECC4E642803D}"/>
    <cellStyle name="Normal 5 3 2 2 3 2 2" xfId="623" xr:uid="{4DF90F2A-B41A-4350-856C-45B35E3AB009}"/>
    <cellStyle name="Normal 5 3 2 2 3 2 2 2" xfId="1214" xr:uid="{B8DF705F-154C-42C8-B3A8-3AD9AE850060}"/>
    <cellStyle name="Normal 5 3 2 2 3 2 2 2 2" xfId="2389" xr:uid="{7F734E06-EB21-4F62-8150-5D00550C69DF}"/>
    <cellStyle name="Normal 5 3 2 2 3 2 2 2 2 2" xfId="4732" xr:uid="{34D24D33-C0E8-40E3-BD65-DA42B871DB8B}"/>
    <cellStyle name="Normal 5 3 2 2 3 2 2 2 2 3" xfId="7064" xr:uid="{4872F7C2-1FEC-49DB-BD3A-56AB0D29C382}"/>
    <cellStyle name="Normal 5 3 2 2 3 2 2 2 3" xfId="3562" xr:uid="{19490231-3068-4FB8-89F9-F3ABAF508B0F}"/>
    <cellStyle name="Normal 5 3 2 2 3 2 2 2 4" xfId="5896" xr:uid="{C5111716-40F5-4A9A-8AC6-CBD04D97FEB5}"/>
    <cellStyle name="Normal 5 3 2 2 3 2 2 3" xfId="1806" xr:uid="{2A697630-5C2F-4F3B-9FC0-80A62D7A34B3}"/>
    <cellStyle name="Normal 5 3 2 2 3 2 2 3 2" xfId="4149" xr:uid="{71B78A69-E3A1-4029-ABF4-D18D5C8E5555}"/>
    <cellStyle name="Normal 5 3 2 2 3 2 2 3 3" xfId="6481" xr:uid="{C0839135-0507-4C2E-9B68-35A5B86AD5F6}"/>
    <cellStyle name="Normal 5 3 2 2 3 2 2 4" xfId="2979" xr:uid="{0053D65F-94B8-43E3-99EB-9A15751A7274}"/>
    <cellStyle name="Normal 5 3 2 2 3 2 2 5" xfId="5313" xr:uid="{E2D31A25-95CA-4D7B-8358-7085F4078C4B}"/>
    <cellStyle name="Normal 5 3 2 2 3 2 3" xfId="928" xr:uid="{3BFC03F2-47F2-4B57-A6C8-128F1D6FD49E}"/>
    <cellStyle name="Normal 5 3 2 2 3 2 3 2" xfId="2103" xr:uid="{5343C589-CB5F-4C7D-AF3E-C6D6D020DE0B}"/>
    <cellStyle name="Normal 5 3 2 2 3 2 3 2 2" xfId="4446" xr:uid="{7BD73190-DF72-4B42-B68C-F2289FCB83B1}"/>
    <cellStyle name="Normal 5 3 2 2 3 2 3 2 3" xfId="6778" xr:uid="{4E9F8C10-006A-4DED-B527-1FC956C59921}"/>
    <cellStyle name="Normal 5 3 2 2 3 2 3 3" xfId="3276" xr:uid="{9CA89B7E-8C27-44F5-AD26-3ED033CFC3B7}"/>
    <cellStyle name="Normal 5 3 2 2 3 2 3 4" xfId="5610" xr:uid="{1863BD0D-4C6C-403F-9C18-E00FC7E125AD}"/>
    <cellStyle name="Normal 5 3 2 2 3 2 4" xfId="1520" xr:uid="{2C3460C3-F3CF-4A65-915E-6F16E2416E91}"/>
    <cellStyle name="Normal 5 3 2 2 3 2 4 2" xfId="3863" xr:uid="{D2B5BB32-21F3-4426-B076-FF987DF8C0B1}"/>
    <cellStyle name="Normal 5 3 2 2 3 2 4 3" xfId="6195" xr:uid="{35495A0C-CE77-43FA-B879-0D40420DF26B}"/>
    <cellStyle name="Normal 5 3 2 2 3 2 5" xfId="2693" xr:uid="{62746D2D-D43C-44E0-95A7-D71BCE797C4B}"/>
    <cellStyle name="Normal 5 3 2 2 3 2 6" xfId="5027" xr:uid="{8232FC33-0003-446D-BABC-EBA26083ED90}"/>
    <cellStyle name="Normal 5 3 2 2 3 3" xfId="461" xr:uid="{159E7B65-7777-4741-A300-DC82D985D6A4}"/>
    <cellStyle name="Normal 5 3 2 2 3 3 2" xfId="1052" xr:uid="{F4C1FA38-0BE8-4C9C-8FE5-B49BAE3CB73F}"/>
    <cellStyle name="Normal 5 3 2 2 3 3 2 2" xfId="2227" xr:uid="{D497F361-AFE2-4D6A-AAC0-88EA747D5377}"/>
    <cellStyle name="Normal 5 3 2 2 3 3 2 2 2" xfId="4570" xr:uid="{6477D3BD-F91A-4ADC-B768-836FB0FF0E8F}"/>
    <cellStyle name="Normal 5 3 2 2 3 3 2 2 3" xfId="6902" xr:uid="{5F252B50-7227-41C5-A1CD-7681291BA58E}"/>
    <cellStyle name="Normal 5 3 2 2 3 3 2 3" xfId="3400" xr:uid="{B7E7B022-B332-4DCD-ACE2-5D017CF6A1BD}"/>
    <cellStyle name="Normal 5 3 2 2 3 3 2 4" xfId="5734" xr:uid="{54E4C681-8497-496D-8EB5-1E2C46154E78}"/>
    <cellStyle name="Normal 5 3 2 2 3 3 3" xfId="1644" xr:uid="{88F99E35-BC53-4CB6-AFC5-3E25D345E46D}"/>
    <cellStyle name="Normal 5 3 2 2 3 3 3 2" xfId="3987" xr:uid="{022B9C00-F4D2-42E2-AF0E-F9425EC347BF}"/>
    <cellStyle name="Normal 5 3 2 2 3 3 3 3" xfId="6319" xr:uid="{31631C6E-91ED-4B94-AA72-2DA5734737B3}"/>
    <cellStyle name="Normal 5 3 2 2 3 3 4" xfId="2817" xr:uid="{4FA429FC-35C8-4A4E-9B61-353A994F9DE0}"/>
    <cellStyle name="Normal 5 3 2 2 3 3 5" xfId="5151" xr:uid="{441EB2A6-D3FB-4216-A32B-631599F84C72}"/>
    <cellStyle name="Normal 5 3 2 2 3 4" xfId="766" xr:uid="{554BBD53-9BF2-4F3D-8557-F3DCA1916EDC}"/>
    <cellStyle name="Normal 5 3 2 2 3 4 2" xfId="1941" xr:uid="{E098B455-1A7F-43AD-A78E-6BB5CA9C2A9D}"/>
    <cellStyle name="Normal 5 3 2 2 3 4 2 2" xfId="4284" xr:uid="{5D08B5A3-9E06-4EFD-B4D7-AF427DEBAB19}"/>
    <cellStyle name="Normal 5 3 2 2 3 4 2 3" xfId="6616" xr:uid="{D2FB620B-DCC0-42B0-87E7-D57C0D42C60B}"/>
    <cellStyle name="Normal 5 3 2 2 3 4 3" xfId="3114" xr:uid="{CF1E519E-5A11-4AE5-B1C4-4D2E8309937F}"/>
    <cellStyle name="Normal 5 3 2 2 3 4 4" xfId="5448" xr:uid="{EE83E6A2-4ADE-48F5-8369-54CE971C7CF2}"/>
    <cellStyle name="Normal 5 3 2 2 3 5" xfId="1358" xr:uid="{BB317D38-4C84-48CB-933D-454545CF13A4}"/>
    <cellStyle name="Normal 5 3 2 2 3 5 2" xfId="3701" xr:uid="{D5277A36-E80C-4ED9-B0E6-770662C228A2}"/>
    <cellStyle name="Normal 5 3 2 2 3 5 3" xfId="6033" xr:uid="{9A05C760-C322-4A5B-8135-C54A8448CC26}"/>
    <cellStyle name="Normal 5 3 2 2 3 6" xfId="2531" xr:uid="{EF4EB221-DDED-4B2A-92C6-9CC06BC90956}"/>
    <cellStyle name="Normal 5 3 2 2 3 7" xfId="4865" xr:uid="{12306C29-69C3-4CB7-B3EF-A0D1A130908C}"/>
    <cellStyle name="Normal 5 3 2 2 4" xfId="202" xr:uid="{65B42F20-DBA9-4ACA-BCC0-40672AD4B88D}"/>
    <cellStyle name="Normal 5 3 2 2 4 2" xfId="269" xr:uid="{26138978-76F2-4596-98D0-D6EDFC08A473}"/>
    <cellStyle name="Normal 5 3 2 2 4 2 2" xfId="555" xr:uid="{152CD558-FC93-43F3-B1C1-F869D24A4AFB}"/>
    <cellStyle name="Normal 5 3 2 2 4 2 2 2" xfId="1146" xr:uid="{89C50212-D0BA-4112-95EA-551BC54FC580}"/>
    <cellStyle name="Normal 5 3 2 2 4 2 2 2 2" xfId="2321" xr:uid="{C3E5BFB3-F2D8-4E5F-8562-F2EA5FE2E8FF}"/>
    <cellStyle name="Normal 5 3 2 2 4 2 2 2 2 2" xfId="4664" xr:uid="{EF29927B-C6C2-446E-B1C8-02E5A70C38AD}"/>
    <cellStyle name="Normal 5 3 2 2 4 2 2 2 2 3" xfId="6996" xr:uid="{2B7CCC7C-DF1C-494C-AFAA-D9D2C0FD2813}"/>
    <cellStyle name="Normal 5 3 2 2 4 2 2 2 3" xfId="3494" xr:uid="{56453158-E31E-45D6-A09F-1A8F0C9A10A3}"/>
    <cellStyle name="Normal 5 3 2 2 4 2 2 2 4" xfId="5828" xr:uid="{75D40F56-6A33-4FBB-B53E-DD9F7A617C79}"/>
    <cellStyle name="Normal 5 3 2 2 4 2 2 3" xfId="1738" xr:uid="{A744A163-062E-402B-B41E-0D3E921C7EF3}"/>
    <cellStyle name="Normal 5 3 2 2 4 2 2 3 2" xfId="4081" xr:uid="{800B2E47-4824-47C6-8CEB-FD8E7C006883}"/>
    <cellStyle name="Normal 5 3 2 2 4 2 2 3 3" xfId="6413" xr:uid="{E74E1352-5DCD-434F-A385-01CC828544FD}"/>
    <cellStyle name="Normal 5 3 2 2 4 2 2 4" xfId="2911" xr:uid="{D105DE83-14D5-4C3F-907D-C4289ED7FE1E}"/>
    <cellStyle name="Normal 5 3 2 2 4 2 2 5" xfId="5245" xr:uid="{6AF783AA-5013-44D6-824C-80CA54751D4B}"/>
    <cellStyle name="Normal 5 3 2 2 4 2 3" xfId="860" xr:uid="{33D22B17-896E-47C1-A86A-27007C6A1773}"/>
    <cellStyle name="Normal 5 3 2 2 4 2 3 2" xfId="2035" xr:uid="{9B6E3D9A-85B5-4A5F-BF9B-FB090126B288}"/>
    <cellStyle name="Normal 5 3 2 2 4 2 3 2 2" xfId="4378" xr:uid="{B1EAF669-C4C9-4595-936C-349B159DBC93}"/>
    <cellStyle name="Normal 5 3 2 2 4 2 3 2 3" xfId="6710" xr:uid="{C3396EEB-F5C7-4812-9721-AE65DBF5E4F8}"/>
    <cellStyle name="Normal 5 3 2 2 4 2 3 3" xfId="3208" xr:uid="{2E32530E-E85B-4184-AA58-C03D2922F475}"/>
    <cellStyle name="Normal 5 3 2 2 4 2 3 4" xfId="5542" xr:uid="{2C658A35-E447-4F74-B744-7555C59FB5CC}"/>
    <cellStyle name="Normal 5 3 2 2 4 2 4" xfId="1452" xr:uid="{DCA639DF-F7E0-4922-B5D2-1E471974CF8C}"/>
    <cellStyle name="Normal 5 3 2 2 4 2 4 2" xfId="3795" xr:uid="{40073222-AE2F-464A-8CC9-33F9EE781D27}"/>
    <cellStyle name="Normal 5 3 2 2 4 2 4 3" xfId="6127" xr:uid="{F0DAD2BC-3D74-489E-9305-79B5189A23B0}"/>
    <cellStyle name="Normal 5 3 2 2 4 2 5" xfId="2625" xr:uid="{83D86CFA-303C-4D04-9229-07F179F87274}"/>
    <cellStyle name="Normal 5 3 2 2 4 2 6" xfId="4959" xr:uid="{2110752B-8582-448E-83C5-8CC4C9A39DDE}"/>
    <cellStyle name="Normal 5 3 2 2 4 3" xfId="488" xr:uid="{F9E0D48E-D9FE-45B0-B0C2-6758C2A32E93}"/>
    <cellStyle name="Normal 5 3 2 2 4 3 2" xfId="1079" xr:uid="{D56C23DF-FF92-4378-AE33-676C05AFBFE0}"/>
    <cellStyle name="Normal 5 3 2 2 4 3 2 2" xfId="2254" xr:uid="{99DA673E-2233-44B5-AD82-A9CC8719F80E}"/>
    <cellStyle name="Normal 5 3 2 2 4 3 2 2 2" xfId="4597" xr:uid="{439821AC-9887-47FB-A7D5-8F3C66C31B88}"/>
    <cellStyle name="Normal 5 3 2 2 4 3 2 2 3" xfId="6929" xr:uid="{2FCEA166-20B2-4421-A583-A034ADB43D93}"/>
    <cellStyle name="Normal 5 3 2 2 4 3 2 3" xfId="3427" xr:uid="{A89843DC-E2DB-4AAB-8FF4-1FF51EF3C4B1}"/>
    <cellStyle name="Normal 5 3 2 2 4 3 2 4" xfId="5761" xr:uid="{2950BEB6-1752-4EDB-8DAD-C7DCFB0BA822}"/>
    <cellStyle name="Normal 5 3 2 2 4 3 3" xfId="1671" xr:uid="{7CA98676-883E-4414-98AB-6C2FFDAE2451}"/>
    <cellStyle name="Normal 5 3 2 2 4 3 3 2" xfId="4014" xr:uid="{6388BDD5-0B09-49E1-8821-27CC883F47B8}"/>
    <cellStyle name="Normal 5 3 2 2 4 3 3 3" xfId="6346" xr:uid="{01D2853C-A96F-42C4-A6EB-D715E3EACA99}"/>
    <cellStyle name="Normal 5 3 2 2 4 3 4" xfId="2844" xr:uid="{6E7B1086-D98D-4D3F-BA8A-AB8863F79D77}"/>
    <cellStyle name="Normal 5 3 2 2 4 3 5" xfId="5178" xr:uid="{3B379F68-8619-4BFB-9DA0-38BFD84B1051}"/>
    <cellStyle name="Normal 5 3 2 2 4 4" xfId="793" xr:uid="{9E237731-D4F1-43FF-B6BB-FEF530FA1984}"/>
    <cellStyle name="Normal 5 3 2 2 4 4 2" xfId="1968" xr:uid="{4B810E9D-0773-465C-87EE-C2B6E392CB6F}"/>
    <cellStyle name="Normal 5 3 2 2 4 4 2 2" xfId="4311" xr:uid="{3EAEC972-F8EF-4AA2-8761-4EE82FA62CA8}"/>
    <cellStyle name="Normal 5 3 2 2 4 4 2 3" xfId="6643" xr:uid="{D1C72772-BC9D-4082-8F62-D07FBD300CF2}"/>
    <cellStyle name="Normal 5 3 2 2 4 4 3" xfId="3141" xr:uid="{9AE336EB-B8B3-4212-8C81-B303673FE442}"/>
    <cellStyle name="Normal 5 3 2 2 4 4 4" xfId="5475" xr:uid="{F6206BCC-4C45-42DD-A897-DFF1089EF1C2}"/>
    <cellStyle name="Normal 5 3 2 2 4 5" xfId="1385" xr:uid="{A68900C3-6232-4CE9-853E-93E0FF807838}"/>
    <cellStyle name="Normal 5 3 2 2 4 5 2" xfId="3728" xr:uid="{AA6F7644-4FE8-4B83-816F-6928E7DCAE13}"/>
    <cellStyle name="Normal 5 3 2 2 4 5 3" xfId="6060" xr:uid="{F6440B0D-A6A2-439D-B8CD-253FC5FBC5CB}"/>
    <cellStyle name="Normal 5 3 2 2 4 6" xfId="2558" xr:uid="{6A7428E0-C020-4319-B1E9-FDE2B58AD674}"/>
    <cellStyle name="Normal 5 3 2 2 4 7" xfId="4892" xr:uid="{B1066F31-929B-498E-9B57-C12518CD10DB}"/>
    <cellStyle name="Normal 5 3 2 2 5" xfId="364" xr:uid="{6504A457-68C6-408A-A1A3-DE16741ACAB1}"/>
    <cellStyle name="Normal 5 3 2 2 5 2" xfId="650" xr:uid="{824F7866-144A-4775-9BCB-ED1E5137FBF0}"/>
    <cellStyle name="Normal 5 3 2 2 5 2 2" xfId="1241" xr:uid="{2380EECA-D0E6-4573-9581-0D76B8399AE6}"/>
    <cellStyle name="Normal 5 3 2 2 5 2 2 2" xfId="2416" xr:uid="{DA250DAF-4C30-4144-A16B-371B15FBF858}"/>
    <cellStyle name="Normal 5 3 2 2 5 2 2 2 2" xfId="4759" xr:uid="{AB243824-E734-4E8E-BE72-9B3E086E900A}"/>
    <cellStyle name="Normal 5 3 2 2 5 2 2 2 3" xfId="7091" xr:uid="{42A60DA6-53B9-4745-9E2F-845D58F23A79}"/>
    <cellStyle name="Normal 5 3 2 2 5 2 2 3" xfId="3589" xr:uid="{7877CF95-DAD3-471B-8466-B5BA653421C9}"/>
    <cellStyle name="Normal 5 3 2 2 5 2 2 4" xfId="5923" xr:uid="{3799D0A2-A5EE-4B95-A55C-BBB95A3684BF}"/>
    <cellStyle name="Normal 5 3 2 2 5 2 3" xfId="1833" xr:uid="{ACFB91E4-42DA-4C96-8F19-AB8F27D32EDB}"/>
    <cellStyle name="Normal 5 3 2 2 5 2 3 2" xfId="4176" xr:uid="{BA79BFC2-A7EE-4B93-939B-0A342D31AD97}"/>
    <cellStyle name="Normal 5 3 2 2 5 2 3 3" xfId="6508" xr:uid="{FFEA5F38-D532-496F-8EEA-098FCD4C0925}"/>
    <cellStyle name="Normal 5 3 2 2 5 2 4" xfId="3006" xr:uid="{57B17916-1BF7-414E-A1ED-B7FC7B744DC5}"/>
    <cellStyle name="Normal 5 3 2 2 5 2 5" xfId="5340" xr:uid="{F2D39C65-BB03-476D-8899-2242A2EE4A0D}"/>
    <cellStyle name="Normal 5 3 2 2 5 3" xfId="955" xr:uid="{F7D16684-9170-4E61-B6CF-B142C1EB2859}"/>
    <cellStyle name="Normal 5 3 2 2 5 3 2" xfId="2130" xr:uid="{16F3D1F1-D9B2-44D0-A5B8-CC7136926DF6}"/>
    <cellStyle name="Normal 5 3 2 2 5 3 2 2" xfId="4473" xr:uid="{21009125-0F3B-4E6E-81A8-ED5125B1ED7A}"/>
    <cellStyle name="Normal 5 3 2 2 5 3 2 3" xfId="6805" xr:uid="{D4CE3931-4B51-4A0C-8D5D-89C948ACEC49}"/>
    <cellStyle name="Normal 5 3 2 2 5 3 3" xfId="3303" xr:uid="{587EA2EC-143C-4562-B15A-E695DD68A6A6}"/>
    <cellStyle name="Normal 5 3 2 2 5 3 4" xfId="5637" xr:uid="{29037847-B165-4841-BDFB-73E2610723DB}"/>
    <cellStyle name="Normal 5 3 2 2 5 4" xfId="1547" xr:uid="{A44EF55D-A957-497B-8B17-597822FB8ED2}"/>
    <cellStyle name="Normal 5 3 2 2 5 4 2" xfId="3890" xr:uid="{A84D673A-4ACB-4592-B0D6-A1403F7F087C}"/>
    <cellStyle name="Normal 5 3 2 2 5 4 3" xfId="6222" xr:uid="{B703D44F-71E4-4931-80DE-88BFDB6C1A07}"/>
    <cellStyle name="Normal 5 3 2 2 5 5" xfId="2720" xr:uid="{9D3589D0-EC6F-436E-A770-313B249750A2}"/>
    <cellStyle name="Normal 5 3 2 2 5 6" xfId="5054" xr:uid="{93A1D398-748A-4B8F-8226-8DCC67172ECF}"/>
    <cellStyle name="Normal 5 3 2 2 6" xfId="242" xr:uid="{76CED25F-3552-45E2-AC62-315053FAAB7F}"/>
    <cellStyle name="Normal 5 3 2 2 6 2" xfId="528" xr:uid="{D9ED5620-82AB-44DD-8B1E-EBDD903843BB}"/>
    <cellStyle name="Normal 5 3 2 2 6 2 2" xfId="1119" xr:uid="{210CE6D4-FF1C-4A3E-9945-73677743305D}"/>
    <cellStyle name="Normal 5 3 2 2 6 2 2 2" xfId="2294" xr:uid="{27AE8A82-F31D-4B30-929D-87AC6DF39492}"/>
    <cellStyle name="Normal 5 3 2 2 6 2 2 2 2" xfId="4637" xr:uid="{E26357FA-0902-40FA-AAFB-93353D14DF4B}"/>
    <cellStyle name="Normal 5 3 2 2 6 2 2 2 3" xfId="6969" xr:uid="{D3467AF8-D027-4D2E-82AD-0ECB3833D874}"/>
    <cellStyle name="Normal 5 3 2 2 6 2 2 3" xfId="3467" xr:uid="{0F77B1D0-5495-4914-BA2A-C1455B708197}"/>
    <cellStyle name="Normal 5 3 2 2 6 2 2 4" xfId="5801" xr:uid="{93A9A86A-3A24-4493-A4BD-A7DAA70592DD}"/>
    <cellStyle name="Normal 5 3 2 2 6 2 3" xfId="1711" xr:uid="{5EA0D834-A40C-42B5-A428-10454C9E3526}"/>
    <cellStyle name="Normal 5 3 2 2 6 2 3 2" xfId="4054" xr:uid="{B7D1897F-5C53-4652-8186-CF91D9D8E6B0}"/>
    <cellStyle name="Normal 5 3 2 2 6 2 3 3" xfId="6386" xr:uid="{CAFE016A-E469-45D5-89ED-2478215EE10A}"/>
    <cellStyle name="Normal 5 3 2 2 6 2 4" xfId="2884" xr:uid="{C9B4D110-2114-44EC-91AD-E1A7C5FD1F76}"/>
    <cellStyle name="Normal 5 3 2 2 6 2 5" xfId="5218" xr:uid="{912FEAB6-D817-48B1-AB35-87162D8CBACB}"/>
    <cellStyle name="Normal 5 3 2 2 6 3" xfId="833" xr:uid="{437DA732-E1E2-4755-A945-A754C3FD1F46}"/>
    <cellStyle name="Normal 5 3 2 2 6 3 2" xfId="2008" xr:uid="{A54BD972-3AB6-426E-8229-9F96005B4245}"/>
    <cellStyle name="Normal 5 3 2 2 6 3 2 2" xfId="4351" xr:uid="{923F5E99-F55E-4F82-B544-6096EBB219CF}"/>
    <cellStyle name="Normal 5 3 2 2 6 3 2 3" xfId="6683" xr:uid="{6CB26DA9-CDEE-478F-AAF4-C008203906D7}"/>
    <cellStyle name="Normal 5 3 2 2 6 3 3" xfId="3181" xr:uid="{47D7F2D5-6575-4FAB-B1A0-78A10B9E2593}"/>
    <cellStyle name="Normal 5 3 2 2 6 3 4" xfId="5515" xr:uid="{7AE46B17-1B2A-47B0-9106-42B0B1CF9A05}"/>
    <cellStyle name="Normal 5 3 2 2 6 4" xfId="1425" xr:uid="{6DD9FBD1-10E7-4F6D-8D22-96390BF9EC96}"/>
    <cellStyle name="Normal 5 3 2 2 6 4 2" xfId="3768" xr:uid="{A9467E29-FA69-47C0-AFE5-9550B8907BF0}"/>
    <cellStyle name="Normal 5 3 2 2 6 4 3" xfId="6100" xr:uid="{ABE9CEAE-09BA-4FC1-9F36-427E8D449FDE}"/>
    <cellStyle name="Normal 5 3 2 2 6 5" xfId="2598" xr:uid="{55FF4661-5A00-47AC-89C7-5055628344AA}"/>
    <cellStyle name="Normal 5 3 2 2 6 6" xfId="4932" xr:uid="{B5573415-DA96-4A77-856C-8DCD4581A42D}"/>
    <cellStyle name="Normal 5 3 2 2 7" xfId="393" xr:uid="{3BBAC7B0-139B-4369-B308-DED55443EB95}"/>
    <cellStyle name="Normal 5 3 2 2 7 2" xfId="984" xr:uid="{3B94C0E8-075E-4555-87BB-BFB56CDF7A92}"/>
    <cellStyle name="Normal 5 3 2 2 7 2 2" xfId="2159" xr:uid="{22087C09-67E9-48DA-BC39-C266B21D7623}"/>
    <cellStyle name="Normal 5 3 2 2 7 2 2 2" xfId="4502" xr:uid="{E98F3699-24C6-427D-9821-8B31D21CF298}"/>
    <cellStyle name="Normal 5 3 2 2 7 2 2 3" xfId="6834" xr:uid="{2DF57E20-2032-4AF5-8857-3F1A63F3AB85}"/>
    <cellStyle name="Normal 5 3 2 2 7 2 3" xfId="3332" xr:uid="{48AB2D69-BCD3-421A-9B9D-03568227160A}"/>
    <cellStyle name="Normal 5 3 2 2 7 2 4" xfId="5666" xr:uid="{6F47550C-488A-4BFA-A8BB-0289B72F80FF}"/>
    <cellStyle name="Normal 5 3 2 2 7 3" xfId="1576" xr:uid="{7474CF1B-356D-4100-9618-7E2E0C8C6CD2}"/>
    <cellStyle name="Normal 5 3 2 2 7 3 2" xfId="3919" xr:uid="{AB7EDA42-1B28-4C79-87D2-07B27BBEAEE5}"/>
    <cellStyle name="Normal 5 3 2 2 7 3 3" xfId="6251" xr:uid="{593D2C48-74D5-4560-ADE4-EEC97CDB73D0}"/>
    <cellStyle name="Normal 5 3 2 2 7 4" xfId="2749" xr:uid="{C80B5FFD-0707-41D7-A790-AB7DAE85AD01}"/>
    <cellStyle name="Normal 5 3 2 2 7 5" xfId="5083" xr:uid="{0A61A6BB-F3E6-4D94-B095-15C0DA070DBD}"/>
    <cellStyle name="Normal 5 3 2 2 8" xfId="698" xr:uid="{03EEC1B9-53E7-4B4C-851A-28A2623806C5}"/>
    <cellStyle name="Normal 5 3 2 2 8 2" xfId="1873" xr:uid="{3D244191-05BD-4717-85DA-6AC2D94BD4CB}"/>
    <cellStyle name="Normal 5 3 2 2 8 2 2" xfId="4216" xr:uid="{1B1174E2-9919-4C06-95AB-85AC78E445B4}"/>
    <cellStyle name="Normal 5 3 2 2 8 2 3" xfId="6548" xr:uid="{0A6E678A-D7C4-48AA-8EE0-F4A54DD79E9C}"/>
    <cellStyle name="Normal 5 3 2 2 8 3" xfId="3046" xr:uid="{E5239E52-98CA-4127-8C14-BCE0FC9BEA8F}"/>
    <cellStyle name="Normal 5 3 2 2 8 4" xfId="5380" xr:uid="{CF7847CF-1E38-45A8-ABAC-F8D9CBA9342E}"/>
    <cellStyle name="Normal 5 3 2 2 9" xfId="1290" xr:uid="{FB31B018-37DE-4F5F-9282-605F55AEA087}"/>
    <cellStyle name="Normal 5 3 2 2 9 2" xfId="3633" xr:uid="{86AA2870-2CC3-42AF-AB27-4E4039D2AFED}"/>
    <cellStyle name="Normal 5 3 2 2 9 3" xfId="5965" xr:uid="{F739D2D9-2CE3-4EEE-97CA-E4F39607CBB2}"/>
    <cellStyle name="Normal 5 3 2 3" xfId="121" xr:uid="{81099156-3918-46D2-9B16-B4391EC770A0}"/>
    <cellStyle name="Normal 5 3 2 3 2" xfId="162" xr:uid="{4B471A5D-D133-4216-99DF-48E4610B026F}"/>
    <cellStyle name="Normal 5 3 2 3 2 2" xfId="324" xr:uid="{362357DF-BC3D-4AAD-80AB-D2A45F77AF73}"/>
    <cellStyle name="Normal 5 3 2 3 2 2 2" xfId="610" xr:uid="{87A89B8B-E15D-4FCB-B1E1-595F863E4FF4}"/>
    <cellStyle name="Normal 5 3 2 3 2 2 2 2" xfId="1201" xr:uid="{48AC29B5-6122-4EF3-86D0-964BF21C1094}"/>
    <cellStyle name="Normal 5 3 2 3 2 2 2 2 2" xfId="2376" xr:uid="{20176431-97ED-4CBE-98E8-87A2F9FBE089}"/>
    <cellStyle name="Normal 5 3 2 3 2 2 2 2 2 2" xfId="4719" xr:uid="{5FD73AE3-F171-4DED-8D42-86433D142FC7}"/>
    <cellStyle name="Normal 5 3 2 3 2 2 2 2 2 3" xfId="7051" xr:uid="{093195A2-8113-4711-843C-73E0C69483E5}"/>
    <cellStyle name="Normal 5 3 2 3 2 2 2 2 3" xfId="3549" xr:uid="{730C454A-57CB-4EEC-A832-3657B59E1641}"/>
    <cellStyle name="Normal 5 3 2 3 2 2 2 2 4" xfId="5883" xr:uid="{E9EDFBD3-1024-450E-8092-BCD5E5E39542}"/>
    <cellStyle name="Normal 5 3 2 3 2 2 2 3" xfId="1793" xr:uid="{DAF37AC9-6976-4A4D-B887-896E9B672152}"/>
    <cellStyle name="Normal 5 3 2 3 2 2 2 3 2" xfId="4136" xr:uid="{3CFD022C-FC6A-4546-AD0D-F90DB8CD3353}"/>
    <cellStyle name="Normal 5 3 2 3 2 2 2 3 3" xfId="6468" xr:uid="{D914601F-7585-440D-8382-25ABCECBC4D3}"/>
    <cellStyle name="Normal 5 3 2 3 2 2 2 4" xfId="2966" xr:uid="{2F60F089-8DC6-43B6-BFAD-1D5CEBA4EBD9}"/>
    <cellStyle name="Normal 5 3 2 3 2 2 2 5" xfId="5300" xr:uid="{F3B21911-A835-4FE3-904A-C47AA34D6DE8}"/>
    <cellStyle name="Normal 5 3 2 3 2 2 3" xfId="915" xr:uid="{D08C358D-7946-4E23-B2F8-2D80250E56C5}"/>
    <cellStyle name="Normal 5 3 2 3 2 2 3 2" xfId="2090" xr:uid="{1E36B9F7-4555-4F01-97BF-051BB4CE656B}"/>
    <cellStyle name="Normal 5 3 2 3 2 2 3 2 2" xfId="4433" xr:uid="{B3A746AB-E48B-4C7F-91F0-AD719A3DB4C2}"/>
    <cellStyle name="Normal 5 3 2 3 2 2 3 2 3" xfId="6765" xr:uid="{DB89C02E-B3B3-4E70-86A7-221428A9E0E7}"/>
    <cellStyle name="Normal 5 3 2 3 2 2 3 3" xfId="3263" xr:uid="{BBF363EF-62D4-474B-BDFF-AC84B782B9EB}"/>
    <cellStyle name="Normal 5 3 2 3 2 2 3 4" xfId="5597" xr:uid="{55EDD315-D5CD-4A40-9B5C-2B6285C1BE06}"/>
    <cellStyle name="Normal 5 3 2 3 2 2 4" xfId="1507" xr:uid="{0792DF92-7379-4F4C-AECA-CCAFFE24CDE5}"/>
    <cellStyle name="Normal 5 3 2 3 2 2 4 2" xfId="3850" xr:uid="{83BBE8B0-7899-4410-8123-0A803FDCEE19}"/>
    <cellStyle name="Normal 5 3 2 3 2 2 4 3" xfId="6182" xr:uid="{61C53082-87D4-43FA-BFA7-B664EE48A479}"/>
    <cellStyle name="Normal 5 3 2 3 2 2 5" xfId="2680" xr:uid="{0BEB12B8-1046-4204-9E93-7A0199B049CC}"/>
    <cellStyle name="Normal 5 3 2 3 2 2 6" xfId="5014" xr:uid="{51C75FFC-36ED-40F3-852B-2086EE168984}"/>
    <cellStyle name="Normal 5 3 2 3 2 3" xfId="448" xr:uid="{C0AD4CB9-CFF3-4469-A855-88989F5CC6C6}"/>
    <cellStyle name="Normal 5 3 2 3 2 3 2" xfId="1039" xr:uid="{704ECDA9-F28A-4A58-AA64-9089CF38BA1A}"/>
    <cellStyle name="Normal 5 3 2 3 2 3 2 2" xfId="2214" xr:uid="{F4ED658F-F646-41F9-9677-D200867E4F4B}"/>
    <cellStyle name="Normal 5 3 2 3 2 3 2 2 2" xfId="4557" xr:uid="{6962857A-1631-4765-B1F7-19593826C117}"/>
    <cellStyle name="Normal 5 3 2 3 2 3 2 2 3" xfId="6889" xr:uid="{B5EBE2B0-E1EB-4C4B-9688-F1C97B8294EC}"/>
    <cellStyle name="Normal 5 3 2 3 2 3 2 3" xfId="3387" xr:uid="{7AC6A22E-6708-4DE8-9EDE-6086652505B9}"/>
    <cellStyle name="Normal 5 3 2 3 2 3 2 4" xfId="5721" xr:uid="{CC0B8401-F65E-432F-85AD-3EDBBE5148A5}"/>
    <cellStyle name="Normal 5 3 2 3 2 3 3" xfId="1631" xr:uid="{0EB83957-A558-43DB-A854-4E48506E27F4}"/>
    <cellStyle name="Normal 5 3 2 3 2 3 3 2" xfId="3974" xr:uid="{FB2B793E-A96B-41BD-955E-EE944A98C9EB}"/>
    <cellStyle name="Normal 5 3 2 3 2 3 3 3" xfId="6306" xr:uid="{942F46DF-330A-4195-8D1B-6D1CC344971A}"/>
    <cellStyle name="Normal 5 3 2 3 2 3 4" xfId="2804" xr:uid="{3A1E4958-1FA1-44E7-BD62-3FCA7A1A95EA}"/>
    <cellStyle name="Normal 5 3 2 3 2 3 5" xfId="5138" xr:uid="{4631BE64-35F3-4F5A-8A66-23EC114E93EB}"/>
    <cellStyle name="Normal 5 3 2 3 2 4" xfId="753" xr:uid="{9CAE934A-514B-4CEE-8ADB-725C86511786}"/>
    <cellStyle name="Normal 5 3 2 3 2 4 2" xfId="1928" xr:uid="{048CC026-3D44-4EA1-B769-6682A68B73F6}"/>
    <cellStyle name="Normal 5 3 2 3 2 4 2 2" xfId="4271" xr:uid="{6CA3F28B-885A-4108-B81D-A15CD5734A8B}"/>
    <cellStyle name="Normal 5 3 2 3 2 4 2 3" xfId="6603" xr:uid="{413AD5CA-15EE-4417-9396-F56223E26B89}"/>
    <cellStyle name="Normal 5 3 2 3 2 4 3" xfId="3101" xr:uid="{56EFAED9-38A2-4028-A95A-672BD9189902}"/>
    <cellStyle name="Normal 5 3 2 3 2 4 4" xfId="5435" xr:uid="{455C7DB5-9B8F-4969-A669-B5100F25B697}"/>
    <cellStyle name="Normal 5 3 2 3 2 5" xfId="1345" xr:uid="{E908647E-6E54-45D6-AE65-3F64E2A94AA0}"/>
    <cellStyle name="Normal 5 3 2 3 2 5 2" xfId="3688" xr:uid="{93B8740B-F248-4507-B4C4-B5386F5F7C1C}"/>
    <cellStyle name="Normal 5 3 2 3 2 5 3" xfId="6020" xr:uid="{4B11F501-B22C-40C5-AF5D-E0CE591244FB}"/>
    <cellStyle name="Normal 5 3 2 3 2 6" xfId="2518" xr:uid="{77B54ECA-A1DB-45B2-9022-B2D7FBD5CB2E}"/>
    <cellStyle name="Normal 5 3 2 3 2 7" xfId="4852" xr:uid="{D04B5D8B-CA7C-476D-83AD-7B1999BA35E9}"/>
    <cellStyle name="Normal 5 3 2 3 3" xfId="283" xr:uid="{88E4AC53-9905-47E5-8EA2-4F865A3497BD}"/>
    <cellStyle name="Normal 5 3 2 3 3 2" xfId="569" xr:uid="{937E9276-D557-44B4-8884-C537AB1DE753}"/>
    <cellStyle name="Normal 5 3 2 3 3 2 2" xfId="1160" xr:uid="{AD4FD149-A65E-470A-8B6F-1C204020B8EF}"/>
    <cellStyle name="Normal 5 3 2 3 3 2 2 2" xfId="2335" xr:uid="{067452FA-9C4B-4BDB-9B51-9FE6B4B3CD42}"/>
    <cellStyle name="Normal 5 3 2 3 3 2 2 2 2" xfId="4678" xr:uid="{0B73151A-1DD2-4594-A722-CA31C5A795F2}"/>
    <cellStyle name="Normal 5 3 2 3 3 2 2 2 3" xfId="7010" xr:uid="{15C0A317-48CA-42E0-9A86-53F491C096C5}"/>
    <cellStyle name="Normal 5 3 2 3 3 2 2 3" xfId="3508" xr:uid="{3C4D6E21-7C40-4178-8D14-6D7F6342E47F}"/>
    <cellStyle name="Normal 5 3 2 3 3 2 2 4" xfId="5842" xr:uid="{67CCD594-E1BB-42BD-91F7-D7FFC0A5A74B}"/>
    <cellStyle name="Normal 5 3 2 3 3 2 3" xfId="1752" xr:uid="{C20ED7B0-EC44-4BAD-8EE2-23E36F968FA3}"/>
    <cellStyle name="Normal 5 3 2 3 3 2 3 2" xfId="4095" xr:uid="{E678460C-472A-4D54-A135-C87E1A1AED3F}"/>
    <cellStyle name="Normal 5 3 2 3 3 2 3 3" xfId="6427" xr:uid="{AF31F94B-5350-4ACA-BC9E-43BCF019539F}"/>
    <cellStyle name="Normal 5 3 2 3 3 2 4" xfId="2925" xr:uid="{64D770DF-6809-4D4F-838A-56DBE382B251}"/>
    <cellStyle name="Normal 5 3 2 3 3 2 5" xfId="5259" xr:uid="{DF5BCA5C-092F-43A7-A466-32F99A4B436B}"/>
    <cellStyle name="Normal 5 3 2 3 3 3" xfId="874" xr:uid="{B045A762-06D6-49E0-8F91-8ADB172513BF}"/>
    <cellStyle name="Normal 5 3 2 3 3 3 2" xfId="2049" xr:uid="{37707ABE-C41B-410D-A446-7E00FADB45DF}"/>
    <cellStyle name="Normal 5 3 2 3 3 3 2 2" xfId="4392" xr:uid="{362BABEC-36F0-4674-9320-BD728505A85C}"/>
    <cellStyle name="Normal 5 3 2 3 3 3 2 3" xfId="6724" xr:uid="{E22245E0-6DDD-4993-BA5B-13D6BAA04CBB}"/>
    <cellStyle name="Normal 5 3 2 3 3 3 3" xfId="3222" xr:uid="{85EF0405-07B5-474D-A5CD-4AB12385180F}"/>
    <cellStyle name="Normal 5 3 2 3 3 3 4" xfId="5556" xr:uid="{899E56C3-1EFF-4B62-8C35-48EB18C1B4D3}"/>
    <cellStyle name="Normal 5 3 2 3 3 4" xfId="1466" xr:uid="{D4F2D026-1E34-4DF6-9475-AA1FC8611B93}"/>
    <cellStyle name="Normal 5 3 2 3 3 4 2" xfId="3809" xr:uid="{821851B2-80C5-4246-BDA1-D5E4C0CAB092}"/>
    <cellStyle name="Normal 5 3 2 3 3 4 3" xfId="6141" xr:uid="{802C2D89-3116-4564-9AB5-A4514EF57C2A}"/>
    <cellStyle name="Normal 5 3 2 3 3 5" xfId="2639" xr:uid="{42CC679E-C67F-4193-9768-058F9C2E8DFB}"/>
    <cellStyle name="Normal 5 3 2 3 3 6" xfId="4973" xr:uid="{529C2F11-E360-4202-8FEA-B23A0A500B76}"/>
    <cellStyle name="Normal 5 3 2 3 4" xfId="229" xr:uid="{C1062DB3-B95D-42F8-90C3-1A1D4E452862}"/>
    <cellStyle name="Normal 5 3 2 3 4 2" xfId="515" xr:uid="{EC70F286-51AF-4061-9DFA-E8E9D15A6622}"/>
    <cellStyle name="Normal 5 3 2 3 4 2 2" xfId="1106" xr:uid="{18B07C6D-A712-4605-B44C-1D4C7BE52750}"/>
    <cellStyle name="Normal 5 3 2 3 4 2 2 2" xfId="2281" xr:uid="{CFA1C30E-0E2B-4F89-90BD-7EFE34687347}"/>
    <cellStyle name="Normal 5 3 2 3 4 2 2 2 2" xfId="4624" xr:uid="{0A13A060-83F5-41BC-AFC9-16F479498A74}"/>
    <cellStyle name="Normal 5 3 2 3 4 2 2 2 3" xfId="6956" xr:uid="{323F39D5-E1D8-4460-9009-4ADE2CB694C0}"/>
    <cellStyle name="Normal 5 3 2 3 4 2 2 3" xfId="3454" xr:uid="{AC90BB64-1464-4628-AFE4-2AC4E05E5404}"/>
    <cellStyle name="Normal 5 3 2 3 4 2 2 4" xfId="5788" xr:uid="{464C480A-EA19-4148-A73B-584108F32549}"/>
    <cellStyle name="Normal 5 3 2 3 4 2 3" xfId="1698" xr:uid="{2B7DA764-124E-4A63-A7BC-85047F781E85}"/>
    <cellStyle name="Normal 5 3 2 3 4 2 3 2" xfId="4041" xr:uid="{13F0E2EF-FFCA-49CC-BE5E-BBC2F4AF480C}"/>
    <cellStyle name="Normal 5 3 2 3 4 2 3 3" xfId="6373" xr:uid="{61186903-4636-40CC-B602-6C5740F4DA61}"/>
    <cellStyle name="Normal 5 3 2 3 4 2 4" xfId="2871" xr:uid="{6F745830-E019-4C0E-BEC9-25D29A713CF4}"/>
    <cellStyle name="Normal 5 3 2 3 4 2 5" xfId="5205" xr:uid="{1DA89126-F954-4431-8B86-D4E1846F063E}"/>
    <cellStyle name="Normal 5 3 2 3 4 3" xfId="820" xr:uid="{22ABA215-2BAC-49B8-84CD-76D7A8925565}"/>
    <cellStyle name="Normal 5 3 2 3 4 3 2" xfId="1995" xr:uid="{5F3EE889-91F7-4254-AC56-779CA57FB2E0}"/>
    <cellStyle name="Normal 5 3 2 3 4 3 2 2" xfId="4338" xr:uid="{01A436E0-C5C4-4377-B8E7-79F7797ABDF6}"/>
    <cellStyle name="Normal 5 3 2 3 4 3 2 3" xfId="6670" xr:uid="{158D54EF-9C3F-4995-B4E2-35556B6FF1F1}"/>
    <cellStyle name="Normal 5 3 2 3 4 3 3" xfId="3168" xr:uid="{2A748CAF-74F6-4852-9651-4433A0953BFE}"/>
    <cellStyle name="Normal 5 3 2 3 4 3 4" xfId="5502" xr:uid="{2E6D2601-0B0A-4CEF-92E2-8DB6CC9022E1}"/>
    <cellStyle name="Normal 5 3 2 3 4 4" xfId="1412" xr:uid="{FD1EDE75-71E0-4192-806C-4A05ADD130F8}"/>
    <cellStyle name="Normal 5 3 2 3 4 4 2" xfId="3755" xr:uid="{5CC3E0D6-2134-4130-9E60-6BEDE45E228E}"/>
    <cellStyle name="Normal 5 3 2 3 4 4 3" xfId="6087" xr:uid="{DC8A665A-F3D1-4510-93B3-E54EC95A2F7C}"/>
    <cellStyle name="Normal 5 3 2 3 4 5" xfId="2585" xr:uid="{A6A62ECF-5286-40F3-9017-A51E414E72C6}"/>
    <cellStyle name="Normal 5 3 2 3 4 6" xfId="4919" xr:uid="{EEB56CA5-5809-4E0D-8744-593CCE552FEC}"/>
    <cellStyle name="Normal 5 3 2 3 5" xfId="407" xr:uid="{30E24E82-8579-433A-9AB4-D892936C4D88}"/>
    <cellStyle name="Normal 5 3 2 3 5 2" xfId="998" xr:uid="{471768D3-42DC-492C-9759-D30D5365E7CC}"/>
    <cellStyle name="Normal 5 3 2 3 5 2 2" xfId="2173" xr:uid="{C8ED7EE9-07CB-4F25-89AC-D0268E4E3F2A}"/>
    <cellStyle name="Normal 5 3 2 3 5 2 2 2" xfId="4516" xr:uid="{C136D929-DAC0-4B4F-A4E9-532DCC467A0E}"/>
    <cellStyle name="Normal 5 3 2 3 5 2 2 3" xfId="6848" xr:uid="{C24386B4-0143-4DDB-AD3A-3FEEAAF430BB}"/>
    <cellStyle name="Normal 5 3 2 3 5 2 3" xfId="3346" xr:uid="{12420781-9B75-4979-8526-75CD59863E6E}"/>
    <cellStyle name="Normal 5 3 2 3 5 2 4" xfId="5680" xr:uid="{D4DB59D1-DAF6-456E-9232-554449178D3D}"/>
    <cellStyle name="Normal 5 3 2 3 5 3" xfId="1590" xr:uid="{A5A29C5B-3F04-4904-A529-E403CA36943A}"/>
    <cellStyle name="Normal 5 3 2 3 5 3 2" xfId="3933" xr:uid="{2B2DE25E-68BE-4D3F-9EAC-37B86D811353}"/>
    <cellStyle name="Normal 5 3 2 3 5 3 3" xfId="6265" xr:uid="{03B075A2-29C4-43D6-8911-EE5E63F31007}"/>
    <cellStyle name="Normal 5 3 2 3 5 4" xfId="2763" xr:uid="{B545A61C-4EAE-4A73-9564-0139AB778A7E}"/>
    <cellStyle name="Normal 5 3 2 3 5 5" xfId="5097" xr:uid="{BEBA11CA-3F64-4BFE-A033-A579572E2FCC}"/>
    <cellStyle name="Normal 5 3 2 3 6" xfId="712" xr:uid="{D1887782-6015-4E82-9BD5-8FC5E487D4F2}"/>
    <cellStyle name="Normal 5 3 2 3 6 2" xfId="1887" xr:uid="{10BD8D55-E530-4114-835E-454FE87C8892}"/>
    <cellStyle name="Normal 5 3 2 3 6 2 2" xfId="4230" xr:uid="{D91CDA5B-B98E-48E2-8437-AA5B6203BF36}"/>
    <cellStyle name="Normal 5 3 2 3 6 2 3" xfId="6562" xr:uid="{0EE14E05-F7DB-406E-9E56-C6BE3DAC46DF}"/>
    <cellStyle name="Normal 5 3 2 3 6 3" xfId="3060" xr:uid="{AF6BEDE8-8505-4F0D-AF86-A096350F3A5D}"/>
    <cellStyle name="Normal 5 3 2 3 6 4" xfId="5394" xr:uid="{5DB51754-9831-46D5-8E99-46DDDC0B6A6F}"/>
    <cellStyle name="Normal 5 3 2 3 7" xfId="1304" xr:uid="{FCD03D46-09D8-445B-AED2-3E133183A893}"/>
    <cellStyle name="Normal 5 3 2 3 7 2" xfId="3647" xr:uid="{EBAABFBF-F187-4443-8C9B-F92F19F2049A}"/>
    <cellStyle name="Normal 5 3 2 3 7 3" xfId="5979" xr:uid="{112A8AF4-0FED-44D5-8026-58C8A1E48FD7}"/>
    <cellStyle name="Normal 5 3 2 3 8" xfId="2477" xr:uid="{B516E872-0FD5-4FF5-B7DC-09304BE8D820}"/>
    <cellStyle name="Normal 5 3 2 3 9" xfId="4811" xr:uid="{508B28D1-F142-4FE0-9B6A-D92D6700DECF}"/>
    <cellStyle name="Normal 5 3 2 4" xfId="148" xr:uid="{F2BD4569-3FD1-4202-95BE-805DE28C4085}"/>
    <cellStyle name="Normal 5 3 2 4 2" xfId="310" xr:uid="{4CE07DC0-3CB6-4C13-85A8-9303D50E522D}"/>
    <cellStyle name="Normal 5 3 2 4 2 2" xfId="596" xr:uid="{B8287359-F336-43D6-AAE6-2C6E37B93A70}"/>
    <cellStyle name="Normal 5 3 2 4 2 2 2" xfId="1187" xr:uid="{FD6644E6-E4C8-4DD4-A62C-EC537901D6F5}"/>
    <cellStyle name="Normal 5 3 2 4 2 2 2 2" xfId="2362" xr:uid="{D85C75F0-4269-49DE-8F2A-059F33432A0E}"/>
    <cellStyle name="Normal 5 3 2 4 2 2 2 2 2" xfId="4705" xr:uid="{DC854FDE-CAD5-4125-9E32-89E178630381}"/>
    <cellStyle name="Normal 5 3 2 4 2 2 2 2 3" xfId="7037" xr:uid="{8AB543FE-BEF4-4097-9747-8C59AACD9635}"/>
    <cellStyle name="Normal 5 3 2 4 2 2 2 3" xfId="3535" xr:uid="{63BBFE9E-32A4-4C78-84D8-4FFF81DFB18B}"/>
    <cellStyle name="Normal 5 3 2 4 2 2 2 4" xfId="5869" xr:uid="{26540F65-621D-40DF-A044-5E264579A8EC}"/>
    <cellStyle name="Normal 5 3 2 4 2 2 3" xfId="1779" xr:uid="{B52B5FEC-5960-4775-8492-68F0E5D45C86}"/>
    <cellStyle name="Normal 5 3 2 4 2 2 3 2" xfId="4122" xr:uid="{09CCC54A-F2D3-4CC0-949F-35077BDCF1F7}"/>
    <cellStyle name="Normal 5 3 2 4 2 2 3 3" xfId="6454" xr:uid="{BEB5AC5F-59DF-4F28-807C-6C8630A06BE8}"/>
    <cellStyle name="Normal 5 3 2 4 2 2 4" xfId="2952" xr:uid="{F61413A0-8FEA-4E12-B3F8-8E8AAEB0A682}"/>
    <cellStyle name="Normal 5 3 2 4 2 2 5" xfId="5286" xr:uid="{3847F2BD-0A3A-4F3A-8B6F-06A278BB3C32}"/>
    <cellStyle name="Normal 5 3 2 4 2 3" xfId="901" xr:uid="{3C257D5B-928F-4C07-9E59-0FBA05F26A78}"/>
    <cellStyle name="Normal 5 3 2 4 2 3 2" xfId="2076" xr:uid="{090C0362-5EC0-4181-AF33-17D94029CB91}"/>
    <cellStyle name="Normal 5 3 2 4 2 3 2 2" xfId="4419" xr:uid="{5345EE28-3744-43ED-9F29-1D230B03BD72}"/>
    <cellStyle name="Normal 5 3 2 4 2 3 2 3" xfId="6751" xr:uid="{C0A443A5-3AFE-49C2-8021-C8645AFBDCF7}"/>
    <cellStyle name="Normal 5 3 2 4 2 3 3" xfId="3249" xr:uid="{31808652-83A6-4C07-8085-0DA30019E677}"/>
    <cellStyle name="Normal 5 3 2 4 2 3 4" xfId="5583" xr:uid="{73959A8D-4CAF-46E9-A01D-5EEB01264AB0}"/>
    <cellStyle name="Normal 5 3 2 4 2 4" xfId="1493" xr:uid="{DA67DB62-58CF-4734-8797-5D84ADE4EEAA}"/>
    <cellStyle name="Normal 5 3 2 4 2 4 2" xfId="3836" xr:uid="{A163717A-C738-4E66-9BAF-B54E8BE2A385}"/>
    <cellStyle name="Normal 5 3 2 4 2 4 3" xfId="6168" xr:uid="{46DCBE08-D421-47C2-A7A9-822F69D995F4}"/>
    <cellStyle name="Normal 5 3 2 4 2 5" xfId="2666" xr:uid="{95F688C2-C86D-4FA4-AA9D-BF2540386252}"/>
    <cellStyle name="Normal 5 3 2 4 2 6" xfId="5000" xr:uid="{794C3AB4-3E5C-4A5B-B496-A415BC4CE34F}"/>
    <cellStyle name="Normal 5 3 2 4 3" xfId="434" xr:uid="{7B39B108-A13B-4802-978E-4175D3C8FA95}"/>
    <cellStyle name="Normal 5 3 2 4 3 2" xfId="1025" xr:uid="{4B122A9E-CFA4-425D-B208-2382E9A65CCF}"/>
    <cellStyle name="Normal 5 3 2 4 3 2 2" xfId="2200" xr:uid="{677D23DB-92C4-497A-9AD6-D99D30ED50D4}"/>
    <cellStyle name="Normal 5 3 2 4 3 2 2 2" xfId="4543" xr:uid="{934E65F2-D8D6-4F37-A479-939BE97AF4F9}"/>
    <cellStyle name="Normal 5 3 2 4 3 2 2 3" xfId="6875" xr:uid="{2EFEF93F-2C8B-4540-9C6B-94327F7FEF25}"/>
    <cellStyle name="Normal 5 3 2 4 3 2 3" xfId="3373" xr:uid="{6158B4A1-B87F-47AF-A11C-D44323B5FB1E}"/>
    <cellStyle name="Normal 5 3 2 4 3 2 4" xfId="5707" xr:uid="{FF0BD304-7A29-44CD-A7AD-F7CC10650386}"/>
    <cellStyle name="Normal 5 3 2 4 3 3" xfId="1617" xr:uid="{EB06C677-7624-45B3-B3EF-993D7392DE0D}"/>
    <cellStyle name="Normal 5 3 2 4 3 3 2" xfId="3960" xr:uid="{8D8D40EB-E4CD-4A40-8749-856E533FF821}"/>
    <cellStyle name="Normal 5 3 2 4 3 3 3" xfId="6292" xr:uid="{56E778D6-B3AA-4885-BC1C-E020D16AC391}"/>
    <cellStyle name="Normal 5 3 2 4 3 4" xfId="2790" xr:uid="{39908329-8B06-4595-A5D5-95B4A3CAFC42}"/>
    <cellStyle name="Normal 5 3 2 4 3 5" xfId="5124" xr:uid="{DD6A8D85-3D41-4E30-AF20-09DB1CD7B9FA}"/>
    <cellStyle name="Normal 5 3 2 4 4" xfId="739" xr:uid="{3220270D-536C-487F-BD1F-CF5A8ED34B41}"/>
    <cellStyle name="Normal 5 3 2 4 4 2" xfId="1914" xr:uid="{8E559EF0-A975-43B7-AE87-206207E2FDAA}"/>
    <cellStyle name="Normal 5 3 2 4 4 2 2" xfId="4257" xr:uid="{DC18D249-0E33-46D9-B1C9-FC5D42554C69}"/>
    <cellStyle name="Normal 5 3 2 4 4 2 3" xfId="6589" xr:uid="{38EEAFC5-A402-45E2-8FD5-F12FFF9DF40D}"/>
    <cellStyle name="Normal 5 3 2 4 4 3" xfId="3087" xr:uid="{4ED8B9F1-F905-4FD3-B90D-E67B9E55ACAA}"/>
    <cellStyle name="Normal 5 3 2 4 4 4" xfId="5421" xr:uid="{478B408D-1FB1-442A-8282-6F22302542E5}"/>
    <cellStyle name="Normal 5 3 2 4 5" xfId="1331" xr:uid="{5C58D362-825E-47FB-A208-5DC77789A1DC}"/>
    <cellStyle name="Normal 5 3 2 4 5 2" xfId="3674" xr:uid="{452E76D4-2E4D-4E15-B61C-1047D9D616DD}"/>
    <cellStyle name="Normal 5 3 2 4 5 3" xfId="6006" xr:uid="{B67AC122-0B01-4D88-845A-C243B63F3265}"/>
    <cellStyle name="Normal 5 3 2 4 6" xfId="2504" xr:uid="{91831F96-2846-44D0-9D78-ACEAA5E211E1}"/>
    <cellStyle name="Normal 5 3 2 4 7" xfId="4838" xr:uid="{3AF05C58-595D-4256-B4D7-35A3242F7A3D}"/>
    <cellStyle name="Normal 5 3 2 5" xfId="189" xr:uid="{58103552-53A7-4AFB-9313-5CDB72F553D4}"/>
    <cellStyle name="Normal 5 3 2 5 2" xfId="256" xr:uid="{2A190745-B779-4E09-A804-6A32B3BB4183}"/>
    <cellStyle name="Normal 5 3 2 5 2 2" xfId="542" xr:uid="{D15B604A-6802-45CC-969A-89E86CF5975E}"/>
    <cellStyle name="Normal 5 3 2 5 2 2 2" xfId="1133" xr:uid="{A4DB7C17-987A-4C84-AAAB-46AB577F85FD}"/>
    <cellStyle name="Normal 5 3 2 5 2 2 2 2" xfId="2308" xr:uid="{CE7B524B-AF13-4943-987A-7CFA2C53B9F1}"/>
    <cellStyle name="Normal 5 3 2 5 2 2 2 2 2" xfId="4651" xr:uid="{79F9794C-1989-4507-9D3D-21F60FF232D0}"/>
    <cellStyle name="Normal 5 3 2 5 2 2 2 2 3" xfId="6983" xr:uid="{D9B82FF9-A453-463E-B7F5-68E227AA822B}"/>
    <cellStyle name="Normal 5 3 2 5 2 2 2 3" xfId="3481" xr:uid="{33709685-5D22-4B37-83AF-3B0F13F223E4}"/>
    <cellStyle name="Normal 5 3 2 5 2 2 2 4" xfId="5815" xr:uid="{89770AAA-86FB-4954-A575-2A07D3E91145}"/>
    <cellStyle name="Normal 5 3 2 5 2 2 3" xfId="1725" xr:uid="{A696BCAF-DFA7-452D-BA49-65208B7003DA}"/>
    <cellStyle name="Normal 5 3 2 5 2 2 3 2" xfId="4068" xr:uid="{4DD87551-9F1E-43B4-8D65-047A4EAF52A0}"/>
    <cellStyle name="Normal 5 3 2 5 2 2 3 3" xfId="6400" xr:uid="{2F3225FC-3425-4033-80B9-D5F13B81732B}"/>
    <cellStyle name="Normal 5 3 2 5 2 2 4" xfId="2898" xr:uid="{9A9E45A6-8315-40EC-85AA-712639BDA0A4}"/>
    <cellStyle name="Normal 5 3 2 5 2 2 5" xfId="5232" xr:uid="{84B914A0-FD00-4B36-83CA-6E3C15DBEDC2}"/>
    <cellStyle name="Normal 5 3 2 5 2 3" xfId="847" xr:uid="{57FBB2CB-752A-4874-A88A-F884B938116F}"/>
    <cellStyle name="Normal 5 3 2 5 2 3 2" xfId="2022" xr:uid="{D0884F82-0779-4B28-BF65-5C316432600B}"/>
    <cellStyle name="Normal 5 3 2 5 2 3 2 2" xfId="4365" xr:uid="{59C086BA-F458-4026-9D78-222E65A259D5}"/>
    <cellStyle name="Normal 5 3 2 5 2 3 2 3" xfId="6697" xr:uid="{8BE26C96-07E3-4378-A711-FE157CBF781B}"/>
    <cellStyle name="Normal 5 3 2 5 2 3 3" xfId="3195" xr:uid="{AC9B7438-A479-4656-A383-933F84046CE9}"/>
    <cellStyle name="Normal 5 3 2 5 2 3 4" xfId="5529" xr:uid="{EDC24A92-2355-4457-A0B4-D10C6DB87929}"/>
    <cellStyle name="Normal 5 3 2 5 2 4" xfId="1439" xr:uid="{3F42B537-7056-4CA3-95B5-8A26F834E98E}"/>
    <cellStyle name="Normal 5 3 2 5 2 4 2" xfId="3782" xr:uid="{4396D90C-F2C3-4E9E-A6A2-844BC91169F1}"/>
    <cellStyle name="Normal 5 3 2 5 2 4 3" xfId="6114" xr:uid="{94DE5C35-B333-4006-8CED-3085648A5FD9}"/>
    <cellStyle name="Normal 5 3 2 5 2 5" xfId="2612" xr:uid="{B567664E-57A2-495B-8EB1-7B0DE0552660}"/>
    <cellStyle name="Normal 5 3 2 5 2 6" xfId="4946" xr:uid="{60409DED-D9DF-410E-9CBF-C908890BDFF5}"/>
    <cellStyle name="Normal 5 3 2 5 3" xfId="475" xr:uid="{4C038860-2216-460A-B286-133E196ABFDB}"/>
    <cellStyle name="Normal 5 3 2 5 3 2" xfId="1066" xr:uid="{EFD4BE0A-9CFE-4878-80E5-305C2EE04670}"/>
    <cellStyle name="Normal 5 3 2 5 3 2 2" xfId="2241" xr:uid="{493E71F3-B381-4C17-B563-D3FB5D7326D2}"/>
    <cellStyle name="Normal 5 3 2 5 3 2 2 2" xfId="4584" xr:uid="{70CC6ED3-0DDB-470D-B48B-65F1A8AFFF74}"/>
    <cellStyle name="Normal 5 3 2 5 3 2 2 3" xfId="6916" xr:uid="{BD24C56E-408E-4BF1-BD0B-7F54976E77C2}"/>
    <cellStyle name="Normal 5 3 2 5 3 2 3" xfId="3414" xr:uid="{20D75B5B-14D4-4A5A-82A2-ED1ACA9BFB10}"/>
    <cellStyle name="Normal 5 3 2 5 3 2 4" xfId="5748" xr:uid="{2B77BC52-AAF7-4CE3-A03C-C89FADD4DC3B}"/>
    <cellStyle name="Normal 5 3 2 5 3 3" xfId="1658" xr:uid="{E26C9B12-C9A3-4275-9F1B-A4CAD5F45929}"/>
    <cellStyle name="Normal 5 3 2 5 3 3 2" xfId="4001" xr:uid="{08448535-61EC-465C-A12C-C5074CCEF21B}"/>
    <cellStyle name="Normal 5 3 2 5 3 3 3" xfId="6333" xr:uid="{3CD3F147-A76F-4D84-B7ED-77DD1EA91BA1}"/>
    <cellStyle name="Normal 5 3 2 5 3 4" xfId="2831" xr:uid="{190D58C5-E2C4-49D2-A558-E23C3448BE29}"/>
    <cellStyle name="Normal 5 3 2 5 3 5" xfId="5165" xr:uid="{77E423C8-1218-44E9-B15D-27587EC8EC7A}"/>
    <cellStyle name="Normal 5 3 2 5 4" xfId="780" xr:uid="{7D1E4CC7-33E9-4325-B642-92321AE87D9D}"/>
    <cellStyle name="Normal 5 3 2 5 4 2" xfId="1955" xr:uid="{53FDC0EF-3B97-4CC0-A108-381A12EBBD9C}"/>
    <cellStyle name="Normal 5 3 2 5 4 2 2" xfId="4298" xr:uid="{BA12A77C-8BEA-46F4-BFED-7E254C08171C}"/>
    <cellStyle name="Normal 5 3 2 5 4 2 3" xfId="6630" xr:uid="{169A428F-1483-4CEF-8755-EF71FE24389F}"/>
    <cellStyle name="Normal 5 3 2 5 4 3" xfId="3128" xr:uid="{B8AD0A8D-36BF-4532-BBD7-2389FCB2B973}"/>
    <cellStyle name="Normal 5 3 2 5 4 4" xfId="5462" xr:uid="{8A708C20-DFFB-4528-8B04-35435F0CDA72}"/>
    <cellStyle name="Normal 5 3 2 5 5" xfId="1372" xr:uid="{D5F647F7-E7CE-477D-95DA-B98804CD5FB5}"/>
    <cellStyle name="Normal 5 3 2 5 5 2" xfId="3715" xr:uid="{51E39744-1E84-4C5B-AEA2-1D8A7EA24D41}"/>
    <cellStyle name="Normal 5 3 2 5 5 3" xfId="6047" xr:uid="{40C118EB-9898-4CF3-87C2-342FDD3D4A26}"/>
    <cellStyle name="Normal 5 3 2 5 6" xfId="2545" xr:uid="{F5CC4F01-6DBA-4F92-B703-A48CB8FA4ACD}"/>
    <cellStyle name="Normal 5 3 2 5 7" xfId="4879" xr:uid="{51CC0BD2-355D-46FE-8A4A-3503659581D9}"/>
    <cellStyle name="Normal 5 3 2 6" xfId="351" xr:uid="{5ACB5971-3664-4D2C-BFB3-5E3F558009BF}"/>
    <cellStyle name="Normal 5 3 2 6 2" xfId="637" xr:uid="{A1378ACB-854C-4FD2-B1C1-98E7F9A4ABD5}"/>
    <cellStyle name="Normal 5 3 2 6 2 2" xfId="1228" xr:uid="{A91078D9-9C84-4457-81E5-8DEC3ADF23BD}"/>
    <cellStyle name="Normal 5 3 2 6 2 2 2" xfId="2403" xr:uid="{24729A93-AE03-4DE3-8F6E-734FCB8741FC}"/>
    <cellStyle name="Normal 5 3 2 6 2 2 2 2" xfId="4746" xr:uid="{78B08640-1F61-4C28-A83D-AE2358137B61}"/>
    <cellStyle name="Normal 5 3 2 6 2 2 2 3" xfId="7078" xr:uid="{F4955348-A6CA-4F3E-BECB-A45E05C9C4E4}"/>
    <cellStyle name="Normal 5 3 2 6 2 2 3" xfId="3576" xr:uid="{06DBA17A-F1E8-48EB-B226-6D283169E469}"/>
    <cellStyle name="Normal 5 3 2 6 2 2 4" xfId="5910" xr:uid="{7FA3A30B-35CD-46F4-A957-6A03B15BC669}"/>
    <cellStyle name="Normal 5 3 2 6 2 3" xfId="1820" xr:uid="{126C4284-281E-419D-B90C-F6CCDF1B69FD}"/>
    <cellStyle name="Normal 5 3 2 6 2 3 2" xfId="4163" xr:uid="{719A54B1-E103-4DEC-A3EA-B3C4D450146F}"/>
    <cellStyle name="Normal 5 3 2 6 2 3 3" xfId="6495" xr:uid="{21CA5E3E-7246-40BC-9C02-EB2AE40033E3}"/>
    <cellStyle name="Normal 5 3 2 6 2 4" xfId="2993" xr:uid="{71E25DEE-F3D9-4830-8605-6DE9DEC8641A}"/>
    <cellStyle name="Normal 5 3 2 6 2 5" xfId="5327" xr:uid="{ADF0831B-C208-422C-99FD-9EF00B5E67FC}"/>
    <cellStyle name="Normal 5 3 2 6 3" xfId="942" xr:uid="{898B1CE2-308D-4F15-ABB2-294143B41A8D}"/>
    <cellStyle name="Normal 5 3 2 6 3 2" xfId="2117" xr:uid="{ED50CCCC-A05E-4D0A-AAEE-3383201578FE}"/>
    <cellStyle name="Normal 5 3 2 6 3 2 2" xfId="4460" xr:uid="{7AE033EC-FBAB-41BE-92E2-01DB7B7AEE8A}"/>
    <cellStyle name="Normal 5 3 2 6 3 2 3" xfId="6792" xr:uid="{ECBBF216-8F53-489D-B97B-13B4949F16D8}"/>
    <cellStyle name="Normal 5 3 2 6 3 3" xfId="3290" xr:uid="{41ABE806-54D3-4F4A-9303-302E7F6E6266}"/>
    <cellStyle name="Normal 5 3 2 6 3 4" xfId="5624" xr:uid="{493973EE-C9B0-4198-919E-B649C2DF9194}"/>
    <cellStyle name="Normal 5 3 2 6 4" xfId="1534" xr:uid="{FB4EE0D4-8871-4B8F-8BD4-6D9C39226150}"/>
    <cellStyle name="Normal 5 3 2 6 4 2" xfId="3877" xr:uid="{37033947-D04A-4B4E-8AFA-0E8358D3D44B}"/>
    <cellStyle name="Normal 5 3 2 6 4 3" xfId="6209" xr:uid="{37D82D39-60F8-4912-82A1-77C22FF3E714}"/>
    <cellStyle name="Normal 5 3 2 6 5" xfId="2707" xr:uid="{EC4DB63C-CE60-48B0-B646-5578D6C1C335}"/>
    <cellStyle name="Normal 5 3 2 6 6" xfId="5041" xr:uid="{301C75C1-CFD5-41DF-B160-27E511894DB9}"/>
    <cellStyle name="Normal 5 3 2 7" xfId="215" xr:uid="{39789F2F-E6A1-4D13-B14F-BFDC0735B9FE}"/>
    <cellStyle name="Normal 5 3 2 7 2" xfId="501" xr:uid="{1D18AB54-A41D-48BB-916C-BD78E5211604}"/>
    <cellStyle name="Normal 5 3 2 7 2 2" xfId="1092" xr:uid="{FADBE41E-DCD0-438C-B90D-E860D5426883}"/>
    <cellStyle name="Normal 5 3 2 7 2 2 2" xfId="2267" xr:uid="{6FC3CE9A-08F2-4915-99E6-4C7C91512DE6}"/>
    <cellStyle name="Normal 5 3 2 7 2 2 2 2" xfId="4610" xr:uid="{4DF38181-C788-4538-B675-8F43BB351898}"/>
    <cellStyle name="Normal 5 3 2 7 2 2 2 3" xfId="6942" xr:uid="{29C4B8AB-D9E9-42F7-952D-713823F32D2F}"/>
    <cellStyle name="Normal 5 3 2 7 2 2 3" xfId="3440" xr:uid="{A0D57C6F-FEDF-468C-B693-27BA13E31BF5}"/>
    <cellStyle name="Normal 5 3 2 7 2 2 4" xfId="5774" xr:uid="{EE03467A-8B19-454D-A04B-EEAA242A83EA}"/>
    <cellStyle name="Normal 5 3 2 7 2 3" xfId="1684" xr:uid="{96336B56-1913-4D82-84B7-1BDBA40FB1D3}"/>
    <cellStyle name="Normal 5 3 2 7 2 3 2" xfId="4027" xr:uid="{0C822AB0-838D-45E2-A221-8CC772B34176}"/>
    <cellStyle name="Normal 5 3 2 7 2 3 3" xfId="6359" xr:uid="{C2DCBD3C-DAB7-4FC4-96B2-A62B76D76346}"/>
    <cellStyle name="Normal 5 3 2 7 2 4" xfId="2857" xr:uid="{64F6723F-D909-4BFD-88F1-DBB4945CEFD5}"/>
    <cellStyle name="Normal 5 3 2 7 2 5" xfId="5191" xr:uid="{E9A49866-B9D1-4AC1-8C6D-12EA1686B8A4}"/>
    <cellStyle name="Normal 5 3 2 7 3" xfId="806" xr:uid="{199C2BCF-5B71-4D6D-AEFE-7EC6D758F8E8}"/>
    <cellStyle name="Normal 5 3 2 7 3 2" xfId="1981" xr:uid="{44566BC7-E350-4721-A173-FB8EA3AE1F67}"/>
    <cellStyle name="Normal 5 3 2 7 3 2 2" xfId="4324" xr:uid="{8002B9F6-A745-45F5-95D2-72D4630F5278}"/>
    <cellStyle name="Normal 5 3 2 7 3 2 3" xfId="6656" xr:uid="{F6A03DDE-1D7B-424E-B5C8-05C94E6879E1}"/>
    <cellStyle name="Normal 5 3 2 7 3 3" xfId="3154" xr:uid="{34C36FE7-F13F-404D-863C-4B66B9BDAAC1}"/>
    <cellStyle name="Normal 5 3 2 7 3 4" xfId="5488" xr:uid="{E8E69210-CC8E-4285-B6DD-CE6B37BBBBAE}"/>
    <cellStyle name="Normal 5 3 2 7 4" xfId="1398" xr:uid="{09D5A436-3DB5-4B3A-9650-7E594C183055}"/>
    <cellStyle name="Normal 5 3 2 7 4 2" xfId="3741" xr:uid="{069323C4-81E2-4422-91CF-683231473DC3}"/>
    <cellStyle name="Normal 5 3 2 7 4 3" xfId="6073" xr:uid="{A6AF2940-5A79-4D62-9D67-9669D915D1F2}"/>
    <cellStyle name="Normal 5 3 2 7 5" xfId="2571" xr:uid="{528B6ECC-13DE-4E2F-B53F-51617359E7EC}"/>
    <cellStyle name="Normal 5 3 2 7 6" xfId="4905" xr:uid="{0B994381-DF36-45C6-93F3-2116A77249AB}"/>
    <cellStyle name="Normal 5 3 2 8" xfId="380" xr:uid="{4003184D-0563-4A88-A859-1809DD64CC4F}"/>
    <cellStyle name="Normal 5 3 2 8 2" xfId="971" xr:uid="{43BF7B3E-82C2-4981-9CF9-FCAEE4316821}"/>
    <cellStyle name="Normal 5 3 2 8 2 2" xfId="2146" xr:uid="{3F34D98B-382B-493E-9396-0354428C73B3}"/>
    <cellStyle name="Normal 5 3 2 8 2 2 2" xfId="4489" xr:uid="{F62AC4EE-6295-476A-A661-95C8515A5081}"/>
    <cellStyle name="Normal 5 3 2 8 2 2 3" xfId="6821" xr:uid="{98CB8C5A-9258-461A-859A-19FDB078D3E0}"/>
    <cellStyle name="Normal 5 3 2 8 2 3" xfId="3319" xr:uid="{55B46D5D-E61E-4482-A2A8-C20A4FC9C027}"/>
    <cellStyle name="Normal 5 3 2 8 2 4" xfId="5653" xr:uid="{5371C893-D7AD-4303-80F2-118EF00B4538}"/>
    <cellStyle name="Normal 5 3 2 8 3" xfId="1563" xr:uid="{5ADF1139-ACFA-4BB5-9B69-2471CDAC9C59}"/>
    <cellStyle name="Normal 5 3 2 8 3 2" xfId="3906" xr:uid="{74C52ACE-D487-4975-BA1F-737AF54440C6}"/>
    <cellStyle name="Normal 5 3 2 8 3 3" xfId="6238" xr:uid="{A224642B-209E-4E43-BF2F-50C3B6FE799D}"/>
    <cellStyle name="Normal 5 3 2 8 4" xfId="2736" xr:uid="{45239319-6B81-4FD4-B74A-CC5B532B6AAB}"/>
    <cellStyle name="Normal 5 3 2 8 5" xfId="5070" xr:uid="{50C3E3DF-67DA-4A83-B4EE-B1C1D4F402F8}"/>
    <cellStyle name="Normal 5 3 2 9" xfId="685" xr:uid="{9ADAFAFB-3793-4484-8C06-E6A80AD89720}"/>
    <cellStyle name="Normal 5 3 2 9 2" xfId="1860" xr:uid="{B844D1CB-BD15-427E-B5A9-76561C01359E}"/>
    <cellStyle name="Normal 5 3 2 9 2 2" xfId="4203" xr:uid="{F2E4E36F-B2C7-4BA8-B9DE-82641FD95FFC}"/>
    <cellStyle name="Normal 5 3 2 9 2 3" xfId="6535" xr:uid="{3865B529-9AED-45C3-9E74-2E79C25E15CA}"/>
    <cellStyle name="Normal 5 3 2 9 3" xfId="3033" xr:uid="{93905FB4-696A-42E1-B2BC-FD5060D853D9}"/>
    <cellStyle name="Normal 5 3 2 9 4" xfId="5367" xr:uid="{77F0703E-D3F2-4138-AC16-9531EABBFC2C}"/>
    <cellStyle name="Normal 5 3 3" xfId="101" xr:uid="{19C1068C-8F22-491D-BA85-355FFAFCF22A}"/>
    <cellStyle name="Normal 5 3 3 10" xfId="2457" xr:uid="{DEAE045B-126E-4BBB-814E-9B9FB85F0355}"/>
    <cellStyle name="Normal 5 3 3 11" xfId="4791" xr:uid="{E1E0DCE6-6953-4B76-9071-AF60C5B29090}"/>
    <cellStyle name="Normal 5 3 3 2" xfId="128" xr:uid="{B4B366CE-13E1-410A-AFD6-7A5F6EAF8CF5}"/>
    <cellStyle name="Normal 5 3 3 2 2" xfId="290" xr:uid="{26AC435C-0BCC-472E-8F11-60A50503C755}"/>
    <cellStyle name="Normal 5 3 3 2 2 2" xfId="576" xr:uid="{46E5C511-F9B1-450D-A480-B7C95A1DE911}"/>
    <cellStyle name="Normal 5 3 3 2 2 2 2" xfId="1167" xr:uid="{ADBA8F7B-DA2F-4ADF-B8E0-50207343DD2E}"/>
    <cellStyle name="Normal 5 3 3 2 2 2 2 2" xfId="2342" xr:uid="{02856AA4-7941-4CC8-BD6F-31A7718764B7}"/>
    <cellStyle name="Normal 5 3 3 2 2 2 2 2 2" xfId="4685" xr:uid="{A422AD31-D1F2-4898-99D3-7C26D06FD6A6}"/>
    <cellStyle name="Normal 5 3 3 2 2 2 2 2 3" xfId="7017" xr:uid="{7244D261-08F6-4190-B8C9-9E11D3A1E457}"/>
    <cellStyle name="Normal 5 3 3 2 2 2 2 3" xfId="3515" xr:uid="{97204ECA-1A0E-4A07-967C-3882A5B32AA9}"/>
    <cellStyle name="Normal 5 3 3 2 2 2 2 4" xfId="5849" xr:uid="{BEFB8A2A-E435-406F-AA09-36B804BFC96E}"/>
    <cellStyle name="Normal 5 3 3 2 2 2 3" xfId="1759" xr:uid="{D6238FA0-4831-4223-A9C8-41FAFFABCEA2}"/>
    <cellStyle name="Normal 5 3 3 2 2 2 3 2" xfId="4102" xr:uid="{02CF2B04-B6C1-4D89-90F3-B7D45ABAC1FD}"/>
    <cellStyle name="Normal 5 3 3 2 2 2 3 3" xfId="6434" xr:uid="{7EC3FACA-A800-41C3-8175-B5DDE4F41F09}"/>
    <cellStyle name="Normal 5 3 3 2 2 2 4" xfId="2932" xr:uid="{71D14709-1CA0-4D3D-8FD8-D174774DEF90}"/>
    <cellStyle name="Normal 5 3 3 2 2 2 5" xfId="5266" xr:uid="{E96A4AC5-D78D-42FD-A1DB-A71B70404196}"/>
    <cellStyle name="Normal 5 3 3 2 2 3" xfId="881" xr:uid="{C3635EFE-6C75-442D-9BDD-897F500FEAD0}"/>
    <cellStyle name="Normal 5 3 3 2 2 3 2" xfId="2056" xr:uid="{D79D4FF2-AC6E-4364-967D-DAC2386F8EC6}"/>
    <cellStyle name="Normal 5 3 3 2 2 3 2 2" xfId="4399" xr:uid="{2E8A9AD3-095A-46B4-89DD-2D0E9FB2A7D1}"/>
    <cellStyle name="Normal 5 3 3 2 2 3 2 3" xfId="6731" xr:uid="{0C4FD145-1C81-46BD-86CC-0C2CCF955F3F}"/>
    <cellStyle name="Normal 5 3 3 2 2 3 3" xfId="3229" xr:uid="{89FA4ABF-966A-446E-9032-CE6E25CFA8F1}"/>
    <cellStyle name="Normal 5 3 3 2 2 3 4" xfId="5563" xr:uid="{F3365F36-D935-4947-8188-0EE1C2F8808B}"/>
    <cellStyle name="Normal 5 3 3 2 2 4" xfId="1473" xr:uid="{5C154923-5238-4762-B450-0D52629BE1F1}"/>
    <cellStyle name="Normal 5 3 3 2 2 4 2" xfId="3816" xr:uid="{E4C2E0C0-F64B-4638-BEC1-2C173067E480}"/>
    <cellStyle name="Normal 5 3 3 2 2 4 3" xfId="6148" xr:uid="{CBE98ED0-91DF-4B04-92B0-199B03DD0170}"/>
    <cellStyle name="Normal 5 3 3 2 2 5" xfId="2646" xr:uid="{DD3E4619-456B-438C-AE89-F5654C51AEEA}"/>
    <cellStyle name="Normal 5 3 3 2 2 6" xfId="4980" xr:uid="{4BB9EB55-217C-4B51-B9C7-28872A0918B6}"/>
    <cellStyle name="Normal 5 3 3 2 3" xfId="414" xr:uid="{1C0ACD07-0037-402D-B7B7-18762BBF5C5B}"/>
    <cellStyle name="Normal 5 3 3 2 3 2" xfId="1005" xr:uid="{6A44FF5E-D88E-4B0F-BEA2-DA83FB967BA9}"/>
    <cellStyle name="Normal 5 3 3 2 3 2 2" xfId="2180" xr:uid="{105B280F-E2C5-4613-B407-200474E0894E}"/>
    <cellStyle name="Normal 5 3 3 2 3 2 2 2" xfId="4523" xr:uid="{B49562EA-041E-40BB-9A38-2F1066824FE9}"/>
    <cellStyle name="Normal 5 3 3 2 3 2 2 3" xfId="6855" xr:uid="{F7FEC92D-ED02-4B0E-90F3-AD9B84589F11}"/>
    <cellStyle name="Normal 5 3 3 2 3 2 3" xfId="3353" xr:uid="{AF0EFC89-629B-4728-8995-8E84DA3A1312}"/>
    <cellStyle name="Normal 5 3 3 2 3 2 4" xfId="5687" xr:uid="{0951BB2D-B42A-4DAB-81C4-18729ACD4B97}"/>
    <cellStyle name="Normal 5 3 3 2 3 3" xfId="1597" xr:uid="{63130C0B-B8A3-48F3-94CE-AA510C87767B}"/>
    <cellStyle name="Normal 5 3 3 2 3 3 2" xfId="3940" xr:uid="{BA0160F0-DD19-45DB-8698-E54F693D3F67}"/>
    <cellStyle name="Normal 5 3 3 2 3 3 3" xfId="6272" xr:uid="{22AFBF08-06DA-421B-A10E-064D80AC05F2}"/>
    <cellStyle name="Normal 5 3 3 2 3 4" xfId="2770" xr:uid="{26C5EE98-5BB7-458B-9879-26A207BD6F46}"/>
    <cellStyle name="Normal 5 3 3 2 3 5" xfId="5104" xr:uid="{154DEAEC-826E-46A5-940D-9B6EA6784C86}"/>
    <cellStyle name="Normal 5 3 3 2 4" xfId="719" xr:uid="{B98DDE43-CFAA-46DE-B03B-EFDAA26CA0D5}"/>
    <cellStyle name="Normal 5 3 3 2 4 2" xfId="1894" xr:uid="{28282885-EF5B-4524-B10A-F36BB0086C17}"/>
    <cellStyle name="Normal 5 3 3 2 4 2 2" xfId="4237" xr:uid="{8D7D3973-C5F7-4250-8F24-BE148541BF45}"/>
    <cellStyle name="Normal 5 3 3 2 4 2 3" xfId="6569" xr:uid="{064D3ED0-92FC-4F4C-A672-D2CEF6084C64}"/>
    <cellStyle name="Normal 5 3 3 2 4 3" xfId="3067" xr:uid="{F4DAA751-8356-4581-AFDF-7B2F4651A7F6}"/>
    <cellStyle name="Normal 5 3 3 2 4 4" xfId="5401" xr:uid="{25861300-BC2C-4349-A373-936904AFE94D}"/>
    <cellStyle name="Normal 5 3 3 2 5" xfId="1311" xr:uid="{EF4BDC9F-BE48-4805-8230-59F274906030}"/>
    <cellStyle name="Normal 5 3 3 2 5 2" xfId="3654" xr:uid="{B240FEA1-B4CD-4065-B575-B35FAD0F426D}"/>
    <cellStyle name="Normal 5 3 3 2 5 3" xfId="5986" xr:uid="{D7872C64-723B-4BB1-A200-F94DBAA6567A}"/>
    <cellStyle name="Normal 5 3 3 2 6" xfId="2484" xr:uid="{22809153-F340-416A-9DEB-2C390FB2C0C2}"/>
    <cellStyle name="Normal 5 3 3 2 7" xfId="4818" xr:uid="{A22DC556-D969-45CB-AB3A-AEDD8D84408D}"/>
    <cellStyle name="Normal 5 3 3 3" xfId="169" xr:uid="{8969CA8F-C121-4FF9-8989-BF17200B7585}"/>
    <cellStyle name="Normal 5 3 3 3 2" xfId="331" xr:uid="{943ADBA1-F250-49E6-BEB4-848CAD0B58F3}"/>
    <cellStyle name="Normal 5 3 3 3 2 2" xfId="617" xr:uid="{7A453028-7BE2-4F9B-968E-F0A72E6DE49C}"/>
    <cellStyle name="Normal 5 3 3 3 2 2 2" xfId="1208" xr:uid="{FCDD03CD-5D69-439A-9FEC-AA3E525CED08}"/>
    <cellStyle name="Normal 5 3 3 3 2 2 2 2" xfId="2383" xr:uid="{67AEAEF8-E2CB-4FAE-8EF9-60DEA7DB62AA}"/>
    <cellStyle name="Normal 5 3 3 3 2 2 2 2 2" xfId="4726" xr:uid="{EA1A1F61-24F0-4CB5-92B2-5F2AD1957CD9}"/>
    <cellStyle name="Normal 5 3 3 3 2 2 2 2 3" xfId="7058" xr:uid="{C4AAD48E-9F05-4004-88D7-A58638FBD79A}"/>
    <cellStyle name="Normal 5 3 3 3 2 2 2 3" xfId="3556" xr:uid="{9BD8E6EF-11CF-4E4D-B7CA-CF7507AE4B54}"/>
    <cellStyle name="Normal 5 3 3 3 2 2 2 4" xfId="5890" xr:uid="{967965FC-EBE0-4DEA-BCEF-B94B9195F6F8}"/>
    <cellStyle name="Normal 5 3 3 3 2 2 3" xfId="1800" xr:uid="{55BE54AB-4F02-4ECC-BD32-C47F8007EC8A}"/>
    <cellStyle name="Normal 5 3 3 3 2 2 3 2" xfId="4143" xr:uid="{48C3D7DF-2325-424D-9DC5-67FB6B0AA8FC}"/>
    <cellStyle name="Normal 5 3 3 3 2 2 3 3" xfId="6475" xr:uid="{E3CACC01-E31D-40FB-894D-BB3F7D2CF2E8}"/>
    <cellStyle name="Normal 5 3 3 3 2 2 4" xfId="2973" xr:uid="{8BFD0910-7C95-4941-8913-3B93FBC5BC4A}"/>
    <cellStyle name="Normal 5 3 3 3 2 2 5" xfId="5307" xr:uid="{BE7FE0A3-12FA-419E-A608-331A89586C73}"/>
    <cellStyle name="Normal 5 3 3 3 2 3" xfId="922" xr:uid="{BF5392B4-5D68-43A0-9324-8D4F527332E1}"/>
    <cellStyle name="Normal 5 3 3 3 2 3 2" xfId="2097" xr:uid="{5C8169AC-FF0C-4684-984B-F9C81AFFE3ED}"/>
    <cellStyle name="Normal 5 3 3 3 2 3 2 2" xfId="4440" xr:uid="{A2061DD3-F76D-4D96-B40C-F9BA64A8DF23}"/>
    <cellStyle name="Normal 5 3 3 3 2 3 2 3" xfId="6772" xr:uid="{5E7D1B7B-4217-4034-A5C4-92DC4330A872}"/>
    <cellStyle name="Normal 5 3 3 3 2 3 3" xfId="3270" xr:uid="{14CF9EBA-F4B7-492A-A25D-0CE3C144D271}"/>
    <cellStyle name="Normal 5 3 3 3 2 3 4" xfId="5604" xr:uid="{D5C2B59A-4ED8-4A82-A58C-00A03AC42037}"/>
    <cellStyle name="Normal 5 3 3 3 2 4" xfId="1514" xr:uid="{A1CEBFDC-1578-4061-BAB1-6172B3506E9A}"/>
    <cellStyle name="Normal 5 3 3 3 2 4 2" xfId="3857" xr:uid="{64245673-9F68-4ED6-8378-2BCAF2A7E16B}"/>
    <cellStyle name="Normal 5 3 3 3 2 4 3" xfId="6189" xr:uid="{32E29C71-8079-46C3-B524-936D546594A0}"/>
    <cellStyle name="Normal 5 3 3 3 2 5" xfId="2687" xr:uid="{CBC7C6C1-587B-4150-B644-A6C823AF14D7}"/>
    <cellStyle name="Normal 5 3 3 3 2 6" xfId="5021" xr:uid="{66A8E241-D63F-4115-BB2C-CA9D9BB196C1}"/>
    <cellStyle name="Normal 5 3 3 3 3" xfId="455" xr:uid="{DDBB3562-71BB-4967-A13D-3F34C013011C}"/>
    <cellStyle name="Normal 5 3 3 3 3 2" xfId="1046" xr:uid="{2A728B59-E530-454E-9759-0F1F0DE93B37}"/>
    <cellStyle name="Normal 5 3 3 3 3 2 2" xfId="2221" xr:uid="{73D1C729-1F76-4C24-880E-9CACB1B3B7DC}"/>
    <cellStyle name="Normal 5 3 3 3 3 2 2 2" xfId="4564" xr:uid="{0A267604-4885-4D75-A13A-88622A85CA74}"/>
    <cellStyle name="Normal 5 3 3 3 3 2 2 3" xfId="6896" xr:uid="{9AEA47F9-2673-4C68-97FA-83DC0E7320E6}"/>
    <cellStyle name="Normal 5 3 3 3 3 2 3" xfId="3394" xr:uid="{0DA50010-666E-42AE-BA7D-87C0CDBB3060}"/>
    <cellStyle name="Normal 5 3 3 3 3 2 4" xfId="5728" xr:uid="{03646E7C-39F8-438D-8F78-27AEE5DA8B08}"/>
    <cellStyle name="Normal 5 3 3 3 3 3" xfId="1638" xr:uid="{7ADBBB0F-E953-405D-A13F-A73E45DA3CF4}"/>
    <cellStyle name="Normal 5 3 3 3 3 3 2" xfId="3981" xr:uid="{92BCA853-7B68-4E91-93DA-AFB98FC3737A}"/>
    <cellStyle name="Normal 5 3 3 3 3 3 3" xfId="6313" xr:uid="{0B361109-C1D6-4638-A735-4CF3592BF52E}"/>
    <cellStyle name="Normal 5 3 3 3 3 4" xfId="2811" xr:uid="{BCEE7B19-C1BA-430B-B2FB-95050970E8AA}"/>
    <cellStyle name="Normal 5 3 3 3 3 5" xfId="5145" xr:uid="{1D239913-6DD7-45EA-BC75-8F9A36994D0F}"/>
    <cellStyle name="Normal 5 3 3 3 4" xfId="760" xr:uid="{5A9B6066-5153-4708-B905-A7163A359AD0}"/>
    <cellStyle name="Normal 5 3 3 3 4 2" xfId="1935" xr:uid="{1562BFF1-8EDE-41D1-8821-50821EC6AE7F}"/>
    <cellStyle name="Normal 5 3 3 3 4 2 2" xfId="4278" xr:uid="{024A7564-B263-4D45-8E33-79B8F6591E98}"/>
    <cellStyle name="Normal 5 3 3 3 4 2 3" xfId="6610" xr:uid="{704FA956-B655-4CC0-9820-BF02748380ED}"/>
    <cellStyle name="Normal 5 3 3 3 4 3" xfId="3108" xr:uid="{A3C11842-6922-44DE-823C-CD732584BBEA}"/>
    <cellStyle name="Normal 5 3 3 3 4 4" xfId="5442" xr:uid="{09E2900A-99FB-4D2D-AB1A-75A2F40ACA50}"/>
    <cellStyle name="Normal 5 3 3 3 5" xfId="1352" xr:uid="{F9CA78E1-51A2-4439-AC8F-FEF4A21185C8}"/>
    <cellStyle name="Normal 5 3 3 3 5 2" xfId="3695" xr:uid="{ECFB22C4-EDBB-46C1-AE23-F940954BBB21}"/>
    <cellStyle name="Normal 5 3 3 3 5 3" xfId="6027" xr:uid="{EEBE1216-AE8A-4BA2-916F-275A919657FA}"/>
    <cellStyle name="Normal 5 3 3 3 6" xfId="2525" xr:uid="{FA11E69D-501B-4663-836B-2CAEC0C60FF6}"/>
    <cellStyle name="Normal 5 3 3 3 7" xfId="4859" xr:uid="{83796922-B757-4FCD-BF07-90E80D85F25D}"/>
    <cellStyle name="Normal 5 3 3 4" xfId="196" xr:uid="{2A1EC9B0-6819-4962-B04E-735607515A28}"/>
    <cellStyle name="Normal 5 3 3 4 2" xfId="263" xr:uid="{DB2B1272-76F8-4E6C-9997-731A25070881}"/>
    <cellStyle name="Normal 5 3 3 4 2 2" xfId="549" xr:uid="{62A0C43B-0174-44CE-AA4D-D131010EB576}"/>
    <cellStyle name="Normal 5 3 3 4 2 2 2" xfId="1140" xr:uid="{C340C0DD-7E58-48AE-B069-B3D43910B53B}"/>
    <cellStyle name="Normal 5 3 3 4 2 2 2 2" xfId="2315" xr:uid="{9DAB6E59-2E4A-46EA-AD5D-301DB5D99CF2}"/>
    <cellStyle name="Normal 5 3 3 4 2 2 2 2 2" xfId="4658" xr:uid="{84DA9A86-96F2-4124-B691-67B49008D384}"/>
    <cellStyle name="Normal 5 3 3 4 2 2 2 2 3" xfId="6990" xr:uid="{3B8F70F7-1EF5-41D6-85A0-A9F084D17EA8}"/>
    <cellStyle name="Normal 5 3 3 4 2 2 2 3" xfId="3488" xr:uid="{54E7E909-4187-4E09-90B9-ED1F19ACC047}"/>
    <cellStyle name="Normal 5 3 3 4 2 2 2 4" xfId="5822" xr:uid="{FC01B0D5-000A-483A-8E66-B975A495ABB0}"/>
    <cellStyle name="Normal 5 3 3 4 2 2 3" xfId="1732" xr:uid="{C5D568DE-27A1-42E5-B7C9-DE1DFC32CD5F}"/>
    <cellStyle name="Normal 5 3 3 4 2 2 3 2" xfId="4075" xr:uid="{D5F03E70-227E-473A-BBD1-66D9E1060B2C}"/>
    <cellStyle name="Normal 5 3 3 4 2 2 3 3" xfId="6407" xr:uid="{4549239B-EEB6-4AEF-8116-21FD12AF0EA4}"/>
    <cellStyle name="Normal 5 3 3 4 2 2 4" xfId="2905" xr:uid="{8B70F38C-FF3D-45E8-9D85-A0A7056355BD}"/>
    <cellStyle name="Normal 5 3 3 4 2 2 5" xfId="5239" xr:uid="{81111B7C-8167-465F-93A9-0C7B9C0DD385}"/>
    <cellStyle name="Normal 5 3 3 4 2 3" xfId="854" xr:uid="{34026EC5-4862-48BF-B5A8-D6FB5FEB2C64}"/>
    <cellStyle name="Normal 5 3 3 4 2 3 2" xfId="2029" xr:uid="{67E7349E-C054-48E6-AC9D-17AAF79EC2CA}"/>
    <cellStyle name="Normal 5 3 3 4 2 3 2 2" xfId="4372" xr:uid="{1ED403B7-6BCE-4E35-A6A8-554A074F7394}"/>
    <cellStyle name="Normal 5 3 3 4 2 3 2 3" xfId="6704" xr:uid="{6C6C7E3F-D686-4CC9-B830-7D7FE0A9903F}"/>
    <cellStyle name="Normal 5 3 3 4 2 3 3" xfId="3202" xr:uid="{3E126599-2D52-407C-9D51-D624605E5CB8}"/>
    <cellStyle name="Normal 5 3 3 4 2 3 4" xfId="5536" xr:uid="{CD7D607C-2FE4-4848-BD9B-00274E70B17B}"/>
    <cellStyle name="Normal 5 3 3 4 2 4" xfId="1446" xr:uid="{142FA19B-62F0-4BD2-BDCA-BF147CADFD71}"/>
    <cellStyle name="Normal 5 3 3 4 2 4 2" xfId="3789" xr:uid="{DFAD85E4-C688-4166-B3F7-6D2DBCDF462D}"/>
    <cellStyle name="Normal 5 3 3 4 2 4 3" xfId="6121" xr:uid="{A3FBB6E9-2958-4530-AF9E-BCB8CC5E57B3}"/>
    <cellStyle name="Normal 5 3 3 4 2 5" xfId="2619" xr:uid="{899EF791-6BE2-417D-82D9-D41E68BB0712}"/>
    <cellStyle name="Normal 5 3 3 4 2 6" xfId="4953" xr:uid="{7FD5C302-DAB3-4200-A290-CCBA7AAE8665}"/>
    <cellStyle name="Normal 5 3 3 4 3" xfId="482" xr:uid="{87F91865-3DDE-4AD0-9A62-E72766940EA0}"/>
    <cellStyle name="Normal 5 3 3 4 3 2" xfId="1073" xr:uid="{F5EA2B4E-EFCA-41BC-AB46-179A6458FBD6}"/>
    <cellStyle name="Normal 5 3 3 4 3 2 2" xfId="2248" xr:uid="{7D5FA6A4-30A7-4FFC-AF11-DB494902F00E}"/>
    <cellStyle name="Normal 5 3 3 4 3 2 2 2" xfId="4591" xr:uid="{2EA31A66-A967-4003-89AC-7A60D4E61FEF}"/>
    <cellStyle name="Normal 5 3 3 4 3 2 2 3" xfId="6923" xr:uid="{F2226BC6-D9EE-48F5-9B4E-E5ACA4B85C34}"/>
    <cellStyle name="Normal 5 3 3 4 3 2 3" xfId="3421" xr:uid="{AAF37FA0-0544-4F37-BB70-34CB38FAFB4E}"/>
    <cellStyle name="Normal 5 3 3 4 3 2 4" xfId="5755" xr:uid="{3CB71E54-FBA7-43BB-ABFD-1B2114226799}"/>
    <cellStyle name="Normal 5 3 3 4 3 3" xfId="1665" xr:uid="{581CD5D9-6F94-4E45-8BFB-D0E89D4B8908}"/>
    <cellStyle name="Normal 5 3 3 4 3 3 2" xfId="4008" xr:uid="{D1A732A4-E040-4F01-9506-02FF35DF40C3}"/>
    <cellStyle name="Normal 5 3 3 4 3 3 3" xfId="6340" xr:uid="{422385DA-37D8-4B2F-A677-9525DD054FAC}"/>
    <cellStyle name="Normal 5 3 3 4 3 4" xfId="2838" xr:uid="{4C173A48-AC6B-45CE-86E7-BC4086187FDB}"/>
    <cellStyle name="Normal 5 3 3 4 3 5" xfId="5172" xr:uid="{E29337F1-43A2-43BC-A3EE-FD0704793BB9}"/>
    <cellStyle name="Normal 5 3 3 4 4" xfId="787" xr:uid="{A24559DF-3082-418F-BA48-1747F261A23C}"/>
    <cellStyle name="Normal 5 3 3 4 4 2" xfId="1962" xr:uid="{491DA371-9253-4A4F-A808-D9807372FA77}"/>
    <cellStyle name="Normal 5 3 3 4 4 2 2" xfId="4305" xr:uid="{DE09B3CD-E71A-4D08-B7AD-A05CC1550394}"/>
    <cellStyle name="Normal 5 3 3 4 4 2 3" xfId="6637" xr:uid="{F48C3DE3-140E-411E-92F8-3E1E7BF5692D}"/>
    <cellStyle name="Normal 5 3 3 4 4 3" xfId="3135" xr:uid="{8E019183-BBDD-4922-B8F5-9A2964075BD8}"/>
    <cellStyle name="Normal 5 3 3 4 4 4" xfId="5469" xr:uid="{2331E93A-09C4-4DC0-B724-A5DE9E55FC6A}"/>
    <cellStyle name="Normal 5 3 3 4 5" xfId="1379" xr:uid="{3E2E2F84-62C4-4E8F-AFA2-CC0150779BFF}"/>
    <cellStyle name="Normal 5 3 3 4 5 2" xfId="3722" xr:uid="{7ED7B0CF-1FCF-4E02-8DA8-06829D106AC2}"/>
    <cellStyle name="Normal 5 3 3 4 5 3" xfId="6054" xr:uid="{08958FDE-D674-45A6-A03A-A11F3DC7F37A}"/>
    <cellStyle name="Normal 5 3 3 4 6" xfId="2552" xr:uid="{1FF11BF2-B355-4087-B045-D7F4091C36B7}"/>
    <cellStyle name="Normal 5 3 3 4 7" xfId="4886" xr:uid="{25123E01-5230-4014-A40E-2BA0FBE16062}"/>
    <cellStyle name="Normal 5 3 3 5" xfId="358" xr:uid="{595E2CB8-0033-40B5-89F3-CD0E46F221B1}"/>
    <cellStyle name="Normal 5 3 3 5 2" xfId="644" xr:uid="{50C1C0A4-D1C6-4B20-976E-02E60CA12F35}"/>
    <cellStyle name="Normal 5 3 3 5 2 2" xfId="1235" xr:uid="{9AB27D96-EC9A-4943-925B-EC275F919A8C}"/>
    <cellStyle name="Normal 5 3 3 5 2 2 2" xfId="2410" xr:uid="{235AD5B7-359E-46C0-AEBB-3C2D0E6E7139}"/>
    <cellStyle name="Normal 5 3 3 5 2 2 2 2" xfId="4753" xr:uid="{E4F46BEE-499F-44A1-9033-1C73A53A0EC3}"/>
    <cellStyle name="Normal 5 3 3 5 2 2 2 3" xfId="7085" xr:uid="{4C6F217A-354A-44D2-84A4-4589FE111E2F}"/>
    <cellStyle name="Normal 5 3 3 5 2 2 3" xfId="3583" xr:uid="{34C367C6-8BAC-41FC-8AA0-B37C520D9426}"/>
    <cellStyle name="Normal 5 3 3 5 2 2 4" xfId="5917" xr:uid="{C12E9BE6-2D04-4BBD-8C26-36B18405D21E}"/>
    <cellStyle name="Normal 5 3 3 5 2 3" xfId="1827" xr:uid="{2EC4B6F8-CB86-480A-A8D2-2DEE0D343D85}"/>
    <cellStyle name="Normal 5 3 3 5 2 3 2" xfId="4170" xr:uid="{712B0113-A927-417F-88AD-48BBA01DFB7B}"/>
    <cellStyle name="Normal 5 3 3 5 2 3 3" xfId="6502" xr:uid="{39AD38D5-2A93-447D-AF3C-8FE918097EE1}"/>
    <cellStyle name="Normal 5 3 3 5 2 4" xfId="3000" xr:uid="{49B94BB2-3ABB-4E8C-9D6E-6FDC3825DE82}"/>
    <cellStyle name="Normal 5 3 3 5 2 5" xfId="5334" xr:uid="{47674D1F-3046-40FF-9AC6-9C43D22317C1}"/>
    <cellStyle name="Normal 5 3 3 5 3" xfId="949" xr:uid="{F5F438B8-D480-4D3C-A424-EB4CB73E62D7}"/>
    <cellStyle name="Normal 5 3 3 5 3 2" xfId="2124" xr:uid="{DE51805C-5CC7-49B5-83D5-47769598B108}"/>
    <cellStyle name="Normal 5 3 3 5 3 2 2" xfId="4467" xr:uid="{6B1CAD0B-0573-4CD3-B6D4-E4607F8AA8E2}"/>
    <cellStyle name="Normal 5 3 3 5 3 2 3" xfId="6799" xr:uid="{3677240A-91DB-4ABD-9673-3E0A582EBF7F}"/>
    <cellStyle name="Normal 5 3 3 5 3 3" xfId="3297" xr:uid="{743B9CBF-1DFF-41BE-95FB-4665B791065D}"/>
    <cellStyle name="Normal 5 3 3 5 3 4" xfId="5631" xr:uid="{3AD29902-6ED2-48B7-B9B4-55D23AB7E622}"/>
    <cellStyle name="Normal 5 3 3 5 4" xfId="1541" xr:uid="{096428A0-49D9-41A5-8EB6-27277B74BF7F}"/>
    <cellStyle name="Normal 5 3 3 5 4 2" xfId="3884" xr:uid="{6524028B-A937-4B94-B012-3DBF582B50E6}"/>
    <cellStyle name="Normal 5 3 3 5 4 3" xfId="6216" xr:uid="{4E2CDFF0-6E8F-4E7B-A4EE-FAB61F283734}"/>
    <cellStyle name="Normal 5 3 3 5 5" xfId="2714" xr:uid="{FDCFED7D-3742-4CF4-A7EE-BDECEB34AD71}"/>
    <cellStyle name="Normal 5 3 3 5 6" xfId="5048" xr:uid="{F1C5FA49-C028-410F-AE39-0149B2591F37}"/>
    <cellStyle name="Normal 5 3 3 6" xfId="236" xr:uid="{E20A9A32-BD4C-44C0-B8F4-35E20F706AD5}"/>
    <cellStyle name="Normal 5 3 3 6 2" xfId="522" xr:uid="{DA8D97A7-D613-4341-AE84-A7F68EC48429}"/>
    <cellStyle name="Normal 5 3 3 6 2 2" xfId="1113" xr:uid="{34612A10-4A8C-40E1-9CD0-6046990238F8}"/>
    <cellStyle name="Normal 5 3 3 6 2 2 2" xfId="2288" xr:uid="{43E6FDCC-6BBA-4CFF-B3E3-88B144ABDE62}"/>
    <cellStyle name="Normal 5 3 3 6 2 2 2 2" xfId="4631" xr:uid="{4DB00CAF-C4F6-4D8F-9235-F35A1CDB9BFC}"/>
    <cellStyle name="Normal 5 3 3 6 2 2 2 3" xfId="6963" xr:uid="{791D133C-BEB9-4C3D-BF51-B9E78D7E446D}"/>
    <cellStyle name="Normal 5 3 3 6 2 2 3" xfId="3461" xr:uid="{31EC4638-A1B7-4BEB-B46B-A9DA907AAC7A}"/>
    <cellStyle name="Normal 5 3 3 6 2 2 4" xfId="5795" xr:uid="{17274764-B900-4F33-B6C0-109A469A1815}"/>
    <cellStyle name="Normal 5 3 3 6 2 3" xfId="1705" xr:uid="{0DA529D9-0A57-4F34-A4D3-0F3D73970E21}"/>
    <cellStyle name="Normal 5 3 3 6 2 3 2" xfId="4048" xr:uid="{E3A80808-833D-432F-9824-171638D7054E}"/>
    <cellStyle name="Normal 5 3 3 6 2 3 3" xfId="6380" xr:uid="{FB3E367E-AF32-43A7-816E-7DB3A487EBE9}"/>
    <cellStyle name="Normal 5 3 3 6 2 4" xfId="2878" xr:uid="{515113AA-244E-429B-B569-8A1DFDD3C2A2}"/>
    <cellStyle name="Normal 5 3 3 6 2 5" xfId="5212" xr:uid="{4592BF33-3E24-444A-A2EF-8E14CA4E595C}"/>
    <cellStyle name="Normal 5 3 3 6 3" xfId="827" xr:uid="{2961A091-F121-49C1-ADD2-A614406F6A18}"/>
    <cellStyle name="Normal 5 3 3 6 3 2" xfId="2002" xr:uid="{D62246FE-2D04-47FD-BA41-AAB484351CED}"/>
    <cellStyle name="Normal 5 3 3 6 3 2 2" xfId="4345" xr:uid="{DF4017A5-8DEB-41F7-BC72-6DAA7A2EDD0C}"/>
    <cellStyle name="Normal 5 3 3 6 3 2 3" xfId="6677" xr:uid="{658BF570-2AC1-4D71-8C98-B1EF33F371B9}"/>
    <cellStyle name="Normal 5 3 3 6 3 3" xfId="3175" xr:uid="{68EE7B3C-EC54-426A-AEAF-52F178195D06}"/>
    <cellStyle name="Normal 5 3 3 6 3 4" xfId="5509" xr:uid="{FBD5C95F-8C38-4837-929F-81C8EB4E4DB5}"/>
    <cellStyle name="Normal 5 3 3 6 4" xfId="1419" xr:uid="{23B98C1A-A4F9-4569-BD7E-A5AE09ACCECE}"/>
    <cellStyle name="Normal 5 3 3 6 4 2" xfId="3762" xr:uid="{A61104B4-12D6-431F-A2A9-0782DD0AE29A}"/>
    <cellStyle name="Normal 5 3 3 6 4 3" xfId="6094" xr:uid="{EBE6510D-5885-4F2E-B21A-74847CBF0371}"/>
    <cellStyle name="Normal 5 3 3 6 5" xfId="2592" xr:uid="{0AB6E97D-6628-4DDC-9844-C95399A729D5}"/>
    <cellStyle name="Normal 5 3 3 6 6" xfId="4926" xr:uid="{A0A3DA5D-A0FE-4A5C-B7B2-13E9EDD1E8F1}"/>
    <cellStyle name="Normal 5 3 3 7" xfId="387" xr:uid="{FD2F7777-9D03-4A27-8D8C-A35648BB530A}"/>
    <cellStyle name="Normal 5 3 3 7 2" xfId="978" xr:uid="{96C9191E-9CAE-4780-9F09-92E78D11F156}"/>
    <cellStyle name="Normal 5 3 3 7 2 2" xfId="2153" xr:uid="{36E9C711-766D-40F0-BFD5-EEB19595C64C}"/>
    <cellStyle name="Normal 5 3 3 7 2 2 2" xfId="4496" xr:uid="{5AD4E4B6-E21C-4C67-B0CE-9C57AD422DA5}"/>
    <cellStyle name="Normal 5 3 3 7 2 2 3" xfId="6828" xr:uid="{56941FDA-4754-4A42-A8C7-53CA951F0D90}"/>
    <cellStyle name="Normal 5 3 3 7 2 3" xfId="3326" xr:uid="{A12E23ED-86B5-4CC5-AD6C-6799E8465183}"/>
    <cellStyle name="Normal 5 3 3 7 2 4" xfId="5660" xr:uid="{ECA1DDB9-CD67-40C7-825B-41181C7E34C9}"/>
    <cellStyle name="Normal 5 3 3 7 3" xfId="1570" xr:uid="{DC9DA9A4-41E4-49F1-8019-779DB5E0BBC7}"/>
    <cellStyle name="Normal 5 3 3 7 3 2" xfId="3913" xr:uid="{991D1544-5A20-49D9-BE6B-D2AF587DE372}"/>
    <cellStyle name="Normal 5 3 3 7 3 3" xfId="6245" xr:uid="{E0AB67A6-C58C-4095-A8F8-23E7DF9A2E9B}"/>
    <cellStyle name="Normal 5 3 3 7 4" xfId="2743" xr:uid="{F638829D-EB84-42A1-A1D4-99DB793F328B}"/>
    <cellStyle name="Normal 5 3 3 7 5" xfId="5077" xr:uid="{FC5E223E-B6D5-4345-8134-AD8E64F657E0}"/>
    <cellStyle name="Normal 5 3 3 8" xfId="692" xr:uid="{A80530DD-E402-4520-80B6-5175BBC81E2B}"/>
    <cellStyle name="Normal 5 3 3 8 2" xfId="1867" xr:uid="{612A4BDD-79CC-4BC4-A23F-FB48F40484B8}"/>
    <cellStyle name="Normal 5 3 3 8 2 2" xfId="4210" xr:uid="{622D34CF-5D18-43B1-A7B9-96AC58D745DE}"/>
    <cellStyle name="Normal 5 3 3 8 2 3" xfId="6542" xr:uid="{ED4C34F0-DEF7-4BFC-A8D1-485BA547C432}"/>
    <cellStyle name="Normal 5 3 3 8 3" xfId="3040" xr:uid="{233DDEF2-4891-4B8C-A287-9442369C0196}"/>
    <cellStyle name="Normal 5 3 3 8 4" xfId="5374" xr:uid="{A4B7C164-9D15-4BEA-BDEC-B2842AF8D7B8}"/>
    <cellStyle name="Normal 5 3 3 9" xfId="1284" xr:uid="{F38BA6A9-68B4-404C-950E-F0E85972693E}"/>
    <cellStyle name="Normal 5 3 3 9 2" xfId="3627" xr:uid="{301DA371-1190-4049-9C0C-4F0F798ECCB0}"/>
    <cellStyle name="Normal 5 3 3 9 3" xfId="5959" xr:uid="{BBB531DD-238B-4CE5-B843-04331FF0E087}"/>
    <cellStyle name="Normal 5 3 4" xfId="115" xr:uid="{38BE6F25-3FF1-4DFE-9343-EA68368C5171}"/>
    <cellStyle name="Normal 5 3 4 2" xfId="156" xr:uid="{26935EE4-9867-4B81-8C4F-6532E1D589A8}"/>
    <cellStyle name="Normal 5 3 4 2 2" xfId="318" xr:uid="{A0A0438A-5BE5-42AF-BD60-858FF855661E}"/>
    <cellStyle name="Normal 5 3 4 2 2 2" xfId="604" xr:uid="{94E13D90-4132-4112-9C99-AB22A19A1944}"/>
    <cellStyle name="Normal 5 3 4 2 2 2 2" xfId="1195" xr:uid="{E99A1A38-2D23-4CCC-9746-C1C534F97BD6}"/>
    <cellStyle name="Normal 5 3 4 2 2 2 2 2" xfId="2370" xr:uid="{123D625D-7E8A-4960-9CBF-BE4D8D8A8C27}"/>
    <cellStyle name="Normal 5 3 4 2 2 2 2 2 2" xfId="4713" xr:uid="{4738B804-F2B5-4CFB-9025-881DE765DA5F}"/>
    <cellStyle name="Normal 5 3 4 2 2 2 2 2 3" xfId="7045" xr:uid="{6881D335-F3B1-41F0-B2D3-966161B8FC97}"/>
    <cellStyle name="Normal 5 3 4 2 2 2 2 3" xfId="3543" xr:uid="{B1B8DA9D-1FBF-4839-883D-26E1F9A982BE}"/>
    <cellStyle name="Normal 5 3 4 2 2 2 2 4" xfId="5877" xr:uid="{E1B1C403-FB63-4D4D-9277-667099EF1587}"/>
    <cellStyle name="Normal 5 3 4 2 2 2 3" xfId="1787" xr:uid="{4D19820D-2E10-430C-AE15-7069C1D1FA11}"/>
    <cellStyle name="Normal 5 3 4 2 2 2 3 2" xfId="4130" xr:uid="{136C382A-96A2-4353-8A16-C78B2699A9C9}"/>
    <cellStyle name="Normal 5 3 4 2 2 2 3 3" xfId="6462" xr:uid="{7EA078F5-D412-4336-AC73-F7DE67AB7934}"/>
    <cellStyle name="Normal 5 3 4 2 2 2 4" xfId="2960" xr:uid="{0584B36A-9380-4235-B19B-18D5C932C623}"/>
    <cellStyle name="Normal 5 3 4 2 2 2 5" xfId="5294" xr:uid="{5A6553DD-2BC6-43C5-A7EE-A7FDEBDBC55B}"/>
    <cellStyle name="Normal 5 3 4 2 2 3" xfId="909" xr:uid="{42C9CC2C-A17E-4132-87DD-69FA21B8E3CB}"/>
    <cellStyle name="Normal 5 3 4 2 2 3 2" xfId="2084" xr:uid="{65FF465A-0669-4CE6-ADFD-AA83B113E864}"/>
    <cellStyle name="Normal 5 3 4 2 2 3 2 2" xfId="4427" xr:uid="{BA679DEB-5B37-4AE7-8531-4CC468CA7073}"/>
    <cellStyle name="Normal 5 3 4 2 2 3 2 3" xfId="6759" xr:uid="{8FF4628F-DC2A-4A14-A42D-A42171B43EC1}"/>
    <cellStyle name="Normal 5 3 4 2 2 3 3" xfId="3257" xr:uid="{468C1194-11F6-4F1B-810C-6CC6B61456DE}"/>
    <cellStyle name="Normal 5 3 4 2 2 3 4" xfId="5591" xr:uid="{50C52345-8C85-43F5-81C8-E4F6F4AD6B40}"/>
    <cellStyle name="Normal 5 3 4 2 2 4" xfId="1501" xr:uid="{8D894EE7-6FEE-458B-92A6-FEF6F8EAC82C}"/>
    <cellStyle name="Normal 5 3 4 2 2 4 2" xfId="3844" xr:uid="{BB549014-74B8-4B5A-9730-A7167AB8BCD4}"/>
    <cellStyle name="Normal 5 3 4 2 2 4 3" xfId="6176" xr:uid="{2EC7FDA7-BB7E-4212-A4B1-FFB818F94BBE}"/>
    <cellStyle name="Normal 5 3 4 2 2 5" xfId="2674" xr:uid="{BAE7B2AF-08DE-49C6-90D6-C83E5544C3EF}"/>
    <cellStyle name="Normal 5 3 4 2 2 6" xfId="5008" xr:uid="{0D37FA58-5BED-470D-87BF-4A7E46088ABE}"/>
    <cellStyle name="Normal 5 3 4 2 3" xfId="442" xr:uid="{C46CDAA6-0212-44A0-8C1D-745E4D42B9F1}"/>
    <cellStyle name="Normal 5 3 4 2 3 2" xfId="1033" xr:uid="{7AF31603-CDDC-4255-BD6A-28A4D63D7018}"/>
    <cellStyle name="Normal 5 3 4 2 3 2 2" xfId="2208" xr:uid="{FFCAB23D-7020-484D-B22E-21B2E7DB977F}"/>
    <cellStyle name="Normal 5 3 4 2 3 2 2 2" xfId="4551" xr:uid="{68FBAA12-07C3-4FFE-9152-9FA0D90E9DA1}"/>
    <cellStyle name="Normal 5 3 4 2 3 2 2 3" xfId="6883" xr:uid="{84D799E1-F4C4-4FEB-9EA2-3DCE6210F8DD}"/>
    <cellStyle name="Normal 5 3 4 2 3 2 3" xfId="3381" xr:uid="{CB127065-FCFC-4DB4-A87F-4FE85946D9F1}"/>
    <cellStyle name="Normal 5 3 4 2 3 2 4" xfId="5715" xr:uid="{BEDFAEA9-CADD-4678-B0E7-82A92FC7FBE3}"/>
    <cellStyle name="Normal 5 3 4 2 3 3" xfId="1625" xr:uid="{D73034A8-DB2D-422A-B4F8-708BFD6C5DFA}"/>
    <cellStyle name="Normal 5 3 4 2 3 3 2" xfId="3968" xr:uid="{0CFCD15D-C9DA-4C85-946D-9669FCD900FA}"/>
    <cellStyle name="Normal 5 3 4 2 3 3 3" xfId="6300" xr:uid="{D5676BA4-6A66-4C6B-B1EE-6B4A68CE368A}"/>
    <cellStyle name="Normal 5 3 4 2 3 4" xfId="2798" xr:uid="{0074B994-8471-48C8-9A0E-F6FF3964F447}"/>
    <cellStyle name="Normal 5 3 4 2 3 5" xfId="5132" xr:uid="{28F7B47D-1C9F-4A6F-B443-5CEAE6F2DE76}"/>
    <cellStyle name="Normal 5 3 4 2 4" xfId="747" xr:uid="{6A93436C-053A-4044-AB2C-D33E68AE5E47}"/>
    <cellStyle name="Normal 5 3 4 2 4 2" xfId="1922" xr:uid="{169DE471-8FAA-40A1-B890-0C80BE857409}"/>
    <cellStyle name="Normal 5 3 4 2 4 2 2" xfId="4265" xr:uid="{A1A8AEEC-820A-44FD-B681-2075D824CF8C}"/>
    <cellStyle name="Normal 5 3 4 2 4 2 3" xfId="6597" xr:uid="{F6DFAB1F-6EE2-489B-98C3-F3CF0E853DCD}"/>
    <cellStyle name="Normal 5 3 4 2 4 3" xfId="3095" xr:uid="{98BAD83F-7396-48B1-858A-37C7C6EDBC8C}"/>
    <cellStyle name="Normal 5 3 4 2 4 4" xfId="5429" xr:uid="{065F44AA-069E-429D-89B6-F513CA16331D}"/>
    <cellStyle name="Normal 5 3 4 2 5" xfId="1339" xr:uid="{D866C9D3-0623-4442-807A-E436CC47779E}"/>
    <cellStyle name="Normal 5 3 4 2 5 2" xfId="3682" xr:uid="{70786782-3BB9-46AA-836B-F9375F0A2CE0}"/>
    <cellStyle name="Normal 5 3 4 2 5 3" xfId="6014" xr:uid="{2B3DFD30-38C0-4DF8-BCF6-6601B710BDF0}"/>
    <cellStyle name="Normal 5 3 4 2 6" xfId="2512" xr:uid="{3244B574-73CE-46FB-BEAA-4B9067BB752B}"/>
    <cellStyle name="Normal 5 3 4 2 7" xfId="4846" xr:uid="{5F3858AF-8DC1-4B92-A838-3F6C07697A24}"/>
    <cellStyle name="Normal 5 3 4 3" xfId="277" xr:uid="{68ED1BC5-DD28-471D-8639-54F3C78AEFAF}"/>
    <cellStyle name="Normal 5 3 4 3 2" xfId="563" xr:uid="{7E51B822-E4A9-45EF-9ECF-F524200830F1}"/>
    <cellStyle name="Normal 5 3 4 3 2 2" xfId="1154" xr:uid="{F4F84A81-78F1-4A1A-B5B1-1873A1F0953B}"/>
    <cellStyle name="Normal 5 3 4 3 2 2 2" xfId="2329" xr:uid="{87F2D73D-1DF1-41E1-A664-891CED62038E}"/>
    <cellStyle name="Normal 5 3 4 3 2 2 2 2" xfId="4672" xr:uid="{64543030-E232-4514-A317-D7C3ADBB067A}"/>
    <cellStyle name="Normal 5 3 4 3 2 2 2 3" xfId="7004" xr:uid="{ED3D8D56-006B-4E2C-AFFF-DD000587C507}"/>
    <cellStyle name="Normal 5 3 4 3 2 2 3" xfId="3502" xr:uid="{96A581AA-D9D9-414A-9311-732B69BF02DE}"/>
    <cellStyle name="Normal 5 3 4 3 2 2 4" xfId="5836" xr:uid="{968D4E4F-69B7-4E4D-9AC4-D3BA54E6EDD4}"/>
    <cellStyle name="Normal 5 3 4 3 2 3" xfId="1746" xr:uid="{9DBC90C0-F4FD-4EB9-B359-E314C8C04F40}"/>
    <cellStyle name="Normal 5 3 4 3 2 3 2" xfId="4089" xr:uid="{DF92072F-4B97-4785-8085-9397A903CA63}"/>
    <cellStyle name="Normal 5 3 4 3 2 3 3" xfId="6421" xr:uid="{85701B4E-15CF-4DCE-AE00-B1D06A877603}"/>
    <cellStyle name="Normal 5 3 4 3 2 4" xfId="2919" xr:uid="{0095C9B3-AA8F-4B02-A9D5-64BCA71CFD8B}"/>
    <cellStyle name="Normal 5 3 4 3 2 5" xfId="5253" xr:uid="{DF144C15-8360-44BB-A429-BC34DA1207B8}"/>
    <cellStyle name="Normal 5 3 4 3 3" xfId="868" xr:uid="{2A793251-DEC8-424A-8FB3-979EF27522EE}"/>
    <cellStyle name="Normal 5 3 4 3 3 2" xfId="2043" xr:uid="{29941183-188B-46E4-80BD-F6E0B56306B2}"/>
    <cellStyle name="Normal 5 3 4 3 3 2 2" xfId="4386" xr:uid="{D9B97C1A-4D5D-4EFA-BEB1-A365059DE840}"/>
    <cellStyle name="Normal 5 3 4 3 3 2 3" xfId="6718" xr:uid="{27B8DE77-43CF-47F5-919B-5DCF74CB8B53}"/>
    <cellStyle name="Normal 5 3 4 3 3 3" xfId="3216" xr:uid="{D27820A3-B62F-4737-90A0-2B780385C4BF}"/>
    <cellStyle name="Normal 5 3 4 3 3 4" xfId="5550" xr:uid="{F1F4A263-BFAA-4887-B69F-E97764A4A184}"/>
    <cellStyle name="Normal 5 3 4 3 4" xfId="1460" xr:uid="{391787C5-7EFE-4B51-90EE-DC68F309498C}"/>
    <cellStyle name="Normal 5 3 4 3 4 2" xfId="3803" xr:uid="{29F692DC-6C6D-49B8-9030-7D4EDDE3DA50}"/>
    <cellStyle name="Normal 5 3 4 3 4 3" xfId="6135" xr:uid="{8BF64FFC-1921-4D2C-9B25-1B42456A1CCE}"/>
    <cellStyle name="Normal 5 3 4 3 5" xfId="2633" xr:uid="{C83C3CAF-4252-4EBE-9D26-2020BE4FE91E}"/>
    <cellStyle name="Normal 5 3 4 3 6" xfId="4967" xr:uid="{3C8AD0E2-137E-4103-BB09-EF9BC8F22EC5}"/>
    <cellStyle name="Normal 5 3 4 4" xfId="223" xr:uid="{399BE0A9-E8B5-4A95-8D33-24EF8099F2C9}"/>
    <cellStyle name="Normal 5 3 4 4 2" xfId="509" xr:uid="{473CEC4D-34F3-4BDA-9505-7F92A867484A}"/>
    <cellStyle name="Normal 5 3 4 4 2 2" xfId="1100" xr:uid="{65B11949-811D-452D-8329-DB691855DD1E}"/>
    <cellStyle name="Normal 5 3 4 4 2 2 2" xfId="2275" xr:uid="{F8F9C212-7CC1-4360-A56E-4F5ECDB4806E}"/>
    <cellStyle name="Normal 5 3 4 4 2 2 2 2" xfId="4618" xr:uid="{F9C0F0B6-E05C-48CB-83EF-375E0904F160}"/>
    <cellStyle name="Normal 5 3 4 4 2 2 2 3" xfId="6950" xr:uid="{364AFBE1-4531-4B99-AEE0-D660356573A1}"/>
    <cellStyle name="Normal 5 3 4 4 2 2 3" xfId="3448" xr:uid="{547F13AA-A01B-4754-88E0-4410D68A1A36}"/>
    <cellStyle name="Normal 5 3 4 4 2 2 4" xfId="5782" xr:uid="{34A9F14A-9907-4686-A131-DED8BB41A367}"/>
    <cellStyle name="Normal 5 3 4 4 2 3" xfId="1692" xr:uid="{E7AD8A0B-FEF3-498F-A9AB-E5489EAD8551}"/>
    <cellStyle name="Normal 5 3 4 4 2 3 2" xfId="4035" xr:uid="{158C598A-0E6F-441B-831D-7965EC506CA9}"/>
    <cellStyle name="Normal 5 3 4 4 2 3 3" xfId="6367" xr:uid="{CDDA50C9-3B27-4434-AFBE-AE34E0ABAD65}"/>
    <cellStyle name="Normal 5 3 4 4 2 4" xfId="2865" xr:uid="{6C0EA0AF-787A-425F-BC34-D58B783BD694}"/>
    <cellStyle name="Normal 5 3 4 4 2 5" xfId="5199" xr:uid="{DD820463-C4C9-44D3-A782-1B6BE83C4C0A}"/>
    <cellStyle name="Normal 5 3 4 4 3" xfId="814" xr:uid="{7C1483A6-4688-4050-8D51-EEF5CBA47867}"/>
    <cellStyle name="Normal 5 3 4 4 3 2" xfId="1989" xr:uid="{DFDDD0A8-4185-4E7D-89A5-B907F0729ACA}"/>
    <cellStyle name="Normal 5 3 4 4 3 2 2" xfId="4332" xr:uid="{9C18BA16-B8E4-473A-B2A2-1C8CF5244451}"/>
    <cellStyle name="Normal 5 3 4 4 3 2 3" xfId="6664" xr:uid="{ED9DE55D-E3B5-4869-B487-31E5040BC8E7}"/>
    <cellStyle name="Normal 5 3 4 4 3 3" xfId="3162" xr:uid="{BEA87A69-E497-40B8-8456-993AB3E4431C}"/>
    <cellStyle name="Normal 5 3 4 4 3 4" xfId="5496" xr:uid="{9BC905F2-CA7D-4E7E-9E54-C426A5D4739E}"/>
    <cellStyle name="Normal 5 3 4 4 4" xfId="1406" xr:uid="{73E01832-8286-4BCF-B34F-D91866D98982}"/>
    <cellStyle name="Normal 5 3 4 4 4 2" xfId="3749" xr:uid="{8832237C-17A1-4B2A-8345-375779854914}"/>
    <cellStyle name="Normal 5 3 4 4 4 3" xfId="6081" xr:uid="{137E4AAE-0C45-439B-A4F6-CD573211BF23}"/>
    <cellStyle name="Normal 5 3 4 4 5" xfId="2579" xr:uid="{95BF7A5F-C935-4302-AF76-4767ABBB6C7F}"/>
    <cellStyle name="Normal 5 3 4 4 6" xfId="4913" xr:uid="{C434A6A2-D4F4-474C-8F31-D8373AF7A853}"/>
    <cellStyle name="Normal 5 3 4 5" xfId="401" xr:uid="{EA5FCEC3-2871-4418-A43E-589B4B573832}"/>
    <cellStyle name="Normal 5 3 4 5 2" xfId="992" xr:uid="{7BC498ED-AE8A-4605-B6FB-B7023BA45454}"/>
    <cellStyle name="Normal 5 3 4 5 2 2" xfId="2167" xr:uid="{8A082839-3BA1-4887-ACF6-D7C762B88B74}"/>
    <cellStyle name="Normal 5 3 4 5 2 2 2" xfId="4510" xr:uid="{6747345B-DD78-442D-BB78-33799A05DC09}"/>
    <cellStyle name="Normal 5 3 4 5 2 2 3" xfId="6842" xr:uid="{2732F688-1438-463D-80D2-1B29BA1E9F9D}"/>
    <cellStyle name="Normal 5 3 4 5 2 3" xfId="3340" xr:uid="{B3F487DE-4DA7-4916-BA7E-9FDE0A640395}"/>
    <cellStyle name="Normal 5 3 4 5 2 4" xfId="5674" xr:uid="{3473D139-DE58-4FFB-838A-DB0B4DFE1334}"/>
    <cellStyle name="Normal 5 3 4 5 3" xfId="1584" xr:uid="{739A012F-B759-4A1E-9381-41C913F13019}"/>
    <cellStyle name="Normal 5 3 4 5 3 2" xfId="3927" xr:uid="{312AB0E1-75D6-4314-9186-971248201D34}"/>
    <cellStyle name="Normal 5 3 4 5 3 3" xfId="6259" xr:uid="{B1061E6C-FD5B-46D6-82EC-C5B5E0ACFDAC}"/>
    <cellStyle name="Normal 5 3 4 5 4" xfId="2757" xr:uid="{C1A7416B-1EEA-49C7-8CBA-AA26F58686A4}"/>
    <cellStyle name="Normal 5 3 4 5 5" xfId="5091" xr:uid="{70F31679-DED4-4C26-95D7-013495B7C555}"/>
    <cellStyle name="Normal 5 3 4 6" xfId="706" xr:uid="{DB46A74A-C554-46FA-BBAB-24FA47F593AC}"/>
    <cellStyle name="Normal 5 3 4 6 2" xfId="1881" xr:uid="{86B82E2A-1142-4E1A-B332-7F134B12249A}"/>
    <cellStyle name="Normal 5 3 4 6 2 2" xfId="4224" xr:uid="{ABCC9720-EBF9-4DDF-8AD9-20B27E75D084}"/>
    <cellStyle name="Normal 5 3 4 6 2 3" xfId="6556" xr:uid="{1401F042-3433-4F85-A1C9-AAFF4D39AB4C}"/>
    <cellStyle name="Normal 5 3 4 6 3" xfId="3054" xr:uid="{4468A951-F1A9-4F8E-AB78-F7AF6912864D}"/>
    <cellStyle name="Normal 5 3 4 6 4" xfId="5388" xr:uid="{69225FAB-13E5-4FA3-876C-A6841CD4F69B}"/>
    <cellStyle name="Normal 5 3 4 7" xfId="1298" xr:uid="{B2B5B969-2DB8-4EF7-83F9-1F2242A15F28}"/>
    <cellStyle name="Normal 5 3 4 7 2" xfId="3641" xr:uid="{0B4BF51C-F101-42C4-8868-753C60B424CE}"/>
    <cellStyle name="Normal 5 3 4 7 3" xfId="5973" xr:uid="{8CFF204F-D51E-4BB4-95D2-D4812502B32D}"/>
    <cellStyle name="Normal 5 3 4 8" xfId="2471" xr:uid="{56F4AB5D-12B3-4E2A-B13D-CC8A20318AA9}"/>
    <cellStyle name="Normal 5 3 4 9" xfId="4805" xr:uid="{CCBF4936-7898-4D23-BC27-E6FA900791AE}"/>
    <cellStyle name="Normal 5 3 5" xfId="142" xr:uid="{765BE19D-B30F-4449-A03E-1A85AC833900}"/>
    <cellStyle name="Normal 5 3 5 2" xfId="304" xr:uid="{2B3AB785-5CCB-428E-9CF8-DC28A0AF57A2}"/>
    <cellStyle name="Normal 5 3 5 2 2" xfId="590" xr:uid="{7EFAAB94-D116-45E7-8BC4-101662E64496}"/>
    <cellStyle name="Normal 5 3 5 2 2 2" xfId="1181" xr:uid="{4FD6B162-03CC-4F96-93EE-C7B2013FC89F}"/>
    <cellStyle name="Normal 5 3 5 2 2 2 2" xfId="2356" xr:uid="{88EFE87A-21D0-4895-BED3-D86D1419FA36}"/>
    <cellStyle name="Normal 5 3 5 2 2 2 2 2" xfId="4699" xr:uid="{7959F816-55DC-40A6-AC50-7353105AB7C7}"/>
    <cellStyle name="Normal 5 3 5 2 2 2 2 3" xfId="7031" xr:uid="{937B532C-26D8-4E22-B3C7-788929B13719}"/>
    <cellStyle name="Normal 5 3 5 2 2 2 3" xfId="3529" xr:uid="{065D9A59-A7FF-4336-941E-EEA55B1416D9}"/>
    <cellStyle name="Normal 5 3 5 2 2 2 4" xfId="5863" xr:uid="{AF520A32-CEFA-4448-A38D-84DC2AC41898}"/>
    <cellStyle name="Normal 5 3 5 2 2 3" xfId="1773" xr:uid="{9E60A355-3663-484B-AD27-DA87912BAF4D}"/>
    <cellStyle name="Normal 5 3 5 2 2 3 2" xfId="4116" xr:uid="{F439DBAF-0FBC-48CB-8D9D-4CD8D0D3FAEA}"/>
    <cellStyle name="Normal 5 3 5 2 2 3 3" xfId="6448" xr:uid="{C44F017F-53A9-4051-A5C6-091AAA813C41}"/>
    <cellStyle name="Normal 5 3 5 2 2 4" xfId="2946" xr:uid="{864F181A-F1C3-49AB-96EB-076C38477E78}"/>
    <cellStyle name="Normal 5 3 5 2 2 5" xfId="5280" xr:uid="{CE009926-34D9-44B7-9DDB-3D960E2F4080}"/>
    <cellStyle name="Normal 5 3 5 2 3" xfId="895" xr:uid="{DAEDB91E-9704-4CFA-BC87-8E4F9EA33A15}"/>
    <cellStyle name="Normal 5 3 5 2 3 2" xfId="2070" xr:uid="{8DBA23F0-CA66-4A0C-91F7-081478CE4F4E}"/>
    <cellStyle name="Normal 5 3 5 2 3 2 2" xfId="4413" xr:uid="{9F341504-35C6-4863-8BE6-C62A22C7EFF0}"/>
    <cellStyle name="Normal 5 3 5 2 3 2 3" xfId="6745" xr:uid="{E7D5BDBF-E661-4F21-8CB3-D8E97E4D9B61}"/>
    <cellStyle name="Normal 5 3 5 2 3 3" xfId="3243" xr:uid="{F19F1D8F-8021-40C5-A850-7DB12998E2B8}"/>
    <cellStyle name="Normal 5 3 5 2 3 4" xfId="5577" xr:uid="{38E3E039-F75C-4963-8F51-950D5A9F1E69}"/>
    <cellStyle name="Normal 5 3 5 2 4" xfId="1487" xr:uid="{7DAF3ED5-EA22-4F14-B875-B47EA621C989}"/>
    <cellStyle name="Normal 5 3 5 2 4 2" xfId="3830" xr:uid="{AA64EF2A-E953-49A7-8EE9-97288DADB8F6}"/>
    <cellStyle name="Normal 5 3 5 2 4 3" xfId="6162" xr:uid="{0FFA9640-F31F-4F3D-B1BE-6AD7B8730BC5}"/>
    <cellStyle name="Normal 5 3 5 2 5" xfId="2660" xr:uid="{8D243C8F-E8BA-4C8B-89A5-365D116ECCD9}"/>
    <cellStyle name="Normal 5 3 5 2 6" xfId="4994" xr:uid="{7D617B0C-937B-4DF5-804A-025E2CE23A24}"/>
    <cellStyle name="Normal 5 3 5 3" xfId="428" xr:uid="{7A2D1597-B81E-401B-BCF9-01C555A34826}"/>
    <cellStyle name="Normal 5 3 5 3 2" xfId="1019" xr:uid="{DD3EFD3E-421D-4EFE-8ED7-40D8583BFFEB}"/>
    <cellStyle name="Normal 5 3 5 3 2 2" xfId="2194" xr:uid="{B8CCA212-F0BE-4B0E-8212-FFA66F465B78}"/>
    <cellStyle name="Normal 5 3 5 3 2 2 2" xfId="4537" xr:uid="{FB8D2809-A3E1-4EC1-AF0B-EDC8A429B934}"/>
    <cellStyle name="Normal 5 3 5 3 2 2 3" xfId="6869" xr:uid="{505EBCB3-5950-4367-9EE9-44C9EB057DDC}"/>
    <cellStyle name="Normal 5 3 5 3 2 3" xfId="3367" xr:uid="{DE551FEC-3D18-48FE-93D4-1860926F1827}"/>
    <cellStyle name="Normal 5 3 5 3 2 4" xfId="5701" xr:uid="{9D3ED27A-332B-4349-8683-3C1A431D2538}"/>
    <cellStyle name="Normal 5 3 5 3 3" xfId="1611" xr:uid="{87D15CEB-69C2-4C95-B363-001ACF7C1C04}"/>
    <cellStyle name="Normal 5 3 5 3 3 2" xfId="3954" xr:uid="{48BAA54A-CD8C-4B01-A1B8-5AD4C4A9C4B6}"/>
    <cellStyle name="Normal 5 3 5 3 3 3" xfId="6286" xr:uid="{3337A316-48A8-4698-AD43-26264FDB4C08}"/>
    <cellStyle name="Normal 5 3 5 3 4" xfId="2784" xr:uid="{60050242-0D70-4BBC-B8A0-B451098E9C4F}"/>
    <cellStyle name="Normal 5 3 5 3 5" xfId="5118" xr:uid="{4FBBAED0-F62C-470C-87C6-A67EEAF3ED8A}"/>
    <cellStyle name="Normal 5 3 5 4" xfId="733" xr:uid="{9A7B189A-1AF7-40AF-A4E4-7393DA140C23}"/>
    <cellStyle name="Normal 5 3 5 4 2" xfId="1908" xr:uid="{11904E5C-B2ED-472E-86EF-73B58F5B3C11}"/>
    <cellStyle name="Normal 5 3 5 4 2 2" xfId="4251" xr:uid="{82B97264-3479-4D1B-B414-EA2FFE6AC108}"/>
    <cellStyle name="Normal 5 3 5 4 2 3" xfId="6583" xr:uid="{9C414817-A96F-40F4-8595-B60DD2381B71}"/>
    <cellStyle name="Normal 5 3 5 4 3" xfId="3081" xr:uid="{15ACB74D-990F-4545-89EC-0BF3FF417064}"/>
    <cellStyle name="Normal 5 3 5 4 4" xfId="5415" xr:uid="{EEB06388-AA21-4E2B-8FA2-FCE7F891F5DD}"/>
    <cellStyle name="Normal 5 3 5 5" xfId="1325" xr:uid="{BFD39031-1B7D-44C3-B808-609D804CE29A}"/>
    <cellStyle name="Normal 5 3 5 5 2" xfId="3668" xr:uid="{8DAD92A7-6C71-48A5-91EE-5C088FB725D6}"/>
    <cellStyle name="Normal 5 3 5 5 3" xfId="6000" xr:uid="{583C6C67-82EA-4477-8282-4FDBB1B32ABB}"/>
    <cellStyle name="Normal 5 3 5 6" xfId="2498" xr:uid="{20AE6C34-01AE-479C-A4E4-060921A5220E}"/>
    <cellStyle name="Normal 5 3 5 7" xfId="4832" xr:uid="{18FB3E83-CB33-4F96-9618-9E4C341DF88E}"/>
    <cellStyle name="Normal 5 3 6" xfId="183" xr:uid="{A572C295-FC7B-4ED9-9355-F96F83058FD9}"/>
    <cellStyle name="Normal 5 3 6 2" xfId="250" xr:uid="{F5A2F66F-712E-48BF-8618-DEA5AA527620}"/>
    <cellStyle name="Normal 5 3 6 2 2" xfId="536" xr:uid="{366DD93C-7734-4895-8BA5-44AE50F95E7B}"/>
    <cellStyle name="Normal 5 3 6 2 2 2" xfId="1127" xr:uid="{91230C0F-4E50-442B-B38E-2E380584A520}"/>
    <cellStyle name="Normal 5 3 6 2 2 2 2" xfId="2302" xr:uid="{79038A0F-B9D5-4D71-9D9E-1695A9CE2B8D}"/>
    <cellStyle name="Normal 5 3 6 2 2 2 2 2" xfId="4645" xr:uid="{B8D742B3-BE68-42D5-8B8E-B217F644C061}"/>
    <cellStyle name="Normal 5 3 6 2 2 2 2 3" xfId="6977" xr:uid="{2E533FD8-29F4-465A-A804-433FAF0D3CBD}"/>
    <cellStyle name="Normal 5 3 6 2 2 2 3" xfId="3475" xr:uid="{7D1CBBB0-87D7-4D94-837B-924BC3BD8F50}"/>
    <cellStyle name="Normal 5 3 6 2 2 2 4" xfId="5809" xr:uid="{6C1EDA51-A412-4326-B551-48224BBE7EDB}"/>
    <cellStyle name="Normal 5 3 6 2 2 3" xfId="1719" xr:uid="{C16F2375-0238-4ED2-8758-9546C47067BD}"/>
    <cellStyle name="Normal 5 3 6 2 2 3 2" xfId="4062" xr:uid="{D314A5F6-B1A8-431B-A83D-FD19DB43B2A4}"/>
    <cellStyle name="Normal 5 3 6 2 2 3 3" xfId="6394" xr:uid="{A4AFC94A-C2B0-49A6-8CE5-A1BFE0449C77}"/>
    <cellStyle name="Normal 5 3 6 2 2 4" xfId="2892" xr:uid="{59FB8AE6-A2B6-412C-B782-7293E7CD35B1}"/>
    <cellStyle name="Normal 5 3 6 2 2 5" xfId="5226" xr:uid="{2BB44003-5D0C-427C-8FE5-AD1FD6F83DC1}"/>
    <cellStyle name="Normal 5 3 6 2 3" xfId="841" xr:uid="{62389901-64C6-4F06-AA23-64B952A3D034}"/>
    <cellStyle name="Normal 5 3 6 2 3 2" xfId="2016" xr:uid="{41179073-97D9-4AAB-A6E8-1CA09DB4C2A0}"/>
    <cellStyle name="Normal 5 3 6 2 3 2 2" xfId="4359" xr:uid="{2A469F83-F104-4B85-B70B-E031FED89FCD}"/>
    <cellStyle name="Normal 5 3 6 2 3 2 3" xfId="6691" xr:uid="{CD97BD38-3117-4BB6-A5B9-1C7C47C999CA}"/>
    <cellStyle name="Normal 5 3 6 2 3 3" xfId="3189" xr:uid="{EF05EBBD-D6A2-4014-8CAB-ADC06141C34D}"/>
    <cellStyle name="Normal 5 3 6 2 3 4" xfId="5523" xr:uid="{A4D466BD-D8F9-482D-861B-ED3B9540557A}"/>
    <cellStyle name="Normal 5 3 6 2 4" xfId="1433" xr:uid="{44062FFD-0110-4A29-852A-4C4406C97DE2}"/>
    <cellStyle name="Normal 5 3 6 2 4 2" xfId="3776" xr:uid="{4E0EB08A-D303-432C-B650-DC9A59F0FC65}"/>
    <cellStyle name="Normal 5 3 6 2 4 3" xfId="6108" xr:uid="{503E15D0-2741-49F2-B47B-B3FF6B54D752}"/>
    <cellStyle name="Normal 5 3 6 2 5" xfId="2606" xr:uid="{8CF58D7E-393B-4D6A-A1C0-6B5A6446BAA6}"/>
    <cellStyle name="Normal 5 3 6 2 6" xfId="4940" xr:uid="{B42D7D05-1EFF-4D32-BF9A-C3B036D18AA9}"/>
    <cellStyle name="Normal 5 3 6 3" xfId="469" xr:uid="{CA8BAD98-B7AE-46F0-901F-06B8E495B88E}"/>
    <cellStyle name="Normal 5 3 6 3 2" xfId="1060" xr:uid="{300FF10A-02F5-4A00-8E27-0FDAD832B722}"/>
    <cellStyle name="Normal 5 3 6 3 2 2" xfId="2235" xr:uid="{BCB4CEEA-5AFD-42E5-B315-627939FDCED2}"/>
    <cellStyle name="Normal 5 3 6 3 2 2 2" xfId="4578" xr:uid="{15D4842A-BCA2-47AB-8E67-C89EBE21D35F}"/>
    <cellStyle name="Normal 5 3 6 3 2 2 3" xfId="6910" xr:uid="{16F3DC2E-77D7-45D6-B4AF-16AB5811C8B0}"/>
    <cellStyle name="Normal 5 3 6 3 2 3" xfId="3408" xr:uid="{C7D6035D-E890-4129-B457-7BBBEB3C2569}"/>
    <cellStyle name="Normal 5 3 6 3 2 4" xfId="5742" xr:uid="{81724ABB-12AD-49A1-8AB7-27EDA17774F1}"/>
    <cellStyle name="Normal 5 3 6 3 3" xfId="1652" xr:uid="{B82161C4-9C0F-44B9-AC5C-92546FED10AA}"/>
    <cellStyle name="Normal 5 3 6 3 3 2" xfId="3995" xr:uid="{D62BBBFE-4639-4294-8407-C9FD7C7F2720}"/>
    <cellStyle name="Normal 5 3 6 3 3 3" xfId="6327" xr:uid="{937C6584-6B45-43D5-9FA3-E6DF2B84E32B}"/>
    <cellStyle name="Normal 5 3 6 3 4" xfId="2825" xr:uid="{EC3D6876-7502-40FC-B339-FEAB25A5BBC4}"/>
    <cellStyle name="Normal 5 3 6 3 5" xfId="5159" xr:uid="{738E796A-DDDB-4142-9739-E81B3E33CA73}"/>
    <cellStyle name="Normal 5 3 6 4" xfId="774" xr:uid="{0A27EB85-02BC-4F85-A73D-FADE0A49B899}"/>
    <cellStyle name="Normal 5 3 6 4 2" xfId="1949" xr:uid="{80C0C489-070D-4944-81B0-5EF24B5CC837}"/>
    <cellStyle name="Normal 5 3 6 4 2 2" xfId="4292" xr:uid="{D90F77CB-A7DA-4371-936C-8830D71A4144}"/>
    <cellStyle name="Normal 5 3 6 4 2 3" xfId="6624" xr:uid="{A7BFBFDC-ACCD-4614-9D56-3F809839F6E9}"/>
    <cellStyle name="Normal 5 3 6 4 3" xfId="3122" xr:uid="{9AEBDADD-3D51-43E5-B6E1-E1EB5C071D52}"/>
    <cellStyle name="Normal 5 3 6 4 4" xfId="5456" xr:uid="{BB3A6162-B182-42BE-8DDA-E4B6C4383CE0}"/>
    <cellStyle name="Normal 5 3 6 5" xfId="1366" xr:uid="{824CDDDC-206B-4FC6-A359-FD182F2C087E}"/>
    <cellStyle name="Normal 5 3 6 5 2" xfId="3709" xr:uid="{864CE1D7-4D42-4F16-BCB9-9B79799C7E00}"/>
    <cellStyle name="Normal 5 3 6 5 3" xfId="6041" xr:uid="{A5483748-98DA-47C6-9015-C66088BE96FB}"/>
    <cellStyle name="Normal 5 3 6 6" xfId="2539" xr:uid="{BB6B01A7-1269-4B33-A790-7624A7FBD4B7}"/>
    <cellStyle name="Normal 5 3 6 7" xfId="4873" xr:uid="{83D81026-013C-4275-94C0-FB5245664421}"/>
    <cellStyle name="Normal 5 3 7" xfId="343" xr:uid="{E095DB5F-0201-4CFE-9AAF-216ED629574A}"/>
    <cellStyle name="Normal 5 3 7 2" xfId="629" xr:uid="{A42BC82E-FEB4-44FE-B389-2C03DBE2E3B2}"/>
    <cellStyle name="Normal 5 3 7 2 2" xfId="1220" xr:uid="{7DFEA233-D7F2-4ACD-97B3-E82BFB6C5C80}"/>
    <cellStyle name="Normal 5 3 7 2 2 2" xfId="2395" xr:uid="{E7259B3F-3716-44A9-937D-A970F78F075E}"/>
    <cellStyle name="Normal 5 3 7 2 2 2 2" xfId="4738" xr:uid="{52427176-0A37-4B4D-84D8-614CA9F63B54}"/>
    <cellStyle name="Normal 5 3 7 2 2 2 3" xfId="7070" xr:uid="{7F486C69-F718-45B3-82E8-61D183600A34}"/>
    <cellStyle name="Normal 5 3 7 2 2 3" xfId="3568" xr:uid="{0B0C5CAD-47ED-48A2-86DC-F02A1FAA7F0C}"/>
    <cellStyle name="Normal 5 3 7 2 2 4" xfId="5902" xr:uid="{0EAA2D1B-66E0-41F3-825E-AC772C37CBF6}"/>
    <cellStyle name="Normal 5 3 7 2 3" xfId="1812" xr:uid="{60943328-5B54-49C7-9BAF-C7758D004FBF}"/>
    <cellStyle name="Normal 5 3 7 2 3 2" xfId="4155" xr:uid="{6220E784-EB7E-4333-8125-78A0B36027D0}"/>
    <cellStyle name="Normal 5 3 7 2 3 3" xfId="6487" xr:uid="{305619FB-6F4C-4AC7-B51B-427CA4A0CEBB}"/>
    <cellStyle name="Normal 5 3 7 2 4" xfId="2985" xr:uid="{1F0D7E38-0FCF-4D6E-A1EF-6C2D7E9F3330}"/>
    <cellStyle name="Normal 5 3 7 2 5" xfId="5319" xr:uid="{A0C0E04A-3BBA-4528-9D6E-B1DA8D473148}"/>
    <cellStyle name="Normal 5 3 7 3" xfId="934" xr:uid="{B0E906CA-F4DA-4463-9534-1CD1A72C06EF}"/>
    <cellStyle name="Normal 5 3 7 3 2" xfId="2109" xr:uid="{E7AC69B5-CF2C-4039-9236-0F606A2B9139}"/>
    <cellStyle name="Normal 5 3 7 3 2 2" xfId="4452" xr:uid="{54438901-B771-4CE5-8B9B-E4A864DA236A}"/>
    <cellStyle name="Normal 5 3 7 3 2 3" xfId="6784" xr:uid="{FA2B4375-B096-4D33-BE07-E555A805585D}"/>
    <cellStyle name="Normal 5 3 7 3 3" xfId="3282" xr:uid="{C04F211F-8A44-40B5-A67E-7F1A3AB83385}"/>
    <cellStyle name="Normal 5 3 7 3 4" xfId="5616" xr:uid="{F31D6591-3015-4216-81BF-8E910D61285D}"/>
    <cellStyle name="Normal 5 3 7 4" xfId="1526" xr:uid="{8B98EE27-8FC1-404A-8789-896000D11493}"/>
    <cellStyle name="Normal 5 3 7 4 2" xfId="3869" xr:uid="{B7226DEA-850B-4D04-B6F3-8A52FD5A6583}"/>
    <cellStyle name="Normal 5 3 7 4 3" xfId="6201" xr:uid="{D959A902-53F2-47ED-962F-6783AF735037}"/>
    <cellStyle name="Normal 5 3 7 5" xfId="2699" xr:uid="{924772B4-CD96-48B1-BA09-493A55AD9AE2}"/>
    <cellStyle name="Normal 5 3 7 6" xfId="5033" xr:uid="{4A68B2E7-EBAB-4D78-BFF7-D2CF4FC371F9}"/>
    <cellStyle name="Normal 5 3 8" xfId="209" xr:uid="{684778F7-120C-4514-BA1D-CA66125DE850}"/>
    <cellStyle name="Normal 5 3 8 2" xfId="495" xr:uid="{4DBD69EC-1B04-4811-891E-2D1DA8B9090F}"/>
    <cellStyle name="Normal 5 3 8 2 2" xfId="1086" xr:uid="{8128F46B-D632-4810-ADF7-200ED5BD019F}"/>
    <cellStyle name="Normal 5 3 8 2 2 2" xfId="2261" xr:uid="{9D928135-7A88-4132-81EA-D532490C27DE}"/>
    <cellStyle name="Normal 5 3 8 2 2 2 2" xfId="4604" xr:uid="{F42B97FA-6A0D-4E03-BAA3-92149DEA8074}"/>
    <cellStyle name="Normal 5 3 8 2 2 2 3" xfId="6936" xr:uid="{37E4D654-C370-47C9-8B4F-13FF569FBCA8}"/>
    <cellStyle name="Normal 5 3 8 2 2 3" xfId="3434" xr:uid="{7F887688-4CB2-4F39-A7BB-93024B27EAB7}"/>
    <cellStyle name="Normal 5 3 8 2 2 4" xfId="5768" xr:uid="{FA5CE5DC-9457-44A7-8F13-07A3BABFB11E}"/>
    <cellStyle name="Normal 5 3 8 2 3" xfId="1678" xr:uid="{CDF3A3C5-D296-49BF-8335-76B434734895}"/>
    <cellStyle name="Normal 5 3 8 2 3 2" xfId="4021" xr:uid="{A8389772-0281-4AE5-91DE-410E02F3CD41}"/>
    <cellStyle name="Normal 5 3 8 2 3 3" xfId="6353" xr:uid="{BFA36C75-3680-4C76-9FF2-CFB7CAE1655F}"/>
    <cellStyle name="Normal 5 3 8 2 4" xfId="2851" xr:uid="{2CB6E425-AB3E-4C31-AF80-C91E8180A5EA}"/>
    <cellStyle name="Normal 5 3 8 2 5" xfId="5185" xr:uid="{CD5EA0A5-7AD8-42E7-9238-60F451E7E8DC}"/>
    <cellStyle name="Normal 5 3 8 3" xfId="800" xr:uid="{30887304-C6ED-42CC-B087-1027758D47B7}"/>
    <cellStyle name="Normal 5 3 8 3 2" xfId="1975" xr:uid="{4D75AE49-F309-4060-8CEB-BFB886EF41A2}"/>
    <cellStyle name="Normal 5 3 8 3 2 2" xfId="4318" xr:uid="{1D06D1F2-BED1-46A9-8EC9-A59F65923F06}"/>
    <cellStyle name="Normal 5 3 8 3 2 3" xfId="6650" xr:uid="{B2597F6D-B142-4E85-874F-C1C0B987E03D}"/>
    <cellStyle name="Normal 5 3 8 3 3" xfId="3148" xr:uid="{9420BA12-E7A1-4676-A5EE-51734FF1E286}"/>
    <cellStyle name="Normal 5 3 8 3 4" xfId="5482" xr:uid="{F0C66179-8D22-44AD-8204-72D533706B7C}"/>
    <cellStyle name="Normal 5 3 8 4" xfId="1392" xr:uid="{C0901C79-8729-464A-BEA4-5B4EBBD4299C}"/>
    <cellStyle name="Normal 5 3 8 4 2" xfId="3735" xr:uid="{CC4CD459-DAE6-4EB0-BE51-4623A15087DA}"/>
    <cellStyle name="Normal 5 3 8 4 3" xfId="6067" xr:uid="{79324CF1-83A8-4072-8F0F-F2F240ACBAB2}"/>
    <cellStyle name="Normal 5 3 8 5" xfId="2565" xr:uid="{664C5830-9AFC-46BC-81B1-819FCF8742E8}"/>
    <cellStyle name="Normal 5 3 8 6" xfId="4899" xr:uid="{546705A4-38F5-47A3-BB52-47D0540D4274}"/>
    <cellStyle name="Normal 5 3 9" xfId="374" xr:uid="{D279C751-235E-472D-9E59-61D663EBC777}"/>
    <cellStyle name="Normal 5 3 9 2" xfId="965" xr:uid="{7D5F4E46-6C3C-4776-A5B3-E9EFF068826B}"/>
    <cellStyle name="Normal 5 3 9 2 2" xfId="2140" xr:uid="{2EE4802B-BDB8-4802-A179-6E403B655436}"/>
    <cellStyle name="Normal 5 3 9 2 2 2" xfId="4483" xr:uid="{4DAF5B8C-8855-4A17-9671-FA6F028C9065}"/>
    <cellStyle name="Normal 5 3 9 2 2 3" xfId="6815" xr:uid="{BCA3BBFF-015C-43DD-9C35-4E84C8E97007}"/>
    <cellStyle name="Normal 5 3 9 2 3" xfId="3313" xr:uid="{91064198-CAAE-4612-A315-D53FC360961B}"/>
    <cellStyle name="Normal 5 3 9 2 4" xfId="5647" xr:uid="{B2A871A3-3797-464F-B580-15826EE81250}"/>
    <cellStyle name="Normal 5 3 9 3" xfId="1557" xr:uid="{5B498A44-3859-492A-9BF2-E3708490BEA5}"/>
    <cellStyle name="Normal 5 3 9 3 2" xfId="3900" xr:uid="{5CD0D251-32BC-419C-989B-2D36DBB19AB5}"/>
    <cellStyle name="Normal 5 3 9 3 3" xfId="6232" xr:uid="{F7298180-A9E4-4B1D-A2D2-710AB331FC90}"/>
    <cellStyle name="Normal 5 3 9 4" xfId="2730" xr:uid="{27A13C95-503F-41E2-A58D-1265358C55FB}"/>
    <cellStyle name="Normal 5 3 9 5" xfId="5064" xr:uid="{BFD27C59-7C42-46A3-AD78-38E66873B6E9}"/>
    <cellStyle name="Normal 5 4" xfId="80" xr:uid="{8582A86A-42A4-43F2-B86C-B681C1E79B7E}"/>
    <cellStyle name="Normal 5 4 10" xfId="1266" xr:uid="{897FB49D-7DAE-48A9-AFDE-9ED1D2335AD0}"/>
    <cellStyle name="Normal 5 4 10 2" xfId="3609" xr:uid="{C069FC68-C292-43B5-9113-4829501BF323}"/>
    <cellStyle name="Normal 5 4 10 3" xfId="5941" xr:uid="{281BCCAF-FDB2-4E12-9DF3-B6949EAD9115}"/>
    <cellStyle name="Normal 5 4 11" xfId="2439" xr:uid="{6263B013-2848-48AE-B8FD-3ECC80A0F7EB}"/>
    <cellStyle name="Normal 5 4 12" xfId="4773" xr:uid="{01B9BE8D-79FE-4B54-8B78-836239249697}"/>
    <cellStyle name="Normal 5 4 2" xfId="96" xr:uid="{04C8F8BC-8377-4FC8-BE36-FA66441B953C}"/>
    <cellStyle name="Normal 5 4 2 10" xfId="2452" xr:uid="{DC36623E-D58F-46CB-81E2-67B5CA8D9559}"/>
    <cellStyle name="Normal 5 4 2 11" xfId="4786" xr:uid="{F9164A76-197A-48D2-BA39-8BF8364A6946}"/>
    <cellStyle name="Normal 5 4 2 2" xfId="123" xr:uid="{E515D685-ED62-4D07-B142-96706F600065}"/>
    <cellStyle name="Normal 5 4 2 2 2" xfId="285" xr:uid="{0A790BD9-B1EF-4F3E-940F-1006CBC9CF75}"/>
    <cellStyle name="Normal 5 4 2 2 2 2" xfId="571" xr:uid="{AEB18D27-425E-42C6-A4E8-C827059D296D}"/>
    <cellStyle name="Normal 5 4 2 2 2 2 2" xfId="1162" xr:uid="{6FD29AF8-EC9D-4569-985E-EA498772BEE0}"/>
    <cellStyle name="Normal 5 4 2 2 2 2 2 2" xfId="2337" xr:uid="{9A273100-F546-4904-BE39-062E1B9CCA8E}"/>
    <cellStyle name="Normal 5 4 2 2 2 2 2 2 2" xfId="4680" xr:uid="{7EDA2609-7627-4DDC-9CF2-6C633659F3DE}"/>
    <cellStyle name="Normal 5 4 2 2 2 2 2 2 3" xfId="7012" xr:uid="{1C7C0456-CFB0-420E-B7C3-3ED90A61ED6E}"/>
    <cellStyle name="Normal 5 4 2 2 2 2 2 3" xfId="3510" xr:uid="{ED5F322F-8FF9-47D7-8B2C-142F268ACE0B}"/>
    <cellStyle name="Normal 5 4 2 2 2 2 2 4" xfId="5844" xr:uid="{1389F753-ACF3-48A7-A577-AF6AD914EF63}"/>
    <cellStyle name="Normal 5 4 2 2 2 2 3" xfId="1754" xr:uid="{64E204CB-B7D3-4333-9170-1039680B0172}"/>
    <cellStyle name="Normal 5 4 2 2 2 2 3 2" xfId="4097" xr:uid="{96760743-2730-4C14-AF79-058832952728}"/>
    <cellStyle name="Normal 5 4 2 2 2 2 3 3" xfId="6429" xr:uid="{FC67BE7F-9CFD-4A45-84B5-6A202AD8EDD4}"/>
    <cellStyle name="Normal 5 4 2 2 2 2 4" xfId="2927" xr:uid="{F6AAB065-338F-477B-B013-6D3707E04D8F}"/>
    <cellStyle name="Normal 5 4 2 2 2 2 5" xfId="5261" xr:uid="{22268DE3-DF1D-408C-ADF4-6A4CB44D7189}"/>
    <cellStyle name="Normal 5 4 2 2 2 3" xfId="876" xr:uid="{70502554-07F1-40F8-A8A9-46F3E1BD99C7}"/>
    <cellStyle name="Normal 5 4 2 2 2 3 2" xfId="2051" xr:uid="{3E95772F-41C7-4FE3-85B6-4ACCA720E162}"/>
    <cellStyle name="Normal 5 4 2 2 2 3 2 2" xfId="4394" xr:uid="{BA4951D3-0514-400A-835F-4B1E49A477AE}"/>
    <cellStyle name="Normal 5 4 2 2 2 3 2 3" xfId="6726" xr:uid="{F1911449-3793-4D86-982A-C7CABFA26A35}"/>
    <cellStyle name="Normal 5 4 2 2 2 3 3" xfId="3224" xr:uid="{38EF59AD-3A0F-41CF-88A0-25A37ACC0CFF}"/>
    <cellStyle name="Normal 5 4 2 2 2 3 4" xfId="5558" xr:uid="{0E2D4192-D8D0-4754-A58B-204C3BC6DDE2}"/>
    <cellStyle name="Normal 5 4 2 2 2 4" xfId="1468" xr:uid="{D6C6ABF2-3B62-4857-BB72-16BB55806CF8}"/>
    <cellStyle name="Normal 5 4 2 2 2 4 2" xfId="3811" xr:uid="{FB3DECE4-8129-40A1-ADFE-C18B592A8FF1}"/>
    <cellStyle name="Normal 5 4 2 2 2 4 3" xfId="6143" xr:uid="{E0463475-930E-4974-A1A6-2C78FA4A0BB1}"/>
    <cellStyle name="Normal 5 4 2 2 2 5" xfId="2641" xr:uid="{753F3CA5-DF9F-40A1-BA6F-7D7320498D25}"/>
    <cellStyle name="Normal 5 4 2 2 2 6" xfId="4975" xr:uid="{01736DB7-C590-4BD3-9158-BB509017625D}"/>
    <cellStyle name="Normal 5 4 2 2 3" xfId="409" xr:uid="{BE7A3513-3312-4658-B46C-E97B9857987C}"/>
    <cellStyle name="Normal 5 4 2 2 3 2" xfId="1000" xr:uid="{1EA0FD2A-3BC2-4393-8DD6-86B587DCEDA3}"/>
    <cellStyle name="Normal 5 4 2 2 3 2 2" xfId="2175" xr:uid="{41328E00-9962-4215-A5C0-0104C4E4AC6B}"/>
    <cellStyle name="Normal 5 4 2 2 3 2 2 2" xfId="4518" xr:uid="{02348DA6-8436-47D1-A9C3-9A115655A351}"/>
    <cellStyle name="Normal 5 4 2 2 3 2 2 3" xfId="6850" xr:uid="{13D77F74-2E31-489A-8884-A43B473C1765}"/>
    <cellStyle name="Normal 5 4 2 2 3 2 3" xfId="3348" xr:uid="{59B5D849-40CF-4253-B394-B58A649C5BC9}"/>
    <cellStyle name="Normal 5 4 2 2 3 2 4" xfId="5682" xr:uid="{F5BA0250-884B-4E4D-A6B4-A434AC76CE75}"/>
    <cellStyle name="Normal 5 4 2 2 3 3" xfId="1592" xr:uid="{AC83024B-7287-4D2F-AEFF-CE5D8AD9963B}"/>
    <cellStyle name="Normal 5 4 2 2 3 3 2" xfId="3935" xr:uid="{B884B80D-2AF6-4A87-9FF7-8C523185EB8E}"/>
    <cellStyle name="Normal 5 4 2 2 3 3 3" xfId="6267" xr:uid="{F53A547E-4902-4BAF-87DD-977B80CA8725}"/>
    <cellStyle name="Normal 5 4 2 2 3 4" xfId="2765" xr:uid="{2ED3D1AA-488E-40EC-8556-12B05D6D2EDE}"/>
    <cellStyle name="Normal 5 4 2 2 3 5" xfId="5099" xr:uid="{186B72E2-0AFB-49C8-892C-690158642E48}"/>
    <cellStyle name="Normal 5 4 2 2 4" xfId="714" xr:uid="{D44CB360-97F8-487B-B2AD-3FAB2B9BDC98}"/>
    <cellStyle name="Normal 5 4 2 2 4 2" xfId="1889" xr:uid="{D4A7B39B-7672-4C38-B6E6-7FD6C4974F0F}"/>
    <cellStyle name="Normal 5 4 2 2 4 2 2" xfId="4232" xr:uid="{B211B508-9891-4B0A-97D4-BB1C84F25FF6}"/>
    <cellStyle name="Normal 5 4 2 2 4 2 3" xfId="6564" xr:uid="{A69489A9-4C40-49D1-8133-CC195A10DC46}"/>
    <cellStyle name="Normal 5 4 2 2 4 3" xfId="3062" xr:uid="{5CC3F2D3-DCE9-465E-AC4D-FEA9E4A9A0EC}"/>
    <cellStyle name="Normal 5 4 2 2 4 4" xfId="5396" xr:uid="{19472380-37A6-4EFC-A6AE-BD376E72B137}"/>
    <cellStyle name="Normal 5 4 2 2 5" xfId="1306" xr:uid="{327BB065-57CC-43F9-8F3A-5A36838D7CA2}"/>
    <cellStyle name="Normal 5 4 2 2 5 2" xfId="3649" xr:uid="{663B12FF-7128-4FCF-A847-5AB66BCB50F1}"/>
    <cellStyle name="Normal 5 4 2 2 5 3" xfId="5981" xr:uid="{3E8931F5-77F1-4DF1-A749-41359D0284F9}"/>
    <cellStyle name="Normal 5 4 2 2 6" xfId="2479" xr:uid="{40553030-64FD-4CF9-A3FE-5F0FBAB3EC71}"/>
    <cellStyle name="Normal 5 4 2 2 7" xfId="4813" xr:uid="{2E79363A-860B-4A5A-AB35-E91524F54F49}"/>
    <cellStyle name="Normal 5 4 2 3" xfId="164" xr:uid="{CD2056AC-0846-4ED0-9663-E87BDE86349D}"/>
    <cellStyle name="Normal 5 4 2 3 2" xfId="326" xr:uid="{A6F90B1F-1DDD-4C0D-9565-75D83B93B353}"/>
    <cellStyle name="Normal 5 4 2 3 2 2" xfId="612" xr:uid="{29611571-2A38-4578-A0A0-A297453E972A}"/>
    <cellStyle name="Normal 5 4 2 3 2 2 2" xfId="1203" xr:uid="{FAEE2B2F-6BC4-432A-ADBB-F6C31EAE927E}"/>
    <cellStyle name="Normal 5 4 2 3 2 2 2 2" xfId="2378" xr:uid="{801ACA3B-E77E-44A1-B880-5CCEF915217E}"/>
    <cellStyle name="Normal 5 4 2 3 2 2 2 2 2" xfId="4721" xr:uid="{06BB90EF-7DB2-4320-A0F8-F8849C8D92DC}"/>
    <cellStyle name="Normal 5 4 2 3 2 2 2 2 3" xfId="7053" xr:uid="{33F24605-AA6A-40E3-89D8-99B5AF2635C9}"/>
    <cellStyle name="Normal 5 4 2 3 2 2 2 3" xfId="3551" xr:uid="{60A10E4A-A540-40B7-B9DF-79CF195F5E49}"/>
    <cellStyle name="Normal 5 4 2 3 2 2 2 4" xfId="5885" xr:uid="{E892C5E0-EE66-47D7-ADF5-62D94FD80290}"/>
    <cellStyle name="Normal 5 4 2 3 2 2 3" xfId="1795" xr:uid="{E06B54BF-5F1A-4149-AF76-0D78CD168322}"/>
    <cellStyle name="Normal 5 4 2 3 2 2 3 2" xfId="4138" xr:uid="{FB683C4C-4B95-4A4B-94F0-C44DC9FD619A}"/>
    <cellStyle name="Normal 5 4 2 3 2 2 3 3" xfId="6470" xr:uid="{52DB15C2-77DF-432D-80A9-613B44969DAC}"/>
    <cellStyle name="Normal 5 4 2 3 2 2 4" xfId="2968" xr:uid="{B9F3BDFD-9E00-444A-A5A8-E6F0D2A53611}"/>
    <cellStyle name="Normal 5 4 2 3 2 2 5" xfId="5302" xr:uid="{64C84008-5B47-4F13-B008-A7E7454BA5F4}"/>
    <cellStyle name="Normal 5 4 2 3 2 3" xfId="917" xr:uid="{3B7D8FD8-4D66-4FB6-B5DE-B77AC6CE3C83}"/>
    <cellStyle name="Normal 5 4 2 3 2 3 2" xfId="2092" xr:uid="{7FCCCEFC-591D-4CE1-9EB4-91EF0B91B653}"/>
    <cellStyle name="Normal 5 4 2 3 2 3 2 2" xfId="4435" xr:uid="{526C3BA4-AA67-4235-8E0C-9F52F4F9BBF9}"/>
    <cellStyle name="Normal 5 4 2 3 2 3 2 3" xfId="6767" xr:uid="{51C0A5B9-62B5-4A40-BD01-5E5F90E78865}"/>
    <cellStyle name="Normal 5 4 2 3 2 3 3" xfId="3265" xr:uid="{7BC3F132-2C66-4F21-B768-1B7F50A62269}"/>
    <cellStyle name="Normal 5 4 2 3 2 3 4" xfId="5599" xr:uid="{1C6E7F18-70C8-4CFD-B371-8825585177C0}"/>
    <cellStyle name="Normal 5 4 2 3 2 4" xfId="1509" xr:uid="{1E463CDD-F8B9-4EAA-A998-DE3C5B1DC1EE}"/>
    <cellStyle name="Normal 5 4 2 3 2 4 2" xfId="3852" xr:uid="{5B0068C6-8A0D-478C-B365-8D8F0A047EB8}"/>
    <cellStyle name="Normal 5 4 2 3 2 4 3" xfId="6184" xr:uid="{23B315B5-F809-4F4A-AC39-406667F401C9}"/>
    <cellStyle name="Normal 5 4 2 3 2 5" xfId="2682" xr:uid="{86589480-5F20-493C-A45A-DEC6777F0A59}"/>
    <cellStyle name="Normal 5 4 2 3 2 6" xfId="5016" xr:uid="{FF3DAD9A-7450-4291-8D80-5F4460C8495B}"/>
    <cellStyle name="Normal 5 4 2 3 3" xfId="450" xr:uid="{699F17F9-3A8F-4CFE-AC47-F2800DC850EA}"/>
    <cellStyle name="Normal 5 4 2 3 3 2" xfId="1041" xr:uid="{745A515D-A3E8-4172-B6AB-6AA7DF52B472}"/>
    <cellStyle name="Normal 5 4 2 3 3 2 2" xfId="2216" xr:uid="{9E6AFC8D-86F5-4725-B7B6-BA57D7E03D68}"/>
    <cellStyle name="Normal 5 4 2 3 3 2 2 2" xfId="4559" xr:uid="{82EC631D-215A-499B-AC39-390242EFBE61}"/>
    <cellStyle name="Normal 5 4 2 3 3 2 2 3" xfId="6891" xr:uid="{6ECDEA8A-A6E8-40C9-BAB5-2860969917D5}"/>
    <cellStyle name="Normal 5 4 2 3 3 2 3" xfId="3389" xr:uid="{4E94FCE2-9700-4D62-9013-160B5BA58093}"/>
    <cellStyle name="Normal 5 4 2 3 3 2 4" xfId="5723" xr:uid="{1410BE71-5EAE-439D-90C0-4A60BFDD8AF0}"/>
    <cellStyle name="Normal 5 4 2 3 3 3" xfId="1633" xr:uid="{281205A4-9B3E-4B3C-A03E-123A6F9C1577}"/>
    <cellStyle name="Normal 5 4 2 3 3 3 2" xfId="3976" xr:uid="{3CCB891C-5C38-4B93-B19E-8EA15C10E1DD}"/>
    <cellStyle name="Normal 5 4 2 3 3 3 3" xfId="6308" xr:uid="{9FDE57B0-A17A-44AB-803D-7C9CEF689E51}"/>
    <cellStyle name="Normal 5 4 2 3 3 4" xfId="2806" xr:uid="{7FA5A202-1B3D-4ED1-9792-C3E74DC89FA9}"/>
    <cellStyle name="Normal 5 4 2 3 3 5" xfId="5140" xr:uid="{931250EB-4DDB-4ACD-9425-92FB4F9694F3}"/>
    <cellStyle name="Normal 5 4 2 3 4" xfId="755" xr:uid="{83A852C5-BE5F-4362-B0BB-13EC1F53A1FC}"/>
    <cellStyle name="Normal 5 4 2 3 4 2" xfId="1930" xr:uid="{89ECB557-7D7B-433E-9AB8-B98CC03D17F7}"/>
    <cellStyle name="Normal 5 4 2 3 4 2 2" xfId="4273" xr:uid="{D1A8B505-7459-49D9-814A-42745C842A5C}"/>
    <cellStyle name="Normal 5 4 2 3 4 2 3" xfId="6605" xr:uid="{FC880916-336D-4507-80FA-5C3B102CA240}"/>
    <cellStyle name="Normal 5 4 2 3 4 3" xfId="3103" xr:uid="{F5F78AEA-D401-4FAA-B6FB-5D9E2D194AF6}"/>
    <cellStyle name="Normal 5 4 2 3 4 4" xfId="5437" xr:uid="{63ED795C-7F6D-44C3-B66C-B74EE3C8BB71}"/>
    <cellStyle name="Normal 5 4 2 3 5" xfId="1347" xr:uid="{212EBC50-1799-482C-927E-DC15F2D3C967}"/>
    <cellStyle name="Normal 5 4 2 3 5 2" xfId="3690" xr:uid="{F914FBAA-0072-4E2E-94B9-E005D4A3EE38}"/>
    <cellStyle name="Normal 5 4 2 3 5 3" xfId="6022" xr:uid="{23A010A7-1A24-4847-9FB7-03DC6C2CB30A}"/>
    <cellStyle name="Normal 5 4 2 3 6" xfId="2520" xr:uid="{DFE9ECFD-C038-4CC0-A1D3-711AF0080432}"/>
    <cellStyle name="Normal 5 4 2 3 7" xfId="4854" xr:uid="{DE580657-AE27-4648-A40D-AF3193326FA3}"/>
    <cellStyle name="Normal 5 4 2 4" xfId="191" xr:uid="{0C0FB4E3-718A-44E3-A170-4AA93C700D07}"/>
    <cellStyle name="Normal 5 4 2 4 2" xfId="258" xr:uid="{7C3E85F4-71DE-46B6-B46F-885870867983}"/>
    <cellStyle name="Normal 5 4 2 4 2 2" xfId="544" xr:uid="{6CF033D4-5D77-413A-9A7E-67AFB1DB2478}"/>
    <cellStyle name="Normal 5 4 2 4 2 2 2" xfId="1135" xr:uid="{C0494D4A-2A76-416C-A5CA-BBEE8DD53CCB}"/>
    <cellStyle name="Normal 5 4 2 4 2 2 2 2" xfId="2310" xr:uid="{6983E921-2F6B-46D7-9236-1E949D9E7E5E}"/>
    <cellStyle name="Normal 5 4 2 4 2 2 2 2 2" xfId="4653" xr:uid="{242A79C1-2B5A-4819-A006-B38C8B6AC8A0}"/>
    <cellStyle name="Normal 5 4 2 4 2 2 2 2 3" xfId="6985" xr:uid="{F618FEEB-B6AC-4858-9FA0-4DCF913CB23B}"/>
    <cellStyle name="Normal 5 4 2 4 2 2 2 3" xfId="3483" xr:uid="{0420CD75-8EE6-450A-AA41-6DBFB5D37F13}"/>
    <cellStyle name="Normal 5 4 2 4 2 2 2 4" xfId="5817" xr:uid="{F3F66A3F-CDE2-45BD-B573-78F812E65AAB}"/>
    <cellStyle name="Normal 5 4 2 4 2 2 3" xfId="1727" xr:uid="{209FDFF7-448F-4A1C-BD05-5E97BE75B618}"/>
    <cellStyle name="Normal 5 4 2 4 2 2 3 2" xfId="4070" xr:uid="{292990BF-AA6A-4DB5-9C67-A1880E65B38A}"/>
    <cellStyle name="Normal 5 4 2 4 2 2 3 3" xfId="6402" xr:uid="{2F19B28D-F412-41AE-A7EB-E795309D3373}"/>
    <cellStyle name="Normal 5 4 2 4 2 2 4" xfId="2900" xr:uid="{A7A8ECA7-5CAC-4553-8347-7393133B8B7C}"/>
    <cellStyle name="Normal 5 4 2 4 2 2 5" xfId="5234" xr:uid="{78EDB441-E39F-43B2-86AA-7333C06508F5}"/>
    <cellStyle name="Normal 5 4 2 4 2 3" xfId="849" xr:uid="{4423CD01-91D7-4F4B-89A6-C44B0D8C9BBE}"/>
    <cellStyle name="Normal 5 4 2 4 2 3 2" xfId="2024" xr:uid="{C1E60BF1-FF69-4701-BEDD-4327FBFC1357}"/>
    <cellStyle name="Normal 5 4 2 4 2 3 2 2" xfId="4367" xr:uid="{89505AA6-4052-45AB-B874-6CAE26F6D2BD}"/>
    <cellStyle name="Normal 5 4 2 4 2 3 2 3" xfId="6699" xr:uid="{AC2FE3C5-5021-4814-A0C7-02F292FE89C6}"/>
    <cellStyle name="Normal 5 4 2 4 2 3 3" xfId="3197" xr:uid="{29433D4E-1818-49E2-B439-DBF083893C9C}"/>
    <cellStyle name="Normal 5 4 2 4 2 3 4" xfId="5531" xr:uid="{F946CEFB-2010-4594-BD49-9694E2029A63}"/>
    <cellStyle name="Normal 5 4 2 4 2 4" xfId="1441" xr:uid="{C67DB696-0DC4-44D7-A11E-D6210CAE4D71}"/>
    <cellStyle name="Normal 5 4 2 4 2 4 2" xfId="3784" xr:uid="{4650AC7B-ACFE-4D7B-8E88-78E7DF6D141A}"/>
    <cellStyle name="Normal 5 4 2 4 2 4 3" xfId="6116" xr:uid="{F93BAF45-CF72-47C7-A74D-3892AEFAB3B1}"/>
    <cellStyle name="Normal 5 4 2 4 2 5" xfId="2614" xr:uid="{9C655A58-2923-4D08-A0E4-D253833A334B}"/>
    <cellStyle name="Normal 5 4 2 4 2 6" xfId="4948" xr:uid="{A3461151-74B2-4B02-943F-C3F59E97E961}"/>
    <cellStyle name="Normal 5 4 2 4 3" xfId="477" xr:uid="{AAF45E9E-9E20-422E-B2F8-B7CA16B6825E}"/>
    <cellStyle name="Normal 5 4 2 4 3 2" xfId="1068" xr:uid="{E5750683-923E-4B7E-85BF-853095256386}"/>
    <cellStyle name="Normal 5 4 2 4 3 2 2" xfId="2243" xr:uid="{49AA8298-D6F4-497A-8739-70153D695A61}"/>
    <cellStyle name="Normal 5 4 2 4 3 2 2 2" xfId="4586" xr:uid="{71EBA78C-FDD3-4DEF-9361-87760E32F83D}"/>
    <cellStyle name="Normal 5 4 2 4 3 2 2 3" xfId="6918" xr:uid="{AA08AFCA-004B-4041-A8C7-4080D3F26FFB}"/>
    <cellStyle name="Normal 5 4 2 4 3 2 3" xfId="3416" xr:uid="{EB626643-365A-4444-A349-959B79219D5B}"/>
    <cellStyle name="Normal 5 4 2 4 3 2 4" xfId="5750" xr:uid="{D63711C7-B795-4876-86B1-3E2E7627A027}"/>
    <cellStyle name="Normal 5 4 2 4 3 3" xfId="1660" xr:uid="{8ED71D0F-B6E4-4D51-9AAA-E96F7343AAFC}"/>
    <cellStyle name="Normal 5 4 2 4 3 3 2" xfId="4003" xr:uid="{97926A83-0243-4A04-8B87-C1388232500C}"/>
    <cellStyle name="Normal 5 4 2 4 3 3 3" xfId="6335" xr:uid="{48DB09A5-1AE1-42C2-836F-0493EE98EDF2}"/>
    <cellStyle name="Normal 5 4 2 4 3 4" xfId="2833" xr:uid="{8A2C1B1A-760A-4957-BE35-E216D9E3D17A}"/>
    <cellStyle name="Normal 5 4 2 4 3 5" xfId="5167" xr:uid="{E7F34A0F-1F07-4C45-8B94-4963B1928D0C}"/>
    <cellStyle name="Normal 5 4 2 4 4" xfId="782" xr:uid="{71E9B9FD-E6E7-4DE0-9D75-439C671C8C58}"/>
    <cellStyle name="Normal 5 4 2 4 4 2" xfId="1957" xr:uid="{D7E8C551-AE4C-4C2D-BB33-E8E3BDB95679}"/>
    <cellStyle name="Normal 5 4 2 4 4 2 2" xfId="4300" xr:uid="{0D74AC96-DB8B-4078-9666-2F5CCC642B78}"/>
    <cellStyle name="Normal 5 4 2 4 4 2 3" xfId="6632" xr:uid="{1A1287C6-3320-47DA-9923-10BEFF79E2D2}"/>
    <cellStyle name="Normal 5 4 2 4 4 3" xfId="3130" xr:uid="{2178F649-3BA3-4B26-A989-3A5C5A185496}"/>
    <cellStyle name="Normal 5 4 2 4 4 4" xfId="5464" xr:uid="{F879221A-EF21-4110-8775-C3B889EEAF63}"/>
    <cellStyle name="Normal 5 4 2 4 5" xfId="1374" xr:uid="{204580B1-52EF-45B4-A601-191792986E9F}"/>
    <cellStyle name="Normal 5 4 2 4 5 2" xfId="3717" xr:uid="{3E31C634-F459-4E2D-A8A2-59070B357CF2}"/>
    <cellStyle name="Normal 5 4 2 4 5 3" xfId="6049" xr:uid="{F723BD3C-EC9A-4273-B202-B9E920B31179}"/>
    <cellStyle name="Normal 5 4 2 4 6" xfId="2547" xr:uid="{B67E3B39-D66D-47EB-99FF-DBEA686E2CD3}"/>
    <cellStyle name="Normal 5 4 2 4 7" xfId="4881" xr:uid="{51E77594-5175-49B2-9F16-DEC68882A831}"/>
    <cellStyle name="Normal 5 4 2 5" xfId="353" xr:uid="{46A93371-68AE-43E9-888D-199376204FF4}"/>
    <cellStyle name="Normal 5 4 2 5 2" xfId="639" xr:uid="{2E911177-F8DB-4EE1-97B3-9D11931F9BD5}"/>
    <cellStyle name="Normal 5 4 2 5 2 2" xfId="1230" xr:uid="{5547BF63-5281-47B4-8477-0B627F5C438B}"/>
    <cellStyle name="Normal 5 4 2 5 2 2 2" xfId="2405" xr:uid="{D6D6D946-1938-4E7D-AD02-E01240E6D07C}"/>
    <cellStyle name="Normal 5 4 2 5 2 2 2 2" xfId="4748" xr:uid="{5B75D066-6BBC-483A-AAC8-350A46CC9417}"/>
    <cellStyle name="Normal 5 4 2 5 2 2 2 3" xfId="7080" xr:uid="{510540DC-8333-450F-A0DB-47238340B648}"/>
    <cellStyle name="Normal 5 4 2 5 2 2 3" xfId="3578" xr:uid="{EBAB1A02-738B-47B9-974A-2EC20074DF21}"/>
    <cellStyle name="Normal 5 4 2 5 2 2 4" xfId="5912" xr:uid="{81943EEB-A7D3-4FDD-9D4F-B25F9FD708FA}"/>
    <cellStyle name="Normal 5 4 2 5 2 3" xfId="1822" xr:uid="{24A0324C-7643-4BE4-877B-BDD007AE414D}"/>
    <cellStyle name="Normal 5 4 2 5 2 3 2" xfId="4165" xr:uid="{870DF685-9325-48A2-A16E-7436C928431D}"/>
    <cellStyle name="Normal 5 4 2 5 2 3 3" xfId="6497" xr:uid="{6E87CCA5-AD87-41D6-B9DA-5905F50CC9EF}"/>
    <cellStyle name="Normal 5 4 2 5 2 4" xfId="2995" xr:uid="{31C56F1F-1626-4EE5-9639-F6B03C4BC1E5}"/>
    <cellStyle name="Normal 5 4 2 5 2 5" xfId="5329" xr:uid="{4BD54559-FE3E-49FF-A51B-C7C3C0D137C2}"/>
    <cellStyle name="Normal 5 4 2 5 3" xfId="944" xr:uid="{D7537CEC-9CA9-45B0-89FA-9AFE0F6CA8DD}"/>
    <cellStyle name="Normal 5 4 2 5 3 2" xfId="2119" xr:uid="{7F4F3C1A-2A6D-4D57-9BAC-942E8C4979B9}"/>
    <cellStyle name="Normal 5 4 2 5 3 2 2" xfId="4462" xr:uid="{339F56A2-7BFD-41B5-BDB3-B5320E6EFE01}"/>
    <cellStyle name="Normal 5 4 2 5 3 2 3" xfId="6794" xr:uid="{0517C71C-BC84-4D51-98AF-F582522F91CF}"/>
    <cellStyle name="Normal 5 4 2 5 3 3" xfId="3292" xr:uid="{799751E6-2828-4A74-A922-D28ECA88BEEE}"/>
    <cellStyle name="Normal 5 4 2 5 3 4" xfId="5626" xr:uid="{1CE199C8-D428-498D-A786-AE2E7C252CA5}"/>
    <cellStyle name="Normal 5 4 2 5 4" xfId="1536" xr:uid="{3AD72B0E-1223-4631-BBC7-99317D12C786}"/>
    <cellStyle name="Normal 5 4 2 5 4 2" xfId="3879" xr:uid="{3AFA2E16-1DD0-4A44-9199-19946F0DB133}"/>
    <cellStyle name="Normal 5 4 2 5 4 3" xfId="6211" xr:uid="{D48AAFB9-CA5E-4130-AD66-8DA7EE21F0CC}"/>
    <cellStyle name="Normal 5 4 2 5 5" xfId="2709" xr:uid="{F216179B-1964-420F-B9F7-921005F4D4BA}"/>
    <cellStyle name="Normal 5 4 2 5 6" xfId="5043" xr:uid="{B45FB57F-8650-46C7-A2D8-E3458DB3EAFB}"/>
    <cellStyle name="Normal 5 4 2 6" xfId="231" xr:uid="{D69CA495-F84C-4337-8F38-5B3626A2D108}"/>
    <cellStyle name="Normal 5 4 2 6 2" xfId="517" xr:uid="{75614B08-6E32-4FD9-ABE6-A7C37A654781}"/>
    <cellStyle name="Normal 5 4 2 6 2 2" xfId="1108" xr:uid="{D6BD1E44-E4E6-46B6-A739-8CB11F3D38E8}"/>
    <cellStyle name="Normal 5 4 2 6 2 2 2" xfId="2283" xr:uid="{EFC1FC1B-7A64-445E-B043-98CD953A64E7}"/>
    <cellStyle name="Normal 5 4 2 6 2 2 2 2" xfId="4626" xr:uid="{62E654F2-A8B8-46C5-A20C-9E2B94860B6C}"/>
    <cellStyle name="Normal 5 4 2 6 2 2 2 3" xfId="6958" xr:uid="{59630DDA-5A48-43E0-A1E3-37C413E4263F}"/>
    <cellStyle name="Normal 5 4 2 6 2 2 3" xfId="3456" xr:uid="{0BA3C185-56F2-4BDD-97F4-23108A4CCB48}"/>
    <cellStyle name="Normal 5 4 2 6 2 2 4" xfId="5790" xr:uid="{8DBECF77-AC85-4567-8358-C7818F896B48}"/>
    <cellStyle name="Normal 5 4 2 6 2 3" xfId="1700" xr:uid="{625CDC07-7BF8-4C2A-B229-06B1D63B2D4C}"/>
    <cellStyle name="Normal 5 4 2 6 2 3 2" xfId="4043" xr:uid="{CBBEE1DF-172A-49B6-B7E2-A05502AAD198}"/>
    <cellStyle name="Normal 5 4 2 6 2 3 3" xfId="6375" xr:uid="{DAC763FD-D17B-44D6-A61B-5B16EADB4D85}"/>
    <cellStyle name="Normal 5 4 2 6 2 4" xfId="2873" xr:uid="{E696F08A-367A-463E-A76A-D5BBC1630F03}"/>
    <cellStyle name="Normal 5 4 2 6 2 5" xfId="5207" xr:uid="{6B3E6FE7-CFB9-40B1-B503-0F0654089704}"/>
    <cellStyle name="Normal 5 4 2 6 3" xfId="822" xr:uid="{F8BA5A5C-DC2E-4F76-8E90-CD2424DADE3D}"/>
    <cellStyle name="Normal 5 4 2 6 3 2" xfId="1997" xr:uid="{70438735-00AC-4C3F-9AF5-C210B83EF2C3}"/>
    <cellStyle name="Normal 5 4 2 6 3 2 2" xfId="4340" xr:uid="{E1D224B5-2A21-4692-A95C-FEF9D6A51281}"/>
    <cellStyle name="Normal 5 4 2 6 3 2 3" xfId="6672" xr:uid="{ADECA7E1-019F-4272-B1FF-528DC3F82562}"/>
    <cellStyle name="Normal 5 4 2 6 3 3" xfId="3170" xr:uid="{4A0764B1-4688-498F-960C-B9745E3C261A}"/>
    <cellStyle name="Normal 5 4 2 6 3 4" xfId="5504" xr:uid="{E714049E-275A-4F69-A595-F365306836A6}"/>
    <cellStyle name="Normal 5 4 2 6 4" xfId="1414" xr:uid="{91844162-DEE0-4987-BF6C-634300630B6A}"/>
    <cellStyle name="Normal 5 4 2 6 4 2" xfId="3757" xr:uid="{8CBC5A9F-9652-421A-8033-443FC7C7CAF0}"/>
    <cellStyle name="Normal 5 4 2 6 4 3" xfId="6089" xr:uid="{8F8E1148-3D55-4C51-86C9-BC943B6EF738}"/>
    <cellStyle name="Normal 5 4 2 6 5" xfId="2587" xr:uid="{4E936571-36B3-4DDD-8321-FD96F3DEC653}"/>
    <cellStyle name="Normal 5 4 2 6 6" xfId="4921" xr:uid="{FBB52786-E951-4AA1-A953-005D0CB51D0E}"/>
    <cellStyle name="Normal 5 4 2 7" xfId="382" xr:uid="{8C1C665B-351A-4761-A006-E17090827083}"/>
    <cellStyle name="Normal 5 4 2 7 2" xfId="973" xr:uid="{D9BBBFBA-F9BB-411B-968A-725A987BCCC5}"/>
    <cellStyle name="Normal 5 4 2 7 2 2" xfId="2148" xr:uid="{B01152E2-3CD9-4D72-86CC-1346F396D02B}"/>
    <cellStyle name="Normal 5 4 2 7 2 2 2" xfId="4491" xr:uid="{BEF340E4-FDB8-4F57-B6FE-AE11D4FB8259}"/>
    <cellStyle name="Normal 5 4 2 7 2 2 3" xfId="6823" xr:uid="{03271830-CFEB-4DE5-832A-701BD0DC3534}"/>
    <cellStyle name="Normal 5 4 2 7 2 3" xfId="3321" xr:uid="{A0AB9BD0-64BE-48B1-988E-8AEFDB817906}"/>
    <cellStyle name="Normal 5 4 2 7 2 4" xfId="5655" xr:uid="{96516CF7-56A8-4192-A4CA-DC2DE145F1AB}"/>
    <cellStyle name="Normal 5 4 2 7 3" xfId="1565" xr:uid="{33FF5B82-1015-4327-A34C-F2D4ABE0FA8B}"/>
    <cellStyle name="Normal 5 4 2 7 3 2" xfId="3908" xr:uid="{9D9C90D5-1425-4B2F-A770-2D395624B7B2}"/>
    <cellStyle name="Normal 5 4 2 7 3 3" xfId="6240" xr:uid="{1E472338-8E7C-4B83-B265-B56651E43687}"/>
    <cellStyle name="Normal 5 4 2 7 4" xfId="2738" xr:uid="{E34808AE-85C4-4A94-89E0-37641BB354B7}"/>
    <cellStyle name="Normal 5 4 2 7 5" xfId="5072" xr:uid="{B31906CB-1823-4858-B274-7D1BA7A5A332}"/>
    <cellStyle name="Normal 5 4 2 8" xfId="687" xr:uid="{A8F724A4-2049-4BB1-BFD4-FC4DEDD0E68F}"/>
    <cellStyle name="Normal 5 4 2 8 2" xfId="1862" xr:uid="{901ACA6D-F339-4702-9F96-840B2589E4F7}"/>
    <cellStyle name="Normal 5 4 2 8 2 2" xfId="4205" xr:uid="{332A53C4-736B-49D4-9CE1-4B24B61A6AFA}"/>
    <cellStyle name="Normal 5 4 2 8 2 3" xfId="6537" xr:uid="{CC7284B5-35C0-4EF2-86FA-606AC60CECB9}"/>
    <cellStyle name="Normal 5 4 2 8 3" xfId="3035" xr:uid="{91144D0A-80D2-447D-8F50-0B79480FA6C9}"/>
    <cellStyle name="Normal 5 4 2 8 4" xfId="5369" xr:uid="{506F6CDF-0D21-4309-AF31-C72BE6CE6E30}"/>
    <cellStyle name="Normal 5 4 2 9" xfId="1279" xr:uid="{62536FBE-CB8D-445A-9C1D-C3A5414009B0}"/>
    <cellStyle name="Normal 5 4 2 9 2" xfId="3622" xr:uid="{5BC6E8E2-55EE-443A-9F49-9B919FA03ABE}"/>
    <cellStyle name="Normal 5 4 2 9 3" xfId="5954" xr:uid="{3BFC3315-AA50-43EB-8B07-2A3724CC26BE}"/>
    <cellStyle name="Normal 5 4 3" xfId="110" xr:uid="{D15C489C-7102-4D35-8C2D-FB3A6D1085C6}"/>
    <cellStyle name="Normal 5 4 3 2" xfId="151" xr:uid="{2DB361ED-B1E9-4C5E-A66C-98C50E02F2BB}"/>
    <cellStyle name="Normal 5 4 3 2 2" xfId="313" xr:uid="{D6A7D4D9-1034-4046-94CC-3431356A317F}"/>
    <cellStyle name="Normal 5 4 3 2 2 2" xfId="599" xr:uid="{4AA05510-8A36-49E0-8460-9D2099A5A48F}"/>
    <cellStyle name="Normal 5 4 3 2 2 2 2" xfId="1190" xr:uid="{E115DF57-8E2E-41A7-BB5E-42B52D294A74}"/>
    <cellStyle name="Normal 5 4 3 2 2 2 2 2" xfId="2365" xr:uid="{7CA0FD41-B0E7-46AE-BCFA-3C6005EE6809}"/>
    <cellStyle name="Normal 5 4 3 2 2 2 2 2 2" xfId="4708" xr:uid="{7FB5D985-DB93-4454-8FB9-81BC4FAF1A07}"/>
    <cellStyle name="Normal 5 4 3 2 2 2 2 2 3" xfId="7040" xr:uid="{811737BE-5492-4FDD-A3C5-E3263DD518BA}"/>
    <cellStyle name="Normal 5 4 3 2 2 2 2 3" xfId="3538" xr:uid="{FA2C1DBF-466B-4AF1-9D19-1F583B589C2B}"/>
    <cellStyle name="Normal 5 4 3 2 2 2 2 4" xfId="5872" xr:uid="{D116A727-E650-4276-B5CC-CA5B787D3633}"/>
    <cellStyle name="Normal 5 4 3 2 2 2 3" xfId="1782" xr:uid="{B398BCA6-E809-4DBB-AA21-923F89FB6A6B}"/>
    <cellStyle name="Normal 5 4 3 2 2 2 3 2" xfId="4125" xr:uid="{4070D15C-FEF8-413B-A3A3-8E754FA5D58C}"/>
    <cellStyle name="Normal 5 4 3 2 2 2 3 3" xfId="6457" xr:uid="{01F291D8-5817-4D06-8E6E-57BDC7693989}"/>
    <cellStyle name="Normal 5 4 3 2 2 2 4" xfId="2955" xr:uid="{2AE8DB7D-9608-4AC9-AD9C-4C01DAADBF95}"/>
    <cellStyle name="Normal 5 4 3 2 2 2 5" xfId="5289" xr:uid="{37E45BF5-2196-4A93-87CC-ED814BC9AD02}"/>
    <cellStyle name="Normal 5 4 3 2 2 3" xfId="904" xr:uid="{753FDD13-FBBB-4BD8-9BAF-7F808AFBD843}"/>
    <cellStyle name="Normal 5 4 3 2 2 3 2" xfId="2079" xr:uid="{A6A33541-4951-4EE7-8B3F-52E35E45D9D9}"/>
    <cellStyle name="Normal 5 4 3 2 2 3 2 2" xfId="4422" xr:uid="{958136F1-3AAC-4467-9A20-4BDA0718DCE1}"/>
    <cellStyle name="Normal 5 4 3 2 2 3 2 3" xfId="6754" xr:uid="{2C532970-7B3A-4525-9413-73ABA9E04C02}"/>
    <cellStyle name="Normal 5 4 3 2 2 3 3" xfId="3252" xr:uid="{EFFA29C0-C060-41E6-A30A-BCCB4C630A42}"/>
    <cellStyle name="Normal 5 4 3 2 2 3 4" xfId="5586" xr:uid="{E2EEAA2A-6305-45C2-827C-00329BE6CB3E}"/>
    <cellStyle name="Normal 5 4 3 2 2 4" xfId="1496" xr:uid="{5E4D0655-C1E2-49C2-8DDA-D7B9DCF1D881}"/>
    <cellStyle name="Normal 5 4 3 2 2 4 2" xfId="3839" xr:uid="{AA25C623-9ACA-4B6C-BCCA-266A4DC822E7}"/>
    <cellStyle name="Normal 5 4 3 2 2 4 3" xfId="6171" xr:uid="{2F54C236-5CE2-4C8D-B06B-5C6B3A1D385C}"/>
    <cellStyle name="Normal 5 4 3 2 2 5" xfId="2669" xr:uid="{A0E8FBCA-3808-4471-A6C0-A9B0F53B277E}"/>
    <cellStyle name="Normal 5 4 3 2 2 6" xfId="5003" xr:uid="{A3B5B6F7-F74F-4DFE-8D65-C615E305B7DB}"/>
    <cellStyle name="Normal 5 4 3 2 3" xfId="437" xr:uid="{0C0FEE26-3382-494E-BB3F-B8038B15132A}"/>
    <cellStyle name="Normal 5 4 3 2 3 2" xfId="1028" xr:uid="{D75AC7C4-55BF-40D3-9836-9037F0297C8B}"/>
    <cellStyle name="Normal 5 4 3 2 3 2 2" xfId="2203" xr:uid="{8AB62E5D-04BF-4C08-8C46-0242E752098E}"/>
    <cellStyle name="Normal 5 4 3 2 3 2 2 2" xfId="4546" xr:uid="{E8238F9A-D8A3-41F0-BB43-44D56856A7EB}"/>
    <cellStyle name="Normal 5 4 3 2 3 2 2 3" xfId="6878" xr:uid="{53735CB7-DB6C-4B4E-A5DE-FAAB156C4BE5}"/>
    <cellStyle name="Normal 5 4 3 2 3 2 3" xfId="3376" xr:uid="{F3A1CA32-021A-4087-8911-DF688B963BF9}"/>
    <cellStyle name="Normal 5 4 3 2 3 2 4" xfId="5710" xr:uid="{FD1996CE-715F-4C6C-B059-B6DC30CD20F5}"/>
    <cellStyle name="Normal 5 4 3 2 3 3" xfId="1620" xr:uid="{4C2CCBB9-D300-4579-9877-BC13D68E55C6}"/>
    <cellStyle name="Normal 5 4 3 2 3 3 2" xfId="3963" xr:uid="{897F505F-0666-4804-B6B7-F711FC24EFAF}"/>
    <cellStyle name="Normal 5 4 3 2 3 3 3" xfId="6295" xr:uid="{BE1C5B6F-175B-4E47-B269-1E83A3E50F07}"/>
    <cellStyle name="Normal 5 4 3 2 3 4" xfId="2793" xr:uid="{FEB71008-371F-4A0F-9D8C-11FCC8C2EBEB}"/>
    <cellStyle name="Normal 5 4 3 2 3 5" xfId="5127" xr:uid="{E67107BF-9CD7-4F03-8380-7AC1D7D8C31E}"/>
    <cellStyle name="Normal 5 4 3 2 4" xfId="742" xr:uid="{31AE877D-82E1-4660-9135-C4AFC65E6BFE}"/>
    <cellStyle name="Normal 5 4 3 2 4 2" xfId="1917" xr:uid="{75562D95-0091-475C-B09C-7D9B7FB1AC04}"/>
    <cellStyle name="Normal 5 4 3 2 4 2 2" xfId="4260" xr:uid="{CABB2293-6C24-43EA-A6A3-F2B851CC946A}"/>
    <cellStyle name="Normal 5 4 3 2 4 2 3" xfId="6592" xr:uid="{08A633FC-87D1-4517-BD18-2B55FC547840}"/>
    <cellStyle name="Normal 5 4 3 2 4 3" xfId="3090" xr:uid="{2A4333EC-C403-4C6B-BE35-866BB579050D}"/>
    <cellStyle name="Normal 5 4 3 2 4 4" xfId="5424" xr:uid="{864301FF-ADC0-4AD1-A6B2-B7CF059F9EB2}"/>
    <cellStyle name="Normal 5 4 3 2 5" xfId="1334" xr:uid="{ABB2983A-A1FB-43D3-82A3-ADD10F9BC990}"/>
    <cellStyle name="Normal 5 4 3 2 5 2" xfId="3677" xr:uid="{DC71F900-A99D-4BA8-90F8-DC346DE74139}"/>
    <cellStyle name="Normal 5 4 3 2 5 3" xfId="6009" xr:uid="{D35D8B99-397D-41A3-94A7-AE876CCB127F}"/>
    <cellStyle name="Normal 5 4 3 2 6" xfId="2507" xr:uid="{4994C1D0-D4D6-4F66-B346-57CF2E055DE3}"/>
    <cellStyle name="Normal 5 4 3 2 7" xfId="4841" xr:uid="{890E1799-8131-4CE7-BC8E-1962F4D5B8EB}"/>
    <cellStyle name="Normal 5 4 3 3" xfId="272" xr:uid="{662DBF16-ECAF-489E-B933-66CFA186740B}"/>
    <cellStyle name="Normal 5 4 3 3 2" xfId="558" xr:uid="{5098C419-5980-45E2-AAFF-02D92AB6070E}"/>
    <cellStyle name="Normal 5 4 3 3 2 2" xfId="1149" xr:uid="{D582CE6C-7A49-4723-9E65-A0E8EA91331D}"/>
    <cellStyle name="Normal 5 4 3 3 2 2 2" xfId="2324" xr:uid="{064FB956-EC3B-4BC7-A83C-CFF625A45486}"/>
    <cellStyle name="Normal 5 4 3 3 2 2 2 2" xfId="4667" xr:uid="{7813963C-B900-4914-9439-35FE305AEE55}"/>
    <cellStyle name="Normal 5 4 3 3 2 2 2 3" xfId="6999" xr:uid="{E3AD640A-B3B9-4E47-86CE-15161ACE176C}"/>
    <cellStyle name="Normal 5 4 3 3 2 2 3" xfId="3497" xr:uid="{300485B0-D689-4ECA-94A9-D2C24A2E7913}"/>
    <cellStyle name="Normal 5 4 3 3 2 2 4" xfId="5831" xr:uid="{783FAB3F-493A-4CBF-A5DB-252E94332F84}"/>
    <cellStyle name="Normal 5 4 3 3 2 3" xfId="1741" xr:uid="{688F0D4E-0F85-454A-B49B-A9F62BCC03EB}"/>
    <cellStyle name="Normal 5 4 3 3 2 3 2" xfId="4084" xr:uid="{6D60ED2F-31EB-4186-998C-0B11F3EC45F4}"/>
    <cellStyle name="Normal 5 4 3 3 2 3 3" xfId="6416" xr:uid="{39D058D5-84F0-42B0-8A31-7AA16C5A57DA}"/>
    <cellStyle name="Normal 5 4 3 3 2 4" xfId="2914" xr:uid="{A7CE8154-C3B3-4F3B-AFF7-3F8456340492}"/>
    <cellStyle name="Normal 5 4 3 3 2 5" xfId="5248" xr:uid="{0C6621CA-7C0F-481A-BDBE-6D05DDCE7790}"/>
    <cellStyle name="Normal 5 4 3 3 3" xfId="863" xr:uid="{CE8F3942-A24C-4CAA-835E-BDC533CE7EBA}"/>
    <cellStyle name="Normal 5 4 3 3 3 2" xfId="2038" xr:uid="{CD90F758-AA8E-495F-8E2D-91D46F56F159}"/>
    <cellStyle name="Normal 5 4 3 3 3 2 2" xfId="4381" xr:uid="{6041DB8C-238B-4B1E-9158-AF89326A2937}"/>
    <cellStyle name="Normal 5 4 3 3 3 2 3" xfId="6713" xr:uid="{BDE114BC-06DD-4578-B4F5-189754CB99B3}"/>
    <cellStyle name="Normal 5 4 3 3 3 3" xfId="3211" xr:uid="{90B8BB6E-035E-4C01-AC7A-3D5B42633E65}"/>
    <cellStyle name="Normal 5 4 3 3 3 4" xfId="5545" xr:uid="{1563D367-7865-4E0D-8F30-BAAE1D9CF335}"/>
    <cellStyle name="Normal 5 4 3 3 4" xfId="1455" xr:uid="{F86C6077-7C0F-4B65-B837-A5039CA36022}"/>
    <cellStyle name="Normal 5 4 3 3 4 2" xfId="3798" xr:uid="{B1F7658B-EC9C-4985-AA80-BF9447A61522}"/>
    <cellStyle name="Normal 5 4 3 3 4 3" xfId="6130" xr:uid="{EB4536DB-335A-4AF0-B440-7B7D426DC0CA}"/>
    <cellStyle name="Normal 5 4 3 3 5" xfId="2628" xr:uid="{EDAE3841-F5BA-430B-B1BE-3EB2851BCD23}"/>
    <cellStyle name="Normal 5 4 3 3 6" xfId="4962" xr:uid="{57081ED7-5E6C-46F1-8F1A-DE16403CDB11}"/>
    <cellStyle name="Normal 5 4 3 4" xfId="218" xr:uid="{550BF25C-856D-434D-9AED-F034041A07C5}"/>
    <cellStyle name="Normal 5 4 3 4 2" xfId="504" xr:uid="{E0261ABE-F9A8-4A10-82E4-E880E7633D2E}"/>
    <cellStyle name="Normal 5 4 3 4 2 2" xfId="1095" xr:uid="{3BFC2C2E-36A4-457C-A0BB-471B959C9641}"/>
    <cellStyle name="Normal 5 4 3 4 2 2 2" xfId="2270" xr:uid="{AFE6C81F-420E-4169-8B44-A385AB5044EA}"/>
    <cellStyle name="Normal 5 4 3 4 2 2 2 2" xfId="4613" xr:uid="{29212CA2-7E3C-47CD-9549-F9BF34F26FD0}"/>
    <cellStyle name="Normal 5 4 3 4 2 2 2 3" xfId="6945" xr:uid="{D106094F-5185-4F7E-A7CF-CDFDE0DE6B70}"/>
    <cellStyle name="Normal 5 4 3 4 2 2 3" xfId="3443" xr:uid="{4F01DDDC-ED96-4769-8DDC-42341F77B948}"/>
    <cellStyle name="Normal 5 4 3 4 2 2 4" xfId="5777" xr:uid="{4453FE6D-D11F-47DF-84A2-D423C1253CCB}"/>
    <cellStyle name="Normal 5 4 3 4 2 3" xfId="1687" xr:uid="{43BDD838-734D-4F91-B762-18EE3869F54A}"/>
    <cellStyle name="Normal 5 4 3 4 2 3 2" xfId="4030" xr:uid="{67012AD6-647F-4587-963E-6C7FA6CCB92C}"/>
    <cellStyle name="Normal 5 4 3 4 2 3 3" xfId="6362" xr:uid="{1C374EDC-8203-4CA0-B2DF-ECE42D4A1045}"/>
    <cellStyle name="Normal 5 4 3 4 2 4" xfId="2860" xr:uid="{3791DE87-A1F4-4269-93BF-EBDDD7AC9AC1}"/>
    <cellStyle name="Normal 5 4 3 4 2 5" xfId="5194" xr:uid="{E1C5FE0B-CC41-4072-9CA5-0DADEB2ADDF3}"/>
    <cellStyle name="Normal 5 4 3 4 3" xfId="809" xr:uid="{BC90419C-692F-4763-B8A1-B23D6E3295D1}"/>
    <cellStyle name="Normal 5 4 3 4 3 2" xfId="1984" xr:uid="{5717BEEB-9B3F-4681-86C4-52F720A6460D}"/>
    <cellStyle name="Normal 5 4 3 4 3 2 2" xfId="4327" xr:uid="{98FFB949-0F8F-4B26-936B-140DB679A407}"/>
    <cellStyle name="Normal 5 4 3 4 3 2 3" xfId="6659" xr:uid="{3819CAAA-61CE-4BCF-8BDC-E2FDFBE0F533}"/>
    <cellStyle name="Normal 5 4 3 4 3 3" xfId="3157" xr:uid="{36944EFC-45FB-4CD6-A8BB-58667E2830A1}"/>
    <cellStyle name="Normal 5 4 3 4 3 4" xfId="5491" xr:uid="{5E51028B-ECD7-4205-87D3-9D9984388F14}"/>
    <cellStyle name="Normal 5 4 3 4 4" xfId="1401" xr:uid="{C79D314E-5F67-43B8-A840-2E0544F5522B}"/>
    <cellStyle name="Normal 5 4 3 4 4 2" xfId="3744" xr:uid="{EA471B3E-1718-4107-80DE-8831D97CF105}"/>
    <cellStyle name="Normal 5 4 3 4 4 3" xfId="6076" xr:uid="{1592F048-46C0-4A7A-9BFF-94E8AA4EFEF4}"/>
    <cellStyle name="Normal 5 4 3 4 5" xfId="2574" xr:uid="{6F3650BE-B35B-4DD2-B34B-27D7A0AB4B6A}"/>
    <cellStyle name="Normal 5 4 3 4 6" xfId="4908" xr:uid="{37B71250-CD3F-4B45-8446-D6C6F050598E}"/>
    <cellStyle name="Normal 5 4 3 5" xfId="396" xr:uid="{C97D1473-ACA0-40B4-A7D2-D1429A953A60}"/>
    <cellStyle name="Normal 5 4 3 5 2" xfId="987" xr:uid="{9B14A37C-BCC2-47C8-875F-5B74FC255B85}"/>
    <cellStyle name="Normal 5 4 3 5 2 2" xfId="2162" xr:uid="{C85B0A21-7435-4786-BEB0-04CDD51FD1CB}"/>
    <cellStyle name="Normal 5 4 3 5 2 2 2" xfId="4505" xr:uid="{970B282B-975A-47FC-B798-6FD8150084B4}"/>
    <cellStyle name="Normal 5 4 3 5 2 2 3" xfId="6837" xr:uid="{B9B7D8E3-6B54-4A14-B123-0C62CC11C606}"/>
    <cellStyle name="Normal 5 4 3 5 2 3" xfId="3335" xr:uid="{F70781CD-BE68-441B-9C67-D7B7CB3A1D85}"/>
    <cellStyle name="Normal 5 4 3 5 2 4" xfId="5669" xr:uid="{DB400853-508D-42A8-B894-C1C485E63996}"/>
    <cellStyle name="Normal 5 4 3 5 3" xfId="1579" xr:uid="{F03B8BCF-5B8E-4469-95B4-0B4EB0E58A24}"/>
    <cellStyle name="Normal 5 4 3 5 3 2" xfId="3922" xr:uid="{DAF6C08F-BD7D-46FB-8776-2A755DBB19EE}"/>
    <cellStyle name="Normal 5 4 3 5 3 3" xfId="6254" xr:uid="{79A8F41D-B2F3-4FD1-ABB9-484CAAAEA271}"/>
    <cellStyle name="Normal 5 4 3 5 4" xfId="2752" xr:uid="{8ABB5016-A3B1-4FAE-88C0-DDCD47DA4244}"/>
    <cellStyle name="Normal 5 4 3 5 5" xfId="5086" xr:uid="{ABAE5590-D7C7-4ABE-A073-3B2805FEF909}"/>
    <cellStyle name="Normal 5 4 3 6" xfId="701" xr:uid="{676A76C0-50BB-4DD2-9EA1-FFBCE5F73076}"/>
    <cellStyle name="Normal 5 4 3 6 2" xfId="1876" xr:uid="{77FCEB92-F236-4B95-9001-B76ABE996056}"/>
    <cellStyle name="Normal 5 4 3 6 2 2" xfId="4219" xr:uid="{462FF0FB-1641-446E-8571-EB06754AE33A}"/>
    <cellStyle name="Normal 5 4 3 6 2 3" xfId="6551" xr:uid="{2881F0BF-D7D2-4B8A-A5E6-CABB6BB1FB9E}"/>
    <cellStyle name="Normal 5 4 3 6 3" xfId="3049" xr:uid="{F3104ADA-DE8D-4D7F-8817-85A5E0D07553}"/>
    <cellStyle name="Normal 5 4 3 6 4" xfId="5383" xr:uid="{1970164A-CA40-4420-8015-24F252057065}"/>
    <cellStyle name="Normal 5 4 3 7" xfId="1293" xr:uid="{2B079607-92C8-49EF-92B8-76BA02AAA18F}"/>
    <cellStyle name="Normal 5 4 3 7 2" xfId="3636" xr:uid="{6149C79A-C40E-4B63-8D26-AF1BEFAFB705}"/>
    <cellStyle name="Normal 5 4 3 7 3" xfId="5968" xr:uid="{383D409D-087B-4485-B190-18F3E9F18D31}"/>
    <cellStyle name="Normal 5 4 3 8" xfId="2466" xr:uid="{C6B5809F-5DA4-4CD7-8FA9-CBB155CE36C8}"/>
    <cellStyle name="Normal 5 4 3 9" xfId="4800" xr:uid="{5ADB74ED-8BF9-4CA3-8CAE-06518FC5FEDF}"/>
    <cellStyle name="Normal 5 4 4" xfId="137" xr:uid="{CE14E11E-8954-4DD3-A5C0-1D235A519009}"/>
    <cellStyle name="Normal 5 4 4 2" xfId="299" xr:uid="{192F41BC-C974-4EDC-823B-AFA11D337730}"/>
    <cellStyle name="Normal 5 4 4 2 2" xfId="585" xr:uid="{958682BE-7D21-47A7-BB97-AAF120E45668}"/>
    <cellStyle name="Normal 5 4 4 2 2 2" xfId="1176" xr:uid="{716E9705-934C-467B-8C91-0CE2EBC4294B}"/>
    <cellStyle name="Normal 5 4 4 2 2 2 2" xfId="2351" xr:uid="{43633AB1-6419-41AE-BCE2-108E0E49E052}"/>
    <cellStyle name="Normal 5 4 4 2 2 2 2 2" xfId="4694" xr:uid="{42C65EC3-CBD1-433D-868B-0E35135E2D59}"/>
    <cellStyle name="Normal 5 4 4 2 2 2 2 3" xfId="7026" xr:uid="{3C0BEF06-650E-4657-AB86-3512264B681F}"/>
    <cellStyle name="Normal 5 4 4 2 2 2 3" xfId="3524" xr:uid="{9EF7660D-ACB0-423D-B782-2691ACDF9186}"/>
    <cellStyle name="Normal 5 4 4 2 2 2 4" xfId="5858" xr:uid="{297E88B1-E40C-4085-8731-79F58FDB6BE4}"/>
    <cellStyle name="Normal 5 4 4 2 2 3" xfId="1768" xr:uid="{076F2702-E9AD-439C-AB9F-1362060B5E52}"/>
    <cellStyle name="Normal 5 4 4 2 2 3 2" xfId="4111" xr:uid="{B64E33D8-D4D1-4D95-BF52-6D3D0F6771AE}"/>
    <cellStyle name="Normal 5 4 4 2 2 3 3" xfId="6443" xr:uid="{191E60CE-AC75-4437-9B6A-611A35210645}"/>
    <cellStyle name="Normal 5 4 4 2 2 4" xfId="2941" xr:uid="{73B85144-695E-44D4-A13C-98137E006A86}"/>
    <cellStyle name="Normal 5 4 4 2 2 5" xfId="5275" xr:uid="{CAFFC89A-19A4-4E56-B662-DF33F62E3BD6}"/>
    <cellStyle name="Normal 5 4 4 2 3" xfId="890" xr:uid="{11FC1675-0D1F-4343-92DB-95BCE2475616}"/>
    <cellStyle name="Normal 5 4 4 2 3 2" xfId="2065" xr:uid="{84E5195E-5D69-4448-979F-B5EBC7905988}"/>
    <cellStyle name="Normal 5 4 4 2 3 2 2" xfId="4408" xr:uid="{F0147DBC-B548-4008-84F6-AE35D645F1C6}"/>
    <cellStyle name="Normal 5 4 4 2 3 2 3" xfId="6740" xr:uid="{C23DB3FC-FCC6-43D5-B1B0-7F7B4AF36612}"/>
    <cellStyle name="Normal 5 4 4 2 3 3" xfId="3238" xr:uid="{13904E7C-9216-4AC4-AAB3-BD82CE01311C}"/>
    <cellStyle name="Normal 5 4 4 2 3 4" xfId="5572" xr:uid="{512FC21A-5887-42B7-80D1-49ABF5D625D5}"/>
    <cellStyle name="Normal 5 4 4 2 4" xfId="1482" xr:uid="{6136A955-EC2A-4B78-A031-168D6482CE08}"/>
    <cellStyle name="Normal 5 4 4 2 4 2" xfId="3825" xr:uid="{6207647F-A1B7-4DCD-B8AD-90A14740DD4E}"/>
    <cellStyle name="Normal 5 4 4 2 4 3" xfId="6157" xr:uid="{BFDC553E-C496-41B9-968F-892A3F78D0F3}"/>
    <cellStyle name="Normal 5 4 4 2 5" xfId="2655" xr:uid="{DB8A0A72-E0C2-4446-B258-8F65B2A857EF}"/>
    <cellStyle name="Normal 5 4 4 2 6" xfId="4989" xr:uid="{6BF758C1-1EA1-4A3E-9C16-C2305DA2987A}"/>
    <cellStyle name="Normal 5 4 4 3" xfId="423" xr:uid="{2245739E-081E-4366-8546-E5B4E686D3C0}"/>
    <cellStyle name="Normal 5 4 4 3 2" xfId="1014" xr:uid="{C8F1EBEB-65EC-484F-9C65-3C0BD6DA0B9D}"/>
    <cellStyle name="Normal 5 4 4 3 2 2" xfId="2189" xr:uid="{7CC3B9BD-E151-44B2-8111-4DABC4CCC64D}"/>
    <cellStyle name="Normal 5 4 4 3 2 2 2" xfId="4532" xr:uid="{E9DE97B5-52F3-410A-A3A3-35D25BB9ECB0}"/>
    <cellStyle name="Normal 5 4 4 3 2 2 3" xfId="6864" xr:uid="{2D2D311A-B7F8-41D3-A73C-A8F690E8224F}"/>
    <cellStyle name="Normal 5 4 4 3 2 3" xfId="3362" xr:uid="{A4B2D3BD-8249-4362-9A80-09333F3077B1}"/>
    <cellStyle name="Normal 5 4 4 3 2 4" xfId="5696" xr:uid="{440C1C45-19B4-4124-9AE2-F95A03E35D16}"/>
    <cellStyle name="Normal 5 4 4 3 3" xfId="1606" xr:uid="{70809312-6641-4197-9846-D0A518624944}"/>
    <cellStyle name="Normal 5 4 4 3 3 2" xfId="3949" xr:uid="{55DD859E-0155-4F11-A8A3-C4DDE7A9C352}"/>
    <cellStyle name="Normal 5 4 4 3 3 3" xfId="6281" xr:uid="{D1345645-3846-4124-ABA3-97A45E933067}"/>
    <cellStyle name="Normal 5 4 4 3 4" xfId="2779" xr:uid="{95C5B7C7-6D3B-4A50-BD84-9A0C438CACF3}"/>
    <cellStyle name="Normal 5 4 4 3 5" xfId="5113" xr:uid="{6FC81681-329A-4C32-A9E6-80A0C40E5493}"/>
    <cellStyle name="Normal 5 4 4 4" xfId="728" xr:uid="{73623DD1-D73B-42CC-8F57-939019B12F09}"/>
    <cellStyle name="Normal 5 4 4 4 2" xfId="1903" xr:uid="{986E115B-22C0-4B08-BDB5-CF7180C18600}"/>
    <cellStyle name="Normal 5 4 4 4 2 2" xfId="4246" xr:uid="{860083C0-4091-4827-9EDF-16A50A4957EF}"/>
    <cellStyle name="Normal 5 4 4 4 2 3" xfId="6578" xr:uid="{D724F7CE-484A-4EFA-A7E7-61134618ECB6}"/>
    <cellStyle name="Normal 5 4 4 4 3" xfId="3076" xr:uid="{06B1C89F-238C-48BF-97F7-EE86C90DF21F}"/>
    <cellStyle name="Normal 5 4 4 4 4" xfId="5410" xr:uid="{35D54805-2003-410D-AD44-22E6F4607068}"/>
    <cellStyle name="Normal 5 4 4 5" xfId="1320" xr:uid="{67ED88F7-E36E-4C6E-8E57-79A456D2BDEA}"/>
    <cellStyle name="Normal 5 4 4 5 2" xfId="3663" xr:uid="{1F29164E-67D9-442F-8DF8-1EE361A28B94}"/>
    <cellStyle name="Normal 5 4 4 5 3" xfId="5995" xr:uid="{51940088-DCE6-4208-8783-3D7AA167CDBC}"/>
    <cellStyle name="Normal 5 4 4 6" xfId="2493" xr:uid="{E39FA7F0-A44F-47EA-B580-60405E5D373F}"/>
    <cellStyle name="Normal 5 4 4 7" xfId="4827" xr:uid="{7FDE478C-7E70-46B0-9F22-E142EC9679B4}"/>
    <cellStyle name="Normal 5 4 5" xfId="178" xr:uid="{3F81716C-3437-4534-BD10-45491270408B}"/>
    <cellStyle name="Normal 5 4 5 2" xfId="245" xr:uid="{D2630771-8C17-4FA4-95AC-43D0097A3563}"/>
    <cellStyle name="Normal 5 4 5 2 2" xfId="531" xr:uid="{301EB867-2821-430F-AF77-B4D16D0BE229}"/>
    <cellStyle name="Normal 5 4 5 2 2 2" xfId="1122" xr:uid="{F494F0A2-1FC7-4199-8800-D13C72F26205}"/>
    <cellStyle name="Normal 5 4 5 2 2 2 2" xfId="2297" xr:uid="{0F137FA0-D870-43AF-8CD0-26A5CFD9D2DD}"/>
    <cellStyle name="Normal 5 4 5 2 2 2 2 2" xfId="4640" xr:uid="{79A7FE44-490F-469A-ADFB-3459DCD5E9CA}"/>
    <cellStyle name="Normal 5 4 5 2 2 2 2 3" xfId="6972" xr:uid="{DE90C7DC-EE22-4C7E-B922-E504AB37423E}"/>
    <cellStyle name="Normal 5 4 5 2 2 2 3" xfId="3470" xr:uid="{6E9255DE-E71B-4FD4-BEF5-2DC005F58C78}"/>
    <cellStyle name="Normal 5 4 5 2 2 2 4" xfId="5804" xr:uid="{7A7D0892-1E55-4C24-B461-DB8C912BE0DA}"/>
    <cellStyle name="Normal 5 4 5 2 2 3" xfId="1714" xr:uid="{1F156F9E-8392-4633-982D-817AEFDE3779}"/>
    <cellStyle name="Normal 5 4 5 2 2 3 2" xfId="4057" xr:uid="{C2F24122-8D9E-4AE5-AE5C-9E8D5712EA92}"/>
    <cellStyle name="Normal 5 4 5 2 2 3 3" xfId="6389" xr:uid="{D3490009-6064-447B-94AC-C3555429C1D7}"/>
    <cellStyle name="Normal 5 4 5 2 2 4" xfId="2887" xr:uid="{CE3E9520-94A3-4E71-8BCD-0A01948C6B6D}"/>
    <cellStyle name="Normal 5 4 5 2 2 5" xfId="5221" xr:uid="{54CD0D82-3858-41F0-AC6E-A2B06EBB3502}"/>
    <cellStyle name="Normal 5 4 5 2 3" xfId="836" xr:uid="{43920469-A4A8-45CB-B317-12A7945109EF}"/>
    <cellStyle name="Normal 5 4 5 2 3 2" xfId="2011" xr:uid="{3C9AA44C-98CB-4B4F-A28F-9290A65BE47B}"/>
    <cellStyle name="Normal 5 4 5 2 3 2 2" xfId="4354" xr:uid="{1A930FF0-D551-4AC8-AC69-68E462819D8E}"/>
    <cellStyle name="Normal 5 4 5 2 3 2 3" xfId="6686" xr:uid="{82FE2AA9-58C0-4327-BA1B-E651B6614F15}"/>
    <cellStyle name="Normal 5 4 5 2 3 3" xfId="3184" xr:uid="{4C912B58-7733-46F7-904F-5DF7E86D358C}"/>
    <cellStyle name="Normal 5 4 5 2 3 4" xfId="5518" xr:uid="{6DF86E21-083D-4790-B76E-669A3C062903}"/>
    <cellStyle name="Normal 5 4 5 2 4" xfId="1428" xr:uid="{BECCC639-5077-49A1-A710-5BAD0071A95D}"/>
    <cellStyle name="Normal 5 4 5 2 4 2" xfId="3771" xr:uid="{F09380AA-BA87-49C8-8834-800C3643541E}"/>
    <cellStyle name="Normal 5 4 5 2 4 3" xfId="6103" xr:uid="{413178B1-426C-425C-8F94-B532D12BBC97}"/>
    <cellStyle name="Normal 5 4 5 2 5" xfId="2601" xr:uid="{06A7AEE4-E88E-43C2-B378-431139352B1C}"/>
    <cellStyle name="Normal 5 4 5 2 6" xfId="4935" xr:uid="{EBE06D00-E469-4A52-B838-A70FE8AC002D}"/>
    <cellStyle name="Normal 5 4 5 3" xfId="464" xr:uid="{83EB1533-20FC-46AC-91B6-FB49457A99D8}"/>
    <cellStyle name="Normal 5 4 5 3 2" xfId="1055" xr:uid="{4819CF76-D4AF-4FDA-A8FE-D95B5ED3AC19}"/>
    <cellStyle name="Normal 5 4 5 3 2 2" xfId="2230" xr:uid="{E55BFBB8-564D-44F4-9A2A-F5261AA581DC}"/>
    <cellStyle name="Normal 5 4 5 3 2 2 2" xfId="4573" xr:uid="{9D2FB391-5882-4161-85A4-DC7F12504DB6}"/>
    <cellStyle name="Normal 5 4 5 3 2 2 3" xfId="6905" xr:uid="{0DA38403-0AFF-4A1B-8F61-0FBDCBBA7D8E}"/>
    <cellStyle name="Normal 5 4 5 3 2 3" xfId="3403" xr:uid="{FEC2A9FC-3481-4126-987F-D68CD3392252}"/>
    <cellStyle name="Normal 5 4 5 3 2 4" xfId="5737" xr:uid="{5235EB68-DEA3-40D6-9068-DF6A96C35199}"/>
    <cellStyle name="Normal 5 4 5 3 3" xfId="1647" xr:uid="{E6EF5C86-FE38-4BCD-AD63-7BB3E41270DB}"/>
    <cellStyle name="Normal 5 4 5 3 3 2" xfId="3990" xr:uid="{4BEC1DD0-3859-457C-973E-07CB0B3DDF6B}"/>
    <cellStyle name="Normal 5 4 5 3 3 3" xfId="6322" xr:uid="{DEC11944-B12B-4793-8CAD-193D949051E6}"/>
    <cellStyle name="Normal 5 4 5 3 4" xfId="2820" xr:uid="{FD0B37B4-9BFF-483C-B396-CAE701D030B5}"/>
    <cellStyle name="Normal 5 4 5 3 5" xfId="5154" xr:uid="{DDE9A600-958D-4E27-86AB-18EAFAAA47F9}"/>
    <cellStyle name="Normal 5 4 5 4" xfId="769" xr:uid="{922C24A2-031E-4230-A52F-E9306114F68D}"/>
    <cellStyle name="Normal 5 4 5 4 2" xfId="1944" xr:uid="{D8E9A319-664F-4633-B1DD-E979F22A961C}"/>
    <cellStyle name="Normal 5 4 5 4 2 2" xfId="4287" xr:uid="{77153E36-856F-4537-93E2-61C0572DC79D}"/>
    <cellStyle name="Normal 5 4 5 4 2 3" xfId="6619" xr:uid="{D5C0CF3A-77F6-4777-8614-4D5FAB7BF113}"/>
    <cellStyle name="Normal 5 4 5 4 3" xfId="3117" xr:uid="{9537991C-6C0C-4398-A813-AFDA25B27FE2}"/>
    <cellStyle name="Normal 5 4 5 4 4" xfId="5451" xr:uid="{31563EAC-D32C-4930-B8E3-220F5B0EC94C}"/>
    <cellStyle name="Normal 5 4 5 5" xfId="1361" xr:uid="{A4608A1A-224D-42E5-8C2B-D3B68EFB6FA2}"/>
    <cellStyle name="Normal 5 4 5 5 2" xfId="3704" xr:uid="{F25386C3-BBA1-4C39-A025-720E92F0554B}"/>
    <cellStyle name="Normal 5 4 5 5 3" xfId="6036" xr:uid="{981D80F0-B397-4882-8BEC-E0497CADAEBE}"/>
    <cellStyle name="Normal 5 4 5 6" xfId="2534" xr:uid="{C96B9E08-D4A0-491C-B799-DE05FCC0279F}"/>
    <cellStyle name="Normal 5 4 5 7" xfId="4868" xr:uid="{24453294-3635-42E0-8D66-B6A10AA81117}"/>
    <cellStyle name="Normal 5 4 6" xfId="345" xr:uid="{EA87614D-8F01-4397-AD34-7AF9BF0E28C0}"/>
    <cellStyle name="Normal 5 4 6 2" xfId="631" xr:uid="{591716E2-5A3F-4F0E-924C-0D8F95801A74}"/>
    <cellStyle name="Normal 5 4 6 2 2" xfId="1222" xr:uid="{F0904BA4-F7B4-4A5B-BACA-3AE6333BFA26}"/>
    <cellStyle name="Normal 5 4 6 2 2 2" xfId="2397" xr:uid="{C139BCBD-1304-4B0A-832C-F93D19C733A9}"/>
    <cellStyle name="Normal 5 4 6 2 2 2 2" xfId="4740" xr:uid="{52DCD853-B588-43FD-965A-43490124423F}"/>
    <cellStyle name="Normal 5 4 6 2 2 2 3" xfId="7072" xr:uid="{63BF66D1-F15F-4833-8C27-74CCAA66A5F1}"/>
    <cellStyle name="Normal 5 4 6 2 2 3" xfId="3570" xr:uid="{90562389-1CDE-4F9E-943F-DA32D1D48C5A}"/>
    <cellStyle name="Normal 5 4 6 2 2 4" xfId="5904" xr:uid="{F1A6CD28-DC76-4957-90B9-8D1AD5C4271D}"/>
    <cellStyle name="Normal 5 4 6 2 3" xfId="1814" xr:uid="{F5637108-4028-467F-B7BE-9CF1693361A9}"/>
    <cellStyle name="Normal 5 4 6 2 3 2" xfId="4157" xr:uid="{988E7E1B-1DFD-4A82-893C-AADF0A15CF23}"/>
    <cellStyle name="Normal 5 4 6 2 3 3" xfId="6489" xr:uid="{5CD80855-86DE-473D-85CE-9C16F2E8DE49}"/>
    <cellStyle name="Normal 5 4 6 2 4" xfId="2987" xr:uid="{3A33233A-4487-4216-B1C6-8673EA70162F}"/>
    <cellStyle name="Normal 5 4 6 2 5" xfId="5321" xr:uid="{4E9B8FA1-6E22-4EA1-B95D-50FFD08457B0}"/>
    <cellStyle name="Normal 5 4 6 3" xfId="936" xr:uid="{A9535857-0C1B-455E-9EC9-10D14E42CD23}"/>
    <cellStyle name="Normal 5 4 6 3 2" xfId="2111" xr:uid="{86DAA69B-D237-4D57-A784-C2719CBBC255}"/>
    <cellStyle name="Normal 5 4 6 3 2 2" xfId="4454" xr:uid="{573F4FEB-18F3-4DA3-BACB-E15C921FAF02}"/>
    <cellStyle name="Normal 5 4 6 3 2 3" xfId="6786" xr:uid="{DC42C56B-89D0-4A8A-8CF3-3A281C572C8A}"/>
    <cellStyle name="Normal 5 4 6 3 3" xfId="3284" xr:uid="{1C6C6E15-95D4-4B82-9C4D-BC93550CC8FD}"/>
    <cellStyle name="Normal 5 4 6 3 4" xfId="5618" xr:uid="{6878B454-F10D-47A9-919F-8CA99747DDCB}"/>
    <cellStyle name="Normal 5 4 6 4" xfId="1528" xr:uid="{4F3347E3-9778-406C-9D51-748DB6795BA8}"/>
    <cellStyle name="Normal 5 4 6 4 2" xfId="3871" xr:uid="{3C669177-EE60-4433-8C2B-C31165058709}"/>
    <cellStyle name="Normal 5 4 6 4 3" xfId="6203" xr:uid="{4412F6AB-CD0F-49E1-A321-D5C69511E75D}"/>
    <cellStyle name="Normal 5 4 6 5" xfId="2701" xr:uid="{8C21AB37-E53C-427F-9DC5-E97B47CC020B}"/>
    <cellStyle name="Normal 5 4 6 6" xfId="5035" xr:uid="{182BEA04-B23C-4750-89F8-866327B76103}"/>
    <cellStyle name="Normal 5 4 7" xfId="204" xr:uid="{4229C973-F7C9-44D9-AE83-7420E6C68DE2}"/>
    <cellStyle name="Normal 5 4 7 2" xfId="490" xr:uid="{B73C87CC-52C7-43EC-8FA8-EC0818910512}"/>
    <cellStyle name="Normal 5 4 7 2 2" xfId="1081" xr:uid="{E0DD13F0-8D4D-47AE-8611-E912BEEA995C}"/>
    <cellStyle name="Normal 5 4 7 2 2 2" xfId="2256" xr:uid="{8CF4AB2E-FA24-414D-8A5A-832D0DAC42A5}"/>
    <cellStyle name="Normal 5 4 7 2 2 2 2" xfId="4599" xr:uid="{5B909CFC-58C2-4806-8097-958304E20884}"/>
    <cellStyle name="Normal 5 4 7 2 2 2 3" xfId="6931" xr:uid="{048FCCFD-8674-4C14-9401-62194B4BAD08}"/>
    <cellStyle name="Normal 5 4 7 2 2 3" xfId="3429" xr:uid="{A26D529B-93E2-41E5-B652-D6F528BA4AA2}"/>
    <cellStyle name="Normal 5 4 7 2 2 4" xfId="5763" xr:uid="{A8059B76-C571-4ABF-BA3B-888FE6178556}"/>
    <cellStyle name="Normal 5 4 7 2 3" xfId="1673" xr:uid="{68C69C27-E076-4808-8F15-8BC3E22E76BC}"/>
    <cellStyle name="Normal 5 4 7 2 3 2" xfId="4016" xr:uid="{480D817E-AD64-4367-A60C-5EED6693B1CE}"/>
    <cellStyle name="Normal 5 4 7 2 3 3" xfId="6348" xr:uid="{65BF5B30-BBEC-48A2-96E3-EF58AF5D3D3F}"/>
    <cellStyle name="Normal 5 4 7 2 4" xfId="2846" xr:uid="{2EF8DABB-8951-4EB5-BE35-C1E3148A049B}"/>
    <cellStyle name="Normal 5 4 7 2 5" xfId="5180" xr:uid="{AB099AC9-C7DF-4685-B371-83A7CC3CAFA2}"/>
    <cellStyle name="Normal 5 4 7 3" xfId="795" xr:uid="{80BE3CD7-0314-4E32-B32C-D69605F66F64}"/>
    <cellStyle name="Normal 5 4 7 3 2" xfId="1970" xr:uid="{BD066D2B-D82A-4D2D-A359-D5BB6A7DBAA1}"/>
    <cellStyle name="Normal 5 4 7 3 2 2" xfId="4313" xr:uid="{574757F4-EB4D-46AF-81CF-1A6BE9DE0EE9}"/>
    <cellStyle name="Normal 5 4 7 3 2 3" xfId="6645" xr:uid="{3B28274F-0D3D-45A7-960A-049ACD8CCE2A}"/>
    <cellStyle name="Normal 5 4 7 3 3" xfId="3143" xr:uid="{39B2399F-2858-4AD8-99C6-867749112087}"/>
    <cellStyle name="Normal 5 4 7 3 4" xfId="5477" xr:uid="{7B30CC9F-DDFD-4A04-939F-E86665163D2A}"/>
    <cellStyle name="Normal 5 4 7 4" xfId="1387" xr:uid="{6E9A1993-C2D4-41F2-B322-C1DD871BE3DE}"/>
    <cellStyle name="Normal 5 4 7 4 2" xfId="3730" xr:uid="{60F6690E-BAE2-43F0-B65E-CD66FA62F110}"/>
    <cellStyle name="Normal 5 4 7 4 3" xfId="6062" xr:uid="{409995EC-4313-4F94-878D-252D4FDE1B0A}"/>
    <cellStyle name="Normal 5 4 7 5" xfId="2560" xr:uid="{747B155B-3493-4423-B7E6-1D8719937568}"/>
    <cellStyle name="Normal 5 4 7 6" xfId="4894" xr:uid="{74F68EDC-16E6-428C-8B8F-8575CAEDA78E}"/>
    <cellStyle name="Normal 5 4 8" xfId="369" xr:uid="{14653BB7-2060-4674-B263-ABF4E1BF7B85}"/>
    <cellStyle name="Normal 5 4 8 2" xfId="960" xr:uid="{AD6DDC0B-0443-4453-9CDD-1744C03CC171}"/>
    <cellStyle name="Normal 5 4 8 2 2" xfId="2135" xr:uid="{7C93CCDD-436F-4B77-9B6D-FADE65C37658}"/>
    <cellStyle name="Normal 5 4 8 2 2 2" xfId="4478" xr:uid="{C4F428F8-7E24-45FA-9BFF-E5A1546DE012}"/>
    <cellStyle name="Normal 5 4 8 2 2 3" xfId="6810" xr:uid="{7C126E50-6420-4A96-9069-7EE60E09BD59}"/>
    <cellStyle name="Normal 5 4 8 2 3" xfId="3308" xr:uid="{311842B8-7745-4694-BB8F-6483E3129796}"/>
    <cellStyle name="Normal 5 4 8 2 4" xfId="5642" xr:uid="{BC8B45C5-A01A-4413-86C5-C8E3B814F644}"/>
    <cellStyle name="Normal 5 4 8 3" xfId="1552" xr:uid="{0AD5B170-2B63-4D7D-9915-96B0C9E9676F}"/>
    <cellStyle name="Normal 5 4 8 3 2" xfId="3895" xr:uid="{54A36D73-D2F5-449C-B118-99DA8C502235}"/>
    <cellStyle name="Normal 5 4 8 3 3" xfId="6227" xr:uid="{2A450082-0C7A-4318-A15A-92E91ECFAB45}"/>
    <cellStyle name="Normal 5 4 8 4" xfId="2725" xr:uid="{37B8630D-5DD2-47B5-9350-17594C43F3B3}"/>
    <cellStyle name="Normal 5 4 8 5" xfId="5059" xr:uid="{A12D7C64-7C2C-499C-A790-77A5C9A9B033}"/>
    <cellStyle name="Normal 5 4 9" xfId="674" xr:uid="{F4B9E2B9-0969-4C34-9D1A-B4C3DD9FB4A2}"/>
    <cellStyle name="Normal 5 4 9 2" xfId="1849" xr:uid="{130A8036-7873-4AE5-AA85-BA58C63302FC}"/>
    <cellStyle name="Normal 5 4 9 2 2" xfId="4192" xr:uid="{567970BC-A60E-4F8E-B969-4D34D93D4F1D}"/>
    <cellStyle name="Normal 5 4 9 2 3" xfId="6524" xr:uid="{97FF3711-27CB-4665-9A79-846B2C3FBDED}"/>
    <cellStyle name="Normal 5 4 9 3" xfId="3022" xr:uid="{59773DEE-AF22-4B98-B085-CF350CE343BE}"/>
    <cellStyle name="Normal 5 4 9 4" xfId="5356" xr:uid="{9087AE86-07A0-4CA7-9D24-AB84C97CAB89}"/>
    <cellStyle name="Normal 5 5" xfId="89" xr:uid="{A25CCD2B-850A-4008-8BE2-E429E214D7AC}"/>
    <cellStyle name="Normal 5 5 10" xfId="1272" xr:uid="{B7789CC0-A84F-4794-91B2-F6933429A4FF}"/>
    <cellStyle name="Normal 5 5 10 2" xfId="3615" xr:uid="{5F1F84FA-F399-4889-9944-7141507B3241}"/>
    <cellStyle name="Normal 5 5 10 3" xfId="5947" xr:uid="{DB752585-A224-4C34-9C6F-51EDC0225693}"/>
    <cellStyle name="Normal 5 5 11" xfId="2445" xr:uid="{25C2C8AF-9203-44DD-B4C4-EC7E188137EC}"/>
    <cellStyle name="Normal 5 5 12" xfId="4779" xr:uid="{C2AE7166-0342-4185-9EF2-6D5334ABE556}"/>
    <cellStyle name="Normal 5 5 2" xfId="102" xr:uid="{C34396D3-1372-4CDA-89DB-EC6179CD55D8}"/>
    <cellStyle name="Normal 5 5 2 10" xfId="2458" xr:uid="{50BF9E5B-5719-4A5F-97D5-6AFC54F4741C}"/>
    <cellStyle name="Normal 5 5 2 11" xfId="4792" xr:uid="{C1868EBC-40D0-4F86-9234-B43F0E72322C}"/>
    <cellStyle name="Normal 5 5 2 2" xfId="129" xr:uid="{F0DF9179-FDB1-44A9-BE32-61B049286BE9}"/>
    <cellStyle name="Normal 5 5 2 2 2" xfId="291" xr:uid="{74CECA85-C7AB-4A51-AED2-70DC97162ACC}"/>
    <cellStyle name="Normal 5 5 2 2 2 2" xfId="577" xr:uid="{6DACC8ED-5799-4B56-9432-921B79028F67}"/>
    <cellStyle name="Normal 5 5 2 2 2 2 2" xfId="1168" xr:uid="{B1501C4E-9AC4-439B-AD03-C3902D6BAA27}"/>
    <cellStyle name="Normal 5 5 2 2 2 2 2 2" xfId="2343" xr:uid="{00614020-FDA0-4140-8EBE-E83C3DF39760}"/>
    <cellStyle name="Normal 5 5 2 2 2 2 2 2 2" xfId="4686" xr:uid="{5AB51F95-ABEE-40AA-B47C-CF6B9E4FF49C}"/>
    <cellStyle name="Normal 5 5 2 2 2 2 2 2 3" xfId="7018" xr:uid="{4CD64819-3E65-4F7D-B40A-6D6A4A61DE62}"/>
    <cellStyle name="Normal 5 5 2 2 2 2 2 3" xfId="3516" xr:uid="{60B6E9AD-3CAF-466C-8B0C-05652583D4C9}"/>
    <cellStyle name="Normal 5 5 2 2 2 2 2 4" xfId="5850" xr:uid="{99AEC54A-26D0-4B74-A0CA-8E46C1F60AC8}"/>
    <cellStyle name="Normal 5 5 2 2 2 2 3" xfId="1760" xr:uid="{3F6E84A8-412A-4CAF-BAC1-EAD59586DEEA}"/>
    <cellStyle name="Normal 5 5 2 2 2 2 3 2" xfId="4103" xr:uid="{1C3B3E1F-A0B7-4DBF-93AB-3E4FCB7BC474}"/>
    <cellStyle name="Normal 5 5 2 2 2 2 3 3" xfId="6435" xr:uid="{B18F6EAF-0D03-4522-9220-62E384B21C40}"/>
    <cellStyle name="Normal 5 5 2 2 2 2 4" xfId="2933" xr:uid="{E88C5620-9222-4602-A81E-BDB9BD72D961}"/>
    <cellStyle name="Normal 5 5 2 2 2 2 5" xfId="5267" xr:uid="{99F8B456-0267-4C18-958E-22C9D80650D9}"/>
    <cellStyle name="Normal 5 5 2 2 2 3" xfId="882" xr:uid="{E8886DD4-3477-4F49-9C91-30FAB54AE9BE}"/>
    <cellStyle name="Normal 5 5 2 2 2 3 2" xfId="2057" xr:uid="{FC3CA754-6882-400A-8E40-C7912453A6E7}"/>
    <cellStyle name="Normal 5 5 2 2 2 3 2 2" xfId="4400" xr:uid="{8E231EA6-1463-42C0-B252-CF9C9E49EB18}"/>
    <cellStyle name="Normal 5 5 2 2 2 3 2 3" xfId="6732" xr:uid="{BD0592B1-5C41-4C0E-A3F0-0915E6640FE5}"/>
    <cellStyle name="Normal 5 5 2 2 2 3 3" xfId="3230" xr:uid="{464E6EFE-25D9-4F04-9426-1EDEEC783C5F}"/>
    <cellStyle name="Normal 5 5 2 2 2 3 4" xfId="5564" xr:uid="{28AC4B61-CA6D-4E09-87C8-6C75E572F823}"/>
    <cellStyle name="Normal 5 5 2 2 2 4" xfId="1474" xr:uid="{D25ED2E9-4189-4195-94EC-99CB69A9E17A}"/>
    <cellStyle name="Normal 5 5 2 2 2 4 2" xfId="3817" xr:uid="{485CEB76-5765-4FFD-BC9D-7FEA4FBF4570}"/>
    <cellStyle name="Normal 5 5 2 2 2 4 3" xfId="6149" xr:uid="{9974496A-C122-48A8-9851-7A5C83EC105D}"/>
    <cellStyle name="Normal 5 5 2 2 2 5" xfId="2647" xr:uid="{5A1293AE-35E9-471C-AFA6-BE122A89CEC2}"/>
    <cellStyle name="Normal 5 5 2 2 2 6" xfId="4981" xr:uid="{B30C3C65-8B21-4653-A905-EE2B5932CCC7}"/>
    <cellStyle name="Normal 5 5 2 2 3" xfId="415" xr:uid="{415BDF7F-E808-4FC4-9D8A-97B8B2516959}"/>
    <cellStyle name="Normal 5 5 2 2 3 2" xfId="1006" xr:uid="{59D28B86-81CE-4D51-8972-938EC8F0ABCE}"/>
    <cellStyle name="Normal 5 5 2 2 3 2 2" xfId="2181" xr:uid="{AC048143-B304-4913-BBA4-709C3141B6E4}"/>
    <cellStyle name="Normal 5 5 2 2 3 2 2 2" xfId="4524" xr:uid="{C86D761C-59D3-4A2E-BD8E-7573A3878F00}"/>
    <cellStyle name="Normal 5 5 2 2 3 2 2 3" xfId="6856" xr:uid="{AE38A842-4610-4819-8ADE-40936CFD33DB}"/>
    <cellStyle name="Normal 5 5 2 2 3 2 3" xfId="3354" xr:uid="{D7FDD9BB-4DF7-4921-93EF-7C137B52E9F9}"/>
    <cellStyle name="Normal 5 5 2 2 3 2 4" xfId="5688" xr:uid="{031A8554-3649-43C7-9554-129F362F357E}"/>
    <cellStyle name="Normal 5 5 2 2 3 3" xfId="1598" xr:uid="{3308AA7E-FAA0-4D67-849F-3A3BF4A8D4C6}"/>
    <cellStyle name="Normal 5 5 2 2 3 3 2" xfId="3941" xr:uid="{18CE3F75-CB1D-4FA7-B003-27FA560F302E}"/>
    <cellStyle name="Normal 5 5 2 2 3 3 3" xfId="6273" xr:uid="{F0C0B725-2F2D-4FDA-8877-947AA1C5C5E0}"/>
    <cellStyle name="Normal 5 5 2 2 3 4" xfId="2771" xr:uid="{58192680-FE8F-41B2-88EC-F42DA778748B}"/>
    <cellStyle name="Normal 5 5 2 2 3 5" xfId="5105" xr:uid="{F83AA1DA-474E-4276-80DE-9BD9B3BE913B}"/>
    <cellStyle name="Normal 5 5 2 2 4" xfId="720" xr:uid="{C7CFDBC0-FBE4-4102-918E-299E6DA15F56}"/>
    <cellStyle name="Normal 5 5 2 2 4 2" xfId="1895" xr:uid="{BB3AD67A-EEF7-43A1-89B4-09D3DC19C668}"/>
    <cellStyle name="Normal 5 5 2 2 4 2 2" xfId="4238" xr:uid="{0A23570B-6C49-45A0-BEFF-A566B32BC78C}"/>
    <cellStyle name="Normal 5 5 2 2 4 2 3" xfId="6570" xr:uid="{2839F996-9757-493A-97D7-524EDDA2A6ED}"/>
    <cellStyle name="Normal 5 5 2 2 4 3" xfId="3068" xr:uid="{446BF0A4-104B-4606-BCF9-28B4242039B5}"/>
    <cellStyle name="Normal 5 5 2 2 4 4" xfId="5402" xr:uid="{06F43DD8-8647-4F04-A5AC-00266BBD1B5A}"/>
    <cellStyle name="Normal 5 5 2 2 5" xfId="1312" xr:uid="{B4EB55D1-AC25-4869-970D-BA40265CF047}"/>
    <cellStyle name="Normal 5 5 2 2 5 2" xfId="3655" xr:uid="{68429522-6BC5-4C55-83A3-64E3607A4CAC}"/>
    <cellStyle name="Normal 5 5 2 2 5 3" xfId="5987" xr:uid="{6C1766F9-E605-45CE-8B50-97DB366407AA}"/>
    <cellStyle name="Normal 5 5 2 2 6" xfId="2485" xr:uid="{836A1AF6-1436-4B1A-8232-0450D7006579}"/>
    <cellStyle name="Normal 5 5 2 2 7" xfId="4819" xr:uid="{A3F73930-ED1C-4A22-822B-4237F2D72C95}"/>
    <cellStyle name="Normal 5 5 2 3" xfId="170" xr:uid="{41B9CA5C-2C2E-4986-BE41-F085BC7DB1D7}"/>
    <cellStyle name="Normal 5 5 2 3 2" xfId="332" xr:uid="{0C9E12E1-B69C-4485-80DB-C9C56288B202}"/>
    <cellStyle name="Normal 5 5 2 3 2 2" xfId="618" xr:uid="{E91A468A-AB33-411B-9713-A1431AA72ABC}"/>
    <cellStyle name="Normal 5 5 2 3 2 2 2" xfId="1209" xr:uid="{884A28D5-3FA9-4C46-9744-E2F3D2B97CB2}"/>
    <cellStyle name="Normal 5 5 2 3 2 2 2 2" xfId="2384" xr:uid="{EA966FFD-EA50-4DC1-A9CB-0EEF9D76C0C7}"/>
    <cellStyle name="Normal 5 5 2 3 2 2 2 2 2" xfId="4727" xr:uid="{42355F8C-29D8-43A2-A16A-7B48175E17FB}"/>
    <cellStyle name="Normal 5 5 2 3 2 2 2 2 3" xfId="7059" xr:uid="{1D2251FE-7D1E-48FF-9115-BDB12EEC4904}"/>
    <cellStyle name="Normal 5 5 2 3 2 2 2 3" xfId="3557" xr:uid="{344013FA-6486-42D8-B0DD-46AF57F9261B}"/>
    <cellStyle name="Normal 5 5 2 3 2 2 2 4" xfId="5891" xr:uid="{94F1CAD3-25DB-4E00-B774-1C85FB5D5948}"/>
    <cellStyle name="Normal 5 5 2 3 2 2 3" xfId="1801" xr:uid="{D2F856FC-7F30-41DB-88FB-C1B8CADCAE3D}"/>
    <cellStyle name="Normal 5 5 2 3 2 2 3 2" xfId="4144" xr:uid="{C97C3436-0A70-4716-8D87-C3436E5C968B}"/>
    <cellStyle name="Normal 5 5 2 3 2 2 3 3" xfId="6476" xr:uid="{B4B272F4-5C2B-40B1-AF5C-62A48F661261}"/>
    <cellStyle name="Normal 5 5 2 3 2 2 4" xfId="2974" xr:uid="{5988919A-F30F-4FBD-9192-A972F7E56D7A}"/>
    <cellStyle name="Normal 5 5 2 3 2 2 5" xfId="5308" xr:uid="{3FE5544E-50CC-4886-B78B-02001445B2DA}"/>
    <cellStyle name="Normal 5 5 2 3 2 3" xfId="923" xr:uid="{BDD2D626-ABBF-458A-B6A7-74AFCFEB3668}"/>
    <cellStyle name="Normal 5 5 2 3 2 3 2" xfId="2098" xr:uid="{7C9052D9-A9F3-4267-9052-73B05E028119}"/>
    <cellStyle name="Normal 5 5 2 3 2 3 2 2" xfId="4441" xr:uid="{19486893-733F-49A8-B382-F7A4A5220550}"/>
    <cellStyle name="Normal 5 5 2 3 2 3 2 3" xfId="6773" xr:uid="{8491BCE2-225B-496F-85CC-E2668A134E88}"/>
    <cellStyle name="Normal 5 5 2 3 2 3 3" xfId="3271" xr:uid="{CAF0AFF4-25C2-4573-83BF-88512A395D41}"/>
    <cellStyle name="Normal 5 5 2 3 2 3 4" xfId="5605" xr:uid="{CE3BF717-24E0-4FFA-BF2F-7F58516309F8}"/>
    <cellStyle name="Normal 5 5 2 3 2 4" xfId="1515" xr:uid="{5917C6B0-420B-41B3-AFB9-1406E87596E5}"/>
    <cellStyle name="Normal 5 5 2 3 2 4 2" xfId="3858" xr:uid="{027F0A7D-B3C4-4523-9C3E-1917BAC916C2}"/>
    <cellStyle name="Normal 5 5 2 3 2 4 3" xfId="6190" xr:uid="{EC8C519B-C32B-42C3-BE43-0CAAAEB00EFF}"/>
    <cellStyle name="Normal 5 5 2 3 2 5" xfId="2688" xr:uid="{046FFD1D-6920-4777-9F81-254327C4B0D1}"/>
    <cellStyle name="Normal 5 5 2 3 2 6" xfId="5022" xr:uid="{553260BF-67A9-4E82-9037-4D67EC511BC2}"/>
    <cellStyle name="Normal 5 5 2 3 3" xfId="456" xr:uid="{139483FE-B7DD-483E-A5BC-763DA29F2A0E}"/>
    <cellStyle name="Normal 5 5 2 3 3 2" xfId="1047" xr:uid="{F69709E1-5523-42E0-857C-51DA00FC00CB}"/>
    <cellStyle name="Normal 5 5 2 3 3 2 2" xfId="2222" xr:uid="{2DD7B691-5B30-4625-836D-75CC703B5EB2}"/>
    <cellStyle name="Normal 5 5 2 3 3 2 2 2" xfId="4565" xr:uid="{850B1923-1F8B-4DCB-A40B-EDB03C2C2BFE}"/>
    <cellStyle name="Normal 5 5 2 3 3 2 2 3" xfId="6897" xr:uid="{A9FF9146-20F1-46D0-B40D-4323E4166D3B}"/>
    <cellStyle name="Normal 5 5 2 3 3 2 3" xfId="3395" xr:uid="{4C5F63A1-FA86-4131-9AAC-E07DD20A7716}"/>
    <cellStyle name="Normal 5 5 2 3 3 2 4" xfId="5729" xr:uid="{9FD43CF3-15EC-4DAC-BE18-5965418F7819}"/>
    <cellStyle name="Normal 5 5 2 3 3 3" xfId="1639" xr:uid="{829EAC9D-A28F-4279-A011-DE635B10D133}"/>
    <cellStyle name="Normal 5 5 2 3 3 3 2" xfId="3982" xr:uid="{468F7ADE-3CDD-44DC-B599-7010DEC9CE21}"/>
    <cellStyle name="Normal 5 5 2 3 3 3 3" xfId="6314" xr:uid="{724A7FF8-177A-42C9-BCF5-B1FE0F38E229}"/>
    <cellStyle name="Normal 5 5 2 3 3 4" xfId="2812" xr:uid="{5B138C35-7A3B-4504-A365-15CB445DBD5B}"/>
    <cellStyle name="Normal 5 5 2 3 3 5" xfId="5146" xr:uid="{A98F4819-AA8D-4AD4-935C-A2BB314CCFD4}"/>
    <cellStyle name="Normal 5 5 2 3 4" xfId="761" xr:uid="{999D91FA-684E-431D-91AA-B5082B3D81A9}"/>
    <cellStyle name="Normal 5 5 2 3 4 2" xfId="1936" xr:uid="{4C33FB00-E6AE-408A-9F29-9DC16917FE72}"/>
    <cellStyle name="Normal 5 5 2 3 4 2 2" xfId="4279" xr:uid="{831D52E4-910B-4621-8748-FF051E52D1F9}"/>
    <cellStyle name="Normal 5 5 2 3 4 2 3" xfId="6611" xr:uid="{582E4BC8-0927-49D9-A2D2-E73694D91E04}"/>
    <cellStyle name="Normal 5 5 2 3 4 3" xfId="3109" xr:uid="{89BFBA6B-72A3-4A42-B935-E67F943F42BB}"/>
    <cellStyle name="Normal 5 5 2 3 4 4" xfId="5443" xr:uid="{D1DD2D49-1BDD-4909-B987-E9965EE5E57A}"/>
    <cellStyle name="Normal 5 5 2 3 5" xfId="1353" xr:uid="{EFB0DAED-E3B3-4D27-887E-DD9F0E01D2BD}"/>
    <cellStyle name="Normal 5 5 2 3 5 2" xfId="3696" xr:uid="{F221D640-73DE-4326-ABC7-97083A7844D7}"/>
    <cellStyle name="Normal 5 5 2 3 5 3" xfId="6028" xr:uid="{4FCD4B32-0DD1-48C0-A380-BD97F0E55060}"/>
    <cellStyle name="Normal 5 5 2 3 6" xfId="2526" xr:uid="{D2DA3E8F-19C6-4982-A441-8205FD06252F}"/>
    <cellStyle name="Normal 5 5 2 3 7" xfId="4860" xr:uid="{B4BC4212-4771-4583-A85D-AB6B70E427E7}"/>
    <cellStyle name="Normal 5 5 2 4" xfId="197" xr:uid="{4F67A1D9-3B7F-4D5B-8EE0-959120635E20}"/>
    <cellStyle name="Normal 5 5 2 4 2" xfId="264" xr:uid="{D1515D87-6830-4ADD-83DA-68F686D960C6}"/>
    <cellStyle name="Normal 5 5 2 4 2 2" xfId="550" xr:uid="{CE70005F-0FAB-4C0D-8E22-A503232257E6}"/>
    <cellStyle name="Normal 5 5 2 4 2 2 2" xfId="1141" xr:uid="{25DF1B37-A81C-40FA-A4E9-CC9D725731D9}"/>
    <cellStyle name="Normal 5 5 2 4 2 2 2 2" xfId="2316" xr:uid="{CC71A455-EB50-46B3-B95A-421434F19211}"/>
    <cellStyle name="Normal 5 5 2 4 2 2 2 2 2" xfId="4659" xr:uid="{76145BDB-4F9D-46BD-9BDA-2A711B831F79}"/>
    <cellStyle name="Normal 5 5 2 4 2 2 2 2 3" xfId="6991" xr:uid="{9B1E0DC3-A162-4A46-9E1A-5370092B1CE7}"/>
    <cellStyle name="Normal 5 5 2 4 2 2 2 3" xfId="3489" xr:uid="{13768C69-22F9-40D5-A68E-6EA5D56BEC83}"/>
    <cellStyle name="Normal 5 5 2 4 2 2 2 4" xfId="5823" xr:uid="{1E01D884-BECA-44B0-B2E2-F71029381430}"/>
    <cellStyle name="Normal 5 5 2 4 2 2 3" xfId="1733" xr:uid="{FBFF26A9-7713-46AE-919A-024C84CCBA98}"/>
    <cellStyle name="Normal 5 5 2 4 2 2 3 2" xfId="4076" xr:uid="{13D576C2-877A-4231-AD85-0CE64F676432}"/>
    <cellStyle name="Normal 5 5 2 4 2 2 3 3" xfId="6408" xr:uid="{35E93571-A430-47FC-8533-B156F34B504E}"/>
    <cellStyle name="Normal 5 5 2 4 2 2 4" xfId="2906" xr:uid="{0DF13B62-DC33-4F49-A4B7-3995A2CB0966}"/>
    <cellStyle name="Normal 5 5 2 4 2 2 5" xfId="5240" xr:uid="{AC552F7D-1D03-438D-A6B0-76D38884B515}"/>
    <cellStyle name="Normal 5 5 2 4 2 3" xfId="855" xr:uid="{FE2584B2-3AD8-4E7C-B78B-CB80C86B1860}"/>
    <cellStyle name="Normal 5 5 2 4 2 3 2" xfId="2030" xr:uid="{EDE081C3-1D16-46B0-8D0D-B8715C733BA9}"/>
    <cellStyle name="Normal 5 5 2 4 2 3 2 2" xfId="4373" xr:uid="{601162D6-D5D6-423E-9FFE-3DB378C1C87E}"/>
    <cellStyle name="Normal 5 5 2 4 2 3 2 3" xfId="6705" xr:uid="{F79AE3E3-3F43-42AB-BCE5-A82F93C61D05}"/>
    <cellStyle name="Normal 5 5 2 4 2 3 3" xfId="3203" xr:uid="{492C2AAF-F1FF-4441-804D-ADCC49CE747B}"/>
    <cellStyle name="Normal 5 5 2 4 2 3 4" xfId="5537" xr:uid="{56BAC3BC-9F8C-42DC-90DE-E09DC1014382}"/>
    <cellStyle name="Normal 5 5 2 4 2 4" xfId="1447" xr:uid="{DA47CB1C-7235-4E45-934B-AFF9F5A519E3}"/>
    <cellStyle name="Normal 5 5 2 4 2 4 2" xfId="3790" xr:uid="{E0FF59F3-2E9F-4198-A517-1EC60DDAAB3F}"/>
    <cellStyle name="Normal 5 5 2 4 2 4 3" xfId="6122" xr:uid="{63BCEA1C-6E27-49BB-BE45-62E583B9A74F}"/>
    <cellStyle name="Normal 5 5 2 4 2 5" xfId="2620" xr:uid="{9C6E6853-88F9-40C3-B7E6-15E0AA0E0B2C}"/>
    <cellStyle name="Normal 5 5 2 4 2 6" xfId="4954" xr:uid="{A10B3758-6A7E-47B5-BE5A-99FFE634DCFA}"/>
    <cellStyle name="Normal 5 5 2 4 3" xfId="483" xr:uid="{4A93CAC7-7137-4C94-9325-6221A17F961A}"/>
    <cellStyle name="Normal 5 5 2 4 3 2" xfId="1074" xr:uid="{85E7CC91-E0FC-45E3-824A-87DD730BA555}"/>
    <cellStyle name="Normal 5 5 2 4 3 2 2" xfId="2249" xr:uid="{3DACF2CF-8899-49FA-84CE-F5BE1D82DCCF}"/>
    <cellStyle name="Normal 5 5 2 4 3 2 2 2" xfId="4592" xr:uid="{F1B1DBF8-5046-436B-8AAF-0F76153775E8}"/>
    <cellStyle name="Normal 5 5 2 4 3 2 2 3" xfId="6924" xr:uid="{937FF5D6-4204-4713-8430-89B5B90ACC97}"/>
    <cellStyle name="Normal 5 5 2 4 3 2 3" xfId="3422" xr:uid="{40990F1A-CC17-4199-9BE0-5147CB3849D0}"/>
    <cellStyle name="Normal 5 5 2 4 3 2 4" xfId="5756" xr:uid="{DB09A7E8-E0D0-4E80-AB75-1F7A0A72B5D4}"/>
    <cellStyle name="Normal 5 5 2 4 3 3" xfId="1666" xr:uid="{71CC63EA-3471-4602-8900-B288D06C455E}"/>
    <cellStyle name="Normal 5 5 2 4 3 3 2" xfId="4009" xr:uid="{8AB666B7-5572-4E77-83C1-894D99EC35FB}"/>
    <cellStyle name="Normal 5 5 2 4 3 3 3" xfId="6341" xr:uid="{0222DB75-A74F-486B-BCAB-C1038491F955}"/>
    <cellStyle name="Normal 5 5 2 4 3 4" xfId="2839" xr:uid="{EBDD61D8-6267-4B61-B0E7-F75CFAB6381B}"/>
    <cellStyle name="Normal 5 5 2 4 3 5" xfId="5173" xr:uid="{EC112CBF-8608-46AF-A140-79A997CE73D5}"/>
    <cellStyle name="Normal 5 5 2 4 4" xfId="788" xr:uid="{602E7F32-170C-45FD-89F8-9634B62605C1}"/>
    <cellStyle name="Normal 5 5 2 4 4 2" xfId="1963" xr:uid="{A9ECD209-917E-4064-8C48-42AA63B96124}"/>
    <cellStyle name="Normal 5 5 2 4 4 2 2" xfId="4306" xr:uid="{2973AEFD-3130-49FF-8AB2-A87189A0E2E8}"/>
    <cellStyle name="Normal 5 5 2 4 4 2 3" xfId="6638" xr:uid="{B67E46B1-511A-4B25-B18E-981875137B07}"/>
    <cellStyle name="Normal 5 5 2 4 4 3" xfId="3136" xr:uid="{A95BBB17-7D60-4D98-A31B-1930956402A9}"/>
    <cellStyle name="Normal 5 5 2 4 4 4" xfId="5470" xr:uid="{15FA5B82-8212-41B2-9EB7-EB024FBF71AB}"/>
    <cellStyle name="Normal 5 5 2 4 5" xfId="1380" xr:uid="{84CBE369-4334-4AC1-8749-2AE638D5C4D3}"/>
    <cellStyle name="Normal 5 5 2 4 5 2" xfId="3723" xr:uid="{C118DCA4-A3A8-4881-826A-D6C86542DF0A}"/>
    <cellStyle name="Normal 5 5 2 4 5 3" xfId="6055" xr:uid="{2F1BD33A-C2B0-43BB-AA8B-6D8AFC04BFAA}"/>
    <cellStyle name="Normal 5 5 2 4 6" xfId="2553" xr:uid="{D7A13953-5261-45FC-A9BC-3D24C8C424AC}"/>
    <cellStyle name="Normal 5 5 2 4 7" xfId="4887" xr:uid="{0EEA6FC9-878B-4739-9A04-DEFD4F80F5B9}"/>
    <cellStyle name="Normal 5 5 2 5" xfId="359" xr:uid="{2EAD83BF-A1EB-46B0-8604-E2BFCD366520}"/>
    <cellStyle name="Normal 5 5 2 5 2" xfId="645" xr:uid="{AE8BE58B-1DC6-4B05-9070-B4CB9AC0F11B}"/>
    <cellStyle name="Normal 5 5 2 5 2 2" xfId="1236" xr:uid="{A73404BE-9D6D-4B3B-B3EC-FD3CBD4151C0}"/>
    <cellStyle name="Normal 5 5 2 5 2 2 2" xfId="2411" xr:uid="{B6C7C697-4D09-4113-8F98-B821034606D5}"/>
    <cellStyle name="Normal 5 5 2 5 2 2 2 2" xfId="4754" xr:uid="{BB8EFFFC-5D37-48E3-898C-4CFC451F9A13}"/>
    <cellStyle name="Normal 5 5 2 5 2 2 2 3" xfId="7086" xr:uid="{5F607924-26C0-4DD0-98EF-DC0694C7725E}"/>
    <cellStyle name="Normal 5 5 2 5 2 2 3" xfId="3584" xr:uid="{78CA39F2-DF2D-4B88-BEFB-4C60BBDD83AD}"/>
    <cellStyle name="Normal 5 5 2 5 2 2 4" xfId="5918" xr:uid="{2A151541-240D-40A8-9FEC-BFEFD818437F}"/>
    <cellStyle name="Normal 5 5 2 5 2 3" xfId="1828" xr:uid="{1B96D4D1-7923-43E6-81CB-C82A9AE7E0D0}"/>
    <cellStyle name="Normal 5 5 2 5 2 3 2" xfId="4171" xr:uid="{0069B03D-243E-4D43-BBFE-D6E7B3F3B319}"/>
    <cellStyle name="Normal 5 5 2 5 2 3 3" xfId="6503" xr:uid="{754AA466-1E0E-44F5-B824-9CB0C0280084}"/>
    <cellStyle name="Normal 5 5 2 5 2 4" xfId="3001" xr:uid="{73396903-B922-4FE6-AE1E-A4DB023B8711}"/>
    <cellStyle name="Normal 5 5 2 5 2 5" xfId="5335" xr:uid="{ABA258A0-981B-49E3-B69A-11D622D2B4A9}"/>
    <cellStyle name="Normal 5 5 2 5 3" xfId="950" xr:uid="{71DBD0A5-9F32-403E-9001-0F87492AF863}"/>
    <cellStyle name="Normal 5 5 2 5 3 2" xfId="2125" xr:uid="{D0B3AD60-ECF3-4F30-B38A-AD1FF87EDF3A}"/>
    <cellStyle name="Normal 5 5 2 5 3 2 2" xfId="4468" xr:uid="{B984EF54-61D9-42DD-9DD0-2DC0B8089FDB}"/>
    <cellStyle name="Normal 5 5 2 5 3 2 3" xfId="6800" xr:uid="{A07B2C60-FC42-497E-B9C8-64FE53081703}"/>
    <cellStyle name="Normal 5 5 2 5 3 3" xfId="3298" xr:uid="{7D49B23D-F07A-4929-9C8D-0609CB1FD3A9}"/>
    <cellStyle name="Normal 5 5 2 5 3 4" xfId="5632" xr:uid="{122C5EAE-F80F-4980-A2C6-A0CEFFB9368E}"/>
    <cellStyle name="Normal 5 5 2 5 4" xfId="1542" xr:uid="{2D2565BF-069B-4A70-91B8-9DFA926AAC74}"/>
    <cellStyle name="Normal 5 5 2 5 4 2" xfId="3885" xr:uid="{683D56F7-E3A0-442A-A813-5E5ED255782C}"/>
    <cellStyle name="Normal 5 5 2 5 4 3" xfId="6217" xr:uid="{5C12CB1B-6DEB-4BC4-BC72-CFE386B89CDE}"/>
    <cellStyle name="Normal 5 5 2 5 5" xfId="2715" xr:uid="{D3D24EC7-18F2-4B4A-A7A1-0FE2247B8665}"/>
    <cellStyle name="Normal 5 5 2 5 6" xfId="5049" xr:uid="{0681A35E-EE48-4827-BD48-D59B4AEA833C}"/>
    <cellStyle name="Normal 5 5 2 6" xfId="237" xr:uid="{E34CBE1A-BA54-47B2-8150-38FDB4CF83E5}"/>
    <cellStyle name="Normal 5 5 2 6 2" xfId="523" xr:uid="{3C57EE10-3A4D-4345-8E6F-023807E171BF}"/>
    <cellStyle name="Normal 5 5 2 6 2 2" xfId="1114" xr:uid="{2000BFF1-6972-4854-814F-41BAC720CC68}"/>
    <cellStyle name="Normal 5 5 2 6 2 2 2" xfId="2289" xr:uid="{5012A836-09B8-4DE8-B750-02897792AE41}"/>
    <cellStyle name="Normal 5 5 2 6 2 2 2 2" xfId="4632" xr:uid="{CF837EEE-8812-44D9-8EAC-463F36C2B945}"/>
    <cellStyle name="Normal 5 5 2 6 2 2 2 3" xfId="6964" xr:uid="{68B3DE1D-4100-4554-9253-A7BF28C525E9}"/>
    <cellStyle name="Normal 5 5 2 6 2 2 3" xfId="3462" xr:uid="{75CFF8E8-AFDB-43AF-B1F4-5D04FB26F7C7}"/>
    <cellStyle name="Normal 5 5 2 6 2 2 4" xfId="5796" xr:uid="{35C763E6-2F2F-488D-B487-753BE6ADD6ED}"/>
    <cellStyle name="Normal 5 5 2 6 2 3" xfId="1706" xr:uid="{06CF6DFC-DCF2-4437-9A1D-9CDCA481706A}"/>
    <cellStyle name="Normal 5 5 2 6 2 3 2" xfId="4049" xr:uid="{55A1AE07-ED84-4E7D-ACCC-D74CFCF4329B}"/>
    <cellStyle name="Normal 5 5 2 6 2 3 3" xfId="6381" xr:uid="{16625E86-BAAA-4019-929E-F7AFCD356BBF}"/>
    <cellStyle name="Normal 5 5 2 6 2 4" xfId="2879" xr:uid="{CC7384CD-BC78-44EA-A53F-9A433F4B827A}"/>
    <cellStyle name="Normal 5 5 2 6 2 5" xfId="5213" xr:uid="{C4FC59EA-A6C6-48D1-B0DE-7FDD1B57081F}"/>
    <cellStyle name="Normal 5 5 2 6 3" xfId="828" xr:uid="{B5FEE7FB-9A42-4BFD-AD9A-F1AD9400548B}"/>
    <cellStyle name="Normal 5 5 2 6 3 2" xfId="2003" xr:uid="{19512652-D4FC-4147-9CFD-4C261F3B3CF7}"/>
    <cellStyle name="Normal 5 5 2 6 3 2 2" xfId="4346" xr:uid="{B8E8BDCB-B7F0-4F2C-B1DC-2FC376F5CF48}"/>
    <cellStyle name="Normal 5 5 2 6 3 2 3" xfId="6678" xr:uid="{C9006B81-6607-4068-BA35-ED7152D8D75E}"/>
    <cellStyle name="Normal 5 5 2 6 3 3" xfId="3176" xr:uid="{0FDD92FE-3CE2-463E-9985-793BC7AFD24D}"/>
    <cellStyle name="Normal 5 5 2 6 3 4" xfId="5510" xr:uid="{F66361A4-7FDD-4CF3-8FD5-8DE522838DC2}"/>
    <cellStyle name="Normal 5 5 2 6 4" xfId="1420" xr:uid="{09C2CC08-E7B7-4C81-A887-EC121774540B}"/>
    <cellStyle name="Normal 5 5 2 6 4 2" xfId="3763" xr:uid="{567A9FEF-F0BA-45C2-9E97-A02F6B6AC6DA}"/>
    <cellStyle name="Normal 5 5 2 6 4 3" xfId="6095" xr:uid="{A252811B-55E3-4423-A1A0-66EA59B2FC03}"/>
    <cellStyle name="Normal 5 5 2 6 5" xfId="2593" xr:uid="{F25E2C10-848A-46FB-8C83-FF904273D754}"/>
    <cellStyle name="Normal 5 5 2 6 6" xfId="4927" xr:uid="{D1AC21E4-1377-4D6B-A747-F29603C9F838}"/>
    <cellStyle name="Normal 5 5 2 7" xfId="388" xr:uid="{38B847E3-6164-424F-8E06-D087ACE0C1D1}"/>
    <cellStyle name="Normal 5 5 2 7 2" xfId="979" xr:uid="{A7C1F35B-67CA-48D6-BD6C-28AB42E91AC6}"/>
    <cellStyle name="Normal 5 5 2 7 2 2" xfId="2154" xr:uid="{8B2D81B3-5953-43F1-A5E3-5BF6A3ECC53B}"/>
    <cellStyle name="Normal 5 5 2 7 2 2 2" xfId="4497" xr:uid="{5A2D59A3-0B41-4B7A-B005-3E0A6878AC68}"/>
    <cellStyle name="Normal 5 5 2 7 2 2 3" xfId="6829" xr:uid="{CC79C930-C723-4980-909D-FD37D5EF5586}"/>
    <cellStyle name="Normal 5 5 2 7 2 3" xfId="3327" xr:uid="{829FF11E-BACC-406E-923C-50DA33BB8E81}"/>
    <cellStyle name="Normal 5 5 2 7 2 4" xfId="5661" xr:uid="{14A6583D-8C19-4CE6-8091-459D6C84C278}"/>
    <cellStyle name="Normal 5 5 2 7 3" xfId="1571" xr:uid="{8E6D1D4C-2D97-4FFE-ADCF-A8E3BE255FC1}"/>
    <cellStyle name="Normal 5 5 2 7 3 2" xfId="3914" xr:uid="{B5910689-0B7E-4C01-B01F-83E8BF3E172C}"/>
    <cellStyle name="Normal 5 5 2 7 3 3" xfId="6246" xr:uid="{6089081F-549E-45ED-BED1-26C867C66522}"/>
    <cellStyle name="Normal 5 5 2 7 4" xfId="2744" xr:uid="{3376D83A-2A12-4D59-A13B-16293C480371}"/>
    <cellStyle name="Normal 5 5 2 7 5" xfId="5078" xr:uid="{4E423F30-65F4-4F62-8EFE-23E2B5D94021}"/>
    <cellStyle name="Normal 5 5 2 8" xfId="693" xr:uid="{DDC94956-3966-4CD8-A66C-C8677D552179}"/>
    <cellStyle name="Normal 5 5 2 8 2" xfId="1868" xr:uid="{892624B3-3945-4125-87F4-4EC9E45C52F7}"/>
    <cellStyle name="Normal 5 5 2 8 2 2" xfId="4211" xr:uid="{35B52757-1655-41EB-9E07-5EDD609242FD}"/>
    <cellStyle name="Normal 5 5 2 8 2 3" xfId="6543" xr:uid="{17EBAA21-247D-4939-832D-8CEF62C64644}"/>
    <cellStyle name="Normal 5 5 2 8 3" xfId="3041" xr:uid="{F6661A1D-3A53-4DD7-BFC7-488953D0882D}"/>
    <cellStyle name="Normal 5 5 2 8 4" xfId="5375" xr:uid="{0F567145-3055-42C0-9D5F-5D6D1E6CB74A}"/>
    <cellStyle name="Normal 5 5 2 9" xfId="1285" xr:uid="{E4369804-6AB4-46EB-8DF9-C2BD23698466}"/>
    <cellStyle name="Normal 5 5 2 9 2" xfId="3628" xr:uid="{20BDACE9-8993-4DEE-9E37-93E47182CDB6}"/>
    <cellStyle name="Normal 5 5 2 9 3" xfId="5960" xr:uid="{8A6B7FA4-E093-468C-B07A-71613E57EF63}"/>
    <cellStyle name="Normal 5 5 3" xfId="116" xr:uid="{EA171BB2-1FAA-446B-BE0A-94E6C634B7E3}"/>
    <cellStyle name="Normal 5 5 3 2" xfId="157" xr:uid="{CD463ADD-EB2D-413B-B041-651E915CC8CA}"/>
    <cellStyle name="Normal 5 5 3 2 2" xfId="319" xr:uid="{5123B787-E520-440B-82AF-C0AD7ADF21AD}"/>
    <cellStyle name="Normal 5 5 3 2 2 2" xfId="605" xr:uid="{7F268458-DCC9-4685-9442-E0F2D27C3E8A}"/>
    <cellStyle name="Normal 5 5 3 2 2 2 2" xfId="1196" xr:uid="{8652FF08-EDF0-4433-9F79-16C51C3BAB5B}"/>
    <cellStyle name="Normal 5 5 3 2 2 2 2 2" xfId="2371" xr:uid="{86B25D41-0406-47A7-8A39-F49414998C2A}"/>
    <cellStyle name="Normal 5 5 3 2 2 2 2 2 2" xfId="4714" xr:uid="{49C7718A-C3DE-401F-A4EF-3400681C6A05}"/>
    <cellStyle name="Normal 5 5 3 2 2 2 2 2 3" xfId="7046" xr:uid="{09C24DE7-0708-40E9-A86B-AD2B4B35E7B5}"/>
    <cellStyle name="Normal 5 5 3 2 2 2 2 3" xfId="3544" xr:uid="{8BC1E24C-3E03-4F3B-B461-11A3C70A18B0}"/>
    <cellStyle name="Normal 5 5 3 2 2 2 2 4" xfId="5878" xr:uid="{F1B5CEE8-1DBF-47B8-AA1E-0AF82463FEC5}"/>
    <cellStyle name="Normal 5 5 3 2 2 2 3" xfId="1788" xr:uid="{02E9FBF1-963B-44A4-9024-BC12C03683E5}"/>
    <cellStyle name="Normal 5 5 3 2 2 2 3 2" xfId="4131" xr:uid="{DABC617A-5ED6-45E9-987D-F47FABC97B60}"/>
    <cellStyle name="Normal 5 5 3 2 2 2 3 3" xfId="6463" xr:uid="{821535F0-6FD4-4827-9233-E9D1FD91AE56}"/>
    <cellStyle name="Normal 5 5 3 2 2 2 4" xfId="2961" xr:uid="{0515C87A-B453-48A4-82AF-D66E42A951A6}"/>
    <cellStyle name="Normal 5 5 3 2 2 2 5" xfId="5295" xr:uid="{29A8BB12-CCDC-48F5-BE26-C6977DC98FEF}"/>
    <cellStyle name="Normal 5 5 3 2 2 3" xfId="910" xr:uid="{794A27E4-3506-4A74-9297-AD356420F5A6}"/>
    <cellStyle name="Normal 5 5 3 2 2 3 2" xfId="2085" xr:uid="{C173719E-5297-4590-8893-955D84507D8D}"/>
    <cellStyle name="Normal 5 5 3 2 2 3 2 2" xfId="4428" xr:uid="{25042115-83A2-4AB7-A6BD-BAD1BA04AA32}"/>
    <cellStyle name="Normal 5 5 3 2 2 3 2 3" xfId="6760" xr:uid="{963C2417-41CE-4C9B-9451-918B7C68115E}"/>
    <cellStyle name="Normal 5 5 3 2 2 3 3" xfId="3258" xr:uid="{C5B880F6-9C71-4C7B-AB88-A88A10B382AC}"/>
    <cellStyle name="Normal 5 5 3 2 2 3 4" xfId="5592" xr:uid="{7E23FC75-87ED-400E-A29E-F0F177C01886}"/>
    <cellStyle name="Normal 5 5 3 2 2 4" xfId="1502" xr:uid="{283B75F7-1A87-415B-8354-BBBFF8D32D7D}"/>
    <cellStyle name="Normal 5 5 3 2 2 4 2" xfId="3845" xr:uid="{52FD3560-6F82-494D-84AB-2CB44FEFBB54}"/>
    <cellStyle name="Normal 5 5 3 2 2 4 3" xfId="6177" xr:uid="{05ECB519-2A1B-4BCF-AA96-B1573129BC36}"/>
    <cellStyle name="Normal 5 5 3 2 2 5" xfId="2675" xr:uid="{9C2BEFB8-CCC8-4F3F-A611-6E280ACADAD1}"/>
    <cellStyle name="Normal 5 5 3 2 2 6" xfId="5009" xr:uid="{0542AE27-94D9-4F48-982C-013C0EDC8BB2}"/>
    <cellStyle name="Normal 5 5 3 2 3" xfId="443" xr:uid="{3DCF2F9D-5473-4A22-A58A-3F1998B1A0F0}"/>
    <cellStyle name="Normal 5 5 3 2 3 2" xfId="1034" xr:uid="{B4ED8AEA-57DC-461C-8AA2-1A9776C9BFBD}"/>
    <cellStyle name="Normal 5 5 3 2 3 2 2" xfId="2209" xr:uid="{7AB8E3FD-4880-4D8D-BE34-2DC07BA93BBA}"/>
    <cellStyle name="Normal 5 5 3 2 3 2 2 2" xfId="4552" xr:uid="{95111B7E-383A-4AAD-BA65-293BB90A0D24}"/>
    <cellStyle name="Normal 5 5 3 2 3 2 2 3" xfId="6884" xr:uid="{DD786EB5-9645-40D3-9D25-8C0EB7B605E8}"/>
    <cellStyle name="Normal 5 5 3 2 3 2 3" xfId="3382" xr:uid="{20F4C0A9-C231-46F2-90FE-3E2429219E72}"/>
    <cellStyle name="Normal 5 5 3 2 3 2 4" xfId="5716" xr:uid="{149ED372-6210-40AC-A3FD-CA75EDA41B3A}"/>
    <cellStyle name="Normal 5 5 3 2 3 3" xfId="1626" xr:uid="{6E6A66F9-2234-4CCF-BE73-3CA2A9E900AF}"/>
    <cellStyle name="Normal 5 5 3 2 3 3 2" xfId="3969" xr:uid="{271AAE87-C9C2-4341-9A8C-C10B147CBB21}"/>
    <cellStyle name="Normal 5 5 3 2 3 3 3" xfId="6301" xr:uid="{2FF8E3D9-19B7-4CAC-ACFB-135E2E0D150D}"/>
    <cellStyle name="Normal 5 5 3 2 3 4" xfId="2799" xr:uid="{98D44CE9-6A1F-48B7-82A7-ABE5CBF3C8F9}"/>
    <cellStyle name="Normal 5 5 3 2 3 5" xfId="5133" xr:uid="{7AD69BDE-A4C4-45A6-9487-FB2B93C6F867}"/>
    <cellStyle name="Normal 5 5 3 2 4" xfId="748" xr:uid="{37770185-6B2B-450E-881D-AD55CDEF10F4}"/>
    <cellStyle name="Normal 5 5 3 2 4 2" xfId="1923" xr:uid="{E74F0720-4C53-482F-8EFC-A9244BFDAE64}"/>
    <cellStyle name="Normal 5 5 3 2 4 2 2" xfId="4266" xr:uid="{0E98ECB2-C9F6-4C15-B48A-FD35E4F0696C}"/>
    <cellStyle name="Normal 5 5 3 2 4 2 3" xfId="6598" xr:uid="{0FF9D6D4-C179-494E-BD19-A2403402DBA4}"/>
    <cellStyle name="Normal 5 5 3 2 4 3" xfId="3096" xr:uid="{645E4D18-4661-4FBC-8657-5B8ECD36A4FE}"/>
    <cellStyle name="Normal 5 5 3 2 4 4" xfId="5430" xr:uid="{9BDD5BD1-BE38-403D-8679-05A34D3A273F}"/>
    <cellStyle name="Normal 5 5 3 2 5" xfId="1340" xr:uid="{0D42267B-D338-4324-B112-06E01B83B895}"/>
    <cellStyle name="Normal 5 5 3 2 5 2" xfId="3683" xr:uid="{B33250F0-BF8A-460A-B460-D95F17DC499E}"/>
    <cellStyle name="Normal 5 5 3 2 5 3" xfId="6015" xr:uid="{3F17CD4A-185D-46D1-AC73-C7F9B169B181}"/>
    <cellStyle name="Normal 5 5 3 2 6" xfId="2513" xr:uid="{29BFF365-405D-40F4-8EA2-583D629E8608}"/>
    <cellStyle name="Normal 5 5 3 2 7" xfId="4847" xr:uid="{C7AB21C3-B39C-4A44-A40C-C9041EDDD9A8}"/>
    <cellStyle name="Normal 5 5 3 3" xfId="278" xr:uid="{935D94E8-510E-4BF8-BE22-E0B7F1C360BE}"/>
    <cellStyle name="Normal 5 5 3 3 2" xfId="564" xr:uid="{E5C2C98F-548B-4668-ADCE-E0D372FB2F2C}"/>
    <cellStyle name="Normal 5 5 3 3 2 2" xfId="1155" xr:uid="{6FD8F9F1-21E1-441C-AE40-97B3415EC8ED}"/>
    <cellStyle name="Normal 5 5 3 3 2 2 2" xfId="2330" xr:uid="{30D66613-D96E-4429-9A0D-6A212389B931}"/>
    <cellStyle name="Normal 5 5 3 3 2 2 2 2" xfId="4673" xr:uid="{E9BEB50C-A63E-44F8-84DA-042F242B0F0D}"/>
    <cellStyle name="Normal 5 5 3 3 2 2 2 3" xfId="7005" xr:uid="{B32154CB-8B02-4800-A24A-AF0E7C735221}"/>
    <cellStyle name="Normal 5 5 3 3 2 2 3" xfId="3503" xr:uid="{76FCD6B9-B850-4ADB-ABC6-1D362CE03948}"/>
    <cellStyle name="Normal 5 5 3 3 2 2 4" xfId="5837" xr:uid="{EA6D070C-EDBB-4E67-AE97-64154824A1B9}"/>
    <cellStyle name="Normal 5 5 3 3 2 3" xfId="1747" xr:uid="{7E9D3EFB-BB5D-48B1-A3F1-1A5AECAD68FE}"/>
    <cellStyle name="Normal 5 5 3 3 2 3 2" xfId="4090" xr:uid="{2FED351E-E164-4CA8-94D1-C0E9F46A8C6D}"/>
    <cellStyle name="Normal 5 5 3 3 2 3 3" xfId="6422" xr:uid="{347BD065-8C06-407F-B526-6EFC96162E76}"/>
    <cellStyle name="Normal 5 5 3 3 2 4" xfId="2920" xr:uid="{2A59D847-C403-45AC-8F50-985C4D7E6CC1}"/>
    <cellStyle name="Normal 5 5 3 3 2 5" xfId="5254" xr:uid="{333D9F8B-E110-4B18-B352-5F7CB6D5852F}"/>
    <cellStyle name="Normal 5 5 3 3 3" xfId="869" xr:uid="{F7FF6A52-AFCC-415B-B883-288DCF8CFE33}"/>
    <cellStyle name="Normal 5 5 3 3 3 2" xfId="2044" xr:uid="{FF5874C6-4D23-4053-AB69-B3A7BB52B245}"/>
    <cellStyle name="Normal 5 5 3 3 3 2 2" xfId="4387" xr:uid="{4ED01819-AD83-4822-BF49-1A945076D8AA}"/>
    <cellStyle name="Normal 5 5 3 3 3 2 3" xfId="6719" xr:uid="{5F050E19-697F-4006-9869-A008962089F3}"/>
    <cellStyle name="Normal 5 5 3 3 3 3" xfId="3217" xr:uid="{05167C7B-2D45-413E-B3D0-4F0DFEF0868C}"/>
    <cellStyle name="Normal 5 5 3 3 3 4" xfId="5551" xr:uid="{C9580877-63A8-47AD-B46D-8D62F9FB3084}"/>
    <cellStyle name="Normal 5 5 3 3 4" xfId="1461" xr:uid="{121F9B88-6C2F-40F7-A894-80E04F2809C9}"/>
    <cellStyle name="Normal 5 5 3 3 4 2" xfId="3804" xr:uid="{8EEA3EAE-C0F9-476F-ADC0-4FDA0BCDF71C}"/>
    <cellStyle name="Normal 5 5 3 3 4 3" xfId="6136" xr:uid="{7133DD16-3183-4327-896E-6CA8554A3C63}"/>
    <cellStyle name="Normal 5 5 3 3 5" xfId="2634" xr:uid="{822A2592-2648-452F-9D34-970A0F2BA042}"/>
    <cellStyle name="Normal 5 5 3 3 6" xfId="4968" xr:uid="{C6947AAD-6DAB-4809-ABCD-09B7B709144B}"/>
    <cellStyle name="Normal 5 5 3 4" xfId="224" xr:uid="{F76D03A5-76BF-4FF8-AD7F-6AB7CFD62B52}"/>
    <cellStyle name="Normal 5 5 3 4 2" xfId="510" xr:uid="{086B81BA-A0B4-4918-9B3B-4A81AC63E92B}"/>
    <cellStyle name="Normal 5 5 3 4 2 2" xfId="1101" xr:uid="{6A95D30C-936C-4327-B43C-D5CCFC298FC9}"/>
    <cellStyle name="Normal 5 5 3 4 2 2 2" xfId="2276" xr:uid="{9779B41B-EA89-48B5-BCD9-7BCF60D8731B}"/>
    <cellStyle name="Normal 5 5 3 4 2 2 2 2" xfId="4619" xr:uid="{C5D71323-D8AB-428A-9C3A-F6B85D05EC57}"/>
    <cellStyle name="Normal 5 5 3 4 2 2 2 3" xfId="6951" xr:uid="{3D46B578-28FA-49C8-ADBB-588E19C55C31}"/>
    <cellStyle name="Normal 5 5 3 4 2 2 3" xfId="3449" xr:uid="{DFC1410C-2E48-4C72-880F-19A7F05541BE}"/>
    <cellStyle name="Normal 5 5 3 4 2 2 4" xfId="5783" xr:uid="{1A628CF7-1522-41DF-A827-4FDECF319604}"/>
    <cellStyle name="Normal 5 5 3 4 2 3" xfId="1693" xr:uid="{3233FD28-8242-4872-AC9D-2DC116B9683D}"/>
    <cellStyle name="Normal 5 5 3 4 2 3 2" xfId="4036" xr:uid="{692782E0-5E13-40E5-B346-FE3E93EAE498}"/>
    <cellStyle name="Normal 5 5 3 4 2 3 3" xfId="6368" xr:uid="{AAE18453-C143-454A-B9E9-945EDE2C7C75}"/>
    <cellStyle name="Normal 5 5 3 4 2 4" xfId="2866" xr:uid="{608C8924-A25C-496C-8FFD-D943D20938E0}"/>
    <cellStyle name="Normal 5 5 3 4 2 5" xfId="5200" xr:uid="{52C0BF3B-8C29-467E-95F5-B4E7E07C606E}"/>
    <cellStyle name="Normal 5 5 3 4 3" xfId="815" xr:uid="{F4DA556C-C953-4518-AECB-3162F9BA349B}"/>
    <cellStyle name="Normal 5 5 3 4 3 2" xfId="1990" xr:uid="{D6E05109-0883-41EF-B990-7591824B6C68}"/>
    <cellStyle name="Normal 5 5 3 4 3 2 2" xfId="4333" xr:uid="{97CB96F8-016E-4890-97E6-3F753EF20076}"/>
    <cellStyle name="Normal 5 5 3 4 3 2 3" xfId="6665" xr:uid="{AAC076EC-C6DE-47A6-9876-45BCE75A3049}"/>
    <cellStyle name="Normal 5 5 3 4 3 3" xfId="3163" xr:uid="{ED465A94-0A2A-45C1-9408-14B596B31BAA}"/>
    <cellStyle name="Normal 5 5 3 4 3 4" xfId="5497" xr:uid="{6BA9703E-2BAE-40A9-AE76-06BF39870923}"/>
    <cellStyle name="Normal 5 5 3 4 4" xfId="1407" xr:uid="{9BD3F7D3-5C92-4DD0-A323-159F482F69A1}"/>
    <cellStyle name="Normal 5 5 3 4 4 2" xfId="3750" xr:uid="{700B9523-718C-4BB2-B15F-D28E0D0A4B06}"/>
    <cellStyle name="Normal 5 5 3 4 4 3" xfId="6082" xr:uid="{1AA18E04-5E65-4709-8485-A88156441E5A}"/>
    <cellStyle name="Normal 5 5 3 4 5" xfId="2580" xr:uid="{69C212F4-D94A-4C90-ADCD-8E4B76A76FE4}"/>
    <cellStyle name="Normal 5 5 3 4 6" xfId="4914" xr:uid="{BC157E51-6025-4F62-B296-A4001746006B}"/>
    <cellStyle name="Normal 5 5 3 5" xfId="402" xr:uid="{4BEABB89-E658-44E7-8912-3F18245BA430}"/>
    <cellStyle name="Normal 5 5 3 5 2" xfId="993" xr:uid="{139FBAE0-32C5-49F7-B6DC-2CCE2EA3305D}"/>
    <cellStyle name="Normal 5 5 3 5 2 2" xfId="2168" xr:uid="{20F9CB35-9751-43CB-B388-6B10832ED2CD}"/>
    <cellStyle name="Normal 5 5 3 5 2 2 2" xfId="4511" xr:uid="{0B6D91A5-5B05-4EA5-804B-456E019E8F22}"/>
    <cellStyle name="Normal 5 5 3 5 2 2 3" xfId="6843" xr:uid="{91218E14-AFB9-4A4D-9D67-8A0E4C1EA527}"/>
    <cellStyle name="Normal 5 5 3 5 2 3" xfId="3341" xr:uid="{9B674395-A50F-4AE0-BDE5-AA44777E17B9}"/>
    <cellStyle name="Normal 5 5 3 5 2 4" xfId="5675" xr:uid="{0BCC46AE-2FD6-4210-A6CE-99C1A99D56B3}"/>
    <cellStyle name="Normal 5 5 3 5 3" xfId="1585" xr:uid="{F880EF75-C1E3-4FAB-A1B8-A9CBC4A9860F}"/>
    <cellStyle name="Normal 5 5 3 5 3 2" xfId="3928" xr:uid="{174BCD77-DF84-4B97-861B-B628EC362526}"/>
    <cellStyle name="Normal 5 5 3 5 3 3" xfId="6260" xr:uid="{E4A63238-5F73-48D5-9EE8-CFBFE600BFA4}"/>
    <cellStyle name="Normal 5 5 3 5 4" xfId="2758" xr:uid="{AD8FEC86-268A-4776-B86D-4DE19E7962D0}"/>
    <cellStyle name="Normal 5 5 3 5 5" xfId="5092" xr:uid="{D313B549-93D8-45AC-B232-478213B1D7C9}"/>
    <cellStyle name="Normal 5 5 3 6" xfId="707" xr:uid="{789EF8CF-2F57-43E6-AB60-A287E89DBEDF}"/>
    <cellStyle name="Normal 5 5 3 6 2" xfId="1882" xr:uid="{1333F0B1-BB70-4BC9-8382-7018DA5CFAA6}"/>
    <cellStyle name="Normal 5 5 3 6 2 2" xfId="4225" xr:uid="{E23951F7-437F-4732-A876-D3FC477D74F2}"/>
    <cellStyle name="Normal 5 5 3 6 2 3" xfId="6557" xr:uid="{310294C4-F7D4-47CA-86BE-9704F799B2C2}"/>
    <cellStyle name="Normal 5 5 3 6 3" xfId="3055" xr:uid="{C1C28E14-2A60-4BCC-BB64-8A2970640491}"/>
    <cellStyle name="Normal 5 5 3 6 4" xfId="5389" xr:uid="{5E980E38-299A-42F8-84A0-41DB1F90FF00}"/>
    <cellStyle name="Normal 5 5 3 7" xfId="1299" xr:uid="{8F737648-8AE9-4151-8FDF-2D0727DEC71C}"/>
    <cellStyle name="Normal 5 5 3 7 2" xfId="3642" xr:uid="{AA5EDBA9-C925-405F-96C4-BB0361E37D06}"/>
    <cellStyle name="Normal 5 5 3 7 3" xfId="5974" xr:uid="{19D3CD71-F958-44F5-8CA0-537212B0B816}"/>
    <cellStyle name="Normal 5 5 3 8" xfId="2472" xr:uid="{1B0C6C85-7AD8-4253-A91A-048CE60C92F3}"/>
    <cellStyle name="Normal 5 5 3 9" xfId="4806" xr:uid="{229A1378-A572-4DEC-BB20-21FBB991E558}"/>
    <cellStyle name="Normal 5 5 4" xfId="143" xr:uid="{F613B37C-5B9A-4335-8743-6555994070BD}"/>
    <cellStyle name="Normal 5 5 4 2" xfId="305" xr:uid="{53A681E7-F096-4E0A-BD18-782FDC5DCBBD}"/>
    <cellStyle name="Normal 5 5 4 2 2" xfId="591" xr:uid="{2E18E48B-0485-48DE-8551-7AC050844696}"/>
    <cellStyle name="Normal 5 5 4 2 2 2" xfId="1182" xr:uid="{CA4FB394-8932-40CC-A67C-3AA6DFC8CDAE}"/>
    <cellStyle name="Normal 5 5 4 2 2 2 2" xfId="2357" xr:uid="{7623A842-6E1A-4A78-A589-EDB9DD2216AC}"/>
    <cellStyle name="Normal 5 5 4 2 2 2 2 2" xfId="4700" xr:uid="{35D1F97C-B130-4C7C-A2BE-0D3C266D3A79}"/>
    <cellStyle name="Normal 5 5 4 2 2 2 2 3" xfId="7032" xr:uid="{A1A427BE-E576-47DA-A884-B34812A5C09D}"/>
    <cellStyle name="Normal 5 5 4 2 2 2 3" xfId="3530" xr:uid="{70C71DCC-E6F8-4DC3-BDC1-F21D0E898301}"/>
    <cellStyle name="Normal 5 5 4 2 2 2 4" xfId="5864" xr:uid="{D0672498-72EE-4D9C-9FFE-B991EE5993F3}"/>
    <cellStyle name="Normal 5 5 4 2 2 3" xfId="1774" xr:uid="{69D15267-60A3-40D9-82E9-C22EE9FAE832}"/>
    <cellStyle name="Normal 5 5 4 2 2 3 2" xfId="4117" xr:uid="{14DCF0D1-55B5-4A32-95FC-A424E2A31B1E}"/>
    <cellStyle name="Normal 5 5 4 2 2 3 3" xfId="6449" xr:uid="{0E2BA628-554C-47A6-81EB-3FE9CC5A6AED}"/>
    <cellStyle name="Normal 5 5 4 2 2 4" xfId="2947" xr:uid="{8DC94825-647C-48E0-BA10-53BD23AD78AD}"/>
    <cellStyle name="Normal 5 5 4 2 2 5" xfId="5281" xr:uid="{AE76F2F0-7BE3-4FC1-BF2C-33C6BD0E8F19}"/>
    <cellStyle name="Normal 5 5 4 2 3" xfId="896" xr:uid="{8357DC76-9431-4C64-8370-43DE05D405A6}"/>
    <cellStyle name="Normal 5 5 4 2 3 2" xfId="2071" xr:uid="{E10114E2-D9DD-4488-970E-D97103A462B0}"/>
    <cellStyle name="Normal 5 5 4 2 3 2 2" xfId="4414" xr:uid="{B91ED8E1-A5A4-430E-B6D2-A7D3C5DF0D4F}"/>
    <cellStyle name="Normal 5 5 4 2 3 2 3" xfId="6746" xr:uid="{6D79BD97-5D13-47A4-A1E5-E3FA6E84E0C8}"/>
    <cellStyle name="Normal 5 5 4 2 3 3" xfId="3244" xr:uid="{1E9B7EFE-9BC0-47AD-8ED9-BA093E8A5BD9}"/>
    <cellStyle name="Normal 5 5 4 2 3 4" xfId="5578" xr:uid="{AF785CEB-4E6F-4C7A-B2B6-A2ED9B76D561}"/>
    <cellStyle name="Normal 5 5 4 2 4" xfId="1488" xr:uid="{056050B4-0D7F-4CE4-A311-9FD63D248E60}"/>
    <cellStyle name="Normal 5 5 4 2 4 2" xfId="3831" xr:uid="{ECDD8E28-E0DE-4C37-A407-61C16E70EA68}"/>
    <cellStyle name="Normal 5 5 4 2 4 3" xfId="6163" xr:uid="{EE6E066A-5131-4686-BB19-29927E734128}"/>
    <cellStyle name="Normal 5 5 4 2 5" xfId="2661" xr:uid="{5C718611-97D7-4D2F-A68C-68F0DFC70916}"/>
    <cellStyle name="Normal 5 5 4 2 6" xfId="4995" xr:uid="{11AC44B3-1227-4258-B576-4B19F1F88C98}"/>
    <cellStyle name="Normal 5 5 4 3" xfId="429" xr:uid="{7D55F7E8-9C8A-470F-AFB9-4F04E92FC826}"/>
    <cellStyle name="Normal 5 5 4 3 2" xfId="1020" xr:uid="{79FC66AA-C791-4710-AB52-40A2EBBAD712}"/>
    <cellStyle name="Normal 5 5 4 3 2 2" xfId="2195" xr:uid="{6A118069-6AE2-4F84-817E-01557E9ABBA7}"/>
    <cellStyle name="Normal 5 5 4 3 2 2 2" xfId="4538" xr:uid="{3346A572-CB0E-4153-BBFC-F8B2DC47681F}"/>
    <cellStyle name="Normal 5 5 4 3 2 2 3" xfId="6870" xr:uid="{ED391EF4-E86D-49B0-A91E-2F375C0CC1B7}"/>
    <cellStyle name="Normal 5 5 4 3 2 3" xfId="3368" xr:uid="{1EA97EBD-D612-46CB-8312-10AD5F0B4E93}"/>
    <cellStyle name="Normal 5 5 4 3 2 4" xfId="5702" xr:uid="{7AC2CA66-3258-4FB3-9DC6-FA2972AA108F}"/>
    <cellStyle name="Normal 5 5 4 3 3" xfId="1612" xr:uid="{150043E0-4604-4CBC-8B38-0D5CC1AEA839}"/>
    <cellStyle name="Normal 5 5 4 3 3 2" xfId="3955" xr:uid="{EC77E377-6D1D-4C48-8335-EBDC21D20620}"/>
    <cellStyle name="Normal 5 5 4 3 3 3" xfId="6287" xr:uid="{53C7B39E-73EE-404B-83C1-2AED775BE6AB}"/>
    <cellStyle name="Normal 5 5 4 3 4" xfId="2785" xr:uid="{FFAF0617-1C0B-4BA9-817F-965C756B991C}"/>
    <cellStyle name="Normal 5 5 4 3 5" xfId="5119" xr:uid="{42C84D7B-102F-4729-B5C4-01671F250EE5}"/>
    <cellStyle name="Normal 5 5 4 4" xfId="734" xr:uid="{8DACC038-EE50-4DFA-91F5-390D927AB3E8}"/>
    <cellStyle name="Normal 5 5 4 4 2" xfId="1909" xr:uid="{BF262024-8D18-4923-B77D-6C8CBED9EAC3}"/>
    <cellStyle name="Normal 5 5 4 4 2 2" xfId="4252" xr:uid="{058F64C1-E62D-4E42-A5FA-62443329E7C3}"/>
    <cellStyle name="Normal 5 5 4 4 2 3" xfId="6584" xr:uid="{DEFD5979-F970-472F-9EC3-D549D75198D9}"/>
    <cellStyle name="Normal 5 5 4 4 3" xfId="3082" xr:uid="{2473E419-727F-4731-A588-A48AAB04DD5C}"/>
    <cellStyle name="Normal 5 5 4 4 4" xfId="5416" xr:uid="{FF8091BC-D17E-4201-A81F-D8EFD5008D78}"/>
    <cellStyle name="Normal 5 5 4 5" xfId="1326" xr:uid="{E31D671B-49D5-4225-84CD-EF19DC821998}"/>
    <cellStyle name="Normal 5 5 4 5 2" xfId="3669" xr:uid="{D83FE119-AF00-4169-A40D-13B8ACC34911}"/>
    <cellStyle name="Normal 5 5 4 5 3" xfId="6001" xr:uid="{E0C13C63-DCFF-4E1D-A26C-01E32C20D214}"/>
    <cellStyle name="Normal 5 5 4 6" xfId="2499" xr:uid="{B72F5716-0F82-4D99-8970-7774A174C84E}"/>
    <cellStyle name="Normal 5 5 4 7" xfId="4833" xr:uid="{D31102AA-B9BC-4864-98AD-9E3A33711588}"/>
    <cellStyle name="Normal 5 5 5" xfId="184" xr:uid="{F587785F-CEE1-4673-8EC1-0347023121AE}"/>
    <cellStyle name="Normal 5 5 5 2" xfId="251" xr:uid="{4D61C6FC-0386-4F30-BDB2-3E45EE97FB4B}"/>
    <cellStyle name="Normal 5 5 5 2 2" xfId="537" xr:uid="{58DF9274-B798-4055-B7BE-ED65F6216081}"/>
    <cellStyle name="Normal 5 5 5 2 2 2" xfId="1128" xr:uid="{D226B628-A86F-4486-9102-C1294E6C8F5C}"/>
    <cellStyle name="Normal 5 5 5 2 2 2 2" xfId="2303" xr:uid="{282C26DD-C66E-4C5E-B507-E06957BA1FDB}"/>
    <cellStyle name="Normal 5 5 5 2 2 2 2 2" xfId="4646" xr:uid="{B1BBDDEF-DEF4-4DA3-88E0-1C008E88ADE7}"/>
    <cellStyle name="Normal 5 5 5 2 2 2 2 3" xfId="6978" xr:uid="{31A952F5-84AF-4DE0-9A58-F58AC57555EA}"/>
    <cellStyle name="Normal 5 5 5 2 2 2 3" xfId="3476" xr:uid="{040CF470-6724-46B8-B985-115F984D7AF9}"/>
    <cellStyle name="Normal 5 5 5 2 2 2 4" xfId="5810" xr:uid="{E5496936-6CEC-4B86-A278-64ADD24D0D5A}"/>
    <cellStyle name="Normal 5 5 5 2 2 3" xfId="1720" xr:uid="{0D82F4BC-986E-4544-9AC3-EFB831E95BBF}"/>
    <cellStyle name="Normal 5 5 5 2 2 3 2" xfId="4063" xr:uid="{8438D05E-D42E-439F-95F3-F0342EF9C72B}"/>
    <cellStyle name="Normal 5 5 5 2 2 3 3" xfId="6395" xr:uid="{118A40B7-F0BC-4518-9DAF-677B74BFE162}"/>
    <cellStyle name="Normal 5 5 5 2 2 4" xfId="2893" xr:uid="{1C511571-5E36-43D2-8270-481CFA5F30C4}"/>
    <cellStyle name="Normal 5 5 5 2 2 5" xfId="5227" xr:uid="{61FFB899-26C6-45C5-BBFA-5F449A4179CB}"/>
    <cellStyle name="Normal 5 5 5 2 3" xfId="842" xr:uid="{21F1C1C2-5819-424D-B6E7-36C544B67141}"/>
    <cellStyle name="Normal 5 5 5 2 3 2" xfId="2017" xr:uid="{F71C74D6-3B75-42A6-9CC2-4D0E8E857AA3}"/>
    <cellStyle name="Normal 5 5 5 2 3 2 2" xfId="4360" xr:uid="{E8413E8C-0BA2-4968-89EA-CE0BED5CD8F0}"/>
    <cellStyle name="Normal 5 5 5 2 3 2 3" xfId="6692" xr:uid="{A0212B11-77F9-4FBB-89E3-447733A45DFD}"/>
    <cellStyle name="Normal 5 5 5 2 3 3" xfId="3190" xr:uid="{1C8A3CE5-67C4-42A2-B5C0-7719341715CD}"/>
    <cellStyle name="Normal 5 5 5 2 3 4" xfId="5524" xr:uid="{BADEFA1E-C7C1-45A0-A547-E23CA99F72BB}"/>
    <cellStyle name="Normal 5 5 5 2 4" xfId="1434" xr:uid="{0DC4C8E2-49CC-48DE-8BFA-85106B2AE0D8}"/>
    <cellStyle name="Normal 5 5 5 2 4 2" xfId="3777" xr:uid="{4F32BB6B-501E-44DE-BFB2-42EB2C854715}"/>
    <cellStyle name="Normal 5 5 5 2 4 3" xfId="6109" xr:uid="{01939872-13E5-4628-AB61-50C2153F2F2E}"/>
    <cellStyle name="Normal 5 5 5 2 5" xfId="2607" xr:uid="{349DE612-A0F8-4FB6-B3E5-E355E4FBE32E}"/>
    <cellStyle name="Normal 5 5 5 2 6" xfId="4941" xr:uid="{2139DCCD-161B-4D49-95C8-6EAE13237BE0}"/>
    <cellStyle name="Normal 5 5 5 3" xfId="470" xr:uid="{6BEB607E-8450-43F5-9ADB-E9A2FD907FA3}"/>
    <cellStyle name="Normal 5 5 5 3 2" xfId="1061" xr:uid="{E749FABE-1A2F-4438-BD0B-0F9D1AC6CAF7}"/>
    <cellStyle name="Normal 5 5 5 3 2 2" xfId="2236" xr:uid="{E5AAE251-A38E-45ED-B7C8-64A2001B8B55}"/>
    <cellStyle name="Normal 5 5 5 3 2 2 2" xfId="4579" xr:uid="{CEA93DE5-AF17-4BE7-9B75-596C34EDF81E}"/>
    <cellStyle name="Normal 5 5 5 3 2 2 3" xfId="6911" xr:uid="{0B404DBD-BD54-4112-898D-82A2039FB292}"/>
    <cellStyle name="Normal 5 5 5 3 2 3" xfId="3409" xr:uid="{65AEC874-122F-436C-BEA4-CA0DE093A648}"/>
    <cellStyle name="Normal 5 5 5 3 2 4" xfId="5743" xr:uid="{69C8E820-9FB0-42ED-A1DA-8F3A154211B9}"/>
    <cellStyle name="Normal 5 5 5 3 3" xfId="1653" xr:uid="{9F309B2F-9E2D-4076-8BBF-1673C3A507D4}"/>
    <cellStyle name="Normal 5 5 5 3 3 2" xfId="3996" xr:uid="{B468BCFD-4997-4E6F-A861-8D08F02C00C7}"/>
    <cellStyle name="Normal 5 5 5 3 3 3" xfId="6328" xr:uid="{C0D50791-D1E1-4A19-A443-F505F75C197A}"/>
    <cellStyle name="Normal 5 5 5 3 4" xfId="2826" xr:uid="{58320FAD-2060-4BC0-9AD8-7857FA1BCC79}"/>
    <cellStyle name="Normal 5 5 5 3 5" xfId="5160" xr:uid="{174ED0D6-499A-4165-B4BC-FB10C347973B}"/>
    <cellStyle name="Normal 5 5 5 4" xfId="775" xr:uid="{FD540227-1054-4EE5-80BE-8AA5BAEF50FB}"/>
    <cellStyle name="Normal 5 5 5 4 2" xfId="1950" xr:uid="{768D5662-002F-4A36-982D-F9231067221D}"/>
    <cellStyle name="Normal 5 5 5 4 2 2" xfId="4293" xr:uid="{092DE55F-220C-435B-916B-1A3ED427F772}"/>
    <cellStyle name="Normal 5 5 5 4 2 3" xfId="6625" xr:uid="{3F156823-9085-4ED4-856C-CA3DDCFFA511}"/>
    <cellStyle name="Normal 5 5 5 4 3" xfId="3123" xr:uid="{12E8CDEC-23DC-49F6-BAF8-29E255C1EDAE}"/>
    <cellStyle name="Normal 5 5 5 4 4" xfId="5457" xr:uid="{C5A5EA86-995D-4758-AAEC-DA0A230B285B}"/>
    <cellStyle name="Normal 5 5 5 5" xfId="1367" xr:uid="{001281E4-9638-4D6D-A258-562CA135A85F}"/>
    <cellStyle name="Normal 5 5 5 5 2" xfId="3710" xr:uid="{80FBF53E-432B-404D-BB60-6C84553FC963}"/>
    <cellStyle name="Normal 5 5 5 5 3" xfId="6042" xr:uid="{510B59F0-D65C-47AE-93BE-4B7CA9632537}"/>
    <cellStyle name="Normal 5 5 5 6" xfId="2540" xr:uid="{0D43048D-DD3F-4E95-BC46-6D76CDDD1184}"/>
    <cellStyle name="Normal 5 5 5 7" xfId="4874" xr:uid="{1FEAD751-AB83-422A-8391-1493E46F0706}"/>
    <cellStyle name="Normal 5 5 6" xfId="346" xr:uid="{F1FC45D4-186C-4544-8D1F-48DA787BFA80}"/>
    <cellStyle name="Normal 5 5 6 2" xfId="632" xr:uid="{17A3F2B1-B022-4180-9FD6-6D5E05626797}"/>
    <cellStyle name="Normal 5 5 6 2 2" xfId="1223" xr:uid="{A06C0F1A-23A8-40F2-BC1D-D6B27339D49C}"/>
    <cellStyle name="Normal 5 5 6 2 2 2" xfId="2398" xr:uid="{EB2CE2FE-66EA-4F93-BFFB-2B56C255CE5A}"/>
    <cellStyle name="Normal 5 5 6 2 2 2 2" xfId="4741" xr:uid="{6BEB71C6-BFF5-4F42-A05B-3876BAC4421E}"/>
    <cellStyle name="Normal 5 5 6 2 2 2 3" xfId="7073" xr:uid="{06446966-D0D6-40A0-BA50-4B600F160968}"/>
    <cellStyle name="Normal 5 5 6 2 2 3" xfId="3571" xr:uid="{12820297-A3C7-46BE-B35C-C25FDFC880C8}"/>
    <cellStyle name="Normal 5 5 6 2 2 4" xfId="5905" xr:uid="{8B41E078-9ED5-452E-8621-D914EB1E9004}"/>
    <cellStyle name="Normal 5 5 6 2 3" xfId="1815" xr:uid="{3D256E5E-7EE3-45FA-B022-73C5800B7455}"/>
    <cellStyle name="Normal 5 5 6 2 3 2" xfId="4158" xr:uid="{8854008A-3C53-4323-A076-F27A001C69F3}"/>
    <cellStyle name="Normal 5 5 6 2 3 3" xfId="6490" xr:uid="{7AE5008F-5D7C-41F3-83F9-0FD5B55F87D0}"/>
    <cellStyle name="Normal 5 5 6 2 4" xfId="2988" xr:uid="{607CF7C0-8D64-46C0-91BB-12098ABC02E3}"/>
    <cellStyle name="Normal 5 5 6 2 5" xfId="5322" xr:uid="{80C3C169-BF04-43B0-941A-32D162CF9D7C}"/>
    <cellStyle name="Normal 5 5 6 3" xfId="937" xr:uid="{449949E7-6F6E-4EB6-A1AA-CF9C8723894B}"/>
    <cellStyle name="Normal 5 5 6 3 2" xfId="2112" xr:uid="{EE114975-B1B3-4D52-AAFE-6E25E9D1FDC7}"/>
    <cellStyle name="Normal 5 5 6 3 2 2" xfId="4455" xr:uid="{68A5F63E-F8A6-4FFD-A42F-C0F982296AA7}"/>
    <cellStyle name="Normal 5 5 6 3 2 3" xfId="6787" xr:uid="{4E8D9DD4-AB9F-4928-A5FA-89DA99951667}"/>
    <cellStyle name="Normal 5 5 6 3 3" xfId="3285" xr:uid="{CA93D524-A4FF-4E33-B4A0-C2D547186478}"/>
    <cellStyle name="Normal 5 5 6 3 4" xfId="5619" xr:uid="{F5515ECF-4185-451D-8761-05339DAF19F5}"/>
    <cellStyle name="Normal 5 5 6 4" xfId="1529" xr:uid="{9224C9C9-1EA7-4E56-BEBC-9D38815E6011}"/>
    <cellStyle name="Normal 5 5 6 4 2" xfId="3872" xr:uid="{486F15AF-C0B7-4433-83F5-71A08DC4C84D}"/>
    <cellStyle name="Normal 5 5 6 4 3" xfId="6204" xr:uid="{581C0E4A-CD00-443C-B910-B3289AF25C72}"/>
    <cellStyle name="Normal 5 5 6 5" xfId="2702" xr:uid="{71934C7B-B4DC-4ACC-8287-D8EC802C24D9}"/>
    <cellStyle name="Normal 5 5 6 6" xfId="5036" xr:uid="{DCDA9026-E378-47E9-98F6-9E8E9DD1FAFC}"/>
    <cellStyle name="Normal 5 5 7" xfId="210" xr:uid="{0D717F31-89E0-445F-8C10-A7BA1CB073B5}"/>
    <cellStyle name="Normal 5 5 7 2" xfId="496" xr:uid="{C89F23CB-E942-4432-B556-A0B618A198C0}"/>
    <cellStyle name="Normal 5 5 7 2 2" xfId="1087" xr:uid="{E0DE907D-2062-4C7A-987A-3E4FC1515949}"/>
    <cellStyle name="Normal 5 5 7 2 2 2" xfId="2262" xr:uid="{9A0D1113-D27B-48DF-988E-FD027292141B}"/>
    <cellStyle name="Normal 5 5 7 2 2 2 2" xfId="4605" xr:uid="{EF56F44A-C8DA-4641-B81D-A0416F57657A}"/>
    <cellStyle name="Normal 5 5 7 2 2 2 3" xfId="6937" xr:uid="{06CE6A6D-968C-4F99-AEC5-4C3CA35932AA}"/>
    <cellStyle name="Normal 5 5 7 2 2 3" xfId="3435" xr:uid="{1C145C79-CE64-44A8-A0DD-4CF114EAB50F}"/>
    <cellStyle name="Normal 5 5 7 2 2 4" xfId="5769" xr:uid="{7D664BE6-8D03-45FE-BE98-E6E02D070A51}"/>
    <cellStyle name="Normal 5 5 7 2 3" xfId="1679" xr:uid="{3B2B3ADD-3274-42C4-93E6-96DE3FBE1E68}"/>
    <cellStyle name="Normal 5 5 7 2 3 2" xfId="4022" xr:uid="{9FF7003E-0D3E-4C0F-9C43-5D58E46732D3}"/>
    <cellStyle name="Normal 5 5 7 2 3 3" xfId="6354" xr:uid="{5C5EE52B-AF2A-46BA-96D1-4B4C3BEDC067}"/>
    <cellStyle name="Normal 5 5 7 2 4" xfId="2852" xr:uid="{5DF1CC5E-39EB-45B9-A8EF-60184BB90497}"/>
    <cellStyle name="Normal 5 5 7 2 5" xfId="5186" xr:uid="{8FE74623-BFF8-473B-B7F0-B6367B6ADBB8}"/>
    <cellStyle name="Normal 5 5 7 3" xfId="801" xr:uid="{A73C3D2E-34CB-4956-9FF6-0DD88C42D596}"/>
    <cellStyle name="Normal 5 5 7 3 2" xfId="1976" xr:uid="{83318EF5-46D3-4AD7-B8E3-8825A4DB4FAF}"/>
    <cellStyle name="Normal 5 5 7 3 2 2" xfId="4319" xr:uid="{EEA395A8-242A-4D45-AA07-84F118702BEA}"/>
    <cellStyle name="Normal 5 5 7 3 2 3" xfId="6651" xr:uid="{A68E35CC-A480-4465-9A54-32F0408F00ED}"/>
    <cellStyle name="Normal 5 5 7 3 3" xfId="3149" xr:uid="{7F035BF1-644C-4CF8-A1EB-847DD0108F06}"/>
    <cellStyle name="Normal 5 5 7 3 4" xfId="5483" xr:uid="{A4C47DB1-AB5E-483C-9E5D-847FEFC90624}"/>
    <cellStyle name="Normal 5 5 7 4" xfId="1393" xr:uid="{C16AF9E1-7220-4908-B95A-2156F885E4C6}"/>
    <cellStyle name="Normal 5 5 7 4 2" xfId="3736" xr:uid="{75A03712-098E-4C44-A182-0208DB2C7A20}"/>
    <cellStyle name="Normal 5 5 7 4 3" xfId="6068" xr:uid="{6874FA74-748E-40DC-BE32-BC4ED2754F46}"/>
    <cellStyle name="Normal 5 5 7 5" xfId="2566" xr:uid="{B02EEDCA-783A-474B-94D4-A20677B9715A}"/>
    <cellStyle name="Normal 5 5 7 6" xfId="4900" xr:uid="{451195BB-E78D-4E08-9D8D-404362102C0E}"/>
    <cellStyle name="Normal 5 5 8" xfId="375" xr:uid="{59667946-CA63-42D8-813C-4C8434ADB4B1}"/>
    <cellStyle name="Normal 5 5 8 2" xfId="966" xr:uid="{2CF77308-7643-4DBD-99CA-81B14DE95CD6}"/>
    <cellStyle name="Normal 5 5 8 2 2" xfId="2141" xr:uid="{82AAEE00-27D0-41A9-A316-03E6FCF1B3FA}"/>
    <cellStyle name="Normal 5 5 8 2 2 2" xfId="4484" xr:uid="{8E150501-E012-457E-AE5C-DCCB2C41CD48}"/>
    <cellStyle name="Normal 5 5 8 2 2 3" xfId="6816" xr:uid="{8DC1FA08-7AA5-4A3D-898D-9B32F831054D}"/>
    <cellStyle name="Normal 5 5 8 2 3" xfId="3314" xr:uid="{3FD16F73-C1DA-46D4-985B-A33FB839F244}"/>
    <cellStyle name="Normal 5 5 8 2 4" xfId="5648" xr:uid="{5AB21C55-66FB-40C9-AD7B-759349726516}"/>
    <cellStyle name="Normal 5 5 8 3" xfId="1558" xr:uid="{BE849578-DA3E-453F-B57B-79AE01D6F764}"/>
    <cellStyle name="Normal 5 5 8 3 2" xfId="3901" xr:uid="{652CAD87-3F44-4D34-BB70-EDC6B0F991F9}"/>
    <cellStyle name="Normal 5 5 8 3 3" xfId="6233" xr:uid="{0464B3DF-56B5-4370-83BB-4FB56CB73DF6}"/>
    <cellStyle name="Normal 5 5 8 4" xfId="2731" xr:uid="{36699862-7088-44C3-B4D0-4BA11B2C5942}"/>
    <cellStyle name="Normal 5 5 8 5" xfId="5065" xr:uid="{24D2C6CF-A5B8-4D83-B527-EBAFF0211B74}"/>
    <cellStyle name="Normal 5 5 9" xfId="680" xr:uid="{0CBD4286-84A6-4F37-80A4-49AD374AE599}"/>
    <cellStyle name="Normal 5 5 9 2" xfId="1855" xr:uid="{3DBD6DB5-DE6F-4E79-A59C-96F7CFF1BAFD}"/>
    <cellStyle name="Normal 5 5 9 2 2" xfId="4198" xr:uid="{66971E55-4843-4C8B-AA56-6919421F6044}"/>
    <cellStyle name="Normal 5 5 9 2 3" xfId="6530" xr:uid="{81D32293-2EB4-4B61-AEF7-49EDDD877361}"/>
    <cellStyle name="Normal 5 5 9 3" xfId="3028" xr:uid="{09FAD8DC-8E37-4648-BCD2-7B8233C4F5E8}"/>
    <cellStyle name="Normal 5 5 9 4" xfId="5362" xr:uid="{64D0B732-CB19-459C-AC98-5AEAA26A116C}"/>
    <cellStyle name="Normal 5 6" xfId="79" xr:uid="{8F583912-EC6B-4959-A511-8C0778EB4ECF}"/>
    <cellStyle name="Normal 5 6 10" xfId="2438" xr:uid="{6C559516-9AD4-4369-A126-3CD62A8ECE8F}"/>
    <cellStyle name="Normal 5 6 11" xfId="4772" xr:uid="{381518C6-F50D-46C3-B758-04149DBFA1CC}"/>
    <cellStyle name="Normal 5 6 2" xfId="109" xr:uid="{A36ED41E-2EDB-4508-9493-4FC647FF1731}"/>
    <cellStyle name="Normal 5 6 2 2" xfId="271" xr:uid="{A87509A0-5145-4F0F-A4E9-05FC1726A3F7}"/>
    <cellStyle name="Normal 5 6 2 2 2" xfId="557" xr:uid="{2EA77FA8-DAB0-4997-B84D-A4F3B3858A8E}"/>
    <cellStyle name="Normal 5 6 2 2 2 2" xfId="1148" xr:uid="{9BE96704-1FE2-4562-A04F-7E6DD437CC4A}"/>
    <cellStyle name="Normal 5 6 2 2 2 2 2" xfId="2323" xr:uid="{B0AACE2F-E41A-40F0-AF92-8A56889449B6}"/>
    <cellStyle name="Normal 5 6 2 2 2 2 2 2" xfId="4666" xr:uid="{FBD78080-AA30-4A70-9410-A744ABBA4EB6}"/>
    <cellStyle name="Normal 5 6 2 2 2 2 2 3" xfId="6998" xr:uid="{3E89C56C-51BC-4811-AAC7-8C4932E40FAD}"/>
    <cellStyle name="Normal 5 6 2 2 2 2 3" xfId="3496" xr:uid="{A6B01B02-77AD-4269-B711-A182F9C12426}"/>
    <cellStyle name="Normal 5 6 2 2 2 2 4" xfId="5830" xr:uid="{005029FF-784D-4234-9A75-9A169C85A5CB}"/>
    <cellStyle name="Normal 5 6 2 2 2 3" xfId="1740" xr:uid="{625ED8A0-2D73-4CAC-BEA8-C016E6CCF786}"/>
    <cellStyle name="Normal 5 6 2 2 2 3 2" xfId="4083" xr:uid="{91AD7723-1EB1-44D8-BFF8-5630B5103938}"/>
    <cellStyle name="Normal 5 6 2 2 2 3 3" xfId="6415" xr:uid="{79CD35CB-AD01-4727-BBE4-06A845CAB42C}"/>
    <cellStyle name="Normal 5 6 2 2 2 4" xfId="2913" xr:uid="{CE53851A-2F87-46F2-A48E-FDDB40BAE5FA}"/>
    <cellStyle name="Normal 5 6 2 2 2 5" xfId="5247" xr:uid="{99A7AE02-CF2D-4A8D-8DA6-2E35D4BA0E61}"/>
    <cellStyle name="Normal 5 6 2 2 3" xfId="862" xr:uid="{38D99FD5-6748-458A-B6B0-3D9E24E74E6D}"/>
    <cellStyle name="Normal 5 6 2 2 3 2" xfId="2037" xr:uid="{D57B7343-A30C-45FA-ADFE-38EED8E94AFB}"/>
    <cellStyle name="Normal 5 6 2 2 3 2 2" xfId="4380" xr:uid="{CDA01CF1-9441-4D27-AE4A-A4AE3F84136A}"/>
    <cellStyle name="Normal 5 6 2 2 3 2 3" xfId="6712" xr:uid="{4AF64409-A124-4D5D-8004-D9802CEABC46}"/>
    <cellStyle name="Normal 5 6 2 2 3 3" xfId="3210" xr:uid="{492A8363-9897-4053-98F2-DC4FCB99891C}"/>
    <cellStyle name="Normal 5 6 2 2 3 4" xfId="5544" xr:uid="{A05C37B9-F00F-485A-8684-EDEF02A917F7}"/>
    <cellStyle name="Normal 5 6 2 2 4" xfId="1454" xr:uid="{69D74AF5-3A61-4733-927C-0904B43C905F}"/>
    <cellStyle name="Normal 5 6 2 2 4 2" xfId="3797" xr:uid="{60AB5832-243B-495D-A307-7E47077A0640}"/>
    <cellStyle name="Normal 5 6 2 2 4 3" xfId="6129" xr:uid="{2AC7280A-69FD-4D87-A048-415C501AE0D3}"/>
    <cellStyle name="Normal 5 6 2 2 5" xfId="2627" xr:uid="{650184B9-34EB-41D8-AC4F-29933B69F134}"/>
    <cellStyle name="Normal 5 6 2 2 6" xfId="4961" xr:uid="{365CD24D-02CC-4C79-B1DC-E5BCE2EEE858}"/>
    <cellStyle name="Normal 5 6 2 3" xfId="395" xr:uid="{5985FF8D-A662-4411-92B3-ADD59F35E714}"/>
    <cellStyle name="Normal 5 6 2 3 2" xfId="986" xr:uid="{6A3A2D3E-4277-43F5-9034-AFD7AD4D2536}"/>
    <cellStyle name="Normal 5 6 2 3 2 2" xfId="2161" xr:uid="{E078B772-D764-429B-B4D1-EA8BAF09255A}"/>
    <cellStyle name="Normal 5 6 2 3 2 2 2" xfId="4504" xr:uid="{C7968465-2BBD-4683-AA30-20248D9EAE1C}"/>
    <cellStyle name="Normal 5 6 2 3 2 2 3" xfId="6836" xr:uid="{754ABF6D-1663-460A-8B25-131917AA3682}"/>
    <cellStyle name="Normal 5 6 2 3 2 3" xfId="3334" xr:uid="{3B2AF9B5-C964-40DF-AA24-4B7784EBFCD3}"/>
    <cellStyle name="Normal 5 6 2 3 2 4" xfId="5668" xr:uid="{98C6932D-C0A5-4B32-B426-088ACAB45C8A}"/>
    <cellStyle name="Normal 5 6 2 3 3" xfId="1578" xr:uid="{9DE054AC-B6BD-488B-B90B-F52C04547BC2}"/>
    <cellStyle name="Normal 5 6 2 3 3 2" xfId="3921" xr:uid="{4458EE50-18E6-48E1-8106-334DE0A7F3D7}"/>
    <cellStyle name="Normal 5 6 2 3 3 3" xfId="6253" xr:uid="{0CA73AB9-8A86-4288-8BBD-A2E64B3FE725}"/>
    <cellStyle name="Normal 5 6 2 3 4" xfId="2751" xr:uid="{C1FDA361-9B6C-4BA1-973F-92B196AD043E}"/>
    <cellStyle name="Normal 5 6 2 3 5" xfId="5085" xr:uid="{72A6DFB9-39D2-4EEA-AFBC-A5DB3BB01E88}"/>
    <cellStyle name="Normal 5 6 2 4" xfId="700" xr:uid="{3119E976-3ADE-488C-ABBB-D45A1703865C}"/>
    <cellStyle name="Normal 5 6 2 4 2" xfId="1875" xr:uid="{DF9FD2EE-0AAC-40F3-BC4A-9EDD690CB202}"/>
    <cellStyle name="Normal 5 6 2 4 2 2" xfId="4218" xr:uid="{F26A04C2-E2D3-4ECD-BD68-7EC8F69139B8}"/>
    <cellStyle name="Normal 5 6 2 4 2 3" xfId="6550" xr:uid="{C3A61695-8470-4E8A-A2C7-F4952E352E37}"/>
    <cellStyle name="Normal 5 6 2 4 3" xfId="3048" xr:uid="{6BF563FF-6293-4EA1-A31E-F8632659EE08}"/>
    <cellStyle name="Normal 5 6 2 4 4" xfId="5382" xr:uid="{CC0AA8FB-244E-4227-9ADD-448A929C2E44}"/>
    <cellStyle name="Normal 5 6 2 5" xfId="1292" xr:uid="{5C9B00EF-EB1D-4D7F-8183-02E7CC0B937A}"/>
    <cellStyle name="Normal 5 6 2 5 2" xfId="3635" xr:uid="{A5E7F643-2CE6-49FE-9731-9152EFA05B37}"/>
    <cellStyle name="Normal 5 6 2 5 3" xfId="5967" xr:uid="{7AFCE4F8-9F1F-49E7-812A-4F79649B2E7D}"/>
    <cellStyle name="Normal 5 6 2 6" xfId="2465" xr:uid="{BE6C1905-9DFD-462F-AFBE-593619E9E9D0}"/>
    <cellStyle name="Normal 5 6 2 7" xfId="4799" xr:uid="{EECD75C0-2701-4A16-BC85-45BEA0358BE5}"/>
    <cellStyle name="Normal 5 6 3" xfId="150" xr:uid="{43ED92F1-94EF-4A52-8447-C6379DAE5B5D}"/>
    <cellStyle name="Normal 5 6 3 2" xfId="312" xr:uid="{C75867E7-962D-4CCD-A992-EAE54E502472}"/>
    <cellStyle name="Normal 5 6 3 2 2" xfId="598" xr:uid="{9230E423-F8F0-4DAD-BDE4-CD98EAB44AB2}"/>
    <cellStyle name="Normal 5 6 3 2 2 2" xfId="1189" xr:uid="{2B4DC4FC-4864-418B-8A3A-A91C124E236C}"/>
    <cellStyle name="Normal 5 6 3 2 2 2 2" xfId="2364" xr:uid="{7E28C7E6-CE81-4136-8463-1D6B4C5B5175}"/>
    <cellStyle name="Normal 5 6 3 2 2 2 2 2" xfId="4707" xr:uid="{B68A8DCE-19C9-4EAA-A4EC-063B8E6BCEC0}"/>
    <cellStyle name="Normal 5 6 3 2 2 2 2 3" xfId="7039" xr:uid="{5B2FEE53-8509-4C1E-B7E2-301CB8C9FE16}"/>
    <cellStyle name="Normal 5 6 3 2 2 2 3" xfId="3537" xr:uid="{B7C2BFFB-42AC-428F-8D1F-1A90B5811EDD}"/>
    <cellStyle name="Normal 5 6 3 2 2 2 4" xfId="5871" xr:uid="{4CB5ECA8-BA0C-498D-B08C-26D326D76733}"/>
    <cellStyle name="Normal 5 6 3 2 2 3" xfId="1781" xr:uid="{E6525434-349D-4943-A198-276781863FA9}"/>
    <cellStyle name="Normal 5 6 3 2 2 3 2" xfId="4124" xr:uid="{95B3B3CC-9DEE-4F2C-9529-D068716D7C68}"/>
    <cellStyle name="Normal 5 6 3 2 2 3 3" xfId="6456" xr:uid="{87085EC6-6D68-4D30-B335-C53A3168B3DA}"/>
    <cellStyle name="Normal 5 6 3 2 2 4" xfId="2954" xr:uid="{1BE882F9-E387-41C0-8FEF-85DAC4BE3A12}"/>
    <cellStyle name="Normal 5 6 3 2 2 5" xfId="5288" xr:uid="{24DC01AC-379B-469C-8D58-1021495DDC51}"/>
    <cellStyle name="Normal 5 6 3 2 3" xfId="903" xr:uid="{7BD2AF7E-A144-48C5-9E5A-7ABC02CF988C}"/>
    <cellStyle name="Normal 5 6 3 2 3 2" xfId="2078" xr:uid="{039CA514-9B7A-4AAE-93D2-27D812B7B56F}"/>
    <cellStyle name="Normal 5 6 3 2 3 2 2" xfId="4421" xr:uid="{AFF05BF1-8DDA-492F-986E-BE1234131AA8}"/>
    <cellStyle name="Normal 5 6 3 2 3 2 3" xfId="6753" xr:uid="{2D4C16BF-1BFC-4529-B80E-1CDF049E2384}"/>
    <cellStyle name="Normal 5 6 3 2 3 3" xfId="3251" xr:uid="{69443C4A-8E1E-4B67-88F6-E7089F625905}"/>
    <cellStyle name="Normal 5 6 3 2 3 4" xfId="5585" xr:uid="{B316B7DD-A70A-4403-82EA-2FD6755F532D}"/>
    <cellStyle name="Normal 5 6 3 2 4" xfId="1495" xr:uid="{D1C80250-BA5B-47F3-97DC-905EA0D69E34}"/>
    <cellStyle name="Normal 5 6 3 2 4 2" xfId="3838" xr:uid="{897B6037-5C69-45DA-99F9-96729D702510}"/>
    <cellStyle name="Normal 5 6 3 2 4 3" xfId="6170" xr:uid="{F8470913-44EB-472F-8F81-5779967D261E}"/>
    <cellStyle name="Normal 5 6 3 2 5" xfId="2668" xr:uid="{CC097046-9797-40E1-8D6D-81AE6AF35E46}"/>
    <cellStyle name="Normal 5 6 3 2 6" xfId="5002" xr:uid="{6A288BDA-9B4F-462E-8060-A80A5E1D869A}"/>
    <cellStyle name="Normal 5 6 3 3" xfId="436" xr:uid="{B8D23B01-D4E7-4FC5-92ED-5AA26C3F0E07}"/>
    <cellStyle name="Normal 5 6 3 3 2" xfId="1027" xr:uid="{5756EB90-3064-4A21-844F-289E775BA6EE}"/>
    <cellStyle name="Normal 5 6 3 3 2 2" xfId="2202" xr:uid="{6E5F979F-F1A9-404C-9AFB-63A62E709269}"/>
    <cellStyle name="Normal 5 6 3 3 2 2 2" xfId="4545" xr:uid="{9E5DA967-0D99-4E70-B41C-B1B32411D07E}"/>
    <cellStyle name="Normal 5 6 3 3 2 2 3" xfId="6877" xr:uid="{B62E1480-09A9-4921-984D-555C365C66B6}"/>
    <cellStyle name="Normal 5 6 3 3 2 3" xfId="3375" xr:uid="{2FB6AB4C-AFAB-4B01-9034-AAF8C2012584}"/>
    <cellStyle name="Normal 5 6 3 3 2 4" xfId="5709" xr:uid="{3F911734-7B2B-4C39-9708-AB4AF87F448F}"/>
    <cellStyle name="Normal 5 6 3 3 3" xfId="1619" xr:uid="{41DD8EB8-2E5C-4E7D-9958-9086E8D5C703}"/>
    <cellStyle name="Normal 5 6 3 3 3 2" xfId="3962" xr:uid="{4AF3FB96-8E14-4DFC-9287-42999450DAE5}"/>
    <cellStyle name="Normal 5 6 3 3 3 3" xfId="6294" xr:uid="{CA790144-3FF8-47CA-A7CA-3005F2FAC7A6}"/>
    <cellStyle name="Normal 5 6 3 3 4" xfId="2792" xr:uid="{BD0BE49A-7D1E-4DAF-92C9-1154BD72D5E7}"/>
    <cellStyle name="Normal 5 6 3 3 5" xfId="5126" xr:uid="{0E2C0C8A-277C-4293-888D-8488B85973DB}"/>
    <cellStyle name="Normal 5 6 3 4" xfId="741" xr:uid="{BB2862A6-2FF7-451B-9850-1AF7F051ED93}"/>
    <cellStyle name="Normal 5 6 3 4 2" xfId="1916" xr:uid="{BE1E3B5C-44B3-4BBA-B591-6EF5D75ED653}"/>
    <cellStyle name="Normal 5 6 3 4 2 2" xfId="4259" xr:uid="{DAD3F3AD-A26F-49EA-9A1C-935B9035FDAA}"/>
    <cellStyle name="Normal 5 6 3 4 2 3" xfId="6591" xr:uid="{E8EDE019-5442-4774-A11D-B6693605585E}"/>
    <cellStyle name="Normal 5 6 3 4 3" xfId="3089" xr:uid="{E00D5206-0C68-47F4-BFEE-A75CB9FCF0F8}"/>
    <cellStyle name="Normal 5 6 3 4 4" xfId="5423" xr:uid="{5CFEFC99-5C12-4742-A5CD-BFE9B170136E}"/>
    <cellStyle name="Normal 5 6 3 5" xfId="1333" xr:uid="{00FA92B8-AE4B-4E9A-AA4D-DBA35C94AAFD}"/>
    <cellStyle name="Normal 5 6 3 5 2" xfId="3676" xr:uid="{DC6E07DD-C294-467B-ADEB-337455C18A92}"/>
    <cellStyle name="Normal 5 6 3 5 3" xfId="6008" xr:uid="{D9B94589-4249-44FF-B9AA-492C4F8FD1BB}"/>
    <cellStyle name="Normal 5 6 3 6" xfId="2506" xr:uid="{D54AB09C-475C-4465-817A-F1601D879445}"/>
    <cellStyle name="Normal 5 6 3 7" xfId="4840" xr:uid="{9621AE08-4FEF-482B-8096-CF23368ABD05}"/>
    <cellStyle name="Normal 5 6 4" xfId="177" xr:uid="{41439562-8F3B-4A16-AB12-EB1E42FEC1E6}"/>
    <cellStyle name="Normal 5 6 4 2" xfId="244" xr:uid="{F0FB1C18-60FE-4C02-83F3-CB44C86451DF}"/>
    <cellStyle name="Normal 5 6 4 2 2" xfId="530" xr:uid="{6158F5D9-1904-4231-89C5-CB45C79CCA47}"/>
    <cellStyle name="Normal 5 6 4 2 2 2" xfId="1121" xr:uid="{8861077C-D5D4-459A-8A24-BECEEC2E6A4D}"/>
    <cellStyle name="Normal 5 6 4 2 2 2 2" xfId="2296" xr:uid="{343720C5-F7B8-42A7-841D-529B8A7B1ED3}"/>
    <cellStyle name="Normal 5 6 4 2 2 2 2 2" xfId="4639" xr:uid="{07064EFB-BEE3-4854-88B4-A62DD5DD4D96}"/>
    <cellStyle name="Normal 5 6 4 2 2 2 2 3" xfId="6971" xr:uid="{E5A7C0A3-504C-4B5F-A08D-FBEA28DB0C30}"/>
    <cellStyle name="Normal 5 6 4 2 2 2 3" xfId="3469" xr:uid="{D49F2543-B61F-4F61-962C-14AA96738863}"/>
    <cellStyle name="Normal 5 6 4 2 2 2 4" xfId="5803" xr:uid="{50F588BC-EB8F-48C3-8906-F5AB131429CB}"/>
    <cellStyle name="Normal 5 6 4 2 2 3" xfId="1713" xr:uid="{AE807A68-64D9-4871-A8AA-A2B4B4825E72}"/>
    <cellStyle name="Normal 5 6 4 2 2 3 2" xfId="4056" xr:uid="{36A9AEA4-7A25-406E-843D-858B5BB20588}"/>
    <cellStyle name="Normal 5 6 4 2 2 3 3" xfId="6388" xr:uid="{ADD3FEC8-FBF8-4A54-9814-83C770072EC0}"/>
    <cellStyle name="Normal 5 6 4 2 2 4" xfId="2886" xr:uid="{4C4D29BA-D091-4449-BF07-B9C635AACB65}"/>
    <cellStyle name="Normal 5 6 4 2 2 5" xfId="5220" xr:uid="{7510CDCF-3BFB-43B7-9D43-15654E6B34EA}"/>
    <cellStyle name="Normal 5 6 4 2 3" xfId="835" xr:uid="{83AB0A46-539E-47D8-9BC3-8DE17B9B90CB}"/>
    <cellStyle name="Normal 5 6 4 2 3 2" xfId="2010" xr:uid="{7C74EB20-D4ED-489D-AAAF-3F125DEBF237}"/>
    <cellStyle name="Normal 5 6 4 2 3 2 2" xfId="4353" xr:uid="{D09763BE-CCE2-4CF4-8886-7B22F6D4BCC7}"/>
    <cellStyle name="Normal 5 6 4 2 3 2 3" xfId="6685" xr:uid="{C7EF8047-232F-4D59-9B4D-9FD006B2034A}"/>
    <cellStyle name="Normal 5 6 4 2 3 3" xfId="3183" xr:uid="{C460FEAD-792F-4F72-BA1D-D95BA0E91A5C}"/>
    <cellStyle name="Normal 5 6 4 2 3 4" xfId="5517" xr:uid="{1697D5D9-4DBD-4D59-AD4A-460A7D2C05F1}"/>
    <cellStyle name="Normal 5 6 4 2 4" xfId="1427" xr:uid="{33E9C9D4-EAA1-462C-BEF9-E2C661057803}"/>
    <cellStyle name="Normal 5 6 4 2 4 2" xfId="3770" xr:uid="{30666226-0E76-429B-8F8C-7E2E828C8875}"/>
    <cellStyle name="Normal 5 6 4 2 4 3" xfId="6102" xr:uid="{6C32AB85-122D-447B-B973-78602D10D68A}"/>
    <cellStyle name="Normal 5 6 4 2 5" xfId="2600" xr:uid="{CED98DE3-15DD-47AE-A27F-5CD830F20B74}"/>
    <cellStyle name="Normal 5 6 4 2 6" xfId="4934" xr:uid="{1784C05E-41EA-47A6-950F-D529502CA015}"/>
    <cellStyle name="Normal 5 6 4 3" xfId="463" xr:uid="{C0741823-CD25-4061-9FC2-3CCEF150A87D}"/>
    <cellStyle name="Normal 5 6 4 3 2" xfId="1054" xr:uid="{0C4ACE6C-E31C-4D1A-8E4A-FB0F604F2E10}"/>
    <cellStyle name="Normal 5 6 4 3 2 2" xfId="2229" xr:uid="{0788CB62-C548-4823-B40A-1EF03ED2101A}"/>
    <cellStyle name="Normal 5 6 4 3 2 2 2" xfId="4572" xr:uid="{EF03F24A-FBB4-41E4-8EDD-7E489148751C}"/>
    <cellStyle name="Normal 5 6 4 3 2 2 3" xfId="6904" xr:uid="{848D39C3-463E-4886-99CD-EBFB3629D8C9}"/>
    <cellStyle name="Normal 5 6 4 3 2 3" xfId="3402" xr:uid="{45995092-03D8-4B42-887C-D1681D4232B0}"/>
    <cellStyle name="Normal 5 6 4 3 2 4" xfId="5736" xr:uid="{EFA6EA80-8368-4462-B016-29636AF2E734}"/>
    <cellStyle name="Normal 5 6 4 3 3" xfId="1646" xr:uid="{18DDDA32-2F59-4700-98EF-22F03CF53EF1}"/>
    <cellStyle name="Normal 5 6 4 3 3 2" xfId="3989" xr:uid="{244897E6-FCE7-4B3B-AFEC-0928C0C766D8}"/>
    <cellStyle name="Normal 5 6 4 3 3 3" xfId="6321" xr:uid="{61938EE8-9882-4C3D-ADA5-03305198837C}"/>
    <cellStyle name="Normal 5 6 4 3 4" xfId="2819" xr:uid="{59B32936-97C9-46E0-9287-5DC16747F8F2}"/>
    <cellStyle name="Normal 5 6 4 3 5" xfId="5153" xr:uid="{D3A96C94-A9EF-4B02-9BF7-101144F31E12}"/>
    <cellStyle name="Normal 5 6 4 4" xfId="768" xr:uid="{D7143BEF-808C-4A11-AC9A-9F8FA067DD2C}"/>
    <cellStyle name="Normal 5 6 4 4 2" xfId="1943" xr:uid="{06767506-A4FD-4995-9BA8-0CCE0D540F65}"/>
    <cellStyle name="Normal 5 6 4 4 2 2" xfId="4286" xr:uid="{9870767F-6A4A-486B-BAC1-0423DBCE7734}"/>
    <cellStyle name="Normal 5 6 4 4 2 3" xfId="6618" xr:uid="{B68C811C-059F-4DA2-85D5-2A5B14BE97F1}"/>
    <cellStyle name="Normal 5 6 4 4 3" xfId="3116" xr:uid="{D89CDD84-778A-4812-AE87-022F5EEB0FE8}"/>
    <cellStyle name="Normal 5 6 4 4 4" xfId="5450" xr:uid="{24A3B51F-5435-420D-9291-EB09EF67D26B}"/>
    <cellStyle name="Normal 5 6 4 5" xfId="1360" xr:uid="{1A3EAC83-9EFC-4F66-9DE2-3F8272144DB7}"/>
    <cellStyle name="Normal 5 6 4 5 2" xfId="3703" xr:uid="{415921EB-3A77-4863-914A-A5FC799825F8}"/>
    <cellStyle name="Normal 5 6 4 5 3" xfId="6035" xr:uid="{61E68B71-95B3-4BBB-931D-8039AE83C6C6}"/>
    <cellStyle name="Normal 5 6 4 6" xfId="2533" xr:uid="{585A378B-0155-4063-ADB2-1179BC5A7166}"/>
    <cellStyle name="Normal 5 6 4 7" xfId="4867" xr:uid="{67D649FB-FAB8-4C26-B74A-A78ED213959A}"/>
    <cellStyle name="Normal 5 6 5" xfId="344" xr:uid="{FC437CDE-11E6-4C89-BDC2-41534936DCDE}"/>
    <cellStyle name="Normal 5 6 5 2" xfId="630" xr:uid="{C0663381-015E-42A9-A66F-E9EC01EE23AA}"/>
    <cellStyle name="Normal 5 6 5 2 2" xfId="1221" xr:uid="{CB392AFE-3ACD-41B4-9D13-A3428BB16C0A}"/>
    <cellStyle name="Normal 5 6 5 2 2 2" xfId="2396" xr:uid="{D7A470F5-3ED6-42C4-B2DB-E9917F92860C}"/>
    <cellStyle name="Normal 5 6 5 2 2 2 2" xfId="4739" xr:uid="{E72EF475-AD55-4A17-B6C8-2398232264B8}"/>
    <cellStyle name="Normal 5 6 5 2 2 2 3" xfId="7071" xr:uid="{04C9BD50-85ED-438B-8588-315214AC4976}"/>
    <cellStyle name="Normal 5 6 5 2 2 3" xfId="3569" xr:uid="{9F4FDECB-CFE4-40AE-BB9B-1C6A27116333}"/>
    <cellStyle name="Normal 5 6 5 2 2 4" xfId="5903" xr:uid="{F74B6FEB-4962-47A2-B8AE-F0E297840073}"/>
    <cellStyle name="Normal 5 6 5 2 3" xfId="1813" xr:uid="{4D0A7427-1516-4932-B59C-C319435F5397}"/>
    <cellStyle name="Normal 5 6 5 2 3 2" xfId="4156" xr:uid="{BA392F77-D456-4442-9A07-CE5A927ED28F}"/>
    <cellStyle name="Normal 5 6 5 2 3 3" xfId="6488" xr:uid="{C0FDAD24-874F-42BD-A4D4-2BCB47C35E9D}"/>
    <cellStyle name="Normal 5 6 5 2 4" xfId="2986" xr:uid="{9B1FEF0D-928F-44C6-B2A3-89EC96C2E58A}"/>
    <cellStyle name="Normal 5 6 5 2 5" xfId="5320" xr:uid="{1912265C-FFC3-4EE8-9FC9-BFF1CAD7267C}"/>
    <cellStyle name="Normal 5 6 5 3" xfId="935" xr:uid="{ED80EB7D-61CD-44BC-85B5-73465CBCB4D5}"/>
    <cellStyle name="Normal 5 6 5 3 2" xfId="2110" xr:uid="{4782BEB3-2A27-4DD7-ABC5-31C2F1E3628D}"/>
    <cellStyle name="Normal 5 6 5 3 2 2" xfId="4453" xr:uid="{1E61A064-CF01-4811-B636-684CD4E7B8E5}"/>
    <cellStyle name="Normal 5 6 5 3 2 3" xfId="6785" xr:uid="{A154B674-2C8B-44EA-A446-81236964006B}"/>
    <cellStyle name="Normal 5 6 5 3 3" xfId="3283" xr:uid="{039AF6B1-E296-49A5-9E14-0A6370B12FCD}"/>
    <cellStyle name="Normal 5 6 5 3 4" xfId="5617" xr:uid="{E508AB71-BE75-4B5B-AD52-A0DFC6101FD1}"/>
    <cellStyle name="Normal 5 6 5 4" xfId="1527" xr:uid="{96198C2D-D1C4-4731-B48A-8ECA22D3A2C4}"/>
    <cellStyle name="Normal 5 6 5 4 2" xfId="3870" xr:uid="{81709907-EDA1-487A-8F20-F1C99986E00D}"/>
    <cellStyle name="Normal 5 6 5 4 3" xfId="6202" xr:uid="{D34FA024-4D49-4CE9-8B2C-CFC393938A6A}"/>
    <cellStyle name="Normal 5 6 5 5" xfId="2700" xr:uid="{8531E9C0-FDC1-46C8-B4F3-E59902335AA2}"/>
    <cellStyle name="Normal 5 6 5 6" xfId="5034" xr:uid="{61FC7770-5891-40DD-9811-840995B033C1}"/>
    <cellStyle name="Normal 5 6 6" xfId="217" xr:uid="{D4ACA293-A7FC-4551-98AB-6F44C90340C6}"/>
    <cellStyle name="Normal 5 6 6 2" xfId="503" xr:uid="{254889E0-56E8-474C-870C-940C590C2EAC}"/>
    <cellStyle name="Normal 5 6 6 2 2" xfId="1094" xr:uid="{5BA8E31D-4DA2-4353-8EC5-DA10C6D63F94}"/>
    <cellStyle name="Normal 5 6 6 2 2 2" xfId="2269" xr:uid="{B3B23BE5-20EE-4032-A686-A47288970DC7}"/>
    <cellStyle name="Normal 5 6 6 2 2 2 2" xfId="4612" xr:uid="{DBF74784-32E7-4EAF-B919-A460ABD551D0}"/>
    <cellStyle name="Normal 5 6 6 2 2 2 3" xfId="6944" xr:uid="{61DDEFAE-3CEB-43C0-A120-531E9E68A6DF}"/>
    <cellStyle name="Normal 5 6 6 2 2 3" xfId="3442" xr:uid="{18601C12-A3E4-4327-8497-99D2AF231CA8}"/>
    <cellStyle name="Normal 5 6 6 2 2 4" xfId="5776" xr:uid="{F1A7C349-9E93-425F-A26B-5A68C303FFC3}"/>
    <cellStyle name="Normal 5 6 6 2 3" xfId="1686" xr:uid="{500C5892-0B85-4C09-9A0F-DFF8E9F4B6B6}"/>
    <cellStyle name="Normal 5 6 6 2 3 2" xfId="4029" xr:uid="{25588FAA-6686-4982-A075-67C67D271B00}"/>
    <cellStyle name="Normal 5 6 6 2 3 3" xfId="6361" xr:uid="{2558F6AF-3BB5-4CB4-91CB-9FA586E7729D}"/>
    <cellStyle name="Normal 5 6 6 2 4" xfId="2859" xr:uid="{51CCDB71-3CDE-45CE-A833-E9C4644D7EA5}"/>
    <cellStyle name="Normal 5 6 6 2 5" xfId="5193" xr:uid="{E82D6714-A804-485A-9EEB-5C7D37022B7A}"/>
    <cellStyle name="Normal 5 6 6 3" xfId="808" xr:uid="{0DA5492B-4479-4E09-8501-1B4A8AF31E91}"/>
    <cellStyle name="Normal 5 6 6 3 2" xfId="1983" xr:uid="{E45BCE3E-26C5-44BE-90D2-5AAED79CF3BE}"/>
    <cellStyle name="Normal 5 6 6 3 2 2" xfId="4326" xr:uid="{D3174DA7-6B22-4795-BD49-D8AA5F5FCF8F}"/>
    <cellStyle name="Normal 5 6 6 3 2 3" xfId="6658" xr:uid="{1AF919DA-C275-4F35-95DF-740106DA2F61}"/>
    <cellStyle name="Normal 5 6 6 3 3" xfId="3156" xr:uid="{8332479D-634F-4489-AE45-34747B72F342}"/>
    <cellStyle name="Normal 5 6 6 3 4" xfId="5490" xr:uid="{DD74107E-6269-49DD-A21B-B86799BFE70B}"/>
    <cellStyle name="Normal 5 6 6 4" xfId="1400" xr:uid="{C1417F62-D491-401D-8692-4BB8ECD1EA5C}"/>
    <cellStyle name="Normal 5 6 6 4 2" xfId="3743" xr:uid="{ACA196A1-139A-4F2C-81C3-AAE2B344CDC6}"/>
    <cellStyle name="Normal 5 6 6 4 3" xfId="6075" xr:uid="{78C8A804-3CCA-46CA-97A8-F18AB7B6F4A0}"/>
    <cellStyle name="Normal 5 6 6 5" xfId="2573" xr:uid="{E9F71810-B37C-402E-995F-0C26F6D8F801}"/>
    <cellStyle name="Normal 5 6 6 6" xfId="4907" xr:uid="{7E810570-4D24-4D25-9BA2-0D56FA36AA77}"/>
    <cellStyle name="Normal 5 6 7" xfId="368" xr:uid="{0685AD6F-6DCB-48AA-BA90-98C17A602A88}"/>
    <cellStyle name="Normal 5 6 7 2" xfId="959" xr:uid="{DC34E29E-FF0E-417D-B485-33BA252E918F}"/>
    <cellStyle name="Normal 5 6 7 2 2" xfId="2134" xr:uid="{7D536F19-5938-49FE-AC7E-304A634DFB9D}"/>
    <cellStyle name="Normal 5 6 7 2 2 2" xfId="4477" xr:uid="{C6340A61-FE36-4888-8928-66D41C7D77F2}"/>
    <cellStyle name="Normal 5 6 7 2 2 3" xfId="6809" xr:uid="{CB518CCD-480C-4229-A204-B2AA3C46CC59}"/>
    <cellStyle name="Normal 5 6 7 2 3" xfId="3307" xr:uid="{5874855C-B991-42D7-9257-F28F16028AB2}"/>
    <cellStyle name="Normal 5 6 7 2 4" xfId="5641" xr:uid="{0B96C5B0-FAA5-4D87-B7D7-A780C4B24327}"/>
    <cellStyle name="Normal 5 6 7 3" xfId="1551" xr:uid="{4A87847F-8333-4ECD-8D6A-62CE7BBEFA93}"/>
    <cellStyle name="Normal 5 6 7 3 2" xfId="3894" xr:uid="{06ED7566-FF83-4B98-912E-A7561E794707}"/>
    <cellStyle name="Normal 5 6 7 3 3" xfId="6226" xr:uid="{9DEEDE5F-A50F-4813-B5AF-569159304618}"/>
    <cellStyle name="Normal 5 6 7 4" xfId="2724" xr:uid="{E1F47C2F-0924-41E8-9F28-66D6519EEC33}"/>
    <cellStyle name="Normal 5 6 7 5" xfId="5058" xr:uid="{28528058-1774-4805-ABCE-2140A259C88E}"/>
    <cellStyle name="Normal 5 6 8" xfId="673" xr:uid="{AC7BED94-AD02-4D33-BBA8-052626772D7C}"/>
    <cellStyle name="Normal 5 6 8 2" xfId="1848" xr:uid="{EAE7BFAD-E46A-4A98-A814-40BC6AE5B978}"/>
    <cellStyle name="Normal 5 6 8 2 2" xfId="4191" xr:uid="{FFDEAC71-6694-4E99-B076-23C0CEEA41CE}"/>
    <cellStyle name="Normal 5 6 8 2 3" xfId="6523" xr:uid="{ADA0CC8E-DDDF-448F-A110-6924AC703DE9}"/>
    <cellStyle name="Normal 5 6 8 3" xfId="3021" xr:uid="{4EF2AED7-4F35-4BAA-A7F0-A37DD9178771}"/>
    <cellStyle name="Normal 5 6 8 4" xfId="5355" xr:uid="{045977AB-4A4E-4638-B7B9-3BAED2EDF77B}"/>
    <cellStyle name="Normal 5 6 9" xfId="1265" xr:uid="{C450C140-9DEE-4C33-B5EC-0812EDB3B53C}"/>
    <cellStyle name="Normal 5 6 9 2" xfId="3608" xr:uid="{50061CF0-7BF7-4524-8CA6-5B8C01145FF1}"/>
    <cellStyle name="Normal 5 6 9 3" xfId="5940" xr:uid="{0C63E536-F2CB-46F0-960D-E459C6B52B05}"/>
    <cellStyle name="Normal 5 7" xfId="95" xr:uid="{CE38C165-A20A-4AB0-AD6A-87394542F855}"/>
    <cellStyle name="Normal 5 7 10" xfId="2451" xr:uid="{7768C868-106E-49CE-8FB5-6A9DB27CE84C}"/>
    <cellStyle name="Normal 5 7 11" xfId="4785" xr:uid="{F5A1F23D-667A-4B75-AB86-98E2CB14C604}"/>
    <cellStyle name="Normal 5 7 2" xfId="122" xr:uid="{19C0CBA5-1E7D-40C8-A446-329E1CF754FD}"/>
    <cellStyle name="Normal 5 7 2 2" xfId="284" xr:uid="{2C36E2E9-9275-4A4F-90F4-227B508F2671}"/>
    <cellStyle name="Normal 5 7 2 2 2" xfId="570" xr:uid="{3C56EDB4-85CD-4C6C-A88C-6948D5062D4E}"/>
    <cellStyle name="Normal 5 7 2 2 2 2" xfId="1161" xr:uid="{50C5AB3D-E24B-42DD-853C-74C9546DBB8F}"/>
    <cellStyle name="Normal 5 7 2 2 2 2 2" xfId="2336" xr:uid="{1344900B-36EB-45F5-8359-A9D35B5E4F2D}"/>
    <cellStyle name="Normal 5 7 2 2 2 2 2 2" xfId="4679" xr:uid="{4589A869-912F-42C2-86BB-01A9C404C060}"/>
    <cellStyle name="Normal 5 7 2 2 2 2 2 3" xfId="7011" xr:uid="{7224C24C-4189-40C2-8C4C-57E268D74384}"/>
    <cellStyle name="Normal 5 7 2 2 2 2 3" xfId="3509" xr:uid="{31323AFC-9A31-4ACE-B708-81771C1FD1DA}"/>
    <cellStyle name="Normal 5 7 2 2 2 2 4" xfId="5843" xr:uid="{BDF5916D-3013-43E6-9432-B70C1A3BAD4A}"/>
    <cellStyle name="Normal 5 7 2 2 2 3" xfId="1753" xr:uid="{7A1EE249-678F-4611-8EAA-3619D6481D99}"/>
    <cellStyle name="Normal 5 7 2 2 2 3 2" xfId="4096" xr:uid="{647FC05F-9843-410A-80B6-67A4B7B7CB32}"/>
    <cellStyle name="Normal 5 7 2 2 2 3 3" xfId="6428" xr:uid="{73D20B84-7A25-49B9-96E9-6355AB3E79A3}"/>
    <cellStyle name="Normal 5 7 2 2 2 4" xfId="2926" xr:uid="{5221F9ED-017F-4693-9B38-65C204B6045F}"/>
    <cellStyle name="Normal 5 7 2 2 2 5" xfId="5260" xr:uid="{4396E695-B76E-4076-90CA-21DEA6DF9EF3}"/>
    <cellStyle name="Normal 5 7 2 2 3" xfId="875" xr:uid="{743650F9-196E-42FB-9361-3D0851D3488A}"/>
    <cellStyle name="Normal 5 7 2 2 3 2" xfId="2050" xr:uid="{9A752C51-9A3A-4B16-8B8C-16A908720851}"/>
    <cellStyle name="Normal 5 7 2 2 3 2 2" xfId="4393" xr:uid="{9235CC5F-75FB-461B-B229-DC8B2209CDB7}"/>
    <cellStyle name="Normal 5 7 2 2 3 2 3" xfId="6725" xr:uid="{981529FA-A0FB-4FE2-A4ED-078B06204D04}"/>
    <cellStyle name="Normal 5 7 2 2 3 3" xfId="3223" xr:uid="{314C0AC5-F330-4F15-8872-89F170D51EFA}"/>
    <cellStyle name="Normal 5 7 2 2 3 4" xfId="5557" xr:uid="{37427854-007D-4BE1-A354-CF94AA26F611}"/>
    <cellStyle name="Normal 5 7 2 2 4" xfId="1467" xr:uid="{C6C6AA7C-AA2A-479E-A7D7-C42C3ECA5039}"/>
    <cellStyle name="Normal 5 7 2 2 4 2" xfId="3810" xr:uid="{930CA8F5-0BD3-48E4-BC32-5CDDEFD3E4D7}"/>
    <cellStyle name="Normal 5 7 2 2 4 3" xfId="6142" xr:uid="{A7CD22CC-FCE1-45CA-8A2D-1C7E5528A401}"/>
    <cellStyle name="Normal 5 7 2 2 5" xfId="2640" xr:uid="{D2F1CA14-A92D-4005-8661-B994679ADD5B}"/>
    <cellStyle name="Normal 5 7 2 2 6" xfId="4974" xr:uid="{626DEF4B-8DF0-4FF6-91C5-33C0D971B29F}"/>
    <cellStyle name="Normal 5 7 2 3" xfId="408" xr:uid="{41A0407B-2D09-4832-B457-9EF99F4CA751}"/>
    <cellStyle name="Normal 5 7 2 3 2" xfId="999" xr:uid="{731E5D8F-AA7D-43F4-8A66-4BC85848C036}"/>
    <cellStyle name="Normal 5 7 2 3 2 2" xfId="2174" xr:uid="{A5EB036A-5DEC-49C3-9D56-FA50DA86CB7B}"/>
    <cellStyle name="Normal 5 7 2 3 2 2 2" xfId="4517" xr:uid="{949101B5-27FF-4126-8A4D-BFF48E3B97EE}"/>
    <cellStyle name="Normal 5 7 2 3 2 2 3" xfId="6849" xr:uid="{03617505-2BF2-4849-9C64-CA0A022F1D88}"/>
    <cellStyle name="Normal 5 7 2 3 2 3" xfId="3347" xr:uid="{47088B06-8E25-4DF3-A2A4-0CB730E3C2DB}"/>
    <cellStyle name="Normal 5 7 2 3 2 4" xfId="5681" xr:uid="{96416C15-6ABF-4528-8695-061A76610F0C}"/>
    <cellStyle name="Normal 5 7 2 3 3" xfId="1591" xr:uid="{6EC45359-9A42-4B11-BB55-066D851048AD}"/>
    <cellStyle name="Normal 5 7 2 3 3 2" xfId="3934" xr:uid="{9B15819B-B078-4AC8-A1E6-34E31FE43B02}"/>
    <cellStyle name="Normal 5 7 2 3 3 3" xfId="6266" xr:uid="{CF995D95-5FD6-4682-863B-C7B7761322F4}"/>
    <cellStyle name="Normal 5 7 2 3 4" xfId="2764" xr:uid="{6D705D34-D5C8-4988-A29F-A9A1935DD081}"/>
    <cellStyle name="Normal 5 7 2 3 5" xfId="5098" xr:uid="{4E6B36DA-FE18-4DF9-BA4C-AA3DAB778D58}"/>
    <cellStyle name="Normal 5 7 2 4" xfId="713" xr:uid="{232B2080-A7E8-45EA-9A33-5E15E9497034}"/>
    <cellStyle name="Normal 5 7 2 4 2" xfId="1888" xr:uid="{063AA578-D26E-4548-B618-EEF20FE1C384}"/>
    <cellStyle name="Normal 5 7 2 4 2 2" xfId="4231" xr:uid="{F358DA02-D07B-4DC0-B366-D200DBCBC19A}"/>
    <cellStyle name="Normal 5 7 2 4 2 3" xfId="6563" xr:uid="{B4441020-4384-4CFA-A1DF-9949F1E02563}"/>
    <cellStyle name="Normal 5 7 2 4 3" xfId="3061" xr:uid="{D623F3B7-8FD0-42EA-B7B6-4D9170C9EFED}"/>
    <cellStyle name="Normal 5 7 2 4 4" xfId="5395" xr:uid="{99D5DC66-3199-4EDA-90E5-C6330E487173}"/>
    <cellStyle name="Normal 5 7 2 5" xfId="1305" xr:uid="{469437B9-D88A-4DBD-8923-4C72066636BA}"/>
    <cellStyle name="Normal 5 7 2 5 2" xfId="3648" xr:uid="{9DB06C14-6941-4EED-B749-384CABF8BCB6}"/>
    <cellStyle name="Normal 5 7 2 5 3" xfId="5980" xr:uid="{3864AD10-344F-4159-97C5-CCCF8C92D69C}"/>
    <cellStyle name="Normal 5 7 2 6" xfId="2478" xr:uid="{B8B90766-F08C-4FF6-AF35-CA420D7357B3}"/>
    <cellStyle name="Normal 5 7 2 7" xfId="4812" xr:uid="{17F54B1E-00F9-4DCC-97D7-A95BF21E143B}"/>
    <cellStyle name="Normal 5 7 3" xfId="163" xr:uid="{CCC96634-9620-4632-B23D-C4F478904CAE}"/>
    <cellStyle name="Normal 5 7 3 2" xfId="325" xr:uid="{AFEE6748-B423-4267-9E16-88E830CFAF48}"/>
    <cellStyle name="Normal 5 7 3 2 2" xfId="611" xr:uid="{19D19BC4-B639-4811-B8A7-DBCA50432612}"/>
    <cellStyle name="Normal 5 7 3 2 2 2" xfId="1202" xr:uid="{2402734B-148E-43FC-B06F-1E733F19B2B4}"/>
    <cellStyle name="Normal 5 7 3 2 2 2 2" xfId="2377" xr:uid="{6A5F24BE-3220-490B-90AB-86454E9E5BD5}"/>
    <cellStyle name="Normal 5 7 3 2 2 2 2 2" xfId="4720" xr:uid="{CE9221ED-6231-4A7D-B4E4-90F9BAD24A03}"/>
    <cellStyle name="Normal 5 7 3 2 2 2 2 3" xfId="7052" xr:uid="{42E448A0-9D06-4FB9-8F57-2E332D462DB5}"/>
    <cellStyle name="Normal 5 7 3 2 2 2 3" xfId="3550" xr:uid="{6373F990-0D49-4634-89D0-6E12B67CEB75}"/>
    <cellStyle name="Normal 5 7 3 2 2 2 4" xfId="5884" xr:uid="{BD336A42-306F-48F1-8B53-E217F5E661EE}"/>
    <cellStyle name="Normal 5 7 3 2 2 3" xfId="1794" xr:uid="{BF4AB4AB-5DE4-4F2C-BAC5-E9B231D6C9EB}"/>
    <cellStyle name="Normal 5 7 3 2 2 3 2" xfId="4137" xr:uid="{F1F5AF32-D567-4118-B500-00DAA4852A83}"/>
    <cellStyle name="Normal 5 7 3 2 2 3 3" xfId="6469" xr:uid="{62677CB8-24E8-4275-BD94-AF1BCD9B9520}"/>
    <cellStyle name="Normal 5 7 3 2 2 4" xfId="2967" xr:uid="{C4B48CDD-FF5A-4B2E-B674-8501F1ECADC0}"/>
    <cellStyle name="Normal 5 7 3 2 2 5" xfId="5301" xr:uid="{4C17FFA1-551C-47A2-8C84-B8E800BEC62A}"/>
    <cellStyle name="Normal 5 7 3 2 3" xfId="916" xr:uid="{60AE7E49-C1B2-41FE-9568-86DDE70B36F8}"/>
    <cellStyle name="Normal 5 7 3 2 3 2" xfId="2091" xr:uid="{58F3C1F6-B3A0-425F-A96C-5F74855D8BE2}"/>
    <cellStyle name="Normal 5 7 3 2 3 2 2" xfId="4434" xr:uid="{49B6D161-5DFE-42A9-82B2-FC9453B349A0}"/>
    <cellStyle name="Normal 5 7 3 2 3 2 3" xfId="6766" xr:uid="{AC2B1FA9-6022-40F8-BCFC-0E86C28E6CBD}"/>
    <cellStyle name="Normal 5 7 3 2 3 3" xfId="3264" xr:uid="{02F927AF-BC57-48E0-B2AB-52C5AC65CF9E}"/>
    <cellStyle name="Normal 5 7 3 2 3 4" xfId="5598" xr:uid="{80C97FE8-A558-40F0-8B53-1955138641F0}"/>
    <cellStyle name="Normal 5 7 3 2 4" xfId="1508" xr:uid="{9153D020-B9C1-4DB8-8F11-E8686986C799}"/>
    <cellStyle name="Normal 5 7 3 2 4 2" xfId="3851" xr:uid="{1A89E0D1-6824-421C-A8F3-40F0DB151308}"/>
    <cellStyle name="Normal 5 7 3 2 4 3" xfId="6183" xr:uid="{747B9A04-E999-4FA6-B383-33E798EC8412}"/>
    <cellStyle name="Normal 5 7 3 2 5" xfId="2681" xr:uid="{A6B7C3BD-28BC-42A3-AE89-3807D4D4DE9A}"/>
    <cellStyle name="Normal 5 7 3 2 6" xfId="5015" xr:uid="{82F89B30-AB0A-4429-97AF-7DD7096B59D8}"/>
    <cellStyle name="Normal 5 7 3 3" xfId="449" xr:uid="{B6F3ED90-B5EB-437A-8027-648ED95E5557}"/>
    <cellStyle name="Normal 5 7 3 3 2" xfId="1040" xr:uid="{DACE80DB-09BB-4CEA-BD2B-B17CE3BB5C8A}"/>
    <cellStyle name="Normal 5 7 3 3 2 2" xfId="2215" xr:uid="{2B4AB214-EDC3-42D6-A761-1DC1E7F53354}"/>
    <cellStyle name="Normal 5 7 3 3 2 2 2" xfId="4558" xr:uid="{1ECAFD8F-3734-4F8C-9D6C-F23AFDA50A17}"/>
    <cellStyle name="Normal 5 7 3 3 2 2 3" xfId="6890" xr:uid="{6B2ECBD5-038D-439E-886F-E79B73D21044}"/>
    <cellStyle name="Normal 5 7 3 3 2 3" xfId="3388" xr:uid="{F39B4DD4-B076-4718-B716-CF28FBD1696D}"/>
    <cellStyle name="Normal 5 7 3 3 2 4" xfId="5722" xr:uid="{38A6DAE0-D76E-43B6-B23E-C1496636EF3D}"/>
    <cellStyle name="Normal 5 7 3 3 3" xfId="1632" xr:uid="{FBA3E5F4-6F24-45DB-9C1C-011F59E485C1}"/>
    <cellStyle name="Normal 5 7 3 3 3 2" xfId="3975" xr:uid="{3380FD6C-5A7E-44B2-BC02-6E0C741E186D}"/>
    <cellStyle name="Normal 5 7 3 3 3 3" xfId="6307" xr:uid="{9594A99B-3966-4E9A-BEAE-14CEABC213C2}"/>
    <cellStyle name="Normal 5 7 3 3 4" xfId="2805" xr:uid="{AC244DAF-2826-4378-B8D3-8C147DA6B7FD}"/>
    <cellStyle name="Normal 5 7 3 3 5" xfId="5139" xr:uid="{27E51665-D147-444E-A7B4-3A55860E9558}"/>
    <cellStyle name="Normal 5 7 3 4" xfId="754" xr:uid="{596AA5CA-BDF7-4477-BCA8-7918FB317510}"/>
    <cellStyle name="Normal 5 7 3 4 2" xfId="1929" xr:uid="{3F1B0FE6-BF4C-4762-8FF2-8C3D858277FC}"/>
    <cellStyle name="Normal 5 7 3 4 2 2" xfId="4272" xr:uid="{D57C7A8C-ECCD-4900-9376-C796AF6C9B6D}"/>
    <cellStyle name="Normal 5 7 3 4 2 3" xfId="6604" xr:uid="{9E873B4A-FAF8-4FD7-82A0-7E92FE07093B}"/>
    <cellStyle name="Normal 5 7 3 4 3" xfId="3102" xr:uid="{E8074FF4-F080-4F28-9B9A-AC3128BAAE2D}"/>
    <cellStyle name="Normal 5 7 3 4 4" xfId="5436" xr:uid="{F9CB6472-5920-4751-A59F-C512D531AB43}"/>
    <cellStyle name="Normal 5 7 3 5" xfId="1346" xr:uid="{93E67B98-C69A-4C4D-B880-8FE6BD484BD9}"/>
    <cellStyle name="Normal 5 7 3 5 2" xfId="3689" xr:uid="{C432C952-55CB-40FE-89A7-06E4E572575C}"/>
    <cellStyle name="Normal 5 7 3 5 3" xfId="6021" xr:uid="{CDACDF09-2729-4FFD-9938-6B2FE629E127}"/>
    <cellStyle name="Normal 5 7 3 6" xfId="2519" xr:uid="{F66FA542-850C-45B4-841D-9AE88FF00619}"/>
    <cellStyle name="Normal 5 7 3 7" xfId="4853" xr:uid="{8CAF4539-9B16-4115-9066-3BF901C6E6CF}"/>
    <cellStyle name="Normal 5 7 4" xfId="190" xr:uid="{C7791606-2B99-423D-A070-9CC8623E5EB4}"/>
    <cellStyle name="Normal 5 7 4 2" xfId="257" xr:uid="{67A5C523-53A2-4A18-925A-15C25A49A03D}"/>
    <cellStyle name="Normal 5 7 4 2 2" xfId="543" xr:uid="{8CE193AB-141E-44A1-BAD9-EB5BD8100655}"/>
    <cellStyle name="Normal 5 7 4 2 2 2" xfId="1134" xr:uid="{CA27D747-B6AB-45EB-B8F8-7EFA7312B7C7}"/>
    <cellStyle name="Normal 5 7 4 2 2 2 2" xfId="2309" xr:uid="{E8AEBF9F-8973-4751-BA67-7639C1C9B65A}"/>
    <cellStyle name="Normal 5 7 4 2 2 2 2 2" xfId="4652" xr:uid="{7CA8C0CD-ED91-4931-B6AF-999A663C773D}"/>
    <cellStyle name="Normal 5 7 4 2 2 2 2 3" xfId="6984" xr:uid="{7ED322C2-4C14-425B-A58E-21F6525CA778}"/>
    <cellStyle name="Normal 5 7 4 2 2 2 3" xfId="3482" xr:uid="{65884F89-6195-4D21-B78D-8CA783E61E00}"/>
    <cellStyle name="Normal 5 7 4 2 2 2 4" xfId="5816" xr:uid="{3ECDFB28-A0B2-4485-A8D4-E41FC84AB7DD}"/>
    <cellStyle name="Normal 5 7 4 2 2 3" xfId="1726" xr:uid="{A719F6E3-EC42-41FE-AF7C-B309ED521341}"/>
    <cellStyle name="Normal 5 7 4 2 2 3 2" xfId="4069" xr:uid="{FB7C805B-4CF5-4BC3-8CC1-8EA542C5EDED}"/>
    <cellStyle name="Normal 5 7 4 2 2 3 3" xfId="6401" xr:uid="{8C632716-D3C5-43F5-8816-E0067FBC6FFD}"/>
    <cellStyle name="Normal 5 7 4 2 2 4" xfId="2899" xr:uid="{B9BB1FCB-3798-4FAB-AF9E-8EC3B26254E7}"/>
    <cellStyle name="Normal 5 7 4 2 2 5" xfId="5233" xr:uid="{8CCAB730-4313-4F1F-87DA-DD3F7D16E331}"/>
    <cellStyle name="Normal 5 7 4 2 3" xfId="848" xr:uid="{DB462C4C-8EE0-44AE-98C3-F20777C264D3}"/>
    <cellStyle name="Normal 5 7 4 2 3 2" xfId="2023" xr:uid="{5ABEFE02-1915-4E77-8309-3D9CCE946CA8}"/>
    <cellStyle name="Normal 5 7 4 2 3 2 2" xfId="4366" xr:uid="{EF9CFCDE-F3FB-47A7-969D-28C57C029C6D}"/>
    <cellStyle name="Normal 5 7 4 2 3 2 3" xfId="6698" xr:uid="{EB8E8DF9-BDA5-44DB-A829-E5271415612E}"/>
    <cellStyle name="Normal 5 7 4 2 3 3" xfId="3196" xr:uid="{4244614B-953C-4D3C-8434-08CD16B27821}"/>
    <cellStyle name="Normal 5 7 4 2 3 4" xfId="5530" xr:uid="{93014C59-BE84-4ABE-8E2B-DA9ED4C3D2E8}"/>
    <cellStyle name="Normal 5 7 4 2 4" xfId="1440" xr:uid="{6EE3752D-0A24-4814-BFB9-9A3C4B2B0F1D}"/>
    <cellStyle name="Normal 5 7 4 2 4 2" xfId="3783" xr:uid="{8C5D57B8-977B-40BD-A797-B7C345F03061}"/>
    <cellStyle name="Normal 5 7 4 2 4 3" xfId="6115" xr:uid="{D2ABA384-AB7F-45EA-8301-558B579F5D92}"/>
    <cellStyle name="Normal 5 7 4 2 5" xfId="2613" xr:uid="{7015927B-E157-4A87-9100-7D248C2F9108}"/>
    <cellStyle name="Normal 5 7 4 2 6" xfId="4947" xr:uid="{06B9BADE-D68E-408B-A01A-A648276187EB}"/>
    <cellStyle name="Normal 5 7 4 3" xfId="476" xr:uid="{D27E3ACD-66B9-42DD-949C-4FCB53F809F7}"/>
    <cellStyle name="Normal 5 7 4 3 2" xfId="1067" xr:uid="{BF892492-3537-4633-83A2-E2D2B8E540F8}"/>
    <cellStyle name="Normal 5 7 4 3 2 2" xfId="2242" xr:uid="{53531C38-FDDF-4CC9-86E7-6E4CBDD9E292}"/>
    <cellStyle name="Normal 5 7 4 3 2 2 2" xfId="4585" xr:uid="{C855BC39-9438-4811-84AE-88085B594D14}"/>
    <cellStyle name="Normal 5 7 4 3 2 2 3" xfId="6917" xr:uid="{45EE3225-C9FC-48EB-8ECD-EB87B5EF13AA}"/>
    <cellStyle name="Normal 5 7 4 3 2 3" xfId="3415" xr:uid="{340A3C89-4CD2-45CD-80FE-9028DD4B748B}"/>
    <cellStyle name="Normal 5 7 4 3 2 4" xfId="5749" xr:uid="{6C31597A-A69D-4A0D-91EB-05DE3A070176}"/>
    <cellStyle name="Normal 5 7 4 3 3" xfId="1659" xr:uid="{69921057-4BBE-4116-8647-369D578F422B}"/>
    <cellStyle name="Normal 5 7 4 3 3 2" xfId="4002" xr:uid="{3773DEBC-5154-4D82-B278-5EC2B3A6BBC4}"/>
    <cellStyle name="Normal 5 7 4 3 3 3" xfId="6334" xr:uid="{ECD3B615-034B-4E06-81C7-9C7C3BC1D75E}"/>
    <cellStyle name="Normal 5 7 4 3 4" xfId="2832" xr:uid="{BC168102-0B85-4DE6-9486-474F0807D5B1}"/>
    <cellStyle name="Normal 5 7 4 3 5" xfId="5166" xr:uid="{4204EEAA-3862-4BD2-88A0-7483CE3E52ED}"/>
    <cellStyle name="Normal 5 7 4 4" xfId="781" xr:uid="{E7435013-92C0-4110-8946-B8EF09EB8120}"/>
    <cellStyle name="Normal 5 7 4 4 2" xfId="1956" xr:uid="{2CF0D101-8B8F-4848-AB88-AF915280F776}"/>
    <cellStyle name="Normal 5 7 4 4 2 2" xfId="4299" xr:uid="{9074E7DC-4481-4ABE-91CF-723A49C5513F}"/>
    <cellStyle name="Normal 5 7 4 4 2 3" xfId="6631" xr:uid="{8D4E6A47-6D3E-4606-AED1-4F0ED54AC1F3}"/>
    <cellStyle name="Normal 5 7 4 4 3" xfId="3129" xr:uid="{112E6782-F283-4B20-9DF5-6D4A276D9D5E}"/>
    <cellStyle name="Normal 5 7 4 4 4" xfId="5463" xr:uid="{FBB87480-BEA9-420C-B303-DEF89A762ABC}"/>
    <cellStyle name="Normal 5 7 4 5" xfId="1373" xr:uid="{CFC5C85C-DBE6-4576-8136-46759C689E75}"/>
    <cellStyle name="Normal 5 7 4 5 2" xfId="3716" xr:uid="{F8057296-A9A7-4E5D-A9BF-326916914340}"/>
    <cellStyle name="Normal 5 7 4 5 3" xfId="6048" xr:uid="{4EF7A25C-5C0F-49EE-BE7B-1BDCBA820C38}"/>
    <cellStyle name="Normal 5 7 4 6" xfId="2546" xr:uid="{4D45A873-A280-41D5-9CD2-5F84E74882E8}"/>
    <cellStyle name="Normal 5 7 4 7" xfId="4880" xr:uid="{D4627E0A-EDEF-4178-BE18-777A520362D5}"/>
    <cellStyle name="Normal 5 7 5" xfId="352" xr:uid="{95CC23BD-8C69-4BF0-BB10-B43F846480BF}"/>
    <cellStyle name="Normal 5 7 5 2" xfId="638" xr:uid="{09A8AAF5-7267-4D25-8D78-042EF42BE81E}"/>
    <cellStyle name="Normal 5 7 5 2 2" xfId="1229" xr:uid="{A0F06DD9-7031-4443-BB77-BC1F9365998A}"/>
    <cellStyle name="Normal 5 7 5 2 2 2" xfId="2404" xr:uid="{3126A601-F40E-4368-B9BC-A77CB35F9320}"/>
    <cellStyle name="Normal 5 7 5 2 2 2 2" xfId="4747" xr:uid="{6D9903A3-A636-40A5-A8C4-3014F243B2DA}"/>
    <cellStyle name="Normal 5 7 5 2 2 2 3" xfId="7079" xr:uid="{0C2161B3-9A02-44D3-A920-8EB1F61D17C5}"/>
    <cellStyle name="Normal 5 7 5 2 2 3" xfId="3577" xr:uid="{A8CDEB3E-F634-4776-812F-1A9A083E0DC1}"/>
    <cellStyle name="Normal 5 7 5 2 2 4" xfId="5911" xr:uid="{9126D9DE-FDE0-4E83-B1E7-01AA4F6D62D7}"/>
    <cellStyle name="Normal 5 7 5 2 3" xfId="1821" xr:uid="{57E542A3-2B1A-4C3C-9481-EFF8DF052501}"/>
    <cellStyle name="Normal 5 7 5 2 3 2" xfId="4164" xr:uid="{E9721BD3-D235-42F1-9020-7374C815CAEB}"/>
    <cellStyle name="Normal 5 7 5 2 3 3" xfId="6496" xr:uid="{621D1A39-D05E-4DE5-ACBC-C7CDBA8DEE1F}"/>
    <cellStyle name="Normal 5 7 5 2 4" xfId="2994" xr:uid="{37BE5954-5D39-423B-AAEB-A5025F1F9387}"/>
    <cellStyle name="Normal 5 7 5 2 5" xfId="5328" xr:uid="{774F1D0F-BF08-44DE-BFAF-0C4C6B9F6681}"/>
    <cellStyle name="Normal 5 7 5 3" xfId="943" xr:uid="{FC1139E9-291D-4484-962F-4506DCE6B369}"/>
    <cellStyle name="Normal 5 7 5 3 2" xfId="2118" xr:uid="{FB12217D-99CC-4923-83B4-E7B71ADD0018}"/>
    <cellStyle name="Normal 5 7 5 3 2 2" xfId="4461" xr:uid="{7E9A5DB4-EE36-4ACA-9A6A-FB190E2C9300}"/>
    <cellStyle name="Normal 5 7 5 3 2 3" xfId="6793" xr:uid="{EB849312-1F41-4E18-824F-325662A0098A}"/>
    <cellStyle name="Normal 5 7 5 3 3" xfId="3291" xr:uid="{F36561E6-821A-42FF-991A-DFCAD0915CAA}"/>
    <cellStyle name="Normal 5 7 5 3 4" xfId="5625" xr:uid="{04625AF3-EF87-49C0-9A6E-489176E622F9}"/>
    <cellStyle name="Normal 5 7 5 4" xfId="1535" xr:uid="{68A0DECC-AA24-4FCB-A2FC-A7B40824456B}"/>
    <cellStyle name="Normal 5 7 5 4 2" xfId="3878" xr:uid="{43B9D996-B17C-482F-BEFB-1EC7933689F2}"/>
    <cellStyle name="Normal 5 7 5 4 3" xfId="6210" xr:uid="{5F284501-549A-489D-A7DA-1DA11913E3A3}"/>
    <cellStyle name="Normal 5 7 5 5" xfId="2708" xr:uid="{1F02CB3C-27BD-4ADB-A20B-B4464523362D}"/>
    <cellStyle name="Normal 5 7 5 6" xfId="5042" xr:uid="{1580D777-329A-44A6-AF18-9FE78463B257}"/>
    <cellStyle name="Normal 5 7 6" xfId="230" xr:uid="{CF56FA3B-FA6A-4834-BB7F-AB07B8B26A9D}"/>
    <cellStyle name="Normal 5 7 6 2" xfId="516" xr:uid="{7C96BD8F-DC1D-4EB2-8668-4F6B25CD1DF6}"/>
    <cellStyle name="Normal 5 7 6 2 2" xfId="1107" xr:uid="{F97B0B72-5616-48E6-A2FF-2AB3FE3B1088}"/>
    <cellStyle name="Normal 5 7 6 2 2 2" xfId="2282" xr:uid="{E818AC2A-CB6D-4D12-A87E-5CB8338B54D0}"/>
    <cellStyle name="Normal 5 7 6 2 2 2 2" xfId="4625" xr:uid="{C33A283B-607D-4B37-8A79-6751D5861692}"/>
    <cellStyle name="Normal 5 7 6 2 2 2 3" xfId="6957" xr:uid="{4EF10A4F-A636-4677-A4AE-AE44CD8E6416}"/>
    <cellStyle name="Normal 5 7 6 2 2 3" xfId="3455" xr:uid="{794518D9-FF62-43D5-A1E5-9DB2180C0F50}"/>
    <cellStyle name="Normal 5 7 6 2 2 4" xfId="5789" xr:uid="{AF327CF6-6295-4515-A28B-283CB0F28B99}"/>
    <cellStyle name="Normal 5 7 6 2 3" xfId="1699" xr:uid="{F96398F6-EB63-4486-890B-6B1ABF1A3852}"/>
    <cellStyle name="Normal 5 7 6 2 3 2" xfId="4042" xr:uid="{802E77E8-F28B-470E-9ABB-41F57DCFC7DB}"/>
    <cellStyle name="Normal 5 7 6 2 3 3" xfId="6374" xr:uid="{E54635D9-4599-426F-B6B9-A43B039416B8}"/>
    <cellStyle name="Normal 5 7 6 2 4" xfId="2872" xr:uid="{7E1E2B5C-5CE3-45B1-A036-50D88C3B91BD}"/>
    <cellStyle name="Normal 5 7 6 2 5" xfId="5206" xr:uid="{034D5CF4-3AF5-479E-83D8-E93DBCAF85B7}"/>
    <cellStyle name="Normal 5 7 6 3" xfId="821" xr:uid="{5C1E22DF-3AF9-484A-B422-1EC2BE92B864}"/>
    <cellStyle name="Normal 5 7 6 3 2" xfId="1996" xr:uid="{781616C6-231A-4C21-BD8D-44C1655B6D4F}"/>
    <cellStyle name="Normal 5 7 6 3 2 2" xfId="4339" xr:uid="{22063F5D-5EBC-411D-A748-A144E7970881}"/>
    <cellStyle name="Normal 5 7 6 3 2 3" xfId="6671" xr:uid="{431DF602-4F8A-499A-B503-5BFD619A2AB7}"/>
    <cellStyle name="Normal 5 7 6 3 3" xfId="3169" xr:uid="{C4BA6F4F-9FDD-4F90-B744-6ADCFC340433}"/>
    <cellStyle name="Normal 5 7 6 3 4" xfId="5503" xr:uid="{193EDB54-7A77-497D-B675-80102452A313}"/>
    <cellStyle name="Normal 5 7 6 4" xfId="1413" xr:uid="{2E9A4EBC-EEAA-409A-9D02-9E55FA64C7A5}"/>
    <cellStyle name="Normal 5 7 6 4 2" xfId="3756" xr:uid="{D4E55647-1B88-4B08-BB21-1BF20C806005}"/>
    <cellStyle name="Normal 5 7 6 4 3" xfId="6088" xr:uid="{8AB3DE53-6018-48FD-9BD9-FCFA7C68CA85}"/>
    <cellStyle name="Normal 5 7 6 5" xfId="2586" xr:uid="{127B5B29-FD5B-47A4-A070-2AEDEECA3C83}"/>
    <cellStyle name="Normal 5 7 6 6" xfId="4920" xr:uid="{A5A2D6D3-504B-4C33-BB95-EDB1BAF1C88C}"/>
    <cellStyle name="Normal 5 7 7" xfId="381" xr:uid="{C9E2FD0A-C3B0-4BBE-9064-9401000BB5C4}"/>
    <cellStyle name="Normal 5 7 7 2" xfId="972" xr:uid="{FA44DB00-82F0-4500-BB1E-604568A43E8F}"/>
    <cellStyle name="Normal 5 7 7 2 2" xfId="2147" xr:uid="{C1B3B278-7EF0-4F69-8942-B9996D91EF05}"/>
    <cellStyle name="Normal 5 7 7 2 2 2" xfId="4490" xr:uid="{24A7C15C-3BF5-430C-AD8D-BA0DAB5689C0}"/>
    <cellStyle name="Normal 5 7 7 2 2 3" xfId="6822" xr:uid="{BEBBF3E9-2ABA-4128-B1A7-29F76C429ED9}"/>
    <cellStyle name="Normal 5 7 7 2 3" xfId="3320" xr:uid="{E00FCC62-3F43-4D15-AEF0-A7CB45690751}"/>
    <cellStyle name="Normal 5 7 7 2 4" xfId="5654" xr:uid="{A0EEF496-D104-4A30-BEB4-D39A9150BC77}"/>
    <cellStyle name="Normal 5 7 7 3" xfId="1564" xr:uid="{E5CCA3C5-8F10-4D88-AA8C-024CF4F6300E}"/>
    <cellStyle name="Normal 5 7 7 3 2" xfId="3907" xr:uid="{B997132A-2F46-43D7-983D-9EF31FF9D80A}"/>
    <cellStyle name="Normal 5 7 7 3 3" xfId="6239" xr:uid="{087FB69E-C046-44BF-A52A-C04499966938}"/>
    <cellStyle name="Normal 5 7 7 4" xfId="2737" xr:uid="{587AD1CF-82B8-441F-8A67-01D5498D5E2A}"/>
    <cellStyle name="Normal 5 7 7 5" xfId="5071" xr:uid="{C4D79157-234F-4F7D-908B-165912E31FD0}"/>
    <cellStyle name="Normal 5 7 8" xfId="686" xr:uid="{F6C98A0A-A514-4E74-AD4A-42D2F902892C}"/>
    <cellStyle name="Normal 5 7 8 2" xfId="1861" xr:uid="{10AAF63D-C6F6-4928-9348-08473C0AB7E5}"/>
    <cellStyle name="Normal 5 7 8 2 2" xfId="4204" xr:uid="{DDB9B983-515B-454A-9116-42DFABF51928}"/>
    <cellStyle name="Normal 5 7 8 2 3" xfId="6536" xr:uid="{A322BCC8-BA68-4A8C-8A1D-45025982CCF3}"/>
    <cellStyle name="Normal 5 7 8 3" xfId="3034" xr:uid="{A920C5E4-361F-47B2-9C8F-A4D8909C26BB}"/>
    <cellStyle name="Normal 5 7 8 4" xfId="5368" xr:uid="{2C8F6DC8-768C-4FE7-BA80-6C689B657881}"/>
    <cellStyle name="Normal 5 7 9" xfId="1278" xr:uid="{7E4F55FA-205F-46DF-A13B-ACA2738C09B8}"/>
    <cellStyle name="Normal 5 7 9 2" xfId="3621" xr:uid="{D38455F4-A65F-4C86-A5BB-5E2F72836C11}"/>
    <cellStyle name="Normal 5 7 9 3" xfId="5953" xr:uid="{40899A88-EBA2-4E2F-A6E2-D5EEF5B82692}"/>
    <cellStyle name="Normal 5 8" xfId="108" xr:uid="{1F9FE2BF-2C66-4808-AA60-E72B2226416D}"/>
    <cellStyle name="Normal 5 8 2" xfId="149" xr:uid="{D1840AC2-F6C3-45AA-B429-DB120F4CCF6F}"/>
    <cellStyle name="Normal 5 8 2 2" xfId="311" xr:uid="{8FF90074-43D4-4559-A322-27A9DA0A831C}"/>
    <cellStyle name="Normal 5 8 2 2 2" xfId="597" xr:uid="{886E9ABB-BCEB-4ED5-944F-996C3FA941CB}"/>
    <cellStyle name="Normal 5 8 2 2 2 2" xfId="1188" xr:uid="{5E2AD604-FBCC-4520-B5E2-987059898BE9}"/>
    <cellStyle name="Normal 5 8 2 2 2 2 2" xfId="2363" xr:uid="{9D2CD42E-E62D-4DF7-929E-0897AB908463}"/>
    <cellStyle name="Normal 5 8 2 2 2 2 2 2" xfId="4706" xr:uid="{3647187B-4F71-48B0-8011-9C2623D58F6F}"/>
    <cellStyle name="Normal 5 8 2 2 2 2 2 3" xfId="7038" xr:uid="{17A6FA26-510B-4A54-8DED-0E99BE6C4CF4}"/>
    <cellStyle name="Normal 5 8 2 2 2 2 3" xfId="3536" xr:uid="{14B331DE-0F06-41D7-B799-9BFCEF424741}"/>
    <cellStyle name="Normal 5 8 2 2 2 2 4" xfId="5870" xr:uid="{C8A300EB-28DB-43E5-86FC-CF97592897ED}"/>
    <cellStyle name="Normal 5 8 2 2 2 3" xfId="1780" xr:uid="{B674B438-9AAD-400E-9251-5D79BBA0FD7F}"/>
    <cellStyle name="Normal 5 8 2 2 2 3 2" xfId="4123" xr:uid="{CD269D8D-67DA-4370-952F-BDB840D3EEEE}"/>
    <cellStyle name="Normal 5 8 2 2 2 3 3" xfId="6455" xr:uid="{0CFF80A8-796E-4779-9648-CE9B4641060B}"/>
    <cellStyle name="Normal 5 8 2 2 2 4" xfId="2953" xr:uid="{E9F9CCAB-A065-4C6A-9989-4E7210F3363F}"/>
    <cellStyle name="Normal 5 8 2 2 2 5" xfId="5287" xr:uid="{D069B569-08A2-4285-945D-C4FF203D8195}"/>
    <cellStyle name="Normal 5 8 2 2 3" xfId="902" xr:uid="{619430B5-E5A4-4E94-9A8C-2AFE8948A712}"/>
    <cellStyle name="Normal 5 8 2 2 3 2" xfId="2077" xr:uid="{EFC03684-97A5-4CEA-9E4C-753C83869FE9}"/>
    <cellStyle name="Normal 5 8 2 2 3 2 2" xfId="4420" xr:uid="{4589300D-9758-4EFB-9448-27E0C3EAB32D}"/>
    <cellStyle name="Normal 5 8 2 2 3 2 3" xfId="6752" xr:uid="{97ABD7A7-A6E9-4A91-9F6F-24D8E77EC112}"/>
    <cellStyle name="Normal 5 8 2 2 3 3" xfId="3250" xr:uid="{2568E5A5-E58D-444D-9A65-B3B876A9EC49}"/>
    <cellStyle name="Normal 5 8 2 2 3 4" xfId="5584" xr:uid="{D4C3108C-281A-4936-A5BD-0A9C01568879}"/>
    <cellStyle name="Normal 5 8 2 2 4" xfId="1494" xr:uid="{0E3E034D-A59A-4D3E-B6F9-F8C1404D8C18}"/>
    <cellStyle name="Normal 5 8 2 2 4 2" xfId="3837" xr:uid="{14795DA5-E903-4255-9FD9-AF4D47CE5B4E}"/>
    <cellStyle name="Normal 5 8 2 2 4 3" xfId="6169" xr:uid="{9A326C76-3435-4DFA-BBC3-984374015E1F}"/>
    <cellStyle name="Normal 5 8 2 2 5" xfId="2667" xr:uid="{2024EAB5-4F39-4A11-97ED-7561EC7EA090}"/>
    <cellStyle name="Normal 5 8 2 2 6" xfId="5001" xr:uid="{164A7D9C-D03D-471F-997C-7916C9A47A30}"/>
    <cellStyle name="Normal 5 8 2 3" xfId="435" xr:uid="{25E6797D-CEC2-4379-B03F-434265291482}"/>
    <cellStyle name="Normal 5 8 2 3 2" xfId="1026" xr:uid="{AC5DE547-473F-48BC-B0F1-E7F9B36C797C}"/>
    <cellStyle name="Normal 5 8 2 3 2 2" xfId="2201" xr:uid="{A48A4FBE-014A-4DC8-A8F6-C6037124DB29}"/>
    <cellStyle name="Normal 5 8 2 3 2 2 2" xfId="4544" xr:uid="{D989318C-A858-4DDF-8466-A4CB3AD8FE23}"/>
    <cellStyle name="Normal 5 8 2 3 2 2 3" xfId="6876" xr:uid="{55A86F46-A8DE-4AE0-851B-00F4625100C8}"/>
    <cellStyle name="Normal 5 8 2 3 2 3" xfId="3374" xr:uid="{9CAA2E73-9913-4B54-AB2C-2B7BF4B9FEFB}"/>
    <cellStyle name="Normal 5 8 2 3 2 4" xfId="5708" xr:uid="{D8CC533C-8737-4C28-9EC5-62BB8DA97554}"/>
    <cellStyle name="Normal 5 8 2 3 3" xfId="1618" xr:uid="{A03C9624-C3AD-41E7-AD71-263BCB3EDFD7}"/>
    <cellStyle name="Normal 5 8 2 3 3 2" xfId="3961" xr:uid="{1518A08D-8C7F-40C9-9A07-A5ECF40B61BE}"/>
    <cellStyle name="Normal 5 8 2 3 3 3" xfId="6293" xr:uid="{94A7439E-DAA1-46DA-9D69-9DC8C00368CC}"/>
    <cellStyle name="Normal 5 8 2 3 4" xfId="2791" xr:uid="{31DEF7CE-3802-449F-8BEE-A5E4B40CA976}"/>
    <cellStyle name="Normal 5 8 2 3 5" xfId="5125" xr:uid="{0EF7DD45-F4E8-4C75-8B9C-FBCE7E2E3A6F}"/>
    <cellStyle name="Normal 5 8 2 4" xfId="740" xr:uid="{37A565D3-A216-4A93-91E2-0B10D4EEF1C0}"/>
    <cellStyle name="Normal 5 8 2 4 2" xfId="1915" xr:uid="{72EF9D01-88E4-4AFD-9595-A4267956A655}"/>
    <cellStyle name="Normal 5 8 2 4 2 2" xfId="4258" xr:uid="{C9D6E0A7-7E1D-4CC2-8D47-0EC2C14FE333}"/>
    <cellStyle name="Normal 5 8 2 4 2 3" xfId="6590" xr:uid="{C64C238A-541E-474F-A1EE-42A5B2CF8A52}"/>
    <cellStyle name="Normal 5 8 2 4 3" xfId="3088" xr:uid="{566509E7-211F-4ACA-BC95-D8CBEDF1C167}"/>
    <cellStyle name="Normal 5 8 2 4 4" xfId="5422" xr:uid="{DA1FB27C-F974-4F1E-9811-9FA4DC1AC413}"/>
    <cellStyle name="Normal 5 8 2 5" xfId="1332" xr:uid="{2F6A1355-CB69-43A1-8B60-7672C5A3A80E}"/>
    <cellStyle name="Normal 5 8 2 5 2" xfId="3675" xr:uid="{26EDBC02-7E36-4538-B7E2-50152451D91D}"/>
    <cellStyle name="Normal 5 8 2 5 3" xfId="6007" xr:uid="{6CAB98CB-D289-4853-B1A9-09B55C7FDFD3}"/>
    <cellStyle name="Normal 5 8 2 6" xfId="2505" xr:uid="{3790D489-1F0C-48D4-98B1-B0949EC35EB4}"/>
    <cellStyle name="Normal 5 8 2 7" xfId="4839" xr:uid="{695C68BE-A78C-4705-A8F1-6AD399E25880}"/>
    <cellStyle name="Normal 5 8 3" xfId="270" xr:uid="{1C5A91A0-688B-4B93-9FEB-5F1973D53E61}"/>
    <cellStyle name="Normal 5 8 3 2" xfId="556" xr:uid="{8C65587D-7CA4-46F5-9022-0ED820491E32}"/>
    <cellStyle name="Normal 5 8 3 2 2" xfId="1147" xr:uid="{55053EC6-B53D-4CC6-8712-DD2830D43DC7}"/>
    <cellStyle name="Normal 5 8 3 2 2 2" xfId="2322" xr:uid="{86B4187C-7DA7-43D1-BBD1-0204E555FB13}"/>
    <cellStyle name="Normal 5 8 3 2 2 2 2" xfId="4665" xr:uid="{B70B25C0-8913-4D8E-86BA-F7AF6B7D1BB4}"/>
    <cellStyle name="Normal 5 8 3 2 2 2 3" xfId="6997" xr:uid="{4A78FD3B-F17B-48E9-9910-F364B67FADFD}"/>
    <cellStyle name="Normal 5 8 3 2 2 3" xfId="3495" xr:uid="{11FDE101-D103-4609-9D53-0B7720635225}"/>
    <cellStyle name="Normal 5 8 3 2 2 4" xfId="5829" xr:uid="{75CC0297-9F0D-4922-B34D-37F4D4E40E1B}"/>
    <cellStyle name="Normal 5 8 3 2 3" xfId="1739" xr:uid="{8F24B8AF-CF2F-4CF6-96DE-4FED5080B2C9}"/>
    <cellStyle name="Normal 5 8 3 2 3 2" xfId="4082" xr:uid="{05FC8915-E727-44E5-87D3-EA9B9DDC94B9}"/>
    <cellStyle name="Normal 5 8 3 2 3 3" xfId="6414" xr:uid="{0797A872-133F-435F-8775-78F378CC4E3E}"/>
    <cellStyle name="Normal 5 8 3 2 4" xfId="2912" xr:uid="{496DB813-636B-49CA-8872-89188723CCB0}"/>
    <cellStyle name="Normal 5 8 3 2 5" xfId="5246" xr:uid="{D34CE937-55FE-4058-AE4D-D9CD22D572B8}"/>
    <cellStyle name="Normal 5 8 3 3" xfId="861" xr:uid="{95FE6DC3-67D3-4E92-9D94-D304B47FFFEE}"/>
    <cellStyle name="Normal 5 8 3 3 2" xfId="2036" xr:uid="{F7C10B37-FEFB-4AA4-947E-05D962D4C1F8}"/>
    <cellStyle name="Normal 5 8 3 3 2 2" xfId="4379" xr:uid="{856B5259-27EE-428C-B2A9-FDA22D3ECB00}"/>
    <cellStyle name="Normal 5 8 3 3 2 3" xfId="6711" xr:uid="{4734CE87-0C69-4B50-B2D4-98C7EDC368B1}"/>
    <cellStyle name="Normal 5 8 3 3 3" xfId="3209" xr:uid="{800BD417-1802-4404-991C-EF8ADEBA6074}"/>
    <cellStyle name="Normal 5 8 3 3 4" xfId="5543" xr:uid="{E2C46CE5-D903-4191-9F33-EBC40E0F1E06}"/>
    <cellStyle name="Normal 5 8 3 4" xfId="1453" xr:uid="{3D87B418-2C7F-49A2-80CF-F7988972769A}"/>
    <cellStyle name="Normal 5 8 3 4 2" xfId="3796" xr:uid="{8943CDC9-B607-4788-91F8-2D7016F8E205}"/>
    <cellStyle name="Normal 5 8 3 4 3" xfId="6128" xr:uid="{CD9F24C8-28E4-4A77-ADF1-9DBD90880B87}"/>
    <cellStyle name="Normal 5 8 3 5" xfId="2626" xr:uid="{AEADF1E2-709B-4CE7-97F9-77B1C80A2F39}"/>
    <cellStyle name="Normal 5 8 3 6" xfId="4960" xr:uid="{081CBC80-6458-4311-8EC3-A0587433D410}"/>
    <cellStyle name="Normal 5 8 4" xfId="216" xr:uid="{35CE28C0-C3A3-4732-A004-E6A6084B2EBC}"/>
    <cellStyle name="Normal 5 8 4 2" xfId="502" xr:uid="{6ABA711A-6360-435A-85CF-A753332EB0BE}"/>
    <cellStyle name="Normal 5 8 4 2 2" xfId="1093" xr:uid="{3CA8FCE8-F237-4EAF-B60C-33420F44CE70}"/>
    <cellStyle name="Normal 5 8 4 2 2 2" xfId="2268" xr:uid="{F65CD5EC-2B99-4E6C-84E0-33E27EEB3178}"/>
    <cellStyle name="Normal 5 8 4 2 2 2 2" xfId="4611" xr:uid="{D46882CB-23CB-429F-8D9A-33999E2CEA0A}"/>
    <cellStyle name="Normal 5 8 4 2 2 2 3" xfId="6943" xr:uid="{42CADFFD-2E09-47C3-9094-76AB226FB482}"/>
    <cellStyle name="Normal 5 8 4 2 2 3" xfId="3441" xr:uid="{0399EBCA-6B73-40A3-BBC0-0B8EADEF8FF7}"/>
    <cellStyle name="Normal 5 8 4 2 2 4" xfId="5775" xr:uid="{D085CD41-3AB4-4BFB-96C3-D1A923A951C1}"/>
    <cellStyle name="Normal 5 8 4 2 3" xfId="1685" xr:uid="{0A4DF83E-FC06-41C0-B07A-8B2470B6F8C2}"/>
    <cellStyle name="Normal 5 8 4 2 3 2" xfId="4028" xr:uid="{911CBEA0-80AE-4174-9C14-61496990188B}"/>
    <cellStyle name="Normal 5 8 4 2 3 3" xfId="6360" xr:uid="{3B03E62B-2181-4AC8-B286-424101E9153D}"/>
    <cellStyle name="Normal 5 8 4 2 4" xfId="2858" xr:uid="{C28EE1F0-837B-4047-962A-7ADE0558ECA4}"/>
    <cellStyle name="Normal 5 8 4 2 5" xfId="5192" xr:uid="{B0175510-488A-4A57-97E1-1E16F60685D4}"/>
    <cellStyle name="Normal 5 8 4 3" xfId="807" xr:uid="{9A8E24A7-15BE-47FD-8983-CBF3C0517D19}"/>
    <cellStyle name="Normal 5 8 4 3 2" xfId="1982" xr:uid="{4330E3A1-9463-49D2-83A4-7D43F2534C68}"/>
    <cellStyle name="Normal 5 8 4 3 2 2" xfId="4325" xr:uid="{1AB5A24F-5DB1-4194-B8B3-664C22D3FB25}"/>
    <cellStyle name="Normal 5 8 4 3 2 3" xfId="6657" xr:uid="{9A8797AA-46F2-4721-95E6-1BA49E7D6CCF}"/>
    <cellStyle name="Normal 5 8 4 3 3" xfId="3155" xr:uid="{06FD7FDA-B90F-4C24-BC7A-230D3CAD14BC}"/>
    <cellStyle name="Normal 5 8 4 3 4" xfId="5489" xr:uid="{CE40CC55-59C8-42B4-9E2A-CB855A70B1CD}"/>
    <cellStyle name="Normal 5 8 4 4" xfId="1399" xr:uid="{68EC3D60-869C-4F3D-A3F8-4384BCDA435A}"/>
    <cellStyle name="Normal 5 8 4 4 2" xfId="3742" xr:uid="{37E2C9DB-5C5A-4079-B5A8-CA409A44E3B4}"/>
    <cellStyle name="Normal 5 8 4 4 3" xfId="6074" xr:uid="{1FB627A5-0898-44C0-897E-342EA972139E}"/>
    <cellStyle name="Normal 5 8 4 5" xfId="2572" xr:uid="{4ADE3A08-6847-4EE6-8B24-D963B87E99B6}"/>
    <cellStyle name="Normal 5 8 4 6" xfId="4906" xr:uid="{15BD7519-6F7C-450B-858F-B3D55103086E}"/>
    <cellStyle name="Normal 5 8 5" xfId="394" xr:uid="{046FD9C1-5CB9-4046-9A45-9159B5315049}"/>
    <cellStyle name="Normal 5 8 5 2" xfId="985" xr:uid="{B94A0E4E-B939-4865-88B0-5E4C4A47F013}"/>
    <cellStyle name="Normal 5 8 5 2 2" xfId="2160" xr:uid="{3BF6A679-DCFB-4492-87ED-0A893E143454}"/>
    <cellStyle name="Normal 5 8 5 2 2 2" xfId="4503" xr:uid="{3C7AD304-B863-42B0-AF9A-05A01CA0E5F2}"/>
    <cellStyle name="Normal 5 8 5 2 2 3" xfId="6835" xr:uid="{63ECFBE0-D99A-4835-B7E4-F5E0B2F9EE54}"/>
    <cellStyle name="Normal 5 8 5 2 3" xfId="3333" xr:uid="{31546AAA-60A3-4EBB-8F4B-D831116CAEF5}"/>
    <cellStyle name="Normal 5 8 5 2 4" xfId="5667" xr:uid="{C8C5DE31-2051-40DC-AEA4-EB1AE007DCFB}"/>
    <cellStyle name="Normal 5 8 5 3" xfId="1577" xr:uid="{85289ECF-C905-4C17-A4D8-50F3CA8C10EB}"/>
    <cellStyle name="Normal 5 8 5 3 2" xfId="3920" xr:uid="{B619BF0F-435D-4926-8FFE-23DACFA9642D}"/>
    <cellStyle name="Normal 5 8 5 3 3" xfId="6252" xr:uid="{AD6CE323-D3B6-4DBD-BBF5-7DD50A9B3A25}"/>
    <cellStyle name="Normal 5 8 5 4" xfId="2750" xr:uid="{7715B769-D15B-48B9-A2ED-F1523B300D7D}"/>
    <cellStyle name="Normal 5 8 5 5" xfId="5084" xr:uid="{C452DE33-3C9A-4C96-8C83-59847BF223C0}"/>
    <cellStyle name="Normal 5 8 6" xfId="699" xr:uid="{8B988F82-1885-4E40-A00D-C8B7EFC490CC}"/>
    <cellStyle name="Normal 5 8 6 2" xfId="1874" xr:uid="{CFC4A5C7-FB1B-48DB-A191-8E4961B72F4C}"/>
    <cellStyle name="Normal 5 8 6 2 2" xfId="4217" xr:uid="{9CC56D11-D9FE-4877-8B01-9B53B9593714}"/>
    <cellStyle name="Normal 5 8 6 2 3" xfId="6549" xr:uid="{B36841E6-155D-43D3-9128-3F3D603AE000}"/>
    <cellStyle name="Normal 5 8 6 3" xfId="3047" xr:uid="{C54AE424-D69B-4A60-B6A6-625926E1602C}"/>
    <cellStyle name="Normal 5 8 6 4" xfId="5381" xr:uid="{D5162AEC-4B52-43E2-9C7E-FDF8408E6DD1}"/>
    <cellStyle name="Normal 5 8 7" xfId="1291" xr:uid="{534D798E-D02C-4EF3-99A6-B9A46462005A}"/>
    <cellStyle name="Normal 5 8 7 2" xfId="3634" xr:uid="{DA2343A7-F509-4A84-9BD7-E2E2BFCEDB03}"/>
    <cellStyle name="Normal 5 8 7 3" xfId="5966" xr:uid="{CF68DB2B-986D-4811-AD4D-245EE4E4BD00}"/>
    <cellStyle name="Normal 5 8 8" xfId="2464" xr:uid="{63A8FA6B-6F4B-484A-A29E-0F2BE3C903B0}"/>
    <cellStyle name="Normal 5 8 9" xfId="4798" xr:uid="{5DB73CFD-F864-4DD9-A7C1-F008B5525357}"/>
    <cellStyle name="Normal 5 9" xfId="136" xr:uid="{7C5EE4C8-12B4-4F03-8AC4-FF6E31F3FAB0}"/>
    <cellStyle name="Normal 5 9 2" xfId="298" xr:uid="{ADC89D47-782D-4D8A-AD7A-F73D25B2356E}"/>
    <cellStyle name="Normal 5 9 2 2" xfId="584" xr:uid="{955376F5-438F-4FC8-B1FC-30D0B3168F89}"/>
    <cellStyle name="Normal 5 9 2 2 2" xfId="1175" xr:uid="{C935A215-0DBC-4CD6-BF57-177EE02ABAEC}"/>
    <cellStyle name="Normal 5 9 2 2 2 2" xfId="2350" xr:uid="{38FB2EFD-47D3-40B7-9549-C5DA42A320ED}"/>
    <cellStyle name="Normal 5 9 2 2 2 2 2" xfId="4693" xr:uid="{874E5B90-00A2-4B33-AD9A-A1CB223A3075}"/>
    <cellStyle name="Normal 5 9 2 2 2 2 3" xfId="7025" xr:uid="{F1939007-B167-4E3B-899A-4A3F5D8C5727}"/>
    <cellStyle name="Normal 5 9 2 2 2 3" xfId="3523" xr:uid="{90440221-EDE4-4482-9121-7B79A72AAB5D}"/>
    <cellStyle name="Normal 5 9 2 2 2 4" xfId="5857" xr:uid="{C8960C8E-B958-4B6A-AE3B-8FB3AD48A264}"/>
    <cellStyle name="Normal 5 9 2 2 3" xfId="1767" xr:uid="{0A65B4D7-1976-4B99-9549-6D8E24F71C28}"/>
    <cellStyle name="Normal 5 9 2 2 3 2" xfId="4110" xr:uid="{873A6894-D62F-4B23-8452-C4618CBA6F9A}"/>
    <cellStyle name="Normal 5 9 2 2 3 3" xfId="6442" xr:uid="{D1190855-5B6E-4E79-B5A3-7B708E7D9689}"/>
    <cellStyle name="Normal 5 9 2 2 4" xfId="2940" xr:uid="{B10985EC-573E-44EF-991D-06658A390B14}"/>
    <cellStyle name="Normal 5 9 2 2 5" xfId="5274" xr:uid="{4737E046-7A91-45D4-AEB4-983E9FBCD5A8}"/>
    <cellStyle name="Normal 5 9 2 3" xfId="889" xr:uid="{7F106942-BFCA-4287-A539-6C3D720933A1}"/>
    <cellStyle name="Normal 5 9 2 3 2" xfId="2064" xr:uid="{501124FF-273B-4008-808A-414B65D3690A}"/>
    <cellStyle name="Normal 5 9 2 3 2 2" xfId="4407" xr:uid="{0D06283F-9116-4B12-9927-A49823B80281}"/>
    <cellStyle name="Normal 5 9 2 3 2 3" xfId="6739" xr:uid="{D8B841EF-759E-4450-B382-F0876BE26584}"/>
    <cellStyle name="Normal 5 9 2 3 3" xfId="3237" xr:uid="{E3B03A8C-1A0E-4592-8918-EB4FAF598D43}"/>
    <cellStyle name="Normal 5 9 2 3 4" xfId="5571" xr:uid="{406A801D-D3E2-467C-87A2-2F1D291010C5}"/>
    <cellStyle name="Normal 5 9 2 4" xfId="1481" xr:uid="{0E6245C2-D8EF-4189-AE32-88B8F49D4585}"/>
    <cellStyle name="Normal 5 9 2 4 2" xfId="3824" xr:uid="{72167557-8D45-4885-9D54-B0D1D6F24BB6}"/>
    <cellStyle name="Normal 5 9 2 4 3" xfId="6156" xr:uid="{9E6D58EC-EE6B-460D-BF1D-A625F90CB894}"/>
    <cellStyle name="Normal 5 9 2 5" xfId="2654" xr:uid="{7827F7EC-B007-4145-A970-E639C8C606F3}"/>
    <cellStyle name="Normal 5 9 2 6" xfId="4988" xr:uid="{6E7D1E20-9F27-45CF-A22A-45289591AAE9}"/>
    <cellStyle name="Normal 5 9 3" xfId="422" xr:uid="{F11C6263-C918-4543-80C2-4E9B5EF250EF}"/>
    <cellStyle name="Normal 5 9 3 2" xfId="1013" xr:uid="{038CF6B5-27B6-48CD-AEE3-CC2188DD0628}"/>
    <cellStyle name="Normal 5 9 3 2 2" xfId="2188" xr:uid="{48184D7E-48E0-4989-A921-2E09597A478D}"/>
    <cellStyle name="Normal 5 9 3 2 2 2" xfId="4531" xr:uid="{991E132D-BA85-4362-96D7-692AF7CE0C2B}"/>
    <cellStyle name="Normal 5 9 3 2 2 3" xfId="6863" xr:uid="{84D9CC8B-D984-4B78-827A-C162E3B92A06}"/>
    <cellStyle name="Normal 5 9 3 2 3" xfId="3361" xr:uid="{B1A1C211-5CF6-4B06-BBE0-E0B632405CCA}"/>
    <cellStyle name="Normal 5 9 3 2 4" xfId="5695" xr:uid="{FD84E279-8790-43DE-9CDE-95A39BBC5C86}"/>
    <cellStyle name="Normal 5 9 3 3" xfId="1605" xr:uid="{AF166228-CD41-40FF-A222-9E7E96E4472B}"/>
    <cellStyle name="Normal 5 9 3 3 2" xfId="3948" xr:uid="{16A326AB-0802-43FD-ADF5-AF8FC59EF617}"/>
    <cellStyle name="Normal 5 9 3 3 3" xfId="6280" xr:uid="{8510BD1D-8665-4AAF-A7FF-04A5524E961A}"/>
    <cellStyle name="Normal 5 9 3 4" xfId="2778" xr:uid="{E0025046-1BD5-4525-96B1-A386A1D468FC}"/>
    <cellStyle name="Normal 5 9 3 5" xfId="5112" xr:uid="{D19F3100-6857-40F9-943D-2E23667FC261}"/>
    <cellStyle name="Normal 5 9 4" xfId="727" xr:uid="{1CA97C46-E8B4-442B-9C4A-150D92ED8CAF}"/>
    <cellStyle name="Normal 5 9 4 2" xfId="1902" xr:uid="{0E1FD246-C58F-4DD8-AA16-8FC92CFE2462}"/>
    <cellStyle name="Normal 5 9 4 2 2" xfId="4245" xr:uid="{BC637C92-7329-43BA-B6BB-6851A690898F}"/>
    <cellStyle name="Normal 5 9 4 2 3" xfId="6577" xr:uid="{B3D04C12-6962-4329-B3FB-8E06FD0AE592}"/>
    <cellStyle name="Normal 5 9 4 3" xfId="3075" xr:uid="{22EB8075-19E5-4C9B-A69A-B118448E9EA6}"/>
    <cellStyle name="Normal 5 9 4 4" xfId="5409" xr:uid="{8D58E146-BF0C-4690-BB5E-249A1BE4E4CF}"/>
    <cellStyle name="Normal 5 9 5" xfId="1319" xr:uid="{F7728706-6575-4359-8166-6C79660336CE}"/>
    <cellStyle name="Normal 5 9 5 2" xfId="3662" xr:uid="{CE65472E-083C-4E89-AF0D-FE94EB91CBEB}"/>
    <cellStyle name="Normal 5 9 5 3" xfId="5994" xr:uid="{1C719020-43B6-4FCE-AD08-3A7B910DF109}"/>
    <cellStyle name="Normal 5 9 6" xfId="2492" xr:uid="{49F4924E-41FC-457C-9A18-6B9E70788FA3}"/>
    <cellStyle name="Normal 5 9 7" xfId="4826" xr:uid="{29F9FCC6-3F02-4567-A8DC-12033052FACA}"/>
    <cellStyle name="Normal 6" xfId="81" xr:uid="{4331D47E-5D6A-483F-A4F4-DEFEDE0584F3}"/>
    <cellStyle name="Normal 6 10" xfId="370" xr:uid="{A41C4FCA-65E3-4BC3-B298-D29A9E313E45}"/>
    <cellStyle name="Normal 6 10 2" xfId="961" xr:uid="{2DFC8883-9A56-4E13-9751-8900F1433ACA}"/>
    <cellStyle name="Normal 6 10 2 2" xfId="2136" xr:uid="{1BE841C5-14EF-407C-8758-A688CE2C78E2}"/>
    <cellStyle name="Normal 6 10 2 2 2" xfId="4479" xr:uid="{D586336A-8F05-49BC-A0EC-30B0A4AE7810}"/>
    <cellStyle name="Normal 6 10 2 2 3" xfId="6811" xr:uid="{984F47EE-C2EF-4F6A-AA16-FCFE5833FFFE}"/>
    <cellStyle name="Normal 6 10 2 3" xfId="3309" xr:uid="{1F53347F-9353-4883-BDDB-15EBA5487D82}"/>
    <cellStyle name="Normal 6 10 2 4" xfId="5643" xr:uid="{F599C117-2213-4EB2-A796-8EA09DA4AEF8}"/>
    <cellStyle name="Normal 6 10 3" xfId="1553" xr:uid="{42452534-FC7E-471F-B364-8C94126C6AEC}"/>
    <cellStyle name="Normal 6 10 3 2" xfId="3896" xr:uid="{BE02887E-7597-4907-A7AB-59714A3886F2}"/>
    <cellStyle name="Normal 6 10 3 3" xfId="6228" xr:uid="{5AF1D3DD-E0D1-4217-9D9C-FE12DA771A6F}"/>
    <cellStyle name="Normal 6 10 4" xfId="2726" xr:uid="{9CFB0696-D42F-46B9-92EE-FC39E3DB4864}"/>
    <cellStyle name="Normal 6 10 5" xfId="5060" xr:uid="{E0EA1980-6E17-4BD8-BDB7-510D05CE6085}"/>
    <cellStyle name="Normal 6 11" xfId="675" xr:uid="{BAF58142-9F85-43C4-8D54-4FF237D2CCA8}"/>
    <cellStyle name="Normal 6 11 2" xfId="1850" xr:uid="{B2F701DB-A01A-4D27-AB9D-377FFAEE7971}"/>
    <cellStyle name="Normal 6 11 2 2" xfId="4193" xr:uid="{0F0A30D1-63F8-4520-9432-27F42CD8025B}"/>
    <cellStyle name="Normal 6 11 2 3" xfId="6525" xr:uid="{2B06EF61-C6C9-455E-9548-869FC668C523}"/>
    <cellStyle name="Normal 6 11 3" xfId="3023" xr:uid="{B23E30B8-141F-411A-99AB-F62AA08B176F}"/>
    <cellStyle name="Normal 6 11 4" xfId="5357" xr:uid="{817052CC-B1B5-4ADC-AF9A-FD72736ADA3F}"/>
    <cellStyle name="Normal 6 12" xfId="1267" xr:uid="{72A77D66-BAC0-4A52-ADA9-C8CFF4191E1D}"/>
    <cellStyle name="Normal 6 12 2" xfId="3610" xr:uid="{1B4957C7-FCFC-4D54-8781-7A4F74837361}"/>
    <cellStyle name="Normal 6 12 3" xfId="5942" xr:uid="{5A58BFCA-FFD0-46AA-981E-60613D9E8189}"/>
    <cellStyle name="Normal 6 13" xfId="2440" xr:uid="{BE5BDFAF-AB13-46AC-B4E9-C5A59CCBC903}"/>
    <cellStyle name="Normal 6 14" xfId="4774" xr:uid="{73250192-5278-4460-B609-DDF42778CC1D}"/>
    <cellStyle name="Normal 6 2" xfId="87" xr:uid="{C3B615F6-CAFF-4BCF-A0BD-6AA4049E357A}"/>
    <cellStyle name="Normal 6 2 10" xfId="678" xr:uid="{2F0363FE-404A-46CB-9EA7-7E14CCF591A6}"/>
    <cellStyle name="Normal 6 2 10 2" xfId="1853" xr:uid="{ADCFFFFB-C87D-43B7-BA52-33D78643366A}"/>
    <cellStyle name="Normal 6 2 10 2 2" xfId="4196" xr:uid="{2011621C-E342-4192-8482-B183D713DFB2}"/>
    <cellStyle name="Normal 6 2 10 2 3" xfId="6528" xr:uid="{8C34859E-02F8-4049-82F0-836D582AC50E}"/>
    <cellStyle name="Normal 6 2 10 3" xfId="3026" xr:uid="{90525F72-A008-4F00-88BB-54F16D32009D}"/>
    <cellStyle name="Normal 6 2 10 4" xfId="5360" xr:uid="{F9628405-0FC6-47D1-87A3-4AD8C8592B09}"/>
    <cellStyle name="Normal 6 2 11" xfId="1270" xr:uid="{156B642F-E0AD-4C92-8614-A2254EF54EE6}"/>
    <cellStyle name="Normal 6 2 11 2" xfId="3613" xr:uid="{DABEF170-FC19-484A-8C49-41C6568342A0}"/>
    <cellStyle name="Normal 6 2 11 3" xfId="5945" xr:uid="{60587CC0-A013-4F82-AB92-E4479F4C3F84}"/>
    <cellStyle name="Normal 6 2 12" xfId="2443" xr:uid="{88376085-00D4-4A97-8CEE-43B547C3411F}"/>
    <cellStyle name="Normal 6 2 13" xfId="4777" xr:uid="{559B8F70-3B91-4CDD-B697-B65D15DDED31}"/>
    <cellStyle name="Normal 6 2 2" xfId="93" xr:uid="{43CA3F43-8DDF-41C7-BF02-E3C412B723B0}"/>
    <cellStyle name="Normal 6 2 2 10" xfId="1276" xr:uid="{5587A495-51E7-4805-8F80-7C6CD1560F20}"/>
    <cellStyle name="Normal 6 2 2 10 2" xfId="3619" xr:uid="{151C39FB-D659-4393-AF73-212B24E8454D}"/>
    <cellStyle name="Normal 6 2 2 10 3" xfId="5951" xr:uid="{FE705C9C-EC28-4999-8DF4-ED5B30399C30}"/>
    <cellStyle name="Normal 6 2 2 11" xfId="2449" xr:uid="{91439EC3-59D5-4D46-91B0-7728DC9C2DA9}"/>
    <cellStyle name="Normal 6 2 2 12" xfId="4783" xr:uid="{7459352E-DF7F-4FE3-B152-6633635F9365}"/>
    <cellStyle name="Normal 6 2 2 2" xfId="106" xr:uid="{9CD5EDF9-98EC-41E4-80D6-8A9428E11891}"/>
    <cellStyle name="Normal 6 2 2 2 10" xfId="2462" xr:uid="{10203E6A-FAF4-4DA3-A077-EDDFD8293ED5}"/>
    <cellStyle name="Normal 6 2 2 2 11" xfId="4796" xr:uid="{E139A60B-32E6-472E-8B46-494520E61E81}"/>
    <cellStyle name="Normal 6 2 2 2 2" xfId="133" xr:uid="{3EA8105B-649F-4DBF-9E2E-2197343657AB}"/>
    <cellStyle name="Normal 6 2 2 2 2 2" xfId="295" xr:uid="{50502D0A-48FD-4BEC-B890-327A1AA54043}"/>
    <cellStyle name="Normal 6 2 2 2 2 2 2" xfId="581" xr:uid="{63398A30-3E4F-4FC1-A4C5-BC8B9881225E}"/>
    <cellStyle name="Normal 6 2 2 2 2 2 2 2" xfId="1172" xr:uid="{9F251FC1-F8B6-4395-92C2-201250693468}"/>
    <cellStyle name="Normal 6 2 2 2 2 2 2 2 2" xfId="2347" xr:uid="{27B55809-6AFC-4C90-AAB7-36BF2820EC0B}"/>
    <cellStyle name="Normal 6 2 2 2 2 2 2 2 2 2" xfId="4690" xr:uid="{7F7C5E15-AB82-4988-BC57-76E2DB887100}"/>
    <cellStyle name="Normal 6 2 2 2 2 2 2 2 2 3" xfId="7022" xr:uid="{E96D77F1-C08A-49B5-A103-47914796B623}"/>
    <cellStyle name="Normal 6 2 2 2 2 2 2 2 3" xfId="3520" xr:uid="{5E32B14D-C5ED-4512-B5E6-600AF23E138A}"/>
    <cellStyle name="Normal 6 2 2 2 2 2 2 2 4" xfId="5854" xr:uid="{88DA6CD1-6B02-45C3-AE0F-84EFA5B22214}"/>
    <cellStyle name="Normal 6 2 2 2 2 2 2 3" xfId="1764" xr:uid="{B9F9A421-12AC-4B86-B453-F5B51DE3C21B}"/>
    <cellStyle name="Normal 6 2 2 2 2 2 2 3 2" xfId="4107" xr:uid="{51090EF8-959B-4F42-84E9-C6B26487E843}"/>
    <cellStyle name="Normal 6 2 2 2 2 2 2 3 3" xfId="6439" xr:uid="{745B2985-DB1C-4682-A744-AD90D4687C21}"/>
    <cellStyle name="Normal 6 2 2 2 2 2 2 4" xfId="2937" xr:uid="{611FC909-9D98-4232-A58F-3FDD4ACBEBEB}"/>
    <cellStyle name="Normal 6 2 2 2 2 2 2 5" xfId="5271" xr:uid="{E0BA1939-023D-4644-A74E-3E5E8B11E5C4}"/>
    <cellStyle name="Normal 6 2 2 2 2 2 3" xfId="886" xr:uid="{887FCA8A-63F1-42D5-8E75-0800432414D6}"/>
    <cellStyle name="Normal 6 2 2 2 2 2 3 2" xfId="2061" xr:uid="{F4B7CCAF-43B7-419C-A717-3381B9BCE75F}"/>
    <cellStyle name="Normal 6 2 2 2 2 2 3 2 2" xfId="4404" xr:uid="{46ECF845-D096-459B-9953-BF5A3BB194B2}"/>
    <cellStyle name="Normal 6 2 2 2 2 2 3 2 3" xfId="6736" xr:uid="{0D0A99C5-8B88-4915-905E-4C1F4011F981}"/>
    <cellStyle name="Normal 6 2 2 2 2 2 3 3" xfId="3234" xr:uid="{AD1E71AF-C52B-4CBC-9CB6-E1AE5B945658}"/>
    <cellStyle name="Normal 6 2 2 2 2 2 3 4" xfId="5568" xr:uid="{820177CD-BC58-4B89-A47C-FC41B4F73CF9}"/>
    <cellStyle name="Normal 6 2 2 2 2 2 4" xfId="1478" xr:uid="{CA4AED53-1615-4239-A8F7-9570FCD2FFFE}"/>
    <cellStyle name="Normal 6 2 2 2 2 2 4 2" xfId="3821" xr:uid="{897B6D3E-0A81-4E78-A989-3CB6A42ECA7C}"/>
    <cellStyle name="Normal 6 2 2 2 2 2 4 3" xfId="6153" xr:uid="{5E8C406F-39B5-4C21-B1BD-658A45B3DDD4}"/>
    <cellStyle name="Normal 6 2 2 2 2 2 5" xfId="2651" xr:uid="{FE0072E8-8349-4B86-902A-2167DEC4BC5F}"/>
    <cellStyle name="Normal 6 2 2 2 2 2 6" xfId="4985" xr:uid="{96EA026E-F9F7-471D-AA6B-226B44208924}"/>
    <cellStyle name="Normal 6 2 2 2 2 3" xfId="419" xr:uid="{1AB3799A-568B-4688-B254-BA558C01D97D}"/>
    <cellStyle name="Normal 6 2 2 2 2 3 2" xfId="1010" xr:uid="{61B73E40-DFB0-4235-BE92-39BC9E5DF8CE}"/>
    <cellStyle name="Normal 6 2 2 2 2 3 2 2" xfId="2185" xr:uid="{37A77394-3FAE-4FC3-ADFD-EA71A2DC253A}"/>
    <cellStyle name="Normal 6 2 2 2 2 3 2 2 2" xfId="4528" xr:uid="{4D1A49B1-F83F-4693-A1E0-D7B52D26D7AB}"/>
    <cellStyle name="Normal 6 2 2 2 2 3 2 2 3" xfId="6860" xr:uid="{653AF056-FF6F-40D3-9B60-B8409B5CDBF1}"/>
    <cellStyle name="Normal 6 2 2 2 2 3 2 3" xfId="3358" xr:uid="{1B6A7CC5-4713-4636-B20A-4BC6B18B6D2F}"/>
    <cellStyle name="Normal 6 2 2 2 2 3 2 4" xfId="5692" xr:uid="{915A1BB3-024B-4607-A30D-93F22FA4AB2F}"/>
    <cellStyle name="Normal 6 2 2 2 2 3 3" xfId="1602" xr:uid="{3A873F93-484F-4DAE-B907-72B6479E46F7}"/>
    <cellStyle name="Normal 6 2 2 2 2 3 3 2" xfId="3945" xr:uid="{A4B7FC2A-35B5-4250-B518-33237E9A1FB2}"/>
    <cellStyle name="Normal 6 2 2 2 2 3 3 3" xfId="6277" xr:uid="{EF75F3FE-4D4F-4FBB-B1D2-785979B7CBD3}"/>
    <cellStyle name="Normal 6 2 2 2 2 3 4" xfId="2775" xr:uid="{9239AF12-4F28-4237-A7D8-42990335A75B}"/>
    <cellStyle name="Normal 6 2 2 2 2 3 5" xfId="5109" xr:uid="{F50C5E8A-DB64-4FEF-A0F3-8DC61BCE4185}"/>
    <cellStyle name="Normal 6 2 2 2 2 4" xfId="724" xr:uid="{F6602B13-2FA5-4038-B6D1-B143FF02140F}"/>
    <cellStyle name="Normal 6 2 2 2 2 4 2" xfId="1899" xr:uid="{8F4C4C4E-35A6-46F4-8FD4-60B1E65567D5}"/>
    <cellStyle name="Normal 6 2 2 2 2 4 2 2" xfId="4242" xr:uid="{0E83739D-54AB-4DDC-BBCA-9E6BC0F6975B}"/>
    <cellStyle name="Normal 6 2 2 2 2 4 2 3" xfId="6574" xr:uid="{9FC12900-AC0B-42FE-9686-96010B831B63}"/>
    <cellStyle name="Normal 6 2 2 2 2 4 3" xfId="3072" xr:uid="{09C82E6A-C2C4-456E-AE88-12EAC27B6D44}"/>
    <cellStyle name="Normal 6 2 2 2 2 4 4" xfId="5406" xr:uid="{5E1DD735-1A48-43B6-B45F-AA70F438D22E}"/>
    <cellStyle name="Normal 6 2 2 2 2 5" xfId="1316" xr:uid="{2045D938-D580-403E-B161-BA2A4F54B0CC}"/>
    <cellStyle name="Normal 6 2 2 2 2 5 2" xfId="3659" xr:uid="{B19BE063-7916-4120-B4C1-99DC204CE588}"/>
    <cellStyle name="Normal 6 2 2 2 2 5 3" xfId="5991" xr:uid="{930D804D-4106-4A09-958E-AD47B601301D}"/>
    <cellStyle name="Normal 6 2 2 2 2 6" xfId="2489" xr:uid="{A4B15F9B-8893-4533-B567-280DDFEB3B97}"/>
    <cellStyle name="Normal 6 2 2 2 2 7" xfId="4823" xr:uid="{C259041B-96F6-445B-BFAD-E7C295E521F7}"/>
    <cellStyle name="Normal 6 2 2 2 3" xfId="174" xr:uid="{60F5BA21-653E-4D83-871F-6CA48F405892}"/>
    <cellStyle name="Normal 6 2 2 2 3 2" xfId="336" xr:uid="{5993FA3E-B38A-4A74-80A7-9174899F1CE1}"/>
    <cellStyle name="Normal 6 2 2 2 3 2 2" xfId="622" xr:uid="{6648BAB1-2EE1-4456-ADD0-F6B9926B273E}"/>
    <cellStyle name="Normal 6 2 2 2 3 2 2 2" xfId="1213" xr:uid="{CC8467A2-2DFE-4D1A-BB82-15A9CE89431F}"/>
    <cellStyle name="Normal 6 2 2 2 3 2 2 2 2" xfId="2388" xr:uid="{BFC6A3CB-EBA6-4148-8105-2DF7F5FE05A8}"/>
    <cellStyle name="Normal 6 2 2 2 3 2 2 2 2 2" xfId="4731" xr:uid="{DD058036-9B8F-4A30-A1EC-A1A0E1BE9ACB}"/>
    <cellStyle name="Normal 6 2 2 2 3 2 2 2 2 3" xfId="7063" xr:uid="{D898639D-0549-442C-842B-3572E160154C}"/>
    <cellStyle name="Normal 6 2 2 2 3 2 2 2 3" xfId="3561" xr:uid="{31AEDBD9-569B-438F-8720-3253807B92C5}"/>
    <cellStyle name="Normal 6 2 2 2 3 2 2 2 4" xfId="5895" xr:uid="{437FEDBF-2BAB-49BC-937F-12A5220D07D4}"/>
    <cellStyle name="Normal 6 2 2 2 3 2 2 3" xfId="1805" xr:uid="{FE30318E-A127-48B0-AC7D-1BF156DA3332}"/>
    <cellStyle name="Normal 6 2 2 2 3 2 2 3 2" xfId="4148" xr:uid="{667FA869-CB5F-427B-B2A1-E4CEE90F699E}"/>
    <cellStyle name="Normal 6 2 2 2 3 2 2 3 3" xfId="6480" xr:uid="{1F706C8D-EB08-4582-9217-BA392E2825B2}"/>
    <cellStyle name="Normal 6 2 2 2 3 2 2 4" xfId="2978" xr:uid="{7160DA22-196A-4C72-8978-7667FBC30AEB}"/>
    <cellStyle name="Normal 6 2 2 2 3 2 2 5" xfId="5312" xr:uid="{0950431D-566F-41DF-A136-213007FC474B}"/>
    <cellStyle name="Normal 6 2 2 2 3 2 3" xfId="927" xr:uid="{C19A3826-DB3B-4174-AA02-0BD9F98347BE}"/>
    <cellStyle name="Normal 6 2 2 2 3 2 3 2" xfId="2102" xr:uid="{51D1668B-28EC-4FFA-BBFE-0D473ACEACAB}"/>
    <cellStyle name="Normal 6 2 2 2 3 2 3 2 2" xfId="4445" xr:uid="{07F5BA2E-696C-4FA4-B2CC-947C13A8EB04}"/>
    <cellStyle name="Normal 6 2 2 2 3 2 3 2 3" xfId="6777" xr:uid="{12E582FF-758A-4CBC-B384-0579650DE233}"/>
    <cellStyle name="Normal 6 2 2 2 3 2 3 3" xfId="3275" xr:uid="{5A831739-D727-4FDF-A9E3-AB9B933CC0DA}"/>
    <cellStyle name="Normal 6 2 2 2 3 2 3 4" xfId="5609" xr:uid="{DCF082D4-6B02-417B-BB59-1D147EC1AB4B}"/>
    <cellStyle name="Normal 6 2 2 2 3 2 4" xfId="1519" xr:uid="{3AB2F3E6-0A4A-4F00-987C-97D3EDBEAF54}"/>
    <cellStyle name="Normal 6 2 2 2 3 2 4 2" xfId="3862" xr:uid="{404EE3AD-02F6-456E-8089-8A745CC99993}"/>
    <cellStyle name="Normal 6 2 2 2 3 2 4 3" xfId="6194" xr:uid="{790045FD-53AE-4BAD-A044-F4D929F0129A}"/>
    <cellStyle name="Normal 6 2 2 2 3 2 5" xfId="2692" xr:uid="{818169AF-F28E-41EB-926F-61F04652FAE3}"/>
    <cellStyle name="Normal 6 2 2 2 3 2 6" xfId="5026" xr:uid="{EFF96865-E0FF-4CA2-B05E-235EC733A40D}"/>
    <cellStyle name="Normal 6 2 2 2 3 3" xfId="460" xr:uid="{B3CAF99F-E5F2-4D67-8FD7-0A726CB90D65}"/>
    <cellStyle name="Normal 6 2 2 2 3 3 2" xfId="1051" xr:uid="{3D1020CA-1E14-4B22-9D99-6F805313F198}"/>
    <cellStyle name="Normal 6 2 2 2 3 3 2 2" xfId="2226" xr:uid="{A8CD2EEC-2AED-4D08-9214-02BF55C53DE8}"/>
    <cellStyle name="Normal 6 2 2 2 3 3 2 2 2" xfId="4569" xr:uid="{CE7967EB-14C1-47D0-A104-DAF541842FBA}"/>
    <cellStyle name="Normal 6 2 2 2 3 3 2 2 3" xfId="6901" xr:uid="{14A2BD35-FA02-4BA8-BE44-1FFC67FA2854}"/>
    <cellStyle name="Normal 6 2 2 2 3 3 2 3" xfId="3399" xr:uid="{828DA8A2-97FC-4846-BE79-394B765759D3}"/>
    <cellStyle name="Normal 6 2 2 2 3 3 2 4" xfId="5733" xr:uid="{10F1B8D8-F033-4613-A5AB-F6FC99AB9FED}"/>
    <cellStyle name="Normal 6 2 2 2 3 3 3" xfId="1643" xr:uid="{906B712B-27C2-4AA7-87F5-B406B409B710}"/>
    <cellStyle name="Normal 6 2 2 2 3 3 3 2" xfId="3986" xr:uid="{E520B07D-EF33-40D3-B47C-32BD6F3FC6DC}"/>
    <cellStyle name="Normal 6 2 2 2 3 3 3 3" xfId="6318" xr:uid="{975EFEC7-2BAC-431D-B6E5-E92B4F52FABD}"/>
    <cellStyle name="Normal 6 2 2 2 3 3 4" xfId="2816" xr:uid="{4B5EC188-42C7-4C83-9BD3-424F59A1FD2F}"/>
    <cellStyle name="Normal 6 2 2 2 3 3 5" xfId="5150" xr:uid="{4959B3E6-AA67-4796-AFF1-94E518208669}"/>
    <cellStyle name="Normal 6 2 2 2 3 4" xfId="765" xr:uid="{407D92A7-ED4A-4D08-8C7E-3233C0E7E991}"/>
    <cellStyle name="Normal 6 2 2 2 3 4 2" xfId="1940" xr:uid="{EF0630BB-8D30-463F-B5D2-2CFFDAA377FB}"/>
    <cellStyle name="Normal 6 2 2 2 3 4 2 2" xfId="4283" xr:uid="{81FAF0BE-B320-47CC-9570-4FA47C2E937B}"/>
    <cellStyle name="Normal 6 2 2 2 3 4 2 3" xfId="6615" xr:uid="{8111956B-2FCB-4C6B-98F5-99CDC196EF20}"/>
    <cellStyle name="Normal 6 2 2 2 3 4 3" xfId="3113" xr:uid="{82799CAF-F8F9-40CD-8F42-5AF2C051F5C3}"/>
    <cellStyle name="Normal 6 2 2 2 3 4 4" xfId="5447" xr:uid="{A5F163F7-85DC-4F49-9778-86DDA81F0B24}"/>
    <cellStyle name="Normal 6 2 2 2 3 5" xfId="1357" xr:uid="{672D703F-6F9A-46EB-BD63-03FF1ECFC0C2}"/>
    <cellStyle name="Normal 6 2 2 2 3 5 2" xfId="3700" xr:uid="{392470CB-2F7B-4278-9894-166C99FF3B75}"/>
    <cellStyle name="Normal 6 2 2 2 3 5 3" xfId="6032" xr:uid="{355E1835-7681-4794-A736-752D73522DFC}"/>
    <cellStyle name="Normal 6 2 2 2 3 6" xfId="2530" xr:uid="{D24151DC-63EB-4C4C-9B08-DC3DAF4F31A5}"/>
    <cellStyle name="Normal 6 2 2 2 3 7" xfId="4864" xr:uid="{BDB1951E-A440-4351-B802-E211DBC72C47}"/>
    <cellStyle name="Normal 6 2 2 2 4" xfId="201" xr:uid="{EC1359E5-C80A-4D83-B5D0-5CADB560D03F}"/>
    <cellStyle name="Normal 6 2 2 2 4 2" xfId="268" xr:uid="{2430E436-7074-4D37-8B24-6D6918EA2AD7}"/>
    <cellStyle name="Normal 6 2 2 2 4 2 2" xfId="554" xr:uid="{C9D757CD-A646-468B-BC05-8F973903C35A}"/>
    <cellStyle name="Normal 6 2 2 2 4 2 2 2" xfId="1145" xr:uid="{7B43B07F-69F5-43BC-A35E-99EDD90E5C9A}"/>
    <cellStyle name="Normal 6 2 2 2 4 2 2 2 2" xfId="2320" xr:uid="{51A19684-B249-401C-9865-2BDEEB8F1442}"/>
    <cellStyle name="Normal 6 2 2 2 4 2 2 2 2 2" xfId="4663" xr:uid="{7CF902D4-73CD-4324-82D5-2D0252FD7659}"/>
    <cellStyle name="Normal 6 2 2 2 4 2 2 2 2 3" xfId="6995" xr:uid="{EEC43488-C02A-4980-896D-C8B0B769F4B6}"/>
    <cellStyle name="Normal 6 2 2 2 4 2 2 2 3" xfId="3493" xr:uid="{8B676266-9075-4C85-BF96-D7842E80481C}"/>
    <cellStyle name="Normal 6 2 2 2 4 2 2 2 4" xfId="5827" xr:uid="{52003CBA-16A3-4556-8ACD-A4273DBBFC38}"/>
    <cellStyle name="Normal 6 2 2 2 4 2 2 3" xfId="1737" xr:uid="{30100ED7-5761-4994-994B-3F45EEFED0E8}"/>
    <cellStyle name="Normal 6 2 2 2 4 2 2 3 2" xfId="4080" xr:uid="{47AEA487-A16D-4E73-8848-5853B81172E1}"/>
    <cellStyle name="Normal 6 2 2 2 4 2 2 3 3" xfId="6412" xr:uid="{BC42612E-0048-4CB9-B79E-C8A2E7C94151}"/>
    <cellStyle name="Normal 6 2 2 2 4 2 2 4" xfId="2910" xr:uid="{0CC74496-EA41-4F3E-BCD7-B540F8DF813C}"/>
    <cellStyle name="Normal 6 2 2 2 4 2 2 5" xfId="5244" xr:uid="{DD587105-9525-480A-89F4-A928FF6A8936}"/>
    <cellStyle name="Normal 6 2 2 2 4 2 3" xfId="859" xr:uid="{24DFD8CF-3E8F-433B-95FC-218B189EBD6D}"/>
    <cellStyle name="Normal 6 2 2 2 4 2 3 2" xfId="2034" xr:uid="{EF5D1869-0DAA-4E53-923F-45B0E87DC677}"/>
    <cellStyle name="Normal 6 2 2 2 4 2 3 2 2" xfId="4377" xr:uid="{510B2993-6F06-4628-A435-D2F44A34F7BD}"/>
    <cellStyle name="Normal 6 2 2 2 4 2 3 2 3" xfId="6709" xr:uid="{7FB79503-B7AD-473A-9E80-4E19141FCB77}"/>
    <cellStyle name="Normal 6 2 2 2 4 2 3 3" xfId="3207" xr:uid="{41F22BC8-C6B0-48D1-8703-BF691853F7E2}"/>
    <cellStyle name="Normal 6 2 2 2 4 2 3 4" xfId="5541" xr:uid="{6DEB6EDF-A3C3-4EB0-ACBE-5198C910E750}"/>
    <cellStyle name="Normal 6 2 2 2 4 2 4" xfId="1451" xr:uid="{37E5D92E-65D7-42DA-A2EB-BCD4602FD783}"/>
    <cellStyle name="Normal 6 2 2 2 4 2 4 2" xfId="3794" xr:uid="{3F6FDC0D-A948-4493-8B42-DF7FFA1435A8}"/>
    <cellStyle name="Normal 6 2 2 2 4 2 4 3" xfId="6126" xr:uid="{E34F94C8-19A0-49AE-AD1A-9CC7DFABC271}"/>
    <cellStyle name="Normal 6 2 2 2 4 2 5" xfId="2624" xr:uid="{2360400F-3C8C-40CD-B404-C6D175102A5D}"/>
    <cellStyle name="Normal 6 2 2 2 4 2 6" xfId="4958" xr:uid="{85360B19-EC10-48DD-947A-EA5DEFDC6A1D}"/>
    <cellStyle name="Normal 6 2 2 2 4 3" xfId="487" xr:uid="{F7FA6033-EACE-43E6-824C-D54709306CCE}"/>
    <cellStyle name="Normal 6 2 2 2 4 3 2" xfId="1078" xr:uid="{CB8164E3-4F9C-46FF-B3DA-3A41E81CFB38}"/>
    <cellStyle name="Normal 6 2 2 2 4 3 2 2" xfId="2253" xr:uid="{5507C305-ED60-4547-A96B-181EBB54C3AB}"/>
    <cellStyle name="Normal 6 2 2 2 4 3 2 2 2" xfId="4596" xr:uid="{6D03A0C6-B808-46BF-B38F-0A49828ACE81}"/>
    <cellStyle name="Normal 6 2 2 2 4 3 2 2 3" xfId="6928" xr:uid="{0A97ADC6-542D-4AAE-A9B5-54D95B2C898F}"/>
    <cellStyle name="Normal 6 2 2 2 4 3 2 3" xfId="3426" xr:uid="{340BAA21-FF03-405C-AE5C-A89DFA198BA7}"/>
    <cellStyle name="Normal 6 2 2 2 4 3 2 4" xfId="5760" xr:uid="{72A48778-58A5-457B-B4BD-2219AAC7EDEF}"/>
    <cellStyle name="Normal 6 2 2 2 4 3 3" xfId="1670" xr:uid="{A4A41572-E230-4957-9916-ED6C4C0A7826}"/>
    <cellStyle name="Normal 6 2 2 2 4 3 3 2" xfId="4013" xr:uid="{5C35B13B-FB3B-4C13-81A9-B5F4E33B6C04}"/>
    <cellStyle name="Normal 6 2 2 2 4 3 3 3" xfId="6345" xr:uid="{3FCB58EC-FE28-4CB0-8D27-EA1263827C0B}"/>
    <cellStyle name="Normal 6 2 2 2 4 3 4" xfId="2843" xr:uid="{EF905C99-41A6-4BCB-B424-EC1CBFB67204}"/>
    <cellStyle name="Normal 6 2 2 2 4 3 5" xfId="5177" xr:uid="{D5C73B12-835F-43C7-AA97-98EF0ACAB62E}"/>
    <cellStyle name="Normal 6 2 2 2 4 4" xfId="792" xr:uid="{DCC245DB-4127-4141-9755-FDF34F38B1B4}"/>
    <cellStyle name="Normal 6 2 2 2 4 4 2" xfId="1967" xr:uid="{D932EB7E-0F73-4882-AF03-2E9687408596}"/>
    <cellStyle name="Normal 6 2 2 2 4 4 2 2" xfId="4310" xr:uid="{46F02EDC-ECC8-4302-A967-CC447A9EB4C1}"/>
    <cellStyle name="Normal 6 2 2 2 4 4 2 3" xfId="6642" xr:uid="{908C09F5-47B4-4F31-8201-B6D16F2CD7FD}"/>
    <cellStyle name="Normal 6 2 2 2 4 4 3" xfId="3140" xr:uid="{F5407824-C0C3-4386-9D2E-C71B674F85D2}"/>
    <cellStyle name="Normal 6 2 2 2 4 4 4" xfId="5474" xr:uid="{08EA24D8-0A14-433F-B767-47B2774C6C3B}"/>
    <cellStyle name="Normal 6 2 2 2 4 5" xfId="1384" xr:uid="{7DFAD6E5-6937-4985-9F9F-A2B72383A590}"/>
    <cellStyle name="Normal 6 2 2 2 4 5 2" xfId="3727" xr:uid="{62E227B5-6358-48E9-916C-BF7F09EAAA6E}"/>
    <cellStyle name="Normal 6 2 2 2 4 5 3" xfId="6059" xr:uid="{80C1BF5D-E95A-4BB8-B6A4-8D3FC9F0C03B}"/>
    <cellStyle name="Normal 6 2 2 2 4 6" xfId="2557" xr:uid="{81B40454-98C0-41DC-B9A7-19809CAF84E9}"/>
    <cellStyle name="Normal 6 2 2 2 4 7" xfId="4891" xr:uid="{0752AE5F-751B-4817-9145-1C2292C8C43D}"/>
    <cellStyle name="Normal 6 2 2 2 5" xfId="363" xr:uid="{EC5A20BB-5C44-414D-9E87-7E63047B662D}"/>
    <cellStyle name="Normal 6 2 2 2 5 2" xfId="649" xr:uid="{7A51CE20-1523-4FC6-99A8-F42974A09ED9}"/>
    <cellStyle name="Normal 6 2 2 2 5 2 2" xfId="1240" xr:uid="{71B0FCE2-796A-44A0-A3A0-B175D6BFEAED}"/>
    <cellStyle name="Normal 6 2 2 2 5 2 2 2" xfId="2415" xr:uid="{09346F2A-471C-496C-AA35-A2B5A4ED5C0A}"/>
    <cellStyle name="Normal 6 2 2 2 5 2 2 2 2" xfId="4758" xr:uid="{B77B257E-F18A-4F1A-81A4-BA342DDC8645}"/>
    <cellStyle name="Normal 6 2 2 2 5 2 2 2 3" xfId="7090" xr:uid="{6732F613-8E5A-48C5-8ED7-F63E3E57B5F1}"/>
    <cellStyle name="Normal 6 2 2 2 5 2 2 3" xfId="3588" xr:uid="{858C3A7A-1164-4AC1-9376-95DE35C018EF}"/>
    <cellStyle name="Normal 6 2 2 2 5 2 2 4" xfId="5922" xr:uid="{87CF5D89-9AA0-4258-83D7-668CE0292B8A}"/>
    <cellStyle name="Normal 6 2 2 2 5 2 3" xfId="1832" xr:uid="{C960C84E-0E6F-4DE1-AF48-BEA1B765EC83}"/>
    <cellStyle name="Normal 6 2 2 2 5 2 3 2" xfId="4175" xr:uid="{D755D563-FD6E-4F6D-AD83-B3A14122B191}"/>
    <cellStyle name="Normal 6 2 2 2 5 2 3 3" xfId="6507" xr:uid="{AA226FB2-7FA4-48F0-8A7E-06D5F2B3D6DB}"/>
    <cellStyle name="Normal 6 2 2 2 5 2 4" xfId="3005" xr:uid="{5DCB754D-084C-4D78-8153-B25C03A2CFB4}"/>
    <cellStyle name="Normal 6 2 2 2 5 2 5" xfId="5339" xr:uid="{C4A2F3A9-F6EA-4D6E-82DB-CA05063F1A2E}"/>
    <cellStyle name="Normal 6 2 2 2 5 3" xfId="954" xr:uid="{48623278-2E8B-4441-AA04-61FAAD3E7ACF}"/>
    <cellStyle name="Normal 6 2 2 2 5 3 2" xfId="2129" xr:uid="{64E2CC98-2D39-4E86-B919-82FA716D8566}"/>
    <cellStyle name="Normal 6 2 2 2 5 3 2 2" xfId="4472" xr:uid="{C920ED8D-BDA0-4113-BD26-7F85CB23AF4F}"/>
    <cellStyle name="Normal 6 2 2 2 5 3 2 3" xfId="6804" xr:uid="{54487811-6BBE-4170-B7E2-F6F457977320}"/>
    <cellStyle name="Normal 6 2 2 2 5 3 3" xfId="3302" xr:uid="{ECB46221-140C-4DC0-AF97-4EA65008809B}"/>
    <cellStyle name="Normal 6 2 2 2 5 3 4" xfId="5636" xr:uid="{08524386-A758-4498-A13A-AFC96A9BCA1A}"/>
    <cellStyle name="Normal 6 2 2 2 5 4" xfId="1546" xr:uid="{C7AD8947-75F8-4E7D-BD69-C7922D5A56C3}"/>
    <cellStyle name="Normal 6 2 2 2 5 4 2" xfId="3889" xr:uid="{432726D1-677E-4F66-99C7-74258D881318}"/>
    <cellStyle name="Normal 6 2 2 2 5 4 3" xfId="6221" xr:uid="{611C2BCD-CE0D-472A-82C6-35B082A8794D}"/>
    <cellStyle name="Normal 6 2 2 2 5 5" xfId="2719" xr:uid="{8D6401B3-E666-4C02-8D81-89E2C8C42AB6}"/>
    <cellStyle name="Normal 6 2 2 2 5 6" xfId="5053" xr:uid="{1F35DA1B-1B25-49E3-A2A5-3439A30B9943}"/>
    <cellStyle name="Normal 6 2 2 2 6" xfId="241" xr:uid="{657211A1-12F9-4A87-A751-D9B5C83A261F}"/>
    <cellStyle name="Normal 6 2 2 2 6 2" xfId="527" xr:uid="{70FD9228-6340-47A6-9DBC-42B3B62F5D28}"/>
    <cellStyle name="Normal 6 2 2 2 6 2 2" xfId="1118" xr:uid="{32EF7FED-4CB6-4514-B563-9FE4AE783721}"/>
    <cellStyle name="Normal 6 2 2 2 6 2 2 2" xfId="2293" xr:uid="{F7F1C2C2-B366-416A-9EAB-B0BE80D624D6}"/>
    <cellStyle name="Normal 6 2 2 2 6 2 2 2 2" xfId="4636" xr:uid="{A4DC8840-D790-4D23-9836-4FCCAFF09393}"/>
    <cellStyle name="Normal 6 2 2 2 6 2 2 2 3" xfId="6968" xr:uid="{E62A0882-7C4E-4684-A4F3-695D632C1A53}"/>
    <cellStyle name="Normal 6 2 2 2 6 2 2 3" xfId="3466" xr:uid="{60BFAFA2-1101-44AB-990E-33F78EC861A2}"/>
    <cellStyle name="Normal 6 2 2 2 6 2 2 4" xfId="5800" xr:uid="{94B36B9C-519E-4750-B80E-C6FD39008700}"/>
    <cellStyle name="Normal 6 2 2 2 6 2 3" xfId="1710" xr:uid="{232357A6-6B09-4B95-A234-F8AFAD97C379}"/>
    <cellStyle name="Normal 6 2 2 2 6 2 3 2" xfId="4053" xr:uid="{ED4AF527-D672-4364-B8F8-48AF688F51CF}"/>
    <cellStyle name="Normal 6 2 2 2 6 2 3 3" xfId="6385" xr:uid="{75BA4AF6-F367-46A7-A347-04D0A5B06D91}"/>
    <cellStyle name="Normal 6 2 2 2 6 2 4" xfId="2883" xr:uid="{90E02CBC-E96A-4433-80E2-808A1A4B3640}"/>
    <cellStyle name="Normal 6 2 2 2 6 2 5" xfId="5217" xr:uid="{C9841C4F-B1FC-4078-A954-21AB929DD64F}"/>
    <cellStyle name="Normal 6 2 2 2 6 3" xfId="832" xr:uid="{7187C47F-E506-4A8B-B5E7-3EB2505717CA}"/>
    <cellStyle name="Normal 6 2 2 2 6 3 2" xfId="2007" xr:uid="{65208398-A548-4AE5-B05E-A234F47B54A6}"/>
    <cellStyle name="Normal 6 2 2 2 6 3 2 2" xfId="4350" xr:uid="{0B427772-5E3F-48E4-87A1-2D3D6790B597}"/>
    <cellStyle name="Normal 6 2 2 2 6 3 2 3" xfId="6682" xr:uid="{72058F78-B7E3-4A59-BEB0-5E9084013A7E}"/>
    <cellStyle name="Normal 6 2 2 2 6 3 3" xfId="3180" xr:uid="{5C537281-49A1-44C8-BCF5-7B7CDB66F852}"/>
    <cellStyle name="Normal 6 2 2 2 6 3 4" xfId="5514" xr:uid="{625CD13F-8FE2-4629-A3B7-5B3B91D18508}"/>
    <cellStyle name="Normal 6 2 2 2 6 4" xfId="1424" xr:uid="{29E45424-9CA7-42B6-A756-8452F8A08849}"/>
    <cellStyle name="Normal 6 2 2 2 6 4 2" xfId="3767" xr:uid="{1187A344-1A90-46EF-B7BC-CB2E0C8EE82B}"/>
    <cellStyle name="Normal 6 2 2 2 6 4 3" xfId="6099" xr:uid="{E4A19DC7-DD75-4728-A1C2-676F9CBE51F4}"/>
    <cellStyle name="Normal 6 2 2 2 6 5" xfId="2597" xr:uid="{5CA0A2EF-EE13-4FE0-8CA2-AF44DFD5FC1A}"/>
    <cellStyle name="Normal 6 2 2 2 6 6" xfId="4931" xr:uid="{10D8B812-80F2-458F-8B60-90DE1998F4B3}"/>
    <cellStyle name="Normal 6 2 2 2 7" xfId="392" xr:uid="{7DB8DC91-40D6-41DD-AC3B-A6E07E2B042E}"/>
    <cellStyle name="Normal 6 2 2 2 7 2" xfId="983" xr:uid="{E56A666B-3A0E-439D-BA9A-7B6885A20B81}"/>
    <cellStyle name="Normal 6 2 2 2 7 2 2" xfId="2158" xr:uid="{C06F014B-E6D7-4E70-BDAE-EEAE735984F5}"/>
    <cellStyle name="Normal 6 2 2 2 7 2 2 2" xfId="4501" xr:uid="{377FB454-DB97-4E32-AD50-34CEB4DE920F}"/>
    <cellStyle name="Normal 6 2 2 2 7 2 2 3" xfId="6833" xr:uid="{2A3CBAAD-5206-417F-82B3-E2FE2B6F8453}"/>
    <cellStyle name="Normal 6 2 2 2 7 2 3" xfId="3331" xr:uid="{595E9AD2-4C58-4993-97AC-1C34F20A8E70}"/>
    <cellStyle name="Normal 6 2 2 2 7 2 4" xfId="5665" xr:uid="{9C2DF750-95F5-4BB3-86E0-97804623C998}"/>
    <cellStyle name="Normal 6 2 2 2 7 3" xfId="1575" xr:uid="{E882865E-3C9B-41D6-9F9A-4BF2C2BCC7A2}"/>
    <cellStyle name="Normal 6 2 2 2 7 3 2" xfId="3918" xr:uid="{1CC96317-C86A-4C8A-8452-26721F13660A}"/>
    <cellStyle name="Normal 6 2 2 2 7 3 3" xfId="6250" xr:uid="{6981BE2C-F53A-4BF9-AA3B-612D4FEEFECC}"/>
    <cellStyle name="Normal 6 2 2 2 7 4" xfId="2748" xr:uid="{5BE92C99-47F9-465F-991E-03D35882D58D}"/>
    <cellStyle name="Normal 6 2 2 2 7 5" xfId="5082" xr:uid="{87C99F49-AC9D-4920-A66D-703E0DE16903}"/>
    <cellStyle name="Normal 6 2 2 2 8" xfId="697" xr:uid="{5ADB8407-E78F-4493-A93A-51C5ABEF83F6}"/>
    <cellStyle name="Normal 6 2 2 2 8 2" xfId="1872" xr:uid="{5A67B1CA-59EF-45F1-8A78-A64847344DF4}"/>
    <cellStyle name="Normal 6 2 2 2 8 2 2" xfId="4215" xr:uid="{C0B4BA14-E3E5-4C90-B172-21C93C8B113F}"/>
    <cellStyle name="Normal 6 2 2 2 8 2 3" xfId="6547" xr:uid="{42F0D41E-66E2-43CA-A7E8-5BAD3864E86A}"/>
    <cellStyle name="Normal 6 2 2 2 8 3" xfId="3045" xr:uid="{F8D3DC84-D53C-455C-B804-54DD37E4056B}"/>
    <cellStyle name="Normal 6 2 2 2 8 4" xfId="5379" xr:uid="{2F620B63-14B2-42B5-A94C-2AAF52639A7B}"/>
    <cellStyle name="Normal 6 2 2 2 9" xfId="1289" xr:uid="{2BDE639D-C174-4914-A0DF-539A1F330BB5}"/>
    <cellStyle name="Normal 6 2 2 2 9 2" xfId="3632" xr:uid="{0B348FB6-8A84-4642-B436-38C4697B78A3}"/>
    <cellStyle name="Normal 6 2 2 2 9 3" xfId="5964" xr:uid="{01B1E163-778E-4F1F-9BDF-11A78DEF1D36}"/>
    <cellStyle name="Normal 6 2 2 3" xfId="120" xr:uid="{902948BD-4059-4FDB-90B6-EAD16E4AC09A}"/>
    <cellStyle name="Normal 6 2 2 3 2" xfId="161" xr:uid="{C4E3CE0A-6861-493B-B05E-66025EC1C98E}"/>
    <cellStyle name="Normal 6 2 2 3 2 2" xfId="323" xr:uid="{31D1302F-BD0E-4687-B00C-54A85F42009B}"/>
    <cellStyle name="Normal 6 2 2 3 2 2 2" xfId="609" xr:uid="{58E44CE8-3AE2-4FA1-B4DC-D6E88E7B859D}"/>
    <cellStyle name="Normal 6 2 2 3 2 2 2 2" xfId="1200" xr:uid="{FAE217F6-8C74-4FA9-89F7-AB63C011CB93}"/>
    <cellStyle name="Normal 6 2 2 3 2 2 2 2 2" xfId="2375" xr:uid="{9DC9B683-47D2-4440-B0A7-40E5AE3458A8}"/>
    <cellStyle name="Normal 6 2 2 3 2 2 2 2 2 2" xfId="4718" xr:uid="{0440BA54-0835-4821-8693-2049375EE6FA}"/>
    <cellStyle name="Normal 6 2 2 3 2 2 2 2 2 3" xfId="7050" xr:uid="{D09F6A38-8580-41B4-8B52-E6F56735295A}"/>
    <cellStyle name="Normal 6 2 2 3 2 2 2 2 3" xfId="3548" xr:uid="{2E2AEB3F-4DDF-460D-9F5A-75F1B86C8E0B}"/>
    <cellStyle name="Normal 6 2 2 3 2 2 2 2 4" xfId="5882" xr:uid="{FA657FE2-19E3-47FA-BE02-AF04899F9EFD}"/>
    <cellStyle name="Normal 6 2 2 3 2 2 2 3" xfId="1792" xr:uid="{3A197F00-CBDF-4588-9854-D234AD0215EB}"/>
    <cellStyle name="Normal 6 2 2 3 2 2 2 3 2" xfId="4135" xr:uid="{E4FFC1EE-AA21-4AC4-89CE-FC94C3C0AC34}"/>
    <cellStyle name="Normal 6 2 2 3 2 2 2 3 3" xfId="6467" xr:uid="{35FC484A-CAFF-4656-8B72-0829EDBB26CF}"/>
    <cellStyle name="Normal 6 2 2 3 2 2 2 4" xfId="2965" xr:uid="{ED8AFF14-B15F-4AF3-8180-C8614788284F}"/>
    <cellStyle name="Normal 6 2 2 3 2 2 2 5" xfId="5299" xr:uid="{62BFBB3D-E5F0-4506-955C-61A1C60431B1}"/>
    <cellStyle name="Normal 6 2 2 3 2 2 3" xfId="914" xr:uid="{221820DF-72E7-4C70-A9D8-CC45E90B718D}"/>
    <cellStyle name="Normal 6 2 2 3 2 2 3 2" xfId="2089" xr:uid="{A3827C36-BC6C-40CE-A1FC-44B8ADB942D8}"/>
    <cellStyle name="Normal 6 2 2 3 2 2 3 2 2" xfId="4432" xr:uid="{2496E536-B533-4DDB-BD23-E83D27FFADF2}"/>
    <cellStyle name="Normal 6 2 2 3 2 2 3 2 3" xfId="6764" xr:uid="{DCC9ADA8-6D81-439F-8D78-D48AFB391348}"/>
    <cellStyle name="Normal 6 2 2 3 2 2 3 3" xfId="3262" xr:uid="{D9A974FD-3EE9-476B-8826-D74636E5B09F}"/>
    <cellStyle name="Normal 6 2 2 3 2 2 3 4" xfId="5596" xr:uid="{707359A9-DEA9-4A1C-8A52-D04EE41479B2}"/>
    <cellStyle name="Normal 6 2 2 3 2 2 4" xfId="1506" xr:uid="{318978B4-5D12-4648-B96E-7F5FE295C004}"/>
    <cellStyle name="Normal 6 2 2 3 2 2 4 2" xfId="3849" xr:uid="{AD5F48AC-7AEB-46B0-96F3-F057ED857B48}"/>
    <cellStyle name="Normal 6 2 2 3 2 2 4 3" xfId="6181" xr:uid="{49E393D0-7D14-4E60-AC3B-66050ABEF0A6}"/>
    <cellStyle name="Normal 6 2 2 3 2 2 5" xfId="2679" xr:uid="{1C4CF55A-D5E8-4941-97B8-CF37131D8122}"/>
    <cellStyle name="Normal 6 2 2 3 2 2 6" xfId="5013" xr:uid="{18AA4E63-9754-4E6B-BE4C-DE2DA4759484}"/>
    <cellStyle name="Normal 6 2 2 3 2 3" xfId="447" xr:uid="{DF473170-9F6D-4629-A093-5944666CFE4F}"/>
    <cellStyle name="Normal 6 2 2 3 2 3 2" xfId="1038" xr:uid="{3A184A82-4D86-4640-AA54-1D2CA0A28F3F}"/>
    <cellStyle name="Normal 6 2 2 3 2 3 2 2" xfId="2213" xr:uid="{C5072B7F-F74F-45F3-85E3-C7AF819E4267}"/>
    <cellStyle name="Normal 6 2 2 3 2 3 2 2 2" xfId="4556" xr:uid="{A4920D8C-34B0-4457-AD89-84235BD755D5}"/>
    <cellStyle name="Normal 6 2 2 3 2 3 2 2 3" xfId="6888" xr:uid="{BF62C917-2E65-4B36-9F27-EC17851307E1}"/>
    <cellStyle name="Normal 6 2 2 3 2 3 2 3" xfId="3386" xr:uid="{21297B12-94A8-4C4B-A76B-4AEB5F645DF2}"/>
    <cellStyle name="Normal 6 2 2 3 2 3 2 4" xfId="5720" xr:uid="{740567DC-138F-483D-BD76-F5816574E276}"/>
    <cellStyle name="Normal 6 2 2 3 2 3 3" xfId="1630" xr:uid="{2ADB81A5-E39C-405B-A52C-57452CFF33BE}"/>
    <cellStyle name="Normal 6 2 2 3 2 3 3 2" xfId="3973" xr:uid="{DC2D20E8-0447-460C-8E80-C7013B82B348}"/>
    <cellStyle name="Normal 6 2 2 3 2 3 3 3" xfId="6305" xr:uid="{C52935B4-AB66-43FC-8CE9-CE480C9A2781}"/>
    <cellStyle name="Normal 6 2 2 3 2 3 4" xfId="2803" xr:uid="{5BF261EE-5243-4D79-AAB3-06C1438BDE8A}"/>
    <cellStyle name="Normal 6 2 2 3 2 3 5" xfId="5137" xr:uid="{E66D640B-195F-42CA-8823-8D2D2F25E91A}"/>
    <cellStyle name="Normal 6 2 2 3 2 4" xfId="752" xr:uid="{E6C326F5-DF6D-4B62-BDFE-2FB8BA8C421E}"/>
    <cellStyle name="Normal 6 2 2 3 2 4 2" xfId="1927" xr:uid="{AFEA22A1-2F61-4757-9CBC-72F0FF58E110}"/>
    <cellStyle name="Normal 6 2 2 3 2 4 2 2" xfId="4270" xr:uid="{3B91CC24-90B7-4286-9BFD-C668F2FDC2D3}"/>
    <cellStyle name="Normal 6 2 2 3 2 4 2 3" xfId="6602" xr:uid="{FEDE5BCB-A337-4379-889A-1CB907869F9B}"/>
    <cellStyle name="Normal 6 2 2 3 2 4 3" xfId="3100" xr:uid="{33349BE7-D7C6-40E0-890D-0C26114E9D13}"/>
    <cellStyle name="Normal 6 2 2 3 2 4 4" xfId="5434" xr:uid="{52F384E3-E593-40C6-9FC1-A21774707722}"/>
    <cellStyle name="Normal 6 2 2 3 2 5" xfId="1344" xr:uid="{DBE63D31-2EF8-4F15-8EAE-EC568900F56A}"/>
    <cellStyle name="Normal 6 2 2 3 2 5 2" xfId="3687" xr:uid="{CD0FBBDB-C355-4FBF-8FA3-1A23D43ECBF2}"/>
    <cellStyle name="Normal 6 2 2 3 2 5 3" xfId="6019" xr:uid="{9685ADD9-A57A-4F40-9252-DD78A8ADF09F}"/>
    <cellStyle name="Normal 6 2 2 3 2 6" xfId="2517" xr:uid="{BAE7BBAF-5319-482E-AB3C-C2BBE092804A}"/>
    <cellStyle name="Normal 6 2 2 3 2 7" xfId="4851" xr:uid="{31BA78C4-7BF6-41D4-82F9-8A275BFC3893}"/>
    <cellStyle name="Normal 6 2 2 3 3" xfId="282" xr:uid="{F10BD5C8-DBA1-4239-924B-857D79612F80}"/>
    <cellStyle name="Normal 6 2 2 3 3 2" xfId="568" xr:uid="{25D17411-8F31-42F1-90F8-E611D52CC6A2}"/>
    <cellStyle name="Normal 6 2 2 3 3 2 2" xfId="1159" xr:uid="{C8BFBE4D-7AC4-4759-AE1B-E5482AD5C117}"/>
    <cellStyle name="Normal 6 2 2 3 3 2 2 2" xfId="2334" xr:uid="{D7E832E2-AFFC-44BC-B639-FA41D971F0B7}"/>
    <cellStyle name="Normal 6 2 2 3 3 2 2 2 2" xfId="4677" xr:uid="{442BC488-8F7C-49A2-AF82-EECE0060CCA5}"/>
    <cellStyle name="Normal 6 2 2 3 3 2 2 2 3" xfId="7009" xr:uid="{AA07CE8E-DDF4-451B-8B68-BD5D625DDC75}"/>
    <cellStyle name="Normal 6 2 2 3 3 2 2 3" xfId="3507" xr:uid="{12749898-E9CD-4BB6-86EC-8F561BC5C30B}"/>
    <cellStyle name="Normal 6 2 2 3 3 2 2 4" xfId="5841" xr:uid="{271C24FE-59D0-4A4C-82EF-BEEEDF2BAF5D}"/>
    <cellStyle name="Normal 6 2 2 3 3 2 3" xfId="1751" xr:uid="{A9E1C3CA-4DFC-47AF-8CA0-986C466FCAB6}"/>
    <cellStyle name="Normal 6 2 2 3 3 2 3 2" xfId="4094" xr:uid="{194E9C10-89A6-45B7-A41A-A2FFE7E67ABA}"/>
    <cellStyle name="Normal 6 2 2 3 3 2 3 3" xfId="6426" xr:uid="{C97B78F0-EA77-4AC7-8C97-C75BA815B76D}"/>
    <cellStyle name="Normal 6 2 2 3 3 2 4" xfId="2924" xr:uid="{62B0F012-2AE3-4482-8662-4A899F98326D}"/>
    <cellStyle name="Normal 6 2 2 3 3 2 5" xfId="5258" xr:uid="{56C0DEEF-7A68-4F55-8AC5-C4E8F233BF7F}"/>
    <cellStyle name="Normal 6 2 2 3 3 3" xfId="873" xr:uid="{3F23EE90-7A5F-4B84-9F70-5F48041DE596}"/>
    <cellStyle name="Normal 6 2 2 3 3 3 2" xfId="2048" xr:uid="{2F0DDB4A-311C-4DDF-8C4B-37EC7BB01002}"/>
    <cellStyle name="Normal 6 2 2 3 3 3 2 2" xfId="4391" xr:uid="{0467D710-D3E8-4782-A186-B4A54B08C2B1}"/>
    <cellStyle name="Normal 6 2 2 3 3 3 2 3" xfId="6723" xr:uid="{3798283D-0307-4277-ADF6-6C87FA9143FD}"/>
    <cellStyle name="Normal 6 2 2 3 3 3 3" xfId="3221" xr:uid="{AB915FCF-15C2-4DF6-BE5A-539A135F8553}"/>
    <cellStyle name="Normal 6 2 2 3 3 3 4" xfId="5555" xr:uid="{C815C62C-7EE2-472F-86B7-97E8878D4838}"/>
    <cellStyle name="Normal 6 2 2 3 3 4" xfId="1465" xr:uid="{8DC5D3E6-4449-41C0-84F3-84E29ED9B925}"/>
    <cellStyle name="Normal 6 2 2 3 3 4 2" xfId="3808" xr:uid="{31781F36-21E1-4E8D-8E26-0C91EBE84D3E}"/>
    <cellStyle name="Normal 6 2 2 3 3 4 3" xfId="6140" xr:uid="{8DB0B013-E595-4160-9576-12284710F33C}"/>
    <cellStyle name="Normal 6 2 2 3 3 5" xfId="2638" xr:uid="{0D7A47C8-E2FA-4257-8525-D81A819FC3BB}"/>
    <cellStyle name="Normal 6 2 2 3 3 6" xfId="4972" xr:uid="{E59EC7C6-0AA9-4AB3-9765-D4512EE92220}"/>
    <cellStyle name="Normal 6 2 2 3 4" xfId="228" xr:uid="{B24E428C-242E-4FD9-975A-A709AF6580D5}"/>
    <cellStyle name="Normal 6 2 2 3 4 2" xfId="514" xr:uid="{38DD4D29-DECF-44B2-AE20-6156A8CC2DB8}"/>
    <cellStyle name="Normal 6 2 2 3 4 2 2" xfId="1105" xr:uid="{90F5690E-4B1C-406D-A60D-FF0D4CA04BE9}"/>
    <cellStyle name="Normal 6 2 2 3 4 2 2 2" xfId="2280" xr:uid="{19698295-B95B-458D-A3A0-944D4DD783EB}"/>
    <cellStyle name="Normal 6 2 2 3 4 2 2 2 2" xfId="4623" xr:uid="{78BAB560-31BD-42AD-A24C-002C4FB9F7D2}"/>
    <cellStyle name="Normal 6 2 2 3 4 2 2 2 3" xfId="6955" xr:uid="{F8114726-16A2-4014-BA6D-E551C4A71128}"/>
    <cellStyle name="Normal 6 2 2 3 4 2 2 3" xfId="3453" xr:uid="{A6FDE010-5A1E-4797-9595-481F24635DCD}"/>
    <cellStyle name="Normal 6 2 2 3 4 2 2 4" xfId="5787" xr:uid="{B1D2112A-E8D0-49C1-999B-6DCA628F3FA0}"/>
    <cellStyle name="Normal 6 2 2 3 4 2 3" xfId="1697" xr:uid="{20084B50-DA63-405D-9EA4-529C33B78067}"/>
    <cellStyle name="Normal 6 2 2 3 4 2 3 2" xfId="4040" xr:uid="{3D59A60C-86E1-40D0-AD0B-54359C92678A}"/>
    <cellStyle name="Normal 6 2 2 3 4 2 3 3" xfId="6372" xr:uid="{2D487A56-04E8-44B1-8271-C28DE7FD6483}"/>
    <cellStyle name="Normal 6 2 2 3 4 2 4" xfId="2870" xr:uid="{47897013-AEDE-40CE-A461-EC7577D5585F}"/>
    <cellStyle name="Normal 6 2 2 3 4 2 5" xfId="5204" xr:uid="{FAA27006-673E-4809-9BAE-290C8EA9C5B1}"/>
    <cellStyle name="Normal 6 2 2 3 4 3" xfId="819" xr:uid="{A470BDF9-1D40-45F7-AE71-ED88809253DB}"/>
    <cellStyle name="Normal 6 2 2 3 4 3 2" xfId="1994" xr:uid="{08AAA3F2-3A9F-42B9-827B-B66D9730DA58}"/>
    <cellStyle name="Normal 6 2 2 3 4 3 2 2" xfId="4337" xr:uid="{F613A1B5-6F91-41BA-8D8C-AF3EB2EFDCAB}"/>
    <cellStyle name="Normal 6 2 2 3 4 3 2 3" xfId="6669" xr:uid="{8CCDA449-82AF-4A9A-B581-E640964DE579}"/>
    <cellStyle name="Normal 6 2 2 3 4 3 3" xfId="3167" xr:uid="{4E9F3D11-D505-4F5F-AC77-F3BF9F755985}"/>
    <cellStyle name="Normal 6 2 2 3 4 3 4" xfId="5501" xr:uid="{EEB50534-DA95-4F7B-B614-7051C4EDC31E}"/>
    <cellStyle name="Normal 6 2 2 3 4 4" xfId="1411" xr:uid="{818E3B32-E94A-4E8E-AE09-CDD2AE61B91E}"/>
    <cellStyle name="Normal 6 2 2 3 4 4 2" xfId="3754" xr:uid="{CC4D1E14-DE62-448B-9B0F-581BFC858888}"/>
    <cellStyle name="Normal 6 2 2 3 4 4 3" xfId="6086" xr:uid="{2624D985-0CAD-4C0D-BDDD-A5C90F9DA306}"/>
    <cellStyle name="Normal 6 2 2 3 4 5" xfId="2584" xr:uid="{A5B7101E-FCB0-487C-B335-D8238593AB9D}"/>
    <cellStyle name="Normal 6 2 2 3 4 6" xfId="4918" xr:uid="{156F12DF-A9B2-4C7A-80B7-A728233CB8ED}"/>
    <cellStyle name="Normal 6 2 2 3 5" xfId="406" xr:uid="{9F396D0A-5787-4489-8F93-A7076232507D}"/>
    <cellStyle name="Normal 6 2 2 3 5 2" xfId="997" xr:uid="{EDD892F2-A8F8-4001-B455-F82C0DB23A3A}"/>
    <cellStyle name="Normal 6 2 2 3 5 2 2" xfId="2172" xr:uid="{3D36B433-E1B0-44CD-97DD-9EE4C4C4C166}"/>
    <cellStyle name="Normal 6 2 2 3 5 2 2 2" xfId="4515" xr:uid="{91CD9186-5E8B-4B4C-B7EE-4B9883762E75}"/>
    <cellStyle name="Normal 6 2 2 3 5 2 2 3" xfId="6847" xr:uid="{D0D03268-7DEC-4672-8BEC-5EC42F85C1EB}"/>
    <cellStyle name="Normal 6 2 2 3 5 2 3" xfId="3345" xr:uid="{C808DF0B-4B72-4F95-83B5-B0AB777956A1}"/>
    <cellStyle name="Normal 6 2 2 3 5 2 4" xfId="5679" xr:uid="{76E3D119-7991-4AB1-A597-F8EA35145E4B}"/>
    <cellStyle name="Normal 6 2 2 3 5 3" xfId="1589" xr:uid="{798E7504-E110-42E9-A16C-6D024020F21C}"/>
    <cellStyle name="Normal 6 2 2 3 5 3 2" xfId="3932" xr:uid="{9D71385C-16E7-4C56-85A6-4C1F8BFD4648}"/>
    <cellStyle name="Normal 6 2 2 3 5 3 3" xfId="6264" xr:uid="{444DC8E1-F1C7-465B-905E-A86470EE7F1D}"/>
    <cellStyle name="Normal 6 2 2 3 5 4" xfId="2762" xr:uid="{C3E05B83-E749-4452-891F-DC14912CE3E6}"/>
    <cellStyle name="Normal 6 2 2 3 5 5" xfId="5096" xr:uid="{751685EB-D243-4921-BF7C-2037778A443F}"/>
    <cellStyle name="Normal 6 2 2 3 6" xfId="711" xr:uid="{ABCEB3A0-1B0A-4E17-B873-82C513ED38AC}"/>
    <cellStyle name="Normal 6 2 2 3 6 2" xfId="1886" xr:uid="{264A6A5B-9966-456E-867B-F14032D0CA7B}"/>
    <cellStyle name="Normal 6 2 2 3 6 2 2" xfId="4229" xr:uid="{0F8E0578-0C87-4283-9EC6-24A99E076B53}"/>
    <cellStyle name="Normal 6 2 2 3 6 2 3" xfId="6561" xr:uid="{24367AD9-F4A0-4560-80D0-AB86FB914D34}"/>
    <cellStyle name="Normal 6 2 2 3 6 3" xfId="3059" xr:uid="{7D4B7506-45C6-4B7B-9A2F-4172662ED8FB}"/>
    <cellStyle name="Normal 6 2 2 3 6 4" xfId="5393" xr:uid="{CCDE381C-BCD0-4E2A-B54B-CC33DA82C160}"/>
    <cellStyle name="Normal 6 2 2 3 7" xfId="1303" xr:uid="{82DEFA07-BF4C-47E2-BA48-15566E104FE3}"/>
    <cellStyle name="Normal 6 2 2 3 7 2" xfId="3646" xr:uid="{83FAFBEA-C818-4042-872F-B5831EC70642}"/>
    <cellStyle name="Normal 6 2 2 3 7 3" xfId="5978" xr:uid="{0047DF14-5D2B-4D39-95F2-CA413BA74781}"/>
    <cellStyle name="Normal 6 2 2 3 8" xfId="2476" xr:uid="{CB027BE8-42DE-4BB5-91EF-978B022D923B}"/>
    <cellStyle name="Normal 6 2 2 3 9" xfId="4810" xr:uid="{2344E134-4F05-4074-91FD-31A3B1125F1D}"/>
    <cellStyle name="Normal 6 2 2 4" xfId="147" xr:uid="{5638B5B9-FC05-48FA-BB02-AD057127D524}"/>
    <cellStyle name="Normal 6 2 2 4 2" xfId="309" xr:uid="{B5117376-E6B6-4377-9F1E-99438AC449B3}"/>
    <cellStyle name="Normal 6 2 2 4 2 2" xfId="595" xr:uid="{651542FE-0F40-49FB-B593-0977408AC579}"/>
    <cellStyle name="Normal 6 2 2 4 2 2 2" xfId="1186" xr:uid="{3D18854F-BC2C-49AF-9840-8738BDE2C60A}"/>
    <cellStyle name="Normal 6 2 2 4 2 2 2 2" xfId="2361" xr:uid="{DEC49EB7-4D2F-4E21-B4BD-2E470361C190}"/>
    <cellStyle name="Normal 6 2 2 4 2 2 2 2 2" xfId="4704" xr:uid="{9EF7BECB-0FDF-4993-A580-089395AF8FA9}"/>
    <cellStyle name="Normal 6 2 2 4 2 2 2 2 3" xfId="7036" xr:uid="{3A0B5B6F-37D4-44C6-81AB-C1C88C2FF2C2}"/>
    <cellStyle name="Normal 6 2 2 4 2 2 2 3" xfId="3534" xr:uid="{3CF41C70-0922-4045-A1B2-0ACA4A527A60}"/>
    <cellStyle name="Normal 6 2 2 4 2 2 2 4" xfId="5868" xr:uid="{C539AEAE-7CAC-400D-85F9-B7524DEC9807}"/>
    <cellStyle name="Normal 6 2 2 4 2 2 3" xfId="1778" xr:uid="{893752DE-D920-49AE-B46E-4616FAB12A7A}"/>
    <cellStyle name="Normal 6 2 2 4 2 2 3 2" xfId="4121" xr:uid="{74FE240B-6EDA-4FA3-9F68-F6931D278CA1}"/>
    <cellStyle name="Normal 6 2 2 4 2 2 3 3" xfId="6453" xr:uid="{6E710434-4853-42F5-B91E-7552584D787D}"/>
    <cellStyle name="Normal 6 2 2 4 2 2 4" xfId="2951" xr:uid="{728BE7CF-00D9-4351-8F74-B7350281A469}"/>
    <cellStyle name="Normal 6 2 2 4 2 2 5" xfId="5285" xr:uid="{48B919A2-7281-4E99-A530-B5A6C3BA623E}"/>
    <cellStyle name="Normal 6 2 2 4 2 3" xfId="900" xr:uid="{7BB1B66B-CCC1-495B-B3FC-9E8788012F2A}"/>
    <cellStyle name="Normal 6 2 2 4 2 3 2" xfId="2075" xr:uid="{CEAD738F-C092-4D51-B1B7-C610EAD5DDCA}"/>
    <cellStyle name="Normal 6 2 2 4 2 3 2 2" xfId="4418" xr:uid="{9051B1D9-3595-4217-9774-26E62FC23C71}"/>
    <cellStyle name="Normal 6 2 2 4 2 3 2 3" xfId="6750" xr:uid="{E912B094-8164-4822-8117-9653467D76C1}"/>
    <cellStyle name="Normal 6 2 2 4 2 3 3" xfId="3248" xr:uid="{DAD260FB-1B7B-4131-94EC-12FE78FD7006}"/>
    <cellStyle name="Normal 6 2 2 4 2 3 4" xfId="5582" xr:uid="{A1CB366D-70DC-4AA0-8E26-541EBDCFB539}"/>
    <cellStyle name="Normal 6 2 2 4 2 4" xfId="1492" xr:uid="{BAB3EAE0-454C-4F61-91BD-1BFC1CB0AE32}"/>
    <cellStyle name="Normal 6 2 2 4 2 4 2" xfId="3835" xr:uid="{4202E544-39A7-4714-915F-493393F58797}"/>
    <cellStyle name="Normal 6 2 2 4 2 4 3" xfId="6167" xr:uid="{3CEB1C12-8695-4327-ABB3-473E3A2139AF}"/>
    <cellStyle name="Normal 6 2 2 4 2 5" xfId="2665" xr:uid="{7FD58D18-9980-48A0-A3ED-B3641EF7FABA}"/>
    <cellStyle name="Normal 6 2 2 4 2 6" xfId="4999" xr:uid="{92341887-E65D-4A82-BAB1-A111AFD307E3}"/>
    <cellStyle name="Normal 6 2 2 4 3" xfId="433" xr:uid="{034E9DB7-3C3B-417E-8240-DF93C96C3CA0}"/>
    <cellStyle name="Normal 6 2 2 4 3 2" xfId="1024" xr:uid="{CE6F6FF1-38D0-4471-B00A-822FDA458266}"/>
    <cellStyle name="Normal 6 2 2 4 3 2 2" xfId="2199" xr:uid="{8F3732B2-AE88-4A1A-BB82-8F5DDBE7FB8C}"/>
    <cellStyle name="Normal 6 2 2 4 3 2 2 2" xfId="4542" xr:uid="{37D940FA-0E88-4ABE-8BA1-41E4811D7538}"/>
    <cellStyle name="Normal 6 2 2 4 3 2 2 3" xfId="6874" xr:uid="{67B2A8BF-CDD5-4BB0-A3DD-AB108127B891}"/>
    <cellStyle name="Normal 6 2 2 4 3 2 3" xfId="3372" xr:uid="{DE5CD313-7F3C-4275-85C4-5F8ED864C8C4}"/>
    <cellStyle name="Normal 6 2 2 4 3 2 4" xfId="5706" xr:uid="{933BDFC9-B9B8-4EFD-821D-12E902FB256C}"/>
    <cellStyle name="Normal 6 2 2 4 3 3" xfId="1616" xr:uid="{F11DDCF1-6B79-4F2A-8D67-758795DFFB86}"/>
    <cellStyle name="Normal 6 2 2 4 3 3 2" xfId="3959" xr:uid="{671E0786-F60A-48DD-A225-D6A7255CD230}"/>
    <cellStyle name="Normal 6 2 2 4 3 3 3" xfId="6291" xr:uid="{640D8B0F-E82C-4CD4-9CBA-55C4CBCF37EF}"/>
    <cellStyle name="Normal 6 2 2 4 3 4" xfId="2789" xr:uid="{199A2956-8375-4633-9610-4A7EACC28F8E}"/>
    <cellStyle name="Normal 6 2 2 4 3 5" xfId="5123" xr:uid="{C45EC0FA-F3B5-46BF-98BA-07724CD664C6}"/>
    <cellStyle name="Normal 6 2 2 4 4" xfId="738" xr:uid="{C5F63BB9-D67F-477B-860C-F38B328E0ACA}"/>
    <cellStyle name="Normal 6 2 2 4 4 2" xfId="1913" xr:uid="{632CB834-DB18-4AC2-953A-AF2F009620D5}"/>
    <cellStyle name="Normal 6 2 2 4 4 2 2" xfId="4256" xr:uid="{D9BDE29E-890D-4F00-976F-179FD6D3DC73}"/>
    <cellStyle name="Normal 6 2 2 4 4 2 3" xfId="6588" xr:uid="{3263344C-368C-4995-A839-AA647618A1C6}"/>
    <cellStyle name="Normal 6 2 2 4 4 3" xfId="3086" xr:uid="{1D144A06-A53F-4F80-BEDC-6A710B0C91A8}"/>
    <cellStyle name="Normal 6 2 2 4 4 4" xfId="5420" xr:uid="{9F5D3012-9F9C-4B44-AEE6-9ECDF6BF825F}"/>
    <cellStyle name="Normal 6 2 2 4 5" xfId="1330" xr:uid="{FBC2E57A-0812-4F94-8D99-F099B92A6BB7}"/>
    <cellStyle name="Normal 6 2 2 4 5 2" xfId="3673" xr:uid="{00451673-08AE-43ED-BB54-7EFD2210E828}"/>
    <cellStyle name="Normal 6 2 2 4 5 3" xfId="6005" xr:uid="{1957D919-6848-40BB-815D-EB20C0FF7075}"/>
    <cellStyle name="Normal 6 2 2 4 6" xfId="2503" xr:uid="{C17DCF39-058A-4559-8496-D3ED26EA5844}"/>
    <cellStyle name="Normal 6 2 2 4 7" xfId="4837" xr:uid="{9ED69917-0751-4090-87D5-FAFB32539612}"/>
    <cellStyle name="Normal 6 2 2 5" xfId="188" xr:uid="{EB005132-81C7-4757-86FD-81DBD04BA06B}"/>
    <cellStyle name="Normal 6 2 2 5 2" xfId="255" xr:uid="{09558D91-2355-42D8-9EDD-9C4FA67CC85E}"/>
    <cellStyle name="Normal 6 2 2 5 2 2" xfId="541" xr:uid="{FC56AC30-3B4A-4A0C-82FF-49B6615AB0FF}"/>
    <cellStyle name="Normal 6 2 2 5 2 2 2" xfId="1132" xr:uid="{D3DFF4FD-DDE1-4B82-BEE2-AB898B8BE33C}"/>
    <cellStyle name="Normal 6 2 2 5 2 2 2 2" xfId="2307" xr:uid="{D4E932CE-473D-4065-A685-360B31A5C2AD}"/>
    <cellStyle name="Normal 6 2 2 5 2 2 2 2 2" xfId="4650" xr:uid="{E043FA34-3469-4C59-90D5-2F7C86933259}"/>
    <cellStyle name="Normal 6 2 2 5 2 2 2 2 3" xfId="6982" xr:uid="{B89FDC6D-CB9A-4849-9A1B-47C330165913}"/>
    <cellStyle name="Normal 6 2 2 5 2 2 2 3" xfId="3480" xr:uid="{79272DF1-C602-461E-8438-624BED7B4F50}"/>
    <cellStyle name="Normal 6 2 2 5 2 2 2 4" xfId="5814" xr:uid="{686EDC8A-8383-4331-B3E0-BF9BE1076B20}"/>
    <cellStyle name="Normal 6 2 2 5 2 2 3" xfId="1724" xr:uid="{32052242-9DA5-480C-BE4A-F88A84E78FEE}"/>
    <cellStyle name="Normal 6 2 2 5 2 2 3 2" xfId="4067" xr:uid="{1FBDDC83-B2A8-4B87-BE7E-2844C16F985E}"/>
    <cellStyle name="Normal 6 2 2 5 2 2 3 3" xfId="6399" xr:uid="{F3C8E8CA-E31B-49F0-AE38-B846CB38E387}"/>
    <cellStyle name="Normal 6 2 2 5 2 2 4" xfId="2897" xr:uid="{DB36F018-7BF0-45FB-B0A3-925857E81235}"/>
    <cellStyle name="Normal 6 2 2 5 2 2 5" xfId="5231" xr:uid="{6C04C4E1-5D88-47CC-B53F-A4C69888E098}"/>
    <cellStyle name="Normal 6 2 2 5 2 3" xfId="846" xr:uid="{FB4E372C-DF1A-4764-9F0B-06412A050DEA}"/>
    <cellStyle name="Normal 6 2 2 5 2 3 2" xfId="2021" xr:uid="{5FE4F9B9-CC66-4CEE-9E31-1909C7036F36}"/>
    <cellStyle name="Normal 6 2 2 5 2 3 2 2" xfId="4364" xr:uid="{E60779D7-9D5C-423F-9E25-345E7B48A89C}"/>
    <cellStyle name="Normal 6 2 2 5 2 3 2 3" xfId="6696" xr:uid="{A0B5461A-0F05-4DE5-A2D6-94897823A277}"/>
    <cellStyle name="Normal 6 2 2 5 2 3 3" xfId="3194" xr:uid="{8A4E1DA8-DC95-4D84-ABBF-C76E9ADA9215}"/>
    <cellStyle name="Normal 6 2 2 5 2 3 4" xfId="5528" xr:uid="{CDD1BBB3-C669-425E-979A-B14325AEE271}"/>
    <cellStyle name="Normal 6 2 2 5 2 4" xfId="1438" xr:uid="{CF978F26-85FC-41EC-A0FC-F091F49769D1}"/>
    <cellStyle name="Normal 6 2 2 5 2 4 2" xfId="3781" xr:uid="{C499CF55-5CDB-4A7D-8F76-5F9D3671CC4A}"/>
    <cellStyle name="Normal 6 2 2 5 2 4 3" xfId="6113" xr:uid="{14056A15-BB14-4D52-BFA9-C494A2CBB352}"/>
    <cellStyle name="Normal 6 2 2 5 2 5" xfId="2611" xr:uid="{37CD1A57-62BA-493D-A4AD-F795FA0D3FAB}"/>
    <cellStyle name="Normal 6 2 2 5 2 6" xfId="4945" xr:uid="{E4B3F7A5-1F0E-4A81-A6C7-FAA7EB81F456}"/>
    <cellStyle name="Normal 6 2 2 5 3" xfId="474" xr:uid="{4FDEED18-7504-4AF2-91A9-8C35DED89D46}"/>
    <cellStyle name="Normal 6 2 2 5 3 2" xfId="1065" xr:uid="{C5E23472-74A1-4889-B3AC-166EEE46F79F}"/>
    <cellStyle name="Normal 6 2 2 5 3 2 2" xfId="2240" xr:uid="{350A00A7-99A7-4FF3-9A8D-795CD29F1B73}"/>
    <cellStyle name="Normal 6 2 2 5 3 2 2 2" xfId="4583" xr:uid="{129E31F7-57D2-45F3-A4D0-EED968FC1D08}"/>
    <cellStyle name="Normal 6 2 2 5 3 2 2 3" xfId="6915" xr:uid="{F77BB870-A8B0-416E-8F1E-E8D0E5D5DC68}"/>
    <cellStyle name="Normal 6 2 2 5 3 2 3" xfId="3413" xr:uid="{AA99103C-A6CF-4FC8-B4BB-5C229D49E671}"/>
    <cellStyle name="Normal 6 2 2 5 3 2 4" xfId="5747" xr:uid="{812F62B8-EFBB-4207-B3F3-744DE82DCAF7}"/>
    <cellStyle name="Normal 6 2 2 5 3 3" xfId="1657" xr:uid="{E0AA8D21-364B-49C8-8B6F-94B8467E1F46}"/>
    <cellStyle name="Normal 6 2 2 5 3 3 2" xfId="4000" xr:uid="{19EA5E9E-783F-457D-B07B-A8831D160017}"/>
    <cellStyle name="Normal 6 2 2 5 3 3 3" xfId="6332" xr:uid="{FE4F7178-2BCD-48EE-A61A-5E0FAA75D912}"/>
    <cellStyle name="Normal 6 2 2 5 3 4" xfId="2830" xr:uid="{F6034AC2-155F-4509-A1CA-F646FE9ECBAF}"/>
    <cellStyle name="Normal 6 2 2 5 3 5" xfId="5164" xr:uid="{BD4E6E07-A612-4C10-AB13-7E8633D8AC86}"/>
    <cellStyle name="Normal 6 2 2 5 4" xfId="779" xr:uid="{A5DE75A5-1EC7-4A04-8EAE-1F9C7080E7F9}"/>
    <cellStyle name="Normal 6 2 2 5 4 2" xfId="1954" xr:uid="{78F6435A-6317-4C27-92CA-C8F69F150D04}"/>
    <cellStyle name="Normal 6 2 2 5 4 2 2" xfId="4297" xr:uid="{E3109799-746E-4000-909E-164B63189963}"/>
    <cellStyle name="Normal 6 2 2 5 4 2 3" xfId="6629" xr:uid="{08A37748-0281-472F-A52D-67D1D8094728}"/>
    <cellStyle name="Normal 6 2 2 5 4 3" xfId="3127" xr:uid="{90C6202E-0711-4379-8CC2-05D5D3D80F1E}"/>
    <cellStyle name="Normal 6 2 2 5 4 4" xfId="5461" xr:uid="{52C90C92-6404-47AE-A9B8-A83E3F77E707}"/>
    <cellStyle name="Normal 6 2 2 5 5" xfId="1371" xr:uid="{0F4D5D63-8B95-490B-AB07-DE2206799614}"/>
    <cellStyle name="Normal 6 2 2 5 5 2" xfId="3714" xr:uid="{E1CB1521-7F72-4DC0-9FDC-42EC6113DDE3}"/>
    <cellStyle name="Normal 6 2 2 5 5 3" xfId="6046" xr:uid="{7DD9B621-5EF5-4C85-BB63-7C381DF4F3D2}"/>
    <cellStyle name="Normal 6 2 2 5 6" xfId="2544" xr:uid="{A5B1A987-C7A6-483F-95EA-F45FE7121EDB}"/>
    <cellStyle name="Normal 6 2 2 5 7" xfId="4878" xr:uid="{F0C46D4B-79C7-4898-ABF0-C9FB9BB301BD}"/>
    <cellStyle name="Normal 6 2 2 6" xfId="350" xr:uid="{05F6C142-32FE-4F50-A6D5-23C78606A33D}"/>
    <cellStyle name="Normal 6 2 2 6 2" xfId="636" xr:uid="{253BACF4-4BC8-4BA2-87B8-FD6117B8E52C}"/>
    <cellStyle name="Normal 6 2 2 6 2 2" xfId="1227" xr:uid="{CE634A7A-E281-4726-A35C-B878F7C4B3FC}"/>
    <cellStyle name="Normal 6 2 2 6 2 2 2" xfId="2402" xr:uid="{B928EA1B-DE95-40B2-9B4C-F73491413CD6}"/>
    <cellStyle name="Normal 6 2 2 6 2 2 2 2" xfId="4745" xr:uid="{6074DCAE-EF04-48D1-83DB-B7358AA3C082}"/>
    <cellStyle name="Normal 6 2 2 6 2 2 2 3" xfId="7077" xr:uid="{1289AA74-3865-4DF7-9A02-B8C9C9FB8C7B}"/>
    <cellStyle name="Normal 6 2 2 6 2 2 3" xfId="3575" xr:uid="{EAF1177D-F67E-4649-9CF9-15B52C17A8B7}"/>
    <cellStyle name="Normal 6 2 2 6 2 2 4" xfId="5909" xr:uid="{05D4E058-5892-48D6-8893-4BCE1026C476}"/>
    <cellStyle name="Normal 6 2 2 6 2 3" xfId="1819" xr:uid="{9503E275-0E54-4105-9AF8-1E61D81EB337}"/>
    <cellStyle name="Normal 6 2 2 6 2 3 2" xfId="4162" xr:uid="{D9301BA3-00B9-4D6D-9547-5FE0FEE1728C}"/>
    <cellStyle name="Normal 6 2 2 6 2 3 3" xfId="6494" xr:uid="{E2DB802D-6DC3-4D51-B1B5-0D1F62CF03F8}"/>
    <cellStyle name="Normal 6 2 2 6 2 4" xfId="2992" xr:uid="{CDD07412-E643-4AA5-A0C5-046A0D09437E}"/>
    <cellStyle name="Normal 6 2 2 6 2 5" xfId="5326" xr:uid="{45285584-A093-441A-A458-AC133EFEDEE7}"/>
    <cellStyle name="Normal 6 2 2 6 3" xfId="941" xr:uid="{C9876829-E8BA-4012-98B4-F935B785C6A0}"/>
    <cellStyle name="Normal 6 2 2 6 3 2" xfId="2116" xr:uid="{A62C3737-9EE2-400C-9AEC-03181BC59007}"/>
    <cellStyle name="Normal 6 2 2 6 3 2 2" xfId="4459" xr:uid="{95A0FCB0-B3C9-4F16-95CC-A748D755904D}"/>
    <cellStyle name="Normal 6 2 2 6 3 2 3" xfId="6791" xr:uid="{F51C2A67-92A1-47EA-8D01-50A971F53891}"/>
    <cellStyle name="Normal 6 2 2 6 3 3" xfId="3289" xr:uid="{AE38F5FF-3A97-458F-B36F-C45B20DEAA9A}"/>
    <cellStyle name="Normal 6 2 2 6 3 4" xfId="5623" xr:uid="{119FB771-DA54-4068-9E1B-139E1741E249}"/>
    <cellStyle name="Normal 6 2 2 6 4" xfId="1533" xr:uid="{1EE0D431-71EF-423E-8E55-D54DD2341867}"/>
    <cellStyle name="Normal 6 2 2 6 4 2" xfId="3876" xr:uid="{424F47BF-1B44-4324-84CC-425A377237DC}"/>
    <cellStyle name="Normal 6 2 2 6 4 3" xfId="6208" xr:uid="{EFF6CB38-6990-42AC-A6B7-DB9578CF6BCD}"/>
    <cellStyle name="Normal 6 2 2 6 5" xfId="2706" xr:uid="{E40C3049-0A30-4E70-AC46-00F5D28C7C89}"/>
    <cellStyle name="Normal 6 2 2 6 6" xfId="5040" xr:uid="{4BA99546-EBF8-4697-8954-D5A4B1441358}"/>
    <cellStyle name="Normal 6 2 2 7" xfId="214" xr:uid="{B09B389D-49A7-437B-9870-B0F592AEDD0D}"/>
    <cellStyle name="Normal 6 2 2 7 2" xfId="500" xr:uid="{00CA244F-4CEC-4129-8476-5D4005B4C5F3}"/>
    <cellStyle name="Normal 6 2 2 7 2 2" xfId="1091" xr:uid="{42C4EAA6-9DAF-46A1-B99F-2C4138CC8F69}"/>
    <cellStyle name="Normal 6 2 2 7 2 2 2" xfId="2266" xr:uid="{3EF898E2-9185-4095-850E-0168596DD46F}"/>
    <cellStyle name="Normal 6 2 2 7 2 2 2 2" xfId="4609" xr:uid="{D1E2EE21-F3E0-4D11-8D7B-45BC4BD83119}"/>
    <cellStyle name="Normal 6 2 2 7 2 2 2 3" xfId="6941" xr:uid="{79F04712-B50A-4AAF-9A29-17DB2B2557AA}"/>
    <cellStyle name="Normal 6 2 2 7 2 2 3" xfId="3439" xr:uid="{577A4ABF-9A58-4A2F-8166-5E74E884FC96}"/>
    <cellStyle name="Normal 6 2 2 7 2 2 4" xfId="5773" xr:uid="{4C219F66-AFF2-41D0-AA92-0C25E4781539}"/>
    <cellStyle name="Normal 6 2 2 7 2 3" xfId="1683" xr:uid="{B7249CA0-AF34-40E2-8C9E-C624036B8F41}"/>
    <cellStyle name="Normal 6 2 2 7 2 3 2" xfId="4026" xr:uid="{89F2975E-5059-48E1-AAA6-5BAF478CD67F}"/>
    <cellStyle name="Normal 6 2 2 7 2 3 3" xfId="6358" xr:uid="{984EE4A3-2145-4B0F-941A-61D043F68752}"/>
    <cellStyle name="Normal 6 2 2 7 2 4" xfId="2856" xr:uid="{EA9F47C2-2662-4608-BDA1-88C69689C6A8}"/>
    <cellStyle name="Normal 6 2 2 7 2 5" xfId="5190" xr:uid="{692C4170-DA49-41B0-A95A-9766EF5FCF31}"/>
    <cellStyle name="Normal 6 2 2 7 3" xfId="805" xr:uid="{5A7715E6-01CD-48D5-BB40-A58B8DA0ED2D}"/>
    <cellStyle name="Normal 6 2 2 7 3 2" xfId="1980" xr:uid="{4B69C3E5-191E-4FCB-AA00-A9655A693994}"/>
    <cellStyle name="Normal 6 2 2 7 3 2 2" xfId="4323" xr:uid="{A52B93F9-2EB1-45EB-8C81-E9C7805A047C}"/>
    <cellStyle name="Normal 6 2 2 7 3 2 3" xfId="6655" xr:uid="{5C34A298-2448-4E4C-B5FB-3090E5C07F94}"/>
    <cellStyle name="Normal 6 2 2 7 3 3" xfId="3153" xr:uid="{09884B63-FD97-48D6-97D4-7E7E2F4FA998}"/>
    <cellStyle name="Normal 6 2 2 7 3 4" xfId="5487" xr:uid="{006CD911-4940-4C17-8126-013CB0B2D1B1}"/>
    <cellStyle name="Normal 6 2 2 7 4" xfId="1397" xr:uid="{D74AF4BF-F206-44B8-A16B-321669BA5FF0}"/>
    <cellStyle name="Normal 6 2 2 7 4 2" xfId="3740" xr:uid="{ECFE69AE-0266-4C07-907B-A5E790D33FEE}"/>
    <cellStyle name="Normal 6 2 2 7 4 3" xfId="6072" xr:uid="{B0C21AE5-FE10-4EFB-ADBD-F3FB7A4BFDDE}"/>
    <cellStyle name="Normal 6 2 2 7 5" xfId="2570" xr:uid="{6F2EB00C-C988-4B52-913A-A0C6A4A80DC9}"/>
    <cellStyle name="Normal 6 2 2 7 6" xfId="4904" xr:uid="{F81DE9F2-DD9F-4BC2-A152-B1813C09ADD0}"/>
    <cellStyle name="Normal 6 2 2 8" xfId="379" xr:uid="{E3B4DED4-2194-4C07-A2D6-CD7F3AF0E697}"/>
    <cellStyle name="Normal 6 2 2 8 2" xfId="970" xr:uid="{B5F900AE-047D-4026-B01F-0A5FCEA35C46}"/>
    <cellStyle name="Normal 6 2 2 8 2 2" xfId="2145" xr:uid="{E82C0791-D2D8-445A-9273-A293143592EB}"/>
    <cellStyle name="Normal 6 2 2 8 2 2 2" xfId="4488" xr:uid="{71935FB4-AF93-4CB7-B081-3B33247A3F39}"/>
    <cellStyle name="Normal 6 2 2 8 2 2 3" xfId="6820" xr:uid="{5E190DD1-4657-4C16-A1F0-D24AE7FF65EB}"/>
    <cellStyle name="Normal 6 2 2 8 2 3" xfId="3318" xr:uid="{DA9E7353-3B0D-4362-9CA4-0AE2D4F0BBAF}"/>
    <cellStyle name="Normal 6 2 2 8 2 4" xfId="5652" xr:uid="{886FA301-FAE0-44BC-AFAB-E4B33D821192}"/>
    <cellStyle name="Normal 6 2 2 8 3" xfId="1562" xr:uid="{23D54137-0347-45B0-AF0A-C5D8FE8EB51C}"/>
    <cellStyle name="Normal 6 2 2 8 3 2" xfId="3905" xr:uid="{89647704-9EE8-4B02-BE7C-F68820AF5E52}"/>
    <cellStyle name="Normal 6 2 2 8 3 3" xfId="6237" xr:uid="{8F53AA61-7D69-4C48-9FF0-0CC692ECAE35}"/>
    <cellStyle name="Normal 6 2 2 8 4" xfId="2735" xr:uid="{B712970F-5708-486C-924D-362B1D70F6C2}"/>
    <cellStyle name="Normal 6 2 2 8 5" xfId="5069" xr:uid="{9372F76A-E51C-423F-994E-3C502E5BCDCE}"/>
    <cellStyle name="Normal 6 2 2 9" xfId="684" xr:uid="{6624C7EF-B896-45AA-A6FA-4AFBA9836BF8}"/>
    <cellStyle name="Normal 6 2 2 9 2" xfId="1859" xr:uid="{5A487182-2AFB-4208-A8DE-693134920D63}"/>
    <cellStyle name="Normal 6 2 2 9 2 2" xfId="4202" xr:uid="{670E11EC-45C8-42A8-8156-8FA7E865EDC2}"/>
    <cellStyle name="Normal 6 2 2 9 2 3" xfId="6534" xr:uid="{AB78B739-7B61-4D94-8C14-76DD69DA5303}"/>
    <cellStyle name="Normal 6 2 2 9 3" xfId="3032" xr:uid="{83A1CF90-4780-4633-8230-FC7D9810EB2E}"/>
    <cellStyle name="Normal 6 2 2 9 4" xfId="5366" xr:uid="{46271C25-2A4C-41C9-9183-4073B28C52C7}"/>
    <cellStyle name="Normal 6 2 3" xfId="100" xr:uid="{389C0C92-809F-4DA7-8403-E4390860D7F1}"/>
    <cellStyle name="Normal 6 2 3 10" xfId="2456" xr:uid="{0C3BB07F-C001-4E72-A941-F5E006EF7EC7}"/>
    <cellStyle name="Normal 6 2 3 11" xfId="4790" xr:uid="{855358BF-CD81-47D1-8FA9-52A6423F3AED}"/>
    <cellStyle name="Normal 6 2 3 2" xfId="127" xr:uid="{31216522-B8B4-4DC9-B94B-6BF74AAE4A17}"/>
    <cellStyle name="Normal 6 2 3 2 2" xfId="289" xr:uid="{E0979ADC-65CB-4F1A-8648-C0C1299BB6BB}"/>
    <cellStyle name="Normal 6 2 3 2 2 2" xfId="575" xr:uid="{BF8D2AA7-1DBD-46B5-AFDD-AD9C80CE332C}"/>
    <cellStyle name="Normal 6 2 3 2 2 2 2" xfId="1166" xr:uid="{64DB426C-AA52-491D-B7DD-D1FD686F9C2F}"/>
    <cellStyle name="Normal 6 2 3 2 2 2 2 2" xfId="2341" xr:uid="{7AE4B877-33E4-4FA6-A231-C8EA4466B5C8}"/>
    <cellStyle name="Normal 6 2 3 2 2 2 2 2 2" xfId="4684" xr:uid="{51EAB7D7-D78D-49EC-89A7-E2025C788CCB}"/>
    <cellStyle name="Normal 6 2 3 2 2 2 2 2 3" xfId="7016" xr:uid="{738B7A2A-FA5C-419C-87EB-1014C7D7062F}"/>
    <cellStyle name="Normal 6 2 3 2 2 2 2 3" xfId="3514" xr:uid="{764B2C99-2B4D-4996-BAA1-B094C433B3F7}"/>
    <cellStyle name="Normal 6 2 3 2 2 2 2 4" xfId="5848" xr:uid="{080F03C6-B810-4248-85B5-F045A0033F81}"/>
    <cellStyle name="Normal 6 2 3 2 2 2 3" xfId="1758" xr:uid="{940038C2-E6FD-44E7-BF35-188911796323}"/>
    <cellStyle name="Normal 6 2 3 2 2 2 3 2" xfId="4101" xr:uid="{8774DA05-80F0-4A14-BE49-87A51FF25D4E}"/>
    <cellStyle name="Normal 6 2 3 2 2 2 3 3" xfId="6433" xr:uid="{6B5CF604-EEF2-4447-9FFE-42C815CC5048}"/>
    <cellStyle name="Normal 6 2 3 2 2 2 4" xfId="2931" xr:uid="{2D75791B-16C1-4C00-84A7-10A5D7EB93ED}"/>
    <cellStyle name="Normal 6 2 3 2 2 2 5" xfId="5265" xr:uid="{303FE34C-BDF0-441B-BCCC-E48A410F27FA}"/>
    <cellStyle name="Normal 6 2 3 2 2 3" xfId="880" xr:uid="{368675E8-E15E-4D7E-A9AF-8C4F4147C8E0}"/>
    <cellStyle name="Normal 6 2 3 2 2 3 2" xfId="2055" xr:uid="{21D54120-5F01-4732-9587-F3B504188D64}"/>
    <cellStyle name="Normal 6 2 3 2 2 3 2 2" xfId="4398" xr:uid="{F7032220-2AE9-4079-AF75-EDDEAF052720}"/>
    <cellStyle name="Normal 6 2 3 2 2 3 2 3" xfId="6730" xr:uid="{5552DEAF-250A-4796-B5FA-6FBE61064891}"/>
    <cellStyle name="Normal 6 2 3 2 2 3 3" xfId="3228" xr:uid="{B4F2196A-63EC-417D-860E-9F30CFB938CA}"/>
    <cellStyle name="Normal 6 2 3 2 2 3 4" xfId="5562" xr:uid="{D28B2469-C7EC-4B6D-B043-93637B62B135}"/>
    <cellStyle name="Normal 6 2 3 2 2 4" xfId="1472" xr:uid="{AEC5038A-13A3-4173-B3E6-E2EB668A033C}"/>
    <cellStyle name="Normal 6 2 3 2 2 4 2" xfId="3815" xr:uid="{9374ACB7-C324-4A4E-A142-B37370928DB3}"/>
    <cellStyle name="Normal 6 2 3 2 2 4 3" xfId="6147" xr:uid="{00D93085-F63A-474D-A451-513772336C15}"/>
    <cellStyle name="Normal 6 2 3 2 2 5" xfId="2645" xr:uid="{0E67D9C6-C078-4579-AC54-B0935B77CCFA}"/>
    <cellStyle name="Normal 6 2 3 2 2 6" xfId="4979" xr:uid="{4ABF15B9-FF21-4C85-8061-D0216E9F670F}"/>
    <cellStyle name="Normal 6 2 3 2 3" xfId="413" xr:uid="{A61785D9-1DE6-49E8-9DAB-BC4D44A13717}"/>
    <cellStyle name="Normal 6 2 3 2 3 2" xfId="1004" xr:uid="{38EFF211-1D43-4A45-9FAD-A0C663E43C64}"/>
    <cellStyle name="Normal 6 2 3 2 3 2 2" xfId="2179" xr:uid="{B2252D7C-1ADE-45FC-9205-C9B4FDCB1F8A}"/>
    <cellStyle name="Normal 6 2 3 2 3 2 2 2" xfId="4522" xr:uid="{1E26D854-EEC2-4C9D-913D-B0644BC761BF}"/>
    <cellStyle name="Normal 6 2 3 2 3 2 2 3" xfId="6854" xr:uid="{B00DFC07-39EB-4645-8D04-8C5B0C7724BE}"/>
    <cellStyle name="Normal 6 2 3 2 3 2 3" xfId="3352" xr:uid="{C6D1B564-CF07-4690-ACBF-D8D9B93CB02D}"/>
    <cellStyle name="Normal 6 2 3 2 3 2 4" xfId="5686" xr:uid="{B57D55A8-12D6-4F01-995B-AFA259AA341D}"/>
    <cellStyle name="Normal 6 2 3 2 3 3" xfId="1596" xr:uid="{9BF9DEDF-639F-4144-B471-32B6BAB05B9A}"/>
    <cellStyle name="Normal 6 2 3 2 3 3 2" xfId="3939" xr:uid="{64759E82-1E23-492B-A51F-D5E661ACB6A2}"/>
    <cellStyle name="Normal 6 2 3 2 3 3 3" xfId="6271" xr:uid="{128D698B-27F8-414A-B5DE-4EF4C0912E9D}"/>
    <cellStyle name="Normal 6 2 3 2 3 4" xfId="2769" xr:uid="{EDA36889-9213-4819-8EA6-E86697BCC4A2}"/>
    <cellStyle name="Normal 6 2 3 2 3 5" xfId="5103" xr:uid="{3552CEFC-D32D-4A00-B340-EFF12AC3E7BC}"/>
    <cellStyle name="Normal 6 2 3 2 4" xfId="718" xr:uid="{5A6C9343-4F4A-47A1-B831-8565893A748D}"/>
    <cellStyle name="Normal 6 2 3 2 4 2" xfId="1893" xr:uid="{40800AFE-862D-494B-8D0D-A3B06CA55B55}"/>
    <cellStyle name="Normal 6 2 3 2 4 2 2" xfId="4236" xr:uid="{3B912E33-A42B-40FD-A0A2-9AF2AC0221F5}"/>
    <cellStyle name="Normal 6 2 3 2 4 2 3" xfId="6568" xr:uid="{E52EB7D6-6258-4D7F-A769-21308BC9B211}"/>
    <cellStyle name="Normal 6 2 3 2 4 3" xfId="3066" xr:uid="{F1B4EEB0-6D6F-4FAE-A0A3-5B556EF92587}"/>
    <cellStyle name="Normal 6 2 3 2 4 4" xfId="5400" xr:uid="{8B8A87B7-98E3-43D1-A7B7-26F1AE80673F}"/>
    <cellStyle name="Normal 6 2 3 2 5" xfId="1310" xr:uid="{293A2DAE-B656-463B-9326-32C8CDC6EB1C}"/>
    <cellStyle name="Normal 6 2 3 2 5 2" xfId="3653" xr:uid="{55CB8FFB-E5A3-4E4F-855B-D7E732D9A970}"/>
    <cellStyle name="Normal 6 2 3 2 5 3" xfId="5985" xr:uid="{43D7FF02-AB37-4909-BDE7-58CE56C08904}"/>
    <cellStyle name="Normal 6 2 3 2 6" xfId="2483" xr:uid="{BD619332-6220-46AA-A310-EACC57288EBD}"/>
    <cellStyle name="Normal 6 2 3 2 7" xfId="4817" xr:uid="{4A1FBB1D-1163-4578-AAA7-8F8CEAC9F52C}"/>
    <cellStyle name="Normal 6 2 3 3" xfId="168" xr:uid="{D154A85B-1226-4C52-A94F-D11AAFCC21F3}"/>
    <cellStyle name="Normal 6 2 3 3 2" xfId="330" xr:uid="{3554D704-15A8-44A4-8DA1-2BF8F6AB93A1}"/>
    <cellStyle name="Normal 6 2 3 3 2 2" xfId="616" xr:uid="{85C55A82-C4A5-4AF0-AA99-F9D5DC1F45F6}"/>
    <cellStyle name="Normal 6 2 3 3 2 2 2" xfId="1207" xr:uid="{708B55D4-B455-4B60-BE1A-62C43ACFAE4E}"/>
    <cellStyle name="Normal 6 2 3 3 2 2 2 2" xfId="2382" xr:uid="{B5AE1D0D-1A65-4F41-86C6-4232E77B7011}"/>
    <cellStyle name="Normal 6 2 3 3 2 2 2 2 2" xfId="4725" xr:uid="{4C09001C-8EAB-4894-8743-2E2F03C9B99C}"/>
    <cellStyle name="Normal 6 2 3 3 2 2 2 2 3" xfId="7057" xr:uid="{1C92FF8F-1739-4B69-92DA-9468009CDA0C}"/>
    <cellStyle name="Normal 6 2 3 3 2 2 2 3" xfId="3555" xr:uid="{CA753121-B39C-42B6-9660-53DEE9E3411E}"/>
    <cellStyle name="Normal 6 2 3 3 2 2 2 4" xfId="5889" xr:uid="{96B0F650-7C49-4081-A3C1-F85709EDC504}"/>
    <cellStyle name="Normal 6 2 3 3 2 2 3" xfId="1799" xr:uid="{27D091D8-D116-49C5-BEF1-0D0C188258B3}"/>
    <cellStyle name="Normal 6 2 3 3 2 2 3 2" xfId="4142" xr:uid="{56068F96-1796-4E64-9D04-3DF1A2D70FAF}"/>
    <cellStyle name="Normal 6 2 3 3 2 2 3 3" xfId="6474" xr:uid="{E3849C75-0BB6-435B-A394-3D76A74A7BEA}"/>
    <cellStyle name="Normal 6 2 3 3 2 2 4" xfId="2972" xr:uid="{71642631-1CBC-401D-A4FB-4AD1175FE4C4}"/>
    <cellStyle name="Normal 6 2 3 3 2 2 5" xfId="5306" xr:uid="{F4536813-BEF6-42A5-9BC0-44A9680944CA}"/>
    <cellStyle name="Normal 6 2 3 3 2 3" xfId="921" xr:uid="{0C44D946-2833-4307-A18D-BF74DDB50C88}"/>
    <cellStyle name="Normal 6 2 3 3 2 3 2" xfId="2096" xr:uid="{DE76C18B-0672-4338-A64A-286802493A30}"/>
    <cellStyle name="Normal 6 2 3 3 2 3 2 2" xfId="4439" xr:uid="{A3346ABB-B94E-45FC-BE3F-655C14434606}"/>
    <cellStyle name="Normal 6 2 3 3 2 3 2 3" xfId="6771" xr:uid="{25CCB5C6-A905-4762-B3BA-38E194BB5934}"/>
    <cellStyle name="Normal 6 2 3 3 2 3 3" xfId="3269" xr:uid="{6F0081B5-9F04-45DC-8945-27ADD7086D44}"/>
    <cellStyle name="Normal 6 2 3 3 2 3 4" xfId="5603" xr:uid="{2910BB9C-B06D-4E75-8AAE-5315A8C5D2FC}"/>
    <cellStyle name="Normal 6 2 3 3 2 4" xfId="1513" xr:uid="{8D0688A7-D742-4F00-B0BA-80568EF53C22}"/>
    <cellStyle name="Normal 6 2 3 3 2 4 2" xfId="3856" xr:uid="{03C7D3A0-778F-4517-A8CF-C90ECD1F2E37}"/>
    <cellStyle name="Normal 6 2 3 3 2 4 3" xfId="6188" xr:uid="{9D140A91-5D57-45BF-B318-F42FD8A997AA}"/>
    <cellStyle name="Normal 6 2 3 3 2 5" xfId="2686" xr:uid="{58277092-4CF1-44FA-92E8-7DCBFE7D06A4}"/>
    <cellStyle name="Normal 6 2 3 3 2 6" xfId="5020" xr:uid="{FC43773D-5B36-413D-993A-6BCA2A71D9A0}"/>
    <cellStyle name="Normal 6 2 3 3 3" xfId="454" xr:uid="{AA5D2E18-398F-4727-95CF-5AB598942FAD}"/>
    <cellStyle name="Normal 6 2 3 3 3 2" xfId="1045" xr:uid="{380002ED-1CA1-4648-937D-C2BBE73469BD}"/>
    <cellStyle name="Normal 6 2 3 3 3 2 2" xfId="2220" xr:uid="{BDC3D6CE-0DF0-43B7-87A5-7F31A86550A8}"/>
    <cellStyle name="Normal 6 2 3 3 3 2 2 2" xfId="4563" xr:uid="{FD1EF8DE-2D9D-4F92-A9F5-C63EA3E3FC56}"/>
    <cellStyle name="Normal 6 2 3 3 3 2 2 3" xfId="6895" xr:uid="{9655379D-E415-4A89-9C64-182F57DF6F5C}"/>
    <cellStyle name="Normal 6 2 3 3 3 2 3" xfId="3393" xr:uid="{2CA77C08-1B15-4C92-BCFC-8EC0A6CD7329}"/>
    <cellStyle name="Normal 6 2 3 3 3 2 4" xfId="5727" xr:uid="{0338C8C5-2D05-4066-AA0A-957F131C0986}"/>
    <cellStyle name="Normal 6 2 3 3 3 3" xfId="1637" xr:uid="{9BB4FC69-90E8-4CFF-BC04-9455D9C22D17}"/>
    <cellStyle name="Normal 6 2 3 3 3 3 2" xfId="3980" xr:uid="{90B376EB-4237-42A4-8640-B0C4423A8FE4}"/>
    <cellStyle name="Normal 6 2 3 3 3 3 3" xfId="6312" xr:uid="{CD89CACF-7532-4D1B-B3C5-80CC399FBFF3}"/>
    <cellStyle name="Normal 6 2 3 3 3 4" xfId="2810" xr:uid="{8212BFD9-8A17-426C-9FFB-12023DC16381}"/>
    <cellStyle name="Normal 6 2 3 3 3 5" xfId="5144" xr:uid="{58066466-3207-498C-949C-FF34686AABB8}"/>
    <cellStyle name="Normal 6 2 3 3 4" xfId="759" xr:uid="{2CA2C65B-CDEA-41EE-8190-C5CBD7492E63}"/>
    <cellStyle name="Normal 6 2 3 3 4 2" xfId="1934" xr:uid="{2BDA1048-B6C2-4EBA-A093-8C01EFFDB35D}"/>
    <cellStyle name="Normal 6 2 3 3 4 2 2" xfId="4277" xr:uid="{7C15C325-76B1-4DF2-8616-848004CD5762}"/>
    <cellStyle name="Normal 6 2 3 3 4 2 3" xfId="6609" xr:uid="{052A4759-8289-4CBA-932B-6ED5C3F69CB4}"/>
    <cellStyle name="Normal 6 2 3 3 4 3" xfId="3107" xr:uid="{A1A9E46B-90BD-4E9E-A04C-81DD2D613D2B}"/>
    <cellStyle name="Normal 6 2 3 3 4 4" xfId="5441" xr:uid="{C8845022-A989-40DC-90CB-EF802F9FB20B}"/>
    <cellStyle name="Normal 6 2 3 3 5" xfId="1351" xr:uid="{239D0B1A-2C98-424A-8F96-E1AEE6302114}"/>
    <cellStyle name="Normal 6 2 3 3 5 2" xfId="3694" xr:uid="{E7E2DB85-A843-4003-86EF-E2BFDB284EA4}"/>
    <cellStyle name="Normal 6 2 3 3 5 3" xfId="6026" xr:uid="{605710AA-76A3-4701-A253-EFD53B08F10D}"/>
    <cellStyle name="Normal 6 2 3 3 6" xfId="2524" xr:uid="{039E33F9-05AB-4A7B-AEED-CE6796E7D05B}"/>
    <cellStyle name="Normal 6 2 3 3 7" xfId="4858" xr:uid="{3C6B72D0-BC1B-4107-A046-414CDDEBAA9A}"/>
    <cellStyle name="Normal 6 2 3 4" xfId="195" xr:uid="{EE386437-DCA9-40C6-8E23-B6DF4CC3072E}"/>
    <cellStyle name="Normal 6 2 3 4 2" xfId="262" xr:uid="{3824A951-8D3F-481B-8019-6D9C5FE56A12}"/>
    <cellStyle name="Normal 6 2 3 4 2 2" xfId="548" xr:uid="{6AA9B4D3-7EC6-4E17-984F-D101EF947B50}"/>
    <cellStyle name="Normal 6 2 3 4 2 2 2" xfId="1139" xr:uid="{4ED90AA3-2784-48AF-9510-1A5EF74D9B42}"/>
    <cellStyle name="Normal 6 2 3 4 2 2 2 2" xfId="2314" xr:uid="{E17EC9C2-E97E-42D3-AB80-28146AF3F32A}"/>
    <cellStyle name="Normal 6 2 3 4 2 2 2 2 2" xfId="4657" xr:uid="{1253D0F0-15EE-4B11-A5DF-B9676F94739E}"/>
    <cellStyle name="Normal 6 2 3 4 2 2 2 2 3" xfId="6989" xr:uid="{B4ED791F-B531-4CD7-AA64-78EF1691C16B}"/>
    <cellStyle name="Normal 6 2 3 4 2 2 2 3" xfId="3487" xr:uid="{DD849E56-BB8C-455E-80C3-4CEA3A89752D}"/>
    <cellStyle name="Normal 6 2 3 4 2 2 2 4" xfId="5821" xr:uid="{5E213299-B7C1-46E8-8791-B1EAE9B44270}"/>
    <cellStyle name="Normal 6 2 3 4 2 2 3" xfId="1731" xr:uid="{69B4E064-F0FE-40BA-93AA-4B1A00EE8C03}"/>
    <cellStyle name="Normal 6 2 3 4 2 2 3 2" xfId="4074" xr:uid="{08A91447-22C7-4138-B109-1C465AC55FFE}"/>
    <cellStyle name="Normal 6 2 3 4 2 2 3 3" xfId="6406" xr:uid="{B950CC04-5172-4AE9-B8FC-B8C37EF962AA}"/>
    <cellStyle name="Normal 6 2 3 4 2 2 4" xfId="2904" xr:uid="{5B27C65F-1D3A-48D5-9840-D141FF7FC640}"/>
    <cellStyle name="Normal 6 2 3 4 2 2 5" xfId="5238" xr:uid="{CD974E96-3215-4C91-B0B9-20307F6E2CBF}"/>
    <cellStyle name="Normal 6 2 3 4 2 3" xfId="853" xr:uid="{9B6A7DD9-D451-4765-A2CA-5D2CAF6F4929}"/>
    <cellStyle name="Normal 6 2 3 4 2 3 2" xfId="2028" xr:uid="{F724B725-A3B6-4EB7-AB29-3960B370100F}"/>
    <cellStyle name="Normal 6 2 3 4 2 3 2 2" xfId="4371" xr:uid="{F1019041-568F-43DE-8B68-953CBAC54513}"/>
    <cellStyle name="Normal 6 2 3 4 2 3 2 3" xfId="6703" xr:uid="{800F66C9-F26A-44DF-A2D9-FA067E17E582}"/>
    <cellStyle name="Normal 6 2 3 4 2 3 3" xfId="3201" xr:uid="{BC8151D0-9F81-4116-A42D-AD08C36A8294}"/>
    <cellStyle name="Normal 6 2 3 4 2 3 4" xfId="5535" xr:uid="{662832C2-6297-4F90-889E-878E61D2C9A2}"/>
    <cellStyle name="Normal 6 2 3 4 2 4" xfId="1445" xr:uid="{18C11CC6-BA94-449F-B25C-8A163404DDDA}"/>
    <cellStyle name="Normal 6 2 3 4 2 4 2" xfId="3788" xr:uid="{96540D89-BB9A-4BDA-A8E4-FA1BB797A24D}"/>
    <cellStyle name="Normal 6 2 3 4 2 4 3" xfId="6120" xr:uid="{3B06B713-DDEE-4281-816A-C5E5E573906F}"/>
    <cellStyle name="Normal 6 2 3 4 2 5" xfId="2618" xr:uid="{315CF417-A58A-4CD6-8F27-531E2347E844}"/>
    <cellStyle name="Normal 6 2 3 4 2 6" xfId="4952" xr:uid="{E82E07E1-743D-4C0B-88AA-082E6C2BD57B}"/>
    <cellStyle name="Normal 6 2 3 4 3" xfId="481" xr:uid="{A6739E28-BA84-4E70-A2A4-25BB3983D2BF}"/>
    <cellStyle name="Normal 6 2 3 4 3 2" xfId="1072" xr:uid="{3E5169A7-C637-4F4E-A7FD-061A71DACE0A}"/>
    <cellStyle name="Normal 6 2 3 4 3 2 2" xfId="2247" xr:uid="{0A489747-4B0E-4862-BBAB-CB6535B8A604}"/>
    <cellStyle name="Normal 6 2 3 4 3 2 2 2" xfId="4590" xr:uid="{464BE0CB-BCE7-4CD0-9DBF-17689F9E6B05}"/>
    <cellStyle name="Normal 6 2 3 4 3 2 2 3" xfId="6922" xr:uid="{DE886CF8-42FE-4B89-BC9A-F6386D04BA00}"/>
    <cellStyle name="Normal 6 2 3 4 3 2 3" xfId="3420" xr:uid="{4AA64EA3-DD44-438D-8F1D-2AC55DAE6260}"/>
    <cellStyle name="Normal 6 2 3 4 3 2 4" xfId="5754" xr:uid="{5A53A52D-5AEE-4180-BC0B-3A271500F25F}"/>
    <cellStyle name="Normal 6 2 3 4 3 3" xfId="1664" xr:uid="{41E90FA4-2281-4879-A394-E86811E988C6}"/>
    <cellStyle name="Normal 6 2 3 4 3 3 2" xfId="4007" xr:uid="{0208CCB0-2877-4056-8BFF-B382EA70F35D}"/>
    <cellStyle name="Normal 6 2 3 4 3 3 3" xfId="6339" xr:uid="{57BBA3A0-16B8-4F36-A913-0F683DBB7DEF}"/>
    <cellStyle name="Normal 6 2 3 4 3 4" xfId="2837" xr:uid="{97734C55-9C9F-4FDA-AC56-BA38F5AB9C58}"/>
    <cellStyle name="Normal 6 2 3 4 3 5" xfId="5171" xr:uid="{BF5BAA28-378D-45EE-A52D-5C5E54525686}"/>
    <cellStyle name="Normal 6 2 3 4 4" xfId="786" xr:uid="{CB11EFAA-BED1-407D-98F3-ADF3841CD0D7}"/>
    <cellStyle name="Normal 6 2 3 4 4 2" xfId="1961" xr:uid="{9D5F19B5-4F52-4539-B426-6EA8C23077F4}"/>
    <cellStyle name="Normal 6 2 3 4 4 2 2" xfId="4304" xr:uid="{6296C05A-8C26-4266-AF5D-AB6FBDE870F7}"/>
    <cellStyle name="Normal 6 2 3 4 4 2 3" xfId="6636" xr:uid="{E5AC8239-97BF-4DD9-B6C3-587D353C0372}"/>
    <cellStyle name="Normal 6 2 3 4 4 3" xfId="3134" xr:uid="{5C9348A3-E08D-4D9B-9D59-F863CFF9B01D}"/>
    <cellStyle name="Normal 6 2 3 4 4 4" xfId="5468" xr:uid="{94A6731C-6C85-4B39-93D5-702CFB5FC7E8}"/>
    <cellStyle name="Normal 6 2 3 4 5" xfId="1378" xr:uid="{8A7BC0BF-95F8-4A3D-8021-81553C698421}"/>
    <cellStyle name="Normal 6 2 3 4 5 2" xfId="3721" xr:uid="{B9464831-DBB5-4DB0-87EA-66EB8B3E4F7C}"/>
    <cellStyle name="Normal 6 2 3 4 5 3" xfId="6053" xr:uid="{E6442B36-6285-46F8-99B2-F85E4AD69A17}"/>
    <cellStyle name="Normal 6 2 3 4 6" xfId="2551" xr:uid="{F9D35061-05FB-4B18-BAD6-6552292C7FC8}"/>
    <cellStyle name="Normal 6 2 3 4 7" xfId="4885" xr:uid="{112800C3-00A1-433B-A63A-6F1C719F3177}"/>
    <cellStyle name="Normal 6 2 3 5" xfId="357" xr:uid="{9D897E9B-DA8A-46D9-AF6C-303CC02609D8}"/>
    <cellStyle name="Normal 6 2 3 5 2" xfId="643" xr:uid="{3EE0E460-5174-4217-AF02-F9DE0D1B9E89}"/>
    <cellStyle name="Normal 6 2 3 5 2 2" xfId="1234" xr:uid="{F523F57C-6097-400C-B188-C7283D27065E}"/>
    <cellStyle name="Normal 6 2 3 5 2 2 2" xfId="2409" xr:uid="{78286CE2-E72A-47F3-A400-DFCEBD8E0DE6}"/>
    <cellStyle name="Normal 6 2 3 5 2 2 2 2" xfId="4752" xr:uid="{F1DCADF6-4633-4B8B-BFFC-E1F6CAAC36DE}"/>
    <cellStyle name="Normal 6 2 3 5 2 2 2 3" xfId="7084" xr:uid="{ACC4F74C-3E29-4414-BB95-7D6CDE815660}"/>
    <cellStyle name="Normal 6 2 3 5 2 2 3" xfId="3582" xr:uid="{10816661-5EDE-4E91-9613-0A763AE1F221}"/>
    <cellStyle name="Normal 6 2 3 5 2 2 4" xfId="5916" xr:uid="{AF626F07-332C-4392-B185-86D513EFE4AA}"/>
    <cellStyle name="Normal 6 2 3 5 2 3" xfId="1826" xr:uid="{E93F5306-DDE6-4EB7-B77E-4B00F6DC4E53}"/>
    <cellStyle name="Normal 6 2 3 5 2 3 2" xfId="4169" xr:uid="{5A22F857-C9BF-4158-B9FB-1E266AF12306}"/>
    <cellStyle name="Normal 6 2 3 5 2 3 3" xfId="6501" xr:uid="{BD028580-0B0B-4F32-9C81-1B1EFC161F49}"/>
    <cellStyle name="Normal 6 2 3 5 2 4" xfId="2999" xr:uid="{BC14B793-D4E6-4342-8AC6-ADDF3B45912C}"/>
    <cellStyle name="Normal 6 2 3 5 2 5" xfId="5333" xr:uid="{06D19FC8-6B45-4DDB-864E-EE81F057F77D}"/>
    <cellStyle name="Normal 6 2 3 5 3" xfId="948" xr:uid="{6397E2C4-6A89-49D8-8D48-D136709EC9E2}"/>
    <cellStyle name="Normal 6 2 3 5 3 2" xfId="2123" xr:uid="{E680F76F-E789-4E14-9CBA-B8E94A3AFC93}"/>
    <cellStyle name="Normal 6 2 3 5 3 2 2" xfId="4466" xr:uid="{CBDAED46-1F75-4129-AF31-BB49D15D41D3}"/>
    <cellStyle name="Normal 6 2 3 5 3 2 3" xfId="6798" xr:uid="{F001081C-8703-4D26-B623-B0815EE5B9C5}"/>
    <cellStyle name="Normal 6 2 3 5 3 3" xfId="3296" xr:uid="{2A4942E8-E9F1-40B0-A682-987B79061D56}"/>
    <cellStyle name="Normal 6 2 3 5 3 4" xfId="5630" xr:uid="{645CCC12-943F-47A2-9772-2AA802B2C4DE}"/>
    <cellStyle name="Normal 6 2 3 5 4" xfId="1540" xr:uid="{6ABA1458-35DB-4BD6-A694-5DF98675DB26}"/>
    <cellStyle name="Normal 6 2 3 5 4 2" xfId="3883" xr:uid="{BBC56675-5BFE-423E-BF7A-BCE1CEAB56C6}"/>
    <cellStyle name="Normal 6 2 3 5 4 3" xfId="6215" xr:uid="{A342E605-017D-4859-A01C-18F1E9A7CA35}"/>
    <cellStyle name="Normal 6 2 3 5 5" xfId="2713" xr:uid="{4E6D2CB7-EA1B-447E-A17B-D2B01A7FD3E9}"/>
    <cellStyle name="Normal 6 2 3 5 6" xfId="5047" xr:uid="{F6AE859E-ADF9-4E39-8589-235CEED5037E}"/>
    <cellStyle name="Normal 6 2 3 6" xfId="235" xr:uid="{9E66F8A0-8D8E-4CA9-BFE5-29223B048A4D}"/>
    <cellStyle name="Normal 6 2 3 6 2" xfId="521" xr:uid="{FF7774F6-3BE6-4926-AF3E-C6029A6FBA2C}"/>
    <cellStyle name="Normal 6 2 3 6 2 2" xfId="1112" xr:uid="{ED9EA131-A532-47F0-871F-B872986C11D2}"/>
    <cellStyle name="Normal 6 2 3 6 2 2 2" xfId="2287" xr:uid="{9947F563-4E96-4CC3-A615-CD47B536EDC9}"/>
    <cellStyle name="Normal 6 2 3 6 2 2 2 2" xfId="4630" xr:uid="{236DA13E-1013-4950-B16F-507917EB6ABC}"/>
    <cellStyle name="Normal 6 2 3 6 2 2 2 3" xfId="6962" xr:uid="{6D1C2A1F-6B9F-406E-AC67-D8148469CFB0}"/>
    <cellStyle name="Normal 6 2 3 6 2 2 3" xfId="3460" xr:uid="{A7F29AEC-665F-4FD8-9520-469EB4332467}"/>
    <cellStyle name="Normal 6 2 3 6 2 2 4" xfId="5794" xr:uid="{43400378-5F3C-40DB-BDEB-E52E021A3976}"/>
    <cellStyle name="Normal 6 2 3 6 2 3" xfId="1704" xr:uid="{04566A9C-5D9B-4E04-978D-5ADAAC3A589A}"/>
    <cellStyle name="Normal 6 2 3 6 2 3 2" xfId="4047" xr:uid="{185B704D-877A-4A9A-829A-1CEA9F06F2AA}"/>
    <cellStyle name="Normal 6 2 3 6 2 3 3" xfId="6379" xr:uid="{C43DEA15-EA6B-408E-B513-9AB27EC0D96A}"/>
    <cellStyle name="Normal 6 2 3 6 2 4" xfId="2877" xr:uid="{A57A9E2F-D7D9-48EF-8BC5-4059E7E6A3F0}"/>
    <cellStyle name="Normal 6 2 3 6 2 5" xfId="5211" xr:uid="{946B0DC9-311A-4C2C-B341-8679F75AD11D}"/>
    <cellStyle name="Normal 6 2 3 6 3" xfId="826" xr:uid="{6F3C4D48-9A29-4A94-B4CA-DF3C838866A5}"/>
    <cellStyle name="Normal 6 2 3 6 3 2" xfId="2001" xr:uid="{2A0B7192-AD40-421D-AC4A-5A4A3FA05083}"/>
    <cellStyle name="Normal 6 2 3 6 3 2 2" xfId="4344" xr:uid="{105A1F12-6AB8-4F8A-BA6F-D6A532D594AD}"/>
    <cellStyle name="Normal 6 2 3 6 3 2 3" xfId="6676" xr:uid="{FD38C9E2-FBB1-46D1-A407-05063BB81527}"/>
    <cellStyle name="Normal 6 2 3 6 3 3" xfId="3174" xr:uid="{E517E20E-9DCE-4DF5-8D74-25B9D0A1776C}"/>
    <cellStyle name="Normal 6 2 3 6 3 4" xfId="5508" xr:uid="{31B51C9A-CA0F-4D0E-9D46-2735285E1736}"/>
    <cellStyle name="Normal 6 2 3 6 4" xfId="1418" xr:uid="{CDC18E9F-ADBD-4A15-8107-F7BC0ED28ABF}"/>
    <cellStyle name="Normal 6 2 3 6 4 2" xfId="3761" xr:uid="{7170F2A6-1045-4A81-8E01-32525725C657}"/>
    <cellStyle name="Normal 6 2 3 6 4 3" xfId="6093" xr:uid="{DF99F2D1-279C-45DF-A117-32F23ECDE028}"/>
    <cellStyle name="Normal 6 2 3 6 5" xfId="2591" xr:uid="{A6194255-F713-415E-B1BD-D722E5BAF24C}"/>
    <cellStyle name="Normal 6 2 3 6 6" xfId="4925" xr:uid="{15C97B3E-8FFA-4FCF-B81E-901C571F6880}"/>
    <cellStyle name="Normal 6 2 3 7" xfId="386" xr:uid="{D10E490E-B4EB-4E68-B3B4-25CB96B526E9}"/>
    <cellStyle name="Normal 6 2 3 7 2" xfId="977" xr:uid="{0B531822-4C2F-41A6-918E-0745FF7BE835}"/>
    <cellStyle name="Normal 6 2 3 7 2 2" xfId="2152" xr:uid="{40096854-5C22-4D1A-9280-C6382AB1A8B2}"/>
    <cellStyle name="Normal 6 2 3 7 2 2 2" xfId="4495" xr:uid="{33524D06-1385-43E9-8519-871D30733D77}"/>
    <cellStyle name="Normal 6 2 3 7 2 2 3" xfId="6827" xr:uid="{5BBEA0D9-F57B-48B2-9E52-F247553BF157}"/>
    <cellStyle name="Normal 6 2 3 7 2 3" xfId="3325" xr:uid="{A5ED66CE-8D72-4CE3-B8F1-BA9D1E4BAE75}"/>
    <cellStyle name="Normal 6 2 3 7 2 4" xfId="5659" xr:uid="{E8FB9F0B-6D29-4AD9-89BA-7F3004BB23E6}"/>
    <cellStyle name="Normal 6 2 3 7 3" xfId="1569" xr:uid="{671FC731-66DC-4C79-A424-F18E6F1FFF59}"/>
    <cellStyle name="Normal 6 2 3 7 3 2" xfId="3912" xr:uid="{49DC2F02-D73B-470B-8427-85BB7B93603E}"/>
    <cellStyle name="Normal 6 2 3 7 3 3" xfId="6244" xr:uid="{158117AE-BF7B-4E5B-8F55-33C96C6D9E5F}"/>
    <cellStyle name="Normal 6 2 3 7 4" xfId="2742" xr:uid="{65410DAD-8B87-410D-8CAC-B32C593A9B8D}"/>
    <cellStyle name="Normal 6 2 3 7 5" xfId="5076" xr:uid="{4E147071-7C84-4A44-A249-35B4577C123C}"/>
    <cellStyle name="Normal 6 2 3 8" xfId="691" xr:uid="{7977AADD-E221-4DA7-8C8D-8F171BBCAEBD}"/>
    <cellStyle name="Normal 6 2 3 8 2" xfId="1866" xr:uid="{FCFFFF08-6838-4CE9-A767-59E345BE010B}"/>
    <cellStyle name="Normal 6 2 3 8 2 2" xfId="4209" xr:uid="{E7D7BBB2-716D-4750-A570-3FEBB390ADB0}"/>
    <cellStyle name="Normal 6 2 3 8 2 3" xfId="6541" xr:uid="{6061704A-A010-44B9-BD18-64DE80AF6241}"/>
    <cellStyle name="Normal 6 2 3 8 3" xfId="3039" xr:uid="{2D90BADD-5000-49BF-9A87-DD252B3CF254}"/>
    <cellStyle name="Normal 6 2 3 8 4" xfId="5373" xr:uid="{640FE915-7A0D-4B1B-8C4D-ABF5C754A14C}"/>
    <cellStyle name="Normal 6 2 3 9" xfId="1283" xr:uid="{92E4A338-C995-4EF0-81F1-08A9167A336E}"/>
    <cellStyle name="Normal 6 2 3 9 2" xfId="3626" xr:uid="{9E07A1DF-F8C6-47D6-BC5E-C1D132860E9C}"/>
    <cellStyle name="Normal 6 2 3 9 3" xfId="5958" xr:uid="{55E047C0-2287-4DE6-95E5-2AA706A2C648}"/>
    <cellStyle name="Normal 6 2 4" xfId="114" xr:uid="{34939B0F-9595-4190-BB68-F228B2E0C97C}"/>
    <cellStyle name="Normal 6 2 4 2" xfId="155" xr:uid="{8119E335-BC11-45B4-93A5-20509ED29A66}"/>
    <cellStyle name="Normal 6 2 4 2 2" xfId="317" xr:uid="{FF0C5090-FA83-4CDD-82BC-F7F9339DD36C}"/>
    <cellStyle name="Normal 6 2 4 2 2 2" xfId="603" xr:uid="{010D1164-3A6C-4C29-99C0-940C29974699}"/>
    <cellStyle name="Normal 6 2 4 2 2 2 2" xfId="1194" xr:uid="{289544C2-0552-493A-998A-02166289D7D0}"/>
    <cellStyle name="Normal 6 2 4 2 2 2 2 2" xfId="2369" xr:uid="{81E52161-E6DF-4A40-9D0B-F3D62FC78A09}"/>
    <cellStyle name="Normal 6 2 4 2 2 2 2 2 2" xfId="4712" xr:uid="{7CCE0D81-D037-4C49-9A69-59F2813FFBC9}"/>
    <cellStyle name="Normal 6 2 4 2 2 2 2 2 3" xfId="7044" xr:uid="{A9629B43-C830-45BF-87BF-8E160459EC0B}"/>
    <cellStyle name="Normal 6 2 4 2 2 2 2 3" xfId="3542" xr:uid="{D772C08E-A3C8-4900-A647-44175884B5EE}"/>
    <cellStyle name="Normal 6 2 4 2 2 2 2 4" xfId="5876" xr:uid="{EC2A9B3E-1588-4E26-9622-C7D7922CDFA8}"/>
    <cellStyle name="Normal 6 2 4 2 2 2 3" xfId="1786" xr:uid="{DF5A51D8-908F-4F8F-BB88-484E7ACFF923}"/>
    <cellStyle name="Normal 6 2 4 2 2 2 3 2" xfId="4129" xr:uid="{6F9FCD1C-C670-4BBF-A76A-3948F79975AF}"/>
    <cellStyle name="Normal 6 2 4 2 2 2 3 3" xfId="6461" xr:uid="{D34D2CAA-468B-4B77-A87F-50F1DA13576D}"/>
    <cellStyle name="Normal 6 2 4 2 2 2 4" xfId="2959" xr:uid="{A256CCB2-F02E-4203-B383-D8767321C2A9}"/>
    <cellStyle name="Normal 6 2 4 2 2 2 5" xfId="5293" xr:uid="{6B571505-2A11-444A-A0B0-69367E5E92E4}"/>
    <cellStyle name="Normal 6 2 4 2 2 3" xfId="908" xr:uid="{22FD77CD-CEA4-4E06-B028-E3755BF58410}"/>
    <cellStyle name="Normal 6 2 4 2 2 3 2" xfId="2083" xr:uid="{60246067-9A9D-4007-9B0E-5A08B223955C}"/>
    <cellStyle name="Normal 6 2 4 2 2 3 2 2" xfId="4426" xr:uid="{46EEA68C-4058-4ABF-B4FE-BC5AC8324C3F}"/>
    <cellStyle name="Normal 6 2 4 2 2 3 2 3" xfId="6758" xr:uid="{C277906C-10CC-4FF0-AF77-F44CE605C3A6}"/>
    <cellStyle name="Normal 6 2 4 2 2 3 3" xfId="3256" xr:uid="{AD6DF1E4-A9F7-4EF6-AE68-9162584F06F5}"/>
    <cellStyle name="Normal 6 2 4 2 2 3 4" xfId="5590" xr:uid="{C6661690-6F62-4E29-8BBE-588A53775778}"/>
    <cellStyle name="Normal 6 2 4 2 2 4" xfId="1500" xr:uid="{CF078EFA-673F-4F43-BA25-0CC981EFDA0A}"/>
    <cellStyle name="Normal 6 2 4 2 2 4 2" xfId="3843" xr:uid="{3607B62A-2062-43CC-9316-007B7721FA29}"/>
    <cellStyle name="Normal 6 2 4 2 2 4 3" xfId="6175" xr:uid="{66C00886-7AB2-40DC-8D64-0EACF666EF1C}"/>
    <cellStyle name="Normal 6 2 4 2 2 5" xfId="2673" xr:uid="{10BF8468-E52E-4D14-BC5F-56CCA4DD0A49}"/>
    <cellStyle name="Normal 6 2 4 2 2 6" xfId="5007" xr:uid="{07AA6440-441D-4363-9C6F-BAC040C74820}"/>
    <cellStyle name="Normal 6 2 4 2 3" xfId="441" xr:uid="{366EC607-92AC-4415-AC39-27CA95E6EF96}"/>
    <cellStyle name="Normal 6 2 4 2 3 2" xfId="1032" xr:uid="{8833C347-AAA1-4FA7-AE6F-0D799D7830FB}"/>
    <cellStyle name="Normal 6 2 4 2 3 2 2" xfId="2207" xr:uid="{2C2507BD-BE20-451D-BA34-10DAE8A976B1}"/>
    <cellStyle name="Normal 6 2 4 2 3 2 2 2" xfId="4550" xr:uid="{79A13416-3CFD-4B7B-8E2F-2EE8B3538522}"/>
    <cellStyle name="Normal 6 2 4 2 3 2 2 3" xfId="6882" xr:uid="{947E7BC9-7C88-4925-B4C5-4A9C2B5240BB}"/>
    <cellStyle name="Normal 6 2 4 2 3 2 3" xfId="3380" xr:uid="{CE5162EE-75EA-47F0-9042-F657D7AC0B13}"/>
    <cellStyle name="Normal 6 2 4 2 3 2 4" xfId="5714" xr:uid="{B7AA7729-80E1-4D38-A730-A06BE06E9811}"/>
    <cellStyle name="Normal 6 2 4 2 3 3" xfId="1624" xr:uid="{1649C2BA-F0CA-456C-89FE-A95F567035E4}"/>
    <cellStyle name="Normal 6 2 4 2 3 3 2" xfId="3967" xr:uid="{CAC29075-6C37-4F3F-B1A9-10CEECA7D680}"/>
    <cellStyle name="Normal 6 2 4 2 3 3 3" xfId="6299" xr:uid="{CC0463E8-5AF7-4964-A93E-E14212BB55E5}"/>
    <cellStyle name="Normal 6 2 4 2 3 4" xfId="2797" xr:uid="{B6F99330-3BE1-4593-8BE7-29C8E4AC8C87}"/>
    <cellStyle name="Normal 6 2 4 2 3 5" xfId="5131" xr:uid="{4089EDD6-FE10-4876-B186-AA92522A5DBC}"/>
    <cellStyle name="Normal 6 2 4 2 4" xfId="746" xr:uid="{49C84982-2B18-4A2D-9797-9898034CC279}"/>
    <cellStyle name="Normal 6 2 4 2 4 2" xfId="1921" xr:uid="{CFD0F031-FAA0-4571-9606-C6ABD30444FB}"/>
    <cellStyle name="Normal 6 2 4 2 4 2 2" xfId="4264" xr:uid="{8AF5A680-F4B7-4944-BF98-756B1D5460B5}"/>
    <cellStyle name="Normal 6 2 4 2 4 2 3" xfId="6596" xr:uid="{35C7B13A-22E0-4AAB-8FBB-4D3D8DB3F722}"/>
    <cellStyle name="Normal 6 2 4 2 4 3" xfId="3094" xr:uid="{88BC67D5-8B24-4AC1-A892-6043AC9BCA4D}"/>
    <cellStyle name="Normal 6 2 4 2 4 4" xfId="5428" xr:uid="{70072ED8-19A3-4537-BA64-33CFFAEB67A3}"/>
    <cellStyle name="Normal 6 2 4 2 5" xfId="1338" xr:uid="{874C5032-785E-4EB8-96DC-28CD08DDEEBE}"/>
    <cellStyle name="Normal 6 2 4 2 5 2" xfId="3681" xr:uid="{69CEAF66-B958-4316-B764-D52E28F1B125}"/>
    <cellStyle name="Normal 6 2 4 2 5 3" xfId="6013" xr:uid="{2252609D-0D5B-4F8D-8A1B-C46491906A7A}"/>
    <cellStyle name="Normal 6 2 4 2 6" xfId="2511" xr:uid="{442510F6-C2F0-4672-8AAC-9FDA2B70EDD2}"/>
    <cellStyle name="Normal 6 2 4 2 7" xfId="4845" xr:uid="{2C6B16AC-A58A-4461-92EE-E6AD20FA033A}"/>
    <cellStyle name="Normal 6 2 4 3" xfId="276" xr:uid="{B2F0E03D-4C24-49CE-A069-42463F3B1B9D}"/>
    <cellStyle name="Normal 6 2 4 3 2" xfId="562" xr:uid="{AA4AA4A4-6B5F-4896-BE1F-B7433266D6A3}"/>
    <cellStyle name="Normal 6 2 4 3 2 2" xfId="1153" xr:uid="{20AA0F91-3895-40FB-9F75-653A894A23CA}"/>
    <cellStyle name="Normal 6 2 4 3 2 2 2" xfId="2328" xr:uid="{CF316427-7205-4CE6-8EE9-E8E4A2C7CA14}"/>
    <cellStyle name="Normal 6 2 4 3 2 2 2 2" xfId="4671" xr:uid="{7DD5DB66-6322-4B3E-B89F-061188C4B506}"/>
    <cellStyle name="Normal 6 2 4 3 2 2 2 3" xfId="7003" xr:uid="{DE477F26-11A0-48B5-A5F7-091E7F57E778}"/>
    <cellStyle name="Normal 6 2 4 3 2 2 3" xfId="3501" xr:uid="{DF9EC90F-AB22-429E-A963-875CFC6B7BCF}"/>
    <cellStyle name="Normal 6 2 4 3 2 2 4" xfId="5835" xr:uid="{091EEA55-8495-4AA0-8ECD-D95C00DA1285}"/>
    <cellStyle name="Normal 6 2 4 3 2 3" xfId="1745" xr:uid="{F5BF3EB7-55DD-40E2-981C-50030A18204E}"/>
    <cellStyle name="Normal 6 2 4 3 2 3 2" xfId="4088" xr:uid="{8306BF6B-2A58-4D92-A8B7-08C578BBEB69}"/>
    <cellStyle name="Normal 6 2 4 3 2 3 3" xfId="6420" xr:uid="{B0529DB5-96C0-4FDB-AFF1-E5C09981BDFB}"/>
    <cellStyle name="Normal 6 2 4 3 2 4" xfId="2918" xr:uid="{FDB0C36C-98A4-4E33-AD6D-FEA1E26A1982}"/>
    <cellStyle name="Normal 6 2 4 3 2 5" xfId="5252" xr:uid="{8D9BD3E3-925C-41CD-8A15-D607A432EE3F}"/>
    <cellStyle name="Normal 6 2 4 3 3" xfId="867" xr:uid="{7223D11D-CF28-42D6-B07B-81ED1B403062}"/>
    <cellStyle name="Normal 6 2 4 3 3 2" xfId="2042" xr:uid="{CA005171-4FDC-45C8-92A1-116445F90264}"/>
    <cellStyle name="Normal 6 2 4 3 3 2 2" xfId="4385" xr:uid="{647B4D4D-CC71-489F-9224-E0B48C3CAE52}"/>
    <cellStyle name="Normal 6 2 4 3 3 2 3" xfId="6717" xr:uid="{3ECD67BE-1977-484E-BF11-0410E7F413A1}"/>
    <cellStyle name="Normal 6 2 4 3 3 3" xfId="3215" xr:uid="{3AB57DB3-0064-47E1-A27E-92153BAA03B4}"/>
    <cellStyle name="Normal 6 2 4 3 3 4" xfId="5549" xr:uid="{FBE8337C-B810-4FE7-BD6B-7DF28C076C57}"/>
    <cellStyle name="Normal 6 2 4 3 4" xfId="1459" xr:uid="{45A21B02-89BD-4D88-8458-A0D605E09094}"/>
    <cellStyle name="Normal 6 2 4 3 4 2" xfId="3802" xr:uid="{500BB10F-627F-462A-B274-38DF429FEC77}"/>
    <cellStyle name="Normal 6 2 4 3 4 3" xfId="6134" xr:uid="{B079C38A-4B8D-425A-B3C9-AF76C607E4B9}"/>
    <cellStyle name="Normal 6 2 4 3 5" xfId="2632" xr:uid="{A694610C-EE58-4BF8-8787-C768E5455A9E}"/>
    <cellStyle name="Normal 6 2 4 3 6" xfId="4966" xr:uid="{7318430D-8062-4C4A-A0E5-499D5EA56FD5}"/>
    <cellStyle name="Normal 6 2 4 4" xfId="222" xr:uid="{FAB6D185-ACC4-4EBF-99A7-799593655D23}"/>
    <cellStyle name="Normal 6 2 4 4 2" xfId="508" xr:uid="{F28154D7-5D76-4AB9-9C23-3D09873D981D}"/>
    <cellStyle name="Normal 6 2 4 4 2 2" xfId="1099" xr:uid="{0252F75D-9FCC-416A-9A31-212BC22EB87A}"/>
    <cellStyle name="Normal 6 2 4 4 2 2 2" xfId="2274" xr:uid="{733F3DFB-C70C-44A8-BE92-E4AAF8889C7D}"/>
    <cellStyle name="Normal 6 2 4 4 2 2 2 2" xfId="4617" xr:uid="{0120ABAE-AB50-4523-8804-338F2C606958}"/>
    <cellStyle name="Normal 6 2 4 4 2 2 2 3" xfId="6949" xr:uid="{9419BC40-6883-425E-B05E-4A84FF8C707E}"/>
    <cellStyle name="Normal 6 2 4 4 2 2 3" xfId="3447" xr:uid="{F994BFB2-C3EF-4FDD-857A-6F4750346831}"/>
    <cellStyle name="Normal 6 2 4 4 2 2 4" xfId="5781" xr:uid="{F6FEDE9E-A0A0-4CD1-9990-9E612D4E2968}"/>
    <cellStyle name="Normal 6 2 4 4 2 3" xfId="1691" xr:uid="{F894F9CE-A940-43C8-A2C6-E13B307F09D3}"/>
    <cellStyle name="Normal 6 2 4 4 2 3 2" xfId="4034" xr:uid="{D751A95E-A479-4FE4-BA97-652076CFCABE}"/>
    <cellStyle name="Normal 6 2 4 4 2 3 3" xfId="6366" xr:uid="{550A64C6-E139-440A-8E16-0C171AEC2C3B}"/>
    <cellStyle name="Normal 6 2 4 4 2 4" xfId="2864" xr:uid="{A3B9D0C1-62DB-48CB-9333-CB7BCCEF2A9F}"/>
    <cellStyle name="Normal 6 2 4 4 2 5" xfId="5198" xr:uid="{1AAF695E-2EE1-4D0B-B8AD-D896A190B60A}"/>
    <cellStyle name="Normal 6 2 4 4 3" xfId="813" xr:uid="{967B14E3-19D6-47DB-A956-436D6F1796F0}"/>
    <cellStyle name="Normal 6 2 4 4 3 2" xfId="1988" xr:uid="{6086C7DD-C980-48E7-B072-A19434110FF1}"/>
    <cellStyle name="Normal 6 2 4 4 3 2 2" xfId="4331" xr:uid="{4B067DBC-0DD5-4F52-BDCB-87736C0C3A4D}"/>
    <cellStyle name="Normal 6 2 4 4 3 2 3" xfId="6663" xr:uid="{E4E82EFF-DD8C-4A42-AA5E-DD15E76B8BAD}"/>
    <cellStyle name="Normal 6 2 4 4 3 3" xfId="3161" xr:uid="{CAA72B95-1353-4E6D-9042-61120C03BDBD}"/>
    <cellStyle name="Normal 6 2 4 4 3 4" xfId="5495" xr:uid="{24834837-48F7-45EE-BAB4-7E9926E91AF9}"/>
    <cellStyle name="Normal 6 2 4 4 4" xfId="1405" xr:uid="{6F26B1D2-51F7-4F3D-B5E2-82DF271B1159}"/>
    <cellStyle name="Normal 6 2 4 4 4 2" xfId="3748" xr:uid="{EAE8C20C-B4FF-4530-94A3-DE16285EF15D}"/>
    <cellStyle name="Normal 6 2 4 4 4 3" xfId="6080" xr:uid="{6C9439F4-C790-43A4-90CC-EE96F6D94E26}"/>
    <cellStyle name="Normal 6 2 4 4 5" xfId="2578" xr:uid="{316191BF-A025-45E0-B3C6-5B4D872838D1}"/>
    <cellStyle name="Normal 6 2 4 4 6" xfId="4912" xr:uid="{E392D8EB-DDE2-4E70-B1B0-BBA2BDB1113A}"/>
    <cellStyle name="Normal 6 2 4 5" xfId="400" xr:uid="{1846B93D-4187-4EDD-8E81-0B3E21CD25AD}"/>
    <cellStyle name="Normal 6 2 4 5 2" xfId="991" xr:uid="{77EDCC3D-5D29-4989-9376-8879604048DA}"/>
    <cellStyle name="Normal 6 2 4 5 2 2" xfId="2166" xr:uid="{690A7BAE-441B-44FB-A158-AC52EBB64C78}"/>
    <cellStyle name="Normal 6 2 4 5 2 2 2" xfId="4509" xr:uid="{6C1D6B54-8518-40F8-A760-49B3EB3F4D0C}"/>
    <cellStyle name="Normal 6 2 4 5 2 2 3" xfId="6841" xr:uid="{B748F1CB-A404-4CF4-A013-507A8EB5FD8D}"/>
    <cellStyle name="Normal 6 2 4 5 2 3" xfId="3339" xr:uid="{EC2D7B40-FBCA-4108-ADB9-28075F291077}"/>
    <cellStyle name="Normal 6 2 4 5 2 4" xfId="5673" xr:uid="{3080C024-F846-4376-BCEF-D6F6916F37EF}"/>
    <cellStyle name="Normal 6 2 4 5 3" xfId="1583" xr:uid="{8DCE4DFE-87C1-4B0F-9485-48C987E9B766}"/>
    <cellStyle name="Normal 6 2 4 5 3 2" xfId="3926" xr:uid="{AD72D3D0-9CD2-4CB6-964D-5D9DAD15A52C}"/>
    <cellStyle name="Normal 6 2 4 5 3 3" xfId="6258" xr:uid="{172D5E7A-FE71-49D9-9A1F-68F57071D69F}"/>
    <cellStyle name="Normal 6 2 4 5 4" xfId="2756" xr:uid="{C17A5452-2F6F-4F2C-BA10-A0A28E65650C}"/>
    <cellStyle name="Normal 6 2 4 5 5" xfId="5090" xr:uid="{7BAF0D07-BC51-412B-A6BF-2891F939D647}"/>
    <cellStyle name="Normal 6 2 4 6" xfId="705" xr:uid="{30D14FB3-1096-406B-B69B-4B8A3CE60635}"/>
    <cellStyle name="Normal 6 2 4 6 2" xfId="1880" xr:uid="{235EB6F5-E578-4426-B25F-CCA8D7460FB1}"/>
    <cellStyle name="Normal 6 2 4 6 2 2" xfId="4223" xr:uid="{07336FE8-7067-417E-8A83-BC746AACF6B6}"/>
    <cellStyle name="Normal 6 2 4 6 2 3" xfId="6555" xr:uid="{E34E0F8A-2998-4D9F-B1DD-9895577B72CC}"/>
    <cellStyle name="Normal 6 2 4 6 3" xfId="3053" xr:uid="{CB51AF73-8E61-418F-87E8-A9034CA90B66}"/>
    <cellStyle name="Normal 6 2 4 6 4" xfId="5387" xr:uid="{7BD9DEA4-B608-45D3-BE3F-CD652218196D}"/>
    <cellStyle name="Normal 6 2 4 7" xfId="1297" xr:uid="{A2C5313D-CBEB-4398-89AA-0FDB722BDDAD}"/>
    <cellStyle name="Normal 6 2 4 7 2" xfId="3640" xr:uid="{193F9044-9912-41D1-B025-9B8675D66663}"/>
    <cellStyle name="Normal 6 2 4 7 3" xfId="5972" xr:uid="{C53EABF2-07EC-4A19-B226-7C31B1549F05}"/>
    <cellStyle name="Normal 6 2 4 8" xfId="2470" xr:uid="{EF5F77D3-42DE-4610-900F-E87F5079B84B}"/>
    <cellStyle name="Normal 6 2 4 9" xfId="4804" xr:uid="{E22121A1-482C-46D2-BC8A-8A3E6CDED791}"/>
    <cellStyle name="Normal 6 2 5" xfId="141" xr:uid="{0690A12B-9436-497C-A4B8-108064558C5A}"/>
    <cellStyle name="Normal 6 2 5 2" xfId="303" xr:uid="{276D59BA-8639-405F-866C-749B10594FFB}"/>
    <cellStyle name="Normal 6 2 5 2 2" xfId="589" xr:uid="{EBC9D3CA-4568-4657-AE59-33EFD8EAEF38}"/>
    <cellStyle name="Normal 6 2 5 2 2 2" xfId="1180" xr:uid="{ADEFA47E-6C56-487D-8E30-6A002A975662}"/>
    <cellStyle name="Normal 6 2 5 2 2 2 2" xfId="2355" xr:uid="{B3E583DB-FD51-4976-86A0-4ECABBFE8FF5}"/>
    <cellStyle name="Normal 6 2 5 2 2 2 2 2" xfId="4698" xr:uid="{79EA36BC-1221-48F4-9255-B5476521A964}"/>
    <cellStyle name="Normal 6 2 5 2 2 2 2 3" xfId="7030" xr:uid="{A4AABB92-4B90-47AF-8AE4-8F407AFBEFFD}"/>
    <cellStyle name="Normal 6 2 5 2 2 2 3" xfId="3528" xr:uid="{518C3F1A-E096-4C58-84B8-CEC704F96C5D}"/>
    <cellStyle name="Normal 6 2 5 2 2 2 4" xfId="5862" xr:uid="{8A09665B-DAE8-4224-BA3E-8CD652F39E88}"/>
    <cellStyle name="Normal 6 2 5 2 2 3" xfId="1772" xr:uid="{A797FF64-4DF6-4F4E-81D2-5DBE26D52E7A}"/>
    <cellStyle name="Normal 6 2 5 2 2 3 2" xfId="4115" xr:uid="{A373C27C-A8A4-4A00-9A82-02E50ED6F66A}"/>
    <cellStyle name="Normal 6 2 5 2 2 3 3" xfId="6447" xr:uid="{FD71BCE6-B144-4CE1-B6B9-9EB16AE0ACFB}"/>
    <cellStyle name="Normal 6 2 5 2 2 4" xfId="2945" xr:uid="{11EB4A76-9864-4CDA-8A64-AE38BD70837F}"/>
    <cellStyle name="Normal 6 2 5 2 2 5" xfId="5279" xr:uid="{980DB7E8-3792-459B-AD2D-40E72A3E6B27}"/>
    <cellStyle name="Normal 6 2 5 2 3" xfId="894" xr:uid="{11273F8C-E9FD-4A6F-A0A5-1ED815BFFA57}"/>
    <cellStyle name="Normal 6 2 5 2 3 2" xfId="2069" xr:uid="{F88BDD48-7231-41A4-A4C5-65A50BEBBF69}"/>
    <cellStyle name="Normal 6 2 5 2 3 2 2" xfId="4412" xr:uid="{3AFBA8C7-8C4C-478B-8AF6-9B942F4A4809}"/>
    <cellStyle name="Normal 6 2 5 2 3 2 3" xfId="6744" xr:uid="{D82F8CB6-4EA5-4C4C-84CD-701FE3A36E66}"/>
    <cellStyle name="Normal 6 2 5 2 3 3" xfId="3242" xr:uid="{2B9DEA1F-868F-4020-91EB-A21B180B2FB3}"/>
    <cellStyle name="Normal 6 2 5 2 3 4" xfId="5576" xr:uid="{F0CCC405-293A-4671-9657-0E1F1822AB48}"/>
    <cellStyle name="Normal 6 2 5 2 4" xfId="1486" xr:uid="{05D1B772-7427-4BC0-8648-199785FD172A}"/>
    <cellStyle name="Normal 6 2 5 2 4 2" xfId="3829" xr:uid="{8C89C5F8-7B3B-42CB-B495-66D7FB1330AC}"/>
    <cellStyle name="Normal 6 2 5 2 4 3" xfId="6161" xr:uid="{E67FE42F-0CC5-40BA-AD7B-F0C0CC33539E}"/>
    <cellStyle name="Normal 6 2 5 2 5" xfId="2659" xr:uid="{10D50B8C-ACBD-4F49-A346-E001CAD08A5D}"/>
    <cellStyle name="Normal 6 2 5 2 6" xfId="4993" xr:uid="{AC9AE621-F4EF-4EB5-BD7F-209D19023384}"/>
    <cellStyle name="Normal 6 2 5 3" xfId="427" xr:uid="{68D2A758-EF79-49C2-B43F-12B46481B606}"/>
    <cellStyle name="Normal 6 2 5 3 2" xfId="1018" xr:uid="{1083850F-9FCE-44CB-9AAD-ABD88F462E2F}"/>
    <cellStyle name="Normal 6 2 5 3 2 2" xfId="2193" xr:uid="{884C45E3-14A6-4BEB-BC9B-F15682BFC233}"/>
    <cellStyle name="Normal 6 2 5 3 2 2 2" xfId="4536" xr:uid="{AF1593AF-485F-4BEC-8A3E-7BDEA31954F7}"/>
    <cellStyle name="Normal 6 2 5 3 2 2 3" xfId="6868" xr:uid="{9D95484C-33C3-47F0-B091-E04DAA24199D}"/>
    <cellStyle name="Normal 6 2 5 3 2 3" xfId="3366" xr:uid="{D0997C6D-454C-41EA-8BBA-2C75F04AF74B}"/>
    <cellStyle name="Normal 6 2 5 3 2 4" xfId="5700" xr:uid="{FA975998-78F6-4436-A2FB-8AB67056FCB5}"/>
    <cellStyle name="Normal 6 2 5 3 3" xfId="1610" xr:uid="{6CF1EEDA-08CD-4463-89AE-D79B551B0AAF}"/>
    <cellStyle name="Normal 6 2 5 3 3 2" xfId="3953" xr:uid="{EFBF3F53-A1A2-4F7A-95F6-3DA28B4BBFC7}"/>
    <cellStyle name="Normal 6 2 5 3 3 3" xfId="6285" xr:uid="{F7654A6D-F98A-4ECB-B623-0337F98702D6}"/>
    <cellStyle name="Normal 6 2 5 3 4" xfId="2783" xr:uid="{83B611ED-FF67-457D-A981-032DDD2FC817}"/>
    <cellStyle name="Normal 6 2 5 3 5" xfId="5117" xr:uid="{0206FCB3-4A28-4AD9-988E-2872CE81C2F5}"/>
    <cellStyle name="Normal 6 2 5 4" xfId="732" xr:uid="{5BC5BA31-C712-4C8C-9C09-848A4D10334E}"/>
    <cellStyle name="Normal 6 2 5 4 2" xfId="1907" xr:uid="{2EF2764B-1309-48A1-A6BA-C24671C2D2EA}"/>
    <cellStyle name="Normal 6 2 5 4 2 2" xfId="4250" xr:uid="{EB8925A7-1C38-4AD5-A1A9-60457C914BEE}"/>
    <cellStyle name="Normal 6 2 5 4 2 3" xfId="6582" xr:uid="{29DA3E91-1528-442B-A719-747D79B1BCC0}"/>
    <cellStyle name="Normal 6 2 5 4 3" xfId="3080" xr:uid="{027323DB-CBAF-4FB5-9B97-B08538AA516C}"/>
    <cellStyle name="Normal 6 2 5 4 4" xfId="5414" xr:uid="{405C750E-905A-4C88-807E-5A775836314A}"/>
    <cellStyle name="Normal 6 2 5 5" xfId="1324" xr:uid="{376A5E51-6465-4707-AD6D-CA4012A6B326}"/>
    <cellStyle name="Normal 6 2 5 5 2" xfId="3667" xr:uid="{12B93242-C788-4710-8B4F-462E4C07C46E}"/>
    <cellStyle name="Normal 6 2 5 5 3" xfId="5999" xr:uid="{D601D01D-2AEB-4F43-9DE2-8C834C7BDEEB}"/>
    <cellStyle name="Normal 6 2 5 6" xfId="2497" xr:uid="{2EBDBCD5-3217-47F5-8CDF-158B25DC90FB}"/>
    <cellStyle name="Normal 6 2 5 7" xfId="4831" xr:uid="{8928D42C-1485-47FB-AC59-756F8292DAC8}"/>
    <cellStyle name="Normal 6 2 6" xfId="182" xr:uid="{56BBF182-4B5F-41C6-8FBD-0391DF1F99A1}"/>
    <cellStyle name="Normal 6 2 6 2" xfId="249" xr:uid="{236AB90E-2525-49CF-8932-94964204F7B0}"/>
    <cellStyle name="Normal 6 2 6 2 2" xfId="535" xr:uid="{639D0EBA-595E-46DF-8BE9-7A18F54A6C46}"/>
    <cellStyle name="Normal 6 2 6 2 2 2" xfId="1126" xr:uid="{F53268A0-9101-46C9-B178-DA3B59F409B4}"/>
    <cellStyle name="Normal 6 2 6 2 2 2 2" xfId="2301" xr:uid="{3357CD5D-E044-4F22-8EC9-B382DA2E3915}"/>
    <cellStyle name="Normal 6 2 6 2 2 2 2 2" xfId="4644" xr:uid="{006098F0-7CC3-4EBC-8638-DA6190177518}"/>
    <cellStyle name="Normal 6 2 6 2 2 2 2 3" xfId="6976" xr:uid="{708086FD-5FB1-4AD5-9925-F1C1D4427E73}"/>
    <cellStyle name="Normal 6 2 6 2 2 2 3" xfId="3474" xr:uid="{A5DFB8A0-53C7-4EE4-9BDB-471F7E70CB2D}"/>
    <cellStyle name="Normal 6 2 6 2 2 2 4" xfId="5808" xr:uid="{977D271F-6BEA-4FC5-9BDE-15504DFCF65A}"/>
    <cellStyle name="Normal 6 2 6 2 2 3" xfId="1718" xr:uid="{E26CF1CB-5C88-4082-999E-2F27235326A2}"/>
    <cellStyle name="Normal 6 2 6 2 2 3 2" xfId="4061" xr:uid="{74CC9489-4304-48FC-AC6D-69AE78E361D1}"/>
    <cellStyle name="Normal 6 2 6 2 2 3 3" xfId="6393" xr:uid="{C8DEE17A-4990-4888-B219-046D8CC8830C}"/>
    <cellStyle name="Normal 6 2 6 2 2 4" xfId="2891" xr:uid="{98D3A216-43C1-40E2-BF93-668B35DE3C4B}"/>
    <cellStyle name="Normal 6 2 6 2 2 5" xfId="5225" xr:uid="{5675225F-1989-4086-96B1-DCCD3E59ED2C}"/>
    <cellStyle name="Normal 6 2 6 2 3" xfId="840" xr:uid="{58AFD348-97EE-4FCE-81B7-9DC4DFE2DCF7}"/>
    <cellStyle name="Normal 6 2 6 2 3 2" xfId="2015" xr:uid="{3428E378-C32F-447C-91C3-3A3152DC4821}"/>
    <cellStyle name="Normal 6 2 6 2 3 2 2" xfId="4358" xr:uid="{DDF03AA5-74B2-4EB1-8E49-636B495BFB4C}"/>
    <cellStyle name="Normal 6 2 6 2 3 2 3" xfId="6690" xr:uid="{2998FA72-9E10-468C-B892-3AC76EAE4A97}"/>
    <cellStyle name="Normal 6 2 6 2 3 3" xfId="3188" xr:uid="{13B21541-4EC4-4D5F-960D-E0D2F9CD8CA0}"/>
    <cellStyle name="Normal 6 2 6 2 3 4" xfId="5522" xr:uid="{C48F346C-7A37-42F8-AD7C-9E4A89C151FE}"/>
    <cellStyle name="Normal 6 2 6 2 4" xfId="1432" xr:uid="{859C2255-11FE-4586-9001-9FAE33206F16}"/>
    <cellStyle name="Normal 6 2 6 2 4 2" xfId="3775" xr:uid="{F1BCEE44-FCB7-4DA8-9ACF-E7FFAF4986E8}"/>
    <cellStyle name="Normal 6 2 6 2 4 3" xfId="6107" xr:uid="{EAAABC9E-8504-450E-9CE2-D8194B14BF12}"/>
    <cellStyle name="Normal 6 2 6 2 5" xfId="2605" xr:uid="{AF3D3AFE-3D89-4083-9CF4-57A20340C120}"/>
    <cellStyle name="Normal 6 2 6 2 6" xfId="4939" xr:uid="{23FC8E14-7F3E-48C3-B44D-9A4B140B2D03}"/>
    <cellStyle name="Normal 6 2 6 3" xfId="468" xr:uid="{B4B82C8C-D31A-4855-811B-E1F1387CAF2C}"/>
    <cellStyle name="Normal 6 2 6 3 2" xfId="1059" xr:uid="{0BD328A3-863F-4A11-A6B0-AF3EB5E5A22F}"/>
    <cellStyle name="Normal 6 2 6 3 2 2" xfId="2234" xr:uid="{5A5C0E04-2526-4068-97CA-0C82CE4FDA20}"/>
    <cellStyle name="Normal 6 2 6 3 2 2 2" xfId="4577" xr:uid="{4EE3E49C-FE9E-4FFC-AA16-FAD3CF79FA62}"/>
    <cellStyle name="Normal 6 2 6 3 2 2 3" xfId="6909" xr:uid="{1CFEE1E7-734B-4811-ABDA-44DAF2AE0014}"/>
    <cellStyle name="Normal 6 2 6 3 2 3" xfId="3407" xr:uid="{AC0AAD1B-A171-415C-804F-97A6A9FA4C52}"/>
    <cellStyle name="Normal 6 2 6 3 2 4" xfId="5741" xr:uid="{19F09764-85C8-44C7-8DD9-A66D40AA5C85}"/>
    <cellStyle name="Normal 6 2 6 3 3" xfId="1651" xr:uid="{F3EB704C-C81F-4E6A-A731-FE92B8A18F6B}"/>
    <cellStyle name="Normal 6 2 6 3 3 2" xfId="3994" xr:uid="{DE760362-D9F2-4CB1-925E-8B226C818295}"/>
    <cellStyle name="Normal 6 2 6 3 3 3" xfId="6326" xr:uid="{9B66B142-C036-4E0B-88CF-E0F1A9411B48}"/>
    <cellStyle name="Normal 6 2 6 3 4" xfId="2824" xr:uid="{F4E8A1D5-0A34-4BD6-A973-B52DA7A02DAF}"/>
    <cellStyle name="Normal 6 2 6 3 5" xfId="5158" xr:uid="{860766AF-5E36-4BFF-99D7-3D6DACECA213}"/>
    <cellStyle name="Normal 6 2 6 4" xfId="773" xr:uid="{3507B8A3-3F57-4ED3-979F-12B241A4882A}"/>
    <cellStyle name="Normal 6 2 6 4 2" xfId="1948" xr:uid="{3A68D447-F60A-435A-85C3-F4EE456A9E94}"/>
    <cellStyle name="Normal 6 2 6 4 2 2" xfId="4291" xr:uid="{A1CCA1CA-5E7E-4812-AB71-4098964BBF82}"/>
    <cellStyle name="Normal 6 2 6 4 2 3" xfId="6623" xr:uid="{56EC23ED-F88D-4517-887D-339B5B3E7A18}"/>
    <cellStyle name="Normal 6 2 6 4 3" xfId="3121" xr:uid="{5CF02EB7-E380-4F76-ADE2-E7521CD89887}"/>
    <cellStyle name="Normal 6 2 6 4 4" xfId="5455" xr:uid="{C099EC5A-9349-4D44-B5A7-A4DCDE7703E3}"/>
    <cellStyle name="Normal 6 2 6 5" xfId="1365" xr:uid="{82845228-FDCA-4E17-B7A4-904265CD593E}"/>
    <cellStyle name="Normal 6 2 6 5 2" xfId="3708" xr:uid="{E8CF275A-E584-4D54-952D-54783E1CE8A3}"/>
    <cellStyle name="Normal 6 2 6 5 3" xfId="6040" xr:uid="{A67E5372-5EB4-4FD8-AC05-33C2B9C27572}"/>
    <cellStyle name="Normal 6 2 6 6" xfId="2538" xr:uid="{2311C809-02A8-4578-94B6-1FD8322008AA}"/>
    <cellStyle name="Normal 6 2 6 7" xfId="4872" xr:uid="{A132A061-3001-447F-A41E-60D22CE9074A}"/>
    <cellStyle name="Normal 6 2 7" xfId="342" xr:uid="{DABA3183-7E30-48D6-9421-2E231F6E026E}"/>
    <cellStyle name="Normal 6 2 7 2" xfId="628" xr:uid="{CA2CA116-62E2-4B89-83EC-AF73F3DCEE23}"/>
    <cellStyle name="Normal 6 2 7 2 2" xfId="1219" xr:uid="{6CEC448B-A939-47CC-B406-BC2BF36360C0}"/>
    <cellStyle name="Normal 6 2 7 2 2 2" xfId="2394" xr:uid="{251272C4-72D5-4998-B737-8057CD8ED17A}"/>
    <cellStyle name="Normal 6 2 7 2 2 2 2" xfId="4737" xr:uid="{20AE22A5-2CB5-4D82-948F-9F2C8DF59624}"/>
    <cellStyle name="Normal 6 2 7 2 2 2 3" xfId="7069" xr:uid="{B53AA385-C753-4066-A8F4-706190B934A1}"/>
    <cellStyle name="Normal 6 2 7 2 2 3" xfId="3567" xr:uid="{55BAFE5D-DEF5-46D9-B40D-84F4657FFC94}"/>
    <cellStyle name="Normal 6 2 7 2 2 4" xfId="5901" xr:uid="{C295DCD8-4C40-4C56-A4CD-6255C006028D}"/>
    <cellStyle name="Normal 6 2 7 2 3" xfId="1811" xr:uid="{0E7E6330-2221-4ECF-81A4-979D3C752C5B}"/>
    <cellStyle name="Normal 6 2 7 2 3 2" xfId="4154" xr:uid="{E19F2172-5CDA-41BE-ACE7-B4B99E49BDDF}"/>
    <cellStyle name="Normal 6 2 7 2 3 3" xfId="6486" xr:uid="{327AA14A-6703-4598-A0A2-D51E02C90BC8}"/>
    <cellStyle name="Normal 6 2 7 2 4" xfId="2984" xr:uid="{07FD6F68-7877-4AE3-93F0-A887F888C8AC}"/>
    <cellStyle name="Normal 6 2 7 2 5" xfId="5318" xr:uid="{AE51709A-E234-4264-BA75-D2B387B36092}"/>
    <cellStyle name="Normal 6 2 7 3" xfId="933" xr:uid="{B9AA6763-65A2-4A26-9163-7EB6F3B9F5A0}"/>
    <cellStyle name="Normal 6 2 7 3 2" xfId="2108" xr:uid="{B9636F17-079C-4FB1-BA4F-D94EEFFCFA62}"/>
    <cellStyle name="Normal 6 2 7 3 2 2" xfId="4451" xr:uid="{542D5CDC-1963-4156-ABBB-CDAC1C317424}"/>
    <cellStyle name="Normal 6 2 7 3 2 3" xfId="6783" xr:uid="{EF6168BC-5529-4295-8456-13166A1AFA2F}"/>
    <cellStyle name="Normal 6 2 7 3 3" xfId="3281" xr:uid="{4D6BA898-F7A1-4E86-BE9C-E0F3E2D3D95F}"/>
    <cellStyle name="Normal 6 2 7 3 4" xfId="5615" xr:uid="{35922E2B-F564-4971-BD14-A61BA2D5D12B}"/>
    <cellStyle name="Normal 6 2 7 4" xfId="1525" xr:uid="{AE45EBC8-C1C6-4500-AF72-650450835175}"/>
    <cellStyle name="Normal 6 2 7 4 2" xfId="3868" xr:uid="{113036BA-3289-4713-9D64-9CECDEC007EA}"/>
    <cellStyle name="Normal 6 2 7 4 3" xfId="6200" xr:uid="{4953CE95-DC5B-42E5-81DB-1D1A6E28D438}"/>
    <cellStyle name="Normal 6 2 7 5" xfId="2698" xr:uid="{D729B031-2D77-4FF5-9300-02B85211823F}"/>
    <cellStyle name="Normal 6 2 7 6" xfId="5032" xr:uid="{A77AB203-6D40-466C-A5F8-F77A0F1E5C94}"/>
    <cellStyle name="Normal 6 2 8" xfId="208" xr:uid="{31C1B868-0AB2-4E23-BCA8-C9A7C33352F6}"/>
    <cellStyle name="Normal 6 2 8 2" xfId="494" xr:uid="{DFDCF024-BB53-46C2-9C15-03F1C4118177}"/>
    <cellStyle name="Normal 6 2 8 2 2" xfId="1085" xr:uid="{025CAD02-D0ED-4FE8-8F85-96FADF8F5EAE}"/>
    <cellStyle name="Normal 6 2 8 2 2 2" xfId="2260" xr:uid="{86197A89-0447-491A-9DAC-8B85662FBF82}"/>
    <cellStyle name="Normal 6 2 8 2 2 2 2" xfId="4603" xr:uid="{4BE37221-C37D-4DFC-A6DD-C97D8E2A4233}"/>
    <cellStyle name="Normal 6 2 8 2 2 2 3" xfId="6935" xr:uid="{5CC621C9-33B3-44F5-AB07-44FE986FB05A}"/>
    <cellStyle name="Normal 6 2 8 2 2 3" xfId="3433" xr:uid="{474CA19E-D9B8-4C67-9CA6-FDF5B9DF585C}"/>
    <cellStyle name="Normal 6 2 8 2 2 4" xfId="5767" xr:uid="{A9C7CEE5-E4F2-4EEF-BEC1-DC13D28DA691}"/>
    <cellStyle name="Normal 6 2 8 2 3" xfId="1677" xr:uid="{9F42879C-7111-432B-AB9F-35FCCC478400}"/>
    <cellStyle name="Normal 6 2 8 2 3 2" xfId="4020" xr:uid="{B85E2AF5-F818-4B6C-BA27-7795F09C7E89}"/>
    <cellStyle name="Normal 6 2 8 2 3 3" xfId="6352" xr:uid="{D0F20011-B26A-41E8-9C64-1787F2E48B26}"/>
    <cellStyle name="Normal 6 2 8 2 4" xfId="2850" xr:uid="{A2A76528-D8C1-4C02-B342-5A89857D5AA7}"/>
    <cellStyle name="Normal 6 2 8 2 5" xfId="5184" xr:uid="{535F2CAA-36FC-4E2A-8F27-EE26CC367A54}"/>
    <cellStyle name="Normal 6 2 8 3" xfId="799" xr:uid="{F1F33CAA-0C88-4175-BB9B-6AF3C0E21E1D}"/>
    <cellStyle name="Normal 6 2 8 3 2" xfId="1974" xr:uid="{AC8507BC-56B7-4A77-B813-97FF4E43EB97}"/>
    <cellStyle name="Normal 6 2 8 3 2 2" xfId="4317" xr:uid="{DAD2E12F-4F2B-4CF1-BED4-628AABBD1743}"/>
    <cellStyle name="Normal 6 2 8 3 2 3" xfId="6649" xr:uid="{E7389ABA-5A74-4D3A-9C27-70AE1D1F5CBD}"/>
    <cellStyle name="Normal 6 2 8 3 3" xfId="3147" xr:uid="{BA4F3A96-6747-4B20-A5FF-203782C0C65D}"/>
    <cellStyle name="Normal 6 2 8 3 4" xfId="5481" xr:uid="{860496FF-FCBF-4EFB-8249-A0287AA212C7}"/>
    <cellStyle name="Normal 6 2 8 4" xfId="1391" xr:uid="{BD7AE0A2-8034-451D-9111-AB04700319E3}"/>
    <cellStyle name="Normal 6 2 8 4 2" xfId="3734" xr:uid="{4A3B8EF3-F98C-4C7C-BF6C-13E5CB36972C}"/>
    <cellStyle name="Normal 6 2 8 4 3" xfId="6066" xr:uid="{B3521DA5-77A9-4DA3-B30A-95B1FC420B25}"/>
    <cellStyle name="Normal 6 2 8 5" xfId="2564" xr:uid="{2ECDEBA0-AF91-4D18-97C5-5E6D9F36EDD6}"/>
    <cellStyle name="Normal 6 2 8 6" xfId="4898" xr:uid="{8A514895-08EC-4568-9B16-B474F8685213}"/>
    <cellStyle name="Normal 6 2 9" xfId="373" xr:uid="{50D4BBC5-8F42-496B-82C8-264AF7B63A39}"/>
    <cellStyle name="Normal 6 2 9 2" xfId="964" xr:uid="{D3E452B5-3FFC-4F63-B16D-83B8BEE4412E}"/>
    <cellStyle name="Normal 6 2 9 2 2" xfId="2139" xr:uid="{8FC7999E-AD42-49F8-B666-DCD88D5881FF}"/>
    <cellStyle name="Normal 6 2 9 2 2 2" xfId="4482" xr:uid="{441EAE92-B43A-41EB-BEF9-E9FBA7628A13}"/>
    <cellStyle name="Normal 6 2 9 2 2 3" xfId="6814" xr:uid="{FD90A7BC-A420-4BA8-B2FD-6F5D2EE4C605}"/>
    <cellStyle name="Normal 6 2 9 2 3" xfId="3312" xr:uid="{F4D818D8-19AC-4C96-866A-C24EA06743FE}"/>
    <cellStyle name="Normal 6 2 9 2 4" xfId="5646" xr:uid="{4F00EE02-0760-479A-B54E-0D9104609247}"/>
    <cellStyle name="Normal 6 2 9 3" xfId="1556" xr:uid="{D94D9B8B-CE19-499B-9F65-E7A94B93EDE2}"/>
    <cellStyle name="Normal 6 2 9 3 2" xfId="3899" xr:uid="{E3F66C9D-24F6-4F22-B019-8EEDDCA0ED0A}"/>
    <cellStyle name="Normal 6 2 9 3 3" xfId="6231" xr:uid="{35BD04AD-0E04-4763-976A-AC8A652DE0FC}"/>
    <cellStyle name="Normal 6 2 9 4" xfId="2729" xr:uid="{27516999-FEF6-408A-BD30-370877FDC2A2}"/>
    <cellStyle name="Normal 6 2 9 5" xfId="5063" xr:uid="{DAAC59BC-0357-443A-A4CB-F5B15A3BE38A}"/>
    <cellStyle name="Normal 6 3" xfId="90" xr:uid="{E93080BF-7FEE-4591-8C8E-06321658B5DF}"/>
    <cellStyle name="Normal 6 3 10" xfId="1273" xr:uid="{CCA14F07-209A-48C0-8EF0-967468D80264}"/>
    <cellStyle name="Normal 6 3 10 2" xfId="3616" xr:uid="{023FAF4D-17CD-49BB-8BFC-CBA14A621DC5}"/>
    <cellStyle name="Normal 6 3 10 3" xfId="5948" xr:uid="{A80FB9EF-4891-4F04-9F6D-8E339ABC071F}"/>
    <cellStyle name="Normal 6 3 11" xfId="2446" xr:uid="{971A3640-4FB0-48BA-B236-20CA9B691809}"/>
    <cellStyle name="Normal 6 3 12" xfId="4780" xr:uid="{FAE996F1-5978-422D-922B-4062B63F7AD6}"/>
    <cellStyle name="Normal 6 3 2" xfId="103" xr:uid="{3B6A5C0E-1BA1-4F6F-BB3F-7F5D6A8B7F60}"/>
    <cellStyle name="Normal 6 3 2 10" xfId="2459" xr:uid="{A7D429AD-36CB-402E-ADFD-C19C16B59C3E}"/>
    <cellStyle name="Normal 6 3 2 11" xfId="4793" xr:uid="{1BD9C304-4B99-43FF-804B-E3E3F5760596}"/>
    <cellStyle name="Normal 6 3 2 2" xfId="130" xr:uid="{ABEFF26D-3386-40EE-807F-D370B9A206D7}"/>
    <cellStyle name="Normal 6 3 2 2 2" xfId="292" xr:uid="{7B2950BF-A8A7-409D-9E97-F62C7CBD457F}"/>
    <cellStyle name="Normal 6 3 2 2 2 2" xfId="578" xr:uid="{9700BA2B-363E-4896-8CEE-3A987DF4F0BA}"/>
    <cellStyle name="Normal 6 3 2 2 2 2 2" xfId="1169" xr:uid="{267A1B94-8ECC-431D-A51D-69F481B3DCDB}"/>
    <cellStyle name="Normal 6 3 2 2 2 2 2 2" xfId="2344" xr:uid="{072A1CBB-B1EA-459A-BC0D-555EFEF3954D}"/>
    <cellStyle name="Normal 6 3 2 2 2 2 2 2 2" xfId="4687" xr:uid="{D3F68774-57A1-4D4C-A062-9B8EDACA7F3F}"/>
    <cellStyle name="Normal 6 3 2 2 2 2 2 2 3" xfId="7019" xr:uid="{811421E7-8CC8-425E-91DA-5EF82C414333}"/>
    <cellStyle name="Normal 6 3 2 2 2 2 2 3" xfId="3517" xr:uid="{25E971E6-7685-4693-B2C9-96C4912D9BC1}"/>
    <cellStyle name="Normal 6 3 2 2 2 2 2 4" xfId="5851" xr:uid="{391047BD-0EA1-4374-842D-756EC2228434}"/>
    <cellStyle name="Normal 6 3 2 2 2 2 3" xfId="1761" xr:uid="{287DDB22-5CB5-4397-9CBD-DDFEC7451248}"/>
    <cellStyle name="Normal 6 3 2 2 2 2 3 2" xfId="4104" xr:uid="{16D35A24-53FA-4455-AAA4-94D217325AF0}"/>
    <cellStyle name="Normal 6 3 2 2 2 2 3 3" xfId="6436" xr:uid="{BCCE80AB-5A60-4FF7-9DEA-779642E4AA01}"/>
    <cellStyle name="Normal 6 3 2 2 2 2 4" xfId="2934" xr:uid="{D78B9221-99A9-4A3B-8BF5-70A33EAB2660}"/>
    <cellStyle name="Normal 6 3 2 2 2 2 5" xfId="5268" xr:uid="{97C177BE-AB19-4707-A4A5-BCE443198288}"/>
    <cellStyle name="Normal 6 3 2 2 2 3" xfId="883" xr:uid="{A61EE0AA-4575-4E31-B974-2EECA2DD58C1}"/>
    <cellStyle name="Normal 6 3 2 2 2 3 2" xfId="2058" xr:uid="{E5A54185-781B-40C6-A7BD-23035498E966}"/>
    <cellStyle name="Normal 6 3 2 2 2 3 2 2" xfId="4401" xr:uid="{6EB899CD-4941-41A7-9833-2E1A80DF13E4}"/>
    <cellStyle name="Normal 6 3 2 2 2 3 2 3" xfId="6733" xr:uid="{4A9259D9-C3EF-40A7-8145-5B07A93C4490}"/>
    <cellStyle name="Normal 6 3 2 2 2 3 3" xfId="3231" xr:uid="{EDA7AEDD-4D3C-437D-AE4A-F89FD7E8F6E2}"/>
    <cellStyle name="Normal 6 3 2 2 2 3 4" xfId="5565" xr:uid="{57DC03AB-069F-47D4-914F-02C6A507489C}"/>
    <cellStyle name="Normal 6 3 2 2 2 4" xfId="1475" xr:uid="{705273D7-D464-42C2-92AE-56020A9A2AED}"/>
    <cellStyle name="Normal 6 3 2 2 2 4 2" xfId="3818" xr:uid="{5374C9A1-89DA-4F71-A010-86EFD1D16A34}"/>
    <cellStyle name="Normal 6 3 2 2 2 4 3" xfId="6150" xr:uid="{AEE17146-B659-4442-8DA1-002A07FF2979}"/>
    <cellStyle name="Normal 6 3 2 2 2 5" xfId="2648" xr:uid="{694556A1-604A-4106-B452-4CEB1B7698F6}"/>
    <cellStyle name="Normal 6 3 2 2 2 6" xfId="4982" xr:uid="{7196E0AA-64B0-47FA-BC4F-60C3D33B99F6}"/>
    <cellStyle name="Normal 6 3 2 2 3" xfId="416" xr:uid="{2CEDB4A3-10AA-4C75-979E-FD5215206BF2}"/>
    <cellStyle name="Normal 6 3 2 2 3 2" xfId="1007" xr:uid="{07CBDF59-F153-447F-B47A-718FFF1F73AB}"/>
    <cellStyle name="Normal 6 3 2 2 3 2 2" xfId="2182" xr:uid="{D7141754-6AB4-4924-8BF1-1C79E64237C2}"/>
    <cellStyle name="Normal 6 3 2 2 3 2 2 2" xfId="4525" xr:uid="{AF00C3FA-E74A-454D-B9C0-F71D5D8C9125}"/>
    <cellStyle name="Normal 6 3 2 2 3 2 2 3" xfId="6857" xr:uid="{D3D51146-EB71-4F0C-8B6D-7775789FEC22}"/>
    <cellStyle name="Normal 6 3 2 2 3 2 3" xfId="3355" xr:uid="{6C65BCC2-9FFB-4717-A20B-5D5792E56F2B}"/>
    <cellStyle name="Normal 6 3 2 2 3 2 4" xfId="5689" xr:uid="{B82EE4F3-2CB0-4C18-9363-C6A23973706F}"/>
    <cellStyle name="Normal 6 3 2 2 3 3" xfId="1599" xr:uid="{68794D15-7A9C-445C-B83C-D0462BE76144}"/>
    <cellStyle name="Normal 6 3 2 2 3 3 2" xfId="3942" xr:uid="{43E438B6-8985-45D3-9223-DD94C5F86329}"/>
    <cellStyle name="Normal 6 3 2 2 3 3 3" xfId="6274" xr:uid="{437B92C6-19C2-45B4-A796-4E46D1BC8218}"/>
    <cellStyle name="Normal 6 3 2 2 3 4" xfId="2772" xr:uid="{1139C083-D386-4305-BC91-0BE8F6BB9B2D}"/>
    <cellStyle name="Normal 6 3 2 2 3 5" xfId="5106" xr:uid="{63398FD6-8224-4186-BC1C-C23690CAE97E}"/>
    <cellStyle name="Normal 6 3 2 2 4" xfId="721" xr:uid="{C3343004-6667-4EE3-8F12-AA56C518EA28}"/>
    <cellStyle name="Normal 6 3 2 2 4 2" xfId="1896" xr:uid="{6B230DFE-4FBA-44BE-82D1-6D4214A88C72}"/>
    <cellStyle name="Normal 6 3 2 2 4 2 2" xfId="4239" xr:uid="{9EE50F13-EFD1-492B-AD64-38342FF06AE1}"/>
    <cellStyle name="Normal 6 3 2 2 4 2 3" xfId="6571" xr:uid="{BDF4341B-2F32-4070-8A24-ABFE0016F75B}"/>
    <cellStyle name="Normal 6 3 2 2 4 3" xfId="3069" xr:uid="{C5565D2F-6953-4C1D-8C11-2685EBC4DA9B}"/>
    <cellStyle name="Normal 6 3 2 2 4 4" xfId="5403" xr:uid="{7F47281A-8EA3-458A-882E-D10436CA9D73}"/>
    <cellStyle name="Normal 6 3 2 2 5" xfId="1313" xr:uid="{013CBEC9-C441-41F7-9972-D196C79AC2CF}"/>
    <cellStyle name="Normal 6 3 2 2 5 2" xfId="3656" xr:uid="{908FF110-B12D-4EB1-8C61-DD2D34A9C2BE}"/>
    <cellStyle name="Normal 6 3 2 2 5 3" xfId="5988" xr:uid="{42EB36FE-7477-4060-AA4C-45D22F35C77A}"/>
    <cellStyle name="Normal 6 3 2 2 6" xfId="2486" xr:uid="{3556D4D2-D3BD-4A79-A2CD-D4D9766E819F}"/>
    <cellStyle name="Normal 6 3 2 2 7" xfId="4820" xr:uid="{1DFC6579-AABD-425F-9508-C6F8C0C1CAE8}"/>
    <cellStyle name="Normal 6 3 2 3" xfId="171" xr:uid="{A298398D-11DC-41D6-8265-B13C8D5122AD}"/>
    <cellStyle name="Normal 6 3 2 3 2" xfId="333" xr:uid="{AAA85568-C5E5-4394-AF34-5881B92035BC}"/>
    <cellStyle name="Normal 6 3 2 3 2 2" xfId="619" xr:uid="{A3735197-C52D-4717-A798-5DD67EDC2F19}"/>
    <cellStyle name="Normal 6 3 2 3 2 2 2" xfId="1210" xr:uid="{DB7CFBA2-6386-44BF-B932-D306B8261722}"/>
    <cellStyle name="Normal 6 3 2 3 2 2 2 2" xfId="2385" xr:uid="{4B5D91A7-D684-45EC-B103-11D6468F6ACC}"/>
    <cellStyle name="Normal 6 3 2 3 2 2 2 2 2" xfId="4728" xr:uid="{6F684607-1A48-4E0E-9C8C-75DC0D4C5742}"/>
    <cellStyle name="Normal 6 3 2 3 2 2 2 2 3" xfId="7060" xr:uid="{9485C3BB-CA6E-443C-B1D8-5B4D75B8D5C6}"/>
    <cellStyle name="Normal 6 3 2 3 2 2 2 3" xfId="3558" xr:uid="{7BBFC585-3DFA-41C5-BC6B-6E570B67FA27}"/>
    <cellStyle name="Normal 6 3 2 3 2 2 2 4" xfId="5892" xr:uid="{65C3B942-FA2B-4DFB-B897-BF190656738F}"/>
    <cellStyle name="Normal 6 3 2 3 2 2 3" xfId="1802" xr:uid="{82BA5E36-57A6-4E1D-B077-B35451ACC048}"/>
    <cellStyle name="Normal 6 3 2 3 2 2 3 2" xfId="4145" xr:uid="{14938E1D-B53A-4A93-9C72-875989622638}"/>
    <cellStyle name="Normal 6 3 2 3 2 2 3 3" xfId="6477" xr:uid="{FD8DCF99-2004-44FD-AE1B-4AE16B4831CF}"/>
    <cellStyle name="Normal 6 3 2 3 2 2 4" xfId="2975" xr:uid="{D41F5843-4537-421A-A48E-387A990FA349}"/>
    <cellStyle name="Normal 6 3 2 3 2 2 5" xfId="5309" xr:uid="{17C7AC4A-594C-4B63-AF6C-EE4860A9C46F}"/>
    <cellStyle name="Normal 6 3 2 3 2 3" xfId="924" xr:uid="{3D4C35C6-0E4B-4F76-862D-8A1097578A7A}"/>
    <cellStyle name="Normal 6 3 2 3 2 3 2" xfId="2099" xr:uid="{370E6D40-1068-4E81-B0C2-84700117943D}"/>
    <cellStyle name="Normal 6 3 2 3 2 3 2 2" xfId="4442" xr:uid="{9FA7987B-E8F1-426D-940E-18C48A580E97}"/>
    <cellStyle name="Normal 6 3 2 3 2 3 2 3" xfId="6774" xr:uid="{BD72F38F-A632-4390-B6DA-9B9BEB9F0D3E}"/>
    <cellStyle name="Normal 6 3 2 3 2 3 3" xfId="3272" xr:uid="{F31CCC81-9D69-441F-A94A-416BA13366D9}"/>
    <cellStyle name="Normal 6 3 2 3 2 3 4" xfId="5606" xr:uid="{FA6B9D49-CBCF-4AB1-9F66-E583DEBE4E19}"/>
    <cellStyle name="Normal 6 3 2 3 2 4" xfId="1516" xr:uid="{681D79A5-AD7B-4732-B8BD-A89F2DB69DB9}"/>
    <cellStyle name="Normal 6 3 2 3 2 4 2" xfId="3859" xr:uid="{2174283B-BD54-476C-9C81-46883D7D1122}"/>
    <cellStyle name="Normal 6 3 2 3 2 4 3" xfId="6191" xr:uid="{F3C29BF3-3E37-4D0A-BEB6-E97D5C4CF58B}"/>
    <cellStyle name="Normal 6 3 2 3 2 5" xfId="2689" xr:uid="{6C37DDBC-1AD4-4EC3-9D1F-A8120E2CB6FA}"/>
    <cellStyle name="Normal 6 3 2 3 2 6" xfId="5023" xr:uid="{24B0B3BF-A2E6-49E5-BD8E-7F874BCA9F01}"/>
    <cellStyle name="Normal 6 3 2 3 3" xfId="457" xr:uid="{7B55C1F1-4A82-4AB4-8B16-0021B5A97228}"/>
    <cellStyle name="Normal 6 3 2 3 3 2" xfId="1048" xr:uid="{5AA3BA37-91D5-4DFD-91B9-C5A71C86665D}"/>
    <cellStyle name="Normal 6 3 2 3 3 2 2" xfId="2223" xr:uid="{57A9DAEF-CD5E-4472-AEA2-55837F83A4DE}"/>
    <cellStyle name="Normal 6 3 2 3 3 2 2 2" xfId="4566" xr:uid="{4588EC9D-E01C-4B58-959D-250476F0EF55}"/>
    <cellStyle name="Normal 6 3 2 3 3 2 2 3" xfId="6898" xr:uid="{03290AAB-92BA-43FB-86EC-68DC71B403B4}"/>
    <cellStyle name="Normal 6 3 2 3 3 2 3" xfId="3396" xr:uid="{026EA511-9D66-4E20-B470-1386919650C0}"/>
    <cellStyle name="Normal 6 3 2 3 3 2 4" xfId="5730" xr:uid="{E84AF3ED-82CD-45B7-A661-1DB173E082AA}"/>
    <cellStyle name="Normal 6 3 2 3 3 3" xfId="1640" xr:uid="{6E939848-79BB-42DA-9253-6EB639248D2A}"/>
    <cellStyle name="Normal 6 3 2 3 3 3 2" xfId="3983" xr:uid="{9609DFBC-9159-4B26-81D8-8C53DF353BCE}"/>
    <cellStyle name="Normal 6 3 2 3 3 3 3" xfId="6315" xr:uid="{3FA12DBC-EA9F-4598-B41A-F7C1AA4BE0EB}"/>
    <cellStyle name="Normal 6 3 2 3 3 4" xfId="2813" xr:uid="{E07EF1FF-2B24-4225-8207-BC5AE8B69529}"/>
    <cellStyle name="Normal 6 3 2 3 3 5" xfId="5147" xr:uid="{9CAB49F8-47EE-4FA1-B034-5167CF71C28D}"/>
    <cellStyle name="Normal 6 3 2 3 4" xfId="762" xr:uid="{20B85DEC-6235-4C5E-AE9D-23796AD61179}"/>
    <cellStyle name="Normal 6 3 2 3 4 2" xfId="1937" xr:uid="{DD69A99E-7C65-4052-86C5-C2C0AE1D980C}"/>
    <cellStyle name="Normal 6 3 2 3 4 2 2" xfId="4280" xr:uid="{D21AEAC4-3E7F-4D2D-947E-1484E1BF0468}"/>
    <cellStyle name="Normal 6 3 2 3 4 2 3" xfId="6612" xr:uid="{42FE0BB5-8744-496F-B883-B301A2A21DA3}"/>
    <cellStyle name="Normal 6 3 2 3 4 3" xfId="3110" xr:uid="{5730F092-EA14-4181-B30F-2B92E15ABA3F}"/>
    <cellStyle name="Normal 6 3 2 3 4 4" xfId="5444" xr:uid="{A8043A6E-CFB0-4D7D-B50A-375BA3123AC1}"/>
    <cellStyle name="Normal 6 3 2 3 5" xfId="1354" xr:uid="{CCC1AFE4-5B98-4945-8095-ED9641F49A63}"/>
    <cellStyle name="Normal 6 3 2 3 5 2" xfId="3697" xr:uid="{B3200D41-2817-4D6B-9B36-750172E19292}"/>
    <cellStyle name="Normal 6 3 2 3 5 3" xfId="6029" xr:uid="{93802F03-9987-425B-8FC2-17E06C1E4F01}"/>
    <cellStyle name="Normal 6 3 2 3 6" xfId="2527" xr:uid="{09B30198-D6D1-434C-96AE-EA863C164485}"/>
    <cellStyle name="Normal 6 3 2 3 7" xfId="4861" xr:uid="{C763DAC6-EFB8-4FB7-8472-64FBB252E00E}"/>
    <cellStyle name="Normal 6 3 2 4" xfId="198" xr:uid="{54954C73-2724-4468-9E9A-67CF68765180}"/>
    <cellStyle name="Normal 6 3 2 4 2" xfId="265" xr:uid="{3CCE7C0E-3605-477A-9B37-B9F0E9BF509C}"/>
    <cellStyle name="Normal 6 3 2 4 2 2" xfId="551" xr:uid="{98B7A0B6-F635-4E15-A7DF-B35D54A6B7B3}"/>
    <cellStyle name="Normal 6 3 2 4 2 2 2" xfId="1142" xr:uid="{2EB03EFE-F83F-4B5F-9E0D-F59F3E19625A}"/>
    <cellStyle name="Normal 6 3 2 4 2 2 2 2" xfId="2317" xr:uid="{8F0834BA-2152-4768-B3B7-5374A6BF8A0B}"/>
    <cellStyle name="Normal 6 3 2 4 2 2 2 2 2" xfId="4660" xr:uid="{3C64A9D2-BB14-4945-9A7C-40B2F75AA5A6}"/>
    <cellStyle name="Normal 6 3 2 4 2 2 2 2 3" xfId="6992" xr:uid="{C452DF3A-063D-45DC-A67A-4D60FF132B3B}"/>
    <cellStyle name="Normal 6 3 2 4 2 2 2 3" xfId="3490" xr:uid="{9051FC55-A3C8-4548-A5B8-D9DED8884047}"/>
    <cellStyle name="Normal 6 3 2 4 2 2 2 4" xfId="5824" xr:uid="{A3275208-F2AD-49F7-97FE-D2B89FDA7A28}"/>
    <cellStyle name="Normal 6 3 2 4 2 2 3" xfId="1734" xr:uid="{E8FA1890-773A-4499-B88F-CB6663881456}"/>
    <cellStyle name="Normal 6 3 2 4 2 2 3 2" xfId="4077" xr:uid="{E4E7BCD0-F34E-4F55-91B2-9D5556B6CE1B}"/>
    <cellStyle name="Normal 6 3 2 4 2 2 3 3" xfId="6409" xr:uid="{2D8A4D23-7710-456E-B8DA-7E0F8FF2FB5B}"/>
    <cellStyle name="Normal 6 3 2 4 2 2 4" xfId="2907" xr:uid="{5FB1E8E0-27A6-49FE-A47D-8F68E509D90D}"/>
    <cellStyle name="Normal 6 3 2 4 2 2 5" xfId="5241" xr:uid="{9B9C3EC7-3292-4642-B4CB-085D44FBF652}"/>
    <cellStyle name="Normal 6 3 2 4 2 3" xfId="856" xr:uid="{0EE20118-7261-4D78-BC43-7C8A55A1E429}"/>
    <cellStyle name="Normal 6 3 2 4 2 3 2" xfId="2031" xr:uid="{C7F413E0-659E-4CD3-8BD5-A521518FB384}"/>
    <cellStyle name="Normal 6 3 2 4 2 3 2 2" xfId="4374" xr:uid="{32B8DEA8-EA80-49E7-9BA1-A212F1BCE8DC}"/>
    <cellStyle name="Normal 6 3 2 4 2 3 2 3" xfId="6706" xr:uid="{2BC99207-71EE-4895-A1A9-AC43350292EF}"/>
    <cellStyle name="Normal 6 3 2 4 2 3 3" xfId="3204" xr:uid="{A3E2C61F-A094-47C3-A807-FA1080FBAAD3}"/>
    <cellStyle name="Normal 6 3 2 4 2 3 4" xfId="5538" xr:uid="{E756B5A2-C187-444D-8199-2B22E4E17797}"/>
    <cellStyle name="Normal 6 3 2 4 2 4" xfId="1448" xr:uid="{59B4DD79-46E3-452A-9195-0A229CC638A9}"/>
    <cellStyle name="Normal 6 3 2 4 2 4 2" xfId="3791" xr:uid="{C608C200-A86C-4E44-AA65-44B4D5FEC1C1}"/>
    <cellStyle name="Normal 6 3 2 4 2 4 3" xfId="6123" xr:uid="{BE45389D-38F6-4E73-8351-BFFEE51F830D}"/>
    <cellStyle name="Normal 6 3 2 4 2 5" xfId="2621" xr:uid="{73515E71-C82A-4D82-94D9-24774CD80CFA}"/>
    <cellStyle name="Normal 6 3 2 4 2 6" xfId="4955" xr:uid="{3B44C96F-A3BB-47FE-AD12-651986B54192}"/>
    <cellStyle name="Normal 6 3 2 4 3" xfId="484" xr:uid="{B788F832-381E-4296-8423-10C5A9ACF2DE}"/>
    <cellStyle name="Normal 6 3 2 4 3 2" xfId="1075" xr:uid="{C9DC8093-8470-4977-89D4-9302505B4883}"/>
    <cellStyle name="Normal 6 3 2 4 3 2 2" xfId="2250" xr:uid="{170872E6-7F2B-44FE-9EC4-E192BB1631EB}"/>
    <cellStyle name="Normal 6 3 2 4 3 2 2 2" xfId="4593" xr:uid="{24266FC6-C5C6-4C1C-B2C5-B855D67F58C8}"/>
    <cellStyle name="Normal 6 3 2 4 3 2 2 3" xfId="6925" xr:uid="{012A7AD2-C9DF-4E07-B4C4-2305F0F57687}"/>
    <cellStyle name="Normal 6 3 2 4 3 2 3" xfId="3423" xr:uid="{EC1CDA81-79C8-4C9A-AD40-B3EEDE39ED39}"/>
    <cellStyle name="Normal 6 3 2 4 3 2 4" xfId="5757" xr:uid="{B5AC2F26-CC5E-4A20-9980-572F9A7507BD}"/>
    <cellStyle name="Normal 6 3 2 4 3 3" xfId="1667" xr:uid="{452C9874-A2CC-4D49-BC56-18ADCD62145B}"/>
    <cellStyle name="Normal 6 3 2 4 3 3 2" xfId="4010" xr:uid="{D9D1D154-6282-46D4-ACEA-EB8C791ABEFB}"/>
    <cellStyle name="Normal 6 3 2 4 3 3 3" xfId="6342" xr:uid="{66D1326E-3774-4BC5-BE4D-03E60333294F}"/>
    <cellStyle name="Normal 6 3 2 4 3 4" xfId="2840" xr:uid="{B96979BC-D5F2-42BA-8647-A0BEBB2F4580}"/>
    <cellStyle name="Normal 6 3 2 4 3 5" xfId="5174" xr:uid="{4AA00FD6-3E6E-49C5-B016-414E96E431CF}"/>
    <cellStyle name="Normal 6 3 2 4 4" xfId="789" xr:uid="{A4C3320D-85E1-4BD9-B316-19D322B66578}"/>
    <cellStyle name="Normal 6 3 2 4 4 2" xfId="1964" xr:uid="{F1C59330-9B6B-4159-B110-7A426FD5C601}"/>
    <cellStyle name="Normal 6 3 2 4 4 2 2" xfId="4307" xr:uid="{A526BDEA-9B68-4D1D-BE25-5EE1C551C076}"/>
    <cellStyle name="Normal 6 3 2 4 4 2 3" xfId="6639" xr:uid="{D1BC13AA-AD31-40EB-A668-2FEBCF2775C2}"/>
    <cellStyle name="Normal 6 3 2 4 4 3" xfId="3137" xr:uid="{55F62C7C-0888-4A27-B520-1906D64C96E9}"/>
    <cellStyle name="Normal 6 3 2 4 4 4" xfId="5471" xr:uid="{D314DF38-7C91-4A39-819F-63D29E7D69EB}"/>
    <cellStyle name="Normal 6 3 2 4 5" xfId="1381" xr:uid="{A09B1B99-7318-4F89-A9F3-5F1BA81F5CC7}"/>
    <cellStyle name="Normal 6 3 2 4 5 2" xfId="3724" xr:uid="{063A518C-CEF3-47DE-AFA4-00DEEEE210C3}"/>
    <cellStyle name="Normal 6 3 2 4 5 3" xfId="6056" xr:uid="{848CA99B-81D2-4C94-8EF2-C8CB6ECD1F4F}"/>
    <cellStyle name="Normal 6 3 2 4 6" xfId="2554" xr:uid="{753033A8-18A0-4287-BAC5-22C7DDC5FFC9}"/>
    <cellStyle name="Normal 6 3 2 4 7" xfId="4888" xr:uid="{C7139ECB-2B53-433C-8818-3FCBA1EF5599}"/>
    <cellStyle name="Normal 6 3 2 5" xfId="360" xr:uid="{57B911D6-109A-4B67-BFA8-26E8254DA578}"/>
    <cellStyle name="Normal 6 3 2 5 2" xfId="646" xr:uid="{2E050984-D7ED-4294-A9D0-FA6477F20E49}"/>
    <cellStyle name="Normal 6 3 2 5 2 2" xfId="1237" xr:uid="{9F012338-7E19-4A40-BE32-02138BC6F7DF}"/>
    <cellStyle name="Normal 6 3 2 5 2 2 2" xfId="2412" xr:uid="{451C538A-B39E-4671-B3BF-D87CC97669CD}"/>
    <cellStyle name="Normal 6 3 2 5 2 2 2 2" xfId="4755" xr:uid="{347EB25F-0EA0-4657-8DC4-AA4420A89066}"/>
    <cellStyle name="Normal 6 3 2 5 2 2 2 3" xfId="7087" xr:uid="{724C1591-FBE6-4999-8B2B-3C7F2EBB0DB3}"/>
    <cellStyle name="Normal 6 3 2 5 2 2 3" xfId="3585" xr:uid="{84F08444-98F6-4C24-A8CE-978605369073}"/>
    <cellStyle name="Normal 6 3 2 5 2 2 4" xfId="5919" xr:uid="{498D1FEC-8893-428A-9182-A78FB3E44AF4}"/>
    <cellStyle name="Normal 6 3 2 5 2 3" xfId="1829" xr:uid="{D9D168D0-65B8-4938-8BBB-EA18D8EC6DEE}"/>
    <cellStyle name="Normal 6 3 2 5 2 3 2" xfId="4172" xr:uid="{DBE4CF6F-BB6A-454A-B50C-D6E5C3A7ADCA}"/>
    <cellStyle name="Normal 6 3 2 5 2 3 3" xfId="6504" xr:uid="{AB702AF6-C197-41F8-A44C-D71B9DA6A839}"/>
    <cellStyle name="Normal 6 3 2 5 2 4" xfId="3002" xr:uid="{ADF25F36-94F7-4BCE-9E16-9D77215CBD5F}"/>
    <cellStyle name="Normal 6 3 2 5 2 5" xfId="5336" xr:uid="{DFF0214D-BA0A-4417-9864-88D1041D2A08}"/>
    <cellStyle name="Normal 6 3 2 5 3" xfId="951" xr:uid="{2ED5E4F2-21C8-4A5D-9AA3-2D48A92FD345}"/>
    <cellStyle name="Normal 6 3 2 5 3 2" xfId="2126" xr:uid="{EDDAAB48-2B84-431F-8A19-F649E0A0E15F}"/>
    <cellStyle name="Normal 6 3 2 5 3 2 2" xfId="4469" xr:uid="{47B16EB2-AA23-4BF4-8EFB-710992EC9BB7}"/>
    <cellStyle name="Normal 6 3 2 5 3 2 3" xfId="6801" xr:uid="{96D4DA2C-0A28-455E-8EA3-F09FA8BBBC92}"/>
    <cellStyle name="Normal 6 3 2 5 3 3" xfId="3299" xr:uid="{4CCD545F-E06F-4955-9BEB-41D0C84889E7}"/>
    <cellStyle name="Normal 6 3 2 5 3 4" xfId="5633" xr:uid="{2FE698C3-2FC1-4E01-AEFE-800D7870FB79}"/>
    <cellStyle name="Normal 6 3 2 5 4" xfId="1543" xr:uid="{9FE32685-D3EA-4B2B-9707-9EFB7796858C}"/>
    <cellStyle name="Normal 6 3 2 5 4 2" xfId="3886" xr:uid="{EFDF2044-2254-448D-B05A-C4F83AB45A4E}"/>
    <cellStyle name="Normal 6 3 2 5 4 3" xfId="6218" xr:uid="{30B3EDF4-1CC6-4FAA-989A-B63DCE04DAB8}"/>
    <cellStyle name="Normal 6 3 2 5 5" xfId="2716" xr:uid="{653BA4CB-D92C-4CCA-80A0-65E5D0F0CD81}"/>
    <cellStyle name="Normal 6 3 2 5 6" xfId="5050" xr:uid="{D2AF4FEF-D72B-4710-9A3A-1B91A0F5F8E1}"/>
    <cellStyle name="Normal 6 3 2 6" xfId="238" xr:uid="{C50B72B8-5F42-4D93-B236-0AF5097F76DB}"/>
    <cellStyle name="Normal 6 3 2 6 2" xfId="524" xr:uid="{8462E8E4-80DF-4259-859F-974B0565BE60}"/>
    <cellStyle name="Normal 6 3 2 6 2 2" xfId="1115" xr:uid="{79380684-1A21-48CD-AC44-B369E65A1EB4}"/>
    <cellStyle name="Normal 6 3 2 6 2 2 2" xfId="2290" xr:uid="{370342FF-2A15-41EE-8587-5C50E671EF97}"/>
    <cellStyle name="Normal 6 3 2 6 2 2 2 2" xfId="4633" xr:uid="{35048614-496F-48F7-8F55-A5255D858136}"/>
    <cellStyle name="Normal 6 3 2 6 2 2 2 3" xfId="6965" xr:uid="{95C14DB2-02FC-4A3B-8A90-CBB19C502A51}"/>
    <cellStyle name="Normal 6 3 2 6 2 2 3" xfId="3463" xr:uid="{4EDA721E-C1A0-469F-9D68-5CD34AD89D4E}"/>
    <cellStyle name="Normal 6 3 2 6 2 2 4" xfId="5797" xr:uid="{D8E08066-5D50-40E1-886E-B5889EB233B8}"/>
    <cellStyle name="Normal 6 3 2 6 2 3" xfId="1707" xr:uid="{604BE7FF-6849-4038-8EEF-7BB1F4C8EE55}"/>
    <cellStyle name="Normal 6 3 2 6 2 3 2" xfId="4050" xr:uid="{F0780E59-EBE3-4747-9C5D-A511BEB6F5F5}"/>
    <cellStyle name="Normal 6 3 2 6 2 3 3" xfId="6382" xr:uid="{65C9A410-B38B-45E6-BA6D-BA5D57B2B2CB}"/>
    <cellStyle name="Normal 6 3 2 6 2 4" xfId="2880" xr:uid="{09F2FB0F-729C-472F-9BCE-3ACD0E8D34F0}"/>
    <cellStyle name="Normal 6 3 2 6 2 5" xfId="5214" xr:uid="{F40091E5-0BB2-40D7-BE71-8E9266CCB618}"/>
    <cellStyle name="Normal 6 3 2 6 3" xfId="829" xr:uid="{3692A53B-A007-4842-A750-5192F4B6DF60}"/>
    <cellStyle name="Normal 6 3 2 6 3 2" xfId="2004" xr:uid="{6F86FBEE-6F13-41DB-B2EE-344D9BE31F6D}"/>
    <cellStyle name="Normal 6 3 2 6 3 2 2" xfId="4347" xr:uid="{3A96A5FF-7FAE-47E8-B35C-16F931FD0E41}"/>
    <cellStyle name="Normal 6 3 2 6 3 2 3" xfId="6679" xr:uid="{50512FE0-FE61-4140-83F6-3FB44C3D7F22}"/>
    <cellStyle name="Normal 6 3 2 6 3 3" xfId="3177" xr:uid="{4F467BE2-971E-4D99-A649-F292B4B2FEA0}"/>
    <cellStyle name="Normal 6 3 2 6 3 4" xfId="5511" xr:uid="{AB174901-2F48-460D-945A-4F00407EEB57}"/>
    <cellStyle name="Normal 6 3 2 6 4" xfId="1421" xr:uid="{5425A144-93FB-4C3F-AB86-3AA629183E10}"/>
    <cellStyle name="Normal 6 3 2 6 4 2" xfId="3764" xr:uid="{9B32C7AE-10BE-482F-8299-B50050A9ED47}"/>
    <cellStyle name="Normal 6 3 2 6 4 3" xfId="6096" xr:uid="{FC7EB2FF-C214-4215-A2F4-8E313CD28F07}"/>
    <cellStyle name="Normal 6 3 2 6 5" xfId="2594" xr:uid="{E93D40B3-8AA1-46BA-BB26-49915B33E1E6}"/>
    <cellStyle name="Normal 6 3 2 6 6" xfId="4928" xr:uid="{468E368D-EAFA-4940-AE40-37C8862C4FC2}"/>
    <cellStyle name="Normal 6 3 2 7" xfId="389" xr:uid="{B12D0924-6BDB-4423-8387-3BC7E3C81EF8}"/>
    <cellStyle name="Normal 6 3 2 7 2" xfId="980" xr:uid="{C8151DF6-CDD6-4584-8D06-E46F803CC973}"/>
    <cellStyle name="Normal 6 3 2 7 2 2" xfId="2155" xr:uid="{5678789E-C6D4-477A-87CA-11CD8F6D679C}"/>
    <cellStyle name="Normal 6 3 2 7 2 2 2" xfId="4498" xr:uid="{836211C4-EECC-4B61-8918-4EE9CC17E886}"/>
    <cellStyle name="Normal 6 3 2 7 2 2 3" xfId="6830" xr:uid="{C87972BA-2D30-42F2-B7BA-0A41056B44C0}"/>
    <cellStyle name="Normal 6 3 2 7 2 3" xfId="3328" xr:uid="{F5FB454F-CD82-4E1F-954C-89332664C8DD}"/>
    <cellStyle name="Normal 6 3 2 7 2 4" xfId="5662" xr:uid="{04C206E8-0F5F-4A6E-A627-7E21B8D7566C}"/>
    <cellStyle name="Normal 6 3 2 7 3" xfId="1572" xr:uid="{7AA6D327-14D6-43BD-A5F5-99BDDCBD55CB}"/>
    <cellStyle name="Normal 6 3 2 7 3 2" xfId="3915" xr:uid="{9ED521A3-C4CE-44B6-9FD6-254D0A84622F}"/>
    <cellStyle name="Normal 6 3 2 7 3 3" xfId="6247" xr:uid="{B2114137-78FD-42EE-BD79-CFDFF8D65371}"/>
    <cellStyle name="Normal 6 3 2 7 4" xfId="2745" xr:uid="{42297B77-C827-4CF8-8706-5B020C6C6D78}"/>
    <cellStyle name="Normal 6 3 2 7 5" xfId="5079" xr:uid="{1CAD5C96-7A5E-485A-B0EB-4B6D69363E2B}"/>
    <cellStyle name="Normal 6 3 2 8" xfId="694" xr:uid="{2B6DEEBA-948F-46CA-A416-2CE076212AFE}"/>
    <cellStyle name="Normal 6 3 2 8 2" xfId="1869" xr:uid="{5D572607-C306-44B1-BBD2-64D43F9AD81E}"/>
    <cellStyle name="Normal 6 3 2 8 2 2" xfId="4212" xr:uid="{6F47FDF2-D31D-4A04-9093-EAD027A2C807}"/>
    <cellStyle name="Normal 6 3 2 8 2 3" xfId="6544" xr:uid="{790B573A-A507-4826-AA0A-D4E53E4AEF03}"/>
    <cellStyle name="Normal 6 3 2 8 3" xfId="3042" xr:uid="{9B924C33-8461-4B73-8EE6-3EDEF882ED9E}"/>
    <cellStyle name="Normal 6 3 2 8 4" xfId="5376" xr:uid="{E814EEE2-BD42-4058-99A0-C963B8BF4A3F}"/>
    <cellStyle name="Normal 6 3 2 9" xfId="1286" xr:uid="{9A330672-A3F4-4662-B8A5-B48FF6904361}"/>
    <cellStyle name="Normal 6 3 2 9 2" xfId="3629" xr:uid="{C1C3B337-B389-4622-B66A-6F4E4313B380}"/>
    <cellStyle name="Normal 6 3 2 9 3" xfId="5961" xr:uid="{D64655F6-90AE-44DE-8EFA-5C88822F0CE5}"/>
    <cellStyle name="Normal 6 3 3" xfId="117" xr:uid="{B99B3CB0-06B1-4126-B391-BA48EF4BDEB4}"/>
    <cellStyle name="Normal 6 3 3 2" xfId="158" xr:uid="{5D5E6F16-2CF2-48BF-9EF7-69AD0422557B}"/>
    <cellStyle name="Normal 6 3 3 2 2" xfId="320" xr:uid="{E233A1B7-CEC5-437D-B6D8-4468548F39D3}"/>
    <cellStyle name="Normal 6 3 3 2 2 2" xfId="606" xr:uid="{16C9B62C-1FBF-41E2-A81B-A5A762441040}"/>
    <cellStyle name="Normal 6 3 3 2 2 2 2" xfId="1197" xr:uid="{0A80CE18-D106-42B0-AE68-B567CA34676F}"/>
    <cellStyle name="Normal 6 3 3 2 2 2 2 2" xfId="2372" xr:uid="{AB2E73C4-3900-4997-84A9-16385EAF8EA3}"/>
    <cellStyle name="Normal 6 3 3 2 2 2 2 2 2" xfId="4715" xr:uid="{8DE2123F-7999-4C55-851D-23A5B2BF7088}"/>
    <cellStyle name="Normal 6 3 3 2 2 2 2 2 3" xfId="7047" xr:uid="{44B94E69-B72B-4E10-BB8E-F3A0249039C3}"/>
    <cellStyle name="Normal 6 3 3 2 2 2 2 3" xfId="3545" xr:uid="{8B0CE420-578C-4AF0-B586-3A872A9414E4}"/>
    <cellStyle name="Normal 6 3 3 2 2 2 2 4" xfId="5879" xr:uid="{7C1F0ED6-5F90-4419-9E87-2C3B4BAF5966}"/>
    <cellStyle name="Normal 6 3 3 2 2 2 3" xfId="1789" xr:uid="{CD71B402-1064-45EB-BFA9-F36331D97586}"/>
    <cellStyle name="Normal 6 3 3 2 2 2 3 2" xfId="4132" xr:uid="{4BA2EA82-DAD3-4A79-B37D-725A175C9F28}"/>
    <cellStyle name="Normal 6 3 3 2 2 2 3 3" xfId="6464" xr:uid="{4FC76445-D65F-46EB-86F0-FB65FA4BA672}"/>
    <cellStyle name="Normal 6 3 3 2 2 2 4" xfId="2962" xr:uid="{66ABCE2E-AC90-4598-B8AB-B49922BBB072}"/>
    <cellStyle name="Normal 6 3 3 2 2 2 5" xfId="5296" xr:uid="{E20C5009-5761-42B0-BAB0-0FEB528CF8C9}"/>
    <cellStyle name="Normal 6 3 3 2 2 3" xfId="911" xr:uid="{0838A921-2C6D-429A-926A-5FB47D1D9F40}"/>
    <cellStyle name="Normal 6 3 3 2 2 3 2" xfId="2086" xr:uid="{DC8C5D4A-2733-4267-978C-A9A9E4BAE8F2}"/>
    <cellStyle name="Normal 6 3 3 2 2 3 2 2" xfId="4429" xr:uid="{5159D4F2-79D4-4442-9500-1E27DC09AC92}"/>
    <cellStyle name="Normal 6 3 3 2 2 3 2 3" xfId="6761" xr:uid="{382F6BF8-E210-451B-B13B-9258AEB986A1}"/>
    <cellStyle name="Normal 6 3 3 2 2 3 3" xfId="3259" xr:uid="{D27A8E99-8EE1-41A0-9A46-D423E03BAFD7}"/>
    <cellStyle name="Normal 6 3 3 2 2 3 4" xfId="5593" xr:uid="{86ABC967-DF35-477A-8B63-A8357CC0C6F1}"/>
    <cellStyle name="Normal 6 3 3 2 2 4" xfId="1503" xr:uid="{53814874-C44E-4890-9408-9B541A1B394F}"/>
    <cellStyle name="Normal 6 3 3 2 2 4 2" xfId="3846" xr:uid="{AB88CC77-6510-4A64-BCC2-E79FB4954AF0}"/>
    <cellStyle name="Normal 6 3 3 2 2 4 3" xfId="6178" xr:uid="{3203F081-0D8B-4C58-90DF-6CF2B58BA9E4}"/>
    <cellStyle name="Normal 6 3 3 2 2 5" xfId="2676" xr:uid="{7B20A562-2957-409F-94D5-5E6AA2631C46}"/>
    <cellStyle name="Normal 6 3 3 2 2 6" xfId="5010" xr:uid="{CAE4D48E-2483-4B36-8D2F-027C04D9090D}"/>
    <cellStyle name="Normal 6 3 3 2 3" xfId="444" xr:uid="{A758C581-3A14-4F32-A5EE-6AA27042E65F}"/>
    <cellStyle name="Normal 6 3 3 2 3 2" xfId="1035" xr:uid="{F3737BFC-F8E7-4BB9-B412-2A1AA7C70963}"/>
    <cellStyle name="Normal 6 3 3 2 3 2 2" xfId="2210" xr:uid="{802BFC03-2819-4226-8BDD-DBB87EFDA124}"/>
    <cellStyle name="Normal 6 3 3 2 3 2 2 2" xfId="4553" xr:uid="{EB4FD3F2-8269-490A-A7B4-6F5A4781701E}"/>
    <cellStyle name="Normal 6 3 3 2 3 2 2 3" xfId="6885" xr:uid="{0DC2AE78-322D-44E7-AAD2-ACB8E5AA69DA}"/>
    <cellStyle name="Normal 6 3 3 2 3 2 3" xfId="3383" xr:uid="{4BF59DC3-A4DD-4699-AF0F-F4B8FA241E02}"/>
    <cellStyle name="Normal 6 3 3 2 3 2 4" xfId="5717" xr:uid="{B9A92ACA-A3F3-4FA6-8AE2-BE3BC25B3FAC}"/>
    <cellStyle name="Normal 6 3 3 2 3 3" xfId="1627" xr:uid="{93B69E59-58FD-49D9-A431-316AC118D382}"/>
    <cellStyle name="Normal 6 3 3 2 3 3 2" xfId="3970" xr:uid="{3F8E28B0-FA8B-4DFB-B82A-7F7167DCE760}"/>
    <cellStyle name="Normal 6 3 3 2 3 3 3" xfId="6302" xr:uid="{1A8EE404-613E-40DB-8237-1036535AF08E}"/>
    <cellStyle name="Normal 6 3 3 2 3 4" xfId="2800" xr:uid="{F374DB08-91F4-4DFC-97AE-C69F328957F4}"/>
    <cellStyle name="Normal 6 3 3 2 3 5" xfId="5134" xr:uid="{50EDB887-BF95-439A-B85E-E3AC43FE5EC2}"/>
    <cellStyle name="Normal 6 3 3 2 4" xfId="749" xr:uid="{BBEDBED6-AE17-4FEF-AA3B-A70E39C598A8}"/>
    <cellStyle name="Normal 6 3 3 2 4 2" xfId="1924" xr:uid="{60DA34AC-1115-4631-88DB-DDE60139AE6E}"/>
    <cellStyle name="Normal 6 3 3 2 4 2 2" xfId="4267" xr:uid="{56E82B73-33DF-471B-BD05-BDB2C5CF149B}"/>
    <cellStyle name="Normal 6 3 3 2 4 2 3" xfId="6599" xr:uid="{35651248-3A66-4A5E-9F5E-2E0FC0F74776}"/>
    <cellStyle name="Normal 6 3 3 2 4 3" xfId="3097" xr:uid="{A77C5662-5D9A-4F45-BB64-2490003969E2}"/>
    <cellStyle name="Normal 6 3 3 2 4 4" xfId="5431" xr:uid="{97DDE349-122B-4323-A771-502C2B72A13D}"/>
    <cellStyle name="Normal 6 3 3 2 5" xfId="1341" xr:uid="{0207BAAC-D915-43D5-A7F6-36574E612E1E}"/>
    <cellStyle name="Normal 6 3 3 2 5 2" xfId="3684" xr:uid="{7559D8F0-63F6-4ABB-9386-BF3B9A4CE413}"/>
    <cellStyle name="Normal 6 3 3 2 5 3" xfId="6016" xr:uid="{37A66BD0-D05E-450B-B670-5DA11AB26199}"/>
    <cellStyle name="Normal 6 3 3 2 6" xfId="2514" xr:uid="{BE431323-3D39-4745-AAF1-8AEB845955CC}"/>
    <cellStyle name="Normal 6 3 3 2 7" xfId="4848" xr:uid="{3B3B4B17-358A-4793-A897-86E7078D2E2C}"/>
    <cellStyle name="Normal 6 3 3 3" xfId="279" xr:uid="{C28A904E-6DD6-426A-AE3B-DE45EEFDC44F}"/>
    <cellStyle name="Normal 6 3 3 3 2" xfId="565" xr:uid="{E156837D-5C81-4703-8117-DB93FAE39F5E}"/>
    <cellStyle name="Normal 6 3 3 3 2 2" xfId="1156" xr:uid="{89F4A01F-4923-4250-9C40-1D2F86167BEC}"/>
    <cellStyle name="Normal 6 3 3 3 2 2 2" xfId="2331" xr:uid="{807DF24F-C183-4343-B29B-04C780BBF92D}"/>
    <cellStyle name="Normal 6 3 3 3 2 2 2 2" xfId="4674" xr:uid="{E4BADC32-8410-4863-A92D-DF4A02AB83D4}"/>
    <cellStyle name="Normal 6 3 3 3 2 2 2 3" xfId="7006" xr:uid="{6F05FFD6-995C-4A8E-8AA5-E8E6B01FC248}"/>
    <cellStyle name="Normal 6 3 3 3 2 2 3" xfId="3504" xr:uid="{440FBD3D-3266-4F52-9C0F-0742A0DFE159}"/>
    <cellStyle name="Normal 6 3 3 3 2 2 4" xfId="5838" xr:uid="{C1C73B32-CDF5-4E35-8498-19E1F495A104}"/>
    <cellStyle name="Normal 6 3 3 3 2 3" xfId="1748" xr:uid="{7AAD9C2A-FCBA-481E-931C-86D58B15C2D3}"/>
    <cellStyle name="Normal 6 3 3 3 2 3 2" xfId="4091" xr:uid="{75FD16C5-7E47-4169-94A6-C9A268794871}"/>
    <cellStyle name="Normal 6 3 3 3 2 3 3" xfId="6423" xr:uid="{A3B312DE-3C42-40DA-92C5-B714F74114CB}"/>
    <cellStyle name="Normal 6 3 3 3 2 4" xfId="2921" xr:uid="{09294FC1-557A-4BAD-889A-C99E056E0DF4}"/>
    <cellStyle name="Normal 6 3 3 3 2 5" xfId="5255" xr:uid="{41941EF9-FAE8-4151-8D95-545B13CE3C1B}"/>
    <cellStyle name="Normal 6 3 3 3 3" xfId="870" xr:uid="{3C2E0BF7-31C1-4E54-9C18-CAB747FD44FB}"/>
    <cellStyle name="Normal 6 3 3 3 3 2" xfId="2045" xr:uid="{45FFB7A2-BCE4-4A8E-9189-2EE23D594E3C}"/>
    <cellStyle name="Normal 6 3 3 3 3 2 2" xfId="4388" xr:uid="{1F86D5E0-AE0F-4590-AEAA-347B44F6ECFA}"/>
    <cellStyle name="Normal 6 3 3 3 3 2 3" xfId="6720" xr:uid="{E78DB7E4-4DDB-49FD-BA43-B42F9A3656BE}"/>
    <cellStyle name="Normal 6 3 3 3 3 3" xfId="3218" xr:uid="{FB047777-2682-492B-B6B8-AAB14804B17A}"/>
    <cellStyle name="Normal 6 3 3 3 3 4" xfId="5552" xr:uid="{BBEA569C-5A4D-4798-BEA8-3FEFECAEF046}"/>
    <cellStyle name="Normal 6 3 3 3 4" xfId="1462" xr:uid="{B158549F-F79A-4E6A-8093-27811D216F33}"/>
    <cellStyle name="Normal 6 3 3 3 4 2" xfId="3805" xr:uid="{91FC6C80-4B6F-4E2E-B326-EF6785E577A1}"/>
    <cellStyle name="Normal 6 3 3 3 4 3" xfId="6137" xr:uid="{9850A22A-9AA2-4EA9-AEE9-836BEE558D2C}"/>
    <cellStyle name="Normal 6 3 3 3 5" xfId="2635" xr:uid="{721CC596-2B1B-4866-8F29-52344F961C02}"/>
    <cellStyle name="Normal 6 3 3 3 6" xfId="4969" xr:uid="{4411E6B5-4CB3-4F22-B30D-2CDABBFC63C3}"/>
    <cellStyle name="Normal 6 3 3 4" xfId="225" xr:uid="{40A7C595-FAA2-4BB0-9627-8C375C7931AB}"/>
    <cellStyle name="Normal 6 3 3 4 2" xfId="511" xr:uid="{FAA88FDA-D557-4B67-929A-151234A1BAE3}"/>
    <cellStyle name="Normal 6 3 3 4 2 2" xfId="1102" xr:uid="{B1DD69F3-8DC4-4C7B-86FF-659200F6330D}"/>
    <cellStyle name="Normal 6 3 3 4 2 2 2" xfId="2277" xr:uid="{B117E1B4-CE33-45DD-B7A5-16AEB2672E25}"/>
    <cellStyle name="Normal 6 3 3 4 2 2 2 2" xfId="4620" xr:uid="{80E1C4F8-EED6-4CBC-9D98-04738361440E}"/>
    <cellStyle name="Normal 6 3 3 4 2 2 2 3" xfId="6952" xr:uid="{4D9E575D-33CF-43A5-A287-A0F3E52DFA69}"/>
    <cellStyle name="Normal 6 3 3 4 2 2 3" xfId="3450" xr:uid="{CF32A1DB-1E25-4338-BFA7-8E12961A6CFB}"/>
    <cellStyle name="Normal 6 3 3 4 2 2 4" xfId="5784" xr:uid="{B0C65FF0-FC93-4E71-A623-2D5FFF1A3A74}"/>
    <cellStyle name="Normal 6 3 3 4 2 3" xfId="1694" xr:uid="{1FF520E8-5600-4642-ADBC-F4938022F385}"/>
    <cellStyle name="Normal 6 3 3 4 2 3 2" xfId="4037" xr:uid="{160F9779-B090-45F6-9F92-5C1DC121B380}"/>
    <cellStyle name="Normal 6 3 3 4 2 3 3" xfId="6369" xr:uid="{25F6D998-8DAC-40A4-B304-31EBA1D0ECBB}"/>
    <cellStyle name="Normal 6 3 3 4 2 4" xfId="2867" xr:uid="{8F412187-F87F-417C-8342-33B2A5154871}"/>
    <cellStyle name="Normal 6 3 3 4 2 5" xfId="5201" xr:uid="{5BC90BD7-876C-46FF-AD27-AD1E35EA0CE5}"/>
    <cellStyle name="Normal 6 3 3 4 3" xfId="816" xr:uid="{11D30780-CE4C-41B4-AC54-F33E477DE606}"/>
    <cellStyle name="Normal 6 3 3 4 3 2" xfId="1991" xr:uid="{0917A40B-6C13-4619-9FEC-EEA672759277}"/>
    <cellStyle name="Normal 6 3 3 4 3 2 2" xfId="4334" xr:uid="{6D019911-6E0A-475C-9EAB-B7E4326C0F4F}"/>
    <cellStyle name="Normal 6 3 3 4 3 2 3" xfId="6666" xr:uid="{240E8DD9-BCF3-436D-807E-A1D5DC396B9B}"/>
    <cellStyle name="Normal 6 3 3 4 3 3" xfId="3164" xr:uid="{9B3030B7-846A-43C2-8E81-3B37C1CBE857}"/>
    <cellStyle name="Normal 6 3 3 4 3 4" xfId="5498" xr:uid="{A5FA9303-78D6-4303-9A5A-2537C801DF31}"/>
    <cellStyle name="Normal 6 3 3 4 4" xfId="1408" xr:uid="{2A250268-2DC0-43A6-8AFD-14C22A0DA73D}"/>
    <cellStyle name="Normal 6 3 3 4 4 2" xfId="3751" xr:uid="{408FAD5F-9F56-4E5C-96AE-D5335E89E518}"/>
    <cellStyle name="Normal 6 3 3 4 4 3" xfId="6083" xr:uid="{4110D3EB-76AA-44F0-8D98-D8AE9EB35657}"/>
    <cellStyle name="Normal 6 3 3 4 5" xfId="2581" xr:uid="{F3EF8D49-8422-430F-B40A-27A308ACE538}"/>
    <cellStyle name="Normal 6 3 3 4 6" xfId="4915" xr:uid="{9C772D63-E200-4073-8FF0-48180543D453}"/>
    <cellStyle name="Normal 6 3 3 5" xfId="403" xr:uid="{0461E308-C296-4D91-93B1-A9875D967059}"/>
    <cellStyle name="Normal 6 3 3 5 2" xfId="994" xr:uid="{3D6A32F5-4940-4EC9-BDBD-48D019E24627}"/>
    <cellStyle name="Normal 6 3 3 5 2 2" xfId="2169" xr:uid="{7894638E-8B45-4D12-98BE-E4A693F95D95}"/>
    <cellStyle name="Normal 6 3 3 5 2 2 2" xfId="4512" xr:uid="{34BA677F-D5AE-45D3-9F62-34705BD22715}"/>
    <cellStyle name="Normal 6 3 3 5 2 2 3" xfId="6844" xr:uid="{AC7A6618-7FE9-47E6-868B-6C21D16FC0AA}"/>
    <cellStyle name="Normal 6 3 3 5 2 3" xfId="3342" xr:uid="{987193B9-DCCB-4CCF-9202-CA8A2F8ABF89}"/>
    <cellStyle name="Normal 6 3 3 5 2 4" xfId="5676" xr:uid="{E1FE40C8-7386-448C-B517-897F3C1C7CEB}"/>
    <cellStyle name="Normal 6 3 3 5 3" xfId="1586" xr:uid="{6F34418C-B6BD-4C74-95F1-E37377CF5605}"/>
    <cellStyle name="Normal 6 3 3 5 3 2" xfId="3929" xr:uid="{3973D328-0DB7-48BE-B93F-DA3B21C093DC}"/>
    <cellStyle name="Normal 6 3 3 5 3 3" xfId="6261" xr:uid="{502BA371-02B0-402D-B53C-1EFA43669673}"/>
    <cellStyle name="Normal 6 3 3 5 4" xfId="2759" xr:uid="{1A61742C-6394-4C60-A473-2EF7B9C96370}"/>
    <cellStyle name="Normal 6 3 3 5 5" xfId="5093" xr:uid="{24CC5CEB-7DE9-4303-ACA3-C1212DABA55A}"/>
    <cellStyle name="Normal 6 3 3 6" xfId="708" xr:uid="{ACD4980E-F494-4682-BFD9-304B112DD37B}"/>
    <cellStyle name="Normal 6 3 3 6 2" xfId="1883" xr:uid="{26C87FAC-12CC-4E0B-923D-BBECDCF63154}"/>
    <cellStyle name="Normal 6 3 3 6 2 2" xfId="4226" xr:uid="{EA2DA3C5-DF6A-4384-9A10-85542AEB7737}"/>
    <cellStyle name="Normal 6 3 3 6 2 3" xfId="6558" xr:uid="{D66F9E7F-5569-4698-9C60-E80CEDC12102}"/>
    <cellStyle name="Normal 6 3 3 6 3" xfId="3056" xr:uid="{7E2B64DB-7201-4F7D-92E9-94E5A71AAD4A}"/>
    <cellStyle name="Normal 6 3 3 6 4" xfId="5390" xr:uid="{715E4087-1178-4CDA-9434-72E0EF6DCB07}"/>
    <cellStyle name="Normal 6 3 3 7" xfId="1300" xr:uid="{DA9AE134-F34B-4CCE-AC7D-A9303C73F3CA}"/>
    <cellStyle name="Normal 6 3 3 7 2" xfId="3643" xr:uid="{E68E29F1-E2E1-4ECB-A7EB-9E7DB1DC79F3}"/>
    <cellStyle name="Normal 6 3 3 7 3" xfId="5975" xr:uid="{BEE2391B-F210-496B-AEF6-D4BEAF62BE76}"/>
    <cellStyle name="Normal 6 3 3 8" xfId="2473" xr:uid="{816CE4C8-0738-40E9-A4AA-0E03E508BA8F}"/>
    <cellStyle name="Normal 6 3 3 9" xfId="4807" xr:uid="{58DFC1E1-6E05-401F-9D9D-F2507B6E3FCA}"/>
    <cellStyle name="Normal 6 3 4" xfId="144" xr:uid="{EB48E741-35E9-4C21-9AEA-655621548432}"/>
    <cellStyle name="Normal 6 3 4 2" xfId="306" xr:uid="{04894A4F-59D9-45A9-9F50-CB80B4C30567}"/>
    <cellStyle name="Normal 6 3 4 2 2" xfId="592" xr:uid="{4B0CCCAC-9552-4B8A-B6BF-ED3E7A416D5B}"/>
    <cellStyle name="Normal 6 3 4 2 2 2" xfId="1183" xr:uid="{BDD0A6A5-865F-40DB-B357-05E985EB9A8B}"/>
    <cellStyle name="Normal 6 3 4 2 2 2 2" xfId="2358" xr:uid="{657D88D9-A1B5-4C8C-9839-079740794F15}"/>
    <cellStyle name="Normal 6 3 4 2 2 2 2 2" xfId="4701" xr:uid="{03CB0285-5D1B-4FF2-801E-D6A4C4F10B12}"/>
    <cellStyle name="Normal 6 3 4 2 2 2 2 3" xfId="7033" xr:uid="{5A759DA9-28E4-4D07-A296-E8502031941D}"/>
    <cellStyle name="Normal 6 3 4 2 2 2 3" xfId="3531" xr:uid="{BE28740B-988E-4C28-AE2D-996F3B29BEDA}"/>
    <cellStyle name="Normal 6 3 4 2 2 2 4" xfId="5865" xr:uid="{18AD24F0-89DB-4A61-86A2-4D8AE1C117DE}"/>
    <cellStyle name="Normal 6 3 4 2 2 3" xfId="1775" xr:uid="{FE30C992-FEE5-46DC-B063-235CCD9858EA}"/>
    <cellStyle name="Normal 6 3 4 2 2 3 2" xfId="4118" xr:uid="{6064D088-9AC0-4433-9EC6-F2E9262B0C6B}"/>
    <cellStyle name="Normal 6 3 4 2 2 3 3" xfId="6450" xr:uid="{843F287A-9BEF-4298-864F-7917E2E3CB33}"/>
    <cellStyle name="Normal 6 3 4 2 2 4" xfId="2948" xr:uid="{2F1E3377-DD44-457F-B48F-A10C4C5328D4}"/>
    <cellStyle name="Normal 6 3 4 2 2 5" xfId="5282" xr:uid="{B62E7D35-893C-43DA-A05E-86E624866A6F}"/>
    <cellStyle name="Normal 6 3 4 2 3" xfId="897" xr:uid="{C6474ADB-C178-43A2-94B9-85502AD43604}"/>
    <cellStyle name="Normal 6 3 4 2 3 2" xfId="2072" xr:uid="{60DBE43D-3047-4AB3-85F6-9AE00EA58A8F}"/>
    <cellStyle name="Normal 6 3 4 2 3 2 2" xfId="4415" xr:uid="{F4016CC5-7E5D-4A6F-A0B9-7CC990E4ED35}"/>
    <cellStyle name="Normal 6 3 4 2 3 2 3" xfId="6747" xr:uid="{0786B50A-8E6C-43AB-828E-844AD61141BA}"/>
    <cellStyle name="Normal 6 3 4 2 3 3" xfId="3245" xr:uid="{F69B0211-2480-498D-8986-7ABB0F8D842B}"/>
    <cellStyle name="Normal 6 3 4 2 3 4" xfId="5579" xr:uid="{36F5EB27-8341-46A7-B1F8-EC940384DBF8}"/>
    <cellStyle name="Normal 6 3 4 2 4" xfId="1489" xr:uid="{0C205ED7-67C3-41D3-95D3-82678DB639B1}"/>
    <cellStyle name="Normal 6 3 4 2 4 2" xfId="3832" xr:uid="{97D80437-B776-41BC-920A-59F16318BB6F}"/>
    <cellStyle name="Normal 6 3 4 2 4 3" xfId="6164" xr:uid="{97C987C1-DC41-4888-A52D-449963D76FAA}"/>
    <cellStyle name="Normal 6 3 4 2 5" xfId="2662" xr:uid="{F4EAB2A5-E07E-4518-ABAE-11BA41A42DD8}"/>
    <cellStyle name="Normal 6 3 4 2 6" xfId="4996" xr:uid="{D057512B-C35C-45EA-904E-9C76A0C97678}"/>
    <cellStyle name="Normal 6 3 4 3" xfId="430" xr:uid="{4F048F13-7313-425B-A7EB-55E0130EBF74}"/>
    <cellStyle name="Normal 6 3 4 3 2" xfId="1021" xr:uid="{716DCA46-6E35-4361-91F2-E01F37DF2661}"/>
    <cellStyle name="Normal 6 3 4 3 2 2" xfId="2196" xr:uid="{BAB981E9-95B1-495E-9701-34A7E7B0E26D}"/>
    <cellStyle name="Normal 6 3 4 3 2 2 2" xfId="4539" xr:uid="{8C098AE5-B75D-4B12-882E-5BA5F5B636DA}"/>
    <cellStyle name="Normal 6 3 4 3 2 2 3" xfId="6871" xr:uid="{CD856972-A286-42BB-96A1-70C39916D49B}"/>
    <cellStyle name="Normal 6 3 4 3 2 3" xfId="3369" xr:uid="{2F9BA0F2-B3AA-40BE-9C1D-D6E25D77762D}"/>
    <cellStyle name="Normal 6 3 4 3 2 4" xfId="5703" xr:uid="{91A7A19B-2FBD-42A9-9784-E3788FEF3AE2}"/>
    <cellStyle name="Normal 6 3 4 3 3" xfId="1613" xr:uid="{E499CBB8-F32C-4B88-8EF4-72EA90A8B726}"/>
    <cellStyle name="Normal 6 3 4 3 3 2" xfId="3956" xr:uid="{590C452A-9167-44DC-AD29-FDF8F4CFCF29}"/>
    <cellStyle name="Normal 6 3 4 3 3 3" xfId="6288" xr:uid="{34045899-8E93-47B2-B20F-D4343B2CD7A8}"/>
    <cellStyle name="Normal 6 3 4 3 4" xfId="2786" xr:uid="{CA23300B-9CF8-45BD-8B8D-1A4870587BB2}"/>
    <cellStyle name="Normal 6 3 4 3 5" xfId="5120" xr:uid="{262BA489-6268-47A3-9BD0-B0DB94F8911B}"/>
    <cellStyle name="Normal 6 3 4 4" xfId="735" xr:uid="{86279E12-947D-4A8A-87D4-3A913BB59F97}"/>
    <cellStyle name="Normal 6 3 4 4 2" xfId="1910" xr:uid="{FC2DA4C7-3F7F-48C4-BC7F-ED05AB10105F}"/>
    <cellStyle name="Normal 6 3 4 4 2 2" xfId="4253" xr:uid="{26ECE414-0803-484E-9E9D-92C9A2BBE527}"/>
    <cellStyle name="Normal 6 3 4 4 2 3" xfId="6585" xr:uid="{C2A7D0F9-533A-4C74-A374-D6F9ADD90F10}"/>
    <cellStyle name="Normal 6 3 4 4 3" xfId="3083" xr:uid="{098AD41B-1CA2-4ADC-A10C-591E61A75EDA}"/>
    <cellStyle name="Normal 6 3 4 4 4" xfId="5417" xr:uid="{D004204A-FCA1-4040-BA56-D654C41C89D8}"/>
    <cellStyle name="Normal 6 3 4 5" xfId="1327" xr:uid="{43B5A08D-7C11-478E-B5F8-CA78847F4337}"/>
    <cellStyle name="Normal 6 3 4 5 2" xfId="3670" xr:uid="{DDF9692C-D81B-4A11-813B-505B98B4C548}"/>
    <cellStyle name="Normal 6 3 4 5 3" xfId="6002" xr:uid="{25A3851F-1357-4C99-9F3A-B82CCA63B043}"/>
    <cellStyle name="Normal 6 3 4 6" xfId="2500" xr:uid="{6A1D7B91-506A-4D7A-8C58-2A95DC4ABBA4}"/>
    <cellStyle name="Normal 6 3 4 7" xfId="4834" xr:uid="{416165D5-8080-438F-A586-4F8B43D1AB19}"/>
    <cellStyle name="Normal 6 3 5" xfId="185" xr:uid="{3EC26BDF-2269-46C4-BE33-035B199034F8}"/>
    <cellStyle name="Normal 6 3 5 2" xfId="252" xr:uid="{A988D764-1C1B-41DE-8F69-40FB759ACF3B}"/>
    <cellStyle name="Normal 6 3 5 2 2" xfId="538" xr:uid="{0910D2E1-9962-4280-A5B0-C0BBB0670217}"/>
    <cellStyle name="Normal 6 3 5 2 2 2" xfId="1129" xr:uid="{83BB16F2-60A7-47C4-8D68-F106A9DAE2B1}"/>
    <cellStyle name="Normal 6 3 5 2 2 2 2" xfId="2304" xr:uid="{543D7D28-5A55-43E8-ACEF-90D110DA49E8}"/>
    <cellStyle name="Normal 6 3 5 2 2 2 2 2" xfId="4647" xr:uid="{5BF4A052-7879-4216-94B3-C3E5D492AD6E}"/>
    <cellStyle name="Normal 6 3 5 2 2 2 2 3" xfId="6979" xr:uid="{32FF6DC1-86D0-4D68-9A92-A3AA464AB2C8}"/>
    <cellStyle name="Normal 6 3 5 2 2 2 3" xfId="3477" xr:uid="{8733ADE1-DE2E-42F6-8FAC-886C74ADA528}"/>
    <cellStyle name="Normal 6 3 5 2 2 2 4" xfId="5811" xr:uid="{0E6EA8FC-A374-4735-B9C2-12D9DA54C2C7}"/>
    <cellStyle name="Normal 6 3 5 2 2 3" xfId="1721" xr:uid="{991F1F38-3EC0-4206-A01F-47B145974274}"/>
    <cellStyle name="Normal 6 3 5 2 2 3 2" xfId="4064" xr:uid="{02B0BEBF-9CB4-4C2E-AA8C-B3EB068531FE}"/>
    <cellStyle name="Normal 6 3 5 2 2 3 3" xfId="6396" xr:uid="{80B992B4-9124-443C-96C7-A7A07DCAFB30}"/>
    <cellStyle name="Normal 6 3 5 2 2 4" xfId="2894" xr:uid="{C892678E-885B-4F6B-AC92-65F8758651DB}"/>
    <cellStyle name="Normal 6 3 5 2 2 5" xfId="5228" xr:uid="{43CE99B3-8A53-462B-AFBB-49A8D0A8F8E9}"/>
    <cellStyle name="Normal 6 3 5 2 3" xfId="843" xr:uid="{F7E3D25C-C853-4188-8227-8DFF5591B07E}"/>
    <cellStyle name="Normal 6 3 5 2 3 2" xfId="2018" xr:uid="{092F6E89-642B-4AF9-9469-A45ADD4E3049}"/>
    <cellStyle name="Normal 6 3 5 2 3 2 2" xfId="4361" xr:uid="{12D1EF49-3FA2-4E36-B98A-1F14C1EA2238}"/>
    <cellStyle name="Normal 6 3 5 2 3 2 3" xfId="6693" xr:uid="{A2717D9A-50BB-4FFC-8835-25513D5B4986}"/>
    <cellStyle name="Normal 6 3 5 2 3 3" xfId="3191" xr:uid="{CAFECC8B-E4D1-44A4-99BB-2C958F4E2993}"/>
    <cellStyle name="Normal 6 3 5 2 3 4" xfId="5525" xr:uid="{4E7880F4-1B65-41DC-BC6B-4D7DDEE26104}"/>
    <cellStyle name="Normal 6 3 5 2 4" xfId="1435" xr:uid="{7863BF6F-BEAD-425E-BC18-90BA09EC8012}"/>
    <cellStyle name="Normal 6 3 5 2 4 2" xfId="3778" xr:uid="{CA9E35CC-3CD3-4F35-B2E9-564D2188D206}"/>
    <cellStyle name="Normal 6 3 5 2 4 3" xfId="6110" xr:uid="{A57D4492-EF84-4FC5-AB8E-8DE262C2C716}"/>
    <cellStyle name="Normal 6 3 5 2 5" xfId="2608" xr:uid="{CF359AD3-3189-46B2-BB47-EDCB2B0A3541}"/>
    <cellStyle name="Normal 6 3 5 2 6" xfId="4942" xr:uid="{41059F8D-CCB4-46D4-BD51-475D2D12FC7A}"/>
    <cellStyle name="Normal 6 3 5 3" xfId="471" xr:uid="{F1C1244F-4B21-4F8F-A555-CA69A5F5D6EE}"/>
    <cellStyle name="Normal 6 3 5 3 2" xfId="1062" xr:uid="{FCABC995-FF71-4DAA-A876-C3D2AE6AD6F0}"/>
    <cellStyle name="Normal 6 3 5 3 2 2" xfId="2237" xr:uid="{44F3EF5D-7F16-478E-BA0A-B7DBC1EFBAA6}"/>
    <cellStyle name="Normal 6 3 5 3 2 2 2" xfId="4580" xr:uid="{894CD982-D431-41B1-AA91-90EA09292F37}"/>
    <cellStyle name="Normal 6 3 5 3 2 2 3" xfId="6912" xr:uid="{FFBDC7A6-8145-4D55-B575-17571E32557B}"/>
    <cellStyle name="Normal 6 3 5 3 2 3" xfId="3410" xr:uid="{A8FEC7E4-BA2F-4E7F-A801-ACDB7E576EDD}"/>
    <cellStyle name="Normal 6 3 5 3 2 4" xfId="5744" xr:uid="{AEC9D337-0C38-42CC-B536-C43125FD4C97}"/>
    <cellStyle name="Normal 6 3 5 3 3" xfId="1654" xr:uid="{5B5681B4-5F1A-4C1D-8B72-91AA82ACB6A8}"/>
    <cellStyle name="Normal 6 3 5 3 3 2" xfId="3997" xr:uid="{2B031E9C-F5C0-405C-81B4-BD82105220B7}"/>
    <cellStyle name="Normal 6 3 5 3 3 3" xfId="6329" xr:uid="{019837E0-A2F2-4B20-B6EF-FCDDDBA3695C}"/>
    <cellStyle name="Normal 6 3 5 3 4" xfId="2827" xr:uid="{FD0B97E1-979A-4B0E-9730-FFEE16818181}"/>
    <cellStyle name="Normal 6 3 5 3 5" xfId="5161" xr:uid="{E7B1B723-834E-483F-A752-89673DCB959E}"/>
    <cellStyle name="Normal 6 3 5 4" xfId="776" xr:uid="{3457B5CC-FF70-4DCC-9E41-ED65A320D803}"/>
    <cellStyle name="Normal 6 3 5 4 2" xfId="1951" xr:uid="{65F4D5E0-DC0E-4A7A-9233-130BBF8ECA44}"/>
    <cellStyle name="Normal 6 3 5 4 2 2" xfId="4294" xr:uid="{D5B228AF-E414-4E76-BAF7-62DD6F1E66FC}"/>
    <cellStyle name="Normal 6 3 5 4 2 3" xfId="6626" xr:uid="{0302672E-0F60-48D5-B578-7863EFAC2A24}"/>
    <cellStyle name="Normal 6 3 5 4 3" xfId="3124" xr:uid="{E2B71554-91D4-4B7D-BED1-4829713AD494}"/>
    <cellStyle name="Normal 6 3 5 4 4" xfId="5458" xr:uid="{B26C4640-ADE6-4150-B242-46B87E5DFB5C}"/>
    <cellStyle name="Normal 6 3 5 5" xfId="1368" xr:uid="{7133249B-D214-447F-96A9-E1A03EBAF2E6}"/>
    <cellStyle name="Normal 6 3 5 5 2" xfId="3711" xr:uid="{618CB34A-D664-40C6-933E-828AFD39A59A}"/>
    <cellStyle name="Normal 6 3 5 5 3" xfId="6043" xr:uid="{FCFEAE0D-BED8-4531-B935-4C892C92365F}"/>
    <cellStyle name="Normal 6 3 5 6" xfId="2541" xr:uid="{1C183482-AAE0-4FD4-A9A5-9915F7F89D62}"/>
    <cellStyle name="Normal 6 3 5 7" xfId="4875" xr:uid="{AABD6811-EC1E-4CA2-B4A6-DF0872240390}"/>
    <cellStyle name="Normal 6 3 6" xfId="347" xr:uid="{6546C18A-6449-45D8-954B-6E5B469B9016}"/>
    <cellStyle name="Normal 6 3 6 2" xfId="633" xr:uid="{AFF036B5-5386-415C-8777-267601C4652F}"/>
    <cellStyle name="Normal 6 3 6 2 2" xfId="1224" xr:uid="{FC21DEC9-E330-4C2F-A2BE-602983506D64}"/>
    <cellStyle name="Normal 6 3 6 2 2 2" xfId="2399" xr:uid="{CE93F012-BAB3-426E-8BD8-3BAE06236D20}"/>
    <cellStyle name="Normal 6 3 6 2 2 2 2" xfId="4742" xr:uid="{2EF17EF2-DCA6-4EAF-BF94-3029215F0B89}"/>
    <cellStyle name="Normal 6 3 6 2 2 2 3" xfId="7074" xr:uid="{66F4FCD8-0627-40F0-BA09-D497095AE4D9}"/>
    <cellStyle name="Normal 6 3 6 2 2 3" xfId="3572" xr:uid="{76FA2ED7-CEAC-4C21-8D0F-AB2A390E7B36}"/>
    <cellStyle name="Normal 6 3 6 2 2 4" xfId="5906" xr:uid="{78E8552E-56D9-4570-8A0C-0F302526A06C}"/>
    <cellStyle name="Normal 6 3 6 2 3" xfId="1816" xr:uid="{8ED5F884-7D97-4879-A3CA-FB78FE6E18CC}"/>
    <cellStyle name="Normal 6 3 6 2 3 2" xfId="4159" xr:uid="{2409FC3E-467B-4834-BEB3-D1E6D23650D4}"/>
    <cellStyle name="Normal 6 3 6 2 3 3" xfId="6491" xr:uid="{291903EC-F46A-4EF6-8E57-45F20DDFCC38}"/>
    <cellStyle name="Normal 6 3 6 2 4" xfId="2989" xr:uid="{E6190579-4FA9-4AD6-89A5-ED1850404E39}"/>
    <cellStyle name="Normal 6 3 6 2 5" xfId="5323" xr:uid="{E6636DC2-5FD1-4CD3-AC17-11109B589426}"/>
    <cellStyle name="Normal 6 3 6 3" xfId="938" xr:uid="{EC67AB86-9FB0-4CA7-A3EF-FF5C4A82B69D}"/>
    <cellStyle name="Normal 6 3 6 3 2" xfId="2113" xr:uid="{DA363D92-DB2A-4263-8BDA-2FA9EA371FCD}"/>
    <cellStyle name="Normal 6 3 6 3 2 2" xfId="4456" xr:uid="{5531A3AD-A170-442A-B003-CAFA75E46972}"/>
    <cellStyle name="Normal 6 3 6 3 2 3" xfId="6788" xr:uid="{8A38890F-0242-4045-AA26-29D163D25E2F}"/>
    <cellStyle name="Normal 6 3 6 3 3" xfId="3286" xr:uid="{57AD907D-2900-4B8E-B4C2-30D4FF30A936}"/>
    <cellStyle name="Normal 6 3 6 3 4" xfId="5620" xr:uid="{F83998B4-33BD-4E4D-988B-F3AD9733AE05}"/>
    <cellStyle name="Normal 6 3 6 4" xfId="1530" xr:uid="{335AF7A7-0C9E-4E25-8A38-16336017DC67}"/>
    <cellStyle name="Normal 6 3 6 4 2" xfId="3873" xr:uid="{4418E5B3-08A6-4484-AD10-6C465EDE1835}"/>
    <cellStyle name="Normal 6 3 6 4 3" xfId="6205" xr:uid="{DEC4E803-B26C-4F26-8AB7-9B4326B9DA55}"/>
    <cellStyle name="Normal 6 3 6 5" xfId="2703" xr:uid="{3475C18C-33BE-46C9-8D6A-63AFA3BE522A}"/>
    <cellStyle name="Normal 6 3 6 6" xfId="5037" xr:uid="{44F175E5-F7BE-47B5-A6AF-B6AD14FBF4B0}"/>
    <cellStyle name="Normal 6 3 7" xfId="211" xr:uid="{F1E96851-8B52-4094-834A-1D92EB527AC8}"/>
    <cellStyle name="Normal 6 3 7 2" xfId="497" xr:uid="{B904539D-CEB2-42F2-B602-22B285E92279}"/>
    <cellStyle name="Normal 6 3 7 2 2" xfId="1088" xr:uid="{F4AF7920-9AE7-4C6E-A6AC-E92C8354082E}"/>
    <cellStyle name="Normal 6 3 7 2 2 2" xfId="2263" xr:uid="{8EF214AE-F1DB-4058-B01C-5ABB69C51870}"/>
    <cellStyle name="Normal 6 3 7 2 2 2 2" xfId="4606" xr:uid="{AFA01664-FF01-4E55-A0D8-80587CC22117}"/>
    <cellStyle name="Normal 6 3 7 2 2 2 3" xfId="6938" xr:uid="{7A6B9FF5-B0AE-4CD3-94B7-1DA81D5AD035}"/>
    <cellStyle name="Normal 6 3 7 2 2 3" xfId="3436" xr:uid="{1142AC70-C893-43B1-9D66-279C31C8CD2B}"/>
    <cellStyle name="Normal 6 3 7 2 2 4" xfId="5770" xr:uid="{E72858F0-0A41-4CD0-A2DF-6CB2C6F902A4}"/>
    <cellStyle name="Normal 6 3 7 2 3" xfId="1680" xr:uid="{80889090-70A3-4F27-B4F9-D148C8B84D70}"/>
    <cellStyle name="Normal 6 3 7 2 3 2" xfId="4023" xr:uid="{83D639EA-5482-46C3-8C9E-8D6AF5FD4314}"/>
    <cellStyle name="Normal 6 3 7 2 3 3" xfId="6355" xr:uid="{E7D91B7A-02AD-4536-A37B-ECEDA9B75244}"/>
    <cellStyle name="Normal 6 3 7 2 4" xfId="2853" xr:uid="{F9CB063E-1295-40BA-8C85-CB1FE5236D6A}"/>
    <cellStyle name="Normal 6 3 7 2 5" xfId="5187" xr:uid="{5F1A8FE8-F086-45DD-89CC-1B59AB51A8C5}"/>
    <cellStyle name="Normal 6 3 7 3" xfId="802" xr:uid="{9B8E2E87-9AED-4E2C-8B31-D0491C79456E}"/>
    <cellStyle name="Normal 6 3 7 3 2" xfId="1977" xr:uid="{FDF59058-178F-4DA6-8B7C-100894307B08}"/>
    <cellStyle name="Normal 6 3 7 3 2 2" xfId="4320" xr:uid="{527B482F-7D68-4B00-87E7-934A3D98D3A0}"/>
    <cellStyle name="Normal 6 3 7 3 2 3" xfId="6652" xr:uid="{B5C3B65A-912D-4FE0-A6C7-39CABC035248}"/>
    <cellStyle name="Normal 6 3 7 3 3" xfId="3150" xr:uid="{892EB4B0-4F89-42AD-9C10-D8507D07A719}"/>
    <cellStyle name="Normal 6 3 7 3 4" xfId="5484" xr:uid="{6162915A-4270-4289-9036-4A48B344E6A5}"/>
    <cellStyle name="Normal 6 3 7 4" xfId="1394" xr:uid="{EB9357E3-8A92-4879-895D-DF4FB1E0EF1D}"/>
    <cellStyle name="Normal 6 3 7 4 2" xfId="3737" xr:uid="{3FDBE259-081C-4692-BB29-6D7AA337B221}"/>
    <cellStyle name="Normal 6 3 7 4 3" xfId="6069" xr:uid="{C7320F9C-955B-465D-9214-580054049C27}"/>
    <cellStyle name="Normal 6 3 7 5" xfId="2567" xr:uid="{7997C355-2829-407D-9EA5-E262F426BCEC}"/>
    <cellStyle name="Normal 6 3 7 6" xfId="4901" xr:uid="{836B006A-65C9-45E3-8DD8-2BD2EF307004}"/>
    <cellStyle name="Normal 6 3 8" xfId="376" xr:uid="{820B9C2E-AE1F-46B6-84DA-E5EC5E725C3F}"/>
    <cellStyle name="Normal 6 3 8 2" xfId="967" xr:uid="{AD693892-B81F-445F-AC36-F62EC9D20981}"/>
    <cellStyle name="Normal 6 3 8 2 2" xfId="2142" xr:uid="{CCCA3C8B-B631-4CF4-905C-EAB845CD5CE2}"/>
    <cellStyle name="Normal 6 3 8 2 2 2" xfId="4485" xr:uid="{E79EB4E5-2072-4F72-AD0E-0EF61B270A25}"/>
    <cellStyle name="Normal 6 3 8 2 2 3" xfId="6817" xr:uid="{B93A4179-A7FE-4CD9-8546-0929A5D080F2}"/>
    <cellStyle name="Normal 6 3 8 2 3" xfId="3315" xr:uid="{D37AF664-D628-437E-94F5-A8BA7F70DE40}"/>
    <cellStyle name="Normal 6 3 8 2 4" xfId="5649" xr:uid="{C194CAA5-D6A8-4CD2-8B83-96A3E805826F}"/>
    <cellStyle name="Normal 6 3 8 3" xfId="1559" xr:uid="{3E6FEC0C-E40E-4DC9-A091-463818782B90}"/>
    <cellStyle name="Normal 6 3 8 3 2" xfId="3902" xr:uid="{C210F927-50E4-4C72-A02A-840A6D3526BA}"/>
    <cellStyle name="Normal 6 3 8 3 3" xfId="6234" xr:uid="{A81927C0-33BC-47FB-85BF-0DC1CF9AEBED}"/>
    <cellStyle name="Normal 6 3 8 4" xfId="2732" xr:uid="{42026810-D07A-4832-8458-038B85216CF0}"/>
    <cellStyle name="Normal 6 3 8 5" xfId="5066" xr:uid="{2C09163F-0934-409D-8262-24885E00D7BA}"/>
    <cellStyle name="Normal 6 3 9" xfId="681" xr:uid="{93EE9A62-F5C1-4A2A-A497-09BDA8C3D691}"/>
    <cellStyle name="Normal 6 3 9 2" xfId="1856" xr:uid="{4D3450BF-62DC-49D5-B411-3223A21E7382}"/>
    <cellStyle name="Normal 6 3 9 2 2" xfId="4199" xr:uid="{D529A0CF-F234-4A8D-9247-26A2C8DC7A67}"/>
    <cellStyle name="Normal 6 3 9 2 3" xfId="6531" xr:uid="{C0642EE9-16AD-4794-96E8-8CFC03C62A05}"/>
    <cellStyle name="Normal 6 3 9 3" xfId="3029" xr:uid="{F9D4BAFD-F66E-4CA9-915C-F4A410845ACD}"/>
    <cellStyle name="Normal 6 3 9 4" xfId="5363" xr:uid="{4590FAFE-5E46-40A2-A251-8A29BFCDBADA}"/>
    <cellStyle name="Normal 6 4" xfId="97" xr:uid="{E62C99AB-997E-432E-88E1-64340BC827E4}"/>
    <cellStyle name="Normal 6 4 10" xfId="2453" xr:uid="{174FF645-39AA-4DFA-9215-114167821BA8}"/>
    <cellStyle name="Normal 6 4 11" xfId="4787" xr:uid="{5788148F-3232-4EB8-82AE-02120BADFF2C}"/>
    <cellStyle name="Normal 6 4 2" xfId="124" xr:uid="{D10DE2CD-2BE6-4585-9BEA-1DE04B9B8503}"/>
    <cellStyle name="Normal 6 4 2 2" xfId="286" xr:uid="{14EACBDB-0B9F-4D16-B4C7-C80857346B73}"/>
    <cellStyle name="Normal 6 4 2 2 2" xfId="572" xr:uid="{C7D553A1-5B08-4A71-B8CA-96B22A5C954E}"/>
    <cellStyle name="Normal 6 4 2 2 2 2" xfId="1163" xr:uid="{E82D3D6E-09D4-4C52-82BC-06419D13AD8E}"/>
    <cellStyle name="Normal 6 4 2 2 2 2 2" xfId="2338" xr:uid="{2D07BAB1-3383-49F7-B263-9D54F2F05CF8}"/>
    <cellStyle name="Normal 6 4 2 2 2 2 2 2" xfId="4681" xr:uid="{979AC937-5DD6-43DD-A4A2-A69C6E707B48}"/>
    <cellStyle name="Normal 6 4 2 2 2 2 2 3" xfId="7013" xr:uid="{01030E14-B391-4906-953B-2AAF24BACB04}"/>
    <cellStyle name="Normal 6 4 2 2 2 2 3" xfId="3511" xr:uid="{1402C453-BC39-4B4A-8AD3-45C6DA81302B}"/>
    <cellStyle name="Normal 6 4 2 2 2 2 4" xfId="5845" xr:uid="{B38AB4AD-9005-40B8-84B4-BAA7ADA86DB2}"/>
    <cellStyle name="Normal 6 4 2 2 2 3" xfId="1755" xr:uid="{E8E57C3A-19CB-471B-855D-87EEB659C8A3}"/>
    <cellStyle name="Normal 6 4 2 2 2 3 2" xfId="4098" xr:uid="{76F7C58C-9D88-4F6F-A258-9106140D9E2C}"/>
    <cellStyle name="Normal 6 4 2 2 2 3 3" xfId="6430" xr:uid="{60ADC7BE-3875-4710-8CB9-0591058E9CAC}"/>
    <cellStyle name="Normal 6 4 2 2 2 4" xfId="2928" xr:uid="{0D812C47-BB57-4898-9457-1843757DF21A}"/>
    <cellStyle name="Normal 6 4 2 2 2 5" xfId="5262" xr:uid="{83C66ADF-BB28-4A09-845C-D079B415C20B}"/>
    <cellStyle name="Normal 6 4 2 2 3" xfId="877" xr:uid="{C1F16803-D128-40B1-8191-3780CC2E2886}"/>
    <cellStyle name="Normal 6 4 2 2 3 2" xfId="2052" xr:uid="{C654D4E2-F100-4B7B-AAEA-26227915F7AF}"/>
    <cellStyle name="Normal 6 4 2 2 3 2 2" xfId="4395" xr:uid="{D15FCBF7-2752-4F96-A471-7F576D395418}"/>
    <cellStyle name="Normal 6 4 2 2 3 2 3" xfId="6727" xr:uid="{20C480F2-8F44-4A34-8709-35AAF008B689}"/>
    <cellStyle name="Normal 6 4 2 2 3 3" xfId="3225" xr:uid="{3130E885-D601-48EF-A3FB-99C2363A32C8}"/>
    <cellStyle name="Normal 6 4 2 2 3 4" xfId="5559" xr:uid="{92119319-B2ED-436F-B88E-8A3AEC1A3EF6}"/>
    <cellStyle name="Normal 6 4 2 2 4" xfId="1469" xr:uid="{2ACFA639-CB53-4CDB-A664-91A3D25641D7}"/>
    <cellStyle name="Normal 6 4 2 2 4 2" xfId="3812" xr:uid="{6240DE97-3777-41F6-A339-B082D73FD29C}"/>
    <cellStyle name="Normal 6 4 2 2 4 3" xfId="6144" xr:uid="{AE9A6D8D-A05A-4193-B0B7-F747865E2E2B}"/>
    <cellStyle name="Normal 6 4 2 2 5" xfId="2642" xr:uid="{64BD46B0-2C25-4C90-9E63-AACC8A880A3C}"/>
    <cellStyle name="Normal 6 4 2 2 6" xfId="4976" xr:uid="{358516EA-1CB8-495F-BB29-F54C6C3B9619}"/>
    <cellStyle name="Normal 6 4 2 3" xfId="410" xr:uid="{CE28798F-3F7D-42C6-8E28-55A477329F13}"/>
    <cellStyle name="Normal 6 4 2 3 2" xfId="1001" xr:uid="{C710EC7F-8B87-4A0F-A278-1ED96DE55BCA}"/>
    <cellStyle name="Normal 6 4 2 3 2 2" xfId="2176" xr:uid="{46DAAC37-E1D6-44B7-85BA-BD3895484246}"/>
    <cellStyle name="Normal 6 4 2 3 2 2 2" xfId="4519" xr:uid="{45A94858-392F-4B56-9126-26638449E4AE}"/>
    <cellStyle name="Normal 6 4 2 3 2 2 3" xfId="6851" xr:uid="{794C4C84-5BB4-46CE-8F6F-A9860FDAF333}"/>
    <cellStyle name="Normal 6 4 2 3 2 3" xfId="3349" xr:uid="{740A2582-C96F-4049-9581-51BB049C363E}"/>
    <cellStyle name="Normal 6 4 2 3 2 4" xfId="5683" xr:uid="{128AF75E-07C1-4EEE-8ED8-93EDC9DA7F75}"/>
    <cellStyle name="Normal 6 4 2 3 3" xfId="1593" xr:uid="{B099E2BF-DD94-447A-A42E-E54D0F3345D0}"/>
    <cellStyle name="Normal 6 4 2 3 3 2" xfId="3936" xr:uid="{011C01E2-FF09-4653-972F-017BA5E3EC55}"/>
    <cellStyle name="Normal 6 4 2 3 3 3" xfId="6268" xr:uid="{06F832F6-1832-4529-BA15-67C4D6EC8083}"/>
    <cellStyle name="Normal 6 4 2 3 4" xfId="2766" xr:uid="{641F5995-3143-4F36-B214-052B016EB43F}"/>
    <cellStyle name="Normal 6 4 2 3 5" xfId="5100" xr:uid="{65D9AEED-A570-41F5-A394-850E36B376D9}"/>
    <cellStyle name="Normal 6 4 2 4" xfId="715" xr:uid="{963132D3-12A7-4464-A0ED-15AE742DCAB1}"/>
    <cellStyle name="Normal 6 4 2 4 2" xfId="1890" xr:uid="{9F0AF468-3DEE-4ADA-916E-FCA9F65E3C6D}"/>
    <cellStyle name="Normal 6 4 2 4 2 2" xfId="4233" xr:uid="{99851AD1-DFD4-4904-B43F-23C26F4FC26F}"/>
    <cellStyle name="Normal 6 4 2 4 2 3" xfId="6565" xr:uid="{0D35697D-5B4C-4723-A05D-3FC3C72DDF3A}"/>
    <cellStyle name="Normal 6 4 2 4 3" xfId="3063" xr:uid="{369BCFC8-7A9D-4815-A646-0F86DFFC3784}"/>
    <cellStyle name="Normal 6 4 2 4 4" xfId="5397" xr:uid="{AA1ADE43-16C9-425F-B2E1-33C7C8AE65CE}"/>
    <cellStyle name="Normal 6 4 2 5" xfId="1307" xr:uid="{EDC7D449-6FFF-4A2F-881A-FF8124BFC939}"/>
    <cellStyle name="Normal 6 4 2 5 2" xfId="3650" xr:uid="{A8353C73-8FD1-4487-91DC-8A05BD75CB16}"/>
    <cellStyle name="Normal 6 4 2 5 3" xfId="5982" xr:uid="{3A6EB55B-D812-46ED-9CE8-348581560C9A}"/>
    <cellStyle name="Normal 6 4 2 6" xfId="2480" xr:uid="{99E06A79-41CA-4ACC-8F16-8F2F4C441CB1}"/>
    <cellStyle name="Normal 6 4 2 7" xfId="4814" xr:uid="{AB13E83B-A529-4B44-9121-CCF978D7EF24}"/>
    <cellStyle name="Normal 6 4 3" xfId="165" xr:uid="{75FB4248-B720-4FAE-9611-E56C091CE8E2}"/>
    <cellStyle name="Normal 6 4 3 2" xfId="327" xr:uid="{D0CB3B56-F314-420D-8ADB-81ABD482385D}"/>
    <cellStyle name="Normal 6 4 3 2 2" xfId="613" xr:uid="{15641F2D-3BDC-4E27-8DB2-A91F5D7A5CD4}"/>
    <cellStyle name="Normal 6 4 3 2 2 2" xfId="1204" xr:uid="{2EF76E27-C5A9-437F-B57F-70BDBD883C91}"/>
    <cellStyle name="Normal 6 4 3 2 2 2 2" xfId="2379" xr:uid="{3CF29378-A4CA-4610-BC8C-2421F1C44B0A}"/>
    <cellStyle name="Normal 6 4 3 2 2 2 2 2" xfId="4722" xr:uid="{2C1877BC-FEAA-4226-8C2A-14436FE1037E}"/>
    <cellStyle name="Normal 6 4 3 2 2 2 2 3" xfId="7054" xr:uid="{36969B66-9814-4B34-BE5D-879AF7C9CBD5}"/>
    <cellStyle name="Normal 6 4 3 2 2 2 3" xfId="3552" xr:uid="{4A05353A-1389-4FD0-9E69-20689965B851}"/>
    <cellStyle name="Normal 6 4 3 2 2 2 4" xfId="5886" xr:uid="{2DE7B41E-E6FA-47C0-9A99-89873ABC1C7B}"/>
    <cellStyle name="Normal 6 4 3 2 2 3" xfId="1796" xr:uid="{1423B9A0-2A42-4855-B5F8-1AC20C73D348}"/>
    <cellStyle name="Normal 6 4 3 2 2 3 2" xfId="4139" xr:uid="{918FE2FE-19C2-4190-B608-E14F07DAB3AD}"/>
    <cellStyle name="Normal 6 4 3 2 2 3 3" xfId="6471" xr:uid="{2C7681D0-0F84-43D3-A764-8EABE577A884}"/>
    <cellStyle name="Normal 6 4 3 2 2 4" xfId="2969" xr:uid="{C54362D0-E784-4E29-982C-4C7205C19343}"/>
    <cellStyle name="Normal 6 4 3 2 2 5" xfId="5303" xr:uid="{49E7CE50-3002-4F6B-926A-33813E6864A4}"/>
    <cellStyle name="Normal 6 4 3 2 3" xfId="918" xr:uid="{07C25666-0067-45D5-9041-87F15D87B1A5}"/>
    <cellStyle name="Normal 6 4 3 2 3 2" xfId="2093" xr:uid="{DCC6922A-0B94-42C1-9471-3F75BBBF08BB}"/>
    <cellStyle name="Normal 6 4 3 2 3 2 2" xfId="4436" xr:uid="{7B2086B0-3918-4332-80C7-E254F71659D3}"/>
    <cellStyle name="Normal 6 4 3 2 3 2 3" xfId="6768" xr:uid="{2E8EA5B1-64AE-4DC5-B587-999A45A45DCF}"/>
    <cellStyle name="Normal 6 4 3 2 3 3" xfId="3266" xr:uid="{2C36D1F2-8605-417F-ADC4-399A8C7B5EDB}"/>
    <cellStyle name="Normal 6 4 3 2 3 4" xfId="5600" xr:uid="{7A9BD0C1-2DBE-4361-948A-BD0CF36EB17A}"/>
    <cellStyle name="Normal 6 4 3 2 4" xfId="1510" xr:uid="{8BF389A9-B182-43A9-B14C-75EF43950EF7}"/>
    <cellStyle name="Normal 6 4 3 2 4 2" xfId="3853" xr:uid="{9CBD5BF1-2A8F-4E2B-A4CD-D7235E3BCFCC}"/>
    <cellStyle name="Normal 6 4 3 2 4 3" xfId="6185" xr:uid="{920577F4-3C65-4BE0-A1D3-703612C0AF18}"/>
    <cellStyle name="Normal 6 4 3 2 5" xfId="2683" xr:uid="{9918BA65-782D-462A-BF7F-76A412D2D240}"/>
    <cellStyle name="Normal 6 4 3 2 6" xfId="5017" xr:uid="{A352BFCD-9020-4E53-AFA3-CAD1232AFB6A}"/>
    <cellStyle name="Normal 6 4 3 3" xfId="451" xr:uid="{2B0BA957-E6BF-4C32-9957-32F59D79BB81}"/>
    <cellStyle name="Normal 6 4 3 3 2" xfId="1042" xr:uid="{4EAB8F8E-FB64-44E5-9E94-2291AC7E1FBE}"/>
    <cellStyle name="Normal 6 4 3 3 2 2" xfId="2217" xr:uid="{D7EF47CE-BD4E-4D29-A66D-F119512F2E56}"/>
    <cellStyle name="Normal 6 4 3 3 2 2 2" xfId="4560" xr:uid="{3FAB92FD-C906-462C-96EA-0D6855BFB7CC}"/>
    <cellStyle name="Normal 6 4 3 3 2 2 3" xfId="6892" xr:uid="{1926B0CA-2EE7-448D-AF13-4FE14E277D14}"/>
    <cellStyle name="Normal 6 4 3 3 2 3" xfId="3390" xr:uid="{3586A96E-1B3E-4C13-A4D8-3FF31ECF7F70}"/>
    <cellStyle name="Normal 6 4 3 3 2 4" xfId="5724" xr:uid="{D1438414-AC64-4CBD-BDBD-C5FC4EC2472A}"/>
    <cellStyle name="Normal 6 4 3 3 3" xfId="1634" xr:uid="{2D3C02E2-4E0A-4F76-9FE3-9BC905C50075}"/>
    <cellStyle name="Normal 6 4 3 3 3 2" xfId="3977" xr:uid="{BDEACF8E-E4C7-44E8-8EF1-D87D0D3F204C}"/>
    <cellStyle name="Normal 6 4 3 3 3 3" xfId="6309" xr:uid="{8FF77A6D-5181-4B49-86FC-8E7DE45E7CFB}"/>
    <cellStyle name="Normal 6 4 3 3 4" xfId="2807" xr:uid="{B4937CFF-11F7-4E98-82C4-E26F4ED478CD}"/>
    <cellStyle name="Normal 6 4 3 3 5" xfId="5141" xr:uid="{09F05BC7-61FC-405C-A724-1EDA149D9359}"/>
    <cellStyle name="Normal 6 4 3 4" xfId="756" xr:uid="{117FD7F9-643E-42C2-8EAB-A31D8E0786E9}"/>
    <cellStyle name="Normal 6 4 3 4 2" xfId="1931" xr:uid="{750E53CB-F9EF-4365-A51C-6F942FE0A818}"/>
    <cellStyle name="Normal 6 4 3 4 2 2" xfId="4274" xr:uid="{22F21E7B-4AA0-49AE-8822-636FD1FFC6EB}"/>
    <cellStyle name="Normal 6 4 3 4 2 3" xfId="6606" xr:uid="{ABB5D49D-6903-4D79-B75D-0B646CB3C292}"/>
    <cellStyle name="Normal 6 4 3 4 3" xfId="3104" xr:uid="{7C8125BA-ABE2-4229-BE6D-B2EE28A57776}"/>
    <cellStyle name="Normal 6 4 3 4 4" xfId="5438" xr:uid="{AE57B78C-F755-47E2-A41A-BC574DDC8057}"/>
    <cellStyle name="Normal 6 4 3 5" xfId="1348" xr:uid="{65FC8609-91E1-4809-A1E1-C5777FE7A273}"/>
    <cellStyle name="Normal 6 4 3 5 2" xfId="3691" xr:uid="{623B3FEE-5B5F-4B36-BC7D-A1C55052EAF7}"/>
    <cellStyle name="Normal 6 4 3 5 3" xfId="6023" xr:uid="{9BF9738A-FFB5-4CA0-ACEA-FE9B2AFAEE0F}"/>
    <cellStyle name="Normal 6 4 3 6" xfId="2521" xr:uid="{17793A15-5524-49F3-BEE2-93F35565D035}"/>
    <cellStyle name="Normal 6 4 3 7" xfId="4855" xr:uid="{0B8393BC-9727-4DF0-BEE3-BED5BF8B05EF}"/>
    <cellStyle name="Normal 6 4 4" xfId="192" xr:uid="{8AD34678-47F8-4E57-8665-ECE357A9B016}"/>
    <cellStyle name="Normal 6 4 4 2" xfId="259" xr:uid="{8539B977-CC08-4D1B-A383-0705041EA0EB}"/>
    <cellStyle name="Normal 6 4 4 2 2" xfId="545" xr:uid="{74B63979-2B47-48B8-8F2B-15441F34EED6}"/>
    <cellStyle name="Normal 6 4 4 2 2 2" xfId="1136" xr:uid="{3F39B096-83D5-4D94-BC1D-3BC2644393B1}"/>
    <cellStyle name="Normal 6 4 4 2 2 2 2" xfId="2311" xr:uid="{7FE2A559-8FF8-494F-9304-BC73A3A257C0}"/>
    <cellStyle name="Normal 6 4 4 2 2 2 2 2" xfId="4654" xr:uid="{A3CFE676-C6F0-48A8-AD89-79C5CDF591BE}"/>
    <cellStyle name="Normal 6 4 4 2 2 2 2 3" xfId="6986" xr:uid="{9E681160-59AB-46C5-BCEA-F4825D4FE133}"/>
    <cellStyle name="Normal 6 4 4 2 2 2 3" xfId="3484" xr:uid="{73E8E657-9AA8-4BBF-A563-6058FEF9E9E4}"/>
    <cellStyle name="Normal 6 4 4 2 2 2 4" xfId="5818" xr:uid="{7720EC02-A7A0-4DD3-951C-A37CFCEBA7B5}"/>
    <cellStyle name="Normal 6 4 4 2 2 3" xfId="1728" xr:uid="{79519B4B-BD3B-4745-B5DB-A031FC27FEF3}"/>
    <cellStyle name="Normal 6 4 4 2 2 3 2" xfId="4071" xr:uid="{43C96799-0C3C-4D1E-86EE-F7AC5FC08185}"/>
    <cellStyle name="Normal 6 4 4 2 2 3 3" xfId="6403" xr:uid="{2D7C81BF-A1C5-4407-B1BB-BF7BDD8EF3BE}"/>
    <cellStyle name="Normal 6 4 4 2 2 4" xfId="2901" xr:uid="{644856CB-F387-43F1-B3AF-D377B45FFA54}"/>
    <cellStyle name="Normal 6 4 4 2 2 5" xfId="5235" xr:uid="{31FFA6E9-269B-4C8E-BDC0-5090C1540594}"/>
    <cellStyle name="Normal 6 4 4 2 3" xfId="850" xr:uid="{492EF952-D0F3-4217-A92C-A64B2E6373DB}"/>
    <cellStyle name="Normal 6 4 4 2 3 2" xfId="2025" xr:uid="{7EFBB81E-1D39-4937-9273-128F9795CAF1}"/>
    <cellStyle name="Normal 6 4 4 2 3 2 2" xfId="4368" xr:uid="{C9BAFE36-F12E-4DC8-9589-CCF9BF012B52}"/>
    <cellStyle name="Normal 6 4 4 2 3 2 3" xfId="6700" xr:uid="{BEF4461B-4AC5-4C8A-B0F1-C5C3391F7092}"/>
    <cellStyle name="Normal 6 4 4 2 3 3" xfId="3198" xr:uid="{203D595C-8278-4EAB-8588-9A4CCBCFEB5D}"/>
    <cellStyle name="Normal 6 4 4 2 3 4" xfId="5532" xr:uid="{D97DF381-C958-44BA-8C04-E5BDCDD9B3A3}"/>
    <cellStyle name="Normal 6 4 4 2 4" xfId="1442" xr:uid="{280674C0-0E31-46F4-A239-0C4773CEED6C}"/>
    <cellStyle name="Normal 6 4 4 2 4 2" xfId="3785" xr:uid="{A3659F66-A3D3-461A-BC92-CB2FA07EAEB1}"/>
    <cellStyle name="Normal 6 4 4 2 4 3" xfId="6117" xr:uid="{5AC648D0-1CC5-496D-8BC3-F77C5932B305}"/>
    <cellStyle name="Normal 6 4 4 2 5" xfId="2615" xr:uid="{042EE78F-39AA-4718-A7E6-058A388F2127}"/>
    <cellStyle name="Normal 6 4 4 2 6" xfId="4949" xr:uid="{3A509969-F0CF-46C0-931E-82071039EA8F}"/>
    <cellStyle name="Normal 6 4 4 3" xfId="478" xr:uid="{83F108FD-DE0D-47A1-A02D-EA7B89F5DEA1}"/>
    <cellStyle name="Normal 6 4 4 3 2" xfId="1069" xr:uid="{ABE6B63F-3EA0-405D-A754-FEAE02BEBC54}"/>
    <cellStyle name="Normal 6 4 4 3 2 2" xfId="2244" xr:uid="{35048E94-3CCA-4344-AE7E-87CFD885AC4B}"/>
    <cellStyle name="Normal 6 4 4 3 2 2 2" xfId="4587" xr:uid="{62348EA6-0CBC-4CF5-AC77-BE96ED7A6939}"/>
    <cellStyle name="Normal 6 4 4 3 2 2 3" xfId="6919" xr:uid="{36D394C0-AF39-4135-AAFB-962483AFD329}"/>
    <cellStyle name="Normal 6 4 4 3 2 3" xfId="3417" xr:uid="{B9B3B1E9-F1F1-448D-8BD1-72EEBE0E9BFA}"/>
    <cellStyle name="Normal 6 4 4 3 2 4" xfId="5751" xr:uid="{B9129DF1-C158-4589-B4FB-95C21A5B094B}"/>
    <cellStyle name="Normal 6 4 4 3 3" xfId="1661" xr:uid="{1578C41B-5B5A-49B1-9FA0-9FB3467BB493}"/>
    <cellStyle name="Normal 6 4 4 3 3 2" xfId="4004" xr:uid="{D14D6750-7267-4AB5-A5EB-11EA8CD64806}"/>
    <cellStyle name="Normal 6 4 4 3 3 3" xfId="6336" xr:uid="{4D90BCB2-E59C-492E-B093-FF976B30A367}"/>
    <cellStyle name="Normal 6 4 4 3 4" xfId="2834" xr:uid="{D7F65A74-4D99-4D23-B852-812479CD6F77}"/>
    <cellStyle name="Normal 6 4 4 3 5" xfId="5168" xr:uid="{EED75A9E-EFC7-45FA-BF5B-E394D2A92D7F}"/>
    <cellStyle name="Normal 6 4 4 4" xfId="783" xr:uid="{B2A7CE55-B874-4890-94E5-8EC3BB998701}"/>
    <cellStyle name="Normal 6 4 4 4 2" xfId="1958" xr:uid="{18554F35-1C39-4F00-B7AA-2A29A51FA5F5}"/>
    <cellStyle name="Normal 6 4 4 4 2 2" xfId="4301" xr:uid="{AC47965D-2D9B-4AF5-B5ED-66FFBCD63482}"/>
    <cellStyle name="Normal 6 4 4 4 2 3" xfId="6633" xr:uid="{38C55552-5D06-4712-A6CC-6312DE9D6196}"/>
    <cellStyle name="Normal 6 4 4 4 3" xfId="3131" xr:uid="{69A3C5A8-6263-4EEE-A0D9-E0889DF68AD6}"/>
    <cellStyle name="Normal 6 4 4 4 4" xfId="5465" xr:uid="{AD2D909B-9DAC-4C8E-BD4B-EC2B277971F4}"/>
    <cellStyle name="Normal 6 4 4 5" xfId="1375" xr:uid="{EAE5900D-0AFE-4AD0-B2F7-DC032BED809A}"/>
    <cellStyle name="Normal 6 4 4 5 2" xfId="3718" xr:uid="{306478E1-4E21-4614-8EC7-85CA37312756}"/>
    <cellStyle name="Normal 6 4 4 5 3" xfId="6050" xr:uid="{E1297072-0144-4BFD-BF9A-B936D5594708}"/>
    <cellStyle name="Normal 6 4 4 6" xfId="2548" xr:uid="{1FAE8DFB-C6C7-4F61-ABB7-A73FB65A6936}"/>
    <cellStyle name="Normal 6 4 4 7" xfId="4882" xr:uid="{E209E49D-279E-4046-B19C-645BAB7F1844}"/>
    <cellStyle name="Normal 6 4 5" xfId="354" xr:uid="{CCC1DD71-0D20-484F-AD7E-E5217B60C7C5}"/>
    <cellStyle name="Normal 6 4 5 2" xfId="640" xr:uid="{BAA2C7C7-9BF1-4741-86EF-D102CDFF5D10}"/>
    <cellStyle name="Normal 6 4 5 2 2" xfId="1231" xr:uid="{67F441A3-8114-4C66-975D-2F80D56C9950}"/>
    <cellStyle name="Normal 6 4 5 2 2 2" xfId="2406" xr:uid="{9716F894-9ECA-4F95-9C3C-507DF82A91EF}"/>
    <cellStyle name="Normal 6 4 5 2 2 2 2" xfId="4749" xr:uid="{0001D540-F071-44AB-A619-1BBB46848E93}"/>
    <cellStyle name="Normal 6 4 5 2 2 2 3" xfId="7081" xr:uid="{6D8991D6-CBBC-4C2A-B40F-EA46144369E4}"/>
    <cellStyle name="Normal 6 4 5 2 2 3" xfId="3579" xr:uid="{8764819D-E41D-4D94-A187-7C8600A05446}"/>
    <cellStyle name="Normal 6 4 5 2 2 4" xfId="5913" xr:uid="{5B7AD35E-EB27-4464-8EF3-01629E0AF63B}"/>
    <cellStyle name="Normal 6 4 5 2 3" xfId="1823" xr:uid="{61E29528-7E48-474C-887D-A781B4028191}"/>
    <cellStyle name="Normal 6 4 5 2 3 2" xfId="4166" xr:uid="{2EB655E3-A60F-4DFD-95D3-065599BAEF7A}"/>
    <cellStyle name="Normal 6 4 5 2 3 3" xfId="6498" xr:uid="{6CF85C2B-08AA-423E-BBA6-FAFDC5651F4D}"/>
    <cellStyle name="Normal 6 4 5 2 4" xfId="2996" xr:uid="{D83B0C88-BCAC-4D05-960A-2FBEC09DBC3F}"/>
    <cellStyle name="Normal 6 4 5 2 5" xfId="5330" xr:uid="{E16D7F1C-7AD9-429E-A2D7-DB0D987D54DC}"/>
    <cellStyle name="Normal 6 4 5 3" xfId="945" xr:uid="{43BF1615-C0AF-4897-9232-60C852B1DF98}"/>
    <cellStyle name="Normal 6 4 5 3 2" xfId="2120" xr:uid="{AD14ECE3-6ADF-41D7-BEC6-38227085B56A}"/>
    <cellStyle name="Normal 6 4 5 3 2 2" xfId="4463" xr:uid="{51368474-D28A-4123-A19E-0F8617274E88}"/>
    <cellStyle name="Normal 6 4 5 3 2 3" xfId="6795" xr:uid="{F102E9EE-7A9E-4C31-BC43-F44BF74FFCE9}"/>
    <cellStyle name="Normal 6 4 5 3 3" xfId="3293" xr:uid="{E5ED8472-9CBC-443D-94DF-43EE8775C332}"/>
    <cellStyle name="Normal 6 4 5 3 4" xfId="5627" xr:uid="{9B95D740-2ED1-4B11-ADC6-9C8E64831776}"/>
    <cellStyle name="Normal 6 4 5 4" xfId="1537" xr:uid="{8DDE8265-9566-4FDC-8D71-21C37DC93C78}"/>
    <cellStyle name="Normal 6 4 5 4 2" xfId="3880" xr:uid="{69BD104D-F5C9-4D5B-989D-AE47A74B467B}"/>
    <cellStyle name="Normal 6 4 5 4 3" xfId="6212" xr:uid="{BDA6BBDC-3C9F-43E8-A323-04236DAA8999}"/>
    <cellStyle name="Normal 6 4 5 5" xfId="2710" xr:uid="{3C5C1E41-E0FC-4088-AA69-3129C7BA39A8}"/>
    <cellStyle name="Normal 6 4 5 6" xfId="5044" xr:uid="{6F4FBA40-4120-4056-8535-7EA003C5F393}"/>
    <cellStyle name="Normal 6 4 6" xfId="232" xr:uid="{BEE5200F-C666-4895-9C4D-F18F1BFB3F0D}"/>
    <cellStyle name="Normal 6 4 6 2" xfId="518" xr:uid="{5C8A63D8-20D4-43DD-BC99-D62060BB6132}"/>
    <cellStyle name="Normal 6 4 6 2 2" xfId="1109" xr:uid="{EFA9070B-791C-40A9-8318-EF90DFF639F6}"/>
    <cellStyle name="Normal 6 4 6 2 2 2" xfId="2284" xr:uid="{B8F8D0FE-FAD3-4ADA-816A-AD40DE623DAB}"/>
    <cellStyle name="Normal 6 4 6 2 2 2 2" xfId="4627" xr:uid="{40796355-D11B-4B04-A9EE-D1A22DEAA7B6}"/>
    <cellStyle name="Normal 6 4 6 2 2 2 3" xfId="6959" xr:uid="{305F0DD4-43BE-464D-BE50-211099636B5F}"/>
    <cellStyle name="Normal 6 4 6 2 2 3" xfId="3457" xr:uid="{75FE14B8-09EE-495B-9AE7-A70C98C7E402}"/>
    <cellStyle name="Normal 6 4 6 2 2 4" xfId="5791" xr:uid="{8F389223-AB98-465B-A9C3-5A236F7055AA}"/>
    <cellStyle name="Normal 6 4 6 2 3" xfId="1701" xr:uid="{A07BD781-85A5-4DBA-983A-13803AF4FB34}"/>
    <cellStyle name="Normal 6 4 6 2 3 2" xfId="4044" xr:uid="{E8A35127-53B6-40AA-BB75-BBEBC085DD50}"/>
    <cellStyle name="Normal 6 4 6 2 3 3" xfId="6376" xr:uid="{2A1F469E-BEB3-4E6B-8271-3552DB942767}"/>
    <cellStyle name="Normal 6 4 6 2 4" xfId="2874" xr:uid="{B78AAA86-826C-4E26-BF42-F9A403C32954}"/>
    <cellStyle name="Normal 6 4 6 2 5" xfId="5208" xr:uid="{A00B0007-C44B-40EE-BA0D-29D1B8D0A353}"/>
    <cellStyle name="Normal 6 4 6 3" xfId="823" xr:uid="{5DC23299-C1ED-4F34-A419-D4027069A285}"/>
    <cellStyle name="Normal 6 4 6 3 2" xfId="1998" xr:uid="{9E2A628D-1192-46B3-B2D9-3B4E1D3C4DED}"/>
    <cellStyle name="Normal 6 4 6 3 2 2" xfId="4341" xr:uid="{10CB1E49-51EC-4A79-BCFB-0C19AC94F7C7}"/>
    <cellStyle name="Normal 6 4 6 3 2 3" xfId="6673" xr:uid="{3D9A7C10-3D93-42D6-942C-EE6F188147EE}"/>
    <cellStyle name="Normal 6 4 6 3 3" xfId="3171" xr:uid="{187C928A-B3DF-45E2-BB0D-D825B0E647DF}"/>
    <cellStyle name="Normal 6 4 6 3 4" xfId="5505" xr:uid="{199815C8-9166-4B5F-8ADE-8EF480769140}"/>
    <cellStyle name="Normal 6 4 6 4" xfId="1415" xr:uid="{84224968-0A8B-4F04-BEA7-CA395064C398}"/>
    <cellStyle name="Normal 6 4 6 4 2" xfId="3758" xr:uid="{A1F34964-EFDF-4BFD-AC0B-785F7FB73C8E}"/>
    <cellStyle name="Normal 6 4 6 4 3" xfId="6090" xr:uid="{CA5DB42C-88E0-4001-ADD6-FD0E2D66AC18}"/>
    <cellStyle name="Normal 6 4 6 5" xfId="2588" xr:uid="{2ADC02AF-D44A-4B11-8BCC-44A512BA36D1}"/>
    <cellStyle name="Normal 6 4 6 6" xfId="4922" xr:uid="{B75AD7C7-B4FA-49CF-99A8-710D64B8802C}"/>
    <cellStyle name="Normal 6 4 7" xfId="383" xr:uid="{06CBB586-EC69-4C6D-A434-A384862F4828}"/>
    <cellStyle name="Normal 6 4 7 2" xfId="974" xr:uid="{55835C69-05D6-4C1D-B663-7B7B347D0225}"/>
    <cellStyle name="Normal 6 4 7 2 2" xfId="2149" xr:uid="{FE3AFBB1-5F3F-471A-8D5F-19D5C3A011BB}"/>
    <cellStyle name="Normal 6 4 7 2 2 2" xfId="4492" xr:uid="{58BC78D5-3AE4-457B-B7BB-A9EED208BF86}"/>
    <cellStyle name="Normal 6 4 7 2 2 3" xfId="6824" xr:uid="{66273CD3-20CC-4DEE-8AFB-A6ABDB674E65}"/>
    <cellStyle name="Normal 6 4 7 2 3" xfId="3322" xr:uid="{5730B49E-4244-4AE0-82BB-3B327F07B3BE}"/>
    <cellStyle name="Normal 6 4 7 2 4" xfId="5656" xr:uid="{78515183-098A-4D9B-98E8-06487C7A77A6}"/>
    <cellStyle name="Normal 6 4 7 3" xfId="1566" xr:uid="{8F3A40FB-5D00-4307-BA1A-82B60F8769D1}"/>
    <cellStyle name="Normal 6 4 7 3 2" xfId="3909" xr:uid="{AD497EAA-B843-4F6D-8FA9-A06FCD7FEFA6}"/>
    <cellStyle name="Normal 6 4 7 3 3" xfId="6241" xr:uid="{3CABAA7D-7752-4F69-BCBC-1C46D79C3E13}"/>
    <cellStyle name="Normal 6 4 7 4" xfId="2739" xr:uid="{DFE309FB-A393-4A7C-BAFC-5E83B812A879}"/>
    <cellStyle name="Normal 6 4 7 5" xfId="5073" xr:uid="{9BB89071-9978-4004-8E01-CC17415F80A8}"/>
    <cellStyle name="Normal 6 4 8" xfId="688" xr:uid="{C949FAA7-95ED-40D1-B86A-3B8654796C73}"/>
    <cellStyle name="Normal 6 4 8 2" xfId="1863" xr:uid="{3BE41C36-E29B-4A05-81EF-92E33D784D6C}"/>
    <cellStyle name="Normal 6 4 8 2 2" xfId="4206" xr:uid="{E3296C25-836E-4748-AFA1-EECC11B39371}"/>
    <cellStyle name="Normal 6 4 8 2 3" xfId="6538" xr:uid="{883EC1A2-A08F-4EF6-BBB6-2592D52D8FC3}"/>
    <cellStyle name="Normal 6 4 8 3" xfId="3036" xr:uid="{6BA52E38-8EEF-4C34-9322-40042E4446FD}"/>
    <cellStyle name="Normal 6 4 8 4" xfId="5370" xr:uid="{8398049E-B6A2-4AC2-B259-432ADE3C8BF2}"/>
    <cellStyle name="Normal 6 4 9" xfId="1280" xr:uid="{70B6E8E4-89F1-4DF8-BF48-4E9A57B799DE}"/>
    <cellStyle name="Normal 6 4 9 2" xfId="3623" xr:uid="{C4577C3C-6CBB-47A8-93EC-E3AFD9C10EBB}"/>
    <cellStyle name="Normal 6 4 9 3" xfId="5955" xr:uid="{B28B23B2-7A18-4F9F-A3EC-1F771FE59421}"/>
    <cellStyle name="Normal 6 5" xfId="111" xr:uid="{72EC8F0B-E8B6-4289-86CD-85F145839375}"/>
    <cellStyle name="Normal 6 5 2" xfId="152" xr:uid="{2AAFE998-17E6-46E5-AAC5-2CBFA86D3021}"/>
    <cellStyle name="Normal 6 5 2 2" xfId="314" xr:uid="{E9B2834F-F0F3-40F3-8AE0-E5443AAEF84D}"/>
    <cellStyle name="Normal 6 5 2 2 2" xfId="600" xr:uid="{5B376ED8-FE7C-414E-AABD-BBADD747FE2E}"/>
    <cellStyle name="Normal 6 5 2 2 2 2" xfId="1191" xr:uid="{A063667F-F82D-46C2-AD6E-16E9F9BDDECF}"/>
    <cellStyle name="Normal 6 5 2 2 2 2 2" xfId="2366" xr:uid="{61573F7C-EE9E-4ED0-94D5-7EC0C5723048}"/>
    <cellStyle name="Normal 6 5 2 2 2 2 2 2" xfId="4709" xr:uid="{ACA9B422-B9D8-4368-BE21-0F4DA2D617B5}"/>
    <cellStyle name="Normal 6 5 2 2 2 2 2 3" xfId="7041" xr:uid="{7A440194-4D94-4099-9782-88C7DFFC1FE8}"/>
    <cellStyle name="Normal 6 5 2 2 2 2 3" xfId="3539" xr:uid="{E39B9B88-DCA5-424B-A380-673E61B0DD81}"/>
    <cellStyle name="Normal 6 5 2 2 2 2 4" xfId="5873" xr:uid="{84762EEA-D3C5-4468-9DD0-E209E750C378}"/>
    <cellStyle name="Normal 6 5 2 2 2 3" xfId="1783" xr:uid="{F2202A8A-1CBB-40CB-9F23-B1FE7E9083F6}"/>
    <cellStyle name="Normal 6 5 2 2 2 3 2" xfId="4126" xr:uid="{D78F90E7-A4B8-4411-B564-14530EC60A9C}"/>
    <cellStyle name="Normal 6 5 2 2 2 3 3" xfId="6458" xr:uid="{EBEB3C69-0A5D-437A-A3CB-A82AA907009B}"/>
    <cellStyle name="Normal 6 5 2 2 2 4" xfId="2956" xr:uid="{689788E8-34F8-4E5A-B15C-BE2CEE16CE2C}"/>
    <cellStyle name="Normal 6 5 2 2 2 5" xfId="5290" xr:uid="{BFDC2482-C63E-47BF-8DE2-34DAD2EB334A}"/>
    <cellStyle name="Normal 6 5 2 2 3" xfId="905" xr:uid="{60D0D96D-A7A8-467A-B888-63BB558CBFF9}"/>
    <cellStyle name="Normal 6 5 2 2 3 2" xfId="2080" xr:uid="{F057799E-A6C7-4102-9593-ED555EEFB377}"/>
    <cellStyle name="Normal 6 5 2 2 3 2 2" xfId="4423" xr:uid="{AE26D210-2097-44E3-85C1-DEADAD07027B}"/>
    <cellStyle name="Normal 6 5 2 2 3 2 3" xfId="6755" xr:uid="{751EFFD7-89D6-459A-B5E7-C52180D392D0}"/>
    <cellStyle name="Normal 6 5 2 2 3 3" xfId="3253" xr:uid="{DAEEC8B9-2A0B-4848-9C96-FC18D4291595}"/>
    <cellStyle name="Normal 6 5 2 2 3 4" xfId="5587" xr:uid="{C984ACC5-382F-438A-9C5C-CF7394F59E84}"/>
    <cellStyle name="Normal 6 5 2 2 4" xfId="1497" xr:uid="{200980BE-305F-4681-94DE-E6DEF68AD3CC}"/>
    <cellStyle name="Normal 6 5 2 2 4 2" xfId="3840" xr:uid="{AC476F5B-A948-4F3C-8930-4DB44537F77A}"/>
    <cellStyle name="Normal 6 5 2 2 4 3" xfId="6172" xr:uid="{E07AB5DB-9D0C-4588-9715-92E93468C675}"/>
    <cellStyle name="Normal 6 5 2 2 5" xfId="2670" xr:uid="{88643543-CFE4-44AE-96CA-4B63F365509C}"/>
    <cellStyle name="Normal 6 5 2 2 6" xfId="5004" xr:uid="{811F1017-67A1-4D29-9AAD-8DF2FACCB3B7}"/>
    <cellStyle name="Normal 6 5 2 3" xfId="438" xr:uid="{81B09054-294C-4786-8E9B-451FEA4D9D0D}"/>
    <cellStyle name="Normal 6 5 2 3 2" xfId="1029" xr:uid="{70A229C9-DD0F-4214-BD0B-12688E3B75B9}"/>
    <cellStyle name="Normal 6 5 2 3 2 2" xfId="2204" xr:uid="{25B61FCC-E5A2-46CE-AA8F-2EB4D3371711}"/>
    <cellStyle name="Normal 6 5 2 3 2 2 2" xfId="4547" xr:uid="{3C0C43DA-A13F-4659-A0DD-0C7AD32C034C}"/>
    <cellStyle name="Normal 6 5 2 3 2 2 3" xfId="6879" xr:uid="{DC7AD2D1-53AE-4ADF-B157-9015EE309F25}"/>
    <cellStyle name="Normal 6 5 2 3 2 3" xfId="3377" xr:uid="{86A8F62B-95C6-4B83-8DD1-0E8B57FFB218}"/>
    <cellStyle name="Normal 6 5 2 3 2 4" xfId="5711" xr:uid="{5D3E8DA5-5BEB-407D-859E-A4B0F01AEF24}"/>
    <cellStyle name="Normal 6 5 2 3 3" xfId="1621" xr:uid="{0A472719-FA55-4989-8FD3-94B24CC2679C}"/>
    <cellStyle name="Normal 6 5 2 3 3 2" xfId="3964" xr:uid="{59207AEF-CEB4-454C-9E3D-83BD1502B967}"/>
    <cellStyle name="Normal 6 5 2 3 3 3" xfId="6296" xr:uid="{FC2D52FF-E1B2-4409-AAEE-066FB35647EF}"/>
    <cellStyle name="Normal 6 5 2 3 4" xfId="2794" xr:uid="{F833C655-1538-4F3E-AD4C-FA8B88F46657}"/>
    <cellStyle name="Normal 6 5 2 3 5" xfId="5128" xr:uid="{1891CF12-B6C0-41D7-B547-4F47608DEBAE}"/>
    <cellStyle name="Normal 6 5 2 4" xfId="743" xr:uid="{E9B12430-EFCF-4500-B248-26E1D7F65F38}"/>
    <cellStyle name="Normal 6 5 2 4 2" xfId="1918" xr:uid="{E9AA0695-10CF-41E6-ACCB-312A5F394FA6}"/>
    <cellStyle name="Normal 6 5 2 4 2 2" xfId="4261" xr:uid="{8B339F97-ADD9-4A6F-BC76-175F4398CE94}"/>
    <cellStyle name="Normal 6 5 2 4 2 3" xfId="6593" xr:uid="{2DE95D09-70AF-4F38-AE3A-AA0DA440AC3F}"/>
    <cellStyle name="Normal 6 5 2 4 3" xfId="3091" xr:uid="{11384C93-FB1F-470E-9CD8-5CE92CCC36B0}"/>
    <cellStyle name="Normal 6 5 2 4 4" xfId="5425" xr:uid="{8DC2821A-B5F5-4050-B971-5457134B64BC}"/>
    <cellStyle name="Normal 6 5 2 5" xfId="1335" xr:uid="{94D1C4D6-9CB3-4C6B-A508-70C172538A4D}"/>
    <cellStyle name="Normal 6 5 2 5 2" xfId="3678" xr:uid="{DE57F759-01D0-4E99-844B-13073C33ACAA}"/>
    <cellStyle name="Normal 6 5 2 5 3" xfId="6010" xr:uid="{6643E04A-990C-4BE3-A2AF-6684644D0B5E}"/>
    <cellStyle name="Normal 6 5 2 6" xfId="2508" xr:uid="{668410D4-FF1B-4A46-AF62-0C2543FEEC78}"/>
    <cellStyle name="Normal 6 5 2 7" xfId="4842" xr:uid="{9D8AFEA5-B71D-471F-B73E-BDAE8745A345}"/>
    <cellStyle name="Normal 6 5 3" xfId="273" xr:uid="{F48ACDE1-DDFD-4CBC-BEC9-0397F871283E}"/>
    <cellStyle name="Normal 6 5 3 2" xfId="559" xr:uid="{E320B8CF-13A2-40D1-A4B7-ACD76257E6D3}"/>
    <cellStyle name="Normal 6 5 3 2 2" xfId="1150" xr:uid="{3CD2AE27-5D28-4883-8B0E-E9714F70C868}"/>
    <cellStyle name="Normal 6 5 3 2 2 2" xfId="2325" xr:uid="{EBD73659-2DC9-4CE2-9A3A-B68BE5A39949}"/>
    <cellStyle name="Normal 6 5 3 2 2 2 2" xfId="4668" xr:uid="{5D9DF5F0-53DB-475A-8798-D3B9B4F106C3}"/>
    <cellStyle name="Normal 6 5 3 2 2 2 3" xfId="7000" xr:uid="{C0520D0D-A6EC-4446-AF6B-5AC026C02626}"/>
    <cellStyle name="Normal 6 5 3 2 2 3" xfId="3498" xr:uid="{492EA95A-D3E5-4601-8D90-0C69484C175C}"/>
    <cellStyle name="Normal 6 5 3 2 2 4" xfId="5832" xr:uid="{FD6ED51D-E107-421E-8EA7-39174A34CD74}"/>
    <cellStyle name="Normal 6 5 3 2 3" xfId="1742" xr:uid="{AF27742C-D79A-4B86-A26E-40B4818602BB}"/>
    <cellStyle name="Normal 6 5 3 2 3 2" xfId="4085" xr:uid="{FF21D330-BAD3-4D0F-8AC5-C566900D727D}"/>
    <cellStyle name="Normal 6 5 3 2 3 3" xfId="6417" xr:uid="{A5777637-58BB-46C7-A49F-6A8E3A9143F2}"/>
    <cellStyle name="Normal 6 5 3 2 4" xfId="2915" xr:uid="{0CBC388A-23C1-4642-8E6B-2EB8BF4647EC}"/>
    <cellStyle name="Normal 6 5 3 2 5" xfId="5249" xr:uid="{4D515936-D44A-4378-A706-F87D4C0AA52A}"/>
    <cellStyle name="Normal 6 5 3 3" xfId="864" xr:uid="{04F53413-F906-446B-BE78-636A8E097DF5}"/>
    <cellStyle name="Normal 6 5 3 3 2" xfId="2039" xr:uid="{10FD9BAB-321E-4CD4-ABD3-0EB18A39ED31}"/>
    <cellStyle name="Normal 6 5 3 3 2 2" xfId="4382" xr:uid="{32CC4629-688E-482B-977F-D0FB7A73C299}"/>
    <cellStyle name="Normal 6 5 3 3 2 3" xfId="6714" xr:uid="{3293A3C1-804D-42AE-A52A-9F581EB792A0}"/>
    <cellStyle name="Normal 6 5 3 3 3" xfId="3212" xr:uid="{2E62F19B-A959-411A-AB9A-7F1AA253B1DC}"/>
    <cellStyle name="Normal 6 5 3 3 4" xfId="5546" xr:uid="{F4D66859-C611-49B2-B168-F6868E662A24}"/>
    <cellStyle name="Normal 6 5 3 4" xfId="1456" xr:uid="{A41F90E1-7399-417D-889D-CFF50DAE7D30}"/>
    <cellStyle name="Normal 6 5 3 4 2" xfId="3799" xr:uid="{142365D4-2F0C-4A01-9893-727EAC5393C1}"/>
    <cellStyle name="Normal 6 5 3 4 3" xfId="6131" xr:uid="{B986E5BD-43C7-4105-A4DC-21BEB01D30C5}"/>
    <cellStyle name="Normal 6 5 3 5" xfId="2629" xr:uid="{A0073495-DE7C-4D10-BBDE-BEEE73C82259}"/>
    <cellStyle name="Normal 6 5 3 6" xfId="4963" xr:uid="{7D1A2835-94CB-4DB6-BA82-940B950482B5}"/>
    <cellStyle name="Normal 6 5 4" xfId="219" xr:uid="{F9236ACF-5DC4-4197-9033-FC16F1673FE7}"/>
    <cellStyle name="Normal 6 5 4 2" xfId="505" xr:uid="{35085DE8-3732-4690-9085-D97A64ACD7C2}"/>
    <cellStyle name="Normal 6 5 4 2 2" xfId="1096" xr:uid="{B4336EE3-001A-4A0D-9EE6-C794C194E95B}"/>
    <cellStyle name="Normal 6 5 4 2 2 2" xfId="2271" xr:uid="{1BAFCF2F-ED01-4628-BAC6-12AA8D065AEC}"/>
    <cellStyle name="Normal 6 5 4 2 2 2 2" xfId="4614" xr:uid="{9A9BE667-C46C-40EF-B4B2-C9E94038515D}"/>
    <cellStyle name="Normal 6 5 4 2 2 2 3" xfId="6946" xr:uid="{E8EB6AB3-DD1A-4D0E-ADBA-56ACFA35CD8F}"/>
    <cellStyle name="Normal 6 5 4 2 2 3" xfId="3444" xr:uid="{7D770D99-C3E8-4ED3-9987-1A6D908A4C8D}"/>
    <cellStyle name="Normal 6 5 4 2 2 4" xfId="5778" xr:uid="{D77198F6-62AE-424E-9ECA-DD6EFDF97780}"/>
    <cellStyle name="Normal 6 5 4 2 3" xfId="1688" xr:uid="{6930B3F3-0321-4ABF-A032-3F549FA51C5F}"/>
    <cellStyle name="Normal 6 5 4 2 3 2" xfId="4031" xr:uid="{96A0629D-24DA-4A3B-9E47-06AB0D511824}"/>
    <cellStyle name="Normal 6 5 4 2 3 3" xfId="6363" xr:uid="{EC976846-F67E-4486-9E62-94D2BED0044D}"/>
    <cellStyle name="Normal 6 5 4 2 4" xfId="2861" xr:uid="{5C05F005-ED6A-4B82-8BF9-C3F21DC7A341}"/>
    <cellStyle name="Normal 6 5 4 2 5" xfId="5195" xr:uid="{30EAC5EF-BD87-4966-8DC7-18B188AE6BD4}"/>
    <cellStyle name="Normal 6 5 4 3" xfId="810" xr:uid="{37840252-57D9-4BAB-816A-4D14B43E3A64}"/>
    <cellStyle name="Normal 6 5 4 3 2" xfId="1985" xr:uid="{9E8B5BB2-F80C-4BB1-BC47-CCD8E534166C}"/>
    <cellStyle name="Normal 6 5 4 3 2 2" xfId="4328" xr:uid="{8A340EA1-213C-45F0-8F42-4A6CE13D54E0}"/>
    <cellStyle name="Normal 6 5 4 3 2 3" xfId="6660" xr:uid="{EF349BE4-7B72-438E-AE8C-81CE6B05C333}"/>
    <cellStyle name="Normal 6 5 4 3 3" xfId="3158" xr:uid="{84E5C7A1-79DF-4C90-B40B-DA1519340A9E}"/>
    <cellStyle name="Normal 6 5 4 3 4" xfId="5492" xr:uid="{D16E3C8D-D7AB-4567-BA00-4657BB5E140E}"/>
    <cellStyle name="Normal 6 5 4 4" xfId="1402" xr:uid="{B6E4D36E-7F3A-458C-8C28-917FB1A0F34A}"/>
    <cellStyle name="Normal 6 5 4 4 2" xfId="3745" xr:uid="{0B9B0FF9-9768-4D27-B88A-F5FDBAF77F4C}"/>
    <cellStyle name="Normal 6 5 4 4 3" xfId="6077" xr:uid="{FDA8FBE6-8FC3-4703-BD01-BAA54B4233D0}"/>
    <cellStyle name="Normal 6 5 4 5" xfId="2575" xr:uid="{8EF60600-87A1-4461-A2FC-33B0E69EDEFC}"/>
    <cellStyle name="Normal 6 5 4 6" xfId="4909" xr:uid="{E786B13E-489E-4F52-9F56-B9B57C4CCB8D}"/>
    <cellStyle name="Normal 6 5 5" xfId="397" xr:uid="{1FDA0819-EADF-4C41-897A-AC35A28E98CE}"/>
    <cellStyle name="Normal 6 5 5 2" xfId="988" xr:uid="{8783D753-00C6-4E1C-AAFD-D4963ABEF216}"/>
    <cellStyle name="Normal 6 5 5 2 2" xfId="2163" xr:uid="{0062CF9B-950E-4F86-862A-15C09AC148EC}"/>
    <cellStyle name="Normal 6 5 5 2 2 2" xfId="4506" xr:uid="{0CAAA1F6-F334-4C6C-8FB1-0F48E471F3A2}"/>
    <cellStyle name="Normal 6 5 5 2 2 3" xfId="6838" xr:uid="{CE193497-428A-4DB1-9FF1-DA5D0D4CBECD}"/>
    <cellStyle name="Normal 6 5 5 2 3" xfId="3336" xr:uid="{812507D2-3F06-4510-A3FD-55A0B000E0F2}"/>
    <cellStyle name="Normal 6 5 5 2 4" xfId="5670" xr:uid="{2A10C64C-7EB5-4DD8-B76B-C0EB7EA4D5BD}"/>
    <cellStyle name="Normal 6 5 5 3" xfId="1580" xr:uid="{086209D1-D614-439C-BAB1-83B24391018F}"/>
    <cellStyle name="Normal 6 5 5 3 2" xfId="3923" xr:uid="{43DFD2FB-C941-4648-95EB-25A4A4398C9F}"/>
    <cellStyle name="Normal 6 5 5 3 3" xfId="6255" xr:uid="{74ADB7AE-5D46-4508-959E-2FAF5D78DB0B}"/>
    <cellStyle name="Normal 6 5 5 4" xfId="2753" xr:uid="{0C2277DA-E349-41B2-AA1C-625D0C40675F}"/>
    <cellStyle name="Normal 6 5 5 5" xfId="5087" xr:uid="{02A93BE9-9386-4598-8183-A89C950C59ED}"/>
    <cellStyle name="Normal 6 5 6" xfId="702" xr:uid="{19BCB9F7-E087-4048-9B30-705492D37738}"/>
    <cellStyle name="Normal 6 5 6 2" xfId="1877" xr:uid="{EFBA9266-89BA-473D-9B14-50F3F656E062}"/>
    <cellStyle name="Normal 6 5 6 2 2" xfId="4220" xr:uid="{95A0DC3F-F286-4AE6-9575-E2E6CDD490BE}"/>
    <cellStyle name="Normal 6 5 6 2 3" xfId="6552" xr:uid="{4EB69D7B-4ECA-41B9-B51A-87FDB22FA8AC}"/>
    <cellStyle name="Normal 6 5 6 3" xfId="3050" xr:uid="{741F2761-4DBB-419F-8597-0F8AC797833F}"/>
    <cellStyle name="Normal 6 5 6 4" xfId="5384" xr:uid="{FCAB9053-E936-48FA-9E6D-F1C4047F61E0}"/>
    <cellStyle name="Normal 6 5 7" xfId="1294" xr:uid="{BA83CD1E-F452-4AD6-AEE9-C5CB064C52E1}"/>
    <cellStyle name="Normal 6 5 7 2" xfId="3637" xr:uid="{ABBFF7AA-CD85-46D1-84E3-2913371DF48E}"/>
    <cellStyle name="Normal 6 5 7 3" xfId="5969" xr:uid="{FEB93BF9-F30F-4157-854E-84874C122E42}"/>
    <cellStyle name="Normal 6 5 8" xfId="2467" xr:uid="{D99705B3-FB59-4B42-97AF-59DB8D4B2E7C}"/>
    <cellStyle name="Normal 6 5 9" xfId="4801" xr:uid="{C13D34DA-6057-431D-A86E-D90BDCC86652}"/>
    <cellStyle name="Normal 6 6" xfId="138" xr:uid="{F5359FB7-84E8-4195-904B-09B9C1D20B57}"/>
    <cellStyle name="Normal 6 6 2" xfId="300" xr:uid="{9B872EFD-9BE6-4746-B623-8BE1A150328A}"/>
    <cellStyle name="Normal 6 6 2 2" xfId="586" xr:uid="{294A9B00-1507-4251-B33E-D050BFD9149B}"/>
    <cellStyle name="Normal 6 6 2 2 2" xfId="1177" xr:uid="{14118D1C-CC14-4BBF-8B10-81D70FFF65C7}"/>
    <cellStyle name="Normal 6 6 2 2 2 2" xfId="2352" xr:uid="{65E898ED-273D-4187-AD3F-6D4B728191D7}"/>
    <cellStyle name="Normal 6 6 2 2 2 2 2" xfId="4695" xr:uid="{89136251-2F9A-43E0-8F71-4BAE7EBC18F4}"/>
    <cellStyle name="Normal 6 6 2 2 2 2 3" xfId="7027" xr:uid="{E5F6F829-9BBE-48E5-9250-AB9984444B8F}"/>
    <cellStyle name="Normal 6 6 2 2 2 3" xfId="3525" xr:uid="{F6ADD56D-51D9-449B-88B8-2B43ADFA2F27}"/>
    <cellStyle name="Normal 6 6 2 2 2 4" xfId="5859" xr:uid="{DE72F769-0001-4A74-A9BA-47F47068BAA3}"/>
    <cellStyle name="Normal 6 6 2 2 3" xfId="1769" xr:uid="{94645CD3-77D2-459D-A4B6-CD1BED494D8A}"/>
    <cellStyle name="Normal 6 6 2 2 3 2" xfId="4112" xr:uid="{C05A0CF9-1D0E-42AF-AE66-85EEE2DDD759}"/>
    <cellStyle name="Normal 6 6 2 2 3 3" xfId="6444" xr:uid="{53CACCE6-D624-42D6-A673-38A4DBCFDF63}"/>
    <cellStyle name="Normal 6 6 2 2 4" xfId="2942" xr:uid="{BD7AF764-0417-4B74-9DDC-73C05C7A3F59}"/>
    <cellStyle name="Normal 6 6 2 2 5" xfId="5276" xr:uid="{255BA300-5F36-43FB-96B1-1AADBF4C5FBE}"/>
    <cellStyle name="Normal 6 6 2 3" xfId="891" xr:uid="{1606F592-9B94-4F85-A647-9885CC4D518A}"/>
    <cellStyle name="Normal 6 6 2 3 2" xfId="2066" xr:uid="{52479FC5-FE3B-45A7-9C05-77FDAFA7FA83}"/>
    <cellStyle name="Normal 6 6 2 3 2 2" xfId="4409" xr:uid="{82AA230B-5C88-4028-8811-55E4FCFF0652}"/>
    <cellStyle name="Normal 6 6 2 3 2 3" xfId="6741" xr:uid="{475B1292-2AEA-45C9-9F5B-1448105CCD61}"/>
    <cellStyle name="Normal 6 6 2 3 3" xfId="3239" xr:uid="{427C59DE-BAE9-43A0-8BB3-C40C42DF2A14}"/>
    <cellStyle name="Normal 6 6 2 3 4" xfId="5573" xr:uid="{CD516454-BCE2-43DE-8011-7236D567BE90}"/>
    <cellStyle name="Normal 6 6 2 4" xfId="1483" xr:uid="{850FD634-091D-4117-A18F-C617822BA3BC}"/>
    <cellStyle name="Normal 6 6 2 4 2" xfId="3826" xr:uid="{2E4A9227-5140-413E-818A-A6FFCBF50603}"/>
    <cellStyle name="Normal 6 6 2 4 3" xfId="6158" xr:uid="{B367B538-9AC3-4233-9AFD-CC69938FC8A8}"/>
    <cellStyle name="Normal 6 6 2 5" xfId="2656" xr:uid="{F237FC12-DFEA-49BF-B9AA-A87E6D758C90}"/>
    <cellStyle name="Normal 6 6 2 6" xfId="4990" xr:uid="{1188E18D-56AB-40B5-8844-2A924907420E}"/>
    <cellStyle name="Normal 6 6 3" xfId="424" xr:uid="{32033DE5-6D26-44E8-8127-BD049C266343}"/>
    <cellStyle name="Normal 6 6 3 2" xfId="1015" xr:uid="{4803B2CF-1390-4499-A594-EA415A4259A3}"/>
    <cellStyle name="Normal 6 6 3 2 2" xfId="2190" xr:uid="{B67ED680-1D8E-473A-9432-DDE85441ADE4}"/>
    <cellStyle name="Normal 6 6 3 2 2 2" xfId="4533" xr:uid="{A7F5EACE-10B4-47FB-8140-DC4EBBE66634}"/>
    <cellStyle name="Normal 6 6 3 2 2 3" xfId="6865" xr:uid="{002FC1B3-7432-4CF5-B1C2-C9041594D131}"/>
    <cellStyle name="Normal 6 6 3 2 3" xfId="3363" xr:uid="{6E02C234-F1CF-485E-86D0-C17E597367C0}"/>
    <cellStyle name="Normal 6 6 3 2 4" xfId="5697" xr:uid="{131C9545-5C2E-4C06-AE8B-C45713B2221B}"/>
    <cellStyle name="Normal 6 6 3 3" xfId="1607" xr:uid="{BBE38EF6-CDDE-43C1-84E8-37A672051FC7}"/>
    <cellStyle name="Normal 6 6 3 3 2" xfId="3950" xr:uid="{27B1D6A9-4BF1-47C4-9596-F4FB4C06DCBD}"/>
    <cellStyle name="Normal 6 6 3 3 3" xfId="6282" xr:uid="{ABD4579C-6ADE-40FE-A7D8-99B441CE7F65}"/>
    <cellStyle name="Normal 6 6 3 4" xfId="2780" xr:uid="{AFEEDAEF-AAE1-4B46-B793-9D94B3B7AE88}"/>
    <cellStyle name="Normal 6 6 3 5" xfId="5114" xr:uid="{5CE0B9A8-F22A-401B-A0C8-837BA04EF2C1}"/>
    <cellStyle name="Normal 6 6 4" xfId="729" xr:uid="{B39F3294-F6D7-4015-B0A6-B51F8F63A56A}"/>
    <cellStyle name="Normal 6 6 4 2" xfId="1904" xr:uid="{6F7F52CD-705C-4C23-BD3A-C331D0756971}"/>
    <cellStyle name="Normal 6 6 4 2 2" xfId="4247" xr:uid="{E1734268-8D03-45C8-8984-C13A8159993D}"/>
    <cellStyle name="Normal 6 6 4 2 3" xfId="6579" xr:uid="{27413280-47A4-4D84-8902-42434B579DAD}"/>
    <cellStyle name="Normal 6 6 4 3" xfId="3077" xr:uid="{0993325E-921D-48ED-AE11-23B48946F6D0}"/>
    <cellStyle name="Normal 6 6 4 4" xfId="5411" xr:uid="{D95B9BC2-4CD0-4A85-888C-37A088A74A67}"/>
    <cellStyle name="Normal 6 6 5" xfId="1321" xr:uid="{116337B4-CA4B-4D01-8957-91020B3DF05C}"/>
    <cellStyle name="Normal 6 6 5 2" xfId="3664" xr:uid="{FC2313D7-5200-48D8-9536-C12001ECC7E4}"/>
    <cellStyle name="Normal 6 6 5 3" xfId="5996" xr:uid="{C3D96D10-C6A1-4C6B-9A77-430948B74BC5}"/>
    <cellStyle name="Normal 6 6 6" xfId="2494" xr:uid="{D7EE37BD-D6E4-4569-8FF8-C3D82874FB00}"/>
    <cellStyle name="Normal 6 6 7" xfId="4828" xr:uid="{484B2237-23AA-4FB1-AC1C-52E64DBFE3B4}"/>
    <cellStyle name="Normal 6 7" xfId="179" xr:uid="{295CDA9B-F0CD-4F72-B64B-345BCA428D8E}"/>
    <cellStyle name="Normal 6 7 2" xfId="246" xr:uid="{A6F93BA5-8211-40BC-B678-CC32793C7399}"/>
    <cellStyle name="Normal 6 7 2 2" xfId="532" xr:uid="{FB3686DB-DAB9-4E76-AE03-8FD8B83141C3}"/>
    <cellStyle name="Normal 6 7 2 2 2" xfId="1123" xr:uid="{8C12EC25-0EAF-494D-85CD-F27CA57A3C4F}"/>
    <cellStyle name="Normal 6 7 2 2 2 2" xfId="2298" xr:uid="{7237BE5B-6A47-4454-ADE5-A69E4695D040}"/>
    <cellStyle name="Normal 6 7 2 2 2 2 2" xfId="4641" xr:uid="{8B665765-1184-49AB-9165-4CEBD655F9AE}"/>
    <cellStyle name="Normal 6 7 2 2 2 2 3" xfId="6973" xr:uid="{8CE8BB10-6075-4923-8B40-420B97B291F7}"/>
    <cellStyle name="Normal 6 7 2 2 2 3" xfId="3471" xr:uid="{BDE9BE29-B38A-4D27-9866-C1FCD6071B10}"/>
    <cellStyle name="Normal 6 7 2 2 2 4" xfId="5805" xr:uid="{B290814D-8B90-42E6-9C4A-C604294A97A8}"/>
    <cellStyle name="Normal 6 7 2 2 3" xfId="1715" xr:uid="{625EAA2B-21C6-46F3-AD94-EFA3798B5C23}"/>
    <cellStyle name="Normal 6 7 2 2 3 2" xfId="4058" xr:uid="{32BB3B58-AC66-4423-B9B1-6D8F5E7D709A}"/>
    <cellStyle name="Normal 6 7 2 2 3 3" xfId="6390" xr:uid="{56FA5DC7-CEB5-49C6-BD77-2E906FFB3097}"/>
    <cellStyle name="Normal 6 7 2 2 4" xfId="2888" xr:uid="{D3C61903-118A-4ECE-88F0-0BEC5CF93B83}"/>
    <cellStyle name="Normal 6 7 2 2 5" xfId="5222" xr:uid="{9A1E3A00-0A3A-48B0-90EF-33AF9007A287}"/>
    <cellStyle name="Normal 6 7 2 3" xfId="837" xr:uid="{39495F79-F999-42D9-B778-6B988B7C0757}"/>
    <cellStyle name="Normal 6 7 2 3 2" xfId="2012" xr:uid="{6ED269AB-A07E-4034-9EA4-F472EECA9374}"/>
    <cellStyle name="Normal 6 7 2 3 2 2" xfId="4355" xr:uid="{62DEF737-9675-45D3-B3F0-EA19920E752A}"/>
    <cellStyle name="Normal 6 7 2 3 2 3" xfId="6687" xr:uid="{B8638E93-5CF7-420C-B176-E9F781F6DF3E}"/>
    <cellStyle name="Normal 6 7 2 3 3" xfId="3185" xr:uid="{BE62B90E-A869-429C-8BD5-C6DD985D802D}"/>
    <cellStyle name="Normal 6 7 2 3 4" xfId="5519" xr:uid="{3FDF759B-9D3E-4B15-BF63-8459CC4BB730}"/>
    <cellStyle name="Normal 6 7 2 4" xfId="1429" xr:uid="{2B76F498-8130-44DA-B6C5-B592C9C8ABCD}"/>
    <cellStyle name="Normal 6 7 2 4 2" xfId="3772" xr:uid="{F74D3F04-6EC5-4FFF-BE7B-97887613C904}"/>
    <cellStyle name="Normal 6 7 2 4 3" xfId="6104" xr:uid="{4056FB99-0DCD-4F8B-8ED6-A645FDDA56D7}"/>
    <cellStyle name="Normal 6 7 2 5" xfId="2602" xr:uid="{29FFFE86-76BC-4C61-A309-F7684260958A}"/>
    <cellStyle name="Normal 6 7 2 6" xfId="4936" xr:uid="{461301E2-3660-4C99-ABB4-A6A0817D0840}"/>
    <cellStyle name="Normal 6 7 3" xfId="465" xr:uid="{40003CB2-7F30-4C70-98A9-418D5E49103A}"/>
    <cellStyle name="Normal 6 7 3 2" xfId="1056" xr:uid="{4EEC30BE-37A2-464B-BC74-68C3ACB3BD59}"/>
    <cellStyle name="Normal 6 7 3 2 2" xfId="2231" xr:uid="{74F44F14-02D3-4298-B8A3-E1BCF13C8755}"/>
    <cellStyle name="Normal 6 7 3 2 2 2" xfId="4574" xr:uid="{68DD62CB-0E51-4E1C-BA77-79F59692F81D}"/>
    <cellStyle name="Normal 6 7 3 2 2 3" xfId="6906" xr:uid="{59B93140-02C5-427C-9CC7-84B8586AB996}"/>
    <cellStyle name="Normal 6 7 3 2 3" xfId="3404" xr:uid="{0D272ECF-0BCF-47A4-8CB9-6FD56C400688}"/>
    <cellStyle name="Normal 6 7 3 2 4" xfId="5738" xr:uid="{B315FB2B-1AD6-41AC-85AC-2F5A01FC1B1E}"/>
    <cellStyle name="Normal 6 7 3 3" xfId="1648" xr:uid="{ACF0114E-BA01-4B15-A726-C45BFACE2DE8}"/>
    <cellStyle name="Normal 6 7 3 3 2" xfId="3991" xr:uid="{9E2FB0D0-3992-4686-B56C-C3B24877E201}"/>
    <cellStyle name="Normal 6 7 3 3 3" xfId="6323" xr:uid="{295623DD-123A-4D00-BB83-0DF9758FD047}"/>
    <cellStyle name="Normal 6 7 3 4" xfId="2821" xr:uid="{F4F8645B-019A-4002-A74E-BF8AE0C09E4D}"/>
    <cellStyle name="Normal 6 7 3 5" xfId="5155" xr:uid="{38AF2669-6D2C-41D7-A1F1-6E647B61C273}"/>
    <cellStyle name="Normal 6 7 4" xfId="770" xr:uid="{5362F976-1C16-4670-892D-A9242E622BA1}"/>
    <cellStyle name="Normal 6 7 4 2" xfId="1945" xr:uid="{A13298B2-D056-45B3-8300-0CB9CC711CA9}"/>
    <cellStyle name="Normal 6 7 4 2 2" xfId="4288" xr:uid="{84A8CB35-C0A7-4623-AA98-C47DF7309532}"/>
    <cellStyle name="Normal 6 7 4 2 3" xfId="6620" xr:uid="{356669B3-2E45-4F1A-AA01-A2BEBDCF36A2}"/>
    <cellStyle name="Normal 6 7 4 3" xfId="3118" xr:uid="{36A825A4-51EB-4BBB-A5C5-29336438A2AC}"/>
    <cellStyle name="Normal 6 7 4 4" xfId="5452" xr:uid="{968AF461-D3E7-4C48-A69D-6C720AB40DBD}"/>
    <cellStyle name="Normal 6 7 5" xfId="1362" xr:uid="{4BE9F835-5746-4EF1-9C41-CAEE05CD7311}"/>
    <cellStyle name="Normal 6 7 5 2" xfId="3705" xr:uid="{DF8C50CB-E8C1-4D3F-BBB3-7E0D760F144B}"/>
    <cellStyle name="Normal 6 7 5 3" xfId="6037" xr:uid="{CC8BDE4B-AFA4-4589-9941-BAFB4B047BDE}"/>
    <cellStyle name="Normal 6 7 6" xfId="2535" xr:uid="{BAE4772B-1A8D-49EA-BE25-AE19A6595BA8}"/>
    <cellStyle name="Normal 6 7 7" xfId="4869" xr:uid="{44A48C64-202D-483E-B3FB-3E13B5F5EB82}"/>
    <cellStyle name="Normal 6 8" xfId="339" xr:uid="{3E1D8687-B737-48DE-A98D-76C5A8189395}"/>
    <cellStyle name="Normal 6 8 2" xfId="625" xr:uid="{BCD49330-ACE1-4095-88FB-2DDFAEB2AF4A}"/>
    <cellStyle name="Normal 6 8 2 2" xfId="1216" xr:uid="{8DB86225-1675-43AA-BD2E-687D7D4F8B32}"/>
    <cellStyle name="Normal 6 8 2 2 2" xfId="2391" xr:uid="{72455AE2-DCCC-46CF-B720-24AA24D19E69}"/>
    <cellStyle name="Normal 6 8 2 2 2 2" xfId="4734" xr:uid="{A948F622-10D1-4B14-BA50-1D68D68BAE1D}"/>
    <cellStyle name="Normal 6 8 2 2 2 3" xfId="7066" xr:uid="{52C7E42F-388C-48CF-B569-8394EA7020FD}"/>
    <cellStyle name="Normal 6 8 2 2 3" xfId="3564" xr:uid="{7926DA5A-47B3-4865-9D28-1CED3F889659}"/>
    <cellStyle name="Normal 6 8 2 2 4" xfId="5898" xr:uid="{9FD26F6B-C8B3-45F8-8DDA-F340C4085ADE}"/>
    <cellStyle name="Normal 6 8 2 3" xfId="1808" xr:uid="{147B9808-999A-4E1D-9F3A-B79DD85F4A6A}"/>
    <cellStyle name="Normal 6 8 2 3 2" xfId="4151" xr:uid="{23FE09A3-D77B-4554-9920-B7F4B3AD0D02}"/>
    <cellStyle name="Normal 6 8 2 3 3" xfId="6483" xr:uid="{F097E052-1D63-4755-ACB4-CF82056A05B4}"/>
    <cellStyle name="Normal 6 8 2 4" xfId="2981" xr:uid="{3FE11E8A-C254-474D-BA2A-484E1A257501}"/>
    <cellStyle name="Normal 6 8 2 5" xfId="5315" xr:uid="{8FE0574F-C11D-4C71-843E-67F6C2F75450}"/>
    <cellStyle name="Normal 6 8 3" xfId="930" xr:uid="{E7EB9F34-66C8-44BF-97EA-B32A1C456F95}"/>
    <cellStyle name="Normal 6 8 3 2" xfId="2105" xr:uid="{F19DB543-41F6-4BEA-BFE6-46BA78D4B1D8}"/>
    <cellStyle name="Normal 6 8 3 2 2" xfId="4448" xr:uid="{76F11777-6ECB-4470-A24D-A38018383258}"/>
    <cellStyle name="Normal 6 8 3 2 3" xfId="6780" xr:uid="{6B5F1742-CFAA-408F-A0A7-2C7A725C38B1}"/>
    <cellStyle name="Normal 6 8 3 3" xfId="3278" xr:uid="{D236CBF2-E3CA-48D0-8E7C-EEB2773FC415}"/>
    <cellStyle name="Normal 6 8 3 4" xfId="5612" xr:uid="{8B48376F-91C8-4F46-9499-D4AB540FB321}"/>
    <cellStyle name="Normal 6 8 4" xfId="1522" xr:uid="{4ED9CA59-E399-4F40-AAC9-A262E8A2454D}"/>
    <cellStyle name="Normal 6 8 4 2" xfId="3865" xr:uid="{8FEE5489-F963-4EE0-95FF-BC437DA31279}"/>
    <cellStyle name="Normal 6 8 4 3" xfId="6197" xr:uid="{4037B948-39FE-4801-ADEB-3CCC19A04E7A}"/>
    <cellStyle name="Normal 6 8 5" xfId="2695" xr:uid="{96073F38-9EA0-4872-A5F9-840338FFEA00}"/>
    <cellStyle name="Normal 6 8 6" xfId="5029" xr:uid="{460EB51F-0AF5-4595-8696-6946F1E72238}"/>
    <cellStyle name="Normal 6 9" xfId="205" xr:uid="{85A487B3-8A5E-4900-8FFD-8FF90BAF8D1E}"/>
    <cellStyle name="Normal 6 9 2" xfId="491" xr:uid="{10D5D5C0-C381-4A58-AB1D-06426C4573E5}"/>
    <cellStyle name="Normal 6 9 2 2" xfId="1082" xr:uid="{53A11FE4-F1AD-4215-9EC1-4C6C00BC7825}"/>
    <cellStyle name="Normal 6 9 2 2 2" xfId="2257" xr:uid="{39296E66-58A3-4FDE-AF06-1E2D410DDA7B}"/>
    <cellStyle name="Normal 6 9 2 2 2 2" xfId="4600" xr:uid="{4E070974-0946-4774-B00E-7667F411476B}"/>
    <cellStyle name="Normal 6 9 2 2 2 3" xfId="6932" xr:uid="{ABD54668-25F4-4EDF-92D5-D4E514013F9D}"/>
    <cellStyle name="Normal 6 9 2 2 3" xfId="3430" xr:uid="{10DDA97E-062F-4FE5-8A6C-49B02A4482FD}"/>
    <cellStyle name="Normal 6 9 2 2 4" xfId="5764" xr:uid="{62DE8FBF-86F3-4FC1-9CAB-CD8BD2640A0B}"/>
    <cellStyle name="Normal 6 9 2 3" xfId="1674" xr:uid="{7A90269F-9411-4661-8528-78F119FD5D8A}"/>
    <cellStyle name="Normal 6 9 2 3 2" xfId="4017" xr:uid="{59C2DFEF-0B8D-450C-81E1-D8FC702B5DD0}"/>
    <cellStyle name="Normal 6 9 2 3 3" xfId="6349" xr:uid="{1C7F610F-AFCC-4082-87DE-49B35EAA41A9}"/>
    <cellStyle name="Normal 6 9 2 4" xfId="2847" xr:uid="{BF53F405-39CB-41A1-B148-FF71F27CDA2C}"/>
    <cellStyle name="Normal 6 9 2 5" xfId="5181" xr:uid="{73BD29F0-05D6-4531-AE6E-15878A0646CA}"/>
    <cellStyle name="Normal 6 9 3" xfId="796" xr:uid="{1E9B6C43-DB1E-4D15-8E68-B0701E4A2CED}"/>
    <cellStyle name="Normal 6 9 3 2" xfId="1971" xr:uid="{15D5DA23-210A-44B0-AB4B-28D7BAFFEC67}"/>
    <cellStyle name="Normal 6 9 3 2 2" xfId="4314" xr:uid="{5E1BC681-23F8-462C-9362-48243A4219E7}"/>
    <cellStyle name="Normal 6 9 3 2 3" xfId="6646" xr:uid="{0CEFA306-57EF-40F7-A204-50C0B000DF36}"/>
    <cellStyle name="Normal 6 9 3 3" xfId="3144" xr:uid="{AB1FF7C4-C79A-4E5A-BE53-AF66B7548C8C}"/>
    <cellStyle name="Normal 6 9 3 4" xfId="5478" xr:uid="{0896D3BA-0C9C-4F7B-81B8-0FD893F6DF69}"/>
    <cellStyle name="Normal 6 9 4" xfId="1388" xr:uid="{B6BEACFC-5051-4CC8-A1C0-B3606CDC021D}"/>
    <cellStyle name="Normal 6 9 4 2" xfId="3731" xr:uid="{3C22D4FE-7BE9-4208-9052-1CE60B1121E3}"/>
    <cellStyle name="Normal 6 9 4 3" xfId="6063" xr:uid="{73F65F1F-5120-4ECE-94FE-949D0701B339}"/>
    <cellStyle name="Normal 6 9 5" xfId="2561" xr:uid="{B6A76570-F900-4E19-84E9-9B98A16A00C0}"/>
    <cellStyle name="Normal 6 9 6" xfId="4895" xr:uid="{423547C6-B5D5-47CA-953F-425D9DDD5CDB}"/>
    <cellStyle name="Normal 7" xfId="83" xr:uid="{80A7C85E-36BC-4DEC-9F74-6C6A310B3779}"/>
    <cellStyle name="Normal 8" xfId="82" xr:uid="{75C69474-5E46-4F39-B2A9-4851C42A4CF0}"/>
    <cellStyle name="Normal 8 10" xfId="676" xr:uid="{69170BC7-3490-4484-AB25-4B08C5FF0475}"/>
    <cellStyle name="Normal 8 10 2" xfId="1851" xr:uid="{3E7DD9AB-A663-4845-A0A5-B3CB0D52D33D}"/>
    <cellStyle name="Normal 8 10 2 2" xfId="4194" xr:uid="{25EBC539-BCED-4C75-A73E-8A7A933063C0}"/>
    <cellStyle name="Normal 8 10 2 3" xfId="6526" xr:uid="{E6419D65-9175-4C97-A2C2-FFAEFBEAC9CA}"/>
    <cellStyle name="Normal 8 10 3" xfId="3024" xr:uid="{C2F77DC8-5ED6-4882-980A-01D5B36165B2}"/>
    <cellStyle name="Normal 8 10 4" xfId="5358" xr:uid="{1E545F47-8771-4BBC-8AC4-929F6B33C5AE}"/>
    <cellStyle name="Normal 8 11" xfId="1268" xr:uid="{E9720A32-5026-4503-946A-4A2F0BD36559}"/>
    <cellStyle name="Normal 8 11 2" xfId="3611" xr:uid="{BD4D4634-ACD6-4BDA-A6D3-BD83E8F7FF16}"/>
    <cellStyle name="Normal 8 11 3" xfId="5943" xr:uid="{BB0E4D43-C9A6-47E4-903C-39DC3491A5E3}"/>
    <cellStyle name="Normal 8 12" xfId="2441" xr:uid="{C910B630-B7F7-4BC2-9379-E8F7E99746D8}"/>
    <cellStyle name="Normal 8 13" xfId="4775" xr:uid="{E53BDFAC-CB69-4497-9A7E-9C77EDD2637F}"/>
    <cellStyle name="Normal 8 2" xfId="91" xr:uid="{2E1F7D71-D2EF-45A4-91CC-44B88621BECB}"/>
    <cellStyle name="Normal 8 2 10" xfId="1274" xr:uid="{131F789A-5787-4712-9322-48E5F012C555}"/>
    <cellStyle name="Normal 8 2 10 2" xfId="3617" xr:uid="{30FCB9CE-845E-4758-8E2F-D8963E10E0B3}"/>
    <cellStyle name="Normal 8 2 10 3" xfId="5949" xr:uid="{83A9CB8B-5FA3-462B-8292-ECB90676D779}"/>
    <cellStyle name="Normal 8 2 11" xfId="2447" xr:uid="{77752D82-A15C-4AA3-98F1-19E78A88A002}"/>
    <cellStyle name="Normal 8 2 12" xfId="4781" xr:uid="{222040AF-4A00-4C30-9D85-39026B2CA2C2}"/>
    <cellStyle name="Normal 8 2 2" xfId="104" xr:uid="{3A407DF0-82BE-4A53-BDE5-9CFBD66DE373}"/>
    <cellStyle name="Normal 8 2 2 10" xfId="2460" xr:uid="{4B4B5B8B-130D-499D-A73E-81C5A433EC73}"/>
    <cellStyle name="Normal 8 2 2 11" xfId="4794" xr:uid="{1823FF32-DE2A-4518-BAA8-25E03AAE89D2}"/>
    <cellStyle name="Normal 8 2 2 2" xfId="131" xr:uid="{605525F7-B372-49CE-8130-3028A47F3A1E}"/>
    <cellStyle name="Normal 8 2 2 2 2" xfId="293" xr:uid="{17226FAC-C3BA-40EE-B126-24EFFE09B26D}"/>
    <cellStyle name="Normal 8 2 2 2 2 2" xfId="579" xr:uid="{161536DB-E75A-4862-A131-3305068AF473}"/>
    <cellStyle name="Normal 8 2 2 2 2 2 2" xfId="1170" xr:uid="{C8BC3EF8-97E7-44FE-8383-24636E59B977}"/>
    <cellStyle name="Normal 8 2 2 2 2 2 2 2" xfId="2345" xr:uid="{5BA51521-AC42-4B8F-B39F-AEB699B071FF}"/>
    <cellStyle name="Normal 8 2 2 2 2 2 2 2 2" xfId="4688" xr:uid="{3B7B9AA7-DDD7-4999-A689-CF00CB3BE80E}"/>
    <cellStyle name="Normal 8 2 2 2 2 2 2 2 3" xfId="7020" xr:uid="{E52FC13B-6C7E-49BE-9492-B13C6E762700}"/>
    <cellStyle name="Normal 8 2 2 2 2 2 2 3" xfId="3518" xr:uid="{A8745FB7-5C0A-4FBF-9E63-D1BE98ADDB38}"/>
    <cellStyle name="Normal 8 2 2 2 2 2 2 4" xfId="5852" xr:uid="{FF0F40A5-033E-4498-8439-3F8FF6968D94}"/>
    <cellStyle name="Normal 8 2 2 2 2 2 3" xfId="1762" xr:uid="{186E91B0-63C2-45E7-961C-AD1309C408A2}"/>
    <cellStyle name="Normal 8 2 2 2 2 2 3 2" xfId="4105" xr:uid="{399751DB-D171-4DA5-AC08-14502609DFD5}"/>
    <cellStyle name="Normal 8 2 2 2 2 2 3 3" xfId="6437" xr:uid="{1E196700-02E7-496F-A980-2647150F7E09}"/>
    <cellStyle name="Normal 8 2 2 2 2 2 4" xfId="2935" xr:uid="{67E616DB-4B46-476A-BB0F-BABBA092862F}"/>
    <cellStyle name="Normal 8 2 2 2 2 2 5" xfId="5269" xr:uid="{FFFDF9A1-CC2B-4376-B025-68A7741E00F2}"/>
    <cellStyle name="Normal 8 2 2 2 2 3" xfId="884" xr:uid="{F759C0EE-240B-442A-B0C9-3DDA2D397FEB}"/>
    <cellStyle name="Normal 8 2 2 2 2 3 2" xfId="2059" xr:uid="{B16FCB67-8A77-463B-801B-2605B66DB750}"/>
    <cellStyle name="Normal 8 2 2 2 2 3 2 2" xfId="4402" xr:uid="{B4C45537-FEFB-4656-872C-81A602647904}"/>
    <cellStyle name="Normal 8 2 2 2 2 3 2 3" xfId="6734" xr:uid="{8E365433-A6C9-42F0-A7AC-8E67B4F333EA}"/>
    <cellStyle name="Normal 8 2 2 2 2 3 3" xfId="3232" xr:uid="{A6E83F5B-5572-433B-93A8-8872C9BAD137}"/>
    <cellStyle name="Normal 8 2 2 2 2 3 4" xfId="5566" xr:uid="{5B8D5963-EF06-4F6E-84B3-13B300A59BF1}"/>
    <cellStyle name="Normal 8 2 2 2 2 4" xfId="1476" xr:uid="{E1D19A45-C951-49F8-B7C7-68CE06817A06}"/>
    <cellStyle name="Normal 8 2 2 2 2 4 2" xfId="3819" xr:uid="{D57614E4-9752-4442-A794-E5FA472DB6F6}"/>
    <cellStyle name="Normal 8 2 2 2 2 4 3" xfId="6151" xr:uid="{BE33B194-74E9-45B6-A3D3-7A8E4E781CC0}"/>
    <cellStyle name="Normal 8 2 2 2 2 5" xfId="2649" xr:uid="{04F0B5B1-EB73-464D-9675-0EA3B075BBAC}"/>
    <cellStyle name="Normal 8 2 2 2 2 6" xfId="4983" xr:uid="{4643F084-356B-4CE3-8BA9-F2927A47DAEF}"/>
    <cellStyle name="Normal 8 2 2 2 3" xfId="417" xr:uid="{70568875-4956-4D47-B6D2-A41E1EC7C4C3}"/>
    <cellStyle name="Normal 8 2 2 2 3 2" xfId="1008" xr:uid="{0425C7BE-25DE-4014-92BA-7F4DC1811A55}"/>
    <cellStyle name="Normal 8 2 2 2 3 2 2" xfId="2183" xr:uid="{2A626872-89DC-4910-A5B0-D61325897596}"/>
    <cellStyle name="Normal 8 2 2 2 3 2 2 2" xfId="4526" xr:uid="{72A39CBA-4BFF-4BF1-A0C7-A5A6B08CB336}"/>
    <cellStyle name="Normal 8 2 2 2 3 2 2 3" xfId="6858" xr:uid="{42B1DD32-A05F-4175-AF79-F983F1FC159D}"/>
    <cellStyle name="Normal 8 2 2 2 3 2 3" xfId="3356" xr:uid="{C17898CC-BBF8-40F5-9B80-F3FCB9E3D220}"/>
    <cellStyle name="Normal 8 2 2 2 3 2 4" xfId="5690" xr:uid="{F91715FC-7670-4D31-ACB8-03D7F3F0AA0E}"/>
    <cellStyle name="Normal 8 2 2 2 3 3" xfId="1600" xr:uid="{24CDF1A4-D96E-4052-B6C0-3ED6F415E90D}"/>
    <cellStyle name="Normal 8 2 2 2 3 3 2" xfId="3943" xr:uid="{3436E88F-2135-40E1-9918-96DBE069BBFA}"/>
    <cellStyle name="Normal 8 2 2 2 3 3 3" xfId="6275" xr:uid="{E17DDC0A-C7A4-43B3-AEB9-4DA8E419B1EA}"/>
    <cellStyle name="Normal 8 2 2 2 3 4" xfId="2773" xr:uid="{2DBDB370-4E0D-4BF9-B05D-B367DDDE65E9}"/>
    <cellStyle name="Normal 8 2 2 2 3 5" xfId="5107" xr:uid="{12DDA68F-68B0-418D-8221-7B74FA945F6E}"/>
    <cellStyle name="Normal 8 2 2 2 4" xfId="722" xr:uid="{9B9C3CBC-2333-4FEE-83DC-A09FC5D5B946}"/>
    <cellStyle name="Normal 8 2 2 2 4 2" xfId="1897" xr:uid="{C8FBDFE1-B1E3-4C72-AFA8-19AA887B17EA}"/>
    <cellStyle name="Normal 8 2 2 2 4 2 2" xfId="4240" xr:uid="{8160B9BC-2E8B-4F13-A01A-D5E3B1920BA3}"/>
    <cellStyle name="Normal 8 2 2 2 4 2 3" xfId="6572" xr:uid="{39E5FE46-9E38-456F-AD8C-2AC7DEAEE862}"/>
    <cellStyle name="Normal 8 2 2 2 4 3" xfId="3070" xr:uid="{8912D85D-09CA-4637-B7EF-37F8F17126DA}"/>
    <cellStyle name="Normal 8 2 2 2 4 4" xfId="5404" xr:uid="{4B7CA178-0D78-429F-8D16-4D2443AEA8D4}"/>
    <cellStyle name="Normal 8 2 2 2 5" xfId="1314" xr:uid="{B15FCFB1-D6DC-496C-8E1A-E249A49BD121}"/>
    <cellStyle name="Normal 8 2 2 2 5 2" xfId="3657" xr:uid="{A8620977-7AA2-46D4-A097-727F8FA93CEA}"/>
    <cellStyle name="Normal 8 2 2 2 5 3" xfId="5989" xr:uid="{BC0C033D-5A21-47BC-B92F-D078008E2763}"/>
    <cellStyle name="Normal 8 2 2 2 6" xfId="2487" xr:uid="{E6AC6518-5F88-4BDD-9D33-E71E8649E07D}"/>
    <cellStyle name="Normal 8 2 2 2 7" xfId="4821" xr:uid="{ECDA60CD-04C2-45D3-837B-1111238B9AD4}"/>
    <cellStyle name="Normal 8 2 2 3" xfId="172" xr:uid="{6256F346-779D-4443-BCBB-A4DA9CF73009}"/>
    <cellStyle name="Normal 8 2 2 3 2" xfId="334" xr:uid="{41BE6ACD-2C24-4CA0-A4B0-7C12D8BE981A}"/>
    <cellStyle name="Normal 8 2 2 3 2 2" xfId="620" xr:uid="{5F6E2087-8961-427F-B842-123F8998480E}"/>
    <cellStyle name="Normal 8 2 2 3 2 2 2" xfId="1211" xr:uid="{6E02F4E7-CEA4-4AE1-AEA3-033DDBC4A717}"/>
    <cellStyle name="Normal 8 2 2 3 2 2 2 2" xfId="2386" xr:uid="{C1D08E7C-0C91-4A81-A2AD-7756FE039985}"/>
    <cellStyle name="Normal 8 2 2 3 2 2 2 2 2" xfId="4729" xr:uid="{43E35032-B3F9-494E-8D80-546E36F62032}"/>
    <cellStyle name="Normal 8 2 2 3 2 2 2 2 3" xfId="7061" xr:uid="{4D7632B3-83F6-4F1C-83FE-818A9FA58AD7}"/>
    <cellStyle name="Normal 8 2 2 3 2 2 2 3" xfId="3559" xr:uid="{38AB5169-1436-47CF-91E8-4BEA3F755109}"/>
    <cellStyle name="Normal 8 2 2 3 2 2 2 4" xfId="5893" xr:uid="{BF352068-13AB-43DD-B0B7-C53FD615BD84}"/>
    <cellStyle name="Normal 8 2 2 3 2 2 3" xfId="1803" xr:uid="{E596E2D4-A3E0-43D6-9553-FFC6ECBD019D}"/>
    <cellStyle name="Normal 8 2 2 3 2 2 3 2" xfId="4146" xr:uid="{D9782D72-74D7-4EA0-8490-8760BA010B60}"/>
    <cellStyle name="Normal 8 2 2 3 2 2 3 3" xfId="6478" xr:uid="{282CE77F-DF48-45E4-B75A-3D1EA91A47F8}"/>
    <cellStyle name="Normal 8 2 2 3 2 2 4" xfId="2976" xr:uid="{BD0DD1E7-E48D-48EB-97AB-743734B23E9E}"/>
    <cellStyle name="Normal 8 2 2 3 2 2 5" xfId="5310" xr:uid="{5E7720E2-6186-4855-BC71-9011D5CF9537}"/>
    <cellStyle name="Normal 8 2 2 3 2 3" xfId="925" xr:uid="{DDA765E2-2854-4AC2-9654-C9B82346863D}"/>
    <cellStyle name="Normal 8 2 2 3 2 3 2" xfId="2100" xr:uid="{47D2DFEB-4728-4536-894E-A7E6F1667443}"/>
    <cellStyle name="Normal 8 2 2 3 2 3 2 2" xfId="4443" xr:uid="{CDD0D179-97BD-4122-81D5-7D5A33AD1286}"/>
    <cellStyle name="Normal 8 2 2 3 2 3 2 3" xfId="6775" xr:uid="{8D865CAF-7786-4B13-BE98-26D4AF0BDF30}"/>
    <cellStyle name="Normal 8 2 2 3 2 3 3" xfId="3273" xr:uid="{A9B4F239-7FED-4F79-8F0B-0550E5820630}"/>
    <cellStyle name="Normal 8 2 2 3 2 3 4" xfId="5607" xr:uid="{0674DFE0-89DB-40D5-9752-343EE9A45D54}"/>
    <cellStyle name="Normal 8 2 2 3 2 4" xfId="1517" xr:uid="{7FD1EDDF-0ECC-428B-950B-5FF4C7B6A3E0}"/>
    <cellStyle name="Normal 8 2 2 3 2 4 2" xfId="3860" xr:uid="{114A89DA-854A-4EA6-BFBF-88BE0368E8CE}"/>
    <cellStyle name="Normal 8 2 2 3 2 4 3" xfId="6192" xr:uid="{80E0F4B8-D92E-4141-BF49-BB985BC18F43}"/>
    <cellStyle name="Normal 8 2 2 3 2 5" xfId="2690" xr:uid="{ABF8C086-DBB1-465A-8FF6-6362AB3A6E53}"/>
    <cellStyle name="Normal 8 2 2 3 2 6" xfId="5024" xr:uid="{9998A788-AFCD-4653-8EF6-874CA16B4EC9}"/>
    <cellStyle name="Normal 8 2 2 3 3" xfId="458" xr:uid="{998DF2A4-7FFC-408E-92C0-EBE754F40308}"/>
    <cellStyle name="Normal 8 2 2 3 3 2" xfId="1049" xr:uid="{5B80ECBF-C33C-4720-B7F1-C96373CD82B6}"/>
    <cellStyle name="Normal 8 2 2 3 3 2 2" xfId="2224" xr:uid="{0AC6C131-B1E1-4658-9F47-8E1AD4677A3C}"/>
    <cellStyle name="Normal 8 2 2 3 3 2 2 2" xfId="4567" xr:uid="{E2624AF4-33E3-4358-AE7F-06BE278C1298}"/>
    <cellStyle name="Normal 8 2 2 3 3 2 2 3" xfId="6899" xr:uid="{2AC3A08E-E92D-49EE-83E7-14B4F86F188E}"/>
    <cellStyle name="Normal 8 2 2 3 3 2 3" xfId="3397" xr:uid="{A645E4EA-A291-4B6A-9F69-190FAB2EBDAA}"/>
    <cellStyle name="Normal 8 2 2 3 3 2 4" xfId="5731" xr:uid="{76DF5D0F-E121-4991-AFA4-BEE08BF4EF16}"/>
    <cellStyle name="Normal 8 2 2 3 3 3" xfId="1641" xr:uid="{5B825A9C-523D-4B66-8E77-FE2B836ED447}"/>
    <cellStyle name="Normal 8 2 2 3 3 3 2" xfId="3984" xr:uid="{ABF6B085-07FF-4165-87B4-76572D1DEEFC}"/>
    <cellStyle name="Normal 8 2 2 3 3 3 3" xfId="6316" xr:uid="{45AE7CC9-99B4-4846-99BC-6FC506E42A15}"/>
    <cellStyle name="Normal 8 2 2 3 3 4" xfId="2814" xr:uid="{CB0EF398-0119-422F-821C-5ADCBA8CA6A0}"/>
    <cellStyle name="Normal 8 2 2 3 3 5" xfId="5148" xr:uid="{C5B76DE5-A003-4CD5-8867-902C1F7F43A2}"/>
    <cellStyle name="Normal 8 2 2 3 4" xfId="763" xr:uid="{E75AD8E9-DF2A-4414-A836-0DC72EECE2C4}"/>
    <cellStyle name="Normal 8 2 2 3 4 2" xfId="1938" xr:uid="{DCDC30A6-FFB8-4105-968E-BFB19FC9B4EE}"/>
    <cellStyle name="Normal 8 2 2 3 4 2 2" xfId="4281" xr:uid="{32DAEBC8-E49B-4AEC-9D86-8E0654E22CD9}"/>
    <cellStyle name="Normal 8 2 2 3 4 2 3" xfId="6613" xr:uid="{46DCF29C-6E85-4FBF-A049-C8EEFC075757}"/>
    <cellStyle name="Normal 8 2 2 3 4 3" xfId="3111" xr:uid="{9E528A61-4A13-497E-8A8D-83E634055CB7}"/>
    <cellStyle name="Normal 8 2 2 3 4 4" xfId="5445" xr:uid="{C5BEEBA8-4E57-455E-B613-2EBDF9A3FFC2}"/>
    <cellStyle name="Normal 8 2 2 3 5" xfId="1355" xr:uid="{CB6BFB2C-A754-4D30-AF1E-66FCE1210241}"/>
    <cellStyle name="Normal 8 2 2 3 5 2" xfId="3698" xr:uid="{76CC8CE2-EC87-4E48-A201-88EAB7969A00}"/>
    <cellStyle name="Normal 8 2 2 3 5 3" xfId="6030" xr:uid="{6CECF2AF-BE69-4473-AAF7-DAC74BBFD8B5}"/>
    <cellStyle name="Normal 8 2 2 3 6" xfId="2528" xr:uid="{3F04443F-00B7-4877-817B-83F39D2418D0}"/>
    <cellStyle name="Normal 8 2 2 3 7" xfId="4862" xr:uid="{FD648BC7-1623-4253-B12C-8396C03DE856}"/>
    <cellStyle name="Normal 8 2 2 4" xfId="199" xr:uid="{BA71F62C-7A03-4B50-8F95-B6427A26395C}"/>
    <cellStyle name="Normal 8 2 2 4 2" xfId="266" xr:uid="{A3197E28-56E1-4438-ABCC-2ED934A6B8AA}"/>
    <cellStyle name="Normal 8 2 2 4 2 2" xfId="552" xr:uid="{6A1EC67C-5628-4565-812A-0F7F1A576502}"/>
    <cellStyle name="Normal 8 2 2 4 2 2 2" xfId="1143" xr:uid="{AAE2DC4A-D1A6-4976-BDC5-BDA2E1E154E9}"/>
    <cellStyle name="Normal 8 2 2 4 2 2 2 2" xfId="2318" xr:uid="{359B36CD-C95F-4284-8700-1FB6AD0C1B23}"/>
    <cellStyle name="Normal 8 2 2 4 2 2 2 2 2" xfId="4661" xr:uid="{37DA41E3-6DFC-4DA0-BFD5-788FFB8E47DE}"/>
    <cellStyle name="Normal 8 2 2 4 2 2 2 2 3" xfId="6993" xr:uid="{631621E7-06E6-4012-88D4-0540DD7B9CEE}"/>
    <cellStyle name="Normal 8 2 2 4 2 2 2 3" xfId="3491" xr:uid="{8EAFC2A8-27AA-4214-9B57-7C0CD06E0BCC}"/>
    <cellStyle name="Normal 8 2 2 4 2 2 2 4" xfId="5825" xr:uid="{0DEEC2D3-0815-4178-8AC1-0E11A6389F99}"/>
    <cellStyle name="Normal 8 2 2 4 2 2 3" xfId="1735" xr:uid="{B3292F6A-9188-4DA6-9968-EE871313A4E2}"/>
    <cellStyle name="Normal 8 2 2 4 2 2 3 2" xfId="4078" xr:uid="{DD88D202-CAE9-4A0C-9CFA-389E9798405D}"/>
    <cellStyle name="Normal 8 2 2 4 2 2 3 3" xfId="6410" xr:uid="{5326E99E-9FFB-4B87-AC79-15051B053E78}"/>
    <cellStyle name="Normal 8 2 2 4 2 2 4" xfId="2908" xr:uid="{85B90CFB-559B-4B51-A43A-13535CA89082}"/>
    <cellStyle name="Normal 8 2 2 4 2 2 5" xfId="5242" xr:uid="{9822C884-8163-42A0-889D-F852FC20AC33}"/>
    <cellStyle name="Normal 8 2 2 4 2 3" xfId="857" xr:uid="{F07B9FAB-FBE9-4D13-B4AC-99F825364427}"/>
    <cellStyle name="Normal 8 2 2 4 2 3 2" xfId="2032" xr:uid="{382B8A3C-44BA-436E-AD6D-BA7BF321BC80}"/>
    <cellStyle name="Normal 8 2 2 4 2 3 2 2" xfId="4375" xr:uid="{B0C9EF31-51C8-4D82-9ADB-2E5B56640B43}"/>
    <cellStyle name="Normal 8 2 2 4 2 3 2 3" xfId="6707" xr:uid="{55CC8687-9C8B-4FAF-89B1-A7F104EC5697}"/>
    <cellStyle name="Normal 8 2 2 4 2 3 3" xfId="3205" xr:uid="{DFB9CCCB-207C-4C8A-AD75-53C86223BA34}"/>
    <cellStyle name="Normal 8 2 2 4 2 3 4" xfId="5539" xr:uid="{E14AA289-885E-486B-9555-684F508FCCA4}"/>
    <cellStyle name="Normal 8 2 2 4 2 4" xfId="1449" xr:uid="{04F381F5-3CBE-4A0A-8F33-6512028D7618}"/>
    <cellStyle name="Normal 8 2 2 4 2 4 2" xfId="3792" xr:uid="{08C1E276-0F8C-4913-A1B9-8961E506231A}"/>
    <cellStyle name="Normal 8 2 2 4 2 4 3" xfId="6124" xr:uid="{3F8C2117-94B5-4010-AD63-8975F0B3EBF3}"/>
    <cellStyle name="Normal 8 2 2 4 2 5" xfId="2622" xr:uid="{0D8E819B-7838-4C14-9D21-C222F8FCF2B2}"/>
    <cellStyle name="Normal 8 2 2 4 2 6" xfId="4956" xr:uid="{2FCF7D2D-7A8C-47EF-AAC8-86AF226B2DD6}"/>
    <cellStyle name="Normal 8 2 2 4 3" xfId="485" xr:uid="{952B3125-CA0B-43B7-8A84-427B6E59C879}"/>
    <cellStyle name="Normal 8 2 2 4 3 2" xfId="1076" xr:uid="{95C4B7EB-5990-4729-B589-D0B211CDF82A}"/>
    <cellStyle name="Normal 8 2 2 4 3 2 2" xfId="2251" xr:uid="{6F5D0004-76C9-4101-8676-7C9E8D00CF9B}"/>
    <cellStyle name="Normal 8 2 2 4 3 2 2 2" xfId="4594" xr:uid="{16F57378-E4D5-4F87-8B9C-4C099A3F5EAB}"/>
    <cellStyle name="Normal 8 2 2 4 3 2 2 3" xfId="6926" xr:uid="{0A5AB203-C83A-4457-8D12-2CAFAA8A3256}"/>
    <cellStyle name="Normal 8 2 2 4 3 2 3" xfId="3424" xr:uid="{1D619768-FF29-4DF9-83D2-5F2A4D85B749}"/>
    <cellStyle name="Normal 8 2 2 4 3 2 4" xfId="5758" xr:uid="{2FA55CDE-AE35-454E-863D-3FBCF230D6B2}"/>
    <cellStyle name="Normal 8 2 2 4 3 3" xfId="1668" xr:uid="{4A84AF3A-AEED-483B-8EBF-B874BDF3E5BA}"/>
    <cellStyle name="Normal 8 2 2 4 3 3 2" xfId="4011" xr:uid="{D1F53F1A-DD8F-4A1F-9799-9DCD237CFB56}"/>
    <cellStyle name="Normal 8 2 2 4 3 3 3" xfId="6343" xr:uid="{2DCCDF40-8F83-43C0-B5C1-E8F83188E421}"/>
    <cellStyle name="Normal 8 2 2 4 3 4" xfId="2841" xr:uid="{A5C14193-DE4D-4792-99B4-51E189FE7A7F}"/>
    <cellStyle name="Normal 8 2 2 4 3 5" xfId="5175" xr:uid="{20C4C0FE-A8BB-4ABC-A28F-002C1EC295D9}"/>
    <cellStyle name="Normal 8 2 2 4 4" xfId="790" xr:uid="{42B6B5BF-E73A-4595-B80D-59C40EAFEFD2}"/>
    <cellStyle name="Normal 8 2 2 4 4 2" xfId="1965" xr:uid="{355D293F-DB81-4626-818B-0DBB6D22BFFA}"/>
    <cellStyle name="Normal 8 2 2 4 4 2 2" xfId="4308" xr:uid="{8242F4FA-24C8-41C8-B3DE-880F41B0286F}"/>
    <cellStyle name="Normal 8 2 2 4 4 2 3" xfId="6640" xr:uid="{072A88B3-C5E4-4CD5-9393-01231220B0D2}"/>
    <cellStyle name="Normal 8 2 2 4 4 3" xfId="3138" xr:uid="{9DC4A328-4E3E-4955-969F-2D93F0A65247}"/>
    <cellStyle name="Normal 8 2 2 4 4 4" xfId="5472" xr:uid="{13877FC1-B7BC-416B-91C4-06C538D88883}"/>
    <cellStyle name="Normal 8 2 2 4 5" xfId="1382" xr:uid="{FD189E69-EA6F-4398-8EE8-B621E7C46024}"/>
    <cellStyle name="Normal 8 2 2 4 5 2" xfId="3725" xr:uid="{17F1FF55-6EFD-4C5B-8FBE-5DB2466EE529}"/>
    <cellStyle name="Normal 8 2 2 4 5 3" xfId="6057" xr:uid="{B2C987D3-B31F-4D52-B132-CF758FDF8076}"/>
    <cellStyle name="Normal 8 2 2 4 6" xfId="2555" xr:uid="{1C52F390-7EE0-4725-ABFE-AB39FE14F198}"/>
    <cellStyle name="Normal 8 2 2 4 7" xfId="4889" xr:uid="{6CCBAA10-2DC8-4E65-9C83-59F44854C328}"/>
    <cellStyle name="Normal 8 2 2 5" xfId="361" xr:uid="{614CA063-E6FA-425F-BC6D-2F92927E3D66}"/>
    <cellStyle name="Normal 8 2 2 5 2" xfId="647" xr:uid="{CE8A674F-849F-443E-B3B2-82516DBC8094}"/>
    <cellStyle name="Normal 8 2 2 5 2 2" xfId="1238" xr:uid="{468AE591-E852-4DF8-AFD5-82ED3A6906BF}"/>
    <cellStyle name="Normal 8 2 2 5 2 2 2" xfId="2413" xr:uid="{3BE3EADF-DBC9-4026-99F7-91BA30C56B0F}"/>
    <cellStyle name="Normal 8 2 2 5 2 2 2 2" xfId="4756" xr:uid="{6DF66D9F-8643-416D-A270-1398665A99A8}"/>
    <cellStyle name="Normal 8 2 2 5 2 2 2 3" xfId="7088" xr:uid="{AE1288D2-5AF1-4298-BBDF-EAD8C8F72187}"/>
    <cellStyle name="Normal 8 2 2 5 2 2 3" xfId="3586" xr:uid="{31FBDCB5-CE74-4761-AF26-DC5060F3FEF2}"/>
    <cellStyle name="Normal 8 2 2 5 2 2 4" xfId="5920" xr:uid="{92B910E9-4FFF-46F4-A6AB-85FFF4C5BEBB}"/>
    <cellStyle name="Normal 8 2 2 5 2 3" xfId="1830" xr:uid="{E68A2B92-58F1-4797-B639-59F08B7A45A3}"/>
    <cellStyle name="Normal 8 2 2 5 2 3 2" xfId="4173" xr:uid="{8F3D5DB1-2867-4D3F-A2D5-E3DD7CBFD425}"/>
    <cellStyle name="Normal 8 2 2 5 2 3 3" xfId="6505" xr:uid="{FA53BF32-927E-426F-9D58-49F00E4CBE56}"/>
    <cellStyle name="Normal 8 2 2 5 2 4" xfId="3003" xr:uid="{C4F1EAD7-9792-4589-A9DE-BC39A91C33D5}"/>
    <cellStyle name="Normal 8 2 2 5 2 5" xfId="5337" xr:uid="{C7C4134F-9105-47D3-BC32-7B240D2F0F11}"/>
    <cellStyle name="Normal 8 2 2 5 3" xfId="952" xr:uid="{BB3BA593-DC4C-4A4C-9922-34F25124CC62}"/>
    <cellStyle name="Normal 8 2 2 5 3 2" xfId="2127" xr:uid="{A4607B8A-B213-4FC2-8863-B1F5D4B982F1}"/>
    <cellStyle name="Normal 8 2 2 5 3 2 2" xfId="4470" xr:uid="{E90AE8E9-25F0-42E9-8F7A-328375280B50}"/>
    <cellStyle name="Normal 8 2 2 5 3 2 3" xfId="6802" xr:uid="{CB9EA85A-2822-4FB8-B349-C70DA9F1DDB9}"/>
    <cellStyle name="Normal 8 2 2 5 3 3" xfId="3300" xr:uid="{31934873-ABF1-45FB-AA2B-453631815394}"/>
    <cellStyle name="Normal 8 2 2 5 3 4" xfId="5634" xr:uid="{8E8ECA0A-93C5-4551-B9E1-329202CB3BAB}"/>
    <cellStyle name="Normal 8 2 2 5 4" xfId="1544" xr:uid="{63CADCF1-9FEA-42C1-A053-279099DC4F3A}"/>
    <cellStyle name="Normal 8 2 2 5 4 2" xfId="3887" xr:uid="{8E179E6D-22D9-4C00-8365-D81EE72E6791}"/>
    <cellStyle name="Normal 8 2 2 5 4 3" xfId="6219" xr:uid="{5B4AE895-44B6-49C5-8FC7-4FE13F7A92B5}"/>
    <cellStyle name="Normal 8 2 2 5 5" xfId="2717" xr:uid="{411D6493-8CF8-4D12-B648-C96BFE3CAFFB}"/>
    <cellStyle name="Normal 8 2 2 5 6" xfId="5051" xr:uid="{A925079E-D415-4D42-8DF2-D4D916212257}"/>
    <cellStyle name="Normal 8 2 2 6" xfId="239" xr:uid="{DEFF7B20-904D-4F4E-A5B9-CC9DE53D7E51}"/>
    <cellStyle name="Normal 8 2 2 6 2" xfId="525" xr:uid="{75663462-0F14-4041-A44A-561722FA84E5}"/>
    <cellStyle name="Normal 8 2 2 6 2 2" xfId="1116" xr:uid="{476C887D-BC40-4740-86F9-43F792EA2E5A}"/>
    <cellStyle name="Normal 8 2 2 6 2 2 2" xfId="2291" xr:uid="{FE4A8B6F-87B0-4F23-8E3D-1E5467510813}"/>
    <cellStyle name="Normal 8 2 2 6 2 2 2 2" xfId="4634" xr:uid="{35256822-59B7-4C2D-B259-50AF576456DF}"/>
    <cellStyle name="Normal 8 2 2 6 2 2 2 3" xfId="6966" xr:uid="{297F7BA1-234B-4BD4-B0B0-04B3C752B26D}"/>
    <cellStyle name="Normal 8 2 2 6 2 2 3" xfId="3464" xr:uid="{E42FF9AD-A0EF-44FF-AF81-3EBA7C309458}"/>
    <cellStyle name="Normal 8 2 2 6 2 2 4" xfId="5798" xr:uid="{981A9EA7-428A-4F6E-8752-AFCA5C3050BD}"/>
    <cellStyle name="Normal 8 2 2 6 2 3" xfId="1708" xr:uid="{099BD69A-6042-4BBD-AF17-59BEE230EEDE}"/>
    <cellStyle name="Normal 8 2 2 6 2 3 2" xfId="4051" xr:uid="{0F0706D6-D648-4D94-841E-34A2B9F9ABDF}"/>
    <cellStyle name="Normal 8 2 2 6 2 3 3" xfId="6383" xr:uid="{10946B7E-3526-46D5-8BF9-3C700B689509}"/>
    <cellStyle name="Normal 8 2 2 6 2 4" xfId="2881" xr:uid="{0AAA9806-E76B-497D-9523-E638062DA5C1}"/>
    <cellStyle name="Normal 8 2 2 6 2 5" xfId="5215" xr:uid="{0CD5C816-C3CF-45BF-96CF-4AEC14CFBDEC}"/>
    <cellStyle name="Normal 8 2 2 6 3" xfId="830" xr:uid="{12280DBB-D1F1-4945-B3F6-9930F9AB36BF}"/>
    <cellStyle name="Normal 8 2 2 6 3 2" xfId="2005" xr:uid="{BE46CF92-F024-419B-9BD8-A15081264D7B}"/>
    <cellStyle name="Normal 8 2 2 6 3 2 2" xfId="4348" xr:uid="{8945B7E5-F56B-485D-8825-6A46EEE019CC}"/>
    <cellStyle name="Normal 8 2 2 6 3 2 3" xfId="6680" xr:uid="{976E6680-631C-4463-A63D-8C1252CE1448}"/>
    <cellStyle name="Normal 8 2 2 6 3 3" xfId="3178" xr:uid="{3B9FDAA2-5319-43F6-BA55-E90FB5F31E6C}"/>
    <cellStyle name="Normal 8 2 2 6 3 4" xfId="5512" xr:uid="{254D0B97-A9A7-4B0A-A085-2E37209B3783}"/>
    <cellStyle name="Normal 8 2 2 6 4" xfId="1422" xr:uid="{9EA335EE-4EC4-436B-999E-95807E64E1AD}"/>
    <cellStyle name="Normal 8 2 2 6 4 2" xfId="3765" xr:uid="{B4AF0434-7089-496A-9EB3-C59BDDB1B02D}"/>
    <cellStyle name="Normal 8 2 2 6 4 3" xfId="6097" xr:uid="{C90F0B5B-0B83-4A42-80AA-CC9B02EF844F}"/>
    <cellStyle name="Normal 8 2 2 6 5" xfId="2595" xr:uid="{833CE002-5115-4A7E-B507-6D22E2250D66}"/>
    <cellStyle name="Normal 8 2 2 6 6" xfId="4929" xr:uid="{41EED21C-4739-45DF-8C1F-540089031F0C}"/>
    <cellStyle name="Normal 8 2 2 7" xfId="390" xr:uid="{930DD743-1FD7-4567-9AA7-6CDD5DCB6734}"/>
    <cellStyle name="Normal 8 2 2 7 2" xfId="981" xr:uid="{350F9996-8073-49A2-96A8-FEDE09FA077A}"/>
    <cellStyle name="Normal 8 2 2 7 2 2" xfId="2156" xr:uid="{75D3A909-1B5D-40E4-91CF-B5DA9C0520A5}"/>
    <cellStyle name="Normal 8 2 2 7 2 2 2" xfId="4499" xr:uid="{400C90C0-B1C8-47AF-A40F-73660F50046C}"/>
    <cellStyle name="Normal 8 2 2 7 2 2 3" xfId="6831" xr:uid="{B0874166-D411-43B4-9D4C-447C8106F1A7}"/>
    <cellStyle name="Normal 8 2 2 7 2 3" xfId="3329" xr:uid="{E0E19204-5BC7-4712-B8DF-F33D81FAFA4B}"/>
    <cellStyle name="Normal 8 2 2 7 2 4" xfId="5663" xr:uid="{13F1F5DD-64AE-4225-A711-96EDBFCB8584}"/>
    <cellStyle name="Normal 8 2 2 7 3" xfId="1573" xr:uid="{DB8FF6FE-C332-4BAF-99B9-4B61BF68EF5D}"/>
    <cellStyle name="Normal 8 2 2 7 3 2" xfId="3916" xr:uid="{973E1325-2402-44F5-8C1F-E2249BF69C88}"/>
    <cellStyle name="Normal 8 2 2 7 3 3" xfId="6248" xr:uid="{253A1C6C-E668-4E85-A9D8-A4C8B58CC567}"/>
    <cellStyle name="Normal 8 2 2 7 4" xfId="2746" xr:uid="{6E8A4A22-6631-46D8-986F-D7DC4CE3EC64}"/>
    <cellStyle name="Normal 8 2 2 7 5" xfId="5080" xr:uid="{5982DA13-4994-431A-8C3E-47B87CBF9796}"/>
    <cellStyle name="Normal 8 2 2 8" xfId="695" xr:uid="{457042F4-D0D8-457E-9E7B-77B7790DAEB7}"/>
    <cellStyle name="Normal 8 2 2 8 2" xfId="1870" xr:uid="{EB47D03B-4910-42F8-A872-82C033EEDAC7}"/>
    <cellStyle name="Normal 8 2 2 8 2 2" xfId="4213" xr:uid="{04EACA5B-E357-48A6-9E4A-745CB88C44F9}"/>
    <cellStyle name="Normal 8 2 2 8 2 3" xfId="6545" xr:uid="{99842844-E2C0-4D53-A440-2DA9F692A260}"/>
    <cellStyle name="Normal 8 2 2 8 3" xfId="3043" xr:uid="{115F20DA-7587-46B7-B374-57D378C454DB}"/>
    <cellStyle name="Normal 8 2 2 8 4" xfId="5377" xr:uid="{589FB794-6F21-4660-A001-A9FB2494A90E}"/>
    <cellStyle name="Normal 8 2 2 9" xfId="1287" xr:uid="{45B42293-64DA-4FE7-946D-A76D9C39F0AB}"/>
    <cellStyle name="Normal 8 2 2 9 2" xfId="3630" xr:uid="{2DE4473F-6122-44E2-B8AC-9C915E80FEB0}"/>
    <cellStyle name="Normal 8 2 2 9 3" xfId="5962" xr:uid="{89275CC6-2E43-41F8-991B-06D3E257F2B4}"/>
    <cellStyle name="Normal 8 2 3" xfId="118" xr:uid="{8AA0F1FE-051B-4CDC-8D20-7B9A7DE2BF03}"/>
    <cellStyle name="Normal 8 2 3 2" xfId="159" xr:uid="{EDEEC7E8-5583-407A-9F7E-9C42C8687453}"/>
    <cellStyle name="Normal 8 2 3 2 2" xfId="321" xr:uid="{53A99AE9-70CF-4D93-A393-60F598009E88}"/>
    <cellStyle name="Normal 8 2 3 2 2 2" xfId="607" xr:uid="{7B430B06-3E4D-43ED-95E6-86D4E5549E27}"/>
    <cellStyle name="Normal 8 2 3 2 2 2 2" xfId="1198" xr:uid="{350B5CE0-C5FD-41D8-A187-6CF863E5B7E9}"/>
    <cellStyle name="Normal 8 2 3 2 2 2 2 2" xfId="2373" xr:uid="{2A042A10-B08C-41F7-BA23-FFD57D901EF4}"/>
    <cellStyle name="Normal 8 2 3 2 2 2 2 2 2" xfId="4716" xr:uid="{22DB3AE2-A0C7-4E0D-A2C5-1B14002C545F}"/>
    <cellStyle name="Normal 8 2 3 2 2 2 2 2 3" xfId="7048" xr:uid="{2D633C26-BD79-4012-AEF6-7E65F9E6A0BC}"/>
    <cellStyle name="Normal 8 2 3 2 2 2 2 3" xfId="3546" xr:uid="{D2C5AF7E-7FE9-49D4-BE6F-D50490C932FA}"/>
    <cellStyle name="Normal 8 2 3 2 2 2 2 4" xfId="5880" xr:uid="{E3F4DA18-BC4F-481C-9F56-587D0C02871D}"/>
    <cellStyle name="Normal 8 2 3 2 2 2 3" xfId="1790" xr:uid="{5E67E618-66A2-4EE6-9203-A0DF528BF0C7}"/>
    <cellStyle name="Normal 8 2 3 2 2 2 3 2" xfId="4133" xr:uid="{7E7B1D0B-50B5-46CC-94B4-A645F9FA1451}"/>
    <cellStyle name="Normal 8 2 3 2 2 2 3 3" xfId="6465" xr:uid="{C31CD546-1541-4344-99D9-973B24247420}"/>
    <cellStyle name="Normal 8 2 3 2 2 2 4" xfId="2963" xr:uid="{13E14DA4-A4CD-474A-845B-60855FFD9282}"/>
    <cellStyle name="Normal 8 2 3 2 2 2 5" xfId="5297" xr:uid="{2BBD1581-4939-4F89-A82B-1FBF5D2A9A26}"/>
    <cellStyle name="Normal 8 2 3 2 2 3" xfId="912" xr:uid="{AAB756F2-D470-4620-8DD0-9D3251BEEE53}"/>
    <cellStyle name="Normal 8 2 3 2 2 3 2" xfId="2087" xr:uid="{946F5246-0CEC-4DBA-BFB7-399CEF648A36}"/>
    <cellStyle name="Normal 8 2 3 2 2 3 2 2" xfId="4430" xr:uid="{D7D2CE8C-0AE6-4B6E-8A8E-F2FAE14A2DBE}"/>
    <cellStyle name="Normal 8 2 3 2 2 3 2 3" xfId="6762" xr:uid="{0EC40095-35C8-4414-9909-DC40EC29490C}"/>
    <cellStyle name="Normal 8 2 3 2 2 3 3" xfId="3260" xr:uid="{9C8B3BD2-FC01-4168-8720-12DE46408DD3}"/>
    <cellStyle name="Normal 8 2 3 2 2 3 4" xfId="5594" xr:uid="{D390B05F-DE5D-40B9-9D07-7BC1AF279950}"/>
    <cellStyle name="Normal 8 2 3 2 2 4" xfId="1504" xr:uid="{85B1C714-F123-45DD-9D70-E2542D31993C}"/>
    <cellStyle name="Normal 8 2 3 2 2 4 2" xfId="3847" xr:uid="{E7A7814D-FA0F-47DB-913B-0035245FD202}"/>
    <cellStyle name="Normal 8 2 3 2 2 4 3" xfId="6179" xr:uid="{1EDC00D3-36B0-48FA-A612-692A2CC7538C}"/>
    <cellStyle name="Normal 8 2 3 2 2 5" xfId="2677" xr:uid="{593BB5CE-23FA-4C5E-9176-E507078EF20C}"/>
    <cellStyle name="Normal 8 2 3 2 2 6" xfId="5011" xr:uid="{541CEFC3-BB94-4EEA-A2D4-C8C57A8CC00B}"/>
    <cellStyle name="Normal 8 2 3 2 3" xfId="445" xr:uid="{36B95EBA-1991-4C5E-BD65-42E1E6127C1D}"/>
    <cellStyle name="Normal 8 2 3 2 3 2" xfId="1036" xr:uid="{70CC0ED8-5EAE-47DC-9E99-EC7C4970FF4E}"/>
    <cellStyle name="Normal 8 2 3 2 3 2 2" xfId="2211" xr:uid="{AF821CB6-DC43-4A7E-8CB7-5DB61E0730CC}"/>
    <cellStyle name="Normal 8 2 3 2 3 2 2 2" xfId="4554" xr:uid="{FFA61B28-3963-4AC0-8FC7-4BB7B9391C8D}"/>
    <cellStyle name="Normal 8 2 3 2 3 2 2 3" xfId="6886" xr:uid="{CFEACA8B-BCA9-43FB-972D-EFD5735F915F}"/>
    <cellStyle name="Normal 8 2 3 2 3 2 3" xfId="3384" xr:uid="{765BCC6B-9849-46FE-920C-776B640C2B53}"/>
    <cellStyle name="Normal 8 2 3 2 3 2 4" xfId="5718" xr:uid="{86AF8A85-13DC-4A66-A690-DF913567D026}"/>
    <cellStyle name="Normal 8 2 3 2 3 3" xfId="1628" xr:uid="{507571DF-CA09-499E-8460-59DDB05CBFEF}"/>
    <cellStyle name="Normal 8 2 3 2 3 3 2" xfId="3971" xr:uid="{65607863-09D9-423C-BC6F-2A701D19A498}"/>
    <cellStyle name="Normal 8 2 3 2 3 3 3" xfId="6303" xr:uid="{071A5882-66AF-4C9A-9BF5-3C3350F29A04}"/>
    <cellStyle name="Normal 8 2 3 2 3 4" xfId="2801" xr:uid="{0F015BC8-9170-4366-8B53-ED9A396F7235}"/>
    <cellStyle name="Normal 8 2 3 2 3 5" xfId="5135" xr:uid="{7D469B5F-7141-42CC-A283-CA5A11422820}"/>
    <cellStyle name="Normal 8 2 3 2 4" xfId="750" xr:uid="{F9BB4DA2-9ADF-40BA-A9E8-DAF6F7F134CB}"/>
    <cellStyle name="Normal 8 2 3 2 4 2" xfId="1925" xr:uid="{69401CA7-CE09-44BB-B116-58AF02F64759}"/>
    <cellStyle name="Normal 8 2 3 2 4 2 2" xfId="4268" xr:uid="{D6823096-D81F-4535-8607-2A9B1FF3E3E7}"/>
    <cellStyle name="Normal 8 2 3 2 4 2 3" xfId="6600" xr:uid="{EA08FFD0-ED23-4E58-A2E7-B01DFBF984BC}"/>
    <cellStyle name="Normal 8 2 3 2 4 3" xfId="3098" xr:uid="{15BC1D0C-6EA8-4862-8748-E04ABF79944A}"/>
    <cellStyle name="Normal 8 2 3 2 4 4" xfId="5432" xr:uid="{A9C926BD-C194-44AD-9E01-1FEAB97C9547}"/>
    <cellStyle name="Normal 8 2 3 2 5" xfId="1342" xr:uid="{EDEE0995-D7DC-4BB7-A8DC-AD7B3554E93A}"/>
    <cellStyle name="Normal 8 2 3 2 5 2" xfId="3685" xr:uid="{9300341A-D42D-4764-AFED-622D1093B9FD}"/>
    <cellStyle name="Normal 8 2 3 2 5 3" xfId="6017" xr:uid="{286A3CEF-7E8D-452F-9228-76BC50F756D7}"/>
    <cellStyle name="Normal 8 2 3 2 6" xfId="2515" xr:uid="{16914681-F712-4BA9-A56B-622FE43C08EF}"/>
    <cellStyle name="Normal 8 2 3 2 7" xfId="4849" xr:uid="{71730136-111B-4180-AED3-268103D90710}"/>
    <cellStyle name="Normal 8 2 3 3" xfId="280" xr:uid="{35FE9F48-11ED-48E6-BF7A-04CFFEBA1384}"/>
    <cellStyle name="Normal 8 2 3 3 2" xfId="566" xr:uid="{4707F532-3609-4FAD-8423-237C8CE8CDC7}"/>
    <cellStyle name="Normal 8 2 3 3 2 2" xfId="1157" xr:uid="{377CB3D6-6095-40BC-94D4-AE2DCDE44C60}"/>
    <cellStyle name="Normal 8 2 3 3 2 2 2" xfId="2332" xr:uid="{0563CB3A-E4BB-44E4-B1B3-595B8CA7BF41}"/>
    <cellStyle name="Normal 8 2 3 3 2 2 2 2" xfId="4675" xr:uid="{CC4B5745-D50D-49DF-BB2A-55539D6E16A8}"/>
    <cellStyle name="Normal 8 2 3 3 2 2 2 3" xfId="7007" xr:uid="{122F5450-6711-463F-AE1F-D84D214DF691}"/>
    <cellStyle name="Normal 8 2 3 3 2 2 3" xfId="3505" xr:uid="{ABCC8EAE-F9EB-4CA3-9FFF-1827294F6EAE}"/>
    <cellStyle name="Normal 8 2 3 3 2 2 4" xfId="5839" xr:uid="{EBE37DCD-3E8F-430A-92B6-64BB33868476}"/>
    <cellStyle name="Normal 8 2 3 3 2 3" xfId="1749" xr:uid="{555A6E0C-B620-4E2B-B15B-68E8FA142B37}"/>
    <cellStyle name="Normal 8 2 3 3 2 3 2" xfId="4092" xr:uid="{261C348B-EA06-4918-9D80-2468D03D3E7D}"/>
    <cellStyle name="Normal 8 2 3 3 2 3 3" xfId="6424" xr:uid="{D79BAACC-984F-4C83-8400-963811312A7B}"/>
    <cellStyle name="Normal 8 2 3 3 2 4" xfId="2922" xr:uid="{974B903F-72EA-4590-B4C4-822D45DB22A8}"/>
    <cellStyle name="Normal 8 2 3 3 2 5" xfId="5256" xr:uid="{E8711532-C7FD-40AB-A168-6E177D9DB7F2}"/>
    <cellStyle name="Normal 8 2 3 3 3" xfId="871" xr:uid="{CB9CF4CD-1513-438C-8971-9DFC32D58DE1}"/>
    <cellStyle name="Normal 8 2 3 3 3 2" xfId="2046" xr:uid="{43548DBC-AA59-438D-B6D6-4F1337939649}"/>
    <cellStyle name="Normal 8 2 3 3 3 2 2" xfId="4389" xr:uid="{2DF3A3EE-9AC2-4475-8BCE-258070E795BD}"/>
    <cellStyle name="Normal 8 2 3 3 3 2 3" xfId="6721" xr:uid="{16E077DA-4DB4-4F71-AD84-BAE0A5261D32}"/>
    <cellStyle name="Normal 8 2 3 3 3 3" xfId="3219" xr:uid="{03A75FA8-8C91-4B7F-A060-990AC6898C98}"/>
    <cellStyle name="Normal 8 2 3 3 3 4" xfId="5553" xr:uid="{02FDC925-88BF-4DB4-8A49-CDE7E153B80E}"/>
    <cellStyle name="Normal 8 2 3 3 4" xfId="1463" xr:uid="{9B8A6E90-20B4-4EDD-8BC9-69BCF80A55CE}"/>
    <cellStyle name="Normal 8 2 3 3 4 2" xfId="3806" xr:uid="{BCAA89AD-31F0-4F1A-85BD-A09CC7B59EF6}"/>
    <cellStyle name="Normal 8 2 3 3 4 3" xfId="6138" xr:uid="{B55F13E5-AD37-42F0-A84D-194AF2A5719A}"/>
    <cellStyle name="Normal 8 2 3 3 5" xfId="2636" xr:uid="{4A3204A2-55D2-4075-A15B-45B4106CA079}"/>
    <cellStyle name="Normal 8 2 3 3 6" xfId="4970" xr:uid="{C0F7C351-1B6F-4BB0-A5BD-F80DEA873C5A}"/>
    <cellStyle name="Normal 8 2 3 4" xfId="226" xr:uid="{18354A44-9058-4801-A728-E2D4226BEB10}"/>
    <cellStyle name="Normal 8 2 3 4 2" xfId="512" xr:uid="{183E42C5-4005-4D35-8AA6-6A34E58230C5}"/>
    <cellStyle name="Normal 8 2 3 4 2 2" xfId="1103" xr:uid="{55F95E8A-DCE1-45E9-8237-6DF059B260F5}"/>
    <cellStyle name="Normal 8 2 3 4 2 2 2" xfId="2278" xr:uid="{DC20BF0B-6D22-458F-A14D-C136F6F1B225}"/>
    <cellStyle name="Normal 8 2 3 4 2 2 2 2" xfId="4621" xr:uid="{57CEDB64-6294-409C-A3DF-E7F2F324C85B}"/>
    <cellStyle name="Normal 8 2 3 4 2 2 2 3" xfId="6953" xr:uid="{51078FB0-F747-41F2-BDBF-5A6238EC2007}"/>
    <cellStyle name="Normal 8 2 3 4 2 2 3" xfId="3451" xr:uid="{9E52EEFF-650A-4E3E-ABBE-3D0F7994DF1B}"/>
    <cellStyle name="Normal 8 2 3 4 2 2 4" xfId="5785" xr:uid="{A4C30261-C62E-486E-87DD-8204ECEAFC1B}"/>
    <cellStyle name="Normal 8 2 3 4 2 3" xfId="1695" xr:uid="{83B8E47C-EE19-4D84-84C9-E7827890D163}"/>
    <cellStyle name="Normal 8 2 3 4 2 3 2" xfId="4038" xr:uid="{9729A6D7-A0B3-47B0-82C4-8633F3172845}"/>
    <cellStyle name="Normal 8 2 3 4 2 3 3" xfId="6370" xr:uid="{68716CA1-448F-4776-A49A-EDCD4A65E40D}"/>
    <cellStyle name="Normal 8 2 3 4 2 4" xfId="2868" xr:uid="{AB73EDC8-A5CD-48EF-A089-29C397C365CF}"/>
    <cellStyle name="Normal 8 2 3 4 2 5" xfId="5202" xr:uid="{951F234F-E531-4874-A1C8-3137FBADDFB4}"/>
    <cellStyle name="Normal 8 2 3 4 3" xfId="817" xr:uid="{1DCC2B62-8825-4700-81C4-37491EC5F9BD}"/>
    <cellStyle name="Normal 8 2 3 4 3 2" xfId="1992" xr:uid="{A5C20D74-0599-491E-B239-8F30D5ABBE23}"/>
    <cellStyle name="Normal 8 2 3 4 3 2 2" xfId="4335" xr:uid="{435BF4E7-2834-4830-A15D-550A638A41B5}"/>
    <cellStyle name="Normal 8 2 3 4 3 2 3" xfId="6667" xr:uid="{BD98A059-9EFF-43E6-ACEF-6A07B1E7EC96}"/>
    <cellStyle name="Normal 8 2 3 4 3 3" xfId="3165" xr:uid="{1ECC9168-6DB3-4985-92DB-A5BF776DD582}"/>
    <cellStyle name="Normal 8 2 3 4 3 4" xfId="5499" xr:uid="{4D408AA7-0433-459D-9074-888AF59A011F}"/>
    <cellStyle name="Normal 8 2 3 4 4" xfId="1409" xr:uid="{E3CAAF97-A6BD-4607-8C5C-D4A7F0DE3224}"/>
    <cellStyle name="Normal 8 2 3 4 4 2" xfId="3752" xr:uid="{821FC65D-F74C-4DB5-895D-7D9842A3841B}"/>
    <cellStyle name="Normal 8 2 3 4 4 3" xfId="6084" xr:uid="{4CFE3EA6-885F-498D-BFA4-F638CD759653}"/>
    <cellStyle name="Normal 8 2 3 4 5" xfId="2582" xr:uid="{918F80C0-1242-4655-8FFF-6A0EEB41B9EE}"/>
    <cellStyle name="Normal 8 2 3 4 6" xfId="4916" xr:uid="{351C2529-04CA-4742-940A-AA571E20923A}"/>
    <cellStyle name="Normal 8 2 3 5" xfId="404" xr:uid="{7578D497-394F-43EF-9868-F15D76070202}"/>
    <cellStyle name="Normal 8 2 3 5 2" xfId="995" xr:uid="{EF57D276-2618-40B8-8381-C127F9295B76}"/>
    <cellStyle name="Normal 8 2 3 5 2 2" xfId="2170" xr:uid="{2C2AA2CD-0960-4D00-82D3-9FEF33472E63}"/>
    <cellStyle name="Normal 8 2 3 5 2 2 2" xfId="4513" xr:uid="{73248AB8-4D57-4C06-8C58-494AFB4361AF}"/>
    <cellStyle name="Normal 8 2 3 5 2 2 3" xfId="6845" xr:uid="{FB002200-3409-4E1A-9AE5-40FB1D5AEA6F}"/>
    <cellStyle name="Normal 8 2 3 5 2 3" xfId="3343" xr:uid="{CCB41802-3F8D-44A1-BA78-CC9318D51F52}"/>
    <cellStyle name="Normal 8 2 3 5 2 4" xfId="5677" xr:uid="{65474340-FD45-4949-9869-94BB3EBAFFFA}"/>
    <cellStyle name="Normal 8 2 3 5 3" xfId="1587" xr:uid="{4F35CA7D-1A5E-4B45-9A4C-05229475C401}"/>
    <cellStyle name="Normal 8 2 3 5 3 2" xfId="3930" xr:uid="{1A8E60C3-9804-43A7-9C01-7E3CC606F681}"/>
    <cellStyle name="Normal 8 2 3 5 3 3" xfId="6262" xr:uid="{441964BD-E9F8-4F60-A7F1-FEDE930904A0}"/>
    <cellStyle name="Normal 8 2 3 5 4" xfId="2760" xr:uid="{C86BCDC3-D23A-464B-A0B0-E0474188EB92}"/>
    <cellStyle name="Normal 8 2 3 5 5" xfId="5094" xr:uid="{D9B86E35-BD7D-48DD-8574-A2DCB8ACF21A}"/>
    <cellStyle name="Normal 8 2 3 6" xfId="709" xr:uid="{A3321C7D-8A3F-44F2-9DE8-94F3F5BD2866}"/>
    <cellStyle name="Normal 8 2 3 6 2" xfId="1884" xr:uid="{B5A14E10-97DA-45B3-ABCD-0EA4161A7FF1}"/>
    <cellStyle name="Normal 8 2 3 6 2 2" xfId="4227" xr:uid="{322F9BB3-CB6E-410B-9C67-EB84D0E1887E}"/>
    <cellStyle name="Normal 8 2 3 6 2 3" xfId="6559" xr:uid="{3BDA0BC5-30CE-44F7-97E5-91E2FAE90427}"/>
    <cellStyle name="Normal 8 2 3 6 3" xfId="3057" xr:uid="{BA45C697-F4F0-4E66-91DC-0ED924330921}"/>
    <cellStyle name="Normal 8 2 3 6 4" xfId="5391" xr:uid="{1E71AC5B-C573-4BBB-8BCB-0BEE59BC8657}"/>
    <cellStyle name="Normal 8 2 3 7" xfId="1301" xr:uid="{53EF2F86-C033-4B7F-8C31-198E41195B89}"/>
    <cellStyle name="Normal 8 2 3 7 2" xfId="3644" xr:uid="{43B46CA6-E92D-4020-BF2C-FF23910CF56C}"/>
    <cellStyle name="Normal 8 2 3 7 3" xfId="5976" xr:uid="{95C5B625-F97E-4542-A4EE-68AEDD4EE8C3}"/>
    <cellStyle name="Normal 8 2 3 8" xfId="2474" xr:uid="{7824328B-C84F-4315-ABEA-C8FC7EF5FF6B}"/>
    <cellStyle name="Normal 8 2 3 9" xfId="4808" xr:uid="{D49F03DA-71D2-494D-BE65-B7DDF1737DF8}"/>
    <cellStyle name="Normal 8 2 4" xfId="145" xr:uid="{2F8F276C-DA43-4308-9317-2C3BF5DE506D}"/>
    <cellStyle name="Normal 8 2 4 2" xfId="307" xr:uid="{B6C96611-31A3-4C8A-9DC8-0D8E6A4DA155}"/>
    <cellStyle name="Normal 8 2 4 2 2" xfId="593" xr:uid="{FC5DD8FD-2880-42B4-AFC6-7F5442ABC8BA}"/>
    <cellStyle name="Normal 8 2 4 2 2 2" xfId="1184" xr:uid="{C3F64B16-5B88-40E1-BAC0-799F76ECA056}"/>
    <cellStyle name="Normal 8 2 4 2 2 2 2" xfId="2359" xr:uid="{FDF97D78-89AC-4212-BF5A-132104A36264}"/>
    <cellStyle name="Normal 8 2 4 2 2 2 2 2" xfId="4702" xr:uid="{FC9BFC28-A5A5-4D2C-8028-BBD6F8680678}"/>
    <cellStyle name="Normal 8 2 4 2 2 2 2 3" xfId="7034" xr:uid="{01B16598-27FD-4074-8860-2A95609F4249}"/>
    <cellStyle name="Normal 8 2 4 2 2 2 3" xfId="3532" xr:uid="{04AE426C-7676-4C48-85BE-34BC89034E47}"/>
    <cellStyle name="Normal 8 2 4 2 2 2 4" xfId="5866" xr:uid="{32C0804F-BEE3-4325-B34E-A71267C457F4}"/>
    <cellStyle name="Normal 8 2 4 2 2 3" xfId="1776" xr:uid="{DD41DECF-43F2-4E77-84C2-D3B2C1611212}"/>
    <cellStyle name="Normal 8 2 4 2 2 3 2" xfId="4119" xr:uid="{1809E4FD-F7B5-49AF-9211-0841EC418872}"/>
    <cellStyle name="Normal 8 2 4 2 2 3 3" xfId="6451" xr:uid="{D2CAFF61-011C-40E8-A06E-CFF42E27D3C4}"/>
    <cellStyle name="Normal 8 2 4 2 2 4" xfId="2949" xr:uid="{C93217B0-6F4A-4DFD-93BD-51C21B9B09B4}"/>
    <cellStyle name="Normal 8 2 4 2 2 5" xfId="5283" xr:uid="{E76BFA0D-DC2C-47CC-BCE2-4134402433D1}"/>
    <cellStyle name="Normal 8 2 4 2 3" xfId="898" xr:uid="{FB846AE2-9A9F-438E-A046-3B7981C1D2E4}"/>
    <cellStyle name="Normal 8 2 4 2 3 2" xfId="2073" xr:uid="{F3257D31-E1F8-4CEC-9E93-D0F4FE0EC7CE}"/>
    <cellStyle name="Normal 8 2 4 2 3 2 2" xfId="4416" xr:uid="{FB594895-032A-45D9-80EC-BBBF9BBB034F}"/>
    <cellStyle name="Normal 8 2 4 2 3 2 3" xfId="6748" xr:uid="{4DF1ECD3-663F-4949-839D-320719C08342}"/>
    <cellStyle name="Normal 8 2 4 2 3 3" xfId="3246" xr:uid="{104B0DDB-F890-47BE-9C4B-6858B3D821F3}"/>
    <cellStyle name="Normal 8 2 4 2 3 4" xfId="5580" xr:uid="{B47F19AA-B14A-4139-B84A-8A124DE92390}"/>
    <cellStyle name="Normal 8 2 4 2 4" xfId="1490" xr:uid="{6969D3F1-52CC-442C-A90E-FFADEE465D9A}"/>
    <cellStyle name="Normal 8 2 4 2 4 2" xfId="3833" xr:uid="{0AC0AB04-4D33-47DF-90DD-32C203494C14}"/>
    <cellStyle name="Normal 8 2 4 2 4 3" xfId="6165" xr:uid="{DF2878E8-0AA8-4A4E-8651-503CAC36540F}"/>
    <cellStyle name="Normal 8 2 4 2 5" xfId="2663" xr:uid="{70E772E9-5980-4980-BB6D-81F23C49BDE0}"/>
    <cellStyle name="Normal 8 2 4 2 6" xfId="4997" xr:uid="{42DD1697-CD09-4394-ADC7-7583ACBF9E26}"/>
    <cellStyle name="Normal 8 2 4 3" xfId="431" xr:uid="{7B9D08F5-C56A-49E0-8FA4-EA591E6A055D}"/>
    <cellStyle name="Normal 8 2 4 3 2" xfId="1022" xr:uid="{4E61EF57-7709-473F-807E-E409C08BC1F4}"/>
    <cellStyle name="Normal 8 2 4 3 2 2" xfId="2197" xr:uid="{02EB419D-7156-4A4E-A331-FE3BF1B1583B}"/>
    <cellStyle name="Normal 8 2 4 3 2 2 2" xfId="4540" xr:uid="{6E0B58B6-CD89-4F6B-B66C-AF12541AA2A7}"/>
    <cellStyle name="Normal 8 2 4 3 2 2 3" xfId="6872" xr:uid="{5D7A59A6-3A73-4B36-BE7A-A387E54A2ADE}"/>
    <cellStyle name="Normal 8 2 4 3 2 3" xfId="3370" xr:uid="{14F931E2-1B7E-49D6-9C8B-BF9D8C06CC6F}"/>
    <cellStyle name="Normal 8 2 4 3 2 4" xfId="5704" xr:uid="{93FB1C67-9B4F-4BDA-92CB-5A0F926D493A}"/>
    <cellStyle name="Normal 8 2 4 3 3" xfId="1614" xr:uid="{D7BE6D27-76D0-4DB4-B2CE-4D6B4B07C8A4}"/>
    <cellStyle name="Normal 8 2 4 3 3 2" xfId="3957" xr:uid="{156659D3-D0D4-4B8E-A89E-B8195F47C1BD}"/>
    <cellStyle name="Normal 8 2 4 3 3 3" xfId="6289" xr:uid="{9E391FE9-DB5B-4B1A-B1EE-43681734208F}"/>
    <cellStyle name="Normal 8 2 4 3 4" xfId="2787" xr:uid="{F4DB25AF-8392-459C-8609-B36AE0513174}"/>
    <cellStyle name="Normal 8 2 4 3 5" xfId="5121" xr:uid="{660F0AB6-E994-42C0-835E-E492D1F943FD}"/>
    <cellStyle name="Normal 8 2 4 4" xfId="736" xr:uid="{CC859725-5F67-4D49-A053-F5578E9D6EA1}"/>
    <cellStyle name="Normal 8 2 4 4 2" xfId="1911" xr:uid="{9D12989A-2BCF-46D6-B882-BD691485B4B8}"/>
    <cellStyle name="Normal 8 2 4 4 2 2" xfId="4254" xr:uid="{E5EB1048-7A15-4E45-BBD1-81FB05FC9CB8}"/>
    <cellStyle name="Normal 8 2 4 4 2 3" xfId="6586" xr:uid="{085F06B0-D5CC-48EC-867F-47B9FE8BAADB}"/>
    <cellStyle name="Normal 8 2 4 4 3" xfId="3084" xr:uid="{D722B06C-80E7-4EC6-9E13-B29E28F51746}"/>
    <cellStyle name="Normal 8 2 4 4 4" xfId="5418" xr:uid="{8B358444-6873-469F-A462-1AEB87ABEB59}"/>
    <cellStyle name="Normal 8 2 4 5" xfId="1328" xr:uid="{0454D390-538F-413F-BB61-1ABD31CF68C0}"/>
    <cellStyle name="Normal 8 2 4 5 2" xfId="3671" xr:uid="{9350A8D7-5C9D-42C3-A0BE-21A5815FFAB9}"/>
    <cellStyle name="Normal 8 2 4 5 3" xfId="6003" xr:uid="{B96F96CF-A292-43A4-A5CB-6C40C83778CE}"/>
    <cellStyle name="Normal 8 2 4 6" xfId="2501" xr:uid="{7FD29273-0B77-4CBA-93BF-6839CC6C3EB0}"/>
    <cellStyle name="Normal 8 2 4 7" xfId="4835" xr:uid="{8FCE18DE-D225-4F7B-96B3-3CE6DC32552F}"/>
    <cellStyle name="Normal 8 2 5" xfId="186" xr:uid="{611DAB66-024C-4B31-9027-7735E6216167}"/>
    <cellStyle name="Normal 8 2 5 2" xfId="253" xr:uid="{ADC8A282-352C-48A4-AF12-C045922F2DC6}"/>
    <cellStyle name="Normal 8 2 5 2 2" xfId="539" xr:uid="{44CE179A-91CB-4B67-9887-EA9739B31639}"/>
    <cellStyle name="Normal 8 2 5 2 2 2" xfId="1130" xr:uid="{C3A288AD-AEA9-42B7-85A6-8EF7569B2384}"/>
    <cellStyle name="Normal 8 2 5 2 2 2 2" xfId="2305" xr:uid="{529A2D23-BD0C-4C7A-A8A8-F78E4CDBDE9D}"/>
    <cellStyle name="Normal 8 2 5 2 2 2 2 2" xfId="4648" xr:uid="{32A7C0C2-2217-4063-A643-221B9D71968E}"/>
    <cellStyle name="Normal 8 2 5 2 2 2 2 3" xfId="6980" xr:uid="{EC10CE31-6DA1-48F2-B009-A8BD9BD4D902}"/>
    <cellStyle name="Normal 8 2 5 2 2 2 3" xfId="3478" xr:uid="{A59582A3-0B1F-4221-9FF8-CFCD0F7866EE}"/>
    <cellStyle name="Normal 8 2 5 2 2 2 4" xfId="5812" xr:uid="{677474C6-1D5B-4E48-88AF-468496EA8E7D}"/>
    <cellStyle name="Normal 8 2 5 2 2 3" xfId="1722" xr:uid="{6E5DEF25-19F0-4F38-B245-053E1E117FD6}"/>
    <cellStyle name="Normal 8 2 5 2 2 3 2" xfId="4065" xr:uid="{39F2706B-37F9-4CCE-9270-D028047C149F}"/>
    <cellStyle name="Normal 8 2 5 2 2 3 3" xfId="6397" xr:uid="{DCE148F8-9A04-4ED5-96EC-DF9BD80888AB}"/>
    <cellStyle name="Normal 8 2 5 2 2 4" xfId="2895" xr:uid="{6C9691F0-F4B2-4CCB-899C-79731F958270}"/>
    <cellStyle name="Normal 8 2 5 2 2 5" xfId="5229" xr:uid="{CAA6A1D0-3A76-451B-AE96-3AFBCBFCB373}"/>
    <cellStyle name="Normal 8 2 5 2 3" xfId="844" xr:uid="{EDB98192-1FD6-4111-B04F-BA1A6F88F0A2}"/>
    <cellStyle name="Normal 8 2 5 2 3 2" xfId="2019" xr:uid="{D4A96C3A-BC97-4E5F-8C5E-DC6630CE9A36}"/>
    <cellStyle name="Normal 8 2 5 2 3 2 2" xfId="4362" xr:uid="{61CA1D90-E115-4D6E-AADC-86DD4CBE3B8B}"/>
    <cellStyle name="Normal 8 2 5 2 3 2 3" xfId="6694" xr:uid="{5B598CBD-7147-4DEB-9407-CC0F5941AB30}"/>
    <cellStyle name="Normal 8 2 5 2 3 3" xfId="3192" xr:uid="{5F143386-1A6A-4872-BF29-9B7C1C68EA3F}"/>
    <cellStyle name="Normal 8 2 5 2 3 4" xfId="5526" xr:uid="{C03F8D2A-674E-40BD-821B-B72EB83399A5}"/>
    <cellStyle name="Normal 8 2 5 2 4" xfId="1436" xr:uid="{847B4524-3431-4797-B9DA-E316E742B16B}"/>
    <cellStyle name="Normal 8 2 5 2 4 2" xfId="3779" xr:uid="{E87A0A12-EDBD-46B5-9ACA-3A3D10484DB6}"/>
    <cellStyle name="Normal 8 2 5 2 4 3" xfId="6111" xr:uid="{65EE00E0-2627-41F9-A6CA-80425C980436}"/>
    <cellStyle name="Normal 8 2 5 2 5" xfId="2609" xr:uid="{35A808FB-DA41-4E92-92EF-82D489A64504}"/>
    <cellStyle name="Normal 8 2 5 2 6" xfId="4943" xr:uid="{5AF9A134-406B-4806-A3E0-A2CF9AAFC2BF}"/>
    <cellStyle name="Normal 8 2 5 3" xfId="472" xr:uid="{31359D70-55E8-4856-A8EF-EB72F43BE522}"/>
    <cellStyle name="Normal 8 2 5 3 2" xfId="1063" xr:uid="{7FC6DDD0-BCC7-42CD-AE2C-D1BC9BADEBCA}"/>
    <cellStyle name="Normal 8 2 5 3 2 2" xfId="2238" xr:uid="{0AD683E0-68C3-42C0-8F42-A1298D191A67}"/>
    <cellStyle name="Normal 8 2 5 3 2 2 2" xfId="4581" xr:uid="{814D4867-0C33-4FD1-8A88-6291B11B9DA2}"/>
    <cellStyle name="Normal 8 2 5 3 2 2 3" xfId="6913" xr:uid="{A3741610-37B9-42D6-B30A-C370D77263C9}"/>
    <cellStyle name="Normal 8 2 5 3 2 3" xfId="3411" xr:uid="{05BFB891-0FD4-476D-A9A6-2DBFC1C87D81}"/>
    <cellStyle name="Normal 8 2 5 3 2 4" xfId="5745" xr:uid="{0E12F7D6-1F67-4CF9-8EF6-97D160FF956F}"/>
    <cellStyle name="Normal 8 2 5 3 3" xfId="1655" xr:uid="{12AB7418-8D2E-40CC-B611-5B30FC7520BD}"/>
    <cellStyle name="Normal 8 2 5 3 3 2" xfId="3998" xr:uid="{CE39D04F-6A4F-47A1-8879-5ADB20DAB2CA}"/>
    <cellStyle name="Normal 8 2 5 3 3 3" xfId="6330" xr:uid="{9B93171A-09E4-4D27-96F9-42A6E783038D}"/>
    <cellStyle name="Normal 8 2 5 3 4" xfId="2828" xr:uid="{56999839-C7FD-404C-B184-020CD0B864B8}"/>
    <cellStyle name="Normal 8 2 5 3 5" xfId="5162" xr:uid="{3BE3974B-2125-45B2-8D80-588004DBE667}"/>
    <cellStyle name="Normal 8 2 5 4" xfId="777" xr:uid="{47912BE8-9ED2-4B03-8272-2F70615142C1}"/>
    <cellStyle name="Normal 8 2 5 4 2" xfId="1952" xr:uid="{D9A8F9AA-A31E-4E49-B9BB-6BD38A17223B}"/>
    <cellStyle name="Normal 8 2 5 4 2 2" xfId="4295" xr:uid="{3E41D823-A049-4F13-A790-5E4299A65648}"/>
    <cellStyle name="Normal 8 2 5 4 2 3" xfId="6627" xr:uid="{24172828-5D15-4B57-B0F9-BCC5B7993629}"/>
    <cellStyle name="Normal 8 2 5 4 3" xfId="3125" xr:uid="{9008DD56-E332-4404-A102-4A408BD091D6}"/>
    <cellStyle name="Normal 8 2 5 4 4" xfId="5459" xr:uid="{F33A44D3-98D2-4D93-80B8-8EB6DAD63418}"/>
    <cellStyle name="Normal 8 2 5 5" xfId="1369" xr:uid="{5B015AC6-D8DA-425A-8757-B74CD920E432}"/>
    <cellStyle name="Normal 8 2 5 5 2" xfId="3712" xr:uid="{F913C39F-B6D3-4910-9A58-D106F225123C}"/>
    <cellStyle name="Normal 8 2 5 5 3" xfId="6044" xr:uid="{2D472185-32D7-4027-B579-DBFDFD357CCF}"/>
    <cellStyle name="Normal 8 2 5 6" xfId="2542" xr:uid="{9A1618FA-DC8D-43C9-9E9D-BB1E0AC0B99E}"/>
    <cellStyle name="Normal 8 2 5 7" xfId="4876" xr:uid="{735595BF-DD3B-49D9-83E2-908204961EF7}"/>
    <cellStyle name="Normal 8 2 6" xfId="348" xr:uid="{3BF25DA8-DD96-4B4B-97D3-9B3D5D939D91}"/>
    <cellStyle name="Normal 8 2 6 2" xfId="634" xr:uid="{7B01B23B-18C3-4E57-89D2-DB010A49C81F}"/>
    <cellStyle name="Normal 8 2 6 2 2" xfId="1225" xr:uid="{D8134F10-B068-4A85-9077-5444D11CD5C8}"/>
    <cellStyle name="Normal 8 2 6 2 2 2" xfId="2400" xr:uid="{FDB5D809-4A75-45F9-9B37-0E520B840547}"/>
    <cellStyle name="Normal 8 2 6 2 2 2 2" xfId="4743" xr:uid="{B31859A3-2379-4CF4-AE82-944BFA8FA3CF}"/>
    <cellStyle name="Normal 8 2 6 2 2 2 3" xfId="7075" xr:uid="{D20CA327-F48C-493D-971D-DDCABF7910AC}"/>
    <cellStyle name="Normal 8 2 6 2 2 3" xfId="3573" xr:uid="{F6573DC9-C46D-403D-B870-DB1175E39DEF}"/>
    <cellStyle name="Normal 8 2 6 2 2 4" xfId="5907" xr:uid="{FA3E4A27-42D6-49CC-8BB2-A5C13E907740}"/>
    <cellStyle name="Normal 8 2 6 2 3" xfId="1817" xr:uid="{4E5A6DE8-9A6B-4155-91EC-151125528B93}"/>
    <cellStyle name="Normal 8 2 6 2 3 2" xfId="4160" xr:uid="{0C53A9EE-212E-423A-86B2-7AED738C0582}"/>
    <cellStyle name="Normal 8 2 6 2 3 3" xfId="6492" xr:uid="{416F2135-1F08-45B1-BA87-B1CBD4383A63}"/>
    <cellStyle name="Normal 8 2 6 2 4" xfId="2990" xr:uid="{B2392006-8380-4A8A-993F-47C7AD5766D1}"/>
    <cellStyle name="Normal 8 2 6 2 5" xfId="5324" xr:uid="{E296892D-C539-415D-977F-2F19C3C7DE88}"/>
    <cellStyle name="Normal 8 2 6 3" xfId="939" xr:uid="{E8D32B84-C042-472C-BCD0-54CF3257788E}"/>
    <cellStyle name="Normal 8 2 6 3 2" xfId="2114" xr:uid="{02667EE7-6132-4831-88C9-11DF1C6E28D4}"/>
    <cellStyle name="Normal 8 2 6 3 2 2" xfId="4457" xr:uid="{60084FD0-D6F8-409B-91DD-9527B7DAE2D8}"/>
    <cellStyle name="Normal 8 2 6 3 2 3" xfId="6789" xr:uid="{FC1AADBF-9C0A-4805-859F-3DD8956E4AF5}"/>
    <cellStyle name="Normal 8 2 6 3 3" xfId="3287" xr:uid="{AEB5C68D-46F6-44A4-ADBA-7774CA90EB8D}"/>
    <cellStyle name="Normal 8 2 6 3 4" xfId="5621" xr:uid="{182EC5B3-D027-4C2C-8758-04C6241D81C4}"/>
    <cellStyle name="Normal 8 2 6 4" xfId="1531" xr:uid="{87C93212-7EA1-4B39-ABE1-FC58EEB5B00D}"/>
    <cellStyle name="Normal 8 2 6 4 2" xfId="3874" xr:uid="{CAC1396B-E83B-4C11-88C4-84D8FD820D08}"/>
    <cellStyle name="Normal 8 2 6 4 3" xfId="6206" xr:uid="{4FF81F39-FFC2-43A1-9A1F-5455A2FDC1D6}"/>
    <cellStyle name="Normal 8 2 6 5" xfId="2704" xr:uid="{DE0BE939-767E-45A3-BDAF-FCEBEEA3698D}"/>
    <cellStyle name="Normal 8 2 6 6" xfId="5038" xr:uid="{C4FFAB68-A728-401C-8CAB-0A4CA085EA9B}"/>
    <cellStyle name="Normal 8 2 7" xfId="212" xr:uid="{887B21D5-10FC-4D5A-8B13-246C3111BB12}"/>
    <cellStyle name="Normal 8 2 7 2" xfId="498" xr:uid="{63AC4681-A559-4822-9CB4-5B62071C247B}"/>
    <cellStyle name="Normal 8 2 7 2 2" xfId="1089" xr:uid="{BA4EF1A7-BCA3-4C0F-B817-A776584887F9}"/>
    <cellStyle name="Normal 8 2 7 2 2 2" xfId="2264" xr:uid="{AD58135A-23A2-45D7-BB8A-DF309173F431}"/>
    <cellStyle name="Normal 8 2 7 2 2 2 2" xfId="4607" xr:uid="{2086C22F-5362-44A0-A082-A745F9036DE8}"/>
    <cellStyle name="Normal 8 2 7 2 2 2 3" xfId="6939" xr:uid="{B7CD9813-EB98-4A20-94E6-4EE776BC35DF}"/>
    <cellStyle name="Normal 8 2 7 2 2 3" xfId="3437" xr:uid="{08E6DE3A-C02D-4BB9-BC52-E0FEAFC6D0E6}"/>
    <cellStyle name="Normal 8 2 7 2 2 4" xfId="5771" xr:uid="{F0B30E35-F520-4FC2-B204-7954AC8F1C4B}"/>
    <cellStyle name="Normal 8 2 7 2 3" xfId="1681" xr:uid="{98686BF4-73BA-461D-A016-BA2837CF3B60}"/>
    <cellStyle name="Normal 8 2 7 2 3 2" xfId="4024" xr:uid="{7C2884C1-AC1F-45CF-8076-A03F366621D4}"/>
    <cellStyle name="Normal 8 2 7 2 3 3" xfId="6356" xr:uid="{B7DC1C70-19B8-47B8-B6B9-5CC33E4626B5}"/>
    <cellStyle name="Normal 8 2 7 2 4" xfId="2854" xr:uid="{33276546-2C2E-428E-98FA-40D7D93ADD80}"/>
    <cellStyle name="Normal 8 2 7 2 5" xfId="5188" xr:uid="{C29838E4-4C25-4A63-B6BB-DFE2D9597DAC}"/>
    <cellStyle name="Normal 8 2 7 3" xfId="803" xr:uid="{99324041-5CA3-47F0-851D-08A470D5F710}"/>
    <cellStyle name="Normal 8 2 7 3 2" xfId="1978" xr:uid="{8688B5BD-61D0-4B5D-BE37-A6BE3A1082AE}"/>
    <cellStyle name="Normal 8 2 7 3 2 2" xfId="4321" xr:uid="{F7630A6F-5097-453F-91B8-5107FAD8F555}"/>
    <cellStyle name="Normal 8 2 7 3 2 3" xfId="6653" xr:uid="{C1557904-3689-410E-9FA8-77B45AD5DD39}"/>
    <cellStyle name="Normal 8 2 7 3 3" xfId="3151" xr:uid="{C3521929-7294-4179-BBC9-F31F9797256D}"/>
    <cellStyle name="Normal 8 2 7 3 4" xfId="5485" xr:uid="{1BD47704-8093-49F9-AAF1-EE126F7C0240}"/>
    <cellStyle name="Normal 8 2 7 4" xfId="1395" xr:uid="{93D9B5CD-BDDF-49DA-B2AD-E6CB656D71AD}"/>
    <cellStyle name="Normal 8 2 7 4 2" xfId="3738" xr:uid="{AF924C9A-3020-42AC-8321-4F00E66D19E6}"/>
    <cellStyle name="Normal 8 2 7 4 3" xfId="6070" xr:uid="{F5AD1D05-C503-49B7-A56B-6EAFE7B02EE2}"/>
    <cellStyle name="Normal 8 2 7 5" xfId="2568" xr:uid="{AA9C3094-9859-4CC6-9979-DD1090C8BF57}"/>
    <cellStyle name="Normal 8 2 7 6" xfId="4902" xr:uid="{476ED408-0C3E-4D46-8EFC-67E13E02D362}"/>
    <cellStyle name="Normal 8 2 8" xfId="377" xr:uid="{82ACB70A-5B1B-49C7-851A-414ACFA54058}"/>
    <cellStyle name="Normal 8 2 8 2" xfId="968" xr:uid="{8BCECF4B-9A51-422B-A264-0AB090C61633}"/>
    <cellStyle name="Normal 8 2 8 2 2" xfId="2143" xr:uid="{580576B9-AA8E-470B-803F-712AE933A018}"/>
    <cellStyle name="Normal 8 2 8 2 2 2" xfId="4486" xr:uid="{32BE2F6F-4BB2-4730-8714-7D3D4D590950}"/>
    <cellStyle name="Normal 8 2 8 2 2 3" xfId="6818" xr:uid="{27E43D7F-866F-4B76-B4B5-4CC9A58213B1}"/>
    <cellStyle name="Normal 8 2 8 2 3" xfId="3316" xr:uid="{78B0BFAB-27DA-4C28-A21D-68AABD8B6EA8}"/>
    <cellStyle name="Normal 8 2 8 2 4" xfId="5650" xr:uid="{77A12FE3-F293-473C-8CB1-85E531A25A58}"/>
    <cellStyle name="Normal 8 2 8 3" xfId="1560" xr:uid="{DEA3EA99-84C3-44F7-A4A6-B9954C619756}"/>
    <cellStyle name="Normal 8 2 8 3 2" xfId="3903" xr:uid="{880F71A5-C9EE-488F-AF37-88EF6366EFA3}"/>
    <cellStyle name="Normal 8 2 8 3 3" xfId="6235" xr:uid="{FEA5A31E-DDED-40A3-9BD6-DA8D33C66358}"/>
    <cellStyle name="Normal 8 2 8 4" xfId="2733" xr:uid="{C0EFD11E-1DB5-4B80-88AF-6E21E6F6069C}"/>
    <cellStyle name="Normal 8 2 8 5" xfId="5067" xr:uid="{706E0FCF-7865-4646-9BDD-BB728A91B11B}"/>
    <cellStyle name="Normal 8 2 9" xfId="682" xr:uid="{079DFD58-F109-489C-8CB7-2C69F96CE6B5}"/>
    <cellStyle name="Normal 8 2 9 2" xfId="1857" xr:uid="{8148F936-741E-4F80-86DB-0408E1325D55}"/>
    <cellStyle name="Normal 8 2 9 2 2" xfId="4200" xr:uid="{B6D88DEC-A9E3-4E94-9094-A38D9D401160}"/>
    <cellStyle name="Normal 8 2 9 2 3" xfId="6532" xr:uid="{C35D5617-AFF8-4AC7-B9B0-9BF37FE722A7}"/>
    <cellStyle name="Normal 8 2 9 3" xfId="3030" xr:uid="{21C4DC2C-C3C7-4FD6-8946-382B311190E0}"/>
    <cellStyle name="Normal 8 2 9 4" xfId="5364" xr:uid="{5E1BFEA4-EC5E-4540-BAFD-CC96E269D6FC}"/>
    <cellStyle name="Normal 8 3" xfId="98" xr:uid="{B0924355-1125-4752-878F-EC448DA95A80}"/>
    <cellStyle name="Normal 8 3 10" xfId="2454" xr:uid="{39BA7305-4F4A-4B8E-94EE-24F6C16439D1}"/>
    <cellStyle name="Normal 8 3 11" xfId="4788" xr:uid="{B60EB347-6FAB-4C1F-B698-4F62704D6961}"/>
    <cellStyle name="Normal 8 3 2" xfId="125" xr:uid="{074AA67D-0476-4DA7-AB13-C26CEA5D8B7D}"/>
    <cellStyle name="Normal 8 3 2 2" xfId="287" xr:uid="{2F98ECE7-8D42-4BF5-B8FB-D7331B37AA3D}"/>
    <cellStyle name="Normal 8 3 2 2 2" xfId="573" xr:uid="{5BFC7452-D9D4-436B-B96D-9F1E95EA41A2}"/>
    <cellStyle name="Normal 8 3 2 2 2 2" xfId="1164" xr:uid="{4CA3D3FF-9395-4E1F-84D4-86BE4EC12C30}"/>
    <cellStyle name="Normal 8 3 2 2 2 2 2" xfId="2339" xr:uid="{7112C93F-E541-4BB7-869D-F4A1A7A8F923}"/>
    <cellStyle name="Normal 8 3 2 2 2 2 2 2" xfId="4682" xr:uid="{24C1CC47-205E-4143-80B2-135017B0E8C6}"/>
    <cellStyle name="Normal 8 3 2 2 2 2 2 3" xfId="7014" xr:uid="{93378329-3630-4267-8A43-C56D083094C2}"/>
    <cellStyle name="Normal 8 3 2 2 2 2 3" xfId="3512" xr:uid="{7AD8A719-E9DC-40FF-B660-C5E4E26D2CD8}"/>
    <cellStyle name="Normal 8 3 2 2 2 2 4" xfId="5846" xr:uid="{FA9B1253-6F87-4AF2-A019-31D1FAC414DF}"/>
    <cellStyle name="Normal 8 3 2 2 2 3" xfId="1756" xr:uid="{C90DBE63-AA2A-4978-B4AD-2371D9EEB71C}"/>
    <cellStyle name="Normal 8 3 2 2 2 3 2" xfId="4099" xr:uid="{E5EB887A-8AF7-482C-AF82-61EE15B7582D}"/>
    <cellStyle name="Normal 8 3 2 2 2 3 3" xfId="6431" xr:uid="{ABD130A8-751B-4A67-B1A6-60FA753929D6}"/>
    <cellStyle name="Normal 8 3 2 2 2 4" xfId="2929" xr:uid="{70BEF0BB-0E77-4D9B-9667-80C3185D4CDB}"/>
    <cellStyle name="Normal 8 3 2 2 2 5" xfId="5263" xr:uid="{02F37F9C-371B-44AA-B0DC-F0820F5A8CA0}"/>
    <cellStyle name="Normal 8 3 2 2 3" xfId="878" xr:uid="{A4DA7D39-6F7B-4D64-BAD0-E38F41C3B47A}"/>
    <cellStyle name="Normal 8 3 2 2 3 2" xfId="2053" xr:uid="{AD4E6AB7-D58B-4829-BAA4-E1422D8BFF4A}"/>
    <cellStyle name="Normal 8 3 2 2 3 2 2" xfId="4396" xr:uid="{203FAE05-ED25-4402-9600-A4B1B1BCD208}"/>
    <cellStyle name="Normal 8 3 2 2 3 2 3" xfId="6728" xr:uid="{05C6B933-02A2-4AB5-881D-DB78891096E1}"/>
    <cellStyle name="Normal 8 3 2 2 3 3" xfId="3226" xr:uid="{450168CA-3A2B-4B05-B8FB-9E88817983E8}"/>
    <cellStyle name="Normal 8 3 2 2 3 4" xfId="5560" xr:uid="{7FC3ACBE-6976-45A6-B233-38A0FD5D1DAD}"/>
    <cellStyle name="Normal 8 3 2 2 4" xfId="1470" xr:uid="{1091994D-3103-4497-A978-B4FC0EC62BEC}"/>
    <cellStyle name="Normal 8 3 2 2 4 2" xfId="3813" xr:uid="{D9BCA107-E05F-453C-B82B-B785EC20B7C3}"/>
    <cellStyle name="Normal 8 3 2 2 4 3" xfId="6145" xr:uid="{E733A827-69E9-4635-AC79-9439BBBF9959}"/>
    <cellStyle name="Normal 8 3 2 2 5" xfId="2643" xr:uid="{C05811BB-BFD9-4698-9336-2AC3172C8054}"/>
    <cellStyle name="Normal 8 3 2 2 6" xfId="4977" xr:uid="{9036C57E-092A-44BD-9F76-C24A93EED72C}"/>
    <cellStyle name="Normal 8 3 2 3" xfId="411" xr:uid="{200F2BC2-96A2-4C28-A68A-B6B214D75F97}"/>
    <cellStyle name="Normal 8 3 2 3 2" xfId="1002" xr:uid="{9221AD0A-4678-4F2A-8D13-385F31A3F417}"/>
    <cellStyle name="Normal 8 3 2 3 2 2" xfId="2177" xr:uid="{8B598124-E2E0-4414-A348-CA8C159F3DA3}"/>
    <cellStyle name="Normal 8 3 2 3 2 2 2" xfId="4520" xr:uid="{7AD1BB5D-3286-475A-9FD6-D9438933718E}"/>
    <cellStyle name="Normal 8 3 2 3 2 2 3" xfId="6852" xr:uid="{87E2B1F1-E363-4BDE-BD5C-8A943E0BEFE1}"/>
    <cellStyle name="Normal 8 3 2 3 2 3" xfId="3350" xr:uid="{FEAEF8B8-5379-404F-872E-34E03B95037E}"/>
    <cellStyle name="Normal 8 3 2 3 2 4" xfId="5684" xr:uid="{2E29755C-E06A-4235-A8C4-FD3A1E0EAFBF}"/>
    <cellStyle name="Normal 8 3 2 3 3" xfId="1594" xr:uid="{D6E49ACE-3588-4E6E-B293-5D1D3AAF75A7}"/>
    <cellStyle name="Normal 8 3 2 3 3 2" xfId="3937" xr:uid="{9EF18272-5923-4C05-9111-F6405E799342}"/>
    <cellStyle name="Normal 8 3 2 3 3 3" xfId="6269" xr:uid="{A25EEB40-2FC8-4688-81F8-FE9609BDA31D}"/>
    <cellStyle name="Normal 8 3 2 3 4" xfId="2767" xr:uid="{38E67AC9-0A3A-4408-925C-E07D6D4BFD21}"/>
    <cellStyle name="Normal 8 3 2 3 5" xfId="5101" xr:uid="{4CF23199-6F55-4035-B668-AA472B6E4018}"/>
    <cellStyle name="Normal 8 3 2 4" xfId="716" xr:uid="{4A1354CE-6311-4F4F-97D9-E90B171CC34E}"/>
    <cellStyle name="Normal 8 3 2 4 2" xfId="1891" xr:uid="{195DB33E-7436-4E54-91D8-41C7AF53756F}"/>
    <cellStyle name="Normal 8 3 2 4 2 2" xfId="4234" xr:uid="{B992A671-64AC-4967-8D2B-2452E64E6D39}"/>
    <cellStyle name="Normal 8 3 2 4 2 3" xfId="6566" xr:uid="{46ACAE3A-AE61-4CA2-8C50-7D402BD6E58C}"/>
    <cellStyle name="Normal 8 3 2 4 3" xfId="3064" xr:uid="{B5AF23FC-9AD5-4CBE-A569-924411E6230E}"/>
    <cellStyle name="Normal 8 3 2 4 4" xfId="5398" xr:uid="{111AD000-3791-4600-80DF-853C68974540}"/>
    <cellStyle name="Normal 8 3 2 5" xfId="1308" xr:uid="{AA9CF40E-6066-4A9A-A0F6-DCB2D2E1C4D4}"/>
    <cellStyle name="Normal 8 3 2 5 2" xfId="3651" xr:uid="{27A97CE5-F749-48B5-8A93-069A4599F127}"/>
    <cellStyle name="Normal 8 3 2 5 3" xfId="5983" xr:uid="{D61FBB35-20A0-41D2-8260-A47BD65C8ACD}"/>
    <cellStyle name="Normal 8 3 2 6" xfId="2481" xr:uid="{042573FF-95AE-465A-98DF-D9127A847CED}"/>
    <cellStyle name="Normal 8 3 2 7" xfId="4815" xr:uid="{BF6F372A-0F32-4FB4-B20F-E0CA1182D132}"/>
    <cellStyle name="Normal 8 3 3" xfId="166" xr:uid="{A9C71F87-FDD7-4D6B-81C1-5AFB5495ADF2}"/>
    <cellStyle name="Normal 8 3 3 2" xfId="328" xr:uid="{72861A6B-2D5A-4F4C-95CB-9232AD12D91F}"/>
    <cellStyle name="Normal 8 3 3 2 2" xfId="614" xr:uid="{72DBB7C7-B97A-4DAD-855B-C735ECCBDEFF}"/>
    <cellStyle name="Normal 8 3 3 2 2 2" xfId="1205" xr:uid="{41D2F141-402B-4164-AF4D-253CFBE77B73}"/>
    <cellStyle name="Normal 8 3 3 2 2 2 2" xfId="2380" xr:uid="{56022A7A-E951-428D-A00E-B54E93DDC547}"/>
    <cellStyle name="Normal 8 3 3 2 2 2 2 2" xfId="4723" xr:uid="{07FD89A3-2AFA-4146-AB3E-DCFD305D36B4}"/>
    <cellStyle name="Normal 8 3 3 2 2 2 2 3" xfId="7055" xr:uid="{A9F34C87-5A43-4B5E-AFD4-087C490BEA07}"/>
    <cellStyle name="Normal 8 3 3 2 2 2 3" xfId="3553" xr:uid="{CA431508-E6C9-4BE1-A873-359EA57009CE}"/>
    <cellStyle name="Normal 8 3 3 2 2 2 4" xfId="5887" xr:uid="{A4B60EDD-D458-4747-9E53-BCE4AFE2D6A3}"/>
    <cellStyle name="Normal 8 3 3 2 2 3" xfId="1797" xr:uid="{D8851110-9178-4BC0-9D0E-25C76AD57239}"/>
    <cellStyle name="Normal 8 3 3 2 2 3 2" xfId="4140" xr:uid="{3BB4E207-BCE5-49D6-9148-C7BDAA2FC7B7}"/>
    <cellStyle name="Normal 8 3 3 2 2 3 3" xfId="6472" xr:uid="{E1ABF249-57B0-4997-9202-4B25BB4808A3}"/>
    <cellStyle name="Normal 8 3 3 2 2 4" xfId="2970" xr:uid="{D7CC6446-D46F-4F6F-A9B5-C10F329B0455}"/>
    <cellStyle name="Normal 8 3 3 2 2 5" xfId="5304" xr:uid="{2558C83E-4BA5-41A2-AC92-5BDD28A3877A}"/>
    <cellStyle name="Normal 8 3 3 2 3" xfId="919" xr:uid="{E610B3CF-84D0-49CD-A186-491C28D90511}"/>
    <cellStyle name="Normal 8 3 3 2 3 2" xfId="2094" xr:uid="{715574D7-2DCA-4891-9A66-DFE8FD149EFE}"/>
    <cellStyle name="Normal 8 3 3 2 3 2 2" xfId="4437" xr:uid="{4A01C216-FD14-42EF-A3DF-677EAC9CB604}"/>
    <cellStyle name="Normal 8 3 3 2 3 2 3" xfId="6769" xr:uid="{AD5225FF-829B-4187-ABE4-83478F8CE1A2}"/>
    <cellStyle name="Normal 8 3 3 2 3 3" xfId="3267" xr:uid="{944D3C56-3E5C-42F4-8519-475B61B3FB52}"/>
    <cellStyle name="Normal 8 3 3 2 3 4" xfId="5601" xr:uid="{E9C593CA-8DCC-48D0-93E1-A40730686DB9}"/>
    <cellStyle name="Normal 8 3 3 2 4" xfId="1511" xr:uid="{BF58A34B-EE31-4FC4-B3E2-1E5D3ACB4BE6}"/>
    <cellStyle name="Normal 8 3 3 2 4 2" xfId="3854" xr:uid="{30304191-FDB4-4A59-A610-2AE85465F0B2}"/>
    <cellStyle name="Normal 8 3 3 2 4 3" xfId="6186" xr:uid="{F72AA1DB-E5FF-4754-ADA0-D213E0E45A74}"/>
    <cellStyle name="Normal 8 3 3 2 5" xfId="2684" xr:uid="{90E475BD-A16D-41A0-AE75-087FE09BA05B}"/>
    <cellStyle name="Normal 8 3 3 2 6" xfId="5018" xr:uid="{BB5B738E-A522-4674-903B-000853393784}"/>
    <cellStyle name="Normal 8 3 3 3" xfId="452" xr:uid="{02448F77-1A61-48B6-B2D1-F139930AFDA1}"/>
    <cellStyle name="Normal 8 3 3 3 2" xfId="1043" xr:uid="{39A2E746-3A34-40E9-B3FF-56067E27F1FE}"/>
    <cellStyle name="Normal 8 3 3 3 2 2" xfId="2218" xr:uid="{ABB613E6-1E9F-4CAC-91A5-93B43681AC09}"/>
    <cellStyle name="Normal 8 3 3 3 2 2 2" xfId="4561" xr:uid="{D7E6DD7A-1572-4B41-97A2-8C18124D6152}"/>
    <cellStyle name="Normal 8 3 3 3 2 2 3" xfId="6893" xr:uid="{B67469B3-6369-462D-9F06-09942A1374E2}"/>
    <cellStyle name="Normal 8 3 3 3 2 3" xfId="3391" xr:uid="{59DEB4CE-9E36-4DF3-A85F-CFCAC3EE3851}"/>
    <cellStyle name="Normal 8 3 3 3 2 4" xfId="5725" xr:uid="{A9B64D47-EF5A-4679-9566-991C25902D93}"/>
    <cellStyle name="Normal 8 3 3 3 3" xfId="1635" xr:uid="{4CD7F543-D552-491C-97A4-68EC3D4EA030}"/>
    <cellStyle name="Normal 8 3 3 3 3 2" xfId="3978" xr:uid="{1DE0A5A8-4D47-469D-AE97-70C0EBC26FD2}"/>
    <cellStyle name="Normal 8 3 3 3 3 3" xfId="6310" xr:uid="{DD3ABF67-2A32-44DE-A3CA-DC1DE5C7D276}"/>
    <cellStyle name="Normal 8 3 3 3 4" xfId="2808" xr:uid="{425C0593-B6C2-4FA4-BF76-7EE4B2E23B59}"/>
    <cellStyle name="Normal 8 3 3 3 5" xfId="5142" xr:uid="{2EA50C08-42EE-46FB-A9D2-D2A5F642C62F}"/>
    <cellStyle name="Normal 8 3 3 4" xfId="757" xr:uid="{B87609DB-BD41-42A2-9023-D711BC744F30}"/>
    <cellStyle name="Normal 8 3 3 4 2" xfId="1932" xr:uid="{F18F8893-351A-4D41-9AF0-9E00D3ABDBCC}"/>
    <cellStyle name="Normal 8 3 3 4 2 2" xfId="4275" xr:uid="{2EE390E9-869D-4172-8912-2D05EF251DCE}"/>
    <cellStyle name="Normal 8 3 3 4 2 3" xfId="6607" xr:uid="{3DA55878-397A-47D4-9F40-DE0BCF9FCE70}"/>
    <cellStyle name="Normal 8 3 3 4 3" xfId="3105" xr:uid="{2BDA0298-A16C-4937-8724-118BCF2F5D24}"/>
    <cellStyle name="Normal 8 3 3 4 4" xfId="5439" xr:uid="{8CC260A1-DFF2-4CE6-A2BF-3F2D411BD47B}"/>
    <cellStyle name="Normal 8 3 3 5" xfId="1349" xr:uid="{5A7EDD26-7472-4B51-9373-38DE23A60B81}"/>
    <cellStyle name="Normal 8 3 3 5 2" xfId="3692" xr:uid="{CD0D457B-FFB6-4730-9CEB-545CD50378F4}"/>
    <cellStyle name="Normal 8 3 3 5 3" xfId="6024" xr:uid="{55457CAE-D662-411E-9EBC-FB3247D9592A}"/>
    <cellStyle name="Normal 8 3 3 6" xfId="2522" xr:uid="{4B726F04-9409-490F-B961-7CFF93B26F3E}"/>
    <cellStyle name="Normal 8 3 3 7" xfId="4856" xr:uid="{5C85C805-4DF0-4900-B713-55648F57CEE9}"/>
    <cellStyle name="Normal 8 3 4" xfId="193" xr:uid="{207FD806-193F-444D-B8B5-06B18F7A0607}"/>
    <cellStyle name="Normal 8 3 4 2" xfId="260" xr:uid="{1BB71CEA-8538-4542-9BB8-234C18D2A6E1}"/>
    <cellStyle name="Normal 8 3 4 2 2" xfId="546" xr:uid="{ED7D87A3-6FFA-4434-ABF8-F7CD412C810A}"/>
    <cellStyle name="Normal 8 3 4 2 2 2" xfId="1137" xr:uid="{FAC9620A-B27A-4CC0-A850-DC2761AF5981}"/>
    <cellStyle name="Normal 8 3 4 2 2 2 2" xfId="2312" xr:uid="{952784F9-A1AB-46A7-8F3B-E4CD3591C767}"/>
    <cellStyle name="Normal 8 3 4 2 2 2 2 2" xfId="4655" xr:uid="{5081C40D-FEFB-491F-B6C4-0A0D459926E0}"/>
    <cellStyle name="Normal 8 3 4 2 2 2 2 3" xfId="6987" xr:uid="{C862D05B-66D7-4D83-A5FF-239726DAA7F3}"/>
    <cellStyle name="Normal 8 3 4 2 2 2 3" xfId="3485" xr:uid="{BA33DCC1-D3D4-4CB8-8ED5-69826F963766}"/>
    <cellStyle name="Normal 8 3 4 2 2 2 4" xfId="5819" xr:uid="{E18AF61F-9769-435D-A3BE-2C560DEE23EC}"/>
    <cellStyle name="Normal 8 3 4 2 2 3" xfId="1729" xr:uid="{CFF8E033-A92F-453A-93D5-D59049E18FE4}"/>
    <cellStyle name="Normal 8 3 4 2 2 3 2" xfId="4072" xr:uid="{CB8DCB7B-2329-4956-AC89-C850BAEFD294}"/>
    <cellStyle name="Normal 8 3 4 2 2 3 3" xfId="6404" xr:uid="{C680E08A-684B-4DAE-AD91-6600C095C8BE}"/>
    <cellStyle name="Normal 8 3 4 2 2 4" xfId="2902" xr:uid="{D1394F28-968C-4885-B35D-F6741D60057F}"/>
    <cellStyle name="Normal 8 3 4 2 2 5" xfId="5236" xr:uid="{8BE7A4BF-C3C1-4398-BC11-7D25941AC8BA}"/>
    <cellStyle name="Normal 8 3 4 2 3" xfId="851" xr:uid="{2E1E9285-A895-4F1B-A463-2203234DD66B}"/>
    <cellStyle name="Normal 8 3 4 2 3 2" xfId="2026" xr:uid="{5284BD5A-EF04-4AA0-B372-1E7EA4AFC29C}"/>
    <cellStyle name="Normal 8 3 4 2 3 2 2" xfId="4369" xr:uid="{00DE1AD9-17BA-4A31-A14F-087D602CA3D2}"/>
    <cellStyle name="Normal 8 3 4 2 3 2 3" xfId="6701" xr:uid="{2A389835-CD54-4505-8B53-8AF98104CAD1}"/>
    <cellStyle name="Normal 8 3 4 2 3 3" xfId="3199" xr:uid="{11133F70-D592-4CE8-951F-6518C4EA48F8}"/>
    <cellStyle name="Normal 8 3 4 2 3 4" xfId="5533" xr:uid="{552ED9BD-2DBB-42B3-9B9F-1BA4B090428B}"/>
    <cellStyle name="Normal 8 3 4 2 4" xfId="1443" xr:uid="{58B44167-1243-4D87-A810-2EB29E11C558}"/>
    <cellStyle name="Normal 8 3 4 2 4 2" xfId="3786" xr:uid="{98D2F223-79B5-4194-A30B-4C2D09F72261}"/>
    <cellStyle name="Normal 8 3 4 2 4 3" xfId="6118" xr:uid="{C337F531-C064-410E-9F91-2CB6D9481B9B}"/>
    <cellStyle name="Normal 8 3 4 2 5" xfId="2616" xr:uid="{BEF42A80-0C32-46AC-9A28-96D83630B9EB}"/>
    <cellStyle name="Normal 8 3 4 2 6" xfId="4950" xr:uid="{3589DEF4-96FF-4CD3-ABD7-40585F5A7401}"/>
    <cellStyle name="Normal 8 3 4 3" xfId="479" xr:uid="{64687BCC-9F9A-478B-9895-345911129AC6}"/>
    <cellStyle name="Normal 8 3 4 3 2" xfId="1070" xr:uid="{5FAB943B-EE95-472D-891C-C54916A0CFD4}"/>
    <cellStyle name="Normal 8 3 4 3 2 2" xfId="2245" xr:uid="{9C2301A5-D1C9-4B33-A8E8-5DB768DB7ED2}"/>
    <cellStyle name="Normal 8 3 4 3 2 2 2" xfId="4588" xr:uid="{2D263EC9-1EA2-4721-9200-1F5A43387E53}"/>
    <cellStyle name="Normal 8 3 4 3 2 2 3" xfId="6920" xr:uid="{3796A9C1-7197-4509-9B34-34F4A23A822C}"/>
    <cellStyle name="Normal 8 3 4 3 2 3" xfId="3418" xr:uid="{ED4AD693-12E4-4CDB-8B5A-53F0500C5ABC}"/>
    <cellStyle name="Normal 8 3 4 3 2 4" xfId="5752" xr:uid="{4F80D7AD-23B9-4666-AC98-4D68F3CE4570}"/>
    <cellStyle name="Normal 8 3 4 3 3" xfId="1662" xr:uid="{9B80A1CE-FB92-43DA-8AF8-5BDF6EB18C12}"/>
    <cellStyle name="Normal 8 3 4 3 3 2" xfId="4005" xr:uid="{52E98106-3433-4DA7-A764-5F60B8BAC6C8}"/>
    <cellStyle name="Normal 8 3 4 3 3 3" xfId="6337" xr:uid="{DA26FB11-8B6D-4272-ADC4-89B702AC742C}"/>
    <cellStyle name="Normal 8 3 4 3 4" xfId="2835" xr:uid="{44E9A7CD-7BED-4DE0-8285-7B8412693DB9}"/>
    <cellStyle name="Normal 8 3 4 3 5" xfId="5169" xr:uid="{DFAC60D4-8C3A-48F4-B18A-AC320EEE7325}"/>
    <cellStyle name="Normal 8 3 4 4" xfId="784" xr:uid="{5316C96F-4120-4895-85F2-3AB342BC901F}"/>
    <cellStyle name="Normal 8 3 4 4 2" xfId="1959" xr:uid="{0EAD2F6B-7923-4684-B063-B9E8FE05B2EF}"/>
    <cellStyle name="Normal 8 3 4 4 2 2" xfId="4302" xr:uid="{36197177-C870-45CF-A5EB-9226E77E3BBB}"/>
    <cellStyle name="Normal 8 3 4 4 2 3" xfId="6634" xr:uid="{2D0C5C32-3323-4AF2-B3E6-86CD371510AC}"/>
    <cellStyle name="Normal 8 3 4 4 3" xfId="3132" xr:uid="{4A30C4E3-4192-40B2-8659-DF349E53AA0B}"/>
    <cellStyle name="Normal 8 3 4 4 4" xfId="5466" xr:uid="{90A894BC-09E6-47B9-A65E-E0F1EFBF2384}"/>
    <cellStyle name="Normal 8 3 4 5" xfId="1376" xr:uid="{195A3C3F-C8CF-4A2F-BE7A-3365E3AA0285}"/>
    <cellStyle name="Normal 8 3 4 5 2" xfId="3719" xr:uid="{527BA181-14E9-4A46-A355-3458D6E75573}"/>
    <cellStyle name="Normal 8 3 4 5 3" xfId="6051" xr:uid="{978265A2-0E40-406D-938B-03BEAF39360A}"/>
    <cellStyle name="Normal 8 3 4 6" xfId="2549" xr:uid="{B1529DC8-624C-4D1E-80F9-2A15EE24CE06}"/>
    <cellStyle name="Normal 8 3 4 7" xfId="4883" xr:uid="{D0BBC7CF-A1C0-4C3A-94E3-F115FC71B32C}"/>
    <cellStyle name="Normal 8 3 5" xfId="355" xr:uid="{FD93C740-5049-4275-9000-8F53339CCE85}"/>
    <cellStyle name="Normal 8 3 5 2" xfId="641" xr:uid="{BAB49C54-02BB-44F8-8807-D4E5983BD6E9}"/>
    <cellStyle name="Normal 8 3 5 2 2" xfId="1232" xr:uid="{8F9D8255-18D5-44E7-B70D-52DD70BE81EC}"/>
    <cellStyle name="Normal 8 3 5 2 2 2" xfId="2407" xr:uid="{D1AF03F0-1008-4904-8923-AB587575145C}"/>
    <cellStyle name="Normal 8 3 5 2 2 2 2" xfId="4750" xr:uid="{3A8E4E2E-288A-4FE2-9857-3DF9A07A87D5}"/>
    <cellStyle name="Normal 8 3 5 2 2 2 3" xfId="7082" xr:uid="{0A68F994-A8DA-4D81-B13F-66651886E7AA}"/>
    <cellStyle name="Normal 8 3 5 2 2 3" xfId="3580" xr:uid="{365C9933-429D-40A7-8F90-5192AD7FC5D5}"/>
    <cellStyle name="Normal 8 3 5 2 2 4" xfId="5914" xr:uid="{DC692D2A-BB9A-46D5-B045-2F228B71C445}"/>
    <cellStyle name="Normal 8 3 5 2 3" xfId="1824" xr:uid="{EAF7E37B-E636-43B5-B0F1-5259F8A12408}"/>
    <cellStyle name="Normal 8 3 5 2 3 2" xfId="4167" xr:uid="{0201D4E3-1876-4B8F-B178-B1D7B5B622B4}"/>
    <cellStyle name="Normal 8 3 5 2 3 3" xfId="6499" xr:uid="{D1DC1556-0335-4D3D-AA4C-BD30290C2644}"/>
    <cellStyle name="Normal 8 3 5 2 4" xfId="2997" xr:uid="{10CF814E-85D0-4EFE-975D-B697952D903B}"/>
    <cellStyle name="Normal 8 3 5 2 5" xfId="5331" xr:uid="{71CD40EA-8E5E-42B0-8F79-605BBF8C858C}"/>
    <cellStyle name="Normal 8 3 5 3" xfId="946" xr:uid="{FD2F51F1-0A46-47C2-A523-8A58AB48C07F}"/>
    <cellStyle name="Normal 8 3 5 3 2" xfId="2121" xr:uid="{0FBE90C1-8DD6-4D0D-867E-8EE1CF01365C}"/>
    <cellStyle name="Normal 8 3 5 3 2 2" xfId="4464" xr:uid="{18BC5746-F112-4D6B-889F-36D4CA6E03B0}"/>
    <cellStyle name="Normal 8 3 5 3 2 3" xfId="6796" xr:uid="{245B21D4-A3C6-4A59-8F79-A5BD10907F0D}"/>
    <cellStyle name="Normal 8 3 5 3 3" xfId="3294" xr:uid="{F40D6A98-0BFF-4291-90E6-ECBA4D48750D}"/>
    <cellStyle name="Normal 8 3 5 3 4" xfId="5628" xr:uid="{9838E4BD-B17B-42A2-A0D7-8AF5FC0917F6}"/>
    <cellStyle name="Normal 8 3 5 4" xfId="1538" xr:uid="{2813D495-9ADA-4D01-9B29-1F57C23DA411}"/>
    <cellStyle name="Normal 8 3 5 4 2" xfId="3881" xr:uid="{6AE848B9-58A3-4E9E-8720-FDB5A99319D6}"/>
    <cellStyle name="Normal 8 3 5 4 3" xfId="6213" xr:uid="{7FB02622-5483-4541-9A4A-0D5DEF9B2218}"/>
    <cellStyle name="Normal 8 3 5 5" xfId="2711" xr:uid="{23760061-5EFA-45D0-97A0-A0DA1AD1A742}"/>
    <cellStyle name="Normal 8 3 5 6" xfId="5045" xr:uid="{E73A9967-FD55-4475-A594-EE3EED03CE71}"/>
    <cellStyle name="Normal 8 3 6" xfId="233" xr:uid="{C9199923-6C06-4925-BCCB-B70BA1455F25}"/>
    <cellStyle name="Normal 8 3 6 2" xfId="519" xr:uid="{315A01D0-B76A-4636-BAE2-59F25E823863}"/>
    <cellStyle name="Normal 8 3 6 2 2" xfId="1110" xr:uid="{C7455F59-CE3B-49D0-8752-F7BA9D93AC19}"/>
    <cellStyle name="Normal 8 3 6 2 2 2" xfId="2285" xr:uid="{B679C9B1-D5A2-4B02-84CA-DCC0A6C557A5}"/>
    <cellStyle name="Normal 8 3 6 2 2 2 2" xfId="4628" xr:uid="{828F7091-94CE-41CB-B274-16E10DAE5C8D}"/>
    <cellStyle name="Normal 8 3 6 2 2 2 3" xfId="6960" xr:uid="{55363F5B-7A6B-4D2C-A294-E293968E3B08}"/>
    <cellStyle name="Normal 8 3 6 2 2 3" xfId="3458" xr:uid="{983A78D9-0EA1-4A19-81CD-2C0ED35513CD}"/>
    <cellStyle name="Normal 8 3 6 2 2 4" xfId="5792" xr:uid="{8D8A7C41-BEEA-4FCD-91C9-AB31FD46AF00}"/>
    <cellStyle name="Normal 8 3 6 2 3" xfId="1702" xr:uid="{93C1F1D5-F936-4D6E-B275-ACF1608E12CE}"/>
    <cellStyle name="Normal 8 3 6 2 3 2" xfId="4045" xr:uid="{2762AA9E-A3DD-458C-9917-4A6BECBB4AE9}"/>
    <cellStyle name="Normal 8 3 6 2 3 3" xfId="6377" xr:uid="{6059B618-CE2D-4B79-AB5E-8DD46C981823}"/>
    <cellStyle name="Normal 8 3 6 2 4" xfId="2875" xr:uid="{021C6796-C772-4F91-A811-4684E59D472D}"/>
    <cellStyle name="Normal 8 3 6 2 5" xfId="5209" xr:uid="{8E3B0054-D0D2-4581-9B3F-7D5DE8EC3ED6}"/>
    <cellStyle name="Normal 8 3 6 3" xfId="824" xr:uid="{97F82DFF-A514-4AD8-BBEA-367514DBDA53}"/>
    <cellStyle name="Normal 8 3 6 3 2" xfId="1999" xr:uid="{A32AD8B5-90E3-4DB5-B855-FE519E05481B}"/>
    <cellStyle name="Normal 8 3 6 3 2 2" xfId="4342" xr:uid="{7E0026B2-6594-464A-BE10-011C42B2C45C}"/>
    <cellStyle name="Normal 8 3 6 3 2 3" xfId="6674" xr:uid="{9340B27E-2A9E-41A0-856B-2C6778EEA6E2}"/>
    <cellStyle name="Normal 8 3 6 3 3" xfId="3172" xr:uid="{E643002F-91D0-4301-BBD7-13245C829651}"/>
    <cellStyle name="Normal 8 3 6 3 4" xfId="5506" xr:uid="{A7838665-206B-4267-BB39-EAA55AF5D30D}"/>
    <cellStyle name="Normal 8 3 6 4" xfId="1416" xr:uid="{40C6EB37-6379-4716-87E8-073839884EF8}"/>
    <cellStyle name="Normal 8 3 6 4 2" xfId="3759" xr:uid="{1ED724A5-808A-42D6-9A3C-EF220C25D0E2}"/>
    <cellStyle name="Normal 8 3 6 4 3" xfId="6091" xr:uid="{2C3A9EE9-266F-4AD4-A9FF-D93CDA77782B}"/>
    <cellStyle name="Normal 8 3 6 5" xfId="2589" xr:uid="{299EB848-61E7-48E0-B276-15E39B2DCB25}"/>
    <cellStyle name="Normal 8 3 6 6" xfId="4923" xr:uid="{79B4D838-B240-43EA-BC85-2A3CF9279F09}"/>
    <cellStyle name="Normal 8 3 7" xfId="384" xr:uid="{A1F7F973-B9AD-4870-9F29-E30F23FFE938}"/>
    <cellStyle name="Normal 8 3 7 2" xfId="975" xr:uid="{41D0B574-4696-4D33-8BF0-723CE8AE71A1}"/>
    <cellStyle name="Normal 8 3 7 2 2" xfId="2150" xr:uid="{2E8F178C-C61C-4B70-979D-74CE0DF60A00}"/>
    <cellStyle name="Normal 8 3 7 2 2 2" xfId="4493" xr:uid="{2487ECF9-6BD7-42CD-AF4B-8F7831F02CEB}"/>
    <cellStyle name="Normal 8 3 7 2 2 3" xfId="6825" xr:uid="{4C98AA82-11D6-4A9C-A121-DD7BF32325FA}"/>
    <cellStyle name="Normal 8 3 7 2 3" xfId="3323" xr:uid="{5DEA3A96-7E9E-4E5E-A602-15D624634C94}"/>
    <cellStyle name="Normal 8 3 7 2 4" xfId="5657" xr:uid="{4C7ADC24-97C2-4322-83AD-6CD68973DDD8}"/>
    <cellStyle name="Normal 8 3 7 3" xfId="1567" xr:uid="{7F4DE6BD-7508-46DA-A9C6-36A97BD2E1ED}"/>
    <cellStyle name="Normal 8 3 7 3 2" xfId="3910" xr:uid="{19A944DF-650A-4BF3-B1DA-8709AB0D823D}"/>
    <cellStyle name="Normal 8 3 7 3 3" xfId="6242" xr:uid="{8F1836AE-65A3-4B67-B998-C7BC376784F8}"/>
    <cellStyle name="Normal 8 3 7 4" xfId="2740" xr:uid="{F4F64928-BE69-44C8-B3BB-E9583A135A72}"/>
    <cellStyle name="Normal 8 3 7 5" xfId="5074" xr:uid="{DF851688-0FEB-4BE1-98CE-012057489808}"/>
    <cellStyle name="Normal 8 3 8" xfId="689" xr:uid="{EA02F075-05FC-43CB-AFA2-7571E9DEBF75}"/>
    <cellStyle name="Normal 8 3 8 2" xfId="1864" xr:uid="{FB7DB834-43FF-4063-BD4E-952C66B906CC}"/>
    <cellStyle name="Normal 8 3 8 2 2" xfId="4207" xr:uid="{4F06252D-87B8-4078-8EA1-E065B41CBD8D}"/>
    <cellStyle name="Normal 8 3 8 2 3" xfId="6539" xr:uid="{9E74AF79-E601-4E19-B371-0F7959B90323}"/>
    <cellStyle name="Normal 8 3 8 3" xfId="3037" xr:uid="{A1A42D2C-DAE3-41EC-AD4C-6637214DB3F3}"/>
    <cellStyle name="Normal 8 3 8 4" xfId="5371" xr:uid="{15FB3033-ACAB-44E5-A04C-4F5E24937CC5}"/>
    <cellStyle name="Normal 8 3 9" xfId="1281" xr:uid="{63D675F3-75CE-4E0C-8E16-06A2A9A28022}"/>
    <cellStyle name="Normal 8 3 9 2" xfId="3624" xr:uid="{EA708B51-A256-4893-88FA-A74BCF0B838A}"/>
    <cellStyle name="Normal 8 3 9 3" xfId="5956" xr:uid="{A9DD0AA6-BC40-4C92-BE7E-CC461CA6910E}"/>
    <cellStyle name="Normal 8 4" xfId="112" xr:uid="{1FF46DEB-C5EF-44E7-AE5C-DFF4708D85BF}"/>
    <cellStyle name="Normal 8 4 2" xfId="153" xr:uid="{D77C6260-D2D0-4F3C-8579-DCDDE41A97EE}"/>
    <cellStyle name="Normal 8 4 2 2" xfId="315" xr:uid="{C1611C88-AD3E-4422-833B-C9691368BBB0}"/>
    <cellStyle name="Normal 8 4 2 2 2" xfId="601" xr:uid="{19C1BE46-7E34-4CC7-90B6-365AC0025358}"/>
    <cellStyle name="Normal 8 4 2 2 2 2" xfId="1192" xr:uid="{DB823C03-D796-43A8-9CE3-D42BFC753B70}"/>
    <cellStyle name="Normal 8 4 2 2 2 2 2" xfId="2367" xr:uid="{4AF97B21-8F23-45E0-A6B0-91253F26BA4A}"/>
    <cellStyle name="Normal 8 4 2 2 2 2 2 2" xfId="4710" xr:uid="{60F5B505-B6AD-4893-BCA4-1689C661D345}"/>
    <cellStyle name="Normal 8 4 2 2 2 2 2 3" xfId="7042" xr:uid="{A642F031-8A5E-4E40-AF5E-07489C65D001}"/>
    <cellStyle name="Normal 8 4 2 2 2 2 3" xfId="3540" xr:uid="{94AA7270-3DA7-44BE-95AF-3A9A7EF6D7A4}"/>
    <cellStyle name="Normal 8 4 2 2 2 2 4" xfId="5874" xr:uid="{70F53847-14C4-4763-8E71-EAF233BC7282}"/>
    <cellStyle name="Normal 8 4 2 2 2 3" xfId="1784" xr:uid="{9FE46E9E-11F7-4B8F-9C1E-EF7DE619A964}"/>
    <cellStyle name="Normal 8 4 2 2 2 3 2" xfId="4127" xr:uid="{4DAB86C8-064C-4228-8703-52FE6921398E}"/>
    <cellStyle name="Normal 8 4 2 2 2 3 3" xfId="6459" xr:uid="{AC42AE1B-D6F7-467E-A9B4-F0DC6BF0EDB3}"/>
    <cellStyle name="Normal 8 4 2 2 2 4" xfId="2957" xr:uid="{898A3892-4EA6-48A8-84C8-4040FD4003A4}"/>
    <cellStyle name="Normal 8 4 2 2 2 5" xfId="5291" xr:uid="{132F12FE-9C8C-4E8A-A0DA-4796B96C1640}"/>
    <cellStyle name="Normal 8 4 2 2 3" xfId="906" xr:uid="{84D20627-1432-45E5-9E94-030C6C7187F5}"/>
    <cellStyle name="Normal 8 4 2 2 3 2" xfId="2081" xr:uid="{82190105-3905-450F-8BB0-86C0B3A78611}"/>
    <cellStyle name="Normal 8 4 2 2 3 2 2" xfId="4424" xr:uid="{B059104C-A75C-482E-9474-FC0F526E5B48}"/>
    <cellStyle name="Normal 8 4 2 2 3 2 3" xfId="6756" xr:uid="{5D55D896-15FE-410D-A24E-AA894BA477D4}"/>
    <cellStyle name="Normal 8 4 2 2 3 3" xfId="3254" xr:uid="{4F17A786-6934-44E2-8D54-13DC99A42874}"/>
    <cellStyle name="Normal 8 4 2 2 3 4" xfId="5588" xr:uid="{0B0D7523-E6FF-498C-BC76-FA097B91B98E}"/>
    <cellStyle name="Normal 8 4 2 2 4" xfId="1498" xr:uid="{C21B5CD4-43E6-493A-9E7B-0406982A49B5}"/>
    <cellStyle name="Normal 8 4 2 2 4 2" xfId="3841" xr:uid="{827DA4E5-6B3D-4C16-BA4A-9C31B9934493}"/>
    <cellStyle name="Normal 8 4 2 2 4 3" xfId="6173" xr:uid="{4F2B94BB-8239-4BC3-ACF8-7ECC657A540C}"/>
    <cellStyle name="Normal 8 4 2 2 5" xfId="2671" xr:uid="{F23E0141-CA15-4822-934F-1D2A3E5B5B13}"/>
    <cellStyle name="Normal 8 4 2 2 6" xfId="5005" xr:uid="{27C8766E-610C-40D7-AEE8-B205A2EEE809}"/>
    <cellStyle name="Normal 8 4 2 3" xfId="439" xr:uid="{61356F09-BA0F-4AFB-87AF-50768B96A9E0}"/>
    <cellStyle name="Normal 8 4 2 3 2" xfId="1030" xr:uid="{32DA7E9C-B898-445E-B2B9-523DB06CB384}"/>
    <cellStyle name="Normal 8 4 2 3 2 2" xfId="2205" xr:uid="{CF4B4672-5FB6-484C-88A6-C439992BC7A0}"/>
    <cellStyle name="Normal 8 4 2 3 2 2 2" xfId="4548" xr:uid="{EF1611F2-F2CB-4643-B162-5AC4CB44F640}"/>
    <cellStyle name="Normal 8 4 2 3 2 2 3" xfId="6880" xr:uid="{C7124890-6454-4AD4-A737-EBAD4912398E}"/>
    <cellStyle name="Normal 8 4 2 3 2 3" xfId="3378" xr:uid="{15D25016-5ECA-4DA1-96CE-A130BE06C6DE}"/>
    <cellStyle name="Normal 8 4 2 3 2 4" xfId="5712" xr:uid="{D8EAAE70-F3E4-4B16-992C-73708166001F}"/>
    <cellStyle name="Normal 8 4 2 3 3" xfId="1622" xr:uid="{42A71DE1-5528-4543-9E5D-7A6EC83F5635}"/>
    <cellStyle name="Normal 8 4 2 3 3 2" xfId="3965" xr:uid="{BEC1A394-8EFF-40F3-99B2-512E21B85FD4}"/>
    <cellStyle name="Normal 8 4 2 3 3 3" xfId="6297" xr:uid="{62FC3CA5-323C-4607-9F79-75BC01A28DA3}"/>
    <cellStyle name="Normal 8 4 2 3 4" xfId="2795" xr:uid="{9B6FA294-8EF1-46D6-BE3D-C13DD4B35343}"/>
    <cellStyle name="Normal 8 4 2 3 5" xfId="5129" xr:uid="{CDE88679-8EC8-43F9-B435-AA752386BA9B}"/>
    <cellStyle name="Normal 8 4 2 4" xfId="744" xr:uid="{9FAECDBB-C457-43CE-AD1A-8313ED45DFBC}"/>
    <cellStyle name="Normal 8 4 2 4 2" xfId="1919" xr:uid="{98A90864-E91E-4619-AC2B-69253E0C7686}"/>
    <cellStyle name="Normal 8 4 2 4 2 2" xfId="4262" xr:uid="{B175DAEF-CFC1-4386-8C7F-3B1C1B68061C}"/>
    <cellStyle name="Normal 8 4 2 4 2 3" xfId="6594" xr:uid="{5189E13F-19E6-44D1-8E5E-61E6E3BD9BDA}"/>
    <cellStyle name="Normal 8 4 2 4 3" xfId="3092" xr:uid="{45658479-C3CA-4796-A2CC-4227197F9E23}"/>
    <cellStyle name="Normal 8 4 2 4 4" xfId="5426" xr:uid="{ACE6B356-5508-4D46-B378-483882BE5861}"/>
    <cellStyle name="Normal 8 4 2 5" xfId="1336" xr:uid="{45711FE1-9CC5-4674-B246-6FE18926DA17}"/>
    <cellStyle name="Normal 8 4 2 5 2" xfId="3679" xr:uid="{4DD42768-6606-4C97-878D-8F5CFEB976C3}"/>
    <cellStyle name="Normal 8 4 2 5 3" xfId="6011" xr:uid="{FE2D7A67-81A3-4385-A31C-A6FA37BA2219}"/>
    <cellStyle name="Normal 8 4 2 6" xfId="2509" xr:uid="{E93BF36C-1ABC-4551-AFEE-6E8B20FFF4B2}"/>
    <cellStyle name="Normal 8 4 2 7" xfId="4843" xr:uid="{18D6A5EB-6B55-41EB-ACB5-EAA34EF99DD6}"/>
    <cellStyle name="Normal 8 4 3" xfId="274" xr:uid="{0C528EDE-4B4D-435D-B3E0-9B49A0BDB054}"/>
    <cellStyle name="Normal 8 4 3 2" xfId="560" xr:uid="{117EB672-1C03-4A41-8EC9-E5AB94F14DD2}"/>
    <cellStyle name="Normal 8 4 3 2 2" xfId="1151" xr:uid="{43C413B4-9597-445A-94F3-9138312C030F}"/>
    <cellStyle name="Normal 8 4 3 2 2 2" xfId="2326" xr:uid="{EB5BBFED-8304-4274-BAF3-284CFCA7B60D}"/>
    <cellStyle name="Normal 8 4 3 2 2 2 2" xfId="4669" xr:uid="{4E1D7EDE-68FB-4CCF-963C-13C94D36B0F0}"/>
    <cellStyle name="Normal 8 4 3 2 2 2 3" xfId="7001" xr:uid="{5753FBD4-B08A-4A29-9A4B-01CF6384056C}"/>
    <cellStyle name="Normal 8 4 3 2 2 3" xfId="3499" xr:uid="{B14AEFAD-90CE-494B-A744-81AD506A5C33}"/>
    <cellStyle name="Normal 8 4 3 2 2 4" xfId="5833" xr:uid="{827C1041-9005-4556-B161-D1FC037750AD}"/>
    <cellStyle name="Normal 8 4 3 2 3" xfId="1743" xr:uid="{F1623B19-5D42-41A1-B855-4CF9EE99A7A8}"/>
    <cellStyle name="Normal 8 4 3 2 3 2" xfId="4086" xr:uid="{0FC7A4ED-D18C-4913-BD54-083E6AE03255}"/>
    <cellStyle name="Normal 8 4 3 2 3 3" xfId="6418" xr:uid="{F6279C90-F2F1-4074-AF36-841FBEB81C95}"/>
    <cellStyle name="Normal 8 4 3 2 4" xfId="2916" xr:uid="{D5C8C20A-FFE6-4305-80FC-4B0E1574F99D}"/>
    <cellStyle name="Normal 8 4 3 2 5" xfId="5250" xr:uid="{6C403551-A361-4CB1-91A5-E051767529B6}"/>
    <cellStyle name="Normal 8 4 3 3" xfId="865" xr:uid="{76A4CA4B-B118-443C-BB72-C63DD12370FD}"/>
    <cellStyle name="Normal 8 4 3 3 2" xfId="2040" xr:uid="{98FFA491-82C5-48C6-B385-BD5E480247A7}"/>
    <cellStyle name="Normal 8 4 3 3 2 2" xfId="4383" xr:uid="{5C552335-E5F8-408E-91C0-1BCEC86926C5}"/>
    <cellStyle name="Normal 8 4 3 3 2 3" xfId="6715" xr:uid="{70045A8A-AE38-4118-A00D-D6BCA4FA9CAF}"/>
    <cellStyle name="Normal 8 4 3 3 3" xfId="3213" xr:uid="{C8B47721-05D5-45DD-BAC9-F3136421EE7F}"/>
    <cellStyle name="Normal 8 4 3 3 4" xfId="5547" xr:uid="{CC5A4D84-EF1B-4F19-B41A-EA2B3F27850E}"/>
    <cellStyle name="Normal 8 4 3 4" xfId="1457" xr:uid="{34A0EA64-3B00-44A2-980E-4F7A19B1943C}"/>
    <cellStyle name="Normal 8 4 3 4 2" xfId="3800" xr:uid="{57FE79B4-BCDB-4626-9E2B-BD52F1181282}"/>
    <cellStyle name="Normal 8 4 3 4 3" xfId="6132" xr:uid="{F9DF9D44-6A8D-4EF9-AD99-EE744B12660A}"/>
    <cellStyle name="Normal 8 4 3 5" xfId="2630" xr:uid="{F13CED43-3900-46F9-9C41-230CB7DB2745}"/>
    <cellStyle name="Normal 8 4 3 6" xfId="4964" xr:uid="{B7D30110-881B-47D3-9042-3E89912DB8DA}"/>
    <cellStyle name="Normal 8 4 4" xfId="220" xr:uid="{501902A4-CE96-45A2-8235-02717B2B0F14}"/>
    <cellStyle name="Normal 8 4 4 2" xfId="506" xr:uid="{422B36F3-9B54-4C92-8791-E143476FC4E4}"/>
    <cellStyle name="Normal 8 4 4 2 2" xfId="1097" xr:uid="{F4115B28-83BE-4F5A-90D5-203ACB67D05C}"/>
    <cellStyle name="Normal 8 4 4 2 2 2" xfId="2272" xr:uid="{3FD4662F-29F8-4C01-ACDD-8B71744409CC}"/>
    <cellStyle name="Normal 8 4 4 2 2 2 2" xfId="4615" xr:uid="{7B72DD5D-157E-4618-986D-E47CAD7912C5}"/>
    <cellStyle name="Normal 8 4 4 2 2 2 3" xfId="6947" xr:uid="{E71F1AAF-0188-4591-898C-29F20D88FE0E}"/>
    <cellStyle name="Normal 8 4 4 2 2 3" xfId="3445" xr:uid="{D7A82D21-1E67-41FD-B830-0195FD77E5E6}"/>
    <cellStyle name="Normal 8 4 4 2 2 4" xfId="5779" xr:uid="{7F99C1F7-646E-467D-8802-0ED9FF4ABE1C}"/>
    <cellStyle name="Normal 8 4 4 2 3" xfId="1689" xr:uid="{F4375CB0-B4F4-4885-9016-0593A0F2AF08}"/>
    <cellStyle name="Normal 8 4 4 2 3 2" xfId="4032" xr:uid="{8EA17CC3-CC17-472D-8439-184ACDEE4CED}"/>
    <cellStyle name="Normal 8 4 4 2 3 3" xfId="6364" xr:uid="{93898F36-4500-47DB-9702-6D23D3481425}"/>
    <cellStyle name="Normal 8 4 4 2 4" xfId="2862" xr:uid="{BE457851-B5B8-47A4-803D-92A054937DD7}"/>
    <cellStyle name="Normal 8 4 4 2 5" xfId="5196" xr:uid="{EEE2F8C3-36BB-4D66-B2F4-7C09E9AE2304}"/>
    <cellStyle name="Normal 8 4 4 3" xfId="811" xr:uid="{68ABDEFC-BB2D-40B6-B6F7-F10F90531A1D}"/>
    <cellStyle name="Normal 8 4 4 3 2" xfId="1986" xr:uid="{E4C704CF-7D42-4385-B8DC-676BD62F9CD7}"/>
    <cellStyle name="Normal 8 4 4 3 2 2" xfId="4329" xr:uid="{4EC40718-22B0-413D-B111-C2EB3FC07406}"/>
    <cellStyle name="Normal 8 4 4 3 2 3" xfId="6661" xr:uid="{A06F6AA8-8F50-47A3-A3EE-B3F65DE492E3}"/>
    <cellStyle name="Normal 8 4 4 3 3" xfId="3159" xr:uid="{06A9B863-5BAA-4262-97BF-65E30F552D14}"/>
    <cellStyle name="Normal 8 4 4 3 4" xfId="5493" xr:uid="{DDAFB5B7-BB87-4100-8522-DE7770C36057}"/>
    <cellStyle name="Normal 8 4 4 4" xfId="1403" xr:uid="{BBF1027A-3ABB-4051-A9D8-4F0B3997233F}"/>
    <cellStyle name="Normal 8 4 4 4 2" xfId="3746" xr:uid="{3133AEE1-1E49-49D1-888B-4775E86E746F}"/>
    <cellStyle name="Normal 8 4 4 4 3" xfId="6078" xr:uid="{077402D8-732E-4596-A712-F0BCA2149276}"/>
    <cellStyle name="Normal 8 4 4 5" xfId="2576" xr:uid="{92FA26DB-092A-40D1-AC9C-87C20DA04376}"/>
    <cellStyle name="Normal 8 4 4 6" xfId="4910" xr:uid="{4D02E346-7A8D-478B-B848-1DF23798ABB5}"/>
    <cellStyle name="Normal 8 4 5" xfId="398" xr:uid="{7CA15BF8-F4F7-4A7D-940A-30B1A1024FAB}"/>
    <cellStyle name="Normal 8 4 5 2" xfId="989" xr:uid="{548BE728-659D-4CD5-BD71-4C375334F3F8}"/>
    <cellStyle name="Normal 8 4 5 2 2" xfId="2164" xr:uid="{D473762D-CD56-4B47-BD5E-B493F47277E3}"/>
    <cellStyle name="Normal 8 4 5 2 2 2" xfId="4507" xr:uid="{22783155-C5CA-4E13-B037-DEDB406D44DE}"/>
    <cellStyle name="Normal 8 4 5 2 2 3" xfId="6839" xr:uid="{C6CA0C35-F58D-4D80-A885-16B4E9FAEDF8}"/>
    <cellStyle name="Normal 8 4 5 2 3" xfId="3337" xr:uid="{D73F41D0-62D3-4F99-A982-8E4A7A44AABF}"/>
    <cellStyle name="Normal 8 4 5 2 4" xfId="5671" xr:uid="{44D197D0-5708-469A-B921-5A72A618D7C9}"/>
    <cellStyle name="Normal 8 4 5 3" xfId="1581" xr:uid="{4FFE20F1-F4F5-48B6-A8CF-8F181A133287}"/>
    <cellStyle name="Normal 8 4 5 3 2" xfId="3924" xr:uid="{7AFAC8C0-5E8F-4930-A6DF-9021E5874D3F}"/>
    <cellStyle name="Normal 8 4 5 3 3" xfId="6256" xr:uid="{C03B5638-EBCA-4F4D-AA64-9BAE6B854EF2}"/>
    <cellStyle name="Normal 8 4 5 4" xfId="2754" xr:uid="{C44CC69A-484A-44CB-98AE-14E84A73F7BF}"/>
    <cellStyle name="Normal 8 4 5 5" xfId="5088" xr:uid="{1571F3A6-9A36-4447-BC9C-0019DE31A3D1}"/>
    <cellStyle name="Normal 8 4 6" xfId="703" xr:uid="{46BE8D0C-F37B-45E2-8140-C4A12BF2AC17}"/>
    <cellStyle name="Normal 8 4 6 2" xfId="1878" xr:uid="{29C7F8D9-BAC0-421B-AF8B-211477D70DC2}"/>
    <cellStyle name="Normal 8 4 6 2 2" xfId="4221" xr:uid="{7E4EA52E-A428-46FC-B733-5F4678FD1031}"/>
    <cellStyle name="Normal 8 4 6 2 3" xfId="6553" xr:uid="{35878B95-FDFC-4FC6-AFA7-F8B74E731554}"/>
    <cellStyle name="Normal 8 4 6 3" xfId="3051" xr:uid="{D76FACF4-3AA0-45F8-BF5C-76A309360941}"/>
    <cellStyle name="Normal 8 4 6 4" xfId="5385" xr:uid="{9857FB08-7CF2-42FF-B5AB-21753B0BD916}"/>
    <cellStyle name="Normal 8 4 7" xfId="1295" xr:uid="{FC670D48-B7F4-4A00-AAF5-A04E9DB395BF}"/>
    <cellStyle name="Normal 8 4 7 2" xfId="3638" xr:uid="{58278DD6-E6B5-4CB5-A5C7-3234BE92A59A}"/>
    <cellStyle name="Normal 8 4 7 3" xfId="5970" xr:uid="{03AFF008-33D0-4C80-A177-5F8EDB21DC88}"/>
    <cellStyle name="Normal 8 4 8" xfId="2468" xr:uid="{00B4DC02-DBF5-446A-8C55-503D07B7883B}"/>
    <cellStyle name="Normal 8 4 9" xfId="4802" xr:uid="{5B4FEB91-1307-4E85-8D74-D7AB6EEA55D5}"/>
    <cellStyle name="Normal 8 5" xfId="139" xr:uid="{C5F3264B-D85A-4E39-AF41-61B96639D60D}"/>
    <cellStyle name="Normal 8 5 2" xfId="301" xr:uid="{C2065D0A-D25B-4A42-9CAD-F53BE1A037BB}"/>
    <cellStyle name="Normal 8 5 2 2" xfId="587" xr:uid="{56750808-21FE-461D-9816-ED2503885C5E}"/>
    <cellStyle name="Normal 8 5 2 2 2" xfId="1178" xr:uid="{E17DC593-5CF0-40BC-9A46-FD24361818AF}"/>
    <cellStyle name="Normal 8 5 2 2 2 2" xfId="2353" xr:uid="{5B7DA649-CA02-40E9-B783-3C64537FE7CF}"/>
    <cellStyle name="Normal 8 5 2 2 2 2 2" xfId="4696" xr:uid="{12665616-05C2-47BB-BD9D-7D901C7FEBD4}"/>
    <cellStyle name="Normal 8 5 2 2 2 2 3" xfId="7028" xr:uid="{8C95B4C7-D3DE-4CE8-88A9-50A1F6F82F04}"/>
    <cellStyle name="Normal 8 5 2 2 2 3" xfId="3526" xr:uid="{6B0A431C-4361-43A4-9871-0F3E210E03FA}"/>
    <cellStyle name="Normal 8 5 2 2 2 4" xfId="5860" xr:uid="{B6EABA9C-A71D-4B25-8193-7974FDC9EFF1}"/>
    <cellStyle name="Normal 8 5 2 2 3" xfId="1770" xr:uid="{68024F51-905F-4CF3-954A-42637816DD55}"/>
    <cellStyle name="Normal 8 5 2 2 3 2" xfId="4113" xr:uid="{76D97AF6-2D44-4D9D-BB39-37435DE17B91}"/>
    <cellStyle name="Normal 8 5 2 2 3 3" xfId="6445" xr:uid="{A042148A-71CA-49CB-8E02-AF6E1A6257B7}"/>
    <cellStyle name="Normal 8 5 2 2 4" xfId="2943" xr:uid="{D86B1BFC-E7AA-4DE1-8AA7-DE2C270E5B03}"/>
    <cellStyle name="Normal 8 5 2 2 5" xfId="5277" xr:uid="{4D13E508-68D0-44D8-99FD-96BC5FCAFBD8}"/>
    <cellStyle name="Normal 8 5 2 3" xfId="892" xr:uid="{9BB08633-A4DD-46A0-B84B-69D26A7E9CFC}"/>
    <cellStyle name="Normal 8 5 2 3 2" xfId="2067" xr:uid="{F2B082D7-83F7-46C8-94B2-3BAD10B299B9}"/>
    <cellStyle name="Normal 8 5 2 3 2 2" xfId="4410" xr:uid="{E82C7503-0713-42C2-9308-8450575A90CE}"/>
    <cellStyle name="Normal 8 5 2 3 2 3" xfId="6742" xr:uid="{E6C286B0-F552-425E-A9D5-5218FBFF9137}"/>
    <cellStyle name="Normal 8 5 2 3 3" xfId="3240" xr:uid="{2187475D-BB87-4EBF-BB0D-5B1DA204C2E0}"/>
    <cellStyle name="Normal 8 5 2 3 4" xfId="5574" xr:uid="{D4BE3404-C819-4962-85A4-D706E0B40F9F}"/>
    <cellStyle name="Normal 8 5 2 4" xfId="1484" xr:uid="{E538EDA1-32CF-4A78-97AA-CA84C76584C1}"/>
    <cellStyle name="Normal 8 5 2 4 2" xfId="3827" xr:uid="{2D0083AE-7048-47BA-B2A4-5C6E058D0890}"/>
    <cellStyle name="Normal 8 5 2 4 3" xfId="6159" xr:uid="{62A4638B-05E6-4119-B120-17F33C936132}"/>
    <cellStyle name="Normal 8 5 2 5" xfId="2657" xr:uid="{08EC694E-8BAA-406B-ADC0-80F4D8EA5FB2}"/>
    <cellStyle name="Normal 8 5 2 6" xfId="4991" xr:uid="{27066A1D-73A7-4D29-9B7B-DB2EE41E0645}"/>
    <cellStyle name="Normal 8 5 3" xfId="425" xr:uid="{B4D0C99C-1EAC-45A0-9932-2A339B92DBB0}"/>
    <cellStyle name="Normal 8 5 3 2" xfId="1016" xr:uid="{C9887FE6-426C-4949-A089-6F8FD90F7F60}"/>
    <cellStyle name="Normal 8 5 3 2 2" xfId="2191" xr:uid="{95BB9D7E-16BD-4D2A-9291-444F9E364D45}"/>
    <cellStyle name="Normal 8 5 3 2 2 2" xfId="4534" xr:uid="{5C9F0B34-B53B-4272-BCB5-61931FE6BF8C}"/>
    <cellStyle name="Normal 8 5 3 2 2 3" xfId="6866" xr:uid="{5869E2A0-A44E-4F62-ABAC-7B7C9837DD05}"/>
    <cellStyle name="Normal 8 5 3 2 3" xfId="3364" xr:uid="{24D8161D-5FCC-4237-BF9D-2DEFA44EAF31}"/>
    <cellStyle name="Normal 8 5 3 2 4" xfId="5698" xr:uid="{CA140442-2E14-41C5-972A-B023806584A2}"/>
    <cellStyle name="Normal 8 5 3 3" xfId="1608" xr:uid="{3F1294DB-456C-4055-A44B-20867924C848}"/>
    <cellStyle name="Normal 8 5 3 3 2" xfId="3951" xr:uid="{BA2479A0-0EDC-4A0D-B11E-A40CCA9DF35A}"/>
    <cellStyle name="Normal 8 5 3 3 3" xfId="6283" xr:uid="{D007384C-4AB8-4CB9-BDBD-2D3C434D1774}"/>
    <cellStyle name="Normal 8 5 3 4" xfId="2781" xr:uid="{103A73B5-C6EC-4F5F-859E-38016F5D18D3}"/>
    <cellStyle name="Normal 8 5 3 5" xfId="5115" xr:uid="{D63437B8-48D4-4682-B0B1-7E2E4F7DC2E9}"/>
    <cellStyle name="Normal 8 5 4" xfId="730" xr:uid="{27EEFCE8-CB3C-4A23-A6A8-9ED127229D8B}"/>
    <cellStyle name="Normal 8 5 4 2" xfId="1905" xr:uid="{3D8EAED4-B090-4562-A484-557808DC959C}"/>
    <cellStyle name="Normal 8 5 4 2 2" xfId="4248" xr:uid="{179F7181-AFB1-4F7A-8200-1DF9C4D602F4}"/>
    <cellStyle name="Normal 8 5 4 2 3" xfId="6580" xr:uid="{3414932D-8BF3-4845-B2BD-B454D50D8BCC}"/>
    <cellStyle name="Normal 8 5 4 3" xfId="3078" xr:uid="{93629C4A-C0DF-42F8-AEE6-3034B032C54D}"/>
    <cellStyle name="Normal 8 5 4 4" xfId="5412" xr:uid="{FA9A9F2C-A0E6-4E2C-B282-E2AC26AB2E0B}"/>
    <cellStyle name="Normal 8 5 5" xfId="1322" xr:uid="{B926B497-39E7-47BB-865A-1CDB96164649}"/>
    <cellStyle name="Normal 8 5 5 2" xfId="3665" xr:uid="{85EDB0F2-333A-4659-BC8A-5F911AAFC5B0}"/>
    <cellStyle name="Normal 8 5 5 3" xfId="5997" xr:uid="{DAD1B98B-7A75-4841-9DA5-795DE530D2CF}"/>
    <cellStyle name="Normal 8 5 6" xfId="2495" xr:uid="{FA1E1E4E-9222-4418-8B8C-7B4DF0A0E417}"/>
    <cellStyle name="Normal 8 5 7" xfId="4829" xr:uid="{1ED79EED-A12C-4630-87EC-CE01C0D9FE16}"/>
    <cellStyle name="Normal 8 6" xfId="180" xr:uid="{5A1E2D8F-4DD8-4BD0-BF7A-111ED746D3A3}"/>
    <cellStyle name="Normal 8 6 2" xfId="247" xr:uid="{574F59F9-35E5-4755-948A-857BC97C9DAA}"/>
    <cellStyle name="Normal 8 6 2 2" xfId="533" xr:uid="{771B73BB-D559-4429-BFDF-A81B67C4AB71}"/>
    <cellStyle name="Normal 8 6 2 2 2" xfId="1124" xr:uid="{27428850-307E-45CE-94BB-89B86355FAE0}"/>
    <cellStyle name="Normal 8 6 2 2 2 2" xfId="2299" xr:uid="{286AB2CF-7146-432E-A15C-5DCDE45DDB06}"/>
    <cellStyle name="Normal 8 6 2 2 2 2 2" xfId="4642" xr:uid="{514589C7-E473-48F8-A0FF-3207146324B7}"/>
    <cellStyle name="Normal 8 6 2 2 2 2 3" xfId="6974" xr:uid="{5F992A1F-17A4-43E8-A410-BAB05400EBDF}"/>
    <cellStyle name="Normal 8 6 2 2 2 3" xfId="3472" xr:uid="{6B3525A9-1C18-45EE-9ACE-50F27BD783E6}"/>
    <cellStyle name="Normal 8 6 2 2 2 4" xfId="5806" xr:uid="{2EA4D65A-A43D-4147-8381-B3799608AA97}"/>
    <cellStyle name="Normal 8 6 2 2 3" xfId="1716" xr:uid="{157D5A82-A026-41CE-B98D-7761A76094A9}"/>
    <cellStyle name="Normal 8 6 2 2 3 2" xfId="4059" xr:uid="{A90F2B06-FA59-4B14-BA7A-CEAB0B5D7181}"/>
    <cellStyle name="Normal 8 6 2 2 3 3" xfId="6391" xr:uid="{A0374523-532C-4B98-871A-1456FD5CA2E0}"/>
    <cellStyle name="Normal 8 6 2 2 4" xfId="2889" xr:uid="{E45FEB48-8740-47B3-8E1F-7947455F7F5D}"/>
    <cellStyle name="Normal 8 6 2 2 5" xfId="5223" xr:uid="{3A8FC985-F946-4927-BD56-E5A9CDBF4675}"/>
    <cellStyle name="Normal 8 6 2 3" xfId="838" xr:uid="{9050CD28-EB0E-4B72-A822-CA5A116A0DD3}"/>
    <cellStyle name="Normal 8 6 2 3 2" xfId="2013" xr:uid="{E4BE3420-3C1E-4E29-B154-946C9122473D}"/>
    <cellStyle name="Normal 8 6 2 3 2 2" xfId="4356" xr:uid="{C90546F0-0E11-4F86-ABCC-4DA43B5700F4}"/>
    <cellStyle name="Normal 8 6 2 3 2 3" xfId="6688" xr:uid="{A7593579-1D5A-4875-99DF-52809A1A5C21}"/>
    <cellStyle name="Normal 8 6 2 3 3" xfId="3186" xr:uid="{1805387D-A89B-4CAC-BDDD-53AC7A789486}"/>
    <cellStyle name="Normal 8 6 2 3 4" xfId="5520" xr:uid="{2416FB18-4D6D-4CB4-B9B0-43CADA80A8C7}"/>
    <cellStyle name="Normal 8 6 2 4" xfId="1430" xr:uid="{21CD9863-0E22-48ED-B8DC-12169A1A6001}"/>
    <cellStyle name="Normal 8 6 2 4 2" xfId="3773" xr:uid="{26CE4D2E-5703-4D37-BD98-60DEB416834C}"/>
    <cellStyle name="Normal 8 6 2 4 3" xfId="6105" xr:uid="{30387721-5FD3-404B-94B0-4ACD9A6B37E2}"/>
    <cellStyle name="Normal 8 6 2 5" xfId="2603" xr:uid="{CE25A49A-2ADC-4F5D-B54B-0B81C9EC33F8}"/>
    <cellStyle name="Normal 8 6 2 6" xfId="4937" xr:uid="{BF4D300B-FB3C-4A78-9C23-86696AF2D21F}"/>
    <cellStyle name="Normal 8 6 3" xfId="466" xr:uid="{85BC37F2-DAFE-415E-BE9E-A9AB02B193E3}"/>
    <cellStyle name="Normal 8 6 3 2" xfId="1057" xr:uid="{5E9876A8-1725-4749-89BD-E21939361036}"/>
    <cellStyle name="Normal 8 6 3 2 2" xfId="2232" xr:uid="{6B127032-2365-4C1B-83FE-006F5AA647AE}"/>
    <cellStyle name="Normal 8 6 3 2 2 2" xfId="4575" xr:uid="{93A59ED9-D9AE-4CE2-ACBA-BC215D5B3B50}"/>
    <cellStyle name="Normal 8 6 3 2 2 3" xfId="6907" xr:uid="{63E65073-A340-4200-919F-6742B0315E39}"/>
    <cellStyle name="Normal 8 6 3 2 3" xfId="3405" xr:uid="{74DF79B2-847C-4BF0-A7EF-220E32A4A070}"/>
    <cellStyle name="Normal 8 6 3 2 4" xfId="5739" xr:uid="{3EEA0C0A-16D8-4A68-A584-BD15AF50E9F4}"/>
    <cellStyle name="Normal 8 6 3 3" xfId="1649" xr:uid="{8EA9998B-0131-42E2-864C-00467F746D6D}"/>
    <cellStyle name="Normal 8 6 3 3 2" xfId="3992" xr:uid="{37EB7596-6D4A-4D4B-8CF6-E240B45BC7F3}"/>
    <cellStyle name="Normal 8 6 3 3 3" xfId="6324" xr:uid="{07507C55-8EEF-42E2-A2AF-AD4B6158B9CE}"/>
    <cellStyle name="Normal 8 6 3 4" xfId="2822" xr:uid="{79DF9AF0-0E53-4F57-A446-DCA2A887F5AB}"/>
    <cellStyle name="Normal 8 6 3 5" xfId="5156" xr:uid="{015BD677-F10B-4E3A-8967-EBF062E58A25}"/>
    <cellStyle name="Normal 8 6 4" xfId="771" xr:uid="{F6A5637A-C849-4375-B1E2-D9E5F7632FE0}"/>
    <cellStyle name="Normal 8 6 4 2" xfId="1946" xr:uid="{1D4B3972-808A-40E5-8AC1-44C25061A5D9}"/>
    <cellStyle name="Normal 8 6 4 2 2" xfId="4289" xr:uid="{2EB064CA-87BF-4717-863F-11B7BDDC41E8}"/>
    <cellStyle name="Normal 8 6 4 2 3" xfId="6621" xr:uid="{A05F48E6-7111-483F-BF8E-230B9B6174B4}"/>
    <cellStyle name="Normal 8 6 4 3" xfId="3119" xr:uid="{26377A25-354F-4E9C-8BAF-05DDB353AB2F}"/>
    <cellStyle name="Normal 8 6 4 4" xfId="5453" xr:uid="{31630647-6753-45F0-8F57-ED75C6F2ABBE}"/>
    <cellStyle name="Normal 8 6 5" xfId="1363" xr:uid="{C5EA3EBB-9AD4-4859-9077-BCC8ECC3A2CA}"/>
    <cellStyle name="Normal 8 6 5 2" xfId="3706" xr:uid="{FEFAE59B-A141-4068-B39B-D113BB0F4611}"/>
    <cellStyle name="Normal 8 6 5 3" xfId="6038" xr:uid="{8765462A-7436-4A59-9168-CB6F16B3EFCE}"/>
    <cellStyle name="Normal 8 6 6" xfId="2536" xr:uid="{92090204-ACE0-4228-A75B-72C29973057C}"/>
    <cellStyle name="Normal 8 6 7" xfId="4870" xr:uid="{B0682DD5-C09E-4A81-90BB-8DB9DF3B543D}"/>
    <cellStyle name="Normal 8 7" xfId="340" xr:uid="{7E0B268A-08C7-4154-926D-554F19996125}"/>
    <cellStyle name="Normal 8 7 2" xfId="626" xr:uid="{0EB22549-4960-4ED8-A37D-5F8716CE4E25}"/>
    <cellStyle name="Normal 8 7 2 2" xfId="1217" xr:uid="{E24C57B5-8A8A-4EBC-A58B-28E15AD7BA74}"/>
    <cellStyle name="Normal 8 7 2 2 2" xfId="2392" xr:uid="{60AD6D84-9435-435B-A730-AA6F96658512}"/>
    <cellStyle name="Normal 8 7 2 2 2 2" xfId="4735" xr:uid="{A4077E20-A51B-42F2-8FE3-4D47E8AF5345}"/>
    <cellStyle name="Normal 8 7 2 2 2 3" xfId="7067" xr:uid="{6AB74431-F714-438F-AEFB-9B8DFBFC2A80}"/>
    <cellStyle name="Normal 8 7 2 2 3" xfId="3565" xr:uid="{62B76DE3-5F76-4695-92F5-DB3074149BEB}"/>
    <cellStyle name="Normal 8 7 2 2 4" xfId="5899" xr:uid="{52BEA0FB-88FF-40F3-98FC-952E46D9BEFC}"/>
    <cellStyle name="Normal 8 7 2 3" xfId="1809" xr:uid="{D7229A09-B7E1-4AA7-9284-F304DF4A1694}"/>
    <cellStyle name="Normal 8 7 2 3 2" xfId="4152" xr:uid="{6D2E2151-0AFD-410E-9D19-8B4416FF6BEA}"/>
    <cellStyle name="Normal 8 7 2 3 3" xfId="6484" xr:uid="{9708BF09-4173-40AE-941F-5AE57989CB22}"/>
    <cellStyle name="Normal 8 7 2 4" xfId="2982" xr:uid="{8F44DA8F-3B91-428B-B6C8-2401B3748F16}"/>
    <cellStyle name="Normal 8 7 2 5" xfId="5316" xr:uid="{97E025AF-09E4-41BE-817C-A3E4187A08B5}"/>
    <cellStyle name="Normal 8 7 3" xfId="931" xr:uid="{ECFE698E-4802-48CA-869D-3CD7AC1D7D41}"/>
    <cellStyle name="Normal 8 7 3 2" xfId="2106" xr:uid="{86B26863-EECA-455F-A435-8C918F583031}"/>
    <cellStyle name="Normal 8 7 3 2 2" xfId="4449" xr:uid="{8E70BE9B-EFD8-4019-808F-B264E09DCC96}"/>
    <cellStyle name="Normal 8 7 3 2 3" xfId="6781" xr:uid="{44946872-8AC2-41FD-B26F-E329DFA95D84}"/>
    <cellStyle name="Normal 8 7 3 3" xfId="3279" xr:uid="{64C1B589-C5B4-4B69-A619-C8877F5298C0}"/>
    <cellStyle name="Normal 8 7 3 4" xfId="5613" xr:uid="{6DA070FD-37D0-4C74-B009-F34BF8094846}"/>
    <cellStyle name="Normal 8 7 4" xfId="1523" xr:uid="{497200BD-4C55-46C2-B30D-6600CAC1C016}"/>
    <cellStyle name="Normal 8 7 4 2" xfId="3866" xr:uid="{08DC1EC6-8172-4EFA-A144-BC986092BFF0}"/>
    <cellStyle name="Normal 8 7 4 3" xfId="6198" xr:uid="{5B4C2EA5-C306-4C21-9B24-23BD1998E7BD}"/>
    <cellStyle name="Normal 8 7 5" xfId="2696" xr:uid="{32A1214C-27DA-41B2-9721-125C976B901A}"/>
    <cellStyle name="Normal 8 7 6" xfId="5030" xr:uid="{BBA74ABA-9BAE-4FF8-8985-D5473955BA76}"/>
    <cellStyle name="Normal 8 8" xfId="206" xr:uid="{AA2D7FFC-D4A4-4B8C-9EC2-E35425EA38EA}"/>
    <cellStyle name="Normal 8 8 2" xfId="492" xr:uid="{433759A1-05C3-440D-AB6A-2B259EBB8058}"/>
    <cellStyle name="Normal 8 8 2 2" xfId="1083" xr:uid="{6A28AE16-AE87-40C5-8390-EF07F098EA74}"/>
    <cellStyle name="Normal 8 8 2 2 2" xfId="2258" xr:uid="{165D7975-C384-40A2-981A-874CE2A27F80}"/>
    <cellStyle name="Normal 8 8 2 2 2 2" xfId="4601" xr:uid="{9A53B6E8-B69C-4E04-9B44-671AD67C47A0}"/>
    <cellStyle name="Normal 8 8 2 2 2 3" xfId="6933" xr:uid="{71980EA6-0C72-477C-8AFB-B4879B682B8F}"/>
    <cellStyle name="Normal 8 8 2 2 3" xfId="3431" xr:uid="{46F38D7C-B7B7-40E6-9821-A7EDB2BFBE8E}"/>
    <cellStyle name="Normal 8 8 2 2 4" xfId="5765" xr:uid="{00E3A0D5-7570-4E20-9D97-504E3800CE5B}"/>
    <cellStyle name="Normal 8 8 2 3" xfId="1675" xr:uid="{915F844B-CE4D-4969-BC01-06D14C8C0BCD}"/>
    <cellStyle name="Normal 8 8 2 3 2" xfId="4018" xr:uid="{3535F4A2-5F50-4E98-8B92-B835A9CF5500}"/>
    <cellStyle name="Normal 8 8 2 3 3" xfId="6350" xr:uid="{2C2D5FAB-CEAF-4E11-AF55-688D6570A8C5}"/>
    <cellStyle name="Normal 8 8 2 4" xfId="2848" xr:uid="{9E603453-06A1-442E-9F4B-231DB6B408D5}"/>
    <cellStyle name="Normal 8 8 2 5" xfId="5182" xr:uid="{47D72C5F-3BB3-4A41-B419-F04A135E0281}"/>
    <cellStyle name="Normal 8 8 3" xfId="797" xr:uid="{FCB8D688-A19D-4598-945F-C334C7BC9FE5}"/>
    <cellStyle name="Normal 8 8 3 2" xfId="1972" xr:uid="{668CA091-6981-46C7-AC06-8A2F3FE028AD}"/>
    <cellStyle name="Normal 8 8 3 2 2" xfId="4315" xr:uid="{59AD58F4-0D68-4A36-A39A-B8A7F5C1F50C}"/>
    <cellStyle name="Normal 8 8 3 2 3" xfId="6647" xr:uid="{8EC83D97-0196-4788-82FB-DD15E20FA0A1}"/>
    <cellStyle name="Normal 8 8 3 3" xfId="3145" xr:uid="{73D788D4-B27A-4082-8AAA-FF854B41AD1D}"/>
    <cellStyle name="Normal 8 8 3 4" xfId="5479" xr:uid="{097CC737-50E0-4727-AA8D-5D1A984CA4E4}"/>
    <cellStyle name="Normal 8 8 4" xfId="1389" xr:uid="{5304B7B7-DD52-4B74-A70B-8D22E4B74C75}"/>
    <cellStyle name="Normal 8 8 4 2" xfId="3732" xr:uid="{C56A5B5E-5D1B-4E30-AD40-50D67235AA81}"/>
    <cellStyle name="Normal 8 8 4 3" xfId="6064" xr:uid="{2F6BC8D4-DA3C-4BE7-B539-1A3AE3C73512}"/>
    <cellStyle name="Normal 8 8 5" xfId="2562" xr:uid="{831C9E56-41A9-4E20-85ED-28F4A2932496}"/>
    <cellStyle name="Normal 8 8 6" xfId="4896" xr:uid="{10CE7955-6142-4ED0-B53E-E5EC87B3C912}"/>
    <cellStyle name="Normal 8 9" xfId="371" xr:uid="{5F807F5B-BC64-4919-9969-B2FFB41444CD}"/>
    <cellStyle name="Normal 8 9 2" xfId="962" xr:uid="{C2F89741-6640-42F0-B5A7-74AA0A8A6F45}"/>
    <cellStyle name="Normal 8 9 2 2" xfId="2137" xr:uid="{B4844700-AF24-4467-AD9F-B5D6ED135AA5}"/>
    <cellStyle name="Normal 8 9 2 2 2" xfId="4480" xr:uid="{7201C180-0009-44A0-8EB9-11988F695187}"/>
    <cellStyle name="Normal 8 9 2 2 3" xfId="6812" xr:uid="{836D938E-122E-49C8-985D-9AC18614D037}"/>
    <cellStyle name="Normal 8 9 2 3" xfId="3310" xr:uid="{F8FB7FCE-D300-4234-A3E0-3EF4C4CD07F5}"/>
    <cellStyle name="Normal 8 9 2 4" xfId="5644" xr:uid="{BE8C600D-D440-411E-BC88-D76EF668171A}"/>
    <cellStyle name="Normal 8 9 3" xfId="1554" xr:uid="{364F7C13-C2B4-41A2-BE45-D0874E6A305B}"/>
    <cellStyle name="Normal 8 9 3 2" xfId="3897" xr:uid="{297777D3-8284-417B-924C-CDB42187981F}"/>
    <cellStyle name="Normal 8 9 3 3" xfId="6229" xr:uid="{EBBAA07F-ECF7-4A78-AA66-9458CAEC5125}"/>
    <cellStyle name="Normal 8 9 4" xfId="2727" xr:uid="{017B2EE3-D6EC-4837-B0B9-D5159E3359FD}"/>
    <cellStyle name="Normal 8 9 5" xfId="5061" xr:uid="{65640AEE-F174-425A-9EFC-08A5B7B75B35}"/>
    <cellStyle name="Normal 88" xfId="7106" xr:uid="{04005171-DDC3-40A6-9A21-6F5F7504B1D6}"/>
    <cellStyle name="Normal 88 2" xfId="7166" xr:uid="{EF49A344-D866-478E-B9FD-04CC4D887514}"/>
    <cellStyle name="Normal 88 2 2 4" xfId="7230" xr:uid="{95930E1C-E02D-45B3-AE82-0B1274579D8F}"/>
    <cellStyle name="Normal 88 5" xfId="7227" xr:uid="{A9B5B57A-984A-4744-8899-815FB0E1F3BB}"/>
    <cellStyle name="Normal 9" xfId="135" xr:uid="{BD28CA18-8E2B-4D6E-A273-138823670E5B}"/>
    <cellStyle name="Normal 9 2" xfId="365" xr:uid="{145C2A89-93B6-4F75-AFA7-219C64EA1027}"/>
    <cellStyle name="Normal 9 2 2" xfId="651" xr:uid="{DC9F906D-AEFF-4C22-BD94-7F78865DD02F}"/>
    <cellStyle name="Normal 9 2 2 2" xfId="1242" xr:uid="{D08D8D8E-1D6C-4B0C-9E53-49BB15237824}"/>
    <cellStyle name="Normal 9 2 2 2 2" xfId="2417" xr:uid="{79CEC38A-6B3E-4A46-8FB3-03937A281360}"/>
    <cellStyle name="Normal 9 2 2 2 2 2" xfId="4760" xr:uid="{803FE787-DE94-4DE8-916F-2897DB2C30B1}"/>
    <cellStyle name="Normal 9 2 2 2 2 3" xfId="7092" xr:uid="{8E32B4A7-D579-4398-84DC-1BD06BA39B43}"/>
    <cellStyle name="Normal 9 2 2 2 3" xfId="3590" xr:uid="{18692974-80C9-445D-9938-8500FF231850}"/>
    <cellStyle name="Normal 9 2 2 2 4" xfId="5924" xr:uid="{E9F165F8-4C35-413E-BDB0-0F2CF0051BC7}"/>
    <cellStyle name="Normal 9 2 2 3" xfId="1834" xr:uid="{5A86BFF9-17CE-4E76-8CB5-512EBD52627D}"/>
    <cellStyle name="Normal 9 2 2 3 2" xfId="4177" xr:uid="{EC2A5F38-6A0C-43CF-9374-CD532F480075}"/>
    <cellStyle name="Normal 9 2 2 3 3" xfId="6509" xr:uid="{070415AB-2EB8-4EE5-9577-7374F2E09E7D}"/>
    <cellStyle name="Normal 9 2 2 4" xfId="3007" xr:uid="{5618DA97-207B-4F64-B384-5C504EE19443}"/>
    <cellStyle name="Normal 9 2 2 5" xfId="5341" xr:uid="{EB2D3570-5F17-4740-BA43-E06155ED3061}"/>
    <cellStyle name="Normal 9 2 3" xfId="956" xr:uid="{5E4DDF97-460A-4E29-B3BB-59D5D35CDFCA}"/>
    <cellStyle name="Normal 9 2 3 2" xfId="2131" xr:uid="{0AC9047E-F9BF-433C-8DFF-7866495478F7}"/>
    <cellStyle name="Normal 9 2 3 2 2" xfId="4474" xr:uid="{E8773E47-C6AF-4D3D-B5D8-FB5B6D35F286}"/>
    <cellStyle name="Normal 9 2 3 2 3" xfId="6806" xr:uid="{6184C780-6FF1-47D4-A33C-B60B13F83627}"/>
    <cellStyle name="Normal 9 2 3 3" xfId="3304" xr:uid="{7A5CE1BA-7C5C-4283-9183-08A95F47CAA0}"/>
    <cellStyle name="Normal 9 2 3 4" xfId="5638" xr:uid="{1E7FFA6B-CBED-49FA-BD9C-3A2C18674500}"/>
    <cellStyle name="Normal 9 2 4" xfId="1548" xr:uid="{108C4A71-42F2-431D-9650-CE86C3B2B7A2}"/>
    <cellStyle name="Normal 9 2 4 2" xfId="3891" xr:uid="{AB5C5FED-1434-4FAD-9D9F-FE46E14EE0E8}"/>
    <cellStyle name="Normal 9 2 4 3" xfId="6223" xr:uid="{93A228BB-2C2A-46A0-87F6-51DBC6D8061B}"/>
    <cellStyle name="Normal 9 2 5" xfId="2721" xr:uid="{AA6CFC59-8889-4944-AF24-8C09E60B4E66}"/>
    <cellStyle name="Normal 9 2 6" xfId="5055" xr:uid="{45BBFCC5-8169-43E0-9DDB-64025E2EFD04}"/>
    <cellStyle name="Normal 9 3" xfId="297" xr:uid="{62BC9D4D-0521-4BE7-B250-EA5F98F34C55}"/>
    <cellStyle name="Normal 9 3 2" xfId="583" xr:uid="{79106607-A6F6-4B2D-9FCF-FC5ECB454825}"/>
    <cellStyle name="Normal 9 3 2 2" xfId="1174" xr:uid="{0C94EBFC-A7C1-4298-BDBC-5EBE07616BE1}"/>
    <cellStyle name="Normal 9 3 2 2 2" xfId="2349" xr:uid="{AC1D7005-D816-43A8-BE3C-FF25A2B498C4}"/>
    <cellStyle name="Normal 9 3 2 2 2 2" xfId="4692" xr:uid="{78B11075-8FF7-4568-BE49-316F9D2089ED}"/>
    <cellStyle name="Normal 9 3 2 2 2 3" xfId="7024" xr:uid="{EF7630F5-C24D-4547-809F-72FC59A713FD}"/>
    <cellStyle name="Normal 9 3 2 2 3" xfId="3522" xr:uid="{18762B42-5F53-4C25-B046-6C18CF6D05A9}"/>
    <cellStyle name="Normal 9 3 2 2 4" xfId="5856" xr:uid="{7DA1BDC7-8000-4E19-AF41-8C2682D0F744}"/>
    <cellStyle name="Normal 9 3 2 3" xfId="1766" xr:uid="{DA22F1A3-8064-49B6-B51E-7EC2FA766E53}"/>
    <cellStyle name="Normal 9 3 2 3 2" xfId="4109" xr:uid="{E5C1E268-250A-4DED-AC10-6CD952FB0F36}"/>
    <cellStyle name="Normal 9 3 2 3 3" xfId="6441" xr:uid="{853534E4-EA11-4B7D-8252-456EF92D07EF}"/>
    <cellStyle name="Normal 9 3 2 4" xfId="2939" xr:uid="{09FEDB89-915D-458E-A5F4-3FD58188FA5A}"/>
    <cellStyle name="Normal 9 3 2 5" xfId="5273" xr:uid="{12B25507-CD50-46E9-A22E-D52215673C20}"/>
    <cellStyle name="Normal 9 3 3" xfId="888" xr:uid="{F978CD83-ACF5-4905-9E42-61F4DFCC7990}"/>
    <cellStyle name="Normal 9 3 3 2" xfId="2063" xr:uid="{019E2E7C-5F52-43C3-9BA5-BD96F13F6D6B}"/>
    <cellStyle name="Normal 9 3 3 2 2" xfId="4406" xr:uid="{8C7B553B-F4E6-40D4-9882-B0C9370182F9}"/>
    <cellStyle name="Normal 9 3 3 2 3" xfId="6738" xr:uid="{C631961F-A532-407E-8994-AE12518AE357}"/>
    <cellStyle name="Normal 9 3 3 3" xfId="3236" xr:uid="{C8B045EB-8C43-4D3D-B4E6-34F83154F391}"/>
    <cellStyle name="Normal 9 3 3 4" xfId="5570" xr:uid="{5EAFEA74-F701-4933-B9FD-46EB5DA66062}"/>
    <cellStyle name="Normal 9 3 4" xfId="1480" xr:uid="{D4A76BAD-AA00-42D3-82EC-5D7DD5501D7C}"/>
    <cellStyle name="Normal 9 3 4 2" xfId="3823" xr:uid="{A94B5699-E83E-4656-A198-0645857D3149}"/>
    <cellStyle name="Normal 9 3 4 3" xfId="6155" xr:uid="{133A66EF-6D40-460B-84C0-6A0DBE869F16}"/>
    <cellStyle name="Normal 9 3 5" xfId="2653" xr:uid="{3AA5758C-147F-45DE-9780-7801FA912CBC}"/>
    <cellStyle name="Normal 9 3 6" xfId="4987" xr:uid="{69AD8A3A-C7E3-4BD4-BD71-306EDEEDA6DB}"/>
    <cellStyle name="Normal 9 4" xfId="421" xr:uid="{4CA48733-0B00-4E11-A0FD-1F764D0B1165}"/>
    <cellStyle name="Normal 9 4 2" xfId="1012" xr:uid="{6A2B9BC8-2B00-401F-863B-2FE2BA30F529}"/>
    <cellStyle name="Normal 9 4 2 2" xfId="2187" xr:uid="{D591BFE3-8DB4-49C1-A10A-BB6E9EE5F504}"/>
    <cellStyle name="Normal 9 4 2 2 2" xfId="4530" xr:uid="{3829E75A-1601-475A-887A-7297C8560929}"/>
    <cellStyle name="Normal 9 4 2 2 3" xfId="6862" xr:uid="{CBA39B5A-E0F4-44A0-98B6-8CFCFDD7D5FD}"/>
    <cellStyle name="Normal 9 4 2 3" xfId="3360" xr:uid="{081BBE19-FF45-470E-B23D-36FC1B6670EA}"/>
    <cellStyle name="Normal 9 4 2 4" xfId="5694" xr:uid="{6CA87B39-3EAF-4159-AE2D-19ED1102B029}"/>
    <cellStyle name="Normal 9 4 3" xfId="1604" xr:uid="{2C6028F1-1941-40AB-B1ED-A36DCF201665}"/>
    <cellStyle name="Normal 9 4 3 2" xfId="3947" xr:uid="{6AE9A640-C42A-42CF-9ECE-C9BFA2C750B4}"/>
    <cellStyle name="Normal 9 4 3 3" xfId="6279" xr:uid="{AF149D80-58A6-48C8-A673-3AFF5E055AC1}"/>
    <cellStyle name="Normal 9 4 4" xfId="2777" xr:uid="{44981C53-45AB-4198-8098-F73C0BA7610F}"/>
    <cellStyle name="Normal 9 4 5" xfId="5111" xr:uid="{EA522344-9942-4092-AB1D-E5CC623F7F2F}"/>
    <cellStyle name="Normal 9 5" xfId="726" xr:uid="{FB64ECF5-FCDB-4E94-AD85-A3BD07D48B4B}"/>
    <cellStyle name="Normal 9 5 2" xfId="1901" xr:uid="{49E658F0-9F21-4A0E-85F1-8F70E6841FD5}"/>
    <cellStyle name="Normal 9 5 2 2" xfId="4244" xr:uid="{3B854005-45E0-4F37-893E-90CE3AD03D01}"/>
    <cellStyle name="Normal 9 5 2 3" xfId="6576" xr:uid="{7FC30F09-EF71-4558-97A6-1EDA8F2C6B2C}"/>
    <cellStyle name="Normal 9 5 3" xfId="3074" xr:uid="{C77BED23-CE49-4955-B263-7D0C51C52C85}"/>
    <cellStyle name="Normal 9 5 4" xfId="5408" xr:uid="{3C13EF20-A074-4693-A587-D4ACF7AA1DC3}"/>
    <cellStyle name="Normal 9 6" xfId="1318" xr:uid="{35AA5888-31BF-4611-860B-B57E5D4781CE}"/>
    <cellStyle name="Normal 9 6 2" xfId="3661" xr:uid="{F2FEFC62-994E-44C3-8A09-5CC95F371BAE}"/>
    <cellStyle name="Normal 9 6 3" xfId="5993" xr:uid="{AA792598-554D-4996-9762-3D516B2F1002}"/>
    <cellStyle name="Normal 9 7" xfId="2491" xr:uid="{4B4183A4-4C63-4B12-A4C1-FDAB726CB761}"/>
    <cellStyle name="Normal 9 8" xfId="4825" xr:uid="{7432B2CE-D543-468A-94AB-04CDC4853EF4}"/>
    <cellStyle name="Normal_Sheet2" xfId="9" xr:uid="{00000000-0005-0000-0000-00000B000000}"/>
    <cellStyle name="Normal_Weekly Inspection on 28.1.2008" xfId="11" xr:uid="{00000000-0005-0000-0000-00000C000000}"/>
    <cellStyle name="Note 2" xfId="10" xr:uid="{00000000-0005-0000-0000-00000D000000}"/>
    <cellStyle name="Percent" xfId="2" builtinId="5"/>
    <cellStyle name="Percent 2" xfId="5" xr:uid="{00000000-0005-0000-0000-00000F000000}"/>
    <cellStyle name="Percent 2 2" xfId="1264" xr:uid="{5B288E9E-69C0-42A9-BB43-07A65F0C7C28}"/>
    <cellStyle name="Percent 2 3" xfId="1261" xr:uid="{C10065E9-06A3-4A06-9F2E-101952411E5C}"/>
    <cellStyle name="Percent 2 3 2" xfId="3606" xr:uid="{7B133B0F-7CF8-4C19-BABB-2A54C4389D31}"/>
    <cellStyle name="Percent 2 3 3" xfId="5938" xr:uid="{E1DB35A6-BF62-41C2-A728-C89D63B784A6}"/>
    <cellStyle name="Percent 2 4" xfId="2434" xr:uid="{ED85FDFA-062F-4C31-A588-F7B27C1E3DF3}"/>
    <cellStyle name="Percent 3" xfId="85" xr:uid="{E91F6A25-4A11-40A7-A0FB-64D96CECE6A4}"/>
    <cellStyle name="Percent 4" xfId="1258" xr:uid="{54BE43E2-AD16-40DE-9E57-09C3D5F6BCCD}"/>
    <cellStyle name="Percent 4 2" xfId="3602" xr:uid="{161788CB-9EB4-44EC-A07D-8D2F70EFFAC7}"/>
    <cellStyle name="Percent 4 3" xfId="2435" xr:uid="{337986E1-8EFC-4214-BB19-471EC4196E36}"/>
    <cellStyle name="Percent 4 4" xfId="2432" xr:uid="{421C8FC0-6FB3-4438-A409-5CC8032EC760}"/>
    <cellStyle name="Percent 5" xfId="25" xr:uid="{ABC97929-D63C-4469-8492-2D6B5D7EB8D5}"/>
    <cellStyle name="Percent 5 2" xfId="7105" xr:uid="{7290EA4A-30A3-419B-ADB5-7FDCC50987C7}"/>
    <cellStyle name="Percent 6" xfId="7218" xr:uid="{F850CD71-A679-4C1F-8926-3A7D485EDD52}"/>
    <cellStyle name="User_Defined_A" xfId="26" xr:uid="{FB042B63-8118-407C-B459-095E28406EBA}"/>
    <cellStyle name="إخراج" xfId="52" xr:uid="{1510E3AF-8DE8-48E1-8646-5CC15C6F3CA4}"/>
    <cellStyle name="إخراج 2" xfId="7211" xr:uid="{DF025161-08C3-4974-8C81-F487F287968D}"/>
    <cellStyle name="إخراج 2 2" xfId="7300" xr:uid="{CDB81EBE-7A29-4852-BA5E-CFD813E39869}"/>
    <cellStyle name="إخراج 2 3" xfId="7247" xr:uid="{AFD59A09-8169-4A80-8C46-73A60948E979}"/>
    <cellStyle name="إخراج 2 4" xfId="7287" xr:uid="{41A65CE6-EF64-4769-BC4A-646484C49ABA}"/>
    <cellStyle name="إخراج 3" xfId="7286" xr:uid="{99804694-F044-46DC-8CD9-C64EC4CE1214}"/>
    <cellStyle name="إخراج 4" xfId="7294" xr:uid="{B79DEAEE-927F-4E20-8B52-B9F5D46F58C4}"/>
    <cellStyle name="إخراج 5" xfId="7305" xr:uid="{514A0243-03ED-4BBC-8353-B422DADBF2A1}"/>
    <cellStyle name="إدخال" xfId="53" xr:uid="{720D2800-295F-49C0-90C0-DB6929F2B151}"/>
    <cellStyle name="إدخال 2" xfId="7212" xr:uid="{C076DCFA-4B53-4495-97CB-535278B0F4F0}"/>
    <cellStyle name="إدخال 2 2" xfId="7283" xr:uid="{08B2CA65-B6E8-4A9B-8A1B-977281E2B90A}"/>
    <cellStyle name="إدخال 2 3" xfId="7250" xr:uid="{3A10E1F3-FCCD-4396-B3AD-A3D42725CD4B}"/>
    <cellStyle name="إدخال 2 4" xfId="7268" xr:uid="{1DFAEDB2-2D05-4646-B32C-B2D9C717BC68}"/>
    <cellStyle name="إدخال 3" xfId="7266" xr:uid="{BD592556-0564-4F5E-9ED8-AD100296832D}"/>
    <cellStyle name="إدخال 4" xfId="7261" xr:uid="{EB9903ED-00AB-4717-864F-30E06C661113}"/>
    <cellStyle name="إدخال 5" xfId="7291" xr:uid="{29D17266-F0D2-4A19-AFB5-F1652EB444B7}"/>
    <cellStyle name="الإجمالي" xfId="54" xr:uid="{E2900ACE-1E95-464B-9092-4E29D4130D0E}"/>
    <cellStyle name="الإجمالي 2" xfId="7213" xr:uid="{67EEBD6A-DF64-4AE3-8E03-E0D93C899B8E}"/>
    <cellStyle name="الإجمالي 2 2" xfId="7308" xr:uid="{FE286035-47CA-4B37-B79C-7B132C9CD944}"/>
    <cellStyle name="الإجمالي 2 3" xfId="7312" xr:uid="{EF630F52-7D0B-4866-925A-65A8ED8ED73A}"/>
    <cellStyle name="الإجمالي 2 4" xfId="7288" xr:uid="{5662A15E-A4EF-4572-A021-B1143A98C670}"/>
    <cellStyle name="الإجمالي 3" xfId="7267" xr:uid="{AE730F86-2FC5-46D6-937D-EA67B948129F}"/>
    <cellStyle name="الإجمالي 4" xfId="7282" xr:uid="{5D642CBC-4FE9-4A1A-AFDF-9CFFEBE7C1CB}"/>
    <cellStyle name="الإجمالي 5" xfId="7296" xr:uid="{AC1D2EEA-041D-4083-8188-1862D3CD84B4}"/>
    <cellStyle name="تمييز1" xfId="55" xr:uid="{6457FC00-1A96-41B4-932A-D7348C48D355}"/>
    <cellStyle name="تمييز2" xfId="56" xr:uid="{70F670FD-C12D-4F8D-B74E-512F1C873B8F}"/>
    <cellStyle name="تمييز3" xfId="57" xr:uid="{141C8537-036B-4B6B-9903-7999DD787850}"/>
    <cellStyle name="تمييز4" xfId="58" xr:uid="{7B7F46A2-AC6C-41E0-8928-C78D72308C01}"/>
    <cellStyle name="تمييز5" xfId="59" xr:uid="{64AE19A1-1DC9-4A84-A09E-18AB2207A21D}"/>
    <cellStyle name="تمييز6" xfId="60" xr:uid="{D3EAA38C-16A1-4733-917C-9BA6F8A2BCF8}"/>
    <cellStyle name="جيد" xfId="61" xr:uid="{91446E6C-8C15-49ED-8411-35A8A96B69A6}"/>
    <cellStyle name="حساب" xfId="62" xr:uid="{B4885EF7-EFB7-4FFB-A58C-4287126F405E}"/>
    <cellStyle name="حساب 2" xfId="7214" xr:uid="{3BC569C0-B0D3-47FA-BEA3-F1A3F0A60052}"/>
    <cellStyle name="حساب 2 2" xfId="7289" xr:uid="{74F316FB-8BFF-430D-8580-B07D38E2B5C9}"/>
    <cellStyle name="حساب 2 3" xfId="7251" xr:uid="{FA71CE65-0ACD-4012-BE12-1492B4B13E08}"/>
    <cellStyle name="حساب 2 4" xfId="7298" xr:uid="{87096EC5-E699-452D-AC8D-8C2AE286BA17}"/>
    <cellStyle name="حساب 3" xfId="7301" xr:uid="{4CD4B53B-AD8B-4BBF-A2A7-D7CE00825124}"/>
    <cellStyle name="حساب 4" xfId="7273" xr:uid="{D5B07964-236F-4935-AE03-168D7D29C3E9}"/>
    <cellStyle name="حساب 5" xfId="7315" xr:uid="{36004A61-5416-417C-9C10-731619BAF17C}"/>
    <cellStyle name="خلية تدقيق" xfId="63" xr:uid="{497A46B0-AAAD-4E0A-9948-DCF83DDA18EA}"/>
    <cellStyle name="خلية مرتبطة" xfId="64" xr:uid="{9C3D9AFE-A91A-43B1-9B97-8ADCA6175272}"/>
    <cellStyle name="سيئ" xfId="65" xr:uid="{09552A24-F49C-408A-9045-4F0318D51429}"/>
    <cellStyle name="عنوان" xfId="66" xr:uid="{BFE0828F-A35A-4DA7-BF15-198EEA65604C}"/>
    <cellStyle name="عنوان 1" xfId="67" xr:uid="{5B0B6758-5874-4C76-BE0D-BE98A602188D}"/>
    <cellStyle name="عنوان 2" xfId="68" xr:uid="{A141BC36-55ED-4572-872E-C4A885C9B45A}"/>
    <cellStyle name="عنوان 3" xfId="69" xr:uid="{178B8EAA-D4CD-4DD0-BF31-E40804971E95}"/>
    <cellStyle name="عنوان 4" xfId="70" xr:uid="{F1C872C0-974A-4FB5-82F1-7E6A9347A325}"/>
    <cellStyle name="محايد" xfId="71" xr:uid="{E70A9206-6616-4253-9F62-9EABF9101730}"/>
    <cellStyle name="ملاحظة" xfId="72" xr:uid="{817BFE73-0519-4174-BA45-FF11467BD79F}"/>
    <cellStyle name="ملاحظة 10" xfId="7281" xr:uid="{4141234F-8CDB-480C-B96B-47FBD70078A9}"/>
    <cellStyle name="ملاحظة 11" xfId="7260" xr:uid="{30E4E1DF-A45C-4FD1-85A6-EC0B33086BBB}"/>
    <cellStyle name="ملاحظة 12" xfId="7304" xr:uid="{022B94C1-740C-4ADA-B378-B38526DB22EC}"/>
    <cellStyle name="ملاحظة 2" xfId="27" xr:uid="{46437A06-5705-4C71-841B-AEC17780A264}"/>
    <cellStyle name="ملاحظة 2 2" xfId="7204" xr:uid="{61AB7D85-89F3-449C-A363-283E2697FDEB}"/>
    <cellStyle name="ملاحظة 2 2 2" xfId="7244" xr:uid="{917EA9EF-3F82-4311-9A00-9E48289AFBEE}"/>
    <cellStyle name="ملاحظة 2 2 3" xfId="7264" xr:uid="{88E3AEAC-1335-488B-9BB1-559DDA8DFF66}"/>
    <cellStyle name="ملاحظة 2 2 4" xfId="7248" xr:uid="{675C4CA2-C260-49A6-8E91-721ED95AB890}"/>
    <cellStyle name="ملاحظة 2 3" xfId="7258" xr:uid="{5B54106D-C6A7-447E-A116-FFD66F5B8F25}"/>
    <cellStyle name="ملاحظة 2 4" xfId="7307" xr:uid="{DB48BA3C-1801-4D2B-9836-DCE82BCEE199}"/>
    <cellStyle name="ملاحظة 2 5" xfId="7280" xr:uid="{9F749EE7-1773-497B-9306-D0CED9DD5C98}"/>
    <cellStyle name="ملاحظة 3" xfId="28" xr:uid="{4497AB80-04C9-41F8-A383-31C547297C43}"/>
    <cellStyle name="ملاحظة 3 2" xfId="7205" xr:uid="{20E275E9-C90C-4A47-904F-E96FEF24C0C9}"/>
    <cellStyle name="ملاحظة 3 2 2" xfId="7275" xr:uid="{012B9710-2DB4-423A-B5E9-4EFBC4906FB3}"/>
    <cellStyle name="ملاحظة 3 2 3" xfId="7284" xr:uid="{21664EA0-FB36-4858-A9BE-C113F5188A2A}"/>
    <cellStyle name="ملاحظة 3 2 4" xfId="7269" xr:uid="{B1409D97-239C-4BC6-936B-B97DD84FF33B}"/>
    <cellStyle name="ملاحظة 3 3" xfId="7257" xr:uid="{20868F25-D688-455E-A7C9-F81188BE964B}"/>
    <cellStyle name="ملاحظة 3 4" xfId="7299" xr:uid="{0C205F4E-D57F-4EC2-8B3E-1419210E7887}"/>
    <cellStyle name="ملاحظة 3 5" xfId="7259" xr:uid="{A01F5CDE-4209-498B-8296-57497A6067E5}"/>
    <cellStyle name="ملاحظة 4" xfId="29" xr:uid="{3E6E23C9-83B2-4150-8002-819FF52C5A58}"/>
    <cellStyle name="ملاحظة 4 2" xfId="7206" xr:uid="{8B7F5FF8-81DF-4161-9BBB-E3CF14EC7152}"/>
    <cellStyle name="ملاحظة 4 2 2" xfId="7245" xr:uid="{5EFD1D0B-B52A-4E53-B3DB-6DF8DF233670}"/>
    <cellStyle name="ملاحظة 4 2 3" xfId="7278" xr:uid="{759CB9E1-C45B-40CD-A3A6-AE857D24F201}"/>
    <cellStyle name="ملاحظة 4 2 4" xfId="7293" xr:uid="{8A99399D-EEE0-4DF6-9F92-A73217F845A1}"/>
    <cellStyle name="ملاحظة 4 3" xfId="7256" xr:uid="{D7302AF9-8BB1-4C60-B638-B441E97DF0F5}"/>
    <cellStyle name="ملاحظة 4 4" xfId="7271" xr:uid="{6346DA1E-88F2-48F7-86AB-76D4A231EED1}"/>
    <cellStyle name="ملاحظة 4 5" xfId="7306" xr:uid="{A5426E26-22C8-40C7-A62A-F5AB754A3D3C}"/>
    <cellStyle name="ملاحظة 5" xfId="30" xr:uid="{CBE63C2D-8160-45E3-A086-070290662EC6}"/>
    <cellStyle name="ملاحظة 5 2" xfId="7207" xr:uid="{1C5296F7-5C1C-475B-BE89-5A77EFBEA45A}"/>
    <cellStyle name="ملاحظة 5 2 2" xfId="7276" xr:uid="{FFEC6B2F-9A54-4E25-A274-A170AD5E3967}"/>
    <cellStyle name="ملاحظة 5 2 3" xfId="7277" xr:uid="{1BBD07C5-CE93-4181-B66F-5E0DA6124D11}"/>
    <cellStyle name="ملاحظة 5 2 4" xfId="7297" xr:uid="{546D16B7-467A-4CAF-9F3D-B8CE4580835F}"/>
    <cellStyle name="ملاحظة 5 3" xfId="7255" xr:uid="{0005246D-A548-4898-8620-2D41A88F30B9}"/>
    <cellStyle name="ملاحظة 5 4" xfId="7290" xr:uid="{D36C8231-9F9D-4332-AD2E-AD7429ADBBAE}"/>
    <cellStyle name="ملاحظة 5 5" xfId="7302" xr:uid="{C34824B6-61F4-47F7-A234-19AACC03A58A}"/>
    <cellStyle name="ملاحظة 6" xfId="31" xr:uid="{3F134A41-6FDD-4A8E-9135-B069C9187152}"/>
    <cellStyle name="ملاحظة 6 2" xfId="7208" xr:uid="{83DB531D-724C-4AA5-B1CF-A09072E1BBAB}"/>
    <cellStyle name="ملاحظة 6 2 2" xfId="7279" xr:uid="{5C7E9B20-4295-4EAD-B6DB-451012766B39}"/>
    <cellStyle name="ملاحظة 6 2 3" xfId="7246" xr:uid="{1E617F70-98A5-4DF8-A766-693DB786A242}"/>
    <cellStyle name="ملاحظة 6 2 4" xfId="7270" xr:uid="{5F3B2A1D-6A94-48B1-A42C-D587600E87BF}"/>
    <cellStyle name="ملاحظة 6 3" xfId="7254" xr:uid="{B92BA562-6905-4CC8-9C26-75C270993AC5}"/>
    <cellStyle name="ملاحظة 6 4" xfId="7249" xr:uid="{DE0CF258-E12A-410A-8A81-2D31519DCC90}"/>
    <cellStyle name="ملاحظة 6 5" xfId="7295" xr:uid="{DB703433-E6EB-4FCB-B0AB-D14F1C7A0C68}"/>
    <cellStyle name="ملاحظة 7" xfId="32" xr:uid="{181F9C70-70FF-4A84-930F-BA1EEAE44DB3}"/>
    <cellStyle name="ملاحظة 7 2" xfId="7209" xr:uid="{802D940C-AA29-4F3F-9E68-B7AD0AA6E3EC}"/>
    <cellStyle name="ملاحظة 7 2 2" xfId="7285" xr:uid="{B6BB5A5A-29B1-40C2-8002-0319254140E0}"/>
    <cellStyle name="ملاحظة 7 2 3" xfId="7309" xr:uid="{78F01E64-81D2-4FBE-B2CE-F20E24582945}"/>
    <cellStyle name="ملاحظة 7 2 4" xfId="7272" xr:uid="{73AF4ADC-E305-4221-BFCF-118D81D8D530}"/>
    <cellStyle name="ملاحظة 7 3" xfId="7253" xr:uid="{C103AC89-2C00-46AB-84A0-E1AD0234BE9E}"/>
    <cellStyle name="ملاحظة 7 4" xfId="7311" xr:uid="{9FAD2EDE-F1DF-4D10-A126-5C0321572446}"/>
    <cellStyle name="ملاحظة 7 5" xfId="7263" xr:uid="{8BB04ADF-C638-453D-BCAE-0D3D6D6AC4CB}"/>
    <cellStyle name="ملاحظة 8" xfId="33" xr:uid="{6014E235-9970-4BEA-A8F9-8CE2CBA5CF81}"/>
    <cellStyle name="ملاحظة 8 2" xfId="7210" xr:uid="{4EA574A7-1E0D-42C8-AE9C-9368D974C58E}"/>
    <cellStyle name="ملاحظة 8 2 2" xfId="7265" xr:uid="{B6BF192C-CC14-49A3-A1DD-F2BF058A382C}"/>
    <cellStyle name="ملاحظة 8 2 3" xfId="7314" xr:uid="{F7787172-89ED-4BE9-B7C7-51DF4B1AE5D6}"/>
    <cellStyle name="ملاحظة 8 2 4" xfId="7303" xr:uid="{E6A9AB32-337A-452A-9CBC-498AD9BFE688}"/>
    <cellStyle name="ملاحظة 8 3" xfId="7252" xr:uid="{41FCCADE-0990-42DF-9D4F-61CCEA3B25A9}"/>
    <cellStyle name="ملاحظة 8 4" xfId="7310" xr:uid="{9A543800-33D8-4C29-8EE8-8F7FFAB86D8D}"/>
    <cellStyle name="ملاحظة 8 5" xfId="7262" xr:uid="{FB7CEB07-C36C-4F9F-8CA4-B62CE73D7AED}"/>
    <cellStyle name="ملاحظة 9" xfId="7215" xr:uid="{AF020D60-71A5-42F0-83C6-E6CB08D8C509}"/>
    <cellStyle name="ملاحظة 9 2" xfId="7274" xr:uid="{872529AD-C5AB-456F-8F24-04449A27D82C}"/>
    <cellStyle name="ملاحظة 9 3" xfId="7313" xr:uid="{8E339D5D-DA29-46F1-9E41-D03A651E8B83}"/>
    <cellStyle name="ملاحظة 9 4" xfId="7292" xr:uid="{A0DD7C4C-4925-4B69-98EE-7C2EF3F9ADFC}"/>
    <cellStyle name="نص تحذير" xfId="73" xr:uid="{F6653634-BF6E-4D64-A216-400AF629C6F5}"/>
    <cellStyle name="نص توضيحي" xfId="74" xr:uid="{1A51A567-C748-40D6-87A4-0FEE192A62BC}"/>
  </cellStyles>
  <dxfs count="107">
    <dxf>
      <fill>
        <patternFill>
          <bgColor rgb="FFFF0000"/>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condense val="0"/>
        <extend val="0"/>
        <color indexed="10"/>
      </font>
    </dxf>
    <dxf>
      <font>
        <b val="0"/>
        <i val="0"/>
        <condense val="0"/>
        <extend val="0"/>
        <color indexed="17"/>
      </font>
    </dxf>
    <dxf>
      <font>
        <b val="0"/>
        <i val="0"/>
        <condense val="0"/>
        <extend val="0"/>
        <color indexed="10"/>
      </font>
    </dxf>
    <dxf>
      <font>
        <condense val="0"/>
        <extend val="0"/>
        <color indexed="10"/>
      </font>
    </dxf>
    <dxf>
      <font>
        <b/>
        <i val="0"/>
        <color rgb="FF00B050"/>
      </font>
      <numFmt numFmtId="196" formatCode="#,##0;[Red]#,##0"/>
    </dxf>
    <dxf>
      <font>
        <b/>
        <i val="0"/>
        <color rgb="FF00B050"/>
      </font>
      <numFmt numFmtId="196" formatCode="#,##0;[Red]#,##0"/>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indexed="29"/>
        </patternFill>
      </fill>
    </dxf>
    <dxf>
      <fill>
        <patternFill>
          <bgColor theme="7" tint="-0.24994659260841701"/>
        </patternFill>
      </fill>
    </dxf>
    <dxf>
      <fill>
        <patternFill>
          <bgColor indexed="44"/>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indexed="29"/>
        </patternFill>
      </fill>
    </dxf>
    <dxf>
      <fill>
        <patternFill>
          <bgColor theme="7" tint="-0.24994659260841701"/>
        </patternFill>
      </fill>
    </dxf>
    <dxf>
      <fill>
        <patternFill>
          <bgColor indexed="44"/>
        </patternFill>
      </fill>
    </dxf>
    <dxf>
      <fill>
        <patternFill>
          <bgColor indexed="29"/>
        </patternFill>
      </fill>
    </dxf>
    <dxf>
      <fill>
        <patternFill>
          <bgColor indexed="44"/>
        </patternFill>
      </fill>
    </dxf>
    <dxf>
      <fill>
        <patternFill>
          <bgColor theme="7" tint="-0.24994659260841701"/>
        </patternFill>
      </fill>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ill>
        <patternFill>
          <bgColor indexed="8"/>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ont>
        <condense val="0"/>
        <extend val="0"/>
        <color indexed="9"/>
      </font>
      <fill>
        <patternFill>
          <bgColor indexed="9"/>
        </patternFill>
      </fill>
    </dxf>
    <dxf>
      <font>
        <color rgb="FF8DC440"/>
      </font>
      <fill>
        <patternFill>
          <bgColor rgb="FF8DC440"/>
        </patternFill>
      </fill>
    </dxf>
    <dxf>
      <font>
        <color rgb="FF8DC440"/>
      </font>
      <fill>
        <patternFill>
          <bgColor rgb="FF8DC440"/>
        </patternFill>
      </fill>
    </dxf>
    <dxf>
      <font>
        <condense val="0"/>
        <extend val="0"/>
        <color indexed="9"/>
      </font>
      <fill>
        <patternFill>
          <bgColor indexed="9"/>
        </patternFill>
      </fill>
    </dxf>
    <dxf>
      <font>
        <condense val="0"/>
        <extend val="0"/>
        <color indexed="9"/>
      </font>
      <fill>
        <patternFill>
          <bgColor indexed="9"/>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color rgb="FF9C0006"/>
      </font>
      <fill>
        <patternFill>
          <bgColor rgb="FFFFC7CE"/>
        </patternFill>
      </fill>
    </dxf>
    <dxf>
      <font>
        <condense val="0"/>
        <extend val="0"/>
        <color indexed="10"/>
      </font>
    </dxf>
    <dxf>
      <font>
        <b val="0"/>
        <i val="0"/>
        <condense val="0"/>
        <extend val="0"/>
        <color indexed="10"/>
      </font>
    </dxf>
    <dxf>
      <font>
        <b val="0"/>
        <i val="0"/>
        <condense val="0"/>
        <extend val="0"/>
        <color indexed="17"/>
      </font>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color rgb="FFC00000"/>
      </font>
    </dxf>
    <dxf>
      <font>
        <b/>
        <i val="0"/>
        <color rgb="FF00B050"/>
      </font>
    </dxf>
    <dxf>
      <font>
        <b/>
        <i val="0"/>
        <color rgb="FFFF000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lor rgb="FFFF0000"/>
      </font>
    </dxf>
    <dxf>
      <font>
        <b/>
        <i val="0"/>
        <color rgb="FF00B050"/>
      </font>
    </dxf>
    <dxf>
      <font>
        <b/>
        <i val="0"/>
        <condense val="0"/>
        <extend val="0"/>
        <color indexed="9"/>
      </font>
      <fill>
        <patternFill>
          <bgColor indexed="10"/>
        </patternFill>
      </fill>
    </dxf>
    <dxf>
      <font>
        <b/>
        <i val="0"/>
        <condense val="0"/>
        <extend val="0"/>
        <color indexed="9"/>
      </font>
      <fill>
        <patternFill>
          <bgColor indexed="17"/>
        </patternFill>
      </fill>
    </dxf>
    <dxf>
      <font>
        <b/>
        <i val="0"/>
        <condense val="0"/>
        <extend val="0"/>
        <color auto="1"/>
      </font>
      <fill>
        <patternFill>
          <bgColor indexed="51"/>
        </patternFill>
      </fill>
    </dxf>
    <dxf>
      <fill>
        <patternFill>
          <bgColor indexed="44"/>
        </patternFill>
      </fill>
    </dxf>
    <dxf>
      <fill>
        <patternFill>
          <bgColor indexed="29"/>
        </patternFill>
      </fill>
    </dxf>
    <dxf>
      <fill>
        <patternFill>
          <bgColor theme="7" tint="-0.24994659260841701"/>
        </patternFill>
      </fill>
    </dxf>
    <dxf>
      <font>
        <b/>
        <i val="0"/>
        <color rgb="FF00B050"/>
      </font>
      <numFmt numFmtId="196" formatCode="#,##0;[Red]#,##0"/>
    </dxf>
    <dxf>
      <font>
        <b/>
        <i val="0"/>
        <color rgb="FFFF0000"/>
      </font>
      <fill>
        <patternFill patternType="solid">
          <bgColor theme="0" tint="-4.9989318521683403E-2"/>
        </patternFill>
      </fill>
    </dxf>
    <dxf>
      <font>
        <b/>
        <i val="0"/>
        <color auto="1"/>
      </font>
      <fill>
        <patternFill>
          <bgColor theme="0" tint="-4.9989318521683403E-2"/>
        </patternFill>
      </fill>
    </dxf>
    <dxf>
      <font>
        <b/>
        <i val="0"/>
        <color rgb="FF008000"/>
      </font>
      <fill>
        <patternFill>
          <bgColor theme="0" tint="-4.9989318521683403E-2"/>
        </patternFill>
      </fill>
    </dxf>
    <dxf>
      <font>
        <color rgb="FF008000"/>
      </font>
      <fill>
        <patternFill>
          <bgColor theme="0" tint="-4.9989318521683403E-2"/>
        </patternFill>
      </fill>
    </dxf>
    <dxf>
      <font>
        <color rgb="FFFF0000"/>
      </font>
      <fill>
        <patternFill patternType="solid">
          <bgColor theme="0" tint="-4.9989318521683403E-2"/>
        </patternFill>
      </fill>
    </dxf>
    <dxf>
      <font>
        <color auto="1"/>
      </font>
      <fill>
        <patternFill>
          <bgColor theme="0" tint="-4.9989318521683403E-2"/>
        </patternFill>
      </fill>
    </dxf>
    <dxf>
      <font>
        <color rgb="FFC00000"/>
      </font>
    </dxf>
    <dxf>
      <fill>
        <patternFill>
          <bgColor rgb="FFFF0000"/>
        </patternFill>
      </fill>
    </dxf>
  </dxfs>
  <tableStyles count="0" defaultTableStyle="TableStyleMedium2" defaultPivotStyle="PivotStyleLight16"/>
  <colors>
    <mruColors>
      <color rgb="FFFF5050"/>
      <color rgb="FF0000FF"/>
      <color rgb="FF53B3DD"/>
      <color rgb="FFED7D31"/>
      <color rgb="FF2C6682"/>
      <color rgb="FFD5FFFE"/>
      <color rgb="FF3D88AA"/>
      <color rgb="FFEDF4F7"/>
      <color rgb="FFD1E4EB"/>
      <color rgb="FFFFD0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63" Type="http://schemas.openxmlformats.org/officeDocument/2006/relationships/externalLink" Target="externalLinks/externalLink36.xml"/><Relationship Id="rId68"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externalLink" Target="externalLinks/externalLink26.xml"/><Relationship Id="rId58" Type="http://schemas.openxmlformats.org/officeDocument/2006/relationships/externalLink" Target="externalLinks/externalLink31.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3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56" Type="http://schemas.openxmlformats.org/officeDocument/2006/relationships/externalLink" Target="externalLinks/externalLink29.xml"/><Relationship Id="rId64" Type="http://schemas.openxmlformats.org/officeDocument/2006/relationships/theme" Target="theme/theme1.xml"/><Relationship Id="rId69"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externalLink" Target="externalLinks/externalLink2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59" Type="http://schemas.openxmlformats.org/officeDocument/2006/relationships/externalLink" Target="externalLinks/externalLink32.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4.xml"/><Relationship Id="rId54" Type="http://schemas.openxmlformats.org/officeDocument/2006/relationships/externalLink" Target="externalLinks/externalLink27.xml"/><Relationship Id="rId62" Type="http://schemas.openxmlformats.org/officeDocument/2006/relationships/externalLink" Target="externalLinks/externalLink35.xml"/><Relationship Id="rId7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 Id="rId57" Type="http://schemas.openxmlformats.org/officeDocument/2006/relationships/externalLink" Target="externalLinks/externalLink30.xml"/><Relationship Id="rId10" Type="http://schemas.openxmlformats.org/officeDocument/2006/relationships/worksheet" Target="worksheets/sheet10.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externalLink" Target="externalLinks/externalLink25.xml"/><Relationship Id="rId60" Type="http://schemas.openxmlformats.org/officeDocument/2006/relationships/externalLink" Target="externalLinks/externalLink33.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2.xml"/><Relationship Id="rId34" Type="http://schemas.openxmlformats.org/officeDocument/2006/relationships/externalLink" Target="externalLinks/externalLink7.xml"/><Relationship Id="rId50" Type="http://schemas.openxmlformats.org/officeDocument/2006/relationships/externalLink" Target="externalLinks/externalLink23.xml"/><Relationship Id="rId55" Type="http://schemas.openxmlformats.org/officeDocument/2006/relationships/externalLink" Target="externalLinks/externalLink2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3"/>
          <c:y val="6.7132857822791861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0.28105895809716386"/>
          <c:y val="0.15145691534320921"/>
          <c:w val="0.44088666932197679"/>
          <c:h val="0.7681889763779528"/>
        </c:manualLayout>
      </c:layout>
      <c:radarChart>
        <c:radarStyle val="marker"/>
        <c:varyColors val="0"/>
        <c:ser>
          <c:idx val="2"/>
          <c:order val="0"/>
          <c:tx>
            <c:strRef>
              <c:f>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Codes!$E$43:$E$50</c:f>
              <c:numCache>
                <c:formatCode>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2-7F20-45AE-B30F-3B9980D61E1D}"/>
            </c:ext>
          </c:extLst>
        </c:ser>
        <c:ser>
          <c:idx val="3"/>
          <c:order val="1"/>
          <c:tx>
            <c:strRef>
              <c:f>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Codes!$F$43:$F$50</c:f>
              <c:numCache>
                <c:formatCode>0%</c:formatCode>
                <c:ptCount val="8"/>
                <c:pt idx="0">
                  <c:v>1.2677904246899463</c:v>
                </c:pt>
                <c:pt idx="1">
                  <c:v>1.3296916824450626</c:v>
                </c:pt>
                <c:pt idx="2">
                  <c:v>1</c:v>
                </c:pt>
                <c:pt idx="3">
                  <c:v>0.17647058823529413</c:v>
                </c:pt>
                <c:pt idx="4">
                  <c:v>0.23529411764705882</c:v>
                </c:pt>
                <c:pt idx="5">
                  <c:v>0.68572010980474873</c:v>
                </c:pt>
                <c:pt idx="6">
                  <c:v>0</c:v>
                </c:pt>
                <c:pt idx="7">
                  <c:v>0.88775862068965505</c:v>
                </c:pt>
              </c:numCache>
            </c:numRef>
          </c:val>
          <c:extLst>
            <c:ext xmlns:c16="http://schemas.microsoft.com/office/drawing/2014/chart" uri="{C3380CC4-5D6E-409C-BE32-E72D297353CC}">
              <c16:uniqueId val="{00000003-7F20-45AE-B30F-3B9980D61E1D}"/>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9236496"/>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53B3DD"/>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Physical Progress - Effort</a:t>
            </a:r>
          </a:p>
        </c:rich>
      </c:tx>
      <c:layout>
        <c:manualLayout>
          <c:xMode val="edge"/>
          <c:yMode val="edge"/>
          <c:x val="8.137112367699309E-2"/>
          <c:y val="3.496812327064034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2209187307072005"/>
          <c:h val="0.81666096292648382"/>
        </c:manualLayout>
      </c:layout>
      <c:lineChart>
        <c:grouping val="standard"/>
        <c:varyColors val="0"/>
        <c:ser>
          <c:idx val="0"/>
          <c:order val="0"/>
          <c:tx>
            <c:strRef>
              <c:f>'Physical-Chart Data'!$B$2</c:f>
              <c:strCache>
                <c:ptCount val="1"/>
                <c:pt idx="0">
                  <c:v>Baseline Plan (Original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'Physical-Chart Data'!$A$4:$A$18</c15:sqref>
                  </c15:fullRef>
                </c:ext>
              </c:extLst>
              <c:f>'Physical-Chart Data'!$A$4:$A$13</c:f>
              <c:numCache>
                <c:formatCode>mmm\-yy</c:formatCode>
                <c:ptCount val="10"/>
                <c:pt idx="0">
                  <c:v>46084</c:v>
                </c:pt>
                <c:pt idx="1">
                  <c:v>46142</c:v>
                </c:pt>
                <c:pt idx="2">
                  <c:v>46173</c:v>
                </c:pt>
                <c:pt idx="3">
                  <c:v>46203</c:v>
                </c:pt>
                <c:pt idx="4">
                  <c:v>46234</c:v>
                </c:pt>
                <c:pt idx="5">
                  <c:v>46265</c:v>
                </c:pt>
                <c:pt idx="6">
                  <c:v>46295</c:v>
                </c:pt>
                <c:pt idx="7">
                  <c:v>46326</c:v>
                </c:pt>
                <c:pt idx="8">
                  <c:v>46356</c:v>
                </c:pt>
                <c:pt idx="9">
                  <c:v>46387</c:v>
                </c:pt>
              </c:numCache>
            </c:numRef>
          </c:cat>
          <c:val>
            <c:numRef>
              <c:extLst>
                <c:ext xmlns:c15="http://schemas.microsoft.com/office/drawing/2012/chart" uri="{02D57815-91ED-43cb-92C2-25804820EDAC}">
                  <c15:fullRef>
                    <c15:sqref>'Physical-Chart Data'!$D$4:$D$18</c15:sqref>
                  </c15:fullRef>
                </c:ext>
              </c:extLst>
              <c:f>'Physical-Chart Data'!$D$4:$D$13</c:f>
              <c:numCache>
                <c:formatCode>0.0%</c:formatCode>
                <c:ptCount val="10"/>
                <c:pt idx="0" formatCode="General">
                  <c:v>0</c:v>
                </c:pt>
                <c:pt idx="1">
                  <c:v>0.11014532810271041</c:v>
                </c:pt>
                <c:pt idx="2">
                  <c:v>0.18888832917261053</c:v>
                </c:pt>
                <c:pt idx="3">
                  <c:v>0.27522253922967188</c:v>
                </c:pt>
                <c:pt idx="4">
                  <c:v>0.48267354671897283</c:v>
                </c:pt>
                <c:pt idx="5">
                  <c:v>0.60943375534950073</c:v>
                </c:pt>
                <c:pt idx="6">
                  <c:v>0.72588761590584872</c:v>
                </c:pt>
                <c:pt idx="7">
                  <c:v>0.86897271754636229</c:v>
                </c:pt>
                <c:pt idx="8">
                  <c:v>0.95534932239657633</c:v>
                </c:pt>
                <c:pt idx="9">
                  <c:v>1</c:v>
                </c:pt>
              </c:numCache>
            </c:numRef>
          </c:val>
          <c:smooth val="0"/>
          <c:extLst>
            <c:ext xmlns:c16="http://schemas.microsoft.com/office/drawing/2014/chart" uri="{C3380CC4-5D6E-409C-BE32-E72D297353CC}">
              <c16:uniqueId val="{00000000-6C07-46C7-8A10-8C170C5B548D}"/>
            </c:ext>
          </c:extLst>
        </c:ser>
        <c:ser>
          <c:idx val="1"/>
          <c:order val="1"/>
          <c:tx>
            <c:strRef>
              <c:f>'Physical-Chart Data'!$E$2:$F$2</c:f>
              <c:strCache>
                <c:ptCount val="1"/>
                <c:pt idx="0">
                  <c:v>Baseline Plan (Crushed)</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numRef>
              <c:extLst>
                <c:ext xmlns:c15="http://schemas.microsoft.com/office/drawing/2012/chart" uri="{02D57815-91ED-43cb-92C2-25804820EDAC}">
                  <c15:fullRef>
                    <c15:sqref>'Physical-Chart Data'!$A$4:$A$18</c15:sqref>
                  </c15:fullRef>
                </c:ext>
              </c:extLst>
              <c:f>'Physical-Chart Data'!$A$4:$A$13</c:f>
              <c:numCache>
                <c:formatCode>mmm\-yy</c:formatCode>
                <c:ptCount val="10"/>
                <c:pt idx="0">
                  <c:v>46084</c:v>
                </c:pt>
                <c:pt idx="1">
                  <c:v>46142</c:v>
                </c:pt>
                <c:pt idx="2">
                  <c:v>46173</c:v>
                </c:pt>
                <c:pt idx="3">
                  <c:v>46203</c:v>
                </c:pt>
                <c:pt idx="4">
                  <c:v>46234</c:v>
                </c:pt>
                <c:pt idx="5">
                  <c:v>46265</c:v>
                </c:pt>
                <c:pt idx="6">
                  <c:v>46295</c:v>
                </c:pt>
                <c:pt idx="7">
                  <c:v>46326</c:v>
                </c:pt>
                <c:pt idx="8">
                  <c:v>46356</c:v>
                </c:pt>
                <c:pt idx="9">
                  <c:v>46387</c:v>
                </c:pt>
              </c:numCache>
            </c:numRef>
          </c:cat>
          <c:val>
            <c:numRef>
              <c:extLst>
                <c:ext xmlns:c15="http://schemas.microsoft.com/office/drawing/2012/chart" uri="{02D57815-91ED-43cb-92C2-25804820EDAC}">
                  <c15:fullRef>
                    <c15:sqref>'Physical-Chart Data'!$G$4:$G$18</c15:sqref>
                  </c15:fullRef>
                </c:ext>
              </c:extLst>
              <c:f>'Physical-Chart Data'!$G$4:$G$13</c:f>
              <c:numCache>
                <c:formatCode>0.0%</c:formatCode>
                <c:ptCount val="10"/>
                <c:pt idx="0">
                  <c:v>0</c:v>
                </c:pt>
                <c:pt idx="1">
                  <c:v>0.12006594903069043</c:v>
                </c:pt>
                <c:pt idx="2">
                  <c:v>0.23128715921279347</c:v>
                </c:pt>
                <c:pt idx="3">
                  <c:v>0.41365742815756135</c:v>
                </c:pt>
                <c:pt idx="4">
                  <c:v>0.6790226559017819</c:v>
                </c:pt>
                <c:pt idx="5">
                  <c:v>0.94562041173841405</c:v>
                </c:pt>
                <c:pt idx="6">
                  <c:v>1</c:v>
                </c:pt>
              </c:numCache>
            </c:numRef>
          </c:val>
          <c:smooth val="0"/>
          <c:extLst>
            <c:ext xmlns:c16="http://schemas.microsoft.com/office/drawing/2014/chart" uri="{C3380CC4-5D6E-409C-BE32-E72D297353CC}">
              <c16:uniqueId val="{00000004-6C07-46C7-8A10-8C170C5B548D}"/>
            </c:ext>
          </c:extLst>
        </c:ser>
        <c:ser>
          <c:idx val="2"/>
          <c:order val="2"/>
          <c:tx>
            <c:strRef>
              <c:f>'Physical-Chart Data'!$H$2:$I$2</c:f>
              <c:strCache>
                <c:ptCount val="1"/>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9"/>
              <c:layout>
                <c:manualLayout>
                  <c:x val="-5.5360397911664631E-2"/>
                  <c:y val="-3.5042291800216618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C07-46C7-8A10-8C170C5B548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'Physical-Chart Data'!$A$4:$A$18</c15:sqref>
                  </c15:fullRef>
                </c:ext>
              </c:extLst>
              <c:f>'Physical-Chart Data'!$A$4:$A$13</c:f>
              <c:numCache>
                <c:formatCode>mmm\-yy</c:formatCode>
                <c:ptCount val="10"/>
                <c:pt idx="0">
                  <c:v>46084</c:v>
                </c:pt>
                <c:pt idx="1">
                  <c:v>46142</c:v>
                </c:pt>
                <c:pt idx="2">
                  <c:v>46173</c:v>
                </c:pt>
                <c:pt idx="3">
                  <c:v>46203</c:v>
                </c:pt>
                <c:pt idx="4">
                  <c:v>46234</c:v>
                </c:pt>
                <c:pt idx="5">
                  <c:v>46265</c:v>
                </c:pt>
                <c:pt idx="6">
                  <c:v>46295</c:v>
                </c:pt>
                <c:pt idx="7">
                  <c:v>46326</c:v>
                </c:pt>
                <c:pt idx="8">
                  <c:v>46356</c:v>
                </c:pt>
                <c:pt idx="9">
                  <c:v>46387</c:v>
                </c:pt>
              </c:numCache>
            </c:numRef>
          </c:cat>
          <c:val>
            <c:numRef>
              <c:extLst>
                <c:ext xmlns:c15="http://schemas.microsoft.com/office/drawing/2012/chart" uri="{02D57815-91ED-43cb-92C2-25804820EDAC}">
                  <c15:fullRef>
                    <c15:sqref>'Physical-Chart Data'!$J$4:$J$18</c15:sqref>
                  </c15:fullRef>
                </c:ext>
              </c:extLst>
              <c:f>'Physical-Chart Data'!$J$4:$J$13</c:f>
              <c:numCache>
                <c:formatCode>0.00%</c:formatCode>
                <c:ptCount val="10"/>
                <c:pt idx="0">
                  <c:v>0</c:v>
                </c:pt>
                <c:pt idx="1">
                  <c:v>0.10820659254301457</c:v>
                </c:pt>
                <c:pt idx="2">
                  <c:v>0.20612959969956918</c:v>
                </c:pt>
                <c:pt idx="3">
                  <c:v>0.41807925932381951</c:v>
                </c:pt>
                <c:pt idx="4">
                  <c:v>0.6233212301183525</c:v>
                </c:pt>
                <c:pt idx="5">
                  <c:v>0.80065799974619045</c:v>
                </c:pt>
                <c:pt idx="6">
                  <c:v>0.88428234780702275</c:v>
                </c:pt>
                <c:pt idx="7">
                  <c:v>0.88914000236419477</c:v>
                </c:pt>
              </c:numCache>
            </c:numRef>
          </c:val>
          <c:smooth val="0"/>
          <c:extLst>
            <c:ext xmlns:c16="http://schemas.microsoft.com/office/drawing/2014/chart" uri="{C3380CC4-5D6E-409C-BE32-E72D297353CC}">
              <c16:uniqueId val="{00000006-6C07-46C7-8A10-8C170C5B548D}"/>
            </c:ext>
          </c:extLst>
        </c:ser>
        <c:ser>
          <c:idx val="3"/>
          <c:order val="3"/>
          <c:tx>
            <c:strRef>
              <c:f>'Physical-Chart Data'!$K$2:$L$2</c:f>
              <c:strCache>
                <c:ptCount val="1"/>
                <c:pt idx="0">
                  <c:v>Forecast </c:v>
                </c:pt>
              </c:strCache>
            </c:strRef>
          </c:tx>
          <c:spPr>
            <a:ln w="34925" cap="rnd">
              <a:solidFill>
                <a:srgbClr val="C00000"/>
              </a:solidFill>
              <a:prstDash val="dashDot"/>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extLst>
                <c:ext xmlns:c15="http://schemas.microsoft.com/office/drawing/2012/chart" uri="{02D57815-91ED-43cb-92C2-25804820EDAC}">
                  <c15:fullRef>
                    <c15:sqref>'Physical-Chart Data'!$A$4:$A$18</c15:sqref>
                  </c15:fullRef>
                </c:ext>
              </c:extLst>
              <c:f>'Physical-Chart Data'!$A$4:$A$13</c:f>
              <c:numCache>
                <c:formatCode>mmm\-yy</c:formatCode>
                <c:ptCount val="10"/>
                <c:pt idx="0">
                  <c:v>46084</c:v>
                </c:pt>
                <c:pt idx="1">
                  <c:v>46142</c:v>
                </c:pt>
                <c:pt idx="2">
                  <c:v>46173</c:v>
                </c:pt>
                <c:pt idx="3">
                  <c:v>46203</c:v>
                </c:pt>
                <c:pt idx="4">
                  <c:v>46234</c:v>
                </c:pt>
                <c:pt idx="5">
                  <c:v>46265</c:v>
                </c:pt>
                <c:pt idx="6">
                  <c:v>46295</c:v>
                </c:pt>
                <c:pt idx="7">
                  <c:v>46326</c:v>
                </c:pt>
                <c:pt idx="8">
                  <c:v>46356</c:v>
                </c:pt>
                <c:pt idx="9">
                  <c:v>46387</c:v>
                </c:pt>
              </c:numCache>
            </c:numRef>
          </c:cat>
          <c:val>
            <c:numRef>
              <c:extLst>
                <c:ext xmlns:c15="http://schemas.microsoft.com/office/drawing/2012/chart" uri="{02D57815-91ED-43cb-92C2-25804820EDAC}">
                  <c15:fullRef>
                    <c15:sqref>'Physical-Chart Data'!$M$4:$M$18</c15:sqref>
                  </c15:fullRef>
                </c:ext>
              </c:extLst>
              <c:f>'Physical-Chart Data'!$M$4:$M$13</c:f>
              <c:numCache>
                <c:formatCode>0.0%</c:formatCode>
                <c:ptCount val="10"/>
                <c:pt idx="7">
                  <c:v>1</c:v>
                </c:pt>
              </c:numCache>
            </c:numRef>
          </c:val>
          <c:smooth val="0"/>
          <c:extLst>
            <c:ext xmlns:c16="http://schemas.microsoft.com/office/drawing/2014/chart" uri="{C3380CC4-5D6E-409C-BE32-E72D297353CC}">
              <c16:uniqueId val="{00000009-6C07-46C7-8A10-8C170C5B548D}"/>
            </c:ext>
          </c:extLst>
        </c:ser>
        <c:dLbls>
          <c:showLegendKey val="0"/>
          <c:showVal val="0"/>
          <c:showCatName val="0"/>
          <c:showSerName val="0"/>
          <c:showPercent val="0"/>
          <c:showBubbleSize val="0"/>
        </c:dLbls>
        <c:marker val="1"/>
        <c:smooth val="0"/>
        <c:axId val="409233360"/>
        <c:axId val="409235712"/>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2801992130211613"/>
          <c:y val="0.92901033755394524"/>
          <c:w val="0.53970015961153428"/>
          <c:h val="4.6956544141641902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endParaRPr lang="en-US"/>
        </a:p>
      </c:txPr>
    </c:title>
    <c:autoTitleDeleted val="0"/>
    <c:plotArea>
      <c:layout>
        <c:manualLayout>
          <c:layoutTarget val="inner"/>
          <c:xMode val="edge"/>
          <c:yMode val="edge"/>
          <c:x val="0.17212485629104682"/>
          <c:y val="0.29255388212028266"/>
          <c:w val="0.82787514370895332"/>
          <c:h val="0.51957217634470665"/>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val>
            <c:numRef>
              <c:f>'Invoice Log'!$F$9:$F$19</c:f>
              <c:numCache>
                <c:formatCode>#,##0.00_);[Red]\(#,##0.00\)_)</c:formatCode>
                <c:ptCount val="11"/>
                <c:pt idx="0">
                  <c:v>180835</c:v>
                </c:pt>
                <c:pt idx="1">
                  <c:v>318233</c:v>
                </c:pt>
                <c:pt idx="2">
                  <c:v>1407308</c:v>
                </c:pt>
                <c:pt idx="3">
                  <c:v>2554234</c:v>
                </c:pt>
                <c:pt idx="4">
                  <c:v>2044391</c:v>
                </c:pt>
              </c:numCache>
            </c:numRef>
          </c:val>
          <c:extLst>
            <c:ext xmlns:c16="http://schemas.microsoft.com/office/drawing/2014/chart" uri="{C3380CC4-5D6E-409C-BE32-E72D297353CC}">
              <c16:uniqueId val="{00000000-5A0B-435D-A78E-4706F6949513}"/>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357"/>
          <c:y val="9.4955207242968423E-2"/>
          <c:w val="0.53765866643550109"/>
          <c:h val="0.70479058196598743"/>
        </c:manualLayout>
      </c:layout>
      <c:barChart>
        <c:barDir val="bar"/>
        <c:grouping val="clustered"/>
        <c:varyColors val="0"/>
        <c:ser>
          <c:idx val="0"/>
          <c:order val="0"/>
          <c:spPr>
            <a:solidFill>
              <a:srgbClr val="53B3DD"/>
            </a:solidFill>
            <a:ln>
              <a:solidFill>
                <a:schemeClr val="accent1"/>
              </a:solidFill>
            </a:ln>
            <a:effectLst/>
          </c:spPr>
          <c:invertIfNegative val="0"/>
          <c:cat>
            <c:strRef>
              <c:f>'Weekly Progress Report'!$T$71:$T$76</c:f>
              <c:strCache>
                <c:ptCount val="6"/>
                <c:pt idx="0">
                  <c:v>Contract Value (SR)</c:v>
                </c:pt>
                <c:pt idx="1">
                  <c:v>Planned Value (SR)</c:v>
                </c:pt>
                <c:pt idx="2">
                  <c:v>Earned Value (SR)</c:v>
                </c:pt>
                <c:pt idx="3">
                  <c:v>Submitted  (SAR)</c:v>
                </c:pt>
                <c:pt idx="4">
                  <c:v>PM Approved (SAR)</c:v>
                </c:pt>
                <c:pt idx="5">
                  <c:v>Total Paid  (SAR)</c:v>
                </c:pt>
              </c:strCache>
            </c:strRef>
          </c:cat>
          <c:val>
            <c:numRef>
              <c:f>'Weekly Progress Report'!$U$71:$U$76</c:f>
              <c:numCache>
                <c:formatCode>_(* #,##0_);_(* \(#,##0\);_(* "-"??_);_(@_)</c:formatCode>
                <c:ptCount val="6"/>
                <c:pt idx="0" formatCode="#,##0_);\(#,##0\)">
                  <c:v>9554134.0000000019</c:v>
                </c:pt>
                <c:pt idx="1">
                  <c:v>6801494</c:v>
                </c:pt>
                <c:pt idx="2">
                  <c:v>9043890</c:v>
                </c:pt>
                <c:pt idx="3" formatCode="#,##0_);\(#,##0\)">
                  <c:v>6505001</c:v>
                </c:pt>
                <c:pt idx="4" formatCode="#,##0_);\(#,##0\)">
                  <c:v>6505001</c:v>
                </c:pt>
                <c:pt idx="5" formatCode="#,##0_);\(#,##0\)">
                  <c:v>4460610</c:v>
                </c:pt>
              </c:numCache>
            </c:numRef>
          </c:val>
          <c:extLst>
            <c:ext xmlns:c16="http://schemas.microsoft.com/office/drawing/2014/chart" uri="{C3380CC4-5D6E-409C-BE32-E72D297353CC}">
              <c16:uniqueId val="{00000000-F43C-4C06-9E90-C92A35A67CD6}"/>
            </c:ext>
          </c:extLst>
        </c:ser>
        <c:dLbls>
          <c:showLegendKey val="0"/>
          <c:showVal val="0"/>
          <c:showCatName val="0"/>
          <c:showSerName val="0"/>
          <c:showPercent val="0"/>
          <c:showBubbleSize val="0"/>
        </c:dLbls>
        <c:gapWidth val="35"/>
        <c:axId val="903833656"/>
        <c:axId val="903829064"/>
      </c:barChart>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accent1"/>
                </a:solidFill>
                <a:latin typeface="+mn-lt"/>
                <a:ea typeface="+mn-ea"/>
                <a:cs typeface="+mn-cs"/>
              </a:defRPr>
            </a:pPr>
            <a:endParaRPr lang="en-US"/>
          </a:p>
        </c:txPr>
        <c:crossAx val="903833656"/>
        <c:crosses val="autoZero"/>
        <c:crossBetween val="between"/>
      </c:valAx>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sz="900" b="1" i="0" u="none" strike="noStrike" baseline="0">
                <a:solidFill>
                  <a:srgbClr val="2C6682"/>
                </a:solidFill>
                <a:latin typeface="+mn-lt"/>
                <a:ea typeface="+mn-ea"/>
                <a:cs typeface="+mn-cs"/>
              </a:defRPr>
            </a:pPr>
            <a:endParaRPr lang="en-US"/>
          </a:p>
        </c:txPr>
        <c:crossAx val="903829064"/>
        <c:crosses val="autoZero"/>
        <c:auto val="1"/>
        <c:lblAlgn val="ctr"/>
        <c:lblOffset val="100"/>
        <c:tickMarkSkip val="1"/>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13E-2"/>
          <c:w val="0.88320847176598694"/>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Manpower!$B$10:$N$10</c:f>
              <c:numCache>
                <c:formatCode>mmm\-yy</c:formatCode>
                <c:ptCount val="13"/>
                <c:pt idx="0">
                  <c:v>46084</c:v>
                </c:pt>
                <c:pt idx="1">
                  <c:v>46142</c:v>
                </c:pt>
                <c:pt idx="2">
                  <c:v>46173</c:v>
                </c:pt>
                <c:pt idx="3">
                  <c:v>46203</c:v>
                </c:pt>
                <c:pt idx="4">
                  <c:v>46234</c:v>
                </c:pt>
                <c:pt idx="5">
                  <c:v>46265</c:v>
                </c:pt>
                <c:pt idx="6">
                  <c:v>46295</c:v>
                </c:pt>
                <c:pt idx="7">
                  <c:v>46326</c:v>
                </c:pt>
                <c:pt idx="8">
                  <c:v>46356</c:v>
                </c:pt>
                <c:pt idx="9">
                  <c:v>46387</c:v>
                </c:pt>
                <c:pt idx="10">
                  <c:v>46418</c:v>
                </c:pt>
                <c:pt idx="11">
                  <c:v>46446</c:v>
                </c:pt>
                <c:pt idx="12">
                  <c:v>46477</c:v>
                </c:pt>
              </c:numCache>
            </c:numRef>
          </c:cat>
          <c:val>
            <c:numRef>
              <c:f>Manpower!$B$11:$N$11</c:f>
              <c:numCache>
                <c:formatCode>0</c:formatCode>
                <c:ptCount val="13"/>
                <c:pt idx="0">
                  <c:v>37</c:v>
                </c:pt>
                <c:pt idx="1">
                  <c:v>42</c:v>
                </c:pt>
                <c:pt idx="2">
                  <c:v>93</c:v>
                </c:pt>
                <c:pt idx="3">
                  <c:v>42</c:v>
                </c:pt>
                <c:pt idx="4">
                  <c:v>137</c:v>
                </c:pt>
                <c:pt idx="5">
                  <c:v>100</c:v>
                </c:pt>
                <c:pt idx="6">
                  <c:v>93</c:v>
                </c:pt>
                <c:pt idx="7">
                  <c:v>119</c:v>
                </c:pt>
                <c:pt idx="8">
                  <c:v>105</c:v>
                </c:pt>
                <c:pt idx="9">
                  <c:v>86</c:v>
                </c:pt>
              </c:numCache>
            </c:numRef>
          </c:val>
          <c:extLst>
            <c:ext xmlns:c16="http://schemas.microsoft.com/office/drawing/2014/chart" uri="{C3380CC4-5D6E-409C-BE32-E72D297353CC}">
              <c16:uniqueId val="{00000000-1D22-4C43-894D-E738F3AE3B26}"/>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Manpower!$B$10:$N$10</c:f>
              <c:numCache>
                <c:formatCode>mmm\-yy</c:formatCode>
                <c:ptCount val="13"/>
                <c:pt idx="0">
                  <c:v>46084</c:v>
                </c:pt>
                <c:pt idx="1">
                  <c:v>46142</c:v>
                </c:pt>
                <c:pt idx="2">
                  <c:v>46173</c:v>
                </c:pt>
                <c:pt idx="3">
                  <c:v>46203</c:v>
                </c:pt>
                <c:pt idx="4">
                  <c:v>46234</c:v>
                </c:pt>
                <c:pt idx="5">
                  <c:v>46265</c:v>
                </c:pt>
                <c:pt idx="6">
                  <c:v>46295</c:v>
                </c:pt>
                <c:pt idx="7">
                  <c:v>46326</c:v>
                </c:pt>
                <c:pt idx="8">
                  <c:v>46356</c:v>
                </c:pt>
                <c:pt idx="9">
                  <c:v>46387</c:v>
                </c:pt>
                <c:pt idx="10">
                  <c:v>46418</c:v>
                </c:pt>
                <c:pt idx="11">
                  <c:v>46446</c:v>
                </c:pt>
                <c:pt idx="12">
                  <c:v>46477</c:v>
                </c:pt>
              </c:numCache>
            </c:numRef>
          </c:cat>
          <c:val>
            <c:numRef>
              <c:f>Manpower!$B$13:$N$13</c:f>
              <c:numCache>
                <c:formatCode>0</c:formatCode>
                <c:ptCount val="13"/>
                <c:pt idx="1">
                  <c:v>38</c:v>
                </c:pt>
                <c:pt idx="2">
                  <c:v>45</c:v>
                </c:pt>
                <c:pt idx="3">
                  <c:v>49</c:v>
                </c:pt>
                <c:pt idx="4">
                  <c:v>58</c:v>
                </c:pt>
                <c:pt idx="5">
                  <c:v>55</c:v>
                </c:pt>
                <c:pt idx="6">
                  <c:v>26</c:v>
                </c:pt>
                <c:pt idx="7">
                  <c:v>21</c:v>
                </c:pt>
              </c:numCache>
            </c:numRef>
          </c:val>
          <c:extLst>
            <c:ext xmlns:c16="http://schemas.microsoft.com/office/drawing/2014/chart" uri="{C3380CC4-5D6E-409C-BE32-E72D297353CC}">
              <c16:uniqueId val="{00000001-1D22-4C43-894D-E738F3AE3B26}"/>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Manpower!$B$10:$N$10</c:f>
              <c:numCache>
                <c:formatCode>mmm\-yy</c:formatCode>
                <c:ptCount val="13"/>
                <c:pt idx="0">
                  <c:v>46084</c:v>
                </c:pt>
                <c:pt idx="1">
                  <c:v>46142</c:v>
                </c:pt>
                <c:pt idx="2">
                  <c:v>46173</c:v>
                </c:pt>
                <c:pt idx="3">
                  <c:v>46203</c:v>
                </c:pt>
                <c:pt idx="4">
                  <c:v>46234</c:v>
                </c:pt>
                <c:pt idx="5">
                  <c:v>46265</c:v>
                </c:pt>
                <c:pt idx="6">
                  <c:v>46295</c:v>
                </c:pt>
                <c:pt idx="7">
                  <c:v>46326</c:v>
                </c:pt>
                <c:pt idx="8">
                  <c:v>46356</c:v>
                </c:pt>
                <c:pt idx="9">
                  <c:v>46387</c:v>
                </c:pt>
                <c:pt idx="10">
                  <c:v>46418</c:v>
                </c:pt>
                <c:pt idx="11">
                  <c:v>46446</c:v>
                </c:pt>
                <c:pt idx="12">
                  <c:v>46477</c:v>
                </c:pt>
              </c:numCache>
            </c:numRef>
          </c:cat>
          <c:val>
            <c:numRef>
              <c:f>Manpower!$B$15:$N$15</c:f>
              <c:numCache>
                <c:formatCode>0</c:formatCode>
                <c:ptCount val="13"/>
                <c:pt idx="2">
                  <c:v>93</c:v>
                </c:pt>
                <c:pt idx="3">
                  <c:v>42</c:v>
                </c:pt>
                <c:pt idx="4">
                  <c:v>137</c:v>
                </c:pt>
                <c:pt idx="5">
                  <c:v>100</c:v>
                </c:pt>
                <c:pt idx="6">
                  <c:v>93</c:v>
                </c:pt>
                <c:pt idx="7">
                  <c:v>119</c:v>
                </c:pt>
                <c:pt idx="8">
                  <c:v>105</c:v>
                </c:pt>
                <c:pt idx="9">
                  <c:v>86</c:v>
                </c:pt>
              </c:numCache>
            </c:numRef>
          </c:val>
          <c:extLst>
            <c:ext xmlns:c16="http://schemas.microsoft.com/office/drawing/2014/chart" uri="{C3380CC4-5D6E-409C-BE32-E72D297353CC}">
              <c16:uniqueId val="{00000002-1D22-4C43-894D-E738F3AE3B26}"/>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2C6682"/>
                </a:solidFill>
                <a:latin typeface="+mn-lt"/>
                <a:ea typeface="+mn-ea"/>
                <a:cs typeface="+mn-cs"/>
              </a:defRPr>
            </a:pPr>
            <a:endParaRPr lang="en-US"/>
          </a:p>
        </c:txPr>
        <c:crossAx val="146549960"/>
        <c:crosses val="autoZero"/>
        <c:auto val="0"/>
        <c:lblOffset val="100"/>
        <c:baseTimeUnit val="months"/>
        <c:majorUnit val="1"/>
        <c:majorTimeUnit val="months"/>
        <c:minorUnit val="1"/>
        <c:minorTimeUnit val="months"/>
      </c:dateAx>
      <c:valAx>
        <c:axId val="146549960"/>
        <c:scaling>
          <c:orientation val="minMax"/>
          <c:max val="18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C6682"/>
                </a:solidFill>
                <a:latin typeface="+mn-lt"/>
                <a:ea typeface="+mn-ea"/>
                <a:cs typeface="+mn-cs"/>
              </a:defRPr>
            </a:pPr>
            <a:endParaRPr lang="en-US"/>
          </a:p>
        </c:txPr>
        <c:crossAx val="146555056"/>
        <c:crosses val="autoZero"/>
        <c:crossBetween val="between"/>
      </c:valAx>
      <c:spPr>
        <a:noFill/>
        <a:ln w="25400">
          <a:noFill/>
        </a:ln>
        <a:effectLst/>
      </c:spPr>
    </c:plotArea>
    <c:legend>
      <c:legendPos val="r"/>
      <c:layout>
        <c:manualLayout>
          <c:xMode val="edge"/>
          <c:yMode val="edge"/>
          <c:x val="8.8561778218581133E-2"/>
          <c:y val="5.7546391096102968E-2"/>
          <c:w val="0.90045337711894335"/>
          <c:h val="0.142582675683600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C668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17608897465697E-2"/>
          <c:y val="7.6972188233224603E-2"/>
          <c:w val="0.96088239110253426"/>
          <c:h val="0.73132089724055327"/>
        </c:manualLayout>
      </c:layout>
      <c:pie3DChart>
        <c:varyColors val="1"/>
        <c:ser>
          <c:idx val="0"/>
          <c:order val="0"/>
          <c:dPt>
            <c:idx val="0"/>
            <c:bubble3D val="0"/>
            <c:spPr>
              <a:solidFill>
                <a:srgbClr val="3D88AA"/>
              </a:solidFill>
              <a:ln w="25400">
                <a:solidFill>
                  <a:schemeClr val="lt1"/>
                </a:solidFill>
              </a:ln>
              <a:effectLst/>
              <a:sp3d contourW="25400">
                <a:contourClr>
                  <a:schemeClr val="lt1"/>
                </a:contourClr>
              </a:sp3d>
            </c:spPr>
            <c:extLst>
              <c:ext xmlns:c16="http://schemas.microsoft.com/office/drawing/2014/chart" uri="{C3380CC4-5D6E-409C-BE32-E72D297353CC}">
                <c16:uniqueId val="{00000001-2073-438B-B435-9F8BA21F36DD}"/>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F-2073-438B-B435-9F8BA21F36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'Weekly Progress Report'!$AG$59:$AG$60</c:f>
              <c:strCache>
                <c:ptCount val="2"/>
                <c:pt idx="0">
                  <c:v>Proactive</c:v>
                </c:pt>
                <c:pt idx="1">
                  <c:v>Reactive</c:v>
                </c:pt>
              </c:strCache>
            </c:strRef>
          </c:cat>
          <c:val>
            <c:numRef>
              <c:f>'Weekly Progress Report'!$AH$59:$AH$60</c:f>
              <c:numCache>
                <c:formatCode>#,##0_ ;[Red]\-#,##0\ </c:formatCode>
                <c:ptCount val="2"/>
                <c:pt idx="0">
                  <c:v>0</c:v>
                </c:pt>
                <c:pt idx="1">
                  <c:v>4</c:v>
                </c:pt>
              </c:numCache>
            </c:numRef>
          </c:val>
          <c:extLst>
            <c:ext xmlns:c16="http://schemas.microsoft.com/office/drawing/2014/chart" uri="{C3380CC4-5D6E-409C-BE32-E72D297353CC}">
              <c16:uniqueId val="{00000000-2073-438B-B435-9F8BA21F36D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Report'!$X$59</c:f>
              <c:strCache>
                <c:ptCount val="1"/>
                <c:pt idx="0">
                  <c:v>Total Hours Worked</c:v>
                </c:pt>
              </c:strCache>
            </c:strRef>
          </c:tx>
          <c:spPr>
            <a:solidFill>
              <a:srgbClr val="2C6682"/>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Report'!$Y$59,'Weekly Progress Report'!$AD$59)</c15:sqref>
                  </c15:fullRef>
                </c:ext>
              </c:extLst>
              <c:f>'Weekly Progress Report'!$AD$59</c:f>
              <c:numCache>
                <c:formatCode>#,##0_ ;[Red]\-#,##0\ </c:formatCode>
                <c:ptCount val="1"/>
                <c:pt idx="0">
                  <c:v>80246</c:v>
                </c:pt>
              </c:numCache>
            </c:numRef>
          </c:val>
          <c:extLst>
            <c:ext xmlns:c16="http://schemas.microsoft.com/office/drawing/2014/chart" uri="{C3380CC4-5D6E-409C-BE32-E72D297353CC}">
              <c16:uniqueId val="{00000000-55A8-4857-BD2C-07C963126922}"/>
            </c:ext>
          </c:extLst>
        </c:ser>
        <c:ser>
          <c:idx val="1"/>
          <c:order val="1"/>
          <c:tx>
            <c:strRef>
              <c:f>'Weekly Progress Report'!$X$60</c:f>
              <c:strCache>
                <c:ptCount val="1"/>
                <c:pt idx="0">
                  <c:v>Safe Hours Worked</c:v>
                </c:pt>
              </c:strCache>
            </c:strRef>
          </c:tx>
          <c:spPr>
            <a:solidFill>
              <a:srgbClr val="92D050"/>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Report'!$Y$60,'Weekly Progress Report'!$AD$60)</c15:sqref>
                  </c15:fullRef>
                </c:ext>
              </c:extLst>
              <c:f>'Weekly Progress Report'!$AD$60</c:f>
              <c:numCache>
                <c:formatCode>#,##0_ ;[Red]\-#,##0\ </c:formatCode>
                <c:ptCount val="1"/>
                <c:pt idx="0">
                  <c:v>80246</c:v>
                </c:pt>
              </c:numCache>
            </c:numRef>
          </c:val>
          <c:extLst>
            <c:ext xmlns:c16="http://schemas.microsoft.com/office/drawing/2014/chart" uri="{C3380CC4-5D6E-409C-BE32-E72D297353CC}">
              <c16:uniqueId val="{00000001-55A8-4857-BD2C-07C963126922}"/>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6682"/>
                </a:solidFill>
                <a:latin typeface="+mn-lt"/>
                <a:ea typeface="+mn-ea"/>
                <a:cs typeface="+mn-cs"/>
              </a:defRPr>
            </a:pPr>
            <a:endParaRPr lang="en-US"/>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Earned Value - Cost</a:t>
            </a:r>
          </a:p>
        </c:rich>
      </c:tx>
      <c:layout>
        <c:manualLayout>
          <c:xMode val="edge"/>
          <c:yMode val="edge"/>
          <c:x val="5.7210955179445702E-2"/>
          <c:y val="3.7384552163208712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4115687137540394"/>
          <c:h val="0.81666096292648382"/>
        </c:manualLayout>
      </c:layout>
      <c:lineChart>
        <c:grouping val="standard"/>
        <c:varyColors val="0"/>
        <c:ser>
          <c:idx val="0"/>
          <c:order val="0"/>
          <c:tx>
            <c:strRef>
              <c:f>'EV-Chart Data'!$B$2</c:f>
              <c:strCache>
                <c:ptCount val="1"/>
                <c:pt idx="0">
                  <c:v>Baseline Plan (Original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'EV-Chart Data'!$A$4:$A$18</c15:sqref>
                  </c15:fullRef>
                </c:ext>
              </c:extLst>
              <c:f>'EV-Chart Data'!$A$4:$A$13</c:f>
              <c:numCache>
                <c:formatCode>mmm\-yy</c:formatCode>
                <c:ptCount val="10"/>
                <c:pt idx="0">
                  <c:v>46084</c:v>
                </c:pt>
                <c:pt idx="1">
                  <c:v>46142</c:v>
                </c:pt>
                <c:pt idx="2">
                  <c:v>46173</c:v>
                </c:pt>
                <c:pt idx="3">
                  <c:v>46203</c:v>
                </c:pt>
                <c:pt idx="4">
                  <c:v>46234</c:v>
                </c:pt>
                <c:pt idx="5">
                  <c:v>46265</c:v>
                </c:pt>
                <c:pt idx="6">
                  <c:v>46295</c:v>
                </c:pt>
                <c:pt idx="7">
                  <c:v>46326</c:v>
                </c:pt>
                <c:pt idx="8">
                  <c:v>46356</c:v>
                </c:pt>
                <c:pt idx="9">
                  <c:v>46387</c:v>
                </c:pt>
              </c:numCache>
            </c:numRef>
          </c:cat>
          <c:val>
            <c:numRef>
              <c:extLst>
                <c:ext xmlns:c15="http://schemas.microsoft.com/office/drawing/2012/chart" uri="{02D57815-91ED-43cb-92C2-25804820EDAC}">
                  <c15:fullRef>
                    <c15:sqref>'EV-Chart Data'!$D$4:$D$18</c15:sqref>
                  </c15:fullRef>
                </c:ext>
              </c:extLst>
              <c:f>'EV-Chart Data'!$D$4:$D$13</c:f>
              <c:numCache>
                <c:formatCode>0.0%</c:formatCode>
                <c:ptCount val="10"/>
                <c:pt idx="0">
                  <c:v>0</c:v>
                </c:pt>
                <c:pt idx="1">
                  <c:v>8.0870803151808404E-2</c:v>
                </c:pt>
                <c:pt idx="2">
                  <c:v>0.13201693842686316</c:v>
                </c:pt>
                <c:pt idx="3">
                  <c:v>0.27402805424332538</c:v>
                </c:pt>
                <c:pt idx="4">
                  <c:v>0.50563723619534739</c:v>
                </c:pt>
                <c:pt idx="5">
                  <c:v>0.61516320474466857</c:v>
                </c:pt>
                <c:pt idx="6">
                  <c:v>0.68585241948668485</c:v>
                </c:pt>
                <c:pt idx="7">
                  <c:v>0.82249950544968264</c:v>
                </c:pt>
                <c:pt idx="8">
                  <c:v>0.89728416411157719</c:v>
                </c:pt>
                <c:pt idx="9">
                  <c:v>0.99999999999999978</c:v>
                </c:pt>
              </c:numCache>
            </c:numRef>
          </c:val>
          <c:smooth val="0"/>
          <c:extLst>
            <c:ext xmlns:c16="http://schemas.microsoft.com/office/drawing/2014/chart" uri="{C3380CC4-5D6E-409C-BE32-E72D297353CC}">
              <c16:uniqueId val="{00000000-EADE-4873-91A9-158D8033627D}"/>
            </c:ext>
          </c:extLst>
        </c:ser>
        <c:ser>
          <c:idx val="1"/>
          <c:order val="1"/>
          <c:tx>
            <c:strRef>
              <c:f>'EV-Chart Data'!$E$2</c:f>
              <c:strCache>
                <c:ptCount val="1"/>
                <c:pt idx="0">
                  <c:v>Baseline Plan (Crushed)</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numRef>
              <c:extLst>
                <c:ext xmlns:c15="http://schemas.microsoft.com/office/drawing/2012/chart" uri="{02D57815-91ED-43cb-92C2-25804820EDAC}">
                  <c15:fullRef>
                    <c15:sqref>'EV-Chart Data'!$A$4:$A$18</c15:sqref>
                  </c15:fullRef>
                </c:ext>
              </c:extLst>
              <c:f>'EV-Chart Data'!$A$4:$A$13</c:f>
              <c:numCache>
                <c:formatCode>mmm\-yy</c:formatCode>
                <c:ptCount val="10"/>
                <c:pt idx="0">
                  <c:v>46084</c:v>
                </c:pt>
                <c:pt idx="1">
                  <c:v>46142</c:v>
                </c:pt>
                <c:pt idx="2">
                  <c:v>46173</c:v>
                </c:pt>
                <c:pt idx="3">
                  <c:v>46203</c:v>
                </c:pt>
                <c:pt idx="4">
                  <c:v>46234</c:v>
                </c:pt>
                <c:pt idx="5">
                  <c:v>46265</c:v>
                </c:pt>
                <c:pt idx="6">
                  <c:v>46295</c:v>
                </c:pt>
                <c:pt idx="7">
                  <c:v>46326</c:v>
                </c:pt>
                <c:pt idx="8">
                  <c:v>46356</c:v>
                </c:pt>
                <c:pt idx="9">
                  <c:v>46387</c:v>
                </c:pt>
              </c:numCache>
            </c:numRef>
          </c:cat>
          <c:val>
            <c:numRef>
              <c:extLst>
                <c:ext xmlns:c15="http://schemas.microsoft.com/office/drawing/2012/chart" uri="{02D57815-91ED-43cb-92C2-25804820EDAC}">
                  <c15:fullRef>
                    <c15:sqref>'EV-Chart Data'!$G$4:$G$18</c15:sqref>
                  </c15:fullRef>
                </c:ext>
              </c:extLst>
              <c:f>'EV-Chart Data'!$G$4:$G$13</c:f>
              <c:numCache>
                <c:formatCode>0.0%</c:formatCode>
                <c:ptCount val="10"/>
                <c:pt idx="0">
                  <c:v>0</c:v>
                </c:pt>
                <c:pt idx="1">
                  <c:v>8.8440145386279895E-2</c:v>
                </c:pt>
                <c:pt idx="2">
                  <c:v>0.16454374619405587</c:v>
                </c:pt>
                <c:pt idx="3">
                  <c:v>0.36032695375635293</c:v>
                </c:pt>
                <c:pt idx="4">
                  <c:v>0.64681498082400757</c:v>
                </c:pt>
                <c:pt idx="5">
                  <c:v>0.86964229306392382</c:v>
                </c:pt>
                <c:pt idx="6">
                  <c:v>0.99999999999999978</c:v>
                </c:pt>
              </c:numCache>
            </c:numRef>
          </c:val>
          <c:smooth val="0"/>
          <c:extLst>
            <c:ext xmlns:c16="http://schemas.microsoft.com/office/drawing/2014/chart" uri="{C3380CC4-5D6E-409C-BE32-E72D297353CC}">
              <c16:uniqueId val="{00000004-EADE-4873-91A9-158D8033627D}"/>
            </c:ext>
          </c:extLst>
        </c:ser>
        <c:ser>
          <c:idx val="2"/>
          <c:order val="2"/>
          <c:tx>
            <c:strRef>
              <c:f>'EV-Chart Data'!$H$2</c:f>
              <c:strCache>
                <c:ptCount val="1"/>
                <c:pt idx="0">
                  <c:v>Earned Value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9"/>
              <c:layout>
                <c:manualLayout>
                  <c:x val="-5.5360397911664631E-2"/>
                  <c:y val="-3.5042291800216618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ADE-4873-91A9-158D8033627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'EV-Chart Data'!$A$4:$A$18</c15:sqref>
                  </c15:fullRef>
                </c:ext>
              </c:extLst>
              <c:f>'EV-Chart Data'!$A$4:$A$13</c:f>
              <c:numCache>
                <c:formatCode>mmm\-yy</c:formatCode>
                <c:ptCount val="10"/>
                <c:pt idx="0">
                  <c:v>46084</c:v>
                </c:pt>
                <c:pt idx="1">
                  <c:v>46142</c:v>
                </c:pt>
                <c:pt idx="2">
                  <c:v>46173</c:v>
                </c:pt>
                <c:pt idx="3">
                  <c:v>46203</c:v>
                </c:pt>
                <c:pt idx="4">
                  <c:v>46234</c:v>
                </c:pt>
                <c:pt idx="5">
                  <c:v>46265</c:v>
                </c:pt>
                <c:pt idx="6">
                  <c:v>46295</c:v>
                </c:pt>
                <c:pt idx="7">
                  <c:v>46326</c:v>
                </c:pt>
                <c:pt idx="8">
                  <c:v>46356</c:v>
                </c:pt>
                <c:pt idx="9">
                  <c:v>46387</c:v>
                </c:pt>
              </c:numCache>
            </c:numRef>
          </c:cat>
          <c:val>
            <c:numRef>
              <c:extLst>
                <c:ext xmlns:c15="http://schemas.microsoft.com/office/drawing/2012/chart" uri="{02D57815-91ED-43cb-92C2-25804820EDAC}">
                  <c15:fullRef>
                    <c15:sqref>'EV-Chart Data'!$J$4:$J$18</c15:sqref>
                  </c15:fullRef>
                </c:ext>
              </c:extLst>
              <c:f>'EV-Chart Data'!$J$4:$J$13</c:f>
              <c:numCache>
                <c:formatCode>0.0%</c:formatCode>
                <c:ptCount val="10"/>
                <c:pt idx="0">
                  <c:v>0</c:v>
                </c:pt>
                <c:pt idx="1">
                  <c:v>8.0720869102317364E-2</c:v>
                </c:pt>
                <c:pt idx="2">
                  <c:v>0.14897582554316274</c:v>
                </c:pt>
                <c:pt idx="3">
                  <c:v>0.37061255368618434</c:v>
                </c:pt>
                <c:pt idx="4">
                  <c:v>0.60098727943317509</c:v>
                </c:pt>
                <c:pt idx="5">
                  <c:v>0.80212927304557369</c:v>
                </c:pt>
                <c:pt idx="6">
                  <c:v>0.93630509473700052</c:v>
                </c:pt>
                <c:pt idx="7">
                  <c:v>0.94659442708255903</c:v>
                </c:pt>
              </c:numCache>
            </c:numRef>
          </c:val>
          <c:smooth val="0"/>
          <c:extLst>
            <c:ext xmlns:c16="http://schemas.microsoft.com/office/drawing/2014/chart" uri="{C3380CC4-5D6E-409C-BE32-E72D297353CC}">
              <c16:uniqueId val="{00000006-EADE-4873-91A9-158D8033627D}"/>
            </c:ext>
          </c:extLst>
        </c:ser>
        <c:ser>
          <c:idx val="3"/>
          <c:order val="3"/>
          <c:tx>
            <c:strRef>
              <c:f>'EV-Chart Data'!$N$2</c:f>
              <c:strCache>
                <c:ptCount val="1"/>
                <c:pt idx="0">
                  <c:v>Forecast </c:v>
                </c:pt>
              </c:strCache>
            </c:strRef>
          </c:tx>
          <c:spPr>
            <a:ln w="34925" cap="rnd">
              <a:solidFill>
                <a:srgbClr val="C00000"/>
              </a:solidFill>
              <a:prstDash val="dash"/>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'EV-Chart Data'!$A$4:$A$18</c15:sqref>
                  </c15:fullRef>
                </c:ext>
              </c:extLst>
              <c:f>'EV-Chart Data'!$A$4:$A$13</c:f>
              <c:numCache>
                <c:formatCode>mmm\-yy</c:formatCode>
                <c:ptCount val="10"/>
                <c:pt idx="0">
                  <c:v>46084</c:v>
                </c:pt>
                <c:pt idx="1">
                  <c:v>46142</c:v>
                </c:pt>
                <c:pt idx="2">
                  <c:v>46173</c:v>
                </c:pt>
                <c:pt idx="3">
                  <c:v>46203</c:v>
                </c:pt>
                <c:pt idx="4">
                  <c:v>46234</c:v>
                </c:pt>
                <c:pt idx="5">
                  <c:v>46265</c:v>
                </c:pt>
                <c:pt idx="6">
                  <c:v>46295</c:v>
                </c:pt>
                <c:pt idx="7">
                  <c:v>46326</c:v>
                </c:pt>
                <c:pt idx="8">
                  <c:v>46356</c:v>
                </c:pt>
                <c:pt idx="9">
                  <c:v>46387</c:v>
                </c:pt>
              </c:numCache>
            </c:numRef>
          </c:cat>
          <c:val>
            <c:numRef>
              <c:extLst>
                <c:ext xmlns:c15="http://schemas.microsoft.com/office/drawing/2012/chart" uri="{02D57815-91ED-43cb-92C2-25804820EDAC}">
                  <c15:fullRef>
                    <c15:sqref>'EV-Chart Data'!$P$4:$P$18</c15:sqref>
                  </c15:fullRef>
                </c:ext>
              </c:extLst>
              <c:f>'EV-Chart Data'!$P$4:$P$13</c:f>
              <c:numCache>
                <c:formatCode>0.0%</c:formatCode>
                <c:ptCount val="10"/>
                <c:pt idx="7">
                  <c:v>1</c:v>
                </c:pt>
              </c:numCache>
            </c:numRef>
          </c:val>
          <c:smooth val="0"/>
          <c:extLst>
            <c:ext xmlns:c15="http://schemas.microsoft.com/office/drawing/2012/chart" uri="{02D57815-91ED-43cb-92C2-25804820EDAC}">
              <c15:categoryFilterExceptions>
                <c15:categoryFilterException>
                  <c15:sqref>'EV-Chart Data'!$P$17</c15:sqref>
                  <c15:dLbl>
                    <c:idx val="9"/>
                    <c:dLblPos val="b"/>
                    <c:showLegendKey val="0"/>
                    <c:showVal val="1"/>
                    <c:showCatName val="0"/>
                    <c:showSerName val="0"/>
                    <c:showPercent val="0"/>
                    <c:showBubbleSize val="0"/>
                    <c:extLst>
                      <c:ext uri="{CE6537A1-D6FC-4f65-9D91-7224C49458BB}"/>
                      <c:ext xmlns:c16="http://schemas.microsoft.com/office/drawing/2014/chart" uri="{C3380CC4-5D6E-409C-BE32-E72D297353CC}">
                        <c16:uniqueId val="{00000000-A48D-4972-B682-6B5A4886A35D}"/>
                      </c:ext>
                    </c:extLst>
                  </c15:dLbl>
                </c15:categoryFilterException>
              </c15:categoryFilterExceptions>
            </c:ext>
            <c:ext xmlns:c16="http://schemas.microsoft.com/office/drawing/2014/chart" uri="{C3380CC4-5D6E-409C-BE32-E72D297353CC}">
              <c16:uniqueId val="{00000009-EADE-4873-91A9-158D8033627D}"/>
            </c:ext>
          </c:extLst>
        </c:ser>
        <c:ser>
          <c:idx val="4"/>
          <c:order val="4"/>
          <c:tx>
            <c:v>Gross Paid Value</c:v>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cat>
            <c:numRef>
              <c:extLst>
                <c:ext xmlns:c15="http://schemas.microsoft.com/office/drawing/2012/chart" uri="{02D57815-91ED-43cb-92C2-25804820EDAC}">
                  <c15:fullRef>
                    <c15:sqref>'EV-Chart Data'!$A$4:$A$18</c15:sqref>
                  </c15:fullRef>
                </c:ext>
              </c:extLst>
              <c:f>'EV-Chart Data'!$A$4:$A$13</c:f>
              <c:numCache>
                <c:formatCode>mmm\-yy</c:formatCode>
                <c:ptCount val="10"/>
                <c:pt idx="0">
                  <c:v>46084</c:v>
                </c:pt>
                <c:pt idx="1">
                  <c:v>46142</c:v>
                </c:pt>
                <c:pt idx="2">
                  <c:v>46173</c:v>
                </c:pt>
                <c:pt idx="3">
                  <c:v>46203</c:v>
                </c:pt>
                <c:pt idx="4">
                  <c:v>46234</c:v>
                </c:pt>
                <c:pt idx="5">
                  <c:v>46265</c:v>
                </c:pt>
                <c:pt idx="6">
                  <c:v>46295</c:v>
                </c:pt>
                <c:pt idx="7">
                  <c:v>46326</c:v>
                </c:pt>
                <c:pt idx="8">
                  <c:v>46356</c:v>
                </c:pt>
                <c:pt idx="9">
                  <c:v>46387</c:v>
                </c:pt>
              </c:numCache>
            </c:numRef>
          </c:cat>
          <c:val>
            <c:numRef>
              <c:extLst>
                <c:ext xmlns:c15="http://schemas.microsoft.com/office/drawing/2012/chart" uri="{02D57815-91ED-43cb-92C2-25804820EDAC}">
                  <c15:fullRef>
                    <c15:sqref>'EV-Chart Data'!$M$4:$M$18</c15:sqref>
                  </c15:fullRef>
                </c:ext>
              </c:extLst>
              <c:f>'EV-Chart Data'!$M$4:$M$13</c:f>
              <c:numCache>
                <c:formatCode>0.0%</c:formatCode>
                <c:ptCount val="10"/>
                <c:pt idx="0">
                  <c:v>0</c:v>
                </c:pt>
                <c:pt idx="1">
                  <c:v>0</c:v>
                </c:pt>
                <c:pt idx="2">
                  <c:v>0</c:v>
                </c:pt>
                <c:pt idx="3" formatCode="0.00%">
                  <c:v>1.8927408805444842E-2</c:v>
                </c:pt>
                <c:pt idx="4" formatCode="0.00%">
                  <c:v>0.19953414930123439</c:v>
                </c:pt>
                <c:pt idx="5" formatCode="0.00%">
                  <c:v>0.46687747942409002</c:v>
                </c:pt>
                <c:pt idx="6" formatCode="0.00%">
                  <c:v>0.46687747942409002</c:v>
                </c:pt>
              </c:numCache>
            </c:numRef>
          </c:val>
          <c:smooth val="0"/>
          <c:extLst>
            <c:ext xmlns:c16="http://schemas.microsoft.com/office/drawing/2014/chart" uri="{C3380CC4-5D6E-409C-BE32-E72D297353CC}">
              <c16:uniqueId val="{0000000A-EADE-4873-91A9-158D8033627D}"/>
            </c:ext>
          </c:extLst>
        </c:ser>
        <c:dLbls>
          <c:showLegendKey val="0"/>
          <c:showVal val="0"/>
          <c:showCatName val="0"/>
          <c:showSerName val="0"/>
          <c:showPercent val="0"/>
          <c:showBubbleSize val="0"/>
        </c:dLbls>
        <c:marker val="1"/>
        <c:smooth val="0"/>
        <c:axId val="409233360"/>
        <c:axId val="409235712"/>
      </c:lineChart>
      <c:cat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Algn val="ctr"/>
        <c:lblOffset val="100"/>
        <c:noMultiLvlLbl val="1"/>
      </c:cat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noFill/>
        <a:ln>
          <a:noFill/>
        </a:ln>
        <a:effectLst/>
      </c:spPr>
    </c:plotArea>
    <c:legend>
      <c:legendPos val="b"/>
      <c:layout>
        <c:manualLayout>
          <c:xMode val="edge"/>
          <c:yMode val="edge"/>
          <c:x val="0.21755083944713838"/>
          <c:y val="0.9153136216689749"/>
          <c:w val="0.56173758531353335"/>
          <c:h val="4.727954207072836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paperSize="8" orientation="landscape"/>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'Weekly Progress Report'!$K$11</c:f>
              <c:strCache>
                <c:ptCount val="1"/>
                <c:pt idx="0">
                  <c:v>Original Plan %</c:v>
                </c:pt>
              </c:strCache>
            </c:strRef>
          </c:tx>
          <c:spPr>
            <a:solidFill>
              <a:srgbClr val="53B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Report'!$A$12:$A$21</c:f>
              <c:strCache>
                <c:ptCount val="10"/>
                <c:pt idx="0">
                  <c:v>  MOBILIZATION</c:v>
                </c:pt>
                <c:pt idx="1">
                  <c:v>ENGINEERING</c:v>
                </c:pt>
                <c:pt idx="2">
                  <c:v>PROCUREMENT</c:v>
                </c:pt>
                <c:pt idx="3">
                  <c:v>Site Works</c:v>
                </c:pt>
                <c:pt idx="4">
                  <c:v>Concrete</c:v>
                </c:pt>
                <c:pt idx="5">
                  <c:v>Masonry Work</c:v>
                </c:pt>
                <c:pt idx="6">
                  <c:v>Metal Works</c:v>
                </c:pt>
                <c:pt idx="7">
                  <c:v>Thermal &amp; Moisture Protection</c:v>
                </c:pt>
                <c:pt idx="8">
                  <c:v>Doors and Windows</c:v>
                </c:pt>
                <c:pt idx="9">
                  <c:v>Finishes</c:v>
                </c:pt>
              </c:strCache>
            </c:strRef>
          </c:cat>
          <c:val>
            <c:numRef>
              <c:f>'Weekly Progress Report'!$K$12:$K$21</c:f>
              <c:numCache>
                <c:formatCode>0.0%</c:formatCode>
                <c:ptCount val="10"/>
                <c:pt idx="0">
                  <c:v>0</c:v>
                </c:pt>
                <c:pt idx="1">
                  <c:v>0.99999921937433434</c:v>
                </c:pt>
                <c:pt idx="2">
                  <c:v>0.90885368204055295</c:v>
                </c:pt>
                <c:pt idx="3">
                  <c:v>0.20609292993247827</c:v>
                </c:pt>
                <c:pt idx="4">
                  <c:v>1</c:v>
                </c:pt>
                <c:pt idx="5">
                  <c:v>0.97207574304889743</c:v>
                </c:pt>
                <c:pt idx="6">
                  <c:v>0.1487603305785124</c:v>
                </c:pt>
                <c:pt idx="7">
                  <c:v>0.88801563102372694</c:v>
                </c:pt>
                <c:pt idx="8">
                  <c:v>0.4346513733776034</c:v>
                </c:pt>
                <c:pt idx="9">
                  <c:v>6.0163726507552175E-2</c:v>
                </c:pt>
              </c:numCache>
            </c:numRef>
          </c:val>
          <c:extLst>
            <c:ext xmlns:c16="http://schemas.microsoft.com/office/drawing/2014/chart" uri="{C3380CC4-5D6E-409C-BE32-E72D297353CC}">
              <c16:uniqueId val="{00000001-8C0C-4423-8428-943338FC9FD6}"/>
            </c:ext>
          </c:extLst>
        </c:ser>
        <c:ser>
          <c:idx val="2"/>
          <c:order val="1"/>
          <c:tx>
            <c:strRef>
              <c:f>'Weekly Progress Report'!$L$11</c:f>
              <c:strCache>
                <c:ptCount val="1"/>
                <c:pt idx="0">
                  <c:v>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Report'!$A$12:$A$21</c:f>
              <c:strCache>
                <c:ptCount val="10"/>
                <c:pt idx="0">
                  <c:v>  MOBILIZATION</c:v>
                </c:pt>
                <c:pt idx="1">
                  <c:v>ENGINEERING</c:v>
                </c:pt>
                <c:pt idx="2">
                  <c:v>PROCUREMENT</c:v>
                </c:pt>
                <c:pt idx="3">
                  <c:v>Site Works</c:v>
                </c:pt>
                <c:pt idx="4">
                  <c:v>Concrete</c:v>
                </c:pt>
                <c:pt idx="5">
                  <c:v>Masonry Work</c:v>
                </c:pt>
                <c:pt idx="6">
                  <c:v>Metal Works</c:v>
                </c:pt>
                <c:pt idx="7">
                  <c:v>Thermal &amp; Moisture Protection</c:v>
                </c:pt>
                <c:pt idx="8">
                  <c:v>Doors and Windows</c:v>
                </c:pt>
                <c:pt idx="9">
                  <c:v>Finishes</c:v>
                </c:pt>
              </c:strCache>
            </c:strRef>
          </c:cat>
          <c:val>
            <c:numRef>
              <c:f>'Weekly Progress Report'!$L$12:$L$21</c:f>
              <c:numCache>
                <c:formatCode>0.0%</c:formatCode>
                <c:ptCount val="10"/>
                <c:pt idx="0">
                  <c:v>0</c:v>
                </c:pt>
                <c:pt idx="1">
                  <c:v>0.99999921937433434</c:v>
                </c:pt>
                <c:pt idx="2">
                  <c:v>1.0000000078851077</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02-8C0C-4423-8428-943338FC9FD6}"/>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Report'!$M$11</c:f>
              <c:strCache>
                <c:ptCount val="1"/>
                <c:pt idx="0">
                  <c:v>Variance</c:v>
                </c:pt>
              </c:strCache>
            </c:strRef>
          </c:tx>
          <c:spPr>
            <a:solidFill>
              <a:srgbClr val="92D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Report'!$A$12:$B$21</c:f>
              <c:strCache>
                <c:ptCount val="10"/>
                <c:pt idx="0">
                  <c:v>  MOBILIZATION</c:v>
                </c:pt>
                <c:pt idx="1">
                  <c:v>ENGINEERING</c:v>
                </c:pt>
                <c:pt idx="2">
                  <c:v>PROCUREMENT</c:v>
                </c:pt>
                <c:pt idx="3">
                  <c:v>Site Works</c:v>
                </c:pt>
                <c:pt idx="4">
                  <c:v>Concrete</c:v>
                </c:pt>
                <c:pt idx="5">
                  <c:v>Masonry Work</c:v>
                </c:pt>
                <c:pt idx="6">
                  <c:v>Metal Works</c:v>
                </c:pt>
                <c:pt idx="7">
                  <c:v>Thermal &amp; Moisture Protection</c:v>
                </c:pt>
                <c:pt idx="8">
                  <c:v>Doors and Windows</c:v>
                </c:pt>
                <c:pt idx="9">
                  <c:v>Finishes</c:v>
                </c:pt>
              </c:strCache>
            </c:strRef>
          </c:cat>
          <c:val>
            <c:numRef>
              <c:f>'Weekly Progress Report'!$M$12:$M$21</c:f>
              <c:numCache>
                <c:formatCode>0.0%</c:formatCode>
                <c:ptCount val="10"/>
                <c:pt idx="0">
                  <c:v>0</c:v>
                </c:pt>
                <c:pt idx="1">
                  <c:v>0</c:v>
                </c:pt>
                <c:pt idx="2">
                  <c:v>9.1146325844554732E-2</c:v>
                </c:pt>
                <c:pt idx="3">
                  <c:v>0.7939070700675217</c:v>
                </c:pt>
                <c:pt idx="4">
                  <c:v>0</c:v>
                </c:pt>
                <c:pt idx="5">
                  <c:v>2.7924256951102566E-2</c:v>
                </c:pt>
                <c:pt idx="6">
                  <c:v>0.85123966942148765</c:v>
                </c:pt>
                <c:pt idx="7">
                  <c:v>0.11198436897627306</c:v>
                </c:pt>
                <c:pt idx="8">
                  <c:v>0.5653486266223966</c:v>
                </c:pt>
                <c:pt idx="9">
                  <c:v>0.9398362734924478</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3-8C0C-4423-8428-943338FC9FD6}"/>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valAx>
        <c:axId val="841577720"/>
        <c:scaling>
          <c:orientation val="minMax"/>
        </c:scaling>
        <c:delete val="1"/>
        <c:axPos val="r"/>
        <c:numFmt formatCode="0.0%" sourceLinked="1"/>
        <c:majorTickMark val="out"/>
        <c:minorTickMark val="none"/>
        <c:tickLblPos val="nextTo"/>
        <c:crossAx val="841580016"/>
        <c:crosses val="max"/>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spPr>
        <a:noFill/>
        <a:ln>
          <a:noFill/>
        </a:ln>
        <a:effectLst/>
      </c:spPr>
    </c:plotArea>
    <c:legend>
      <c:legendPos val="b"/>
      <c:layout>
        <c:manualLayout>
          <c:xMode val="edge"/>
          <c:yMode val="edge"/>
          <c:x val="0.39218376400050758"/>
          <c:y val="0.92491892021811484"/>
          <c:w val="0.25753122119526534"/>
          <c:h val="5.5387783488489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MANUAL MANPOWER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extLst>
                <c:ext xmlns:c15="http://schemas.microsoft.com/office/drawing/2012/chart" uri="{02D57815-91ED-43cb-92C2-25804820EDAC}">
                  <c15:fullRef>
                    <c15:sqref>Manpower!$B$10:$P$10</c15:sqref>
                  </c15:fullRef>
                </c:ext>
              </c:extLst>
              <c:f>Manpower!$B$10:$L$10</c:f>
              <c:numCache>
                <c:formatCode>mmm\-yy</c:formatCode>
                <c:ptCount val="11"/>
                <c:pt idx="0">
                  <c:v>46084</c:v>
                </c:pt>
                <c:pt idx="1">
                  <c:v>46142</c:v>
                </c:pt>
                <c:pt idx="2">
                  <c:v>46173</c:v>
                </c:pt>
                <c:pt idx="3">
                  <c:v>46203</c:v>
                </c:pt>
                <c:pt idx="4">
                  <c:v>46234</c:v>
                </c:pt>
                <c:pt idx="5">
                  <c:v>46265</c:v>
                </c:pt>
                <c:pt idx="6">
                  <c:v>46295</c:v>
                </c:pt>
                <c:pt idx="7">
                  <c:v>46326</c:v>
                </c:pt>
                <c:pt idx="8">
                  <c:v>46356</c:v>
                </c:pt>
                <c:pt idx="9">
                  <c:v>46387</c:v>
                </c:pt>
                <c:pt idx="10">
                  <c:v>46418</c:v>
                </c:pt>
              </c:numCache>
            </c:numRef>
          </c:cat>
          <c:val>
            <c:numRef>
              <c:extLst>
                <c:ext xmlns:c15="http://schemas.microsoft.com/office/drawing/2012/chart" uri="{02D57815-91ED-43cb-92C2-25804820EDAC}">
                  <c15:fullRef>
                    <c15:sqref>Manpower!$B$11:$P$11</c15:sqref>
                  </c15:fullRef>
                </c:ext>
              </c:extLst>
              <c:f>Manpower!$B$11:$L$11</c:f>
              <c:numCache>
                <c:formatCode>0</c:formatCode>
                <c:ptCount val="11"/>
                <c:pt idx="0">
                  <c:v>37</c:v>
                </c:pt>
                <c:pt idx="1">
                  <c:v>42</c:v>
                </c:pt>
                <c:pt idx="2">
                  <c:v>93</c:v>
                </c:pt>
                <c:pt idx="3">
                  <c:v>42</c:v>
                </c:pt>
                <c:pt idx="4">
                  <c:v>137</c:v>
                </c:pt>
                <c:pt idx="5">
                  <c:v>100</c:v>
                </c:pt>
                <c:pt idx="6">
                  <c:v>93</c:v>
                </c:pt>
                <c:pt idx="7">
                  <c:v>119</c:v>
                </c:pt>
                <c:pt idx="8">
                  <c:v>105</c:v>
                </c:pt>
                <c:pt idx="9">
                  <c:v>86</c:v>
                </c:pt>
              </c:numCache>
            </c:numRef>
          </c:val>
          <c:extLst>
            <c:ext xmlns:c16="http://schemas.microsoft.com/office/drawing/2014/chart" uri="{C3380CC4-5D6E-409C-BE32-E72D297353CC}">
              <c16:uniqueId val="{00000000-6234-43EA-923D-1A40FFED1FB9}"/>
            </c:ext>
          </c:extLst>
        </c:ser>
        <c:ser>
          <c:idx val="1"/>
          <c:order val="1"/>
          <c:tx>
            <c:strRef>
              <c:f>Manpower!$A$13</c:f>
              <c:strCache>
                <c:ptCount val="1"/>
                <c:pt idx="0">
                  <c:v>Actual - Monthly</c:v>
                </c:pt>
              </c:strCache>
            </c:strRef>
          </c:tx>
          <c:spPr>
            <a:solidFill>
              <a:srgbClr val="92D050"/>
            </a:solidFill>
            <a:ln>
              <a:noFill/>
            </a:ln>
            <a:effectLst/>
          </c:spPr>
          <c:invertIfNegative val="0"/>
          <c:cat>
            <c:numRef>
              <c:extLst>
                <c:ext xmlns:c15="http://schemas.microsoft.com/office/drawing/2012/chart" uri="{02D57815-91ED-43cb-92C2-25804820EDAC}">
                  <c15:fullRef>
                    <c15:sqref>Manpower!$B$10:$P$10</c15:sqref>
                  </c15:fullRef>
                </c:ext>
              </c:extLst>
              <c:f>Manpower!$B$10:$L$10</c:f>
              <c:numCache>
                <c:formatCode>mmm\-yy</c:formatCode>
                <c:ptCount val="11"/>
                <c:pt idx="0">
                  <c:v>46084</c:v>
                </c:pt>
                <c:pt idx="1">
                  <c:v>46142</c:v>
                </c:pt>
                <c:pt idx="2">
                  <c:v>46173</c:v>
                </c:pt>
                <c:pt idx="3">
                  <c:v>46203</c:v>
                </c:pt>
                <c:pt idx="4">
                  <c:v>46234</c:v>
                </c:pt>
                <c:pt idx="5">
                  <c:v>46265</c:v>
                </c:pt>
                <c:pt idx="6">
                  <c:v>46295</c:v>
                </c:pt>
                <c:pt idx="7">
                  <c:v>46326</c:v>
                </c:pt>
                <c:pt idx="8">
                  <c:v>46356</c:v>
                </c:pt>
                <c:pt idx="9">
                  <c:v>46387</c:v>
                </c:pt>
                <c:pt idx="10">
                  <c:v>46418</c:v>
                </c:pt>
              </c:numCache>
            </c:numRef>
          </c:cat>
          <c:val>
            <c:numRef>
              <c:extLst>
                <c:ext xmlns:c15="http://schemas.microsoft.com/office/drawing/2012/chart" uri="{02D57815-91ED-43cb-92C2-25804820EDAC}">
                  <c15:fullRef>
                    <c15:sqref>Manpower!$B$13:$P$13</c15:sqref>
                  </c15:fullRef>
                </c:ext>
              </c:extLst>
              <c:f>Manpower!$B$13:$L$13</c:f>
              <c:numCache>
                <c:formatCode>0</c:formatCode>
                <c:ptCount val="11"/>
                <c:pt idx="1">
                  <c:v>38</c:v>
                </c:pt>
                <c:pt idx="2">
                  <c:v>45</c:v>
                </c:pt>
                <c:pt idx="3">
                  <c:v>49</c:v>
                </c:pt>
                <c:pt idx="4">
                  <c:v>58</c:v>
                </c:pt>
                <c:pt idx="5">
                  <c:v>55</c:v>
                </c:pt>
                <c:pt idx="6">
                  <c:v>26</c:v>
                </c:pt>
                <c:pt idx="7">
                  <c:v>21</c:v>
                </c:pt>
              </c:numCache>
            </c:numRef>
          </c:val>
          <c:extLst>
            <c:ext xmlns:c16="http://schemas.microsoft.com/office/drawing/2014/chart" uri="{C3380CC4-5D6E-409C-BE32-E72D297353CC}">
              <c16:uniqueId val="{00000001-7FBF-4789-BAEA-16B32758E618}"/>
            </c:ext>
          </c:extLst>
        </c:ser>
        <c:ser>
          <c:idx val="2"/>
          <c:order val="2"/>
          <c:tx>
            <c:strRef>
              <c:f>Manpower!$A$15</c:f>
              <c:strCache>
                <c:ptCount val="1"/>
                <c:pt idx="0">
                  <c:v>Forecast - Monthly</c:v>
                </c:pt>
              </c:strCache>
            </c:strRef>
          </c:tx>
          <c:spPr>
            <a:solidFill>
              <a:srgbClr val="00B0F0"/>
            </a:solidFill>
            <a:ln>
              <a:noFill/>
            </a:ln>
            <a:effectLst/>
          </c:spPr>
          <c:invertIfNegative val="0"/>
          <c:cat>
            <c:numRef>
              <c:extLst>
                <c:ext xmlns:c15="http://schemas.microsoft.com/office/drawing/2012/chart" uri="{02D57815-91ED-43cb-92C2-25804820EDAC}">
                  <c15:fullRef>
                    <c15:sqref>Manpower!$B$10:$P$10</c15:sqref>
                  </c15:fullRef>
                </c:ext>
              </c:extLst>
              <c:f>Manpower!$B$10:$L$10</c:f>
              <c:numCache>
                <c:formatCode>mmm\-yy</c:formatCode>
                <c:ptCount val="11"/>
                <c:pt idx="0">
                  <c:v>46084</c:v>
                </c:pt>
                <c:pt idx="1">
                  <c:v>46142</c:v>
                </c:pt>
                <c:pt idx="2">
                  <c:v>46173</c:v>
                </c:pt>
                <c:pt idx="3">
                  <c:v>46203</c:v>
                </c:pt>
                <c:pt idx="4">
                  <c:v>46234</c:v>
                </c:pt>
                <c:pt idx="5">
                  <c:v>46265</c:v>
                </c:pt>
                <c:pt idx="6">
                  <c:v>46295</c:v>
                </c:pt>
                <c:pt idx="7">
                  <c:v>46326</c:v>
                </c:pt>
                <c:pt idx="8">
                  <c:v>46356</c:v>
                </c:pt>
                <c:pt idx="9">
                  <c:v>46387</c:v>
                </c:pt>
                <c:pt idx="10">
                  <c:v>46418</c:v>
                </c:pt>
              </c:numCache>
            </c:numRef>
          </c:cat>
          <c:val>
            <c:numRef>
              <c:extLst>
                <c:ext xmlns:c15="http://schemas.microsoft.com/office/drawing/2012/chart" uri="{02D57815-91ED-43cb-92C2-25804820EDAC}">
                  <c15:fullRef>
                    <c15:sqref>Manpower!$B$15:$P$15</c15:sqref>
                  </c15:fullRef>
                </c:ext>
              </c:extLst>
              <c:f>Manpower!$B$15:$L$15</c:f>
              <c:numCache>
                <c:formatCode>0</c:formatCode>
                <c:ptCount val="11"/>
                <c:pt idx="2">
                  <c:v>93</c:v>
                </c:pt>
                <c:pt idx="3">
                  <c:v>42</c:v>
                </c:pt>
                <c:pt idx="4">
                  <c:v>137</c:v>
                </c:pt>
                <c:pt idx="5">
                  <c:v>100</c:v>
                </c:pt>
                <c:pt idx="6">
                  <c:v>93</c:v>
                </c:pt>
                <c:pt idx="7">
                  <c:v>119</c:v>
                </c:pt>
                <c:pt idx="8">
                  <c:v>105</c:v>
                </c:pt>
                <c:pt idx="9">
                  <c:v>86</c:v>
                </c:pt>
              </c:numCache>
            </c:numRef>
          </c:val>
          <c:extLst>
            <c:ext xmlns:c16="http://schemas.microsoft.com/office/drawing/2014/chart" uri="{C3380CC4-5D6E-409C-BE32-E72D297353CC}">
              <c16:uniqueId val="{00000002-7FBF-4789-BAEA-16B32758E618}"/>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max val="2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EQUIPMENT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Manpower!$A$34</c:f>
              <c:strCache>
                <c:ptCount val="1"/>
                <c:pt idx="0">
                  <c:v>Plan - Monthly</c:v>
                </c:pt>
              </c:strCache>
            </c:strRef>
          </c:tx>
          <c:spPr>
            <a:solidFill>
              <a:srgbClr val="2C6682"/>
            </a:solidFill>
            <a:ln>
              <a:noFill/>
            </a:ln>
            <a:effectLst/>
          </c:spPr>
          <c:invertIfNegative val="0"/>
          <c:cat>
            <c:numRef>
              <c:extLst>
                <c:ext xmlns:c15="http://schemas.microsoft.com/office/drawing/2012/chart" uri="{02D57815-91ED-43cb-92C2-25804820EDAC}">
                  <c15:fullRef>
                    <c15:sqref>Manpower!$B$33:$P$33</c15:sqref>
                  </c15:fullRef>
                </c:ext>
              </c:extLst>
              <c:f>Manpower!$B$33:$L$33</c:f>
              <c:numCache>
                <c:formatCode>mmm\-yy</c:formatCode>
                <c:ptCount val="11"/>
                <c:pt idx="0">
                  <c:v>46084</c:v>
                </c:pt>
                <c:pt idx="1">
                  <c:v>46142</c:v>
                </c:pt>
                <c:pt idx="2">
                  <c:v>46173</c:v>
                </c:pt>
                <c:pt idx="3">
                  <c:v>46203</c:v>
                </c:pt>
                <c:pt idx="4">
                  <c:v>46234</c:v>
                </c:pt>
                <c:pt idx="5">
                  <c:v>46265</c:v>
                </c:pt>
                <c:pt idx="6">
                  <c:v>46295</c:v>
                </c:pt>
                <c:pt idx="7">
                  <c:v>46326</c:v>
                </c:pt>
                <c:pt idx="8">
                  <c:v>46356</c:v>
                </c:pt>
                <c:pt idx="9">
                  <c:v>46387</c:v>
                </c:pt>
                <c:pt idx="10">
                  <c:v>46418</c:v>
                </c:pt>
              </c:numCache>
            </c:numRef>
          </c:cat>
          <c:val>
            <c:numRef>
              <c:extLst>
                <c:ext xmlns:c15="http://schemas.microsoft.com/office/drawing/2012/chart" uri="{02D57815-91ED-43cb-92C2-25804820EDAC}">
                  <c15:fullRef>
                    <c15:sqref>Manpower!$B$34:$P$34</c15:sqref>
                  </c15:fullRef>
                </c:ext>
              </c:extLst>
              <c:f>Manpower!$B$34:$L$34</c:f>
              <c:numCache>
                <c:formatCode>0</c:formatCode>
                <c:ptCount val="11"/>
                <c:pt idx="0">
                  <c:v>15</c:v>
                </c:pt>
                <c:pt idx="1">
                  <c:v>13</c:v>
                </c:pt>
                <c:pt idx="2">
                  <c:v>16</c:v>
                </c:pt>
                <c:pt idx="3">
                  <c:v>16</c:v>
                </c:pt>
                <c:pt idx="4">
                  <c:v>32</c:v>
                </c:pt>
                <c:pt idx="5">
                  <c:v>14</c:v>
                </c:pt>
                <c:pt idx="6">
                  <c:v>19</c:v>
                </c:pt>
                <c:pt idx="7">
                  <c:v>34</c:v>
                </c:pt>
                <c:pt idx="8">
                  <c:v>21</c:v>
                </c:pt>
                <c:pt idx="9">
                  <c:v>10</c:v>
                </c:pt>
              </c:numCache>
            </c:numRef>
          </c:val>
          <c:extLst>
            <c:ext xmlns:c16="http://schemas.microsoft.com/office/drawing/2014/chart" uri="{C3380CC4-5D6E-409C-BE32-E72D297353CC}">
              <c16:uniqueId val="{00000000-9555-4E44-A623-5FC19AC8F35E}"/>
            </c:ext>
          </c:extLst>
        </c:ser>
        <c:ser>
          <c:idx val="1"/>
          <c:order val="1"/>
          <c:tx>
            <c:strRef>
              <c:f>Manpower!$A$36</c:f>
              <c:strCache>
                <c:ptCount val="1"/>
                <c:pt idx="0">
                  <c:v>Actual - Monthly</c:v>
                </c:pt>
              </c:strCache>
            </c:strRef>
          </c:tx>
          <c:spPr>
            <a:solidFill>
              <a:srgbClr val="7DCB73"/>
            </a:solidFill>
            <a:ln>
              <a:noFill/>
            </a:ln>
            <a:effectLst/>
          </c:spPr>
          <c:invertIfNegative val="0"/>
          <c:cat>
            <c:numRef>
              <c:extLst>
                <c:ext xmlns:c15="http://schemas.microsoft.com/office/drawing/2012/chart" uri="{02D57815-91ED-43cb-92C2-25804820EDAC}">
                  <c15:fullRef>
                    <c15:sqref>Manpower!$B$33:$P$33</c15:sqref>
                  </c15:fullRef>
                </c:ext>
              </c:extLst>
              <c:f>Manpower!$B$33:$L$33</c:f>
              <c:numCache>
                <c:formatCode>mmm\-yy</c:formatCode>
                <c:ptCount val="11"/>
                <c:pt idx="0">
                  <c:v>46084</c:v>
                </c:pt>
                <c:pt idx="1">
                  <c:v>46142</c:v>
                </c:pt>
                <c:pt idx="2">
                  <c:v>46173</c:v>
                </c:pt>
                <c:pt idx="3">
                  <c:v>46203</c:v>
                </c:pt>
                <c:pt idx="4">
                  <c:v>46234</c:v>
                </c:pt>
                <c:pt idx="5">
                  <c:v>46265</c:v>
                </c:pt>
                <c:pt idx="6">
                  <c:v>46295</c:v>
                </c:pt>
                <c:pt idx="7">
                  <c:v>46326</c:v>
                </c:pt>
                <c:pt idx="8">
                  <c:v>46356</c:v>
                </c:pt>
                <c:pt idx="9">
                  <c:v>46387</c:v>
                </c:pt>
                <c:pt idx="10">
                  <c:v>46418</c:v>
                </c:pt>
              </c:numCache>
            </c:numRef>
          </c:cat>
          <c:val>
            <c:numRef>
              <c:extLst>
                <c:ext xmlns:c15="http://schemas.microsoft.com/office/drawing/2012/chart" uri="{02D57815-91ED-43cb-92C2-25804820EDAC}">
                  <c15:fullRef>
                    <c15:sqref>Manpower!$B$36:$P$36</c15:sqref>
                  </c15:fullRef>
                </c:ext>
              </c:extLst>
              <c:f>Manpower!$B$36:$L$36</c:f>
              <c:numCache>
                <c:formatCode>General</c:formatCode>
                <c:ptCount val="11"/>
                <c:pt idx="1">
                  <c:v>10</c:v>
                </c:pt>
                <c:pt idx="2">
                  <c:v>13</c:v>
                </c:pt>
                <c:pt idx="3">
                  <c:v>16</c:v>
                </c:pt>
                <c:pt idx="4">
                  <c:v>16</c:v>
                </c:pt>
                <c:pt idx="5">
                  <c:v>12</c:v>
                </c:pt>
                <c:pt idx="6">
                  <c:v>12</c:v>
                </c:pt>
                <c:pt idx="7">
                  <c:v>8</c:v>
                </c:pt>
              </c:numCache>
            </c:numRef>
          </c:val>
          <c:extLst>
            <c:ext xmlns:c16="http://schemas.microsoft.com/office/drawing/2014/chart" uri="{C3380CC4-5D6E-409C-BE32-E72D297353CC}">
              <c16:uniqueId val="{00000001-9555-4E44-A623-5FC19AC8F35E}"/>
            </c:ext>
          </c:extLst>
        </c:ser>
        <c:ser>
          <c:idx val="2"/>
          <c:order val="2"/>
          <c:tx>
            <c:strRef>
              <c:f>Manpower!$A$38</c:f>
              <c:strCache>
                <c:ptCount val="1"/>
                <c:pt idx="0">
                  <c:v>Forecast - Monthly</c:v>
                </c:pt>
              </c:strCache>
            </c:strRef>
          </c:tx>
          <c:spPr>
            <a:solidFill>
              <a:srgbClr val="00B0F0"/>
            </a:solidFill>
            <a:ln>
              <a:noFill/>
            </a:ln>
            <a:effectLst/>
          </c:spPr>
          <c:invertIfNegative val="0"/>
          <c:cat>
            <c:numRef>
              <c:extLst>
                <c:ext xmlns:c15="http://schemas.microsoft.com/office/drawing/2012/chart" uri="{02D57815-91ED-43cb-92C2-25804820EDAC}">
                  <c15:fullRef>
                    <c15:sqref>Manpower!$B$33:$P$33</c15:sqref>
                  </c15:fullRef>
                </c:ext>
              </c:extLst>
              <c:f>Manpower!$B$33:$L$33</c:f>
              <c:numCache>
                <c:formatCode>mmm\-yy</c:formatCode>
                <c:ptCount val="11"/>
                <c:pt idx="0">
                  <c:v>46084</c:v>
                </c:pt>
                <c:pt idx="1">
                  <c:v>46142</c:v>
                </c:pt>
                <c:pt idx="2">
                  <c:v>46173</c:v>
                </c:pt>
                <c:pt idx="3">
                  <c:v>46203</c:v>
                </c:pt>
                <c:pt idx="4">
                  <c:v>46234</c:v>
                </c:pt>
                <c:pt idx="5">
                  <c:v>46265</c:v>
                </c:pt>
                <c:pt idx="6">
                  <c:v>46295</c:v>
                </c:pt>
                <c:pt idx="7">
                  <c:v>46326</c:v>
                </c:pt>
                <c:pt idx="8">
                  <c:v>46356</c:v>
                </c:pt>
                <c:pt idx="9">
                  <c:v>46387</c:v>
                </c:pt>
                <c:pt idx="10">
                  <c:v>46418</c:v>
                </c:pt>
              </c:numCache>
            </c:numRef>
          </c:cat>
          <c:val>
            <c:numRef>
              <c:extLst>
                <c:ext xmlns:c15="http://schemas.microsoft.com/office/drawing/2012/chart" uri="{02D57815-91ED-43cb-92C2-25804820EDAC}">
                  <c15:fullRef>
                    <c15:sqref>Manpower!$B$38:$P$38</c15:sqref>
                  </c15:fullRef>
                </c:ext>
              </c:extLst>
              <c:f>Manpower!$B$38:$L$38</c:f>
              <c:numCache>
                <c:formatCode>0</c:formatCode>
                <c:ptCount val="11"/>
                <c:pt idx="2">
                  <c:v>16</c:v>
                </c:pt>
                <c:pt idx="3">
                  <c:v>16</c:v>
                </c:pt>
                <c:pt idx="4">
                  <c:v>32</c:v>
                </c:pt>
                <c:pt idx="5">
                  <c:v>14</c:v>
                </c:pt>
                <c:pt idx="6">
                  <c:v>19</c:v>
                </c:pt>
                <c:pt idx="7">
                  <c:v>34</c:v>
                </c:pt>
                <c:pt idx="8">
                  <c:v>21</c:v>
                </c:pt>
                <c:pt idx="9">
                  <c:v>10</c:v>
                </c:pt>
              </c:numCache>
            </c:numRef>
          </c:val>
          <c:extLst>
            <c:ext xmlns:c16="http://schemas.microsoft.com/office/drawing/2014/chart" uri="{C3380CC4-5D6E-409C-BE32-E72D297353CC}">
              <c16:uniqueId val="{00000002-9555-4E44-A623-5FC19AC8F35E}"/>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majorUnit val="5"/>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jpe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1.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jpg"/><Relationship Id="rId1" Type="http://schemas.openxmlformats.org/officeDocument/2006/relationships/image" Target="../media/image9.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xdr:from>
      <xdr:col>25</xdr:col>
      <xdr:colOff>822893</xdr:colOff>
      <xdr:row>38</xdr:row>
      <xdr:rowOff>0</xdr:rowOff>
    </xdr:from>
    <xdr:to>
      <xdr:col>30</xdr:col>
      <xdr:colOff>0</xdr:colOff>
      <xdr:row>53</xdr:row>
      <xdr:rowOff>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27</xdr:row>
      <xdr:rowOff>0</xdr:rowOff>
    </xdr:from>
    <xdr:to>
      <xdr:col>26</xdr:col>
      <xdr:colOff>0</xdr:colOff>
      <xdr:row>53</xdr:row>
      <xdr:rowOff>0</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0</xdr:colOff>
      <xdr:row>38</xdr:row>
      <xdr:rowOff>32656</xdr:rowOff>
    </xdr:from>
    <xdr:to>
      <xdr:col>33</xdr:col>
      <xdr:colOff>840441</xdr:colOff>
      <xdr:row>52</xdr:row>
      <xdr:rowOff>247649</xdr:rowOff>
    </xdr:to>
    <xdr:graphicFrame macro="">
      <xdr:nvGraphicFramePr>
        <xdr:cNvPr id="4" name="Chart 3">
          <a:extLst>
            <a:ext uri="{FF2B5EF4-FFF2-40B4-BE49-F238E27FC236}">
              <a16:creationId xmlns:a16="http://schemas.microsoft.com/office/drawing/2014/main" id="{17C18607-1FEE-4C2A-B062-86BB68B17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139211</xdr:colOff>
      <xdr:row>40</xdr:row>
      <xdr:rowOff>60158</xdr:rowOff>
    </xdr:from>
    <xdr:to>
      <xdr:col>33</xdr:col>
      <xdr:colOff>685800</xdr:colOff>
      <xdr:row>41</xdr:row>
      <xdr:rowOff>105276</xdr:rowOff>
    </xdr:to>
    <xdr:sp macro="" textlink="'Invoice Log'!AH3">
      <xdr:nvSpPr>
        <xdr:cNvPr id="5" name="TextBox 4">
          <a:extLst>
            <a:ext uri="{FF2B5EF4-FFF2-40B4-BE49-F238E27FC236}">
              <a16:creationId xmlns:a16="http://schemas.microsoft.com/office/drawing/2014/main" id="{551B6304-7D14-4174-A8F1-58AFCB62AAB7}"/>
            </a:ext>
          </a:extLst>
        </xdr:cNvPr>
        <xdr:cNvSpPr txBox="1"/>
      </xdr:nvSpPr>
      <xdr:spPr>
        <a:xfrm>
          <a:off x="29746922" y="8467224"/>
          <a:ext cx="1699615" cy="245644"/>
        </a:xfrm>
        <a:prstGeom prst="rect">
          <a:avLst/>
        </a:prstGeom>
        <a:solidFill>
          <a:schemeClr val="lt1"/>
        </a:solidFill>
        <a:ln w="9525" cmpd="sng">
          <a:solidFill>
            <a:srgbClr val="2C66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D14A6A-9696-410C-980A-64935E968C0C}" type="TxLink">
            <a:rPr lang="en-US" sz="1400" b="1" i="0" u="none" strike="noStrike">
              <a:solidFill>
                <a:srgbClr val="2C6682"/>
              </a:solidFill>
              <a:latin typeface="Calibri"/>
              <a:cs typeface="Calibri"/>
            </a:rPr>
            <a:pPr algn="ctr"/>
            <a:t>1,301,000 </a:t>
          </a:fld>
          <a:endParaRPr lang="en-US" sz="1400" b="1">
            <a:solidFill>
              <a:srgbClr val="2C6682"/>
            </a:solidFill>
          </a:endParaRPr>
        </a:p>
      </xdr:txBody>
    </xdr:sp>
    <xdr:clientData/>
  </xdr:twoCellAnchor>
  <xdr:twoCellAnchor>
    <xdr:from>
      <xdr:col>18</xdr:col>
      <xdr:colOff>15389</xdr:colOff>
      <xdr:row>70</xdr:row>
      <xdr:rowOff>2062</xdr:rowOff>
    </xdr:from>
    <xdr:to>
      <xdr:col>21</xdr:col>
      <xdr:colOff>812423</xdr:colOff>
      <xdr:row>76</xdr:row>
      <xdr:rowOff>212041</xdr:rowOff>
    </xdr:to>
    <xdr:graphicFrame macro="">
      <xdr:nvGraphicFramePr>
        <xdr:cNvPr id="7" name="Chart 6">
          <a:extLst>
            <a:ext uri="{FF2B5EF4-FFF2-40B4-BE49-F238E27FC236}">
              <a16:creationId xmlns:a16="http://schemas.microsoft.com/office/drawing/2014/main" id="{D7EB519C-1901-49FF-A2BB-67F8A8AE0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35034</xdr:colOff>
      <xdr:row>82</xdr:row>
      <xdr:rowOff>26276</xdr:rowOff>
    </xdr:from>
    <xdr:to>
      <xdr:col>17</xdr:col>
      <xdr:colOff>832069</xdr:colOff>
      <xdr:row>90</xdr:row>
      <xdr:rowOff>201448</xdr:rowOff>
    </xdr:to>
    <xdr:graphicFrame macro="">
      <xdr:nvGraphicFramePr>
        <xdr:cNvPr id="15" name="Chart 14">
          <a:extLst>
            <a:ext uri="{FF2B5EF4-FFF2-40B4-BE49-F238E27FC236}">
              <a16:creationId xmlns:a16="http://schemas.microsoft.com/office/drawing/2014/main" id="{3541E1AC-407B-4A89-AAE3-21B1DB983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0</xdr:colOff>
      <xdr:row>56</xdr:row>
      <xdr:rowOff>9525</xdr:rowOff>
    </xdr:from>
    <xdr:to>
      <xdr:col>34</xdr:col>
      <xdr:colOff>2999</xdr:colOff>
      <xdr:row>64</xdr:row>
      <xdr:rowOff>122993</xdr:rowOff>
    </xdr:to>
    <xdr:graphicFrame macro="">
      <xdr:nvGraphicFramePr>
        <xdr:cNvPr id="2" name="Chart 1">
          <a:extLst>
            <a:ext uri="{FF2B5EF4-FFF2-40B4-BE49-F238E27FC236}">
              <a16:creationId xmlns:a16="http://schemas.microsoft.com/office/drawing/2014/main" id="{0B31234E-68C7-43D3-837F-1230B9E29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0</xdr:colOff>
      <xdr:row>66</xdr:row>
      <xdr:rowOff>17516</xdr:rowOff>
    </xdr:from>
    <xdr:to>
      <xdr:col>33</xdr:col>
      <xdr:colOff>849585</xdr:colOff>
      <xdr:row>73</xdr:row>
      <xdr:rowOff>158530</xdr:rowOff>
    </xdr:to>
    <xdr:graphicFrame macro="">
      <xdr:nvGraphicFramePr>
        <xdr:cNvPr id="16" name="Chart 15">
          <a:extLst>
            <a:ext uri="{FF2B5EF4-FFF2-40B4-BE49-F238E27FC236}">
              <a16:creationId xmlns:a16="http://schemas.microsoft.com/office/drawing/2014/main" id="{F5BEB8AC-377A-4208-B2E3-3137863E0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33</xdr:col>
      <xdr:colOff>27379</xdr:colOff>
      <xdr:row>0</xdr:row>
      <xdr:rowOff>52722</xdr:rowOff>
    </xdr:from>
    <xdr:to>
      <xdr:col>33</xdr:col>
      <xdr:colOff>807766</xdr:colOff>
      <xdr:row>1</xdr:row>
      <xdr:rowOff>93357</xdr:rowOff>
    </xdr:to>
    <xdr:pic>
      <xdr:nvPicPr>
        <xdr:cNvPr id="10" name="Picture 9">
          <a:extLst>
            <a:ext uri="{FF2B5EF4-FFF2-40B4-BE49-F238E27FC236}">
              <a16:creationId xmlns:a16="http://schemas.microsoft.com/office/drawing/2014/main" id="{3AEDA778-F8DB-424D-BC44-27ED9DE46EF5}"/>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30739292" y="52722"/>
          <a:ext cx="780387" cy="453986"/>
        </a:xfrm>
        <a:prstGeom prst="rect">
          <a:avLst/>
        </a:prstGeom>
        <a:ln w="60325" cap="flat">
          <a:solidFill>
            <a:srgbClr val="2C6682"/>
          </a:solidFill>
          <a:miter lim="800000"/>
        </a:ln>
      </xdr:spPr>
    </xdr:pic>
    <xdr:clientData/>
  </xdr:twoCellAnchor>
  <xdr:twoCellAnchor>
    <xdr:from>
      <xdr:col>0</xdr:col>
      <xdr:colOff>20266</xdr:colOff>
      <xdr:row>27</xdr:row>
      <xdr:rowOff>0</xdr:rowOff>
    </xdr:from>
    <xdr:to>
      <xdr:col>14</xdr:col>
      <xdr:colOff>0</xdr:colOff>
      <xdr:row>53</xdr:row>
      <xdr:rowOff>0</xdr:rowOff>
    </xdr:to>
    <xdr:graphicFrame macro="">
      <xdr:nvGraphicFramePr>
        <xdr:cNvPr id="14" name="Chart 2">
          <a:extLst>
            <a:ext uri="{FF2B5EF4-FFF2-40B4-BE49-F238E27FC236}">
              <a16:creationId xmlns:a16="http://schemas.microsoft.com/office/drawing/2014/main" id="{AC84F2B3-7BC6-4B72-9229-73385856D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0</xdr:colOff>
      <xdr:row>9</xdr:row>
      <xdr:rowOff>0</xdr:rowOff>
    </xdr:from>
    <xdr:to>
      <xdr:col>34</xdr:col>
      <xdr:colOff>0</xdr:colOff>
      <xdr:row>26</xdr:row>
      <xdr:rowOff>216992</xdr:rowOff>
    </xdr:to>
    <xdr:graphicFrame macro="">
      <xdr:nvGraphicFramePr>
        <xdr:cNvPr id="8" name="Chart 7">
          <a:extLst>
            <a:ext uri="{FF2B5EF4-FFF2-40B4-BE49-F238E27FC236}">
              <a16:creationId xmlns:a16="http://schemas.microsoft.com/office/drawing/2014/main" id="{B904CFDF-0C7C-41CC-AE10-8CDB599EA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W$27">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40EC5BB3-59AD-429F-9EA1-2BB5FBC7C6D8}" type="TxLink">
            <a:rPr lang="en-US" sz="1100" b="1" i="0" u="none" strike="noStrike">
              <a:solidFill>
                <a:srgbClr val="2C6682"/>
              </a:solidFill>
              <a:latin typeface="Calibri"/>
              <a:ea typeface="+mn-ea"/>
              <a:cs typeface="+mn-cs"/>
            </a:rPr>
            <a:pPr marL="0" indent="0" algn="ctr"/>
            <a:t>75.51%</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0.88917</cdr:x>
      <cdr:y>0.70818</cdr:y>
    </cdr:from>
    <cdr:to>
      <cdr:x>0.97384</cdr:x>
      <cdr:y>0.75312</cdr:y>
    </cdr:to>
    <cdr:sp macro="" textlink="'Weekly Progress Report'!$X$27">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ECB0F5E9-4FF2-43B1-AD11-C6787715A3CE}" type="TxLink">
            <a:rPr lang="en-US" sz="1100" b="1" i="0" u="none" strike="noStrike">
              <a:solidFill>
                <a:srgbClr val="2C6682"/>
              </a:solidFill>
              <a:latin typeface="Calibri"/>
              <a:ea typeface="+mn-ea"/>
              <a:cs typeface="+mn-cs"/>
            </a:rPr>
            <a:pPr marL="0" indent="0" algn="ctr"/>
            <a:t>95.73%</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0.88999</cdr:x>
      <cdr:y>0.74073</cdr:y>
    </cdr:from>
    <cdr:to>
      <cdr:x>0.97466</cdr:x>
      <cdr:y>0.79963</cdr:y>
    </cdr:to>
    <cdr:sp macro="" textlink="'Weekly Progress Report'!$Y$27">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23FD64D8-E8F7-4C6F-B83C-5494271AF92F}" type="TxLink">
            <a:rPr lang="en-US" sz="1100" b="1" i="0" u="none" strike="noStrike">
              <a:solidFill>
                <a:srgbClr val="2C6682"/>
              </a:solidFill>
              <a:latin typeface="Calibri"/>
              <a:ea typeface="+mn-ea"/>
              <a:cs typeface="+mn-cs"/>
            </a:rPr>
            <a:pPr marL="0" indent="0" algn="ctr"/>
            <a:t>20.22%</a:t>
          </a:fld>
          <a:endParaRPr lang="en-US" sz="1100" b="1" i="0" u="none" strike="noStrike">
            <a:solidFill>
              <a:srgbClr val="2C6682"/>
            </a:solidFill>
            <a:latin typeface="Calibri"/>
            <a:ea typeface="+mn-ea"/>
            <a:cs typeface="+mn-cs"/>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0.13688</cdr:x>
      <cdr:y>0.13958</cdr:y>
    </cdr:from>
    <cdr:to>
      <cdr:x>0.55623</cdr:x>
      <cdr:y>0.23228</cdr:y>
    </cdr:to>
    <cdr:sp macro="" textlink="">
      <cdr:nvSpPr>
        <cdr:cNvPr id="2" name="TextBox 1">
          <a:extLst xmlns:a="http://schemas.openxmlformats.org/drawingml/2006/main">
            <a:ext uri="{FF2B5EF4-FFF2-40B4-BE49-F238E27FC236}">
              <a16:creationId xmlns:a16="http://schemas.microsoft.com/office/drawing/2014/main" id="{AFA0C4E1-37B7-4985-95B2-AC8427E19C45}"/>
            </a:ext>
          </a:extLst>
        </cdr:cNvPr>
        <cdr:cNvSpPr txBox="1"/>
      </cdr:nvSpPr>
      <cdr:spPr>
        <a:xfrm xmlns:a="http://schemas.openxmlformats.org/drawingml/2006/main">
          <a:off x="585146" y="381001"/>
          <a:ext cx="1792672" cy="253029"/>
        </a:xfrm>
        <a:prstGeom xmlns:a="http://schemas.openxmlformats.org/drawingml/2006/main" prst="rect">
          <a:avLst/>
        </a:prstGeom>
        <a:ln xmlns:a="http://schemas.openxmlformats.org/drawingml/2006/main">
          <a:solidFill>
            <a:srgbClr val="2C6682"/>
          </a:solidFill>
        </a:ln>
      </cdr:spPr>
      <cdr:txBody>
        <a:bodyPr xmlns:a="http://schemas.openxmlformats.org/drawingml/2006/main" vertOverflow="clip" wrap="square" rtlCol="0"/>
        <a:lstStyle xmlns:a="http://schemas.openxmlformats.org/drawingml/2006/main"/>
        <a:p xmlns:a="http://schemas.openxmlformats.org/drawingml/2006/main">
          <a:pPr algn="ctr"/>
          <a:r>
            <a:rPr lang="en-US" sz="1100" b="1">
              <a:solidFill>
                <a:srgbClr val="2C6682"/>
              </a:solidFill>
            </a:rPr>
            <a:t>Average  Invoice Value</a:t>
          </a:r>
        </a:p>
      </cdr:txBody>
    </cdr:sp>
  </cdr:relSizeAnchor>
</c:userShapes>
</file>

<file path=xl/drawings/drawing4.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K$27">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82871692-5E6F-4F0C-847F-17ACE05FAFE7}" type="TxLink">
            <a:rPr lang="en-US" sz="1100" b="1" i="0" u="none" strike="noStrike">
              <a:solidFill>
                <a:srgbClr val="2C6682"/>
              </a:solidFill>
              <a:latin typeface="Calibri"/>
              <a:cs typeface="Calibri"/>
            </a:rPr>
            <a:pPr algn="ctr"/>
            <a:t>71.19%</a:t>
          </a:fld>
          <a:endParaRPr lang="en-US" sz="1100" b="1">
            <a:solidFill>
              <a:srgbClr val="2C6682"/>
            </a:solidFill>
          </a:endParaRPr>
        </a:p>
      </cdr:txBody>
    </cdr:sp>
  </cdr:relSizeAnchor>
  <cdr:relSizeAnchor xmlns:cdr="http://schemas.openxmlformats.org/drawingml/2006/chartDrawing">
    <cdr:from>
      <cdr:x>0.88917</cdr:x>
      <cdr:y>0.70818</cdr:y>
    </cdr:from>
    <cdr:to>
      <cdr:x>0.97384</cdr:x>
      <cdr:y>0.75312</cdr:y>
    </cdr:to>
    <cdr:sp macro="" textlink="'Weekly Progress Report'!$L$27">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1E5E7CF-6B16-424B-AACC-BF2F728A327C}" type="TxLink">
            <a:rPr lang="en-US" sz="1100" b="1" i="0" u="none" strike="noStrike">
              <a:solidFill>
                <a:srgbClr val="2C6682"/>
              </a:solidFill>
              <a:latin typeface="Calibri"/>
              <a:cs typeface="Calibri"/>
            </a:rPr>
            <a:pPr algn="ctr"/>
            <a:t>94.66%</a:t>
          </a:fld>
          <a:endParaRPr lang="en-US" sz="1100" b="1">
            <a:solidFill>
              <a:srgbClr val="2C6682"/>
            </a:solidFill>
          </a:endParaRPr>
        </a:p>
      </cdr:txBody>
    </cdr:sp>
  </cdr:relSizeAnchor>
  <cdr:relSizeAnchor xmlns:cdr="http://schemas.openxmlformats.org/drawingml/2006/chartDrawing">
    <cdr:from>
      <cdr:x>0.88999</cdr:x>
      <cdr:y>0.74073</cdr:y>
    </cdr:from>
    <cdr:to>
      <cdr:x>0.97466</cdr:x>
      <cdr:y>0.79963</cdr:y>
    </cdr:to>
    <cdr:sp macro="" textlink="'Weekly Progress Report'!$M$27">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4016292-E47F-41B1-A00D-00DDFFDC0535}" type="TxLink">
            <a:rPr lang="en-US" sz="1100" b="1" i="0" u="none" strike="noStrike">
              <a:solidFill>
                <a:srgbClr val="2C6682"/>
              </a:solidFill>
              <a:latin typeface="Calibri"/>
              <a:cs typeface="Calibri"/>
            </a:rPr>
            <a:pPr algn="ctr"/>
            <a:t>23.47%</a:t>
          </a:fld>
          <a:endParaRPr lang="en-US" sz="1100" b="1">
            <a:solidFill>
              <a:srgbClr val="2C6682"/>
            </a:solidFill>
          </a:endParaRP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1</xdr:col>
      <xdr:colOff>38199</xdr:colOff>
      <xdr:row>4</xdr:row>
      <xdr:rowOff>24556</xdr:rowOff>
    </xdr:from>
    <xdr:to>
      <xdr:col>9</xdr:col>
      <xdr:colOff>660291</xdr:colOff>
      <xdr:row>20</xdr:row>
      <xdr:rowOff>165652</xdr:rowOff>
    </xdr:to>
    <xdr:pic>
      <xdr:nvPicPr>
        <xdr:cNvPr id="8" name="Picture 7">
          <a:extLst>
            <a:ext uri="{FF2B5EF4-FFF2-40B4-BE49-F238E27FC236}">
              <a16:creationId xmlns:a16="http://schemas.microsoft.com/office/drawing/2014/main" id="{3AAAE7B7-7966-2AFC-6993-C0E06917B54C}"/>
            </a:ext>
          </a:extLst>
        </xdr:cNvPr>
        <xdr:cNvPicPr>
          <a:picLocks noChangeAspect="1"/>
        </xdr:cNvPicPr>
      </xdr:nvPicPr>
      <xdr:blipFill rotWithShape="1">
        <a:blip xmlns:r="http://schemas.openxmlformats.org/officeDocument/2006/relationships" r:embed="rId1"/>
        <a:srcRect l="910" t="703" b="-1"/>
        <a:stretch>
          <a:fillRect/>
        </a:stretch>
      </xdr:blipFill>
      <xdr:spPr>
        <a:xfrm>
          <a:off x="203851" y="813060"/>
          <a:ext cx="5816944" cy="3109583"/>
        </a:xfrm>
        <a:prstGeom prst="rect">
          <a:avLst/>
        </a:prstGeom>
      </xdr:spPr>
    </xdr:pic>
    <xdr:clientData/>
  </xdr:twoCellAnchor>
  <xdr:twoCellAnchor editAs="oneCell">
    <xdr:from>
      <xdr:col>1</xdr:col>
      <xdr:colOff>26505</xdr:colOff>
      <xdr:row>23</xdr:row>
      <xdr:rowOff>39758</xdr:rowOff>
    </xdr:from>
    <xdr:to>
      <xdr:col>9</xdr:col>
      <xdr:colOff>679079</xdr:colOff>
      <xdr:row>39</xdr:row>
      <xdr:rowOff>125896</xdr:rowOff>
    </xdr:to>
    <xdr:pic>
      <xdr:nvPicPr>
        <xdr:cNvPr id="9" name="Picture 8">
          <a:extLst>
            <a:ext uri="{FF2B5EF4-FFF2-40B4-BE49-F238E27FC236}">
              <a16:creationId xmlns:a16="http://schemas.microsoft.com/office/drawing/2014/main" id="{4AF49908-1C86-2A7D-2D39-1D2170DE3772}"/>
            </a:ext>
          </a:extLst>
        </xdr:cNvPr>
        <xdr:cNvPicPr>
          <a:picLocks noChangeAspect="1"/>
        </xdr:cNvPicPr>
      </xdr:nvPicPr>
      <xdr:blipFill>
        <a:blip xmlns:r="http://schemas.openxmlformats.org/officeDocument/2006/relationships" r:embed="rId2"/>
        <a:stretch>
          <a:fillRect/>
        </a:stretch>
      </xdr:blipFill>
      <xdr:spPr>
        <a:xfrm>
          <a:off x="192157" y="4379845"/>
          <a:ext cx="5847426" cy="3054625"/>
        </a:xfrm>
        <a:prstGeom prst="rect">
          <a:avLst/>
        </a:prstGeom>
      </xdr:spPr>
    </xdr:pic>
    <xdr:clientData/>
  </xdr:twoCellAnchor>
  <xdr:twoCellAnchor editAs="oneCell">
    <xdr:from>
      <xdr:col>1</xdr:col>
      <xdr:colOff>33131</xdr:colOff>
      <xdr:row>42</xdr:row>
      <xdr:rowOff>33130</xdr:rowOff>
    </xdr:from>
    <xdr:to>
      <xdr:col>9</xdr:col>
      <xdr:colOff>655432</xdr:colOff>
      <xdr:row>58</xdr:row>
      <xdr:rowOff>99391</xdr:rowOff>
    </xdr:to>
    <xdr:pic>
      <xdr:nvPicPr>
        <xdr:cNvPr id="10" name="Picture 9">
          <a:extLst>
            <a:ext uri="{FF2B5EF4-FFF2-40B4-BE49-F238E27FC236}">
              <a16:creationId xmlns:a16="http://schemas.microsoft.com/office/drawing/2014/main" id="{E412C586-1B8D-8054-67CD-EF1F81332AC1}"/>
            </a:ext>
          </a:extLst>
        </xdr:cNvPr>
        <xdr:cNvPicPr>
          <a:picLocks noChangeAspect="1"/>
        </xdr:cNvPicPr>
      </xdr:nvPicPr>
      <xdr:blipFill>
        <a:blip xmlns:r="http://schemas.openxmlformats.org/officeDocument/2006/relationships" r:embed="rId3"/>
        <a:stretch>
          <a:fillRect/>
        </a:stretch>
      </xdr:blipFill>
      <xdr:spPr>
        <a:xfrm>
          <a:off x="198783" y="7924800"/>
          <a:ext cx="5817153" cy="303474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25</xdr:col>
      <xdr:colOff>255814</xdr:colOff>
      <xdr:row>1</xdr:row>
      <xdr:rowOff>20411</xdr:rowOff>
    </xdr:from>
    <xdr:to>
      <xdr:col>29</xdr:col>
      <xdr:colOff>71437</xdr:colOff>
      <xdr:row>3</xdr:row>
      <xdr:rowOff>166687</xdr:rowOff>
    </xdr:to>
    <xdr:pic>
      <xdr:nvPicPr>
        <xdr:cNvPr id="2" name="Picture 1">
          <a:extLst>
            <a:ext uri="{FF2B5EF4-FFF2-40B4-BE49-F238E27FC236}">
              <a16:creationId xmlns:a16="http://schemas.microsoft.com/office/drawing/2014/main" id="{6554C61C-B0C1-45EE-9FF2-1F5C4867FC1B}"/>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702334" y="111851"/>
          <a:ext cx="1019583" cy="49679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26</xdr:col>
      <xdr:colOff>206091</xdr:colOff>
      <xdr:row>0</xdr:row>
      <xdr:rowOff>0</xdr:rowOff>
    </xdr:from>
    <xdr:to>
      <xdr:col>32</xdr:col>
      <xdr:colOff>67667</xdr:colOff>
      <xdr:row>1</xdr:row>
      <xdr:rowOff>131912</xdr:rowOff>
    </xdr:to>
    <xdr:pic>
      <xdr:nvPicPr>
        <xdr:cNvPr id="7" name="Picture 6">
          <a:extLst>
            <a:ext uri="{FF2B5EF4-FFF2-40B4-BE49-F238E27FC236}">
              <a16:creationId xmlns:a16="http://schemas.microsoft.com/office/drawing/2014/main" id="{19C0BE46-B497-40F6-ADCA-11BCA68807D3}"/>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6439251" y="0"/>
          <a:ext cx="524516" cy="39861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12</xdr:col>
      <xdr:colOff>73025</xdr:colOff>
      <xdr:row>0</xdr:row>
      <xdr:rowOff>31750</xdr:rowOff>
    </xdr:from>
    <xdr:ext cx="2047061" cy="1698619"/>
    <xdr:pic>
      <xdr:nvPicPr>
        <xdr:cNvPr id="2" name="Picture 1">
          <a:extLst>
            <a:ext uri="{FF2B5EF4-FFF2-40B4-BE49-F238E27FC236}">
              <a16:creationId xmlns:a16="http://schemas.microsoft.com/office/drawing/2014/main" id="{FE115F98-326E-4982-8075-F76E29D1417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2868275" y="31750"/>
          <a:ext cx="2047061" cy="1698619"/>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xdr:from>
      <xdr:col>18</xdr:col>
      <xdr:colOff>82005</xdr:colOff>
      <xdr:row>6</xdr:row>
      <xdr:rowOff>76200</xdr:rowOff>
    </xdr:from>
    <xdr:to>
      <xdr:col>18</xdr:col>
      <xdr:colOff>603437</xdr:colOff>
      <xdr:row>10</xdr:row>
      <xdr:rowOff>133350</xdr:rowOff>
    </xdr:to>
    <xdr:sp macro="" textlink="">
      <xdr:nvSpPr>
        <xdr:cNvPr id="6" name="Right Brace 5">
          <a:extLst>
            <a:ext uri="{FF2B5EF4-FFF2-40B4-BE49-F238E27FC236}">
              <a16:creationId xmlns:a16="http://schemas.microsoft.com/office/drawing/2014/main" id="{00000000-0008-0000-0C00-000006000000}"/>
            </a:ext>
          </a:extLst>
        </xdr:cNvPr>
        <xdr:cNvSpPr/>
      </xdr:nvSpPr>
      <xdr:spPr>
        <a:xfrm>
          <a:off x="15226755" y="1238250"/>
          <a:ext cx="521432" cy="819150"/>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19</xdr:col>
      <xdr:colOff>400050</xdr:colOff>
      <xdr:row>4</xdr:row>
      <xdr:rowOff>14654</xdr:rowOff>
    </xdr:from>
    <xdr:to>
      <xdr:col>19</xdr:col>
      <xdr:colOff>402980</xdr:colOff>
      <xdr:row>5</xdr:row>
      <xdr:rowOff>76200</xdr:rowOff>
    </xdr:to>
    <xdr:cxnSp macro="">
      <xdr:nvCxnSpPr>
        <xdr:cNvPr id="3" name="Straight Arrow Connector 2">
          <a:extLst>
            <a:ext uri="{FF2B5EF4-FFF2-40B4-BE49-F238E27FC236}">
              <a16:creationId xmlns:a16="http://schemas.microsoft.com/office/drawing/2014/main" id="{00000000-0008-0000-0C00-000003000000}"/>
            </a:ext>
          </a:extLst>
        </xdr:cNvPr>
        <xdr:cNvCxnSpPr/>
      </xdr:nvCxnSpPr>
      <xdr:spPr>
        <a:xfrm flipH="1">
          <a:off x="16344900" y="795704"/>
          <a:ext cx="2930" cy="252046"/>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388328</xdr:colOff>
      <xdr:row>6</xdr:row>
      <xdr:rowOff>14653</xdr:rowOff>
    </xdr:from>
    <xdr:to>
      <xdr:col>19</xdr:col>
      <xdr:colOff>390525</xdr:colOff>
      <xdr:row>10</xdr:row>
      <xdr:rowOff>152400</xdr:rowOff>
    </xdr:to>
    <xdr:cxnSp macro="">
      <xdr:nvCxnSpPr>
        <xdr:cNvPr id="7" name="Straight Arrow Connector 6">
          <a:extLst>
            <a:ext uri="{FF2B5EF4-FFF2-40B4-BE49-F238E27FC236}">
              <a16:creationId xmlns:a16="http://schemas.microsoft.com/office/drawing/2014/main" id="{00000000-0008-0000-0C00-000007000000}"/>
            </a:ext>
          </a:extLst>
        </xdr:cNvPr>
        <xdr:cNvCxnSpPr/>
      </xdr:nvCxnSpPr>
      <xdr:spPr>
        <a:xfrm>
          <a:off x="16333178" y="1176703"/>
          <a:ext cx="2197" cy="899747"/>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15</xdr:col>
      <xdr:colOff>48388</xdr:colOff>
      <xdr:row>5</xdr:row>
      <xdr:rowOff>74521</xdr:rowOff>
    </xdr:from>
    <xdr:to>
      <xdr:col>15</xdr:col>
      <xdr:colOff>569820</xdr:colOff>
      <xdr:row>10</xdr:row>
      <xdr:rowOff>152401</xdr:rowOff>
    </xdr:to>
    <xdr:sp macro="" textlink="">
      <xdr:nvSpPr>
        <xdr:cNvPr id="2" name="Right Brace 1">
          <a:extLst>
            <a:ext uri="{FF2B5EF4-FFF2-40B4-BE49-F238E27FC236}">
              <a16:creationId xmlns:a16="http://schemas.microsoft.com/office/drawing/2014/main" id="{00000000-0008-0000-0D00-000002000000}"/>
            </a:ext>
          </a:extLst>
        </xdr:cNvPr>
        <xdr:cNvSpPr/>
      </xdr:nvSpPr>
      <xdr:spPr>
        <a:xfrm>
          <a:off x="13059538" y="1046071"/>
          <a:ext cx="521432" cy="1030380"/>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16</xdr:col>
      <xdr:colOff>371719</xdr:colOff>
      <xdr:row>4</xdr:row>
      <xdr:rowOff>1221</xdr:rowOff>
    </xdr:from>
    <xdr:to>
      <xdr:col>16</xdr:col>
      <xdr:colOff>381000</xdr:colOff>
      <xdr:row>5</xdr:row>
      <xdr:rowOff>57150</xdr:rowOff>
    </xdr:to>
    <xdr:cxnSp macro="">
      <xdr:nvCxnSpPr>
        <xdr:cNvPr id="3" name="Straight Arrow Connector 2">
          <a:extLst>
            <a:ext uri="{FF2B5EF4-FFF2-40B4-BE49-F238E27FC236}">
              <a16:creationId xmlns:a16="http://schemas.microsoft.com/office/drawing/2014/main" id="{00000000-0008-0000-0D00-000003000000}"/>
            </a:ext>
          </a:extLst>
        </xdr:cNvPr>
        <xdr:cNvCxnSpPr/>
      </xdr:nvCxnSpPr>
      <xdr:spPr>
        <a:xfrm>
          <a:off x="14182969" y="782271"/>
          <a:ext cx="9281" cy="246429"/>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374406</xdr:colOff>
      <xdr:row>6</xdr:row>
      <xdr:rowOff>55684</xdr:rowOff>
    </xdr:from>
    <xdr:to>
      <xdr:col>16</xdr:col>
      <xdr:colOff>381000</xdr:colOff>
      <xdr:row>11</xdr:row>
      <xdr:rowOff>0</xdr:rowOff>
    </xdr:to>
    <xdr:cxnSp macro="">
      <xdr:nvCxnSpPr>
        <xdr:cNvPr id="4" name="Straight Arrow Connector 3">
          <a:extLst>
            <a:ext uri="{FF2B5EF4-FFF2-40B4-BE49-F238E27FC236}">
              <a16:creationId xmlns:a16="http://schemas.microsoft.com/office/drawing/2014/main" id="{00000000-0008-0000-0D00-000004000000}"/>
            </a:ext>
          </a:extLst>
        </xdr:cNvPr>
        <xdr:cNvCxnSpPr/>
      </xdr:nvCxnSpPr>
      <xdr:spPr>
        <a:xfrm>
          <a:off x="14185656" y="1217734"/>
          <a:ext cx="6594" cy="896816"/>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40</xdr:col>
      <xdr:colOff>381000</xdr:colOff>
      <xdr:row>0</xdr:row>
      <xdr:rowOff>311728</xdr:rowOff>
    </xdr:from>
    <xdr:to>
      <xdr:col>59</xdr:col>
      <xdr:colOff>0</xdr:colOff>
      <xdr:row>9</xdr:row>
      <xdr:rowOff>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42</xdr:col>
      <xdr:colOff>0</xdr:colOff>
      <xdr:row>31</xdr:row>
      <xdr:rowOff>0</xdr:rowOff>
    </xdr:from>
    <xdr:to>
      <xdr:col>55</xdr:col>
      <xdr:colOff>487219</xdr:colOff>
      <xdr:row>47</xdr:row>
      <xdr:rowOff>48161</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11</xdr:col>
      <xdr:colOff>44823</xdr:colOff>
      <xdr:row>2</xdr:row>
      <xdr:rowOff>56029</xdr:rowOff>
    </xdr:from>
    <xdr:to>
      <xdr:col>14</xdr:col>
      <xdr:colOff>1042147</xdr:colOff>
      <xdr:row>8</xdr:row>
      <xdr:rowOff>336176</xdr:rowOff>
    </xdr:to>
    <xdr:pic>
      <xdr:nvPicPr>
        <xdr:cNvPr id="2" name="Picture 1">
          <a:extLst>
            <a:ext uri="{FF2B5EF4-FFF2-40B4-BE49-F238E27FC236}">
              <a16:creationId xmlns:a16="http://schemas.microsoft.com/office/drawing/2014/main" id="{A01CD31D-55AA-C204-38C7-31B067BC5430}"/>
            </a:ext>
          </a:extLst>
        </xdr:cNvPr>
        <xdr:cNvPicPr>
          <a:picLocks noChangeAspect="1"/>
        </xdr:cNvPicPr>
      </xdr:nvPicPr>
      <xdr:blipFill>
        <a:blip xmlns:r="http://schemas.openxmlformats.org/officeDocument/2006/relationships" r:embed="rId1"/>
        <a:stretch>
          <a:fillRect/>
        </a:stretch>
      </xdr:blipFill>
      <xdr:spPr>
        <a:xfrm>
          <a:off x="11172264" y="1042147"/>
          <a:ext cx="4224618" cy="2700617"/>
        </a:xfrm>
        <a:prstGeom prst="rect">
          <a:avLst/>
        </a:prstGeom>
      </xdr:spPr>
    </xdr:pic>
    <xdr:clientData/>
  </xdr:twoCellAnchor>
  <xdr:twoCellAnchor>
    <xdr:from>
      <xdr:col>11</xdr:col>
      <xdr:colOff>42184</xdr:colOff>
      <xdr:row>12</xdr:row>
      <xdr:rowOff>46976</xdr:rowOff>
    </xdr:from>
    <xdr:to>
      <xdr:col>14</xdr:col>
      <xdr:colOff>1170971</xdr:colOff>
      <xdr:row>26</xdr:row>
      <xdr:rowOff>176181</xdr:rowOff>
    </xdr:to>
    <xdr:grpSp>
      <xdr:nvGrpSpPr>
        <xdr:cNvPr id="6" name="Group 5">
          <a:extLst>
            <a:ext uri="{FF2B5EF4-FFF2-40B4-BE49-F238E27FC236}">
              <a16:creationId xmlns:a16="http://schemas.microsoft.com/office/drawing/2014/main" id="{9B319A55-8F67-E202-3283-CD5AB7982FE0}"/>
            </a:ext>
          </a:extLst>
        </xdr:cNvPr>
        <xdr:cNvGrpSpPr/>
      </xdr:nvGrpSpPr>
      <xdr:grpSpPr>
        <a:xfrm>
          <a:off x="11154684" y="4994684"/>
          <a:ext cx="4343475" cy="5685455"/>
          <a:chOff x="11467422" y="4976164"/>
          <a:chExt cx="4443487" cy="5663230"/>
        </a:xfrm>
      </xdr:grpSpPr>
      <xdr:pic>
        <xdr:nvPicPr>
          <xdr:cNvPr id="4" name="Picture 3">
            <a:extLst>
              <a:ext uri="{FF2B5EF4-FFF2-40B4-BE49-F238E27FC236}">
                <a16:creationId xmlns:a16="http://schemas.microsoft.com/office/drawing/2014/main" id="{0DB071E9-C3C6-942F-BE90-0F76B2A502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11467422" y="4976164"/>
            <a:ext cx="4443487" cy="5663230"/>
          </a:xfrm>
          <a:prstGeom prst="rect">
            <a:avLst/>
          </a:prstGeom>
        </xdr:spPr>
      </xdr:pic>
      <xdr:pic>
        <xdr:nvPicPr>
          <xdr:cNvPr id="5" name="Picture 4">
            <a:extLst>
              <a:ext uri="{FF2B5EF4-FFF2-40B4-BE49-F238E27FC236}">
                <a16:creationId xmlns:a16="http://schemas.microsoft.com/office/drawing/2014/main" id="{BA38FB9F-D5E6-1E8F-5D84-EBEA73500A01}"/>
              </a:ext>
            </a:extLst>
          </xdr:cNvPr>
          <xdr:cNvPicPr>
            <a:picLocks noChangeAspect="1"/>
          </xdr:cNvPicPr>
        </xdr:nvPicPr>
        <xdr:blipFill>
          <a:blip xmlns:r="http://schemas.openxmlformats.org/officeDocument/2006/relationships" r:embed="rId3"/>
          <a:stretch>
            <a:fillRect/>
          </a:stretch>
        </xdr:blipFill>
        <xdr:spPr>
          <a:xfrm>
            <a:off x="14343454" y="9441193"/>
            <a:ext cx="491734" cy="90028"/>
          </a:xfrm>
          <a:prstGeom prst="rect">
            <a:avLst/>
          </a:prstGeom>
        </xdr:spPr>
      </xdr:pic>
    </xdr:grpSp>
    <xdr:clientData/>
  </xdr:twoCellAnchor>
  <xdr:twoCellAnchor>
    <xdr:from>
      <xdr:col>13</xdr:col>
      <xdr:colOff>706214</xdr:colOff>
      <xdr:row>25</xdr:row>
      <xdr:rowOff>221147</xdr:rowOff>
    </xdr:from>
    <xdr:to>
      <xdr:col>14</xdr:col>
      <xdr:colOff>89412</xdr:colOff>
      <xdr:row>25</xdr:row>
      <xdr:rowOff>310418</xdr:rowOff>
    </xdr:to>
    <xdr:pic>
      <xdr:nvPicPr>
        <xdr:cNvPr id="3" name="Picture 2">
          <a:extLst>
            <a:ext uri="{FF2B5EF4-FFF2-40B4-BE49-F238E27FC236}">
              <a16:creationId xmlns:a16="http://schemas.microsoft.com/office/drawing/2014/main" id="{611EFA3E-8BA9-4EF7-8AC5-9A5E64E112AD}"/>
            </a:ext>
          </a:extLst>
        </xdr:cNvPr>
        <xdr:cNvPicPr>
          <a:picLocks noChangeAspect="1"/>
        </xdr:cNvPicPr>
      </xdr:nvPicPr>
      <xdr:blipFill>
        <a:blip xmlns:r="http://schemas.openxmlformats.org/officeDocument/2006/relationships" r:embed="rId3"/>
        <a:stretch>
          <a:fillRect/>
        </a:stretch>
      </xdr:blipFill>
      <xdr:spPr>
        <a:xfrm>
          <a:off x="14367785" y="10203347"/>
          <a:ext cx="493541" cy="8927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ERO%20HOSPITAL%20COMPLEX%20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HONDA%20SK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Documents%20and%20Settings/Administrator/My%20Documents/Castillo%20Grand/Castillo%20Gran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akdesign\production\hosam\038\2000\2049%20Generator%20Bldg%20at%20Batha%20Borders\BANK4\Enquiries\BANK\SUPPLIE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jasarapmc-my.sharepoint.com/Users/KENAN/Downloads/Documents%20and%20Settings/chathura/My%20Documents/Palm%20District%20Cooling%20Documents/BOQ/TOWER/ITP38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pmoportal01/aammdon/Petro%20Quay/prg/03Sep0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jasarapmc-my.sharepoint.com/Users/KENAN/Downloads/Liverpool/March%20completion%20-%20version%2031120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ubai\Documents%20and%20Settings\rmarque2\My%20Documents\Mail\OL%20Temp%20Attachments\Tracking_Register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rgent%20Works%20for%20KASC-IFC_09Mar13.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jasarapmc-my.sharepoint.com/Contemp%20gardens/working/Documents%20and%20Settings/Ian%20Tarry/My%20Documents/Copy%20of%20office%20files/0807_136%20-%20HP%20Boavista/Estudo%20Economico/0807_136%20HP%20Cost%20Plans%20-%20BOAVISTA%20(version%2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ajed1lt603\shared\Users\antivolaa\Desktop\AECOM\WER-2%20PROJECTS\UPS\Al%20Rabwah\take-off\stormwater%20network\AL%20RABWAH-Stormwater-raw.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sers/cordovaa/Desktop/Al%20Khumra%20Earthwork%2090%25sample.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ajed1lt603\shared\walter\IFB%20earthworks.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Users\colin.bateman\AppData\Local\Microsoft\Windows\Temporary%20Internet%20Files\Content.Outlook\0PY0B5X1\PML%20~%20PRICE%20BOOK%201Q07%20~%20DRAFT%20version%20(Autosaved).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uralidhara\SHARED%20FOLDER\SHARED%20FOLDER\AUG%20-%202005\INHOUSE\Aug%2005-SOBHA%20Rose-%20P%20Q%20S%20Revised%20(26.09.0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W2kmnlfs\project\2001PROJ\P01019%20The%20Manansala%20Tower\D.%20ESTIMATING%20&amp;%20PRE%20CONTRACT\1.%20Estimates%20and%20Cost%20Plans\2.%20Cost%20Plans\CP7R\CP7R.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erver\d\PROJECTS\8820-ADCO\PROJECTS\8203\PROJECTS\PJ8036\PLANNING\WKRPT\June4\4June-Prog.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jasarapmc-my.sharepoint.com/Users/KENAN/Downloads/Users/antivolaa/AppData/Local/Microsoft/Windows/Temporary%20Internet%20Files/Content.Outlook/L4I19CCN/HHR%20template.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worleyparsons-my.sharepoint.com/Aslan/Documents%20and%20Settings/rrutter/Local%20Settings/Temporary%20Internet%20Files/OLK101/PSR%20Project%20Status%20Report%20-%20British%20Waterways%20(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jasarapmc-my.sharepoint.com/Aslan/Documents%20and%20Settings/rrutter/Local%20Settings/Temporary%20Internet%20Files/OLK101/PSR%20Project%20Status%20Report%20-%20British%20Waterways%20(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jasarapmc-my.sharepoint.com/Users/KENAN/Downloads/IFB%20Al%20Khumra/1.%20PACKAGE%2010/K9b%20Centreline%20Details.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T:\GC%202004\H04%20110%20SRE%20GEML%20Updated%20Eng\Estimate%20-%20Platform%20E&amp;M.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Users/ibrahimm3/Desktop/Rates%20using%20C5%20CCCC/MH-CB%20Analysis%20CIP-PH2%20Rev02-C5_CCCC.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T:\CIN%202009\H09%20136%20-%20Liverpool%20Street\03%20Estimates\LST%20Price%20Book%201Q07\~PRICE%20BOOK%201Q07.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Mayflower1\Shared%20Folder\Documents%20and%20Settings\kurian\Local%20Settings\Temp\Labor%20bills%2019.08.06.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jasarapmc-my.sharepoint.com/Users/KENAN/Downloads/Users/cordovaa/Documents/HHR%20Culvert%20Outlet/IFB_28%20Feb%202013/HHR%20NP4&amp;NP5_IFB/NP4&amp;NP5-IFB.xlsx" TargetMode="External"/></Relationships>
</file>

<file path=xl/externalLinks/_rels/externalLink29.xml.rels><?xml version="1.0" encoding="UTF-8" standalone="yes"?>
<Relationships xmlns="http://schemas.openxmlformats.org/package/2006/relationships"><Relationship Id="rId2" Type="http://schemas.microsoft.com/office/2019/04/relationships/externalLinkLongPath" Target="file:///\\Gclpdc\Company\GC%202002\H02.202%20CrossRail%201%20Safeguarded%20Route%20Call%20Off%20(Motts)\Estimate%20Update%20-%20Pudding%20Mill%20Lane%20-%20Mar%202004\Revised%20Estimate\Running%20Tunnels,%20shafts%20etc\Estimate%20-%20%20Pudding%20Mill%20Lane%20Portal%20(including%20pricing).xls?811B9A52" TargetMode="External"/><Relationship Id="rId1" Type="http://schemas.openxmlformats.org/officeDocument/2006/relationships/externalLinkPath" Target="file:///\\811B9A52\Estimate%20-%20%20Pudding%20Mill%20Lane%20Portal%20(including%20pric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jasarapmc-my.sharepoint.com/My%20Documents/Kingdom-Centre-Backup/KC-A-HAIBACKUP/MonthlyPayments/Valuations/B-226-4%20Bill%2003%20Struct.%20to%20Level%20%20+179%20-%20Civil.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Estimate%20-%20Custom%20House%20Station%20v3.0%20(Jan'07%20IRDR).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worleyparsons-my.sharepoint.com/Users/Dr.%20Romel/Desktop/MODON%20Reporting%20Docs%202020/Modon%20WPR/10%20Photos%2013102020/JDH4-02-005_WPR_1310202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Book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npoepc0705sevel\SEVVEL\prelimianiries\Preliminaries%2027-6-06.xls" TargetMode="External"/></Relationships>
</file>

<file path=xl/externalLinks/_rels/externalLink35.xml.rels><?xml version="1.0" encoding="UTF-8" standalone="yes"?>
<Relationships xmlns="http://schemas.openxmlformats.org/package/2006/relationships"><Relationship Id="rId2" Type="http://schemas.openxmlformats.org/officeDocument/2006/relationships/externalLinkPath" Target="file:///C:\Users\a\Desktop\Hail%20Fire%20Station%20Project\Reports\HAL1-05-007-JAS-TS0-0-DCM-WPR-027%20(16%20Sep%202024).xlsx" TargetMode="External"/><Relationship Id="rId1" Type="http://schemas.openxmlformats.org/officeDocument/2006/relationships/externalLinkPath" Target="https://jasarapmc-my.sharepoint.com/Users/a/Desktop/Hail%20Fire%20Station%20Project/Reports/HAL1-05-007-JAS-TS0-0-DCM-WPR-027%20(16%20Sep%202024).xlsx" TargetMode="External"/></Relationships>
</file>

<file path=xl/externalLinks/_rels/externalLink36.xml.rels><?xml version="1.0" encoding="UTF-8" standalone="yes"?>
<Relationships xmlns="http://schemas.openxmlformats.org/package/2006/relationships"><Relationship Id="rId2" Type="http://schemas.openxmlformats.org/officeDocument/2006/relationships/externalLinkPath" Target="file:///C:\Users\a\Desktop\Hail%20Fire%20Station%20Project\Reports\Weekly%20Report\HAL1-05-007-JAS-TS0-0-DCM-WPR-027%20(10%20Sep%202024).xlsx" TargetMode="External"/><Relationship Id="rId1" Type="http://schemas.openxmlformats.org/officeDocument/2006/relationships/externalLinkPath" Target="https://jasarapmc-my.sharepoint.com/Users/a/Desktop/Hail%20Fire%20Station%20Project/Reports/Weekly%20Report/HAL1-05-007-JAS-TS0-0-DCM-WPR-027%20(10%20Sep%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SUM"/>
      <sheetName val="CIVIL"/>
      <sheetName val="Ext. PLUMB"/>
      <sheetName val="R.A"/>
      <sheetName val="MAT-R"/>
      <sheetName val="Results (2)"/>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HOPLIST"/>
      <sheetName val="BQ"/>
      <sheetName val="BQ External"/>
      <sheetName val="Notes"/>
      <sheetName val="Basis"/>
      <sheetName val="icmal"/>
      <sheetName val="#REF"/>
      <sheetName val="TAS"/>
      <sheetName val="GFA_HQ_Building"/>
      <sheetName val="GFA_Conference"/>
      <sheetName val="BQ_External"/>
      <sheetName val="Bill_1"/>
      <sheetName val="Bill_2"/>
      <sheetName val="Bill_3"/>
      <sheetName val="Bill_4"/>
      <sheetName val="Bill_5"/>
      <sheetName val="Bill_6"/>
      <sheetName val="Bill_7"/>
      <sheetName val="Cash2"/>
      <sheetName val="Z"/>
      <sheetName val="Raw Data"/>
      <sheetName val="SubmitCal"/>
      <sheetName val="Penthouse Apartment"/>
      <sheetName val="StattCo yCharges"/>
      <sheetName val="Su}}ary"/>
      <sheetName val=""/>
      <sheetName val="Graph Data (DO NOT PRINT)"/>
      <sheetName val="D-623D"/>
      <sheetName val="budget summary (2)"/>
      <sheetName val="Budget Analysis Summary"/>
      <sheetName val="LABOUR HISTOGRAM"/>
      <sheetName val="Option"/>
      <sheetName val="Chiet tinh dz22"/>
      <sheetName val="Chiet tinh dz35"/>
      <sheetName val="CT Thang Mo"/>
      <sheetName val="1"/>
      <sheetName val="CASHFLOWS"/>
      <sheetName val="_______"/>
      <sheetName val="核算项目余额表"/>
      <sheetName val="Criteria"/>
      <sheetName val="Assumptions"/>
      <sheetName val="@risk rents and incentives"/>
      <sheetName val="Car park lease"/>
      <sheetName val="Net rent analysis"/>
      <sheetName val="Poz-1 "/>
      <sheetName val="차액보증"/>
      <sheetName val="ancillary"/>
      <sheetName val="BOQ"/>
      <sheetName val="Bill No. 2"/>
      <sheetName val="Lab Cum Hist"/>
      <sheetName val="Projet, methodes &amp; couts"/>
      <sheetName val="Macro1"/>
      <sheetName val="Planning"/>
      <sheetName val="TAHRIR"/>
      <sheetName val="Bases"/>
      <sheetName val="Risques majeurs &amp; Frais Ind."/>
      <sheetName val="Bouclage"/>
      <sheetName val="AREG_05"/>
      <sheetName val="intr stool brkup"/>
      <sheetName val="改加胶玻璃、室外栏杆"/>
      <sheetName val="FOL - Bar"/>
      <sheetName val="Sheet2"/>
      <sheetName val="CT  PL"/>
      <sheetName val="Budget"/>
      <sheetName val="LEVEL SHEET"/>
      <sheetName val="SPT vs PHI"/>
      <sheetName val="Sheet1"/>
      <sheetName val="LABOUR_HISTOGRAM"/>
      <sheetName val="JAS"/>
      <sheetName val="Customize Your Invoice"/>
      <sheetName val="B"/>
      <sheetName val="HVAC BoQ"/>
      <sheetName val="PriceSummary"/>
      <sheetName val="企业表一"/>
      <sheetName val="M-5C"/>
      <sheetName val="M-5A"/>
      <sheetName val="Rate analysis"/>
      <sheetName val="ConferenceCentre_x0000_옰ʒ䄂ʒ鵠ʐ䄂ʒ閐̐䄂ʒ蕈̐"/>
      <sheetName val="HQ-TO"/>
      <sheetName val="Body Sheet"/>
      <sheetName val="1.0 Executive Summary"/>
      <sheetName val="ANNEXURE-A"/>
      <sheetName val="Data"/>
      <sheetName val="Tender Summary"/>
      <sheetName val="Insurance Ext"/>
      <sheetName val="Prelims"/>
      <sheetName val="Ap A"/>
      <sheetName val="SHOPLIST.xls"/>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List"/>
      <sheetName val="Bill 2"/>
      <sheetName val="COC"/>
      <sheetName val="SAP"/>
      <sheetName val="Top sheet"/>
      <sheetName val="GFA_HQ_Building1"/>
      <sheetName val="GFA_Conference1"/>
      <sheetName val="StattCo_yCharges"/>
      <sheetName val="BQ_External1"/>
      <sheetName val="Penthouse_Apartment"/>
      <sheetName val="LABOUR_HISTOGRAM1"/>
      <sheetName val="Lab_Cum_Hist"/>
      <sheetName val="Raw_Data"/>
      <sheetName val="Chiet_tinh_dz22"/>
      <sheetName val="Chiet_tinh_dz35"/>
      <sheetName val="CT_Thang_Mo"/>
      <sheetName val="@risk_rents_and_incentives"/>
      <sheetName val="Car_park_lease"/>
      <sheetName val="Net_rent_analysis"/>
      <sheetName val="Poz-1_"/>
      <sheetName val="Bill_No__2"/>
      <sheetName val="LEVEL_SHEET"/>
      <sheetName val="Graph_Data_(DO_NOT_PRINT)"/>
      <sheetName val="Tender_Summary"/>
      <sheetName val="Insurance_Ext"/>
      <sheetName val="FOL_-_Bar"/>
      <sheetName val="SPT_vs_PHI"/>
      <sheetName val="Projet,_methodes_&amp;_couts"/>
      <sheetName val="Risques_majeurs_&amp;_Frais_Ind_"/>
      <sheetName val="budget_summary_(2)"/>
      <sheetName val="Budget_Analysis_Summary"/>
      <sheetName val="CT__PL"/>
      <sheetName val="MTP"/>
      <sheetName val="POWER"/>
      <sheetName val="PROJECT BRIEF"/>
      <sheetName val="C (3)"/>
      <sheetName val="Geneí¬_x0008_i_x0000__x0000__x0014__x0000_0."/>
      <sheetName val="70_x0000_,/0_x0000_s«_x0008_i_x0000_Æø_x0003_í¬_x0008_i_x0000_"/>
      <sheetName val="DATAS"/>
      <sheetName val="Currencies"/>
      <sheetName val="기계내역서"/>
      <sheetName val="2 Div 14 "/>
      <sheetName val="Inputs"/>
      <sheetName val="Sheet3"/>
      <sheetName val="Bill 1"/>
      <sheetName val="Bill 3"/>
      <sheetName val="Bill 4"/>
      <sheetName val="Bill 5"/>
      <sheetName val="Bill 6"/>
      <sheetName val="Bill 7"/>
      <sheetName val="Customize_Your_Invoice"/>
      <sheetName val="HVAC_BoQ"/>
      <sheetName val="Dubai golf"/>
      <sheetName val="concrete"/>
      <sheetName val="beam-reinft-IIInd floor"/>
      <sheetName val="Wall"/>
      <sheetName val="beam-reinft-machine rm"/>
      <sheetName val="girder"/>
      <sheetName val="Rocker"/>
      <sheetName val="98Price"/>
      <sheetName val="_x0000__x0000__x0000__x0000__x0000__x0000__x0000__x0000_"/>
      <sheetName val="POWER ASSUMPTIONS"/>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Rate_analysis"/>
      <sheetName val="ACT_SPS"/>
      <sheetName val="SPSF"/>
      <sheetName val="Invoice Summary"/>
      <sheetName val="sal"/>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WITHOUT C&amp;I PROFIT (3)"/>
      <sheetName val="Geneí¬_x0008_i"/>
      <sheetName val="70"/>
      <sheetName val="Civil Boq"/>
      <sheetName val="공종별_집계금액"/>
      <sheetName val="Data_Summary"/>
      <sheetName val="Activity List"/>
      <sheetName val="Softscape Buildup"/>
      <sheetName val="Mat'l Rate"/>
      <sheetName val="마산월령동골조물량변경"/>
      <sheetName val="MOS"/>
      <sheetName val="GFA_HQ_Building6"/>
      <sheetName val="PROJECT_BRIEF1"/>
      <sheetName val="Geneí¬i0_"/>
      <sheetName val="70,/0s«iÆøí¬i"/>
      <sheetName val="Bill_22"/>
      <sheetName val="C_(3)1"/>
      <sheetName val="Ap_A1"/>
      <sheetName val="2_Div_14_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Bill_21"/>
      <sheetName val="C_(3)"/>
      <sheetName val="Ap_A"/>
      <sheetName val="2_Div_14_"/>
      <sheetName val="ABSTRACT"/>
      <sheetName val="DETAILED  BOQ"/>
      <sheetName val="M-Book for Conc"/>
      <sheetName val="M-Book for FW"/>
      <sheetName val="Vehicles"/>
      <sheetName val="CERTIFICATE"/>
      <sheetName val="BILL COV"/>
      <sheetName val="Ra  stair"/>
      <sheetName val="CODE"/>
      <sheetName val="250mm"/>
      <sheetName val="200mm"/>
      <sheetName val="160mm"/>
      <sheetName val="FITTINGS"/>
      <sheetName val="VALVE CHAMBERS"/>
      <sheetName val="Fire Hydrants"/>
      <sheetName val="B.GATE VALVE"/>
      <sheetName val="Sub G1 Fire"/>
      <sheetName val="Sub G12 Fire"/>
      <sheetName val="PA- Consutant "/>
      <sheetName val="upa"/>
      <sheetName val="HIRED LABOUR CODE"/>
      <sheetName val="Design"/>
      <sheetName val="foot-slab reinft"/>
      <sheetName val="Day work"/>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Dubai_golf1"/>
      <sheetName val="SHOPLIST_xls1"/>
      <sheetName val="Bill_12"/>
      <sheetName val="Bill_32"/>
      <sheetName val="Bill_42"/>
      <sheetName val="Bill_52"/>
      <sheetName val="Bill_62"/>
      <sheetName val="Bill_72"/>
      <sheetName val="beam-reinft-IIInd_floor1"/>
      <sheetName val="Invoice_Summary1"/>
      <sheetName val="POWER_ASSUMPTIONS1"/>
      <sheetName val="beam-reinft-machine_rm1"/>
      <sheetName val="Geneí¬i"/>
      <sheetName val="GFA_HQ_Building7"/>
      <sheetName val="GFA_Conference6"/>
      <sheetName val="BQ_External6"/>
      <sheetName val="StattCo_yCharges5"/>
      <sheetName val="Penthouse_Apartment5"/>
      <sheetName val="LABOUR_HISTOGRAM6"/>
      <sheetName val="Graph_Data_(DO_NOT_PRINT)5"/>
      <sheetName val="Projet,_methodes_&amp;_couts4"/>
      <sheetName val="Risques_majeurs_&amp;_Frais_Ind_4"/>
      <sheetName val="Chiet_tinh_dz225"/>
      <sheetName val="Chiet_tinh_dz355"/>
      <sheetName val="Raw_Data5"/>
      <sheetName val="@risk_rents_and_incentives5"/>
      <sheetName val="Car_park_lease5"/>
      <sheetName val="Net_rent_analysis5"/>
      <sheetName val="Poz-1_5"/>
      <sheetName val="CT_Thang_Mo5"/>
      <sheetName val="Lab_Cum_Hist5"/>
      <sheetName val="Bill_No__25"/>
      <sheetName val="CT__PL4"/>
      <sheetName val="budget_summary_(2)4"/>
      <sheetName val="Budget_Analysis_Summary4"/>
      <sheetName val="Customize_Your_Invoice5"/>
      <sheetName val="HVAC_BoQ5"/>
      <sheetName val="FOL_-_Bar5"/>
      <sheetName val="LEVEL_SHEET5"/>
      <sheetName val="SPT_vs_PHI5"/>
      <sheetName val="Body_Sheet4"/>
      <sheetName val="1_0_Executive_Summary4"/>
      <sheetName val="intr_stool_brkup4"/>
      <sheetName val="Tender_Summary5"/>
      <sheetName val="Insurance_Ext5"/>
      <sheetName val="Top_sheet4"/>
      <sheetName val="Rate_analysis4"/>
      <sheetName val="Materials Cost(PCC)"/>
      <sheetName val="India F&amp;S Template"/>
      <sheetName val="Annex"/>
      <sheetName val="factors"/>
      <sheetName val="P4-B"/>
      <sheetName val="Break_Up"/>
      <sheetName val="RESULT"/>
      <sheetName val="IO LIST"/>
      <sheetName val="Formulas"/>
      <sheetName val="Material "/>
      <sheetName val="Quote Sheet"/>
      <sheetName val="PROJECT_BRIEF2"/>
      <sheetName val="Bill_23"/>
      <sheetName val="C_(3)2"/>
      <sheetName val="Ap_A2"/>
      <sheetName val="2_Div_14_2"/>
      <sheetName val="Civil_Boq"/>
      <sheetName val="WITHOUT_C&amp;I_PROFIT_(3)"/>
      <sheetName val="Activity_List"/>
      <sheetName val="Softscape_Buildup"/>
      <sheetName val="Mat'l_Rate"/>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DETAILED__BOQ"/>
      <sheetName val="M-Book_for_Conc"/>
      <sheetName val="M-Book_for_FW"/>
      <sheetName val="HIRED_LABOUR_CODE"/>
      <sheetName val="PA-_Consutant_"/>
      <sheetName val="foot-slab_reinft"/>
      <sheetName val="Index List"/>
      <sheetName val="Type List"/>
      <sheetName val="File Types"/>
      <sheetName val="SStaff-Sept2013"/>
      <sheetName val="COLUMN"/>
      <sheetName val="escalation"/>
      <sheetName val="ANAL"/>
      <sheetName val="final abstract"/>
      <sheetName val="PRECAST lightconc-II"/>
      <sheetName val="Detail"/>
      <sheetName val="p&amp;m"/>
      <sheetName val="col-reinft1"/>
      <sheetName val="RA-markate"/>
      <sheetName val="BOQ_Direct_selling cost"/>
      <sheetName val="77S(O)"/>
      <sheetName val="Voucher"/>
      <sheetName val="P&amp;L-BDMC"/>
      <sheetName val="ConferenceCentre?옰ʒ䄂ʒ鵠ʐ䄂ʒ閐̐䄂ʒ蕈̐"/>
      <sheetName val="Eq. Mobilization"/>
      <sheetName val="Working for RCC"/>
      <sheetName val="INSTR"/>
      <sheetName val="Toolbox"/>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SHOPLIST_xls3"/>
      <sheetName val="PROJECT_BRIEF4"/>
      <sheetName val="Bill_25"/>
      <sheetName val="C_(3)4"/>
      <sheetName val="Bill_14"/>
      <sheetName val="Bill_34"/>
      <sheetName val="Bill_44"/>
      <sheetName val="Bill_54"/>
      <sheetName val="Bill_64"/>
      <sheetName val="Bill_74"/>
      <sheetName val="Dubai_golf3"/>
      <sheetName val="beam-reinft-IIInd_floor3"/>
      <sheetName val="Invoice_Summary3"/>
      <sheetName val="POWER_ASSUMPTIONS3"/>
      <sheetName val="beam-reinft-machine_rm3"/>
      <sheetName val="Civil_Boq2"/>
      <sheetName val="WITHOUT_C&amp;I_PROFIT_(3)2"/>
      <sheetName val="Activity_List2"/>
      <sheetName val="Softscape_Buildup2"/>
      <sheetName val="Mat'l_Rate2"/>
      <sheetName val="BILL_COV"/>
      <sheetName val="Ra__stair"/>
      <sheetName val="B03"/>
      <sheetName val="B09.1"/>
      <sheetName val="11-hsd"/>
      <sheetName val="13-septic"/>
      <sheetName val="7-ug"/>
      <sheetName val="2-utility"/>
      <sheetName val="18-misc"/>
      <sheetName val="5-pipe"/>
      <sheetName val="PRJDATA"/>
      <sheetName val="BLK2"/>
      <sheetName val="BLK3"/>
      <sheetName val="E &amp; R"/>
      <sheetName val="radar"/>
      <sheetName val="UG"/>
      <sheetName val="Master"/>
      <sheetName val="PMWeb data"/>
      <sheetName val="갑지"/>
      <sheetName val="15-MECH"/>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HIRED_LABOUR_CODE1"/>
      <sheetName val="PA-_Consutant_1"/>
      <sheetName val="foot-slab_reinft1"/>
      <sheetName val="DETAILED__BOQ1"/>
      <sheetName val="M-Book_for_Conc1"/>
      <sheetName val="M-Book_for_FW1"/>
      <sheetName val="BILL_COV1"/>
      <sheetName val="Ra__stair1"/>
      <sheetName val="Day_work"/>
      <sheetName val="PointNo.5"/>
      <sheetName val="CHART OF ACCOUNTS"/>
      <sheetName val="E-Bill No.6 A-O"/>
      <sheetName val="房屋及建筑物"/>
      <sheetName val="XL4Poppy"/>
      <sheetName val="B185-B-2"/>
      <sheetName val="B185-B-3"/>
      <sheetName val="B185-B-4"/>
      <sheetName val="B185-B-5"/>
      <sheetName val="B185-B-6"/>
      <sheetName val="B185-B-7"/>
      <sheetName val="B185-B-8"/>
      <sheetName val="B185-B-9.1"/>
      <sheetName val="B185-B-9.2"/>
      <sheetName val="Day_work1"/>
      <sheetName val="Gra¦_x0004_)_x0000__x0000__x0000_VW_x0000__x0000__x0000__x0000__x0000__x0000__x0000__x0000__x0000_ U"/>
      <sheetName val="/VW_x0000_VU_x0000_)_x0000__x0000__x0000_)_x0000__x0000__x0000__x0001__x0000__x0000__x0000_tÏØ0_x0009__x0008__x0000__x0000__x0009__x0008_"/>
      <sheetName val="/VW_x0000_VU_x0000_)_x0000__x0000__x0000_)_x0000__x0000__x0000__x0001__x0000__x0000__x0000_tÏØ0 _x0008__x0000__x0000_ _x0008_"/>
      <sheetName val="合成単価作成表-BLDG"/>
      <sheetName val="w't table"/>
      <sheetName val="cp-e1"/>
      <sheetName val="BASE_APR17_HISTOGRAMS"/>
      <sheetName val="Chiet t"/>
      <sheetName val="Staffing and Rates IA"/>
      <sheetName val="Eq__Mobilization"/>
      <sheetName val="Working_for_RCC"/>
      <sheetName val="VALVE_CHAMBERS"/>
      <sheetName val="Fire_Hydrants"/>
      <sheetName val="B_GATE_VALVE"/>
      <sheetName val="Sub_G1_Fire"/>
      <sheetName val="Sub_G12_Fire"/>
      <sheetName val="Materials_Cost(PCC)"/>
      <sheetName val="India_F&amp;S_Template"/>
      <sheetName val="IO_LIST"/>
      <sheetName val="Material_"/>
      <sheetName val="Quote_Sheet"/>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BOQ_Direct_selling_cost"/>
      <sheetName val="B09_1"/>
      <sheetName val="PRECAST_lightconc-II"/>
      <sheetName val="final_abstract"/>
      <sheetName val="E_&amp;_R"/>
      <sheetName val="Labour &amp; Plant"/>
      <sheetName val="Dropdown"/>
      <sheetName val="Elemental Buildup"/>
      <sheetName val="VALVE_CHAMBERS1"/>
      <sheetName val="Fire_Hydrants1"/>
      <sheetName val="B_GATE_VALVE1"/>
      <sheetName val="Sub_G1_Fire1"/>
      <sheetName val="Sub_G12_Fire1"/>
      <sheetName val="DETAILED__BOQ2"/>
      <sheetName val="M-Book_for_Conc2"/>
      <sheetName val="M-Book_for_FW2"/>
      <sheetName val="HIRED_LABOUR_CODE2"/>
      <sheetName val="PA-_Consutant_2"/>
      <sheetName val="foot-slab_reinft2"/>
      <sheetName val="Lists"/>
      <sheetName val="2.2)Revised Cash Flow"/>
      <sheetName val="Gra¦_x0004_)"/>
      <sheetName val="/VW"/>
      <sheetName val="SS MH"/>
      <sheetName val="Material List "/>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B185-B-9_1"/>
      <sheetName val="B185-B-9_2"/>
      <sheetName val="CHART_OF_ACCOUNTS"/>
      <sheetName val="E-Bill_No_6_A-O"/>
      <sheetName val="BS"/>
      <sheetName val="집계표(OPTION)"/>
      <sheetName val="PMWeb_data"/>
      <sheetName val="SS_MH"/>
      <sheetName val="ConferenceCentre_x005f_x0000_옰ʒ䄂ʒ鵠ʐ䄂ʒ"/>
      <sheetName val="Geneí¬_x005f_x0008_i_x005f_x0000__x005f_x0000__x0"/>
      <sheetName val="70_x005f_x0000_,_0_x005f_x0000_s«_x005f_x0008_i_x"/>
      <sheetName val="Geneí¬_x005f_x0008_i"/>
      <sheetName val="2_2)Revised_Cash_Flow"/>
      <sheetName val="XV10017"/>
      <sheetName val="VALVE_CHAMBERS2"/>
      <sheetName val="Fire_Hydrants2"/>
      <sheetName val="B_GATE_VALVE2"/>
      <sheetName val="Sub_G1_Fire2"/>
      <sheetName val="Sub_G12_Fire2"/>
      <sheetName val="VALVE_CHAMBERS3"/>
      <sheetName val="Fire_Hydrants3"/>
      <sheetName val="B_GATE_VALVE3"/>
      <sheetName val="Sub_G1_Fire3"/>
      <sheetName val="Sub_G12_Fire3"/>
      <sheetName val="Work Type"/>
      <sheetName val="GPL Revenu Update"/>
      <sheetName val="DO NOT TOUCH"/>
      <sheetName val="Service Type"/>
      <sheetName val="Contract Division"/>
      <sheetName val="SubContract Type"/>
      <sheetName val="UOM"/>
      <sheetName val="GFA_HQ_Building21"/>
      <sheetName val="GFA_Conference20"/>
      <sheetName val="BQ_External20"/>
      <sheetName val="StattCo_yCharges19"/>
      <sheetName val="Penthouse_Apartment19"/>
      <sheetName val="LABOUR_HISTOGRAM20"/>
      <sheetName val="Raw_Data19"/>
      <sheetName val="Chiet_tinh_dz2219"/>
      <sheetName val="Chiet_tinh_dz3519"/>
      <sheetName val="CT_Thang_Mo19"/>
      <sheetName val="Lab_Cum_Hist19"/>
      <sheetName val="Graph_Data_(DO_NOT_PRINT)19"/>
      <sheetName val="@risk_rents_and_incentives19"/>
      <sheetName val="Car_park_lease19"/>
      <sheetName val="Net_rent_analysis19"/>
      <sheetName val="Poz-1_19"/>
      <sheetName val="CT__PL18"/>
      <sheetName val="Projet,_methodes_&amp;_couts18"/>
      <sheetName val="Risques_majeurs_&amp;_Frais_Ind_18"/>
      <sheetName val="LEVEL_SHEET19"/>
      <sheetName val="SPT_vs_PHI19"/>
      <sheetName val="Bill_No__219"/>
      <sheetName val="budget_summary_(2)18"/>
      <sheetName val="Budget_Analysis_Summary18"/>
      <sheetName val="Customize_Your_Invoice19"/>
      <sheetName val="HVAC_BoQ19"/>
      <sheetName val="FOL_-_Bar19"/>
      <sheetName val="Tender_Summary19"/>
      <sheetName val="Insurance_Ext19"/>
      <sheetName val="intr_stool_brkup18"/>
      <sheetName val="Bill_217"/>
      <sheetName val="Body_Sheet18"/>
      <sheetName val="1_0_Executive_Summary18"/>
      <sheetName val="Top_sheet18"/>
      <sheetName val="WITHOUT_C&amp;I_PROFIT_(3)14"/>
      <sheetName val="VALVE_CHAMBERS11"/>
      <sheetName val="Fire_Hydrants11"/>
      <sheetName val="B_GATE_VALVE11"/>
      <sheetName val="Sub_G1_Fire11"/>
      <sheetName val="Sub_G12_Fire11"/>
      <sheetName val="Bill_116"/>
      <sheetName val="Bill_316"/>
      <sheetName val="Bill_416"/>
      <sheetName val="Bill_516"/>
      <sheetName val="Bill_616"/>
      <sheetName val="Bill_716"/>
      <sheetName val="POWER_ASSUMPTIONS15"/>
      <sheetName val="Ap_A16"/>
      <sheetName val="Invoice_Summary15"/>
      <sheetName val="SHOPLIST_xls15"/>
      <sheetName val="beam-reinft-IIInd_floor15"/>
      <sheetName val="beam-reinft-machine_rm15"/>
      <sheetName val="Civil_Boq14"/>
      <sheetName val="2_Div_14_16"/>
      <sheetName val="Dubai_golf15"/>
      <sheetName val="PROJECT_BRIEF16"/>
      <sheetName val="C_(3)16"/>
      <sheetName val="Activity_List14"/>
      <sheetName val="Softscape_Buildup14"/>
      <sheetName val="Mat'l_Rate14"/>
      <sheetName val="BILL_COV12"/>
      <sheetName val="Ra__stair12"/>
      <sheetName val="HIRED_LABOUR_CODE12"/>
      <sheetName val="PA-_Consutant_12"/>
      <sheetName val="foot-slab_reinft12"/>
      <sheetName val="DETAILED__BOQ12"/>
      <sheetName val="M-Book_for_Conc12"/>
      <sheetName val="M-Book_for_FW12"/>
      <sheetName val="Materials_Cost(PCC)11"/>
      <sheetName val="India_F&amp;S_Template11"/>
      <sheetName val="IO_LIST11"/>
      <sheetName val="Material_11"/>
      <sheetName val="Quote_Sheet11"/>
      <sheetName val="Day_work11"/>
      <sheetName val="CHART_OF_ACCOUNTS10"/>
      <sheetName val="B185-B-9_110"/>
      <sheetName val="B185-B-9_210"/>
      <sheetName val="BOQ_Direct_selling_cost11"/>
      <sheetName val="E-Bill_No_6_A-O10"/>
      <sheetName val="B09_110"/>
      <sheetName val="PMWeb_data10"/>
      <sheetName val="SS_MH10"/>
      <sheetName val="Eq__Mobilization10"/>
      <sheetName val="w't_table9"/>
      <sheetName val="Working_for_RCC10"/>
      <sheetName val="Gra¦)VW_U"/>
      <sheetName val="/VWVU))tÏØ0__"/>
      <sheetName val="/VWVU))tÏØ0  "/>
      <sheetName val="GPL_Revenu_Update6"/>
      <sheetName val="DO_NOT_TOUCH6"/>
      <sheetName val="Work_Type6"/>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PointNo_59"/>
      <sheetName val="Service_Type"/>
      <sheetName val="Contract_Division"/>
      <sheetName val="SubContract_Type"/>
      <sheetName val="MEP"/>
      <sheetName val="IRR"/>
      <sheetName val="_Estimate__"/>
      <sheetName val="Z-_GENERAL_PRICE_SUMMARY2"/>
      <sheetName val="Equip_"/>
      <sheetName val="Book1"/>
      <sheetName val="6_2_Floor_Finishes"/>
      <sheetName val="Div_07_Thermal_&amp;_Moisture"/>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Division_229"/>
      <sheetName val="Division3"/>
      <sheetName val="Division_49"/>
      <sheetName val="Division_59"/>
      <sheetName val="Division_69"/>
      <sheetName val="Division_79"/>
      <sheetName val="Division_89"/>
      <sheetName val="Division_99"/>
      <sheetName val="Division_109"/>
      <sheetName val="Division11"/>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SUM"/>
      <sheetName val="Material_List_9"/>
      <sheetName val="2_2)Revised_Cash_Flow9"/>
      <sheetName val="입찰내역_발주처_양식9"/>
      <sheetName val="LIST_DO_NOT_REMOVE8"/>
      <sheetName val="Index_List9"/>
      <sheetName val="Type_List9"/>
      <sheetName val="File_Types9"/>
      <sheetName val="SIEMENS"/>
      <sheetName val="Prices"/>
      <sheetName val="Rate_summary6"/>
      <sheetName val="#REF!"/>
      <sheetName val="SW-TEO"/>
      <sheetName val="科目余额表正式"/>
      <sheetName val="Quantity"/>
      <sheetName val="??-BLDG"/>
      <sheetName val="PNT-QUOT-#3"/>
      <sheetName val="COAT&amp;WRAP-QIOT-#3"/>
      <sheetName val="ml"/>
      <sheetName val="Gra¦)"/>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Day_work2"/>
      <sheetName val="/VWVU))tÏØ0__9"/>
      <sheetName val="Employee_List7"/>
      <sheetName val="B6_2_8"/>
      <sheetName val="PointNo_5"/>
      <sheetName val="w't_table"/>
      <sheetName val="Elemental_Buildup"/>
      <sheetName val="Earthwork"/>
      <sheetName val="GIAVLIEU"/>
      <sheetName val="Project_Cost_Breakdown7"/>
      <sheetName val="Materials_Cost(PCC)2"/>
      <sheetName val="India_F&amp;S_Template2"/>
      <sheetName val="IO_LIST2"/>
      <sheetName val="Material_2"/>
      <sheetName val="Quote_Sheet2"/>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HIRED_LABOUR_CODE3"/>
      <sheetName val="PA-_Consutant_3"/>
      <sheetName val="foot-slab_reinft3"/>
      <sheetName val="DETAILED__BOQ3"/>
      <sheetName val="M-Book_for_Conc3"/>
      <sheetName val="M-Book_for_FW3"/>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PRECAST_lightconc-II11"/>
      <sheetName val="final_abstract11"/>
      <sheetName val="GRSummary"/>
      <sheetName val="Summary_of_Work7"/>
      <sheetName val="Chiet_t9"/>
      <sheetName val="Staffing_and_Rates_IA9"/>
      <sheetName val="VCH-SLC"/>
      <sheetName val="Item-_Compact7"/>
      <sheetName val="Supplier"/>
      <sheetName val="E_&amp;_R7"/>
      <sheetName val="Рабочий_лист6"/>
      <sheetName val="ФМ"/>
      <sheetName val="Сравнение"/>
      <sheetName val="References"/>
      <sheetName val="Labour_&amp;_Plant6"/>
      <sheetName val="_x005f_x0000__x005f_x0000__x005f_x0000__x005f_x0000__x0"/>
      <sheetName val="Staff_Acco_7"/>
      <sheetName val="TBAL9697_-group_wise__sdpl7"/>
      <sheetName val="Demand"/>
      <sheetName val="Occ"/>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PMWeb_data1"/>
      <sheetName val="w't_table1"/>
      <sheetName val="SS_MH1"/>
      <sheetName val="Chiet_t"/>
      <sheetName val="Staffing_and_Rates_IA"/>
      <sheetName val="Index_List"/>
      <sheetName val="Type_List"/>
      <sheetName val="File_Types"/>
      <sheetName val="입찰내역_발주처_양식"/>
      <sheetName val="Material_List_"/>
      <sheetName val="SITE_WORK6"/>
      <sheetName val="d-safe_DELUXE6"/>
      <sheetName val="Old"/>
      <sheetName val="Elemental_Buildup1"/>
      <sheetName val="PointNo_51"/>
      <sheetName val="B6_2_"/>
      <sheetName val="LIST_DO_NOT_REMOVE"/>
      <sheetName val="Table"/>
      <sheetName val="70_x005f_x0000_,/0_x005f_x0000_s«_x005f_x0008_i_x"/>
      <sheetName val="Back_up6"/>
      <sheetName val="%"/>
      <sheetName val="Sub_G1_Five"/>
      <sheetName val="BG"/>
      <sheetName val="RAB_AR&amp;STR6"/>
      <sheetName val="Data_Validation"/>
      <sheetName val="__-BLDG"/>
      <sheetName val="TOSHIBA-Structure"/>
      <sheetName val="NKC6"/>
      <sheetName val="Div26_-_Elect"/>
      <sheetName val="CHUNG_CU_CARRILON"/>
      <sheetName val="[SHOPLIST_xls][SHOPLIST_xls]70"/>
      <sheetName val="[SHOPLIST_xls][SHOPLIST_xls]706"/>
      <sheetName val="Geneí¬_i_0_"/>
      <sheetName val="70,/0s«_iÆø_í¬_i"/>
      <sheetName val="Risk_Breakdown_Structure5"/>
      <sheetName val="Lookup"/>
      <sheetName val="Header"/>
      <sheetName val="Map"/>
      <sheetName val="Annex_1_Sect_3a7"/>
      <sheetName val="Annex_1_Sect_3a_17"/>
      <sheetName val="Annex_1_Sect_3b7"/>
      <sheetName val="Annex_1_Sect_3c7"/>
      <sheetName val="HOURLY_RATES7"/>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train_cash6"/>
      <sheetName val="accom_cash6"/>
      <sheetName val="ConferenceCentre옰ʒ䄂ʒ鵠ʐ䄂ʒ"/>
      <sheetName val="Geneí¬i_x0"/>
      <sheetName val="70,_0s«i_x"/>
      <sheetName val="_x0"/>
      <sheetName val="INDIGINEOUS_ITEMS_6"/>
      <sheetName val="office"/>
      <sheetName val="Lab"/>
      <sheetName val="Mall_waterproofing6"/>
      <sheetName val="MSCP_waterproofing6"/>
      <sheetName val="-----------------"/>
      <sheetName val="PT_141-_Site_A_Landscape6"/>
      <sheetName val="Materials_Cost(PCC)3"/>
      <sheetName val="India_F&amp;S_Template3"/>
      <sheetName val="IO_LIST3"/>
      <sheetName val="Material_3"/>
      <sheetName val="Quote_Sheet3"/>
      <sheetName val="Day_work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70,_0s«iÆøí¬i"/>
      <sheetName val="Duct_Accesories6"/>
      <sheetName val="ConferenceCentre_옰ʒ䄂ʒ鵠ʐ䄂ʒ閐̐䄂ʒ蕈̐"/>
      <sheetName val="GFA_HQ_Building13"/>
      <sheetName val="GFA_Conference12"/>
      <sheetName val="BQ_External12"/>
      <sheetName val="Graph_Data_(DO_NOT_PRINT)11"/>
      <sheetName val="Penthouse_Apartment11"/>
      <sheetName val="LABOUR_HISTOGRAM12"/>
      <sheetName val="StattCo_yCharges11"/>
      <sheetName val="Projet,_methodes_&amp;_couts10"/>
      <sheetName val="Risques_majeurs_&amp;_Frais_Ind_10"/>
      <sheetName val="Raw_Data11"/>
      <sheetName val="Chiet_tinh_dz2211"/>
      <sheetName val="Chiet_tinh_dz3511"/>
      <sheetName val="@risk_rents_and_incentives11"/>
      <sheetName val="Car_park_lease11"/>
      <sheetName val="Net_rent_analysis11"/>
      <sheetName val="Poz-1_11"/>
      <sheetName val="Lab_Cum_Hist11"/>
      <sheetName val="CT_Thang_Mo11"/>
      <sheetName val="LEVEL_SHEET11"/>
      <sheetName val="SPT_vs_PHI11"/>
      <sheetName val="CT__PL10"/>
      <sheetName val="FOL_-_Bar11"/>
      <sheetName val="Customize_Your_Invoice11"/>
      <sheetName val="HVAC_BoQ11"/>
      <sheetName val="Bill_No__211"/>
      <sheetName val="Tender_Summary11"/>
      <sheetName val="Insurance_Ext11"/>
      <sheetName val="budget_summary_(2)10"/>
      <sheetName val="Budget_Analysis_Summary10"/>
      <sheetName val="Body_Sheet10"/>
      <sheetName val="1_0_Executive_Summary10"/>
      <sheetName val="2_Div_14_8"/>
      <sheetName val="Top_sheet10"/>
      <sheetName val="intr_stool_brkup10"/>
      <sheetName val="Bill_18"/>
      <sheetName val="Bill_29"/>
      <sheetName val="Bill_38"/>
      <sheetName val="Bill_48"/>
      <sheetName val="Bill_58"/>
      <sheetName val="Bill_68"/>
      <sheetName val="Bill_78"/>
      <sheetName val="Ap_A8"/>
      <sheetName val="Rate_analysis10"/>
      <sheetName val="POWER_ASSUMPTIONS7"/>
      <sheetName val="Dubai_golf7"/>
      <sheetName val="beam-reinft-IIInd_floor7"/>
      <sheetName val="beam-reinft-machine_rm7"/>
      <sheetName val="SHOPLIST_xls7"/>
      <sheetName val="PROJECT_BRIEF8"/>
      <sheetName val="Invoice_Summary7"/>
      <sheetName val="Civil_Boq6"/>
      <sheetName val="C_(3)8"/>
      <sheetName val="WITHOUT_C&amp;I_PROFIT_(3)6"/>
      <sheetName val="DETAILED__BOQ5"/>
      <sheetName val="M-Book_for_Conc5"/>
      <sheetName val="M-Book_for_FW5"/>
      <sheetName val="BILL_COV4"/>
      <sheetName val="Ra__stair4"/>
      <sheetName val="Activity_List6"/>
      <sheetName val="Softscape_Buildup6"/>
      <sheetName val="Mat'l_Rate6"/>
      <sheetName val="VALVE_CHAMBERS4"/>
      <sheetName val="Fire_Hydrants4"/>
      <sheetName val="B_GATE_VALVE4"/>
      <sheetName val="Sub_G1_Fire4"/>
      <sheetName val="Sub_G12_Fire4"/>
      <sheetName val="PA-_Consutant_5"/>
      <sheetName val="HIRED_LABOUR_CODE5"/>
      <sheetName val="foot-slab_reinft5"/>
      <sheetName val="CHART_OF_ACCOUNTS2"/>
      <sheetName val="E-Bill_No_6_A-O2"/>
      <sheetName val="B185-B-9_12"/>
      <sheetName val="B185-B-9_22"/>
      <sheetName val="B09_12"/>
      <sheetName val="BOQ_Direct_selling_cost2"/>
      <sheetName val="PMWeb_data2"/>
      <sheetName val="SS_MH2"/>
      <sheetName val="Eq__Mobilization2"/>
      <sheetName val="w't_table2"/>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Working_for_RCC2"/>
      <sheetName val="2_2)Revised_Cash_Flow1"/>
      <sheetName val="Material_List_1"/>
      <sheetName val="Chiet_t1"/>
      <sheetName val="Staffing_and_Rates_IA1"/>
      <sheetName val="Index_List1"/>
      <sheetName val="Type_List1"/>
      <sheetName val="File_Types1"/>
      <sheetName val="입찰내역_발주처_양식1"/>
      <sheetName val="Summary_of_Work"/>
      <sheetName val="Employee_List"/>
      <sheetName val="/VWVU))tÏØ0__1"/>
      <sheetName val="Staff_Acco_"/>
      <sheetName val="TBAL9697_-group_wise__sdpl"/>
      <sheetName val="ConferenceCentre?옰ʒ䄂ʒ鵠ʐ䄂ʒ閐̐脭め"/>
      <sheetName val="[SHOPLIST_xls]70,/0s«iÆøí¬"/>
      <sheetName val="[SHOPLIST_xls]70,/0s«iÆøí¬i6"/>
      <sheetName val="MA"/>
      <sheetName val="Rebars"/>
      <sheetName val="????_???_??6"/>
      <sheetName val="200205C"/>
      <sheetName val="Headings"/>
      <sheetName val="Selections"/>
      <sheetName val="Common_Variables6"/>
      <sheetName val="Definitions"/>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BILL_COV5"/>
      <sheetName val="Activity_List7"/>
      <sheetName val="Softscape_Buildup7"/>
      <sheetName val="Mat'l_Rate7"/>
      <sheetName val="Day_work4"/>
      <sheetName val="CHART_OF_ACCOUNTS3"/>
      <sheetName val="E-Bill_No_6_A-O3"/>
      <sheetName val="Eq__Mobilization3"/>
      <sheetName val="BOQ_Direct_selling_cost3"/>
      <sheetName val="PointNo_52"/>
      <sheetName val="Elemental_Buildup2"/>
      <sheetName val="Working_for_RCC3"/>
      <sheetName val="B185-B-9_13"/>
      <sheetName val="B185-B-9_23"/>
      <sheetName val="B09_13"/>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SHOPLIST_xls]/VWVU))"/>
      <sheetName val="[SHOPLIST_xls][SHOPLIST_xls]/VW"/>
      <sheetName val="dv_info"/>
      <sheetName val="[SHOPLIST_xls][SHOPLIST_xls][S1"/>
      <sheetName val="[SHOPLIST_xls]70,/0s«_iÆø_í¬"/>
      <sheetName val="Resumo_Empreitadas2"/>
      <sheetName val="Geneí¬i???0_"/>
      <sheetName val="70?,/0?s«i?Æøí¬i?"/>
      <sheetName val="????????"/>
      <sheetName val="Geneí¬i___0_"/>
      <sheetName val="70_,_0_s«i_Æøí¬i_"/>
      <sheetName val="________"/>
      <sheetName val="%_prog_figs_-u5_and_total2"/>
      <sheetName val="rc01"/>
      <sheetName val="ConferenceCentre_x005f_x0000_옰ʒ"/>
      <sheetName val="70_x005f_x0000_,_0_x005f_x0000_"/>
      <sheetName val="Gra¦)_x0"/>
      <sheetName val="_VWVU)_x"/>
      <sheetName val="_VW"/>
      <sheetName val="_VWVU))tÏØ0__3"/>
      <sheetName val="_VWVU))tÏØ0__"/>
      <sheetName val="_x005f_x0000__x005f_x0000__x005"/>
      <sheetName val="Geneí¬_x005f_x0008_i_x000"/>
      <sheetName val="PTS-1"/>
      <sheetName val="Geneí¬_i5"/>
      <sheetName val="COSTING"/>
      <sheetName val="Ave_wtd_rates6"/>
      <sheetName val="Debits_as_on_12_04_086"/>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_6"/>
      <sheetName val="Progress"/>
      <sheetName val="R20_R30_work"/>
      <sheetName val="FORM7"/>
      <sheetName val="TRIAL_BALANCE6"/>
      <sheetName val="Intro"/>
      <sheetName val="TESİSAT"/>
      <sheetName val="PROJECT_BRIEF(EX_NEW)6"/>
      <sheetName val="Sheet7"/>
      <sheetName val="AREA_OF_APPLICATION5"/>
      <sheetName val="Steel"/>
      <sheetName val="做法表"/>
      <sheetName val="_SHOPLIST_xls_70"/>
      <sheetName val="_SHOPLIST_xls_70,_0s«iÆøí¬i"/>
      <sheetName val="工程量"/>
      <sheetName val="主材价格"/>
      <sheetName val="_SHOPLIST_xls__SHOPLIST_xls_70"/>
      <sheetName val="_SHOPLIST_xls__SHOPLIST_xls_70,"/>
      <sheetName val="ConferenceCentre옰ʒ"/>
      <sheetName val="70,_0"/>
      <sheetName val="_x005"/>
      <sheetName val="Geneí¬i_x000"/>
      <sheetName val="各楼量单项组价及与DAR单价对比"/>
      <sheetName val="70_,_0_s«i_Æøí¬_x"/>
      <sheetName val="_SHOPLIST_xls__SHOPLIST_xls_70_"/>
      <sheetName val="SRC-B3U2"/>
      <sheetName val="공문"/>
      <sheetName val="[SHOPLIST_xls]701"/>
      <sheetName val="[SHOPLIST_xls]/VW1"/>
      <sheetName val="[SHOPLIST_xls]/VWVU))tÏØ0__2"/>
      <sheetName val="[SHOPLIST_xls]/VWVU))tÏØ0__3"/>
      <sheetName val="[SHOPLIST_xls]/VWVU))tÏØ0__11"/>
      <sheetName val="Projects"/>
      <sheetName val="Source"/>
      <sheetName val="Home"/>
      <sheetName val="instructions"/>
      <sheetName val="INDEX"/>
      <sheetName val="LIST_DO_NOT_REMOVE1"/>
      <sheetName val="Project_Cost_Breakdown"/>
      <sheetName val="B6_2_1"/>
      <sheetName val="Annex_1_Sect_3a"/>
      <sheetName val="Annex_1_Sect_3a_1"/>
      <sheetName val="Annex_1_Sect_3b"/>
      <sheetName val="Annex_1_Sect_3c"/>
      <sheetName val="HOURLY_RATES"/>
      <sheetName val="Item-_Compact"/>
      <sheetName val="Floor_Box_3"/>
      <sheetName val="PE"/>
      <sheetName val="VALVE_CHAMBERS5"/>
      <sheetName val="Fire_Hydrants5"/>
      <sheetName val="B_GATE_VALVE5"/>
      <sheetName val="Sub_G1_Fire5"/>
      <sheetName val="Sub_G12_Fire5"/>
      <sheetName val="DETAILED__BOQ6"/>
      <sheetName val="M-Book_for_Conc6"/>
      <sheetName val="M-Book_for_FW6"/>
      <sheetName val="PA-_Consutant_6"/>
      <sheetName val="HIRED_LABOUR_CODE6"/>
      <sheetName val="foot-slab_reinft6"/>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t_table3"/>
      <sheetName val="Elemental_Buildup3"/>
      <sheetName val="PointNo_53"/>
      <sheetName val="LIST_DO_NOT_REMOVE2"/>
      <sheetName val="Summary_of_Work1"/>
      <sheetName val="Employee_List1"/>
      <sheetName val="B6_2_2"/>
      <sheetName val="Staff_Acco_1"/>
      <sheetName val="TBAL9697_-group_wise__sdpl1"/>
      <sheetName val="Item-_Compact1"/>
      <sheetName val="E_&amp;_R1"/>
      <sheetName val="Project_Cost_Breakdown1"/>
      <sheetName val="Рабочий_лист"/>
      <sheetName val="Annex_1_Sect_3a1"/>
      <sheetName val="Annex_1_Sect_3a_11"/>
      <sheetName val="Annex_1_Sect_3b1"/>
      <sheetName val="Annex_1_Sect_3c1"/>
      <sheetName val="HOURLY_RATES1"/>
      <sheetName val="RAB_AR&amp;STR"/>
      <sheetName val="SITE_WORK"/>
      <sheetName val="Rate_summary"/>
      <sheetName val="Coding"/>
      <sheetName val="Vendors"/>
      <sheetName val="GPL_Revenu_Update"/>
      <sheetName val="DO_NOT_TOUCH"/>
      <sheetName val="Work_Type"/>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BILL_COV6"/>
      <sheetName val="Ra__stair6"/>
      <sheetName val="WITHOUT_C&amp;I_PROFIT_(3)8"/>
      <sheetName val="Civil_Boq8"/>
      <sheetName val="Activity_List8"/>
      <sheetName val="B185-B-9_14"/>
      <sheetName val="B185-B-9_24"/>
      <sheetName val="Day_work5"/>
      <sheetName val="Working_for_RCC4"/>
      <sheetName val="CHART_OF_ACCOUNTS4"/>
      <sheetName val="E-Bill_No_6_A-O4"/>
      <sheetName val="PMWeb_data4"/>
      <sheetName val="SS_MH4"/>
      <sheetName val="Eq__Mobilization4"/>
      <sheetName val="B09_14"/>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입찰내역_발주처_양식3"/>
      <sheetName val="Chiet_t3"/>
      <sheetName val="Staffing_and_Rates_IA3"/>
      <sheetName val="/VWVU))tÏØ0__3"/>
      <sheetName val="PT_141-_Site_A_Landscape"/>
      <sheetName val="d-safe_DELUXE"/>
      <sheetName val="Back_up"/>
      <sheetName val="INDIGINEOUS_ITEMS_"/>
      <sheetName val="Mall_waterproofing"/>
      <sheetName val="MSCP_waterproofing"/>
      <sheetName val="Duct_Accesories"/>
      <sheetName val="????_???_??"/>
      <sheetName val="train_cash"/>
      <sheetName val="accom_cash"/>
      <sheetName val="[SHOPLIST_xls][SHOPLIST_xls]707"/>
      <sheetName val="steel_total5"/>
      <sheetName val="ELE_BOQ5"/>
      <sheetName val="FORM5"/>
      <sheetName val="analysis"/>
      <sheetName val="calculation_LC"/>
      <sheetName val="Internet"/>
      <sheetName val="GFA_HQ_Building16"/>
      <sheetName val="GFA_Conference15"/>
      <sheetName val="BQ_External15"/>
      <sheetName val="Raw_Data14"/>
      <sheetName val="Penthouse_Apartment14"/>
      <sheetName val="StattCo_yCharges14"/>
      <sheetName val="LABOUR_HISTOGRAM15"/>
      <sheetName val="Graph_Data_(DO_NOT_PRINT)14"/>
      <sheetName val="Chiet_tinh_dz2214"/>
      <sheetName val="Chiet_tinh_dz3514"/>
      <sheetName val="@risk_rents_and_incentives14"/>
      <sheetName val="Car_park_lease14"/>
      <sheetName val="Net_rent_analysis14"/>
      <sheetName val="Poz-1_14"/>
      <sheetName val="Lab_Cum_Hist14"/>
      <sheetName val="FOL_-_Bar14"/>
      <sheetName val="budget_summary_(2)13"/>
      <sheetName val="Budget_Analysis_Summary13"/>
      <sheetName val="CT_Thang_Mo14"/>
      <sheetName val="CT__PL13"/>
      <sheetName val="LEVEL_SHEET14"/>
      <sheetName val="SPT_vs_PHI14"/>
      <sheetName val="Bill_No__214"/>
      <sheetName val="Tender_Summary14"/>
      <sheetName val="Insurance_Ext14"/>
      <sheetName val="Customize_Your_Invoice14"/>
      <sheetName val="HVAC_BoQ14"/>
      <sheetName val="Projet,_methodes_&amp;_couts13"/>
      <sheetName val="Risques_majeurs_&amp;_Frais_Ind_13"/>
      <sheetName val="Top_sheet13"/>
      <sheetName val="intr_stool_brkup13"/>
      <sheetName val="Body_Sheet13"/>
      <sheetName val="1_0_Executive_Summary13"/>
      <sheetName val="Ap_A11"/>
      <sheetName val="Bill_111"/>
      <sheetName val="Bill_212"/>
      <sheetName val="Bill_311"/>
      <sheetName val="Bill_411"/>
      <sheetName val="Bill_511"/>
      <sheetName val="Bill_611"/>
      <sheetName val="Bill_711"/>
      <sheetName val="SHOPLIST_xls10"/>
      <sheetName val="Invoice_Summary10"/>
      <sheetName val="2_Div_14_11"/>
      <sheetName val="PROJECT_BRIEF11"/>
      <sheetName val="beam-reinft-IIInd_floor10"/>
      <sheetName val="POWER_ASSUMPTIONS10"/>
      <sheetName val="Softscape_Buildup9"/>
      <sheetName val="Mat'l_Rate9"/>
      <sheetName val="Dubai_golf10"/>
      <sheetName val="beam-reinft-machine_rm10"/>
      <sheetName val="C_(3)11"/>
      <sheetName val="PA-_Consutant_7"/>
      <sheetName val="BILL_COV7"/>
      <sheetName val="Ra__stair7"/>
      <sheetName val="WITHOUT_C&amp;I_PROFIT_(3)9"/>
      <sheetName val="Civil_Boq9"/>
      <sheetName val="Activity_List9"/>
      <sheetName val="HIRED_LABOUR_CODE7"/>
      <sheetName val="foot-slab_reinft7"/>
      <sheetName val="Materials_Cost(PCC)5"/>
      <sheetName val="India_F&amp;S_Template5"/>
      <sheetName val="IO_LIST5"/>
      <sheetName val="Material_5"/>
      <sheetName val="Quote_Sheet5"/>
      <sheetName val="DETAILED__BOQ7"/>
      <sheetName val="M-Book_for_Conc7"/>
      <sheetName val="M-Book_for_FW7"/>
      <sheetName val="VALVE_CHAMBERS6"/>
      <sheetName val="Fire_Hydrants6"/>
      <sheetName val="B_GATE_VALVE6"/>
      <sheetName val="Sub_G1_Fire6"/>
      <sheetName val="Sub_G12_Fire6"/>
      <sheetName val="B185-B-9_15"/>
      <sheetName val="B185-B-9_25"/>
      <sheetName val="Day_work6"/>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Working_for_RCC5"/>
      <sheetName val="Elemental_Buildup4"/>
      <sheetName val="CHART_OF_ACCOUNTS5"/>
      <sheetName val="BOQ_Direct_selling_cost5"/>
      <sheetName val="E-Bill_No_6_A-O5"/>
      <sheetName val="PMWeb_data5"/>
      <sheetName val="SS_MH5"/>
      <sheetName val="Eq__Mobilization5"/>
      <sheetName val="w't_table4"/>
      <sheetName val="B09_15"/>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PointNo_54"/>
      <sheetName val="Index_List4"/>
      <sheetName val="Type_List4"/>
      <sheetName val="File_Types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2_2)Revised_Cash_Flow4"/>
      <sheetName val="Material_List_4"/>
      <sheetName val="Employee_List2"/>
      <sheetName val="PRECAST_lightconc-II5"/>
      <sheetName val="final_abstract5"/>
      <sheetName val="입찰내역_발주처_양식4"/>
      <sheetName val="Chiet_t4"/>
      <sheetName val="Staffing_and_Rates_IA4"/>
      <sheetName val="Summary_of_Work2"/>
      <sheetName val="/VWVU))tÏØ0__4"/>
      <sheetName val="Рабочий_лист1"/>
      <sheetName val="PT_141-_Site_A_Landscape1"/>
      <sheetName val="d-safe_DELUXE1"/>
      <sheetName val="Rate_summary1"/>
      <sheetName val="SITE_WORK1"/>
      <sheetName val="RAB_AR&amp;STR1"/>
      <sheetName val="Back_up1"/>
      <sheetName val="INDIGINEOUS_ITEMS_1"/>
      <sheetName val="Mall_waterproofing1"/>
      <sheetName val="MSCP_waterproofing1"/>
      <sheetName val="Duct_Accesories1"/>
      <sheetName val="????_???_??1"/>
      <sheetName val="train_cash1"/>
      <sheetName val="accom_cash1"/>
      <sheetName val="[SHOPLIST_xls][SHOPLIST_xls]70,"/>
      <sheetName val="Common_Variables"/>
      <sheetName val="Labour_&amp;_Plant"/>
      <sheetName val="Ave_wtd_rates"/>
      <sheetName val="Debits_as_on_12_04_08"/>
      <sheetName val="STAFFSCHED_"/>
      <sheetName val="TRIAL_BALANCE"/>
      <sheetName val="C1ㅇ"/>
      <sheetName val="superseded"/>
      <sheetName val="Risk_Breakdown_Structure"/>
      <sheetName val="Equipment_Rates1"/>
      <sheetName val="CostPlan"/>
      <sheetName val="Database"/>
      <sheetName val="1-G1"/>
      <sheetName val="Payment"/>
      <sheetName val="Input"/>
      <sheetName val="PPA_Summary2"/>
      <sheetName val="Interior"/>
      <sheetName val="Mix_Design2"/>
      <sheetName val="std-rates"/>
      <sheetName val="Cashflow_projection1"/>
      <sheetName val="11"/>
      <sheetName val="Architect"/>
      <sheetName val="Bill_10"/>
      <sheetName val="70,"/>
      <sheetName val="[SHOPLIST_xls]70,1"/>
      <sheetName val="Base_BM-rebar1"/>
      <sheetName val="Materials_1"/>
      <sheetName val="Labour"/>
      <sheetName val="MAchinery(R1)"/>
      <sheetName val="[SHOPLIST_xls]70,/0s«iÆøí¬i"/>
      <sheetName val="Z-_GENERAL_PRICE_SUMMARY"/>
      <sheetName val="Confidential"/>
      <sheetName val="Summ"/>
      <sheetName val="Final"/>
      <sheetName val="opstat"/>
      <sheetName val="costs"/>
      <sheetName val="Auswahl"/>
      <sheetName val="Areas_with_SF"/>
      <sheetName val="Area_Breakdown_PER_LEVEL_LINK"/>
      <sheetName val="Lagerhalle"/>
      <sheetName val="Basisdaten"/>
      <sheetName val="CF_Input"/>
      <sheetName val="Certificates"/>
      <sheetName val="DATA_INPUT"/>
      <sheetName val="Vordruck-Nr__7_1_3_D"/>
      <sheetName val="Ersatzteile"/>
      <sheetName val="A"/>
      <sheetName val="C"/>
      <sheetName val="D"/>
      <sheetName val="E"/>
      <sheetName val="G"/>
      <sheetName val="H"/>
      <sheetName val="I"/>
      <sheetName val="K"/>
      <sheetName val="L"/>
      <sheetName val="M"/>
      <sheetName val="N"/>
      <sheetName val="O"/>
      <sheetName val="T"/>
      <sheetName val="U"/>
      <sheetName val="M&amp;A_D"/>
      <sheetName val="M&amp;A_E"/>
      <sheetName val="M&amp;A_G"/>
      <sheetName val="금융비용"/>
      <sheetName val="AC"/>
      <sheetName val="PROJECT_BRIEF(EX_NEW)"/>
      <sheetName val="PNTEXT"/>
      <sheetName val="Data_I_(2)"/>
      <sheetName val="rEFERENCES_"/>
      <sheetName val="DIV2"/>
      <sheetName val="DIV3"/>
      <sheetName val="DIV4"/>
      <sheetName val="DIV7"/>
      <sheetName val="DIV9"/>
      <sheetName val="KAP-2_C1_ALBAHA_GRID_POINT_NGL"/>
      <sheetName val="A1-Continuous"/>
      <sheetName val="Equip"/>
      <sheetName val="Food"/>
      <sheetName val="E_H_-_H__W_P_1"/>
      <sheetName val="E__H__Treatment_for_pile_cap1"/>
      <sheetName val="Site_Dev_BOQ1"/>
      <sheetName val="Hic_150EOffice"/>
      <sheetName val="Results"/>
      <sheetName val="door"/>
      <sheetName val="window"/>
      <sheetName val="Dropdowns"/>
      <sheetName val="BLOCK-A_(MEA_SHEET)"/>
      <sheetName val="BOQp4"/>
      <sheetName val="ￒlￒmￒnￒaￒSￒmￒaￒy"/>
      <sheetName val="PRJ_DATA"/>
      <sheetName val="Rates"/>
      <sheetName val="1_2_Staff_Schedule1"/>
      <sheetName val="Labour_Costs"/>
      <sheetName val="CSC"/>
      <sheetName val="HIRED_LABOUR_CODE8"/>
      <sheetName val="PA-_Consutant_8"/>
      <sheetName val="foot-slab_reinft8"/>
      <sheetName val="DETAILED__BOQ8"/>
      <sheetName val="M-Book_for_Conc8"/>
      <sheetName val="M-Book_for_FW8"/>
      <sheetName val="VALVE_CHAMBERS7"/>
      <sheetName val="Fire_Hydrants7"/>
      <sheetName val="B_GATE_VALVE7"/>
      <sheetName val="Sub_G1_Fire7"/>
      <sheetName val="Sub_G12_Fire7"/>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Material_List_5"/>
      <sheetName val="w't_table5"/>
      <sheetName val="Elemental_Buildup5"/>
      <sheetName val="Data_Sheet"/>
      <sheetName val="Materials_Cost(PCC)6"/>
      <sheetName val="India_F&amp;S_Template6"/>
      <sheetName val="IO_LIST6"/>
      <sheetName val="Material_6"/>
      <sheetName val="Quote_Sheet6"/>
      <sheetName val="BOQ_Direct_selling_cost6"/>
      <sheetName val="PRECAST_lightconc-II6"/>
      <sheetName val="final_abstract6"/>
      <sheetName val="Staff_Acco_2"/>
      <sheetName val="TBAL9697_-group_wise__sdpl2"/>
      <sheetName val="E_&amp;_R2"/>
      <sheetName val="Common_Variables1"/>
      <sheetName val="[SHOPLIST_xls]70,/0s«iÆøí¬i1"/>
      <sheetName val="GPL_Revenu_Update1"/>
      <sheetName val="DO_NOT_TOUCH1"/>
      <sheetName val="Work_Type1"/>
      <sheetName val="Labour_&amp;_Plant1"/>
      <sheetName val="Ave_wtd_rates1"/>
      <sheetName val="Debits_as_on_12_04_081"/>
      <sheetName val="STAFFSCHED_1"/>
      <sheetName val="TRIAL_BALANCE1"/>
      <sheetName val="[SHOPLIST_xls][SHOPLIST_xls]701"/>
      <sheetName val="PROJECT_BRIEF(EX_NEW)1"/>
      <sheetName val="AREA_OF_APPLICATION"/>
      <sheetName val="allowances"/>
      <sheetName val="tender_allowances"/>
      <sheetName val="_Summary_BKG_034"/>
      <sheetName val="BILL_3R"/>
      <sheetName val="anti-termite"/>
      <sheetName val="sheet6"/>
      <sheetName val="LIST_DO_NOT_REMOVE3"/>
      <sheetName val="B6_2_3"/>
      <sheetName val="Item-_Compact2"/>
      <sheetName val="Project_Cost_Breakdown2"/>
      <sheetName val="Annex_1_Sect_3a2"/>
      <sheetName val="Annex_1_Sect_3a_12"/>
      <sheetName val="Annex_1_Sect_3b2"/>
      <sheetName val="Annex_1_Sect_3c2"/>
      <sheetName val="HOURLY_RATES2"/>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PointNo_55"/>
      <sheetName val="LIST_DO_NOT_REMOVE4"/>
      <sheetName val="Summary_of_Work3"/>
      <sheetName val="Employee_List3"/>
      <sheetName val="B6_2_4"/>
      <sheetName val="Staff_Acco_3"/>
      <sheetName val="TBAL9697_-group_wise__sdpl3"/>
      <sheetName val="Item-_Compact3"/>
      <sheetName val="E_&amp;_R3"/>
      <sheetName val="Project_Cost_Breakdown3"/>
      <sheetName val="Рабочий_лист2"/>
      <sheetName val="Annex_1_Sect_3a3"/>
      <sheetName val="Annex_1_Sect_3a_13"/>
      <sheetName val="Annex_1_Sect_3b3"/>
      <sheetName val="Annex_1_Sect_3c3"/>
      <sheetName val="HOURLY_RATES3"/>
      <sheetName val="RAB_AR&amp;STR2"/>
      <sheetName val="SITE_WORK2"/>
      <sheetName val="Rate_summary2"/>
      <sheetName val="DATI_CONS"/>
      <sheetName val="2F_회의실견적(5_14_일대)"/>
      <sheetName val="_HIT-&gt;HMC_견적(3900)"/>
      <sheetName val="Ewaan_Show_Kitchen_(2)"/>
      <sheetName val="Cash_Flow_Working"/>
      <sheetName val="ACC"/>
      <sheetName val="Appendix_B"/>
      <sheetName val="Form_61"/>
      <sheetName val="gen"/>
      <sheetName val="Agenda"/>
      <sheetName val="Risks&amp;issues"/>
      <sheetName val="IMS_RiskAssess"/>
      <sheetName val="Risk_Register1"/>
      <sheetName val="ROAE"/>
      <sheetName val="Revised_Front_Page1"/>
      <sheetName val="Diff_Run01&amp;Run021"/>
      <sheetName val="ProvSums"/>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mw"/>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Softscape_Buildup10"/>
      <sheetName val="Mat'l_Rate10"/>
      <sheetName val="Activity_List10"/>
      <sheetName val="BILL_COV8"/>
      <sheetName val="Ra__stair8"/>
      <sheetName val="Materials_Cost(PCC)7"/>
      <sheetName val="India_F&amp;S_Template7"/>
      <sheetName val="IO_LIST7"/>
      <sheetName val="Material_7"/>
      <sheetName val="Quote_Sheet7"/>
      <sheetName val="Day_work7"/>
      <sheetName val="Working_for_RCC6"/>
      <sheetName val="Eq__Mobilization6"/>
      <sheetName val="B185-B-9_16"/>
      <sheetName val="B185-B-9_26"/>
      <sheetName val="CHART_OF_ACCOUNTS6"/>
      <sheetName val="BOQ_Direct_selling_cost7"/>
      <sheetName val="Index_List5"/>
      <sheetName val="Type_List5"/>
      <sheetName val="File_Types5"/>
      <sheetName val="E-Bill_No_6_A-O6"/>
      <sheetName val="PMWeb_data6"/>
      <sheetName val="SS_MH6"/>
      <sheetName val="2_2)Revised_Cash_Flow5"/>
      <sheetName val="B09_16"/>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PRECAST_lightconc-II7"/>
      <sheetName val="final_abstract7"/>
      <sheetName val="/VWVU))tÏØ0__5"/>
      <sheetName val="Chiet_t5"/>
      <sheetName val="Staffing_and_Rates_IA5"/>
      <sheetName val="d-safe_DELUXE2"/>
      <sheetName val="PT_141-_Site_A_Landscape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Risk_Breakdown_Structure1"/>
      <sheetName val="Geneí¬_i1"/>
      <sheetName val="steel_total1"/>
      <sheetName val="ELE_BOQ1"/>
      <sheetName val="Geneí¬_i"/>
      <sheetName val="steel_total"/>
      <sheetName val="ELE_BOQ"/>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BaseWeight"/>
      <sheetName val="VIABILITY"/>
      <sheetName val="Rate_analysis11"/>
      <sheetName val="Material&amp;equipment"/>
      <sheetName val="Cost_Heading"/>
      <sheetName val="MN_T_B_"/>
      <sheetName val="COMPLEXALL"/>
      <sheetName val="1_2_Staff_Schedule"/>
      <sheetName val="Attach_4-18"/>
      <sheetName val="TTL"/>
      <sheetName val="Project"/>
      <sheetName val="PRICE_INFO"/>
      <sheetName val="RC_SUMMARY"/>
      <sheetName val="LABOUR_PRODUCTIVITY-TAV"/>
      <sheetName val="MATERIAL_PRICES"/>
      <sheetName val="Floor_Box_"/>
      <sheetName val="Floor_Box_1"/>
      <sheetName val="Base_Data"/>
      <sheetName val="P-100_MRF_DB_R1"/>
      <sheetName val="STAIR-A"/>
      <sheetName val="B1"/>
      <sheetName val="[SHOPLIST_xls]/VWVU))tÏØ0__21"/>
      <sheetName val="SO"/>
      <sheetName val="Equipment_Rates"/>
      <sheetName val="D_&amp;_W_sizes"/>
      <sheetName val="DetEst"/>
      <sheetName val="SOPMA_DD"/>
      <sheetName val="Estimation"/>
      <sheetName val="RMOPS"/>
      <sheetName val="Finansal_tamamlanma_Eğrisi"/>
      <sheetName val="SubS2"/>
      <sheetName val="LMP"/>
      <sheetName val="PC"/>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May_05"/>
      <sheetName val="April_05"/>
      <sheetName val="Aug_05"/>
      <sheetName val="July_05"/>
      <sheetName val="June_05"/>
      <sheetName val="Nov_05"/>
      <sheetName val="Oct_05"/>
      <sheetName val="Sep_05"/>
      <sheetName val="%_prog_figs_-u5_and_total"/>
      <sheetName val="_VWVU))tÏØ0__1"/>
      <sheetName val="PPA_Summary"/>
      <sheetName val="Base_BM-rebar"/>
      <sheetName val="[SHOPLIST_xls]70"/>
      <sheetName val="[SHOPLIST_xls]70,"/>
      <sheetName val="70,/0s«i_x"/>
      <sheetName val="[SHOPLIST_xls][SHOPLIST_xls]708"/>
      <sheetName val="Qtys_ZamZam_(Del__before)"/>
      <sheetName val="Qtys_Relocation_(Del_before)"/>
      <sheetName val="_Qtys_Sub_&amp;_Tents_(Del__before)"/>
      <sheetName val="Qtys__Signages_(Del__before)"/>
      <sheetName val="Qtys_Temporary_Passages_(Del)"/>
      <sheetName val="_Qtys_Ser__Rooms_(Del_before)"/>
      <sheetName val="Trade_Summary"/>
      <sheetName val="Sheet_Index"/>
      <sheetName val="[SHOPLIST_xls]/VWVU))tÏØ0__31"/>
      <sheetName val="[SHOPLIST_xls]70,/0s«_iÆø_í¬_i"/>
      <sheetName val="[SHOPLIST_xls]70?,/0?s«i?Æøí¬i?"/>
      <sheetName val="[SHOPLIST_xls]/VWVU))tÏØ0__4"/>
      <sheetName val="BOQ_(2)"/>
      <sheetName val="Names"/>
      <sheetName val="LABOUR_RATE"/>
      <sheetName val="Material_Rate"/>
      <sheetName val="Labor_abs-PW"/>
      <sheetName val="Labor_abs-NMR"/>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hist&amp;proj"/>
      <sheetName val="Package-2"/>
      <sheetName val="Combined_Results_"/>
      <sheetName val="Cashflow"/>
      <sheetName val="RA"/>
      <sheetName val="grid"/>
      <sheetName val="para"/>
      <sheetName val="kppl_pl"/>
      <sheetName val="Basic_Rates"/>
      <sheetName val="Flight-1"/>
      <sheetName val="2_Plex"/>
      <sheetName val="Sheet1_(2)"/>
      <sheetName val="4_Plex"/>
      <sheetName val="6_Plex_"/>
      <sheetName val="Detailed_Summary"/>
      <sheetName val="Sheet1_(3)"/>
      <sheetName val="Sheet1_(4)"/>
      <sheetName val="Print"/>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Mix_Design"/>
      <sheetName val="Dash_board"/>
      <sheetName val="Config-C"/>
      <sheetName val="Service"/>
      <sheetName val="PB"/>
      <sheetName val="AREAS"/>
      <sheetName val="Labour_Rate_"/>
      <sheetName val="(M+L)"/>
      <sheetName val="Names&amp;Cases"/>
      <sheetName val="Tables"/>
      <sheetName val="Calculations"/>
      <sheetName val="GS"/>
      <sheetName val="1_-_Main_Building"/>
      <sheetName val="1_-_Summary"/>
      <sheetName val="2_-_Landscaping_Works"/>
      <sheetName val="2_-_Summary"/>
      <sheetName val="4_-_Bldg_Infra"/>
      <sheetName val="4_-_Summary"/>
      <sheetName val="[SHOPLIST_xls]/VW"/>
      <sheetName val="[SHOPLIST_xls]/VWVU))tÏØ0__"/>
      <sheetName val="[SHOPLIST_xls]/VWVU))tÏØ0__1"/>
      <sheetName val="Materials_"/>
      <sheetName val="Asset_Allocation_(CR)"/>
      <sheetName val="Project_Benchmarking"/>
      <sheetName val="Dashboard_(1)"/>
      <sheetName val="Remeasure"/>
      <sheetName val="VO_Agreed_to_Unifier_Sum"/>
      <sheetName val="VO_Not_yet_Agreed_to_Unifier"/>
      <sheetName val="VO_Anticipated_to_Unifier"/>
      <sheetName val="EW_to_Unifier"/>
      <sheetName val="Prov_Sums"/>
      <sheetName val="Claims"/>
      <sheetName val="Other_Amounts"/>
      <sheetName val="LANGUAGE"/>
      <sheetName val="precast_RC_element"/>
      <sheetName val="pile_Fabrication"/>
      <sheetName val="New_Bld"/>
      <sheetName val="BHANDUP"/>
      <sheetName val="Summary_"/>
      <sheetName val="B04-A_-_DIA_SUDEER"/>
      <sheetName val="04D_-_Tanmyat"/>
      <sheetName val="13-_B04-B_&amp;_C"/>
      <sheetName val="_SITE_09_B04-B&amp;C-AFAQ"/>
      <sheetName val="T&amp;M"/>
      <sheetName val="Det_Des"/>
      <sheetName val="PRL"/>
      <sheetName val="Report"/>
      <sheetName val="PROCTOR"/>
      <sheetName val="Status_Summary"/>
      <sheetName val="Lagoons_Breakdown_Prices"/>
      <sheetName val="Cover_HW_Z2_"/>
      <sheetName val="TOTAL_WORK"/>
      <sheetName val="part_3"/>
      <sheetName val="pile_Length_for_Easter_fence"/>
      <sheetName val="BUAs_and_Sales_Forecast"/>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Z-_GENERAL_PRICE_SUMMARY1"/>
      <sheetName val="Resumo_Empreitadas1"/>
      <sheetName val="PPA_Summary1"/>
      <sheetName val="Mix_Design1"/>
      <sheetName val="%_prog_figs_-u5_and_total1"/>
      <sheetName val="_VWVU))tÏØ0__2"/>
      <sheetName val="Floor_Box_2"/>
      <sheetName val="[SHOPLIST_xls][SHOPLIST_xls][SH"/>
      <sheetName val="Site_Dev_BOQ"/>
      <sheetName val=" Estimate  "/>
      <sheetName val="Z- GENERAL PRICE SUMMARY"/>
      <sheetName val="Equip."/>
      <sheetName val="6.2 Floor Finishes"/>
      <sheetName val="Div.07 Thermal &amp; Moisture"/>
      <sheetName val="Division 2"/>
      <sheetName val="Division 4"/>
      <sheetName val="Division 5"/>
      <sheetName val="Division 6"/>
      <sheetName val="Division 7"/>
      <sheetName val="Division 8"/>
      <sheetName val="Division 9"/>
      <sheetName val="Division 10"/>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입찰내역 발주처 양식"/>
      <sheetName val="LIST DO NOT REMOVE"/>
      <sheetName val="Rate summary"/>
      <sheetName val="Employee List"/>
      <sheetName val="B6.2 "/>
      <sheetName val="Project Cost Breakdown"/>
      <sheetName val="Summary of Work"/>
      <sheetName val="Item- Compact"/>
      <sheetName val="Рабочий лист"/>
      <sheetName val="Staff Acco."/>
      <sheetName val="TBAL9697 -group wise  sdpl"/>
      <sheetName val="SITE WORK"/>
      <sheetName val="d-safe DELUXE"/>
      <sheetName val="Back up"/>
      <sheetName val="RAB AR&amp;STR"/>
      <sheetName val="Data Validation"/>
      <sheetName val="Div26 - Elect"/>
      <sheetName val="CHUNG CU CARRILON"/>
      <sheetName val="[SHOPLIST.xls][SHOPLIST.xls]70_x0000_"/>
      <sheetName val="[SHOPLIST.xls][SHOPLIST.xls]70,"/>
      <sheetName val="Geneí¬ i_x0000__x0000_ _x0000_0."/>
      <sheetName val="70_x0000_,/0_x0000_s« i_x0000_Æø í¬ i_x0000_"/>
      <sheetName val="Risk Breakdown Structure"/>
      <sheetName val="Annex 1 Sect 3a"/>
      <sheetName val="Annex 1 Sect 3a.1"/>
      <sheetName val="Annex 1 Sect 3b"/>
      <sheetName val="Annex 1 Sect 3c"/>
      <sheetName val="HOURLY RATES"/>
      <sheetName val="train cash"/>
      <sheetName val="accom cash"/>
      <sheetName val="Geneí¬_x0008_i_x0000__x0000__x0"/>
      <sheetName val="70_x0000_,_0_x0000_s«_x0008_i_x"/>
      <sheetName val="_x0000__x0000__x0000__x0000__x0"/>
      <sheetName val="INDIGINEOUS ITEMS "/>
      <sheetName val="Mall waterproofing"/>
      <sheetName val="MSCP waterproofing"/>
      <sheetName val="PT 141- Site A Landscape"/>
      <sheetName val="Duct Accesories"/>
      <sheetName val="ConferenceCentre?옰ʒ䄂ʒ鵠ʐ䄂ʒ閐̐脭め_x0005__x0000_"/>
      <sheetName val="[SHOPLIST.xls]70_x0000_,/0_x0000_s«_x0008_i_x0000_Æø_x0003_í¬"/>
      <sheetName val="[SHOPLIST.xls]70,/0s«iÆøí¬i"/>
      <sheetName val="???? ??? ??"/>
      <sheetName val="Common Variables"/>
      <sheetName val="[SHOPLIST.xls]/VW_x0000_VU_x0000_)_x0000__x0000__x0000_)_x0000__x0000__x0000_"/>
      <sheetName val="[SHOPLIST.xls][SHOPLIST.xls]/VW"/>
      <sheetName val="[SHOPLIST.xls][SHOPLIST.xls][SH"/>
      <sheetName val="[SHOPLIST.xls]70_x0000_,/0_x0000_s« i_x0000_Æø í¬"/>
      <sheetName val="Resumo Empreitadas"/>
      <sheetName val="Geneí¬_x0008_i??_x0014_?0."/>
      <sheetName val="70?,/0?s«_x0008_i?Æø_x0003_í¬_x0008_i?"/>
      <sheetName val="Geneí¬_x0008_i___x0014__0."/>
      <sheetName val="70_,_0_s«_x0008_i_Æø_x0003_í¬_x0008_i_"/>
      <sheetName val="% prog figs -u5 and total"/>
      <sheetName val="Gra¦_x0004_)_x0000__x0000__x0"/>
      <sheetName val="_VW_x0000_VU_x0000_)_x0000__x"/>
      <sheetName val="_VWVU))tÏØ0  "/>
      <sheetName val="Geneí¬ i"/>
      <sheetName val="Ave.wtd.rates"/>
      <sheetName val="Debits as on 12.04.08"/>
      <sheetName val="STAFFSCHED "/>
      <sheetName val="TRIAL BALANCE"/>
      <sheetName val="PROJECT BRIEF(EX.NEW)"/>
      <sheetName val="AREA OF APPLICATION"/>
      <sheetName val="_SHOPLIST.xls_70"/>
      <sheetName val="_SHOPLIST.xls_70,_0s«iÆøí¬i"/>
      <sheetName val="_SHOPLIST.xls__SHOPLIST.xls_70"/>
      <sheetName val="_SHOPLIST.xls__SHOPLIST.xls_70,"/>
      <sheetName val="70_x0000_,_0_x0000_"/>
      <sheetName val="_x0000__x0000__x005"/>
      <sheetName val="Geneí¬_x0008_i_x000"/>
      <sheetName val="70_,_0_s«_x0008_i_Æø_x0003_í¬_x"/>
      <sheetName val="_SHOPLIST.xls__SHOPLIST.xls_70_"/>
      <sheetName val="[SHOPLIST.xls]70"/>
      <sheetName val="[SHOPLIST.xls]/VW"/>
      <sheetName val="[SHOPLIST.xls]/VWVU))tÏØ0  "/>
      <sheetName val="[SHOPLIST.xls]/VWVU))tÏØ0__"/>
      <sheetName val="[SHOPLIST.xls]/VWVU))tÏØ0__1"/>
      <sheetName val="Floor Box "/>
      <sheetName val="[SHOPLIST.xls][SHOPLIST.xls]70_"/>
      <sheetName val="steel total"/>
      <sheetName val="ELE BOQ"/>
      <sheetName val="Equipment Rates"/>
      <sheetName val="PPA Summary"/>
      <sheetName val="Mix Design"/>
      <sheetName val="Cashflow projection"/>
      <sheetName val="Bill.10"/>
      <sheetName val="ConferenceCentre?옰ʒ䄂ʒ鵠ʐ䄂ʒ閐̐脭め_x0005_"/>
      <sheetName val="[SHOPLIST.xls]70,"/>
      <sheetName val="Base BM-rebar"/>
      <sheetName val="Materials "/>
      <sheetName val="Area Breakdown PER LEVEL_LINK"/>
      <sheetName val="CF Input"/>
      <sheetName val="DATA INPUT"/>
      <sheetName val="Vordruck-Nr. 7.1.3_D"/>
      <sheetName val="M&amp;A D"/>
      <sheetName val="M&amp;A E"/>
      <sheetName val="M&amp;A G"/>
      <sheetName val="Data I (2)"/>
      <sheetName val="rEFERENCES "/>
      <sheetName val="E H - H. W.P."/>
      <sheetName val="E. H. Treatment for pile cap"/>
      <sheetName val="Site Dev BOQ"/>
      <sheetName val="BLOCK-A (MEA.SHEET)"/>
      <sheetName val="1.2 Staff Schedule"/>
      <sheetName val="Labour Costs"/>
      <sheetName val="Data Sheet"/>
      <sheetName val="tender allowances"/>
      <sheetName val=" Summary BKG 034"/>
      <sheetName val="BILL 3R"/>
      <sheetName val="2F 회의실견적(5_14 일대)"/>
      <sheetName val=" HIT-&gt;HMC 견적(3900)"/>
      <sheetName val="Ewaan Show Kitchen (2)"/>
      <sheetName val="Cash Flow Working"/>
      <sheetName val="Appendix B"/>
      <sheetName val="Form 6"/>
      <sheetName val="Risk Register"/>
      <sheetName val="Revised Front Page"/>
      <sheetName val="Diff Run01&amp;Run02"/>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Cost Heading"/>
      <sheetName val="MN T.B."/>
      <sheetName val="Attach 4-18"/>
      <sheetName val="PRICE INFO"/>
      <sheetName val="RC SUMMARY"/>
      <sheetName val="LABOUR PRODUCTIVITY-TAV"/>
      <sheetName val="MATERIAL PRICES"/>
      <sheetName val="P-100.MRF.DB.R1"/>
      <sheetName val="[SHOPLIST.xls]/VWVU))tÏØ0__2"/>
      <sheetName val="D &amp; W sizes"/>
      <sheetName val="SOPMA DD"/>
      <sheetName val="Finansal tamamlanma Eğrisi"/>
      <sheetName val="May 05"/>
      <sheetName val="April 05"/>
      <sheetName val="Aug 05"/>
      <sheetName val="July 05"/>
      <sheetName val="June 05"/>
      <sheetName val="Nov 05"/>
      <sheetName val="Oct 05"/>
      <sheetName val="Sep 05"/>
      <sheetName val="70_x0000_,/0_x0000_s«_x0008_i_x"/>
      <sheetName val="[SHOPLIST.xls][SHOPLIST.xls]70"/>
      <sheetName val="Qtys ZamZam (Del. before)"/>
      <sheetName val="Qtys Relocation (Del before)"/>
      <sheetName val=" Qtys Sub &amp; Tents (Del. before)"/>
      <sheetName val="Qtys  Signages (Del. before)"/>
      <sheetName val="Qtys Temporary Passages (Del)"/>
      <sheetName val=" Qtys Ser. Rooms (Del before)"/>
      <sheetName val="Trade Summary"/>
      <sheetName val="Sheet Index"/>
      <sheetName val="[SHOPLIST.xls]/VWVU))tÏØ0__3"/>
      <sheetName val="[SHOPLIST.xls]70,/0s«_iÆø_í¬_i"/>
      <sheetName val="[SHOPLIST.xls]70?,/0?s«i?Æøí¬i?"/>
      <sheetName val="[SHOPLIST.xls]/VWVU))tÏØ0__4"/>
      <sheetName val="BOQ (2)"/>
      <sheetName val="LABOUR RATE"/>
      <sheetName val="Material Rate"/>
      <sheetName val="Labor abs-PW"/>
      <sheetName val="Labor abs-NMR"/>
      <sheetName val="Combined Results "/>
      <sheetName val="kppl pl"/>
      <sheetName val="Basic Rates"/>
      <sheetName val="2 Plex"/>
      <sheetName val="Sheet1 (2)"/>
      <sheetName val="4 Plex"/>
      <sheetName val="6 Plex "/>
      <sheetName val="Detailed Summary"/>
      <sheetName val="Sheet1 (3)"/>
      <sheetName val="Sheet1 (4)"/>
      <sheetName val="Dash board"/>
      <sheetName val="Labour Rate "/>
      <sheetName val="1 - Main Building"/>
      <sheetName val="1 - Summary"/>
      <sheetName val="2 - Landscaping Works"/>
      <sheetName val="2 - Summary"/>
      <sheetName val="4 - Bldg Infra"/>
      <sheetName val="4 - Summary"/>
      <sheetName val="Asset Allocation (CR)"/>
      <sheetName val="Project Benchmarking"/>
      <sheetName val="Dashboard (1)"/>
      <sheetName val="VO Agreed to Unifier Sum"/>
      <sheetName val="VO Not yet Agreed to Unifier"/>
      <sheetName val="VO Anticipated to Unifier"/>
      <sheetName val="EW to Unifier"/>
      <sheetName val="Prov Sums"/>
      <sheetName val="Other Amounts"/>
      <sheetName val="precast RC element"/>
      <sheetName val="pile Fabrication"/>
      <sheetName val="New Bld"/>
      <sheetName val="Summary "/>
      <sheetName val="B04-A - DIA SUDEER"/>
      <sheetName val="04D - Tanmyat"/>
      <sheetName val="13- B04-B &amp; C"/>
      <sheetName val=" SITE 09 B04-B&amp;C-AFAQ"/>
      <sheetName val="Status Summary"/>
      <sheetName val="Lagoons Breakdown Prices"/>
      <sheetName val="Cover HW Z2 "/>
      <sheetName val="TOTAL WORK"/>
      <sheetName val="part 3"/>
      <sheetName val="pile Length for Easter fence"/>
      <sheetName val="BUAs and Sales Forecast"/>
      <sheetName val="Bill-1"/>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HB CEC schd 4.2"/>
      <sheetName val="HB CEC schd 4.3"/>
      <sheetName val="HB CEC schd 5.2"/>
      <sheetName val="HB CEC schd 6.2"/>
      <sheetName val="HB CEC schd 7.2"/>
      <sheetName val="HB CEC schd 9.2"/>
      <sheetName val="Doha Farm"/>
      <sheetName val="Dropdown List"/>
      <sheetName val="Detbal"/>
      <sheetName val="Harewood"/>
      <sheetName val="Balance Sheet"/>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02"/>
      <sheetName val="03"/>
      <sheetName val="04"/>
      <sheetName val="01"/>
      <sheetName val="钢筋"/>
      <sheetName val="PLT-SUM"/>
      <sheetName val="Model"/>
      <sheetName val="CONSTRUCTION COMPONENT"/>
      <sheetName val="ConferenceCentre_x005f_x005f_x0"/>
      <sheetName val="Geneí¬_x005f_x005f_x005f_x0008_"/>
      <sheetName val="70_x005f_x005f_x005f_x0000_,_0_"/>
      <sheetName val="B-3.2 EB"/>
      <sheetName val="Ragama"/>
      <sheetName val="B-3"/>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_VWVU))tÏØ0__4"/>
      <sheetName val="Floor_Box_4"/>
      <sheetName val="[SHOPLIST_xls]/VW2"/>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Labour_Costs1"/>
      <sheetName val="Dash_board1"/>
      <sheetName val="Data_Sheet1"/>
      <sheetName val="tender_allowances1"/>
      <sheetName val="_Summary_BKG_0341"/>
      <sheetName val="BILL_3R1"/>
      <sheetName val="Area_Breakdown_PER_LEVEL_LINK1"/>
      <sheetName val="CF_Input1"/>
      <sheetName val="DATA_INPUT1"/>
      <sheetName val="Vordruck-Nr__7_1_3_D1"/>
      <sheetName val="M&amp;A_D1"/>
      <sheetName val="M&amp;A_E1"/>
      <sheetName val="M&amp;A_G1"/>
      <sheetName val="Bill_101"/>
      <sheetName val="[SHOPLIST_xls]/VWVU))tÏØ0__12"/>
      <sheetName val="[SHOPLIST_xls]70,/0s«_iÆø_í¬_i1"/>
      <sheetName val="[SHOPLIST_xls]70?,/0?s«i?Æøí¬i1"/>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Rate_analysis12"/>
      <sheetName val="Rate_analysis13"/>
      <sheetName val="[SHOPLIST.xls]/VWVU))tÏØ0__5"/>
      <sheetName val="[SHOPLIST.xls]/VWVU))tÏØ0__6"/>
      <sheetName val="[SHOPLIST.xls]/VWVU))tÏØ0__7"/>
      <sheetName val="AOP Summary-2"/>
      <sheetName val="ce"/>
      <sheetName val="CIF COST ITEM"/>
      <sheetName val="Rates for public areas"/>
      <sheetName val="Qty-UG"/>
      <sheetName val="70,/0s«iÆøí¬"/>
      <sheetName val="DDL"/>
      <sheetName val="____ ___ __"/>
      <sheetName val="Contractor Application"/>
      <sheetName val="General Summary"/>
      <sheetName val="08 MEP Summary"/>
      <sheetName val="03B1"/>
      <sheetName val="03B2"/>
      <sheetName val="Addnl works"/>
      <sheetName val="VARIATIONS"/>
      <sheetName val="B3. Material on Site-Detail"/>
      <sheetName val="IO"/>
      <sheetName val="FAL intern"/>
      <sheetName val="PDT(L)1"/>
      <sheetName val="CPA33-34"/>
      <sheetName val="Indices"/>
      <sheetName val="BQLIST"/>
      <sheetName val="conc-foot-gradeslab"/>
      <sheetName val="税费"/>
      <sheetName val="Comp equip"/>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4"/>
      <sheetName val="Core Data"/>
      <sheetName val="HWDG"/>
      <sheetName val="slipsumpR"/>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Rate_analysis14"/>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Contract_Division3"/>
      <sheetName val="SubContract_Type3"/>
      <sheetName val="Service_Type3"/>
      <sheetName val="Attach_4-182"/>
      <sheetName val="Area_Breakdown_PER_LEVEL_LINK5"/>
      <sheetName val="CF_Input5"/>
      <sheetName val="DATA_INPUT5"/>
      <sheetName val="Vordruck-Nr__7_1_3_D5"/>
      <sheetName val="M&amp;A_D5"/>
      <sheetName val="M&amp;A_E5"/>
      <sheetName val="M&amp;A_G5"/>
      <sheetName val="_SHOPLIST_xls_702"/>
      <sheetName val="_SHOPLIST_xls_70,_0s«iÆøí¬i2"/>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B09_112"/>
      <sheetName val="BOQ_Direct_selling_cost13"/>
      <sheetName val="Working_for_RCC12"/>
      <sheetName val="B185-B-9_112"/>
      <sheetName val="B185-B-9_212"/>
      <sheetName val="CHART_OF_ACCOUNTS12"/>
      <sheetName val="E-Bill_No_6_A-O12"/>
      <sheetName val="Elemental_Buildup11"/>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PointNo_511"/>
      <sheetName val="2_2)Revised_Cash_Flow11"/>
      <sheetName val="Employee_List9"/>
      <sheetName val="SS_MH12"/>
      <sheetName val="Index_List11"/>
      <sheetName val="Type_List11"/>
      <sheetName val="File_Types11"/>
      <sheetName val="Chiet_t11"/>
      <sheetName val="Staffing_and_Rates_IA11"/>
      <sheetName val="입찰내역_발주처_양식11"/>
      <sheetName val="Summary_of_Work9"/>
      <sheetName val="/VWVU))tÏØ0__12"/>
      <sheetName val="LIST_DO_NOT_REMOVE10"/>
      <sheetName val="Material_List_11"/>
      <sheetName val="PRECAST_lightconc-II13"/>
      <sheetName val="final_abstract13"/>
      <sheetName val="B6_2_10"/>
      <sheetName val="Staff_Acco_9"/>
      <sheetName val="TBAL9697_-group_wise__sdpl9"/>
      <sheetName val="Project_Cost_Breakdown9"/>
      <sheetName val="Item-_Compact9"/>
      <sheetName val="E_&amp;_R9"/>
      <sheetName val="Рабочий_лист8"/>
      <sheetName val="Annex_1_Sect_3a9"/>
      <sheetName val="Annex_1_Sect_3a_19"/>
      <sheetName val="Annex_1_Sect_3b9"/>
      <sheetName val="Annex_1_Sect_3c9"/>
      <sheetName val="HOURLY_RATES9"/>
      <sheetName val="PT_141-_Site_A_Landscape8"/>
      <sheetName val="SITE_WORK8"/>
      <sheetName val="Rate_summary8"/>
      <sheetName val="d-safe_DELUXE8"/>
      <sheetName val="Back_up8"/>
      <sheetName val="RAB_AR&amp;STR8"/>
      <sheetName val="Duct_Accesories8"/>
      <sheetName val="train_cash8"/>
      <sheetName val="accom_cash8"/>
      <sheetName val="INDIGINEOUS_ITEMS_8"/>
      <sheetName val="Common_Variables8"/>
      <sheetName val="Mall_waterproofing8"/>
      <sheetName val="MSCP_waterproofing8"/>
      <sheetName val="[SHOPLIST_xls]70,/0s«iÆøí¬i8"/>
      <sheetName val="GPL_Revenu_Update8"/>
      <sheetName val="DO_NOT_TOUCH8"/>
      <sheetName val="Work_Type8"/>
      <sheetName val="????_???_??8"/>
      <sheetName val="Labour_&amp;_Plant8"/>
      <sheetName val="Ave_wtd_rates8"/>
      <sheetName val="Debits_as_on_12_04_088"/>
      <sheetName val="STAFFSCHED_8"/>
      <sheetName val="TRIAL_BALANCE8"/>
      <sheetName val="[SHOPLIST_xls][SHOPLIST_xls]710"/>
      <sheetName val="PROJECT_BRIEF(EX_NEW)8"/>
      <sheetName val="PPA_Summary4"/>
      <sheetName val="Mix_Design4"/>
      <sheetName val="AREA_OF_APPLICATION7"/>
      <sheetName val="Risk_Breakdown_Structure7"/>
      <sheetName val="Geneí¬_i7"/>
      <sheetName val="steel_total7"/>
      <sheetName val="ELE_BOQ7"/>
      <sheetName val="Z-_GENERAL_PRICE_SUMMARY4"/>
      <sheetName val="Resumo_Empreitadas4"/>
      <sheetName val="%_prog_figs_-u5_and_total4"/>
      <sheetName val="_VWVU))tÏØ0__5"/>
      <sheetName val="Floor_Box_5"/>
      <sheetName val="[SHOPLIST_xls]/VW3"/>
      <sheetName val="[SHOPLIST_xls]/VWVU))tÏØ0__8"/>
      <sheetName val="[SHOPLIST_xls]/VWVU))tÏØ0__9"/>
      <sheetName val="Equipment_Rates3"/>
      <sheetName val="Cashflow_projection3"/>
      <sheetName val="[SHOPLIST_xls][SHOPLIST_xls]711"/>
      <sheetName val="E_H_-_H__W_P_3"/>
      <sheetName val="E__H__Treatment_for_pile_cap3"/>
      <sheetName val="[SHOPLIST_xls][SHOPLIST_xls][S3"/>
      <sheetName val="Materials_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Dash_board3"/>
      <sheetName val="[SHOPLIST_xls]703"/>
      <sheetName val="[SHOPLIST_xls]70,3"/>
      <sheetName val="Site_Dev_BOQ3"/>
      <sheetName val="1_2_Staff_Schedule4"/>
      <sheetName val="[SHOPLIST_xls]/VWVU))tÏØ0__14"/>
      <sheetName val="[SHOPLIST_xls]/VWVU))tÏØ0__23"/>
      <sheetName val="Base_BM-rebar3"/>
      <sheetName val="Contract_Division1"/>
      <sheetName val="SubContract_Type1"/>
      <sheetName val="Service_Type1"/>
      <sheetName val="Area_Breakdown_PER_LEVEL_LINK3"/>
      <sheetName val="CF_Input3"/>
      <sheetName val="DATA_INPUT3"/>
      <sheetName val="Vordruck-Nr__7_1_3_D3"/>
      <sheetName val="M&amp;A_D3"/>
      <sheetName val="M&amp;A_E3"/>
      <sheetName val="M&amp;A_G3"/>
      <sheetName val="Data_Sheet3"/>
      <sheetName val="tender_allowances3"/>
      <sheetName val="_Summary_BKG_0343"/>
      <sheetName val="BILL_3R3"/>
      <sheetName val="BLOCK-A_(MEA_SHEET)3"/>
      <sheetName val="Bill_103"/>
      <sheetName val="Labour_Costs3"/>
      <sheetName val="[SHOPLIST_xls]/VWVU))tÏØ0__33"/>
      <sheetName val="[SHOPLIST_xls]70,/0s«_iÆø_í¬_i3"/>
      <sheetName val="[SHOPLIST_xls]70?,/0?s«i?Æøí¬i3"/>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Contract_Division2"/>
      <sheetName val="SubContract_Type2"/>
      <sheetName val="Service_Type2"/>
      <sheetName val="Attach_4-181"/>
      <sheetName val="Area_Breakdown_PER_LEVEL_LINK4"/>
      <sheetName val="CF_Input4"/>
      <sheetName val="DATA_INPUT4"/>
      <sheetName val="Vordruck-Nr__7_1_3_D4"/>
      <sheetName val="M&amp;A_D4"/>
      <sheetName val="M&amp;A_E4"/>
      <sheetName val="M&amp;A_G4"/>
      <sheetName val="_SHOPLIST_xls_701"/>
      <sheetName val="_SHOPLIST_xls_70,_0s«iÆøí¬i1"/>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_SHOPLIST_xls_703"/>
      <sheetName val="_SHOPLIST_xls_70,_0s«iÆøí¬i3"/>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Estimate for approval"/>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AOP_Summary-2"/>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Abs PMRL"/>
      <sheetName val="P1926-H2B Pkg 2A&amp;2B"/>
      <sheetName val="P1940-H2B Pkg 1 Guestrooms"/>
      <sheetName val="P1929-DHCT"/>
      <sheetName val="ARBQ"/>
      <sheetName val="Cost_any"/>
      <sheetName val="Set"/>
      <sheetName val="P-Sum-Cab"/>
      <sheetName val="Estimate_for_approval"/>
      <sheetName val="Laundry"/>
      <sheetName val="KP1590_E"/>
      <sheetName val="Build-up"/>
      <sheetName val="[SHOPLIST.xls][SH"/>
      <sheetName val="[SHOPLIST.xls]/VWVU))tÏØ0__8"/>
      <sheetName val="[SHOPLIST.xls]/VWVU))tÏØ0__9"/>
      <sheetName val="Master data"/>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_SHOPLIST.xls_70_x0000_,_0_x000"/>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L3-WBS Mapping"/>
      <sheetName val="BAFO CCL Submission"/>
      <sheetName val="___________"/>
      <sheetName val="Sec__A-PQ"/>
      <sheetName val="Preamble_B"/>
      <sheetName val="Sec__C-Dayworks"/>
      <sheetName val="d5_"/>
      <sheetName val="HB_CEC_schd_4_2"/>
      <sheetName val="HB_CEC_schd_4_3"/>
      <sheetName val="HB_CEC_schd_5_2"/>
      <sheetName val="HB_CEC_schd_6_2"/>
      <sheetName val="HB_CEC_schd_7_2"/>
      <sheetName val="HB_CEC_schd_9_2"/>
      <sheetName val="Doha_Farm"/>
      <sheetName val="Dropdown_List"/>
      <sheetName val="2gii"/>
      <sheetName val="BOQ.1.92"/>
      <sheetName val="[SHOPLIST.xls]70_x0000_,/0_x0000_s«_x0008_i_x"/>
      <sheetName val="Section_by_layers_old"/>
      <sheetName val="Steel-Circular"/>
      <sheetName val="Backup"/>
      <sheetName val="Geneí¬ i_x0000__x0000_ _x0000_0"/>
      <sheetName val="70_x0000_,_0_x0000_s« i_x0000_Æ"/>
      <sheetName val="ConferenceCentre_옰ʒ䄂ʒ鵠ʐ䄂ʒ閐̐脭め_x"/>
      <sheetName val="_SHOPLIST.xls__VW_x0000_VU_x0"/>
      <sheetName val="Geneí¬_x005f_x005f_x005f_x005f_"/>
      <sheetName val="70_x005f_x005f_x005f_x005f_x005"/>
      <sheetName val="70,_0s«_iÆø_í¬_i"/>
      <sheetName val="_SHOPLIST_xls_70,_0s«iÆøí¬"/>
      <sheetName val="___________1"/>
      <sheetName val="ConferenceCentre_옰ʒ䄂ʒ鵠ʐ䄂ʒ閐̐脭め"/>
      <sheetName val="_SHOPLIST.xls_70,"/>
      <sheetName val="_SHOPLIST_xls_70,_0s«_iÆø_í¬"/>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DRUM"/>
      <sheetName val="[SHOPLIST.xls]70_"/>
      <sheetName val="70,/0s«iÆøí¬i1"/>
      <sheetName val="70,/0s«_iÆø_í¬"/>
      <sheetName val="70,/0s«iÆøí¬i2"/>
      <sheetName val="70,/0s«iÆøí¬i3"/>
      <sheetName val="[SHOPLIST_xls]70_"/>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SCHEDULE"/>
      <sheetName val="Recon Template"/>
      <sheetName val="B2-DV No.02"/>
      <sheetName val="[SHOPLIST_xls][SH"/>
      <sheetName val="piedathot"/>
      <sheetName val="projcasflo"/>
      <sheetName val="supdata"/>
      <sheetName val="devbud"/>
      <sheetName val="Specialist"/>
      <sheetName val="Manpower"/>
      <sheetName val="Deliverables"/>
      <sheetName val="Other Cost Norms"/>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ill No.1"/>
      <sheetName val="[SHOPLIST.xls]70,/0s«iÆøí¬"/>
      <sheetName val="IS"/>
      <sheetName val="Configurations"/>
      <sheetName val="[SHOPLIST.xls]/VWVU))tÏØ0__10"/>
      <sheetName val="[SHOPLIST.xls]/VWVU))tÏØ0__11"/>
      <sheetName val="S"/>
      <sheetName val="TBEAM"/>
      <sheetName val="electrical"/>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PRELIMINARIES"/>
      <sheetName val="SITE WORKS"/>
      <sheetName val="MASONRY"/>
      <sheetName val="METAL"/>
      <sheetName val="WOOD WORK"/>
      <sheetName val="THERMAL &amp; MOISTURE "/>
      <sheetName val="DOORS &amp; WINDOWS"/>
      <sheetName val="FINISHES"/>
      <sheetName val="SPECIALITIES"/>
      <sheetName val="MECHANICAL"/>
      <sheetName val="Additional Items"/>
      <sheetName val="집계표"/>
      <sheetName val="개시대사 (2)"/>
      <sheetName val="[SHOPLIST.xls]70___0_s__i_____2"/>
      <sheetName val="[SHOPLIST.xls]_VW__VU_________2"/>
      <sheetName val="[SHOPLIST.xls]_VW__VU_________3"/>
      <sheetName val="[SHOPLIST.xls]70_x005f_x0000___0_x0_2"/>
      <sheetName val="[SHOPLIST.xls]70___0_s__i_____3"/>
      <sheetName val="[SHOPLIST.xls][SHOPLIST.xls]7_2"/>
      <sheetName val="[SHOPLIST.xls][SHOPLIST.xls]7_3"/>
      <sheetName val="[SHOPLIST.xls][SHOPLIST.xls]__2"/>
      <sheetName val="[SHOPLIST.xls][SHOPLIST.xls]__3"/>
      <sheetName val="[SHOPLIST.xls][SHOPLIST.xls]7_4"/>
      <sheetName val="[SHOPLIST.xls]70___0_s__i_____4"/>
      <sheetName val="[SHOPLIST.xls][SHOPLIST.xls]__4"/>
      <sheetName val="[SHOPLIST.xls][SHOPLIST.xls]__5"/>
      <sheetName val="[SHOPLIST.xls][SHOPLIST.xls]__6"/>
      <sheetName val="[SHOPLIST.xls][SHOPLIST.xls]__7"/>
      <sheetName val="[SHOPLIST.xls][SHOPLIST_xls]7_2"/>
      <sheetName val="[SHOPLIST.xls][SHOPLIST_xls]7_3"/>
      <sheetName val="[SHOPLIST.xls][SHOPLIST_xls]7_4"/>
      <sheetName val="[SHOPLIST.xls][SHOPLIST_xls]7_5"/>
      <sheetName val="[SHOPLIST.xls][SHOPLIST_xls]7_6"/>
      <sheetName val="[SHOPLIST.xls][SHOPLIST.xls]__8"/>
      <sheetName val="[SHOPLIST.xls][SHOPLIST_xls]7_7"/>
      <sheetName val="[SHOPLIST.xls][SHOPLIST.xls]__9"/>
      <sheetName val="[SHOPLIST.xls][SHOPLIST.xls]7_5"/>
      <sheetName val="[SHOPLIST.xls][SHOPLIST.xls]7_6"/>
      <sheetName val="[SHOPLIST.xls][SHOPLIST.xls]_10"/>
      <sheetName val="[SHOPLIST.xls][SHOPLIST_xls]7_8"/>
      <sheetName val="[SHOPLIST.xls][SHOPLIST_xls]__2"/>
      <sheetName val="[SHOPLIST.xls][SHOPLIST_xls]__3"/>
      <sheetName val="[SHOPLIST.xls][SHOPLIST_xls]__4"/>
      <sheetName val="[SHOPLIST.xls][SHOPLIST_xls]7_9"/>
      <sheetName val="[SHOPLIST.xls][SHOPLIST_xls]__5"/>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70,/0s«i_x"/>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_xls]_29"/>
      <sheetName val="[SHOPLIST.xls][SHOPLIST.xls]_11"/>
      <sheetName val="[SHOPLIST.xls][SHOPLIST.xls]_12"/>
      <sheetName val="[SHOPLIST.xls][SHOPLIST.xls]_13"/>
      <sheetName val="Rate_analysis15"/>
      <sheetName val="Balance_Sheet"/>
      <sheetName val="EE-PROP"/>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SHOPLIST_xls]/VWVU))tÏØ0__61"/>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Ref Arch"/>
      <sheetName val="Ledger"/>
      <sheetName val="Data "/>
      <sheetName val="L (4)"/>
      <sheetName val="ICM"/>
      <sheetName val="C-1"/>
      <sheetName val="C-10"/>
      <sheetName val="C-11"/>
      <sheetName val="C-12"/>
      <sheetName val="C-2"/>
      <sheetName val="C-3"/>
      <sheetName val="C-4"/>
      <sheetName val="C-5"/>
      <sheetName val="C-5A"/>
      <sheetName val="C-6"/>
      <sheetName val="C-6A"/>
      <sheetName val="C-7"/>
      <sheetName val="C-8"/>
      <sheetName val="C-9"/>
      <sheetName val="STAND98"/>
      <sheetName val="辽电初设.XLS 定额"/>
      <sheetName val="GFA_HQ_Building31"/>
      <sheetName val="GFA_Conference30"/>
      <sheetName val="BQ_External30"/>
      <sheetName val="Penthouse_Apartment29"/>
      <sheetName val="StattCo_yCharges29"/>
      <sheetName val="Raw_Data29"/>
      <sheetName val="Bill_No__229"/>
      <sheetName val="Graph_Data_(DO_NOT_PRINT)29"/>
      <sheetName val="@risk_rents_and_incentives29"/>
      <sheetName val="Car_park_lease29"/>
      <sheetName val="Net_rent_analysis29"/>
      <sheetName val="Poz-1_29"/>
      <sheetName val="Chiet_tinh_dz2229"/>
      <sheetName val="Chiet_tinh_dz3529"/>
      <sheetName val="Lab_Cum_Hist29"/>
      <sheetName val="LABOUR_HISTOGRAM30"/>
      <sheetName val="FOL_-_Bar29"/>
      <sheetName val="CT_Thang_Mo29"/>
      <sheetName val="LEVEL_SHEET29"/>
      <sheetName val="SPT_vs_PHI29"/>
      <sheetName val="budget_summary_(2)28"/>
      <sheetName val="Budget_Analysis_Summary28"/>
      <sheetName val="CT__PL28"/>
      <sheetName val="Projet,_methodes_&amp;_couts28"/>
      <sheetName val="Risques_majeurs_&amp;_Frais_Ind_28"/>
      <sheetName val="Civil_Boq24"/>
      <sheetName val="beam-reinft-IIInd_floor25"/>
      <sheetName val="beam-reinft-machine_rm25"/>
      <sheetName val="Customize_Your_Invoice29"/>
      <sheetName val="HVAC_BoQ29"/>
      <sheetName val="Body_Sheet28"/>
      <sheetName val="1_0_Executive_Summary28"/>
      <sheetName val="Tender_Summary29"/>
      <sheetName val="Insurance_Ext29"/>
      <sheetName val="Top_sheet28"/>
      <sheetName val="intr_stool_brkup28"/>
      <sheetName val="Bill_126"/>
      <sheetName val="Bill_227"/>
      <sheetName val="Bill_326"/>
      <sheetName val="Bill_426"/>
      <sheetName val="Bill_526"/>
      <sheetName val="Bill_626"/>
      <sheetName val="Bill_726"/>
      <sheetName val="POWER_ASSUMPTIONS25"/>
      <sheetName val="Ap_A26"/>
      <sheetName val="2_Div_14_26"/>
      <sheetName val="PROJECT_BRIEF26"/>
      <sheetName val="C_(3)26"/>
      <sheetName val="Invoice_Summary25"/>
      <sheetName val="SHOPLIST_xls25"/>
      <sheetName val="Dubai_golf25"/>
      <sheetName val="Activity_List24"/>
      <sheetName val="WITHOUT_C&amp;I_PROFIT_(3)24"/>
      <sheetName val="BILL_COV22"/>
      <sheetName val="Ra__stair22"/>
      <sheetName val="VALVE_CHAMBERS21"/>
      <sheetName val="Fire_Hydrants21"/>
      <sheetName val="B_GATE_VALVE21"/>
      <sheetName val="Sub_G1_Fire21"/>
      <sheetName val="Sub_G12_Fire21"/>
      <sheetName val="Softscape_Buildup24"/>
      <sheetName val="Mat'l_Rate24"/>
      <sheetName val="DETAILED__BOQ22"/>
      <sheetName val="M-Book_for_Conc22"/>
      <sheetName val="M-Book_for_FW22"/>
      <sheetName val="HIRED_LABOUR_CODE22"/>
      <sheetName val="PA-_Consutant_22"/>
      <sheetName val="foot-slab_reinft22"/>
      <sheetName val="Day_work21"/>
      <sheetName val="CHART_OF_ACCOUNTS20"/>
      <sheetName val="E-Bill_No_6_A-O20"/>
      <sheetName val="Materials_Cost(PCC)21"/>
      <sheetName val="India_F&amp;S_Template21"/>
      <sheetName val="IO_LIST21"/>
      <sheetName val="Material_21"/>
      <sheetName val="Quote_Sheet21"/>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BOQ_Direct_selling_cost21"/>
      <sheetName val="B185-B-9_120"/>
      <sheetName val="B185-B-9_220"/>
      <sheetName val="Eq__Mobilization20"/>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w't_table19"/>
      <sheetName val="B09_120"/>
      <sheetName val="PointNo_519"/>
      <sheetName val="/VWVU))tÏØ0__21"/>
      <sheetName val="Working_for_RCC20"/>
      <sheetName val="Elemental_Buildup19"/>
      <sheetName val="PMWeb_data20"/>
      <sheetName val="SS_MH20"/>
      <sheetName val="2_2)Revised_Cash_Flow19"/>
      <sheetName val="Employee_List17"/>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Material_List_19"/>
      <sheetName val="PRECAST_lightconc-II21"/>
      <sheetName val="final_abstract21"/>
      <sheetName val="/VWVU))tÏØ0__20"/>
      <sheetName val="입찰내역_발주처_양식19"/>
      <sheetName val="LIST_DO_NOT_REMOVE18"/>
      <sheetName val="Index_List19"/>
      <sheetName val="Type_List19"/>
      <sheetName val="File_Types19"/>
      <sheetName val="Chiet_t19"/>
      <sheetName val="Staffing_and_Rates_IA19"/>
      <sheetName val="B6_2_18"/>
      <sheetName val="Project_Cost_Breakdown17"/>
      <sheetName val="Summary_of_Work17"/>
      <sheetName val="Staff_Acco_17"/>
      <sheetName val="TBAL9697_-group_wise__sdpl17"/>
      <sheetName val="Item-_Compact17"/>
      <sheetName val="E_&amp;_R17"/>
      <sheetName val="Рабочий_лист16"/>
      <sheetName val="PT_141-_Site_A_Landscape16"/>
      <sheetName val="d-safe_DELUXE16"/>
      <sheetName val="Annex_1_Sect_3a17"/>
      <sheetName val="Annex_1_Sect_3a_117"/>
      <sheetName val="Annex_1_Sect_3b17"/>
      <sheetName val="Annex_1_Sect_3c17"/>
      <sheetName val="HOURLY_RATES17"/>
      <sheetName val="SITE_WORK16"/>
      <sheetName val="Rate_summary16"/>
      <sheetName val="Mall_waterproofing16"/>
      <sheetName val="MSCP_waterproofing16"/>
      <sheetName val="RAB_AR&amp;STR16"/>
      <sheetName val="Back_up16"/>
      <sheetName val="INDIGINEOUS_ITEMS_16"/>
      <sheetName val="Duct_Accesories16"/>
      <sheetName val="[SHOPLIST_xls][SHOPLIST_xls]726"/>
      <sheetName val="????_???_??16"/>
      <sheetName val="Labour_&amp;_Plant16"/>
      <sheetName val="Ave_wtd_rates16"/>
      <sheetName val="Debits_as_on_12_04_0816"/>
      <sheetName val="STAFFSCHED_16"/>
      <sheetName val="TRIAL_BALANCE16"/>
      <sheetName val="[SHOPLIST_xls]70,/0s«iÆøí¬i16"/>
      <sheetName val="train_cash16"/>
      <sheetName val="accom_cash16"/>
      <sheetName val="Common_Variables16"/>
      <sheetName val="GPL_Revenu_Update16"/>
      <sheetName val="DO_NOT_TOUCH16"/>
      <sheetName val="Work_Type16"/>
      <sheetName val="Geneí¬_i15"/>
      <sheetName val="steel_total15"/>
      <sheetName val="ELE_BOQ15"/>
      <sheetName val="Resumo_Empreitadas12"/>
      <sheetName val="PROJECT_BRIEF(EX_NEW)16"/>
      <sheetName val="Floor_Box_13"/>
      <sheetName val="Cashflow_projection11"/>
      <sheetName val="PPA_Summary12"/>
      <sheetName val="Risk_Breakdown_Structure15"/>
      <sheetName val="AREA_OF_APPLICATION15"/>
      <sheetName val="%_prog_figs_-u5_and_total12"/>
      <sheetName val="_VWVU))tÏØ0__13"/>
      <sheetName val="[SHOPLIST_xls]7011"/>
      <sheetName val="[SHOPLIST_xls]70,11"/>
      <sheetName val="[SHOPLIST_xls]/VW11"/>
      <sheetName val="[SHOPLIST_xls]/VWVU))tÏØ0__55"/>
      <sheetName val="[SHOPLIST_xls]/VWVU))tÏØ0__56"/>
      <sheetName val="Bill_1011"/>
      <sheetName val="Cost_Heading8"/>
      <sheetName val="Mix_Design12"/>
      <sheetName val="Form_611"/>
      <sheetName val="Data_Sheet11"/>
      <sheetName val="Z-_GENERAL_PRICE_SUMMARY12"/>
      <sheetName val="Materials_11"/>
      <sheetName val="Equipment_Rates11"/>
      <sheetName val="Base_BM-rebar11"/>
      <sheetName val="Labour_Rate_8"/>
      <sheetName val="Service_Type9"/>
      <sheetName val="Contract_Division9"/>
      <sheetName val="SubContract_Type9"/>
      <sheetName val="Div_07_Thermal_&amp;_Moisture2"/>
      <sheetName val="Data_Validation2"/>
      <sheetName val="Div26_-_Elect2"/>
      <sheetName val="CHUNG_CU_CARRILON2"/>
      <sheetName val="[SHOPLIST_xls][SHOPLIST_xls][11"/>
      <sheetName val="_SHOPLIST_xls_708"/>
      <sheetName val="_SHOPLIST_xls_70,_0s«iÆøí¬i8"/>
      <sheetName val="D_&amp;_W_sizes8"/>
      <sheetName val="SOPMA_DD8"/>
      <sheetName val="[SHOPLIST_xls][SHOPLIST_xls]727"/>
      <sheetName val="E_H_-_H__W_P_11"/>
      <sheetName val="E__H__Treatment_for_pile_cap11"/>
      <sheetName val="[SHOPLIST_xls]/VWVU))tÏØ0__57"/>
      <sheetName val="[SHOPLIST_xls]/VWVU))tÏØ0__58"/>
      <sheetName val="[SHOPLIST_xls]/VWVU))tÏØ0__59"/>
      <sheetName val="[SHOPLIST_xls]70,/0s«_iÆø_í¬_11"/>
      <sheetName val="[SHOPLIST_xls]70?,/0?s«i?Æøí¬11"/>
      <sheetName val="PRICE_INFO8"/>
      <sheetName val="RC_SUMMARY8"/>
      <sheetName val="LABOUR_PRODUCTIVITY-TAV8"/>
      <sheetName val="MATERIAL_PRICES8"/>
      <sheetName val="P-100_MRF_DB_R18"/>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1_2_Staff_Schedule12"/>
      <sheetName val="Area_Breakdown_PER_LEVEL_LINK11"/>
      <sheetName val="CF_Input11"/>
      <sheetName val="DATA_INPUT11"/>
      <sheetName val="Vordruck-Nr__7_1_3_D11"/>
      <sheetName val="M&amp;A_D11"/>
      <sheetName val="M&amp;A_E11"/>
      <sheetName val="M&amp;A_G11"/>
      <sheetName val="Attach_4-188"/>
      <sheetName val="tender_allowances11"/>
      <sheetName val="_Summary_BKG_03411"/>
      <sheetName val="BILL_3R11"/>
      <sheetName val="BLOCK-A_(MEA_SHEET)11"/>
      <sheetName val="Labour_Costs11"/>
      <sheetName val="Ewaan_Show_Kitchen_(2)8"/>
      <sheetName val="Cash_Flow_Working8"/>
      <sheetName val="MN_T_B_8"/>
      <sheetName val="Data_I_(2)8"/>
      <sheetName val="rEFERENCES_8"/>
      <sheetName val="Qtys_ZamZam_(Del__before)8"/>
      <sheetName val="Qtys_Relocation_(Del_before)8"/>
      <sheetName val="_Qtys_Sub_&amp;_Tents_(Del__before8"/>
      <sheetName val="Qtys__Signages_(Del__before)8"/>
      <sheetName val="Qtys_Temporary_Passages_(Del)8"/>
      <sheetName val="_Qtys_Ser__Rooms_(Del_before)8"/>
      <sheetName val="Finansal_tamamlanma_Eğrisi2"/>
      <sheetName val="BOQ_(2)2"/>
      <sheetName val="LABOUR_RATE2"/>
      <sheetName val="Material_Rate2"/>
      <sheetName val="Labor_abs-PW2"/>
      <sheetName val="Labor_abs-NMR2"/>
      <sheetName val="kppl_pl2"/>
      <sheetName val="Basic_Rates2"/>
      <sheetName val="Combined_Results_2"/>
      <sheetName val="Site_Dev_BOQ11"/>
      <sheetName val="AOP_Summary-23"/>
      <sheetName val="Dash_board11"/>
      <sheetName val="precast_RC_element2"/>
      <sheetName val="pile_Fabrication2"/>
      <sheetName val="2_Plex2"/>
      <sheetName val="Sheet1_(2)2"/>
      <sheetName val="4_Plex2"/>
      <sheetName val="6_Plex_2"/>
      <sheetName val="Detailed_Summary2"/>
      <sheetName val="Sheet1_(3)2"/>
      <sheetName val="Sheet1_(4)2"/>
      <sheetName val="May_053"/>
      <sheetName val="April_053"/>
      <sheetName val="Aug_053"/>
      <sheetName val="July_053"/>
      <sheetName val="June_053"/>
      <sheetName val="Nov_053"/>
      <sheetName val="Oct_053"/>
      <sheetName val="Sep_053"/>
      <sheetName val="Appendix_B4"/>
      <sheetName val="2F_회의실견적(5_14_일대)4"/>
      <sheetName val="_HIT-&gt;HMC_견적(3900)4"/>
      <sheetName val="HB_CEC_schd_4_22"/>
      <sheetName val="HB_CEC_schd_4_32"/>
      <sheetName val="HB_CEC_schd_5_22"/>
      <sheetName val="HB_CEC_schd_6_22"/>
      <sheetName val="HB_CEC_schd_7_22"/>
      <sheetName val="HB_CEC_schd_9_22"/>
      <sheetName val="Doha_Farm2"/>
      <sheetName val="Dropdown_List2"/>
      <sheetName val="New_Bld2"/>
      <sheetName val="Balance_Sheet1"/>
      <sheetName val="Estimate_for_approval1"/>
      <sheetName val="CONSTRUCTION_COMPONENT"/>
      <sheetName val="Summary_1"/>
      <sheetName val="B04-A_-_DIA_SUDEER1"/>
      <sheetName val="04D_-_Tanmyat1"/>
      <sheetName val="13-_B04-B_&amp;_C1"/>
      <sheetName val="_SITE_09_B04-B&amp;C-AFAQ1"/>
      <sheetName val="[SHOPLIST_xls]/VWVU))tÏØ0__60"/>
      <sheetName val="[SHOPLIST_xls][SHOPLIST_xls]728"/>
      <sheetName val="B-3_2_EB"/>
      <sheetName val="Sheet_Index1"/>
      <sheetName val="Status_Summary2"/>
      <sheetName val="Sec__A-PQ2"/>
      <sheetName val="Preamble_B2"/>
      <sheetName val="Sec__C-Dayworks2"/>
      <sheetName val="d5_2"/>
      <sheetName val="Asset_Allocation_(CR)2"/>
      <sheetName val="Project_Benchmarking2"/>
      <sheetName val="1_-_Main_Building2"/>
      <sheetName val="1_-_Summary2"/>
      <sheetName val="2_-_Landscaping_Works2"/>
      <sheetName val="2_-_Summary2"/>
      <sheetName val="4_-_Bldg_Infra2"/>
      <sheetName val="4_-_Summary2"/>
      <sheetName val="Dashboard_(1)2"/>
      <sheetName val="VO_Agreed_to_Unifier_Sum2"/>
      <sheetName val="VO_Not_yet_Agreed_to_Unifier2"/>
      <sheetName val="VO_Anticipated_to_Unifier2"/>
      <sheetName val="EW_to_Unifier2"/>
      <sheetName val="Prov_Sums2"/>
      <sheetName val="Other_Amounts2"/>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re_Data"/>
      <sheetName val="BOQ_1_92"/>
      <sheetName val="CIF_COST_ITEM"/>
      <sheetName val="Rates_for_public_areas"/>
      <sheetName val="[SHOPLIST_xls]/VWVU))tÏØ0__62"/>
      <sheetName val="[SHOPLIST_xls]/VWVU))tÏØ0__63"/>
      <sheetName val="[SHOPLIST_xls]/VWVU))tÏØ0__71"/>
      <sheetName val="Abs_PMRL"/>
      <sheetName val="Recon_Template"/>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_SHOPLIST_xls_70,_0_x000"/>
      <sheetName val="_SHOPLIST_xls__SHOPLIST_xls_704"/>
      <sheetName val="_SHOPLIST_xls__SHOPLIST_xls_705"/>
      <sheetName val="quotation_"/>
      <sheetName val="Bill_5_-_Carpark"/>
      <sheetName val="BOQ_-_summary__3"/>
      <sheetName val="NKSC_thue"/>
      <sheetName val="05__Data_Cash_Flow"/>
      <sheetName val="MTO_REV_2(ARMOR)"/>
      <sheetName val="L3-WBS_Mapping"/>
      <sheetName val="BAFO_CCL_Submission"/>
      <sheetName val="[SHOPLIST_xls]/VWVU))tÏØ0__81"/>
      <sheetName val="[SHOPLIST_xls]/VWVU))tÏØ0__91"/>
      <sheetName val="_SHOPLIST_xls__SHOPLIST_xls_706"/>
      <sheetName val="___________2"/>
      <sheetName val="[SHOPLIST_xls]70_1"/>
      <sheetName val="P1926-H2B_Pkg_2A&amp;2B"/>
      <sheetName val="P1940-H2B_Pkg_1_Guestrooms"/>
      <sheetName val="B2-DV_No_02"/>
      <sheetName val="[SHOPLIST_xls]70,/0s«i_x"/>
      <sheetName val="Ref_Arch"/>
      <sheetName val="Data_"/>
      <sheetName val="GENERAL_SUMMARY"/>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Geneí¬_i_0"/>
      <sheetName val="70,_0s«_iÆ"/>
      <sheetName val="_SHOPLIST_xls__VWVU_x0"/>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Pivots"/>
      <sheetName val="Basic Rate"/>
      <sheetName val="MASTER_RATE ANALYSIS"/>
      <sheetName val="MAIN SUMMARY"/>
      <sheetName val="Process"/>
      <sheetName val="Refinery"/>
      <sheetName val="Fructose"/>
      <sheetName val="Utilities"/>
      <sheetName val="Pipesizes"/>
      <sheetName val="WIP"/>
      <sheetName val="WATER DUCT - IC 21"/>
      <sheetName val="Initial Data"/>
      <sheetName val="Package Status"/>
      <sheetName val="3"/>
      <sheetName val="Appendix-A -GRAND SUMMARY"/>
      <sheetName val="D9 (New Rate)"/>
      <sheetName val="Validation"/>
      <sheetName val="Portfolio List"/>
      <sheetName val="[SHOPLIST_xls]/VWVU))tÏØ0  "/>
      <sheetName val="Staff"/>
      <sheetName val="Staff OLD "/>
      <sheetName val="Gene��_x0008_i_x0000__x0000__x0014__x0000_0."/>
      <sheetName val="70_x0000_,/0_x0000_s�_x0008_i_x0000_��_x0003_��_x0008_i_x0000_"/>
      <sheetName val="Top_sh_x0000__x0000__x0001_Ԁ"/>
      <sheetName val="المعادلات"/>
      <sheetName val="BoQ-22-8-2019"/>
      <sheetName val="Tech"/>
      <sheetName val="Asset Desc"/>
      <sheetName val="Cumulative Rail "/>
      <sheetName val="Div 10-Specialities "/>
      <sheetName val="MALE &amp; FEMALE "/>
      <sheetName val="DISABLE"/>
      <sheetName val="VIP"/>
      <sheetName val="ABLUTION"/>
      <sheetName val="JANITOR"/>
      <sheetName val="Div Summary"/>
      <sheetName val="/VWVU))"/>
      <sheetName val="701"/>
      <sheetName val="70,1"/>
      <sheetName val="[SHOPLIST_xls][S1"/>
      <sheetName val="702"/>
      <sheetName val="70,2"/>
      <sheetName val="[SHOPLIST_xls][S2"/>
      <sheetName val="BORDGC"/>
      <sheetName val="Grand Summary "/>
      <sheetName val="Bill No.01 - GI "/>
      <sheetName val="combined "/>
      <sheetName val="summary-Optional "/>
      <sheetName val="B14.02 "/>
      <sheetName val="B21"/>
      <sheetName val="B22"/>
      <sheetName val="B27"/>
      <sheetName val="Prov.Sum "/>
      <sheetName val="_board7"/>
      <sheetName val="_boaboard (1)"/>
      <sheetName val="Joseph Record"/>
      <sheetName val="Drop down"/>
      <sheetName val="SLHW"/>
      <sheetName val="Wordsdata"/>
      <sheetName val="[SHOPLIST.xls]/VWVU))tÏØ0__12"/>
      <sheetName val="[SHOPLIST.xls]/VWVU))tÏØ0__17"/>
      <sheetName val="[SHOPLIST.xls]/VWVU))tÏØ0__16"/>
      <sheetName val="[SHOPLIST.xls]/VWVU))tÏØ0__14"/>
      <sheetName val="[SHOPLIST.xls]/VWVU))tÏØ0__13"/>
      <sheetName val="[SHOPLIST.xls]/VWVU))tÏØ0__15"/>
      <sheetName val="[SHOPLIST.xls]/VWVU))tÏØ0__18"/>
      <sheetName val="[SHOPLIST.xls]/VWVU))tÏØ0__19"/>
      <sheetName val="MATERIALS"/>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SHOPLIST.xls]_14"/>
      <sheetName val="[SHOPLIST.xls][SHOPLIST.xls]_15"/>
      <sheetName val="[SHOPLIST.xls][SHOPLIST.xls]7_7"/>
      <sheetName val="[SHOPLIST.xls][SHOPLIST.xls]_16"/>
      <sheetName val="[SHOPLIST.xls][SHOPLIST.xls]_17"/>
      <sheetName val="[SHOPLIST.xls]70,/0s«iÆøí¬i1"/>
      <sheetName val="[SHOPLIST.xls]70,/0s«_iÆø_í¬"/>
      <sheetName val="[SHOPLIST.xls]70,/0s«iÆøí¬i2"/>
      <sheetName val="[SHOPLIST.xls]70,/0s«iÆøí¬i3"/>
      <sheetName val="[SHOPLIST.xls][SHOPLIST.xls]7_8"/>
      <sheetName val="[SHOPLIST.xls]/VWVU))"/>
      <sheetName val="[SHOPLIST.xls]70_x005f_x005f_x005f_x0000__2"/>
      <sheetName val="[SHOPLIST.xls]_SHOPLIST_xls_101"/>
      <sheetName val="[SHOPLIST.xls]_SHOPLIST_xls_102"/>
      <sheetName val="[SHOPLIST.xls]_SHOPLIST_xls_103"/>
      <sheetName val="Technical"/>
      <sheetName val="contents "/>
      <sheetName val="Div.8 - Opening"/>
      <sheetName val="Div .9- Finishes"/>
      <sheetName val="Total "/>
      <sheetName val="Currency Rate"/>
      <sheetName val="[SHOPLIST.xls]70___0_s__i_____5"/>
      <sheetName val="[SHOPLIST.xls]_VW__VU_________4"/>
      <sheetName val="[SHOPLIST.xls]_VW__VU_________5"/>
      <sheetName val="[SHOPLIST.xls]70_x005f_x0000___0_x0_3"/>
      <sheetName val="[SHOPLIST.xls]70___0_s__i_____6"/>
      <sheetName val="[SHOPLIST.xls]70___0_s__i_____7"/>
      <sheetName val="[SHOPLIST.xls][SHOPLIST.xls]7_9"/>
      <sheetName val="[SHOPLIST.xls][SHOPLIST.xls]_18"/>
      <sheetName val="[SHOPLIST.xls][SHOPLIST.xls]_19"/>
      <sheetName val="[SHOPLIST.xls][SHOPLIST.xls]_20"/>
      <sheetName val="[SHOPLIST.xls][SHOPLIST.xls]_21"/>
      <sheetName val="[SHOPLIST.xls][SHOPLIST.xls]_22"/>
      <sheetName val="[SHOPLIST.xls][SHOPLIST.xls]_23"/>
      <sheetName val="[SHOPLIST.xls][SHOPLIST.xls]_24"/>
      <sheetName val="[SHOPLIST.xls]_SHOPLIST_xls_104"/>
      <sheetName val="[SHOPLIST.xls]_SHOPLIST_xls_105"/>
      <sheetName val="[SHOPLIST.xls]_SHOPLIST_xls_106"/>
      <sheetName val="[SHOPLIST.xls]_SHOPLIST_xls_107"/>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_SHOPLIST_xls_130"/>
      <sheetName val="[SHOPLIST.xls]_SHOPLIST_xls_131"/>
      <sheetName val="[SHOPLIST.xls]_SHOPLIST_xls_132"/>
      <sheetName val="[SHOPLIST.xls]_SHOPLIST_xls_133"/>
      <sheetName val="[SHOPLIST.xls]_SHOPLIST_xls_134"/>
      <sheetName val="[SHOPLIST.xls]_SHOPLIST_xls_135"/>
      <sheetName val="[SHOPLIST.xls][SHOPLIST.xls]_25"/>
      <sheetName val="[SHOPLIST.xls][SHOPLIST.xls]_26"/>
      <sheetName val="[SHOPLIST.xls][SHOPLIST.xls]_27"/>
      <sheetName val="[SHOPLIST.xls][SHOPLIST.xls]_28"/>
      <sheetName val="[SHOPLIST.xls][SHOPLIST.xls]_29"/>
      <sheetName val="[SHOPLIST.xls][SHOPLIST.xls]_30"/>
      <sheetName val="[SHOPLIST.xls][SHOPLIST.xls]_31"/>
      <sheetName val="[SHOPLIST.xls][SHOPLIST.xls]_32"/>
      <sheetName val="[SHOPLIST.xls][SHOPLIST.xls]_33"/>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SHOPLIST.xls]_34"/>
      <sheetName val="[SHOPLIST.xls][SHOPLIST.xls]_35"/>
      <sheetName val="[SHOPLIST.xls][SHOPLIST.xls]_36"/>
      <sheetName val="[SHOPLIST.xls][SHOPLIST.xls]_37"/>
      <sheetName val="[SHOPLIST.xls][SHOPLIST.xls]_38"/>
      <sheetName val="[SHOPLIST.xls][SHOPLIST.xls]_39"/>
      <sheetName val="[SHOPLIST.xls][SHOPLIST.xls]_40"/>
      <sheetName val="[SHOPLIST.xls][SHOPLIST.xls]_41"/>
      <sheetName val="Account Codes"/>
      <sheetName val="Electrical_database"/>
      <sheetName val="TABLO-3"/>
      <sheetName val="Transport"/>
      <sheetName val="Indirect"/>
      <sheetName val="[SHOPLIST.xls]70_x005f_x0000_,/0_x000"/>
      <sheetName val="SI 22"/>
      <sheetName val="TO List"/>
      <sheetName val="Qualifications"/>
      <sheetName val="CCTV DATA"/>
      <sheetName val="Comp_equip"/>
      <sheetName val="Contractor_Application"/>
      <sheetName val="08_MEP_Summary"/>
      <sheetName val="Addnl_works"/>
      <sheetName val="B3__Material_on_Site-Detail"/>
      <sheetName val="ConferenceCentre_옰ʒ䄂ʒ鵠ʐ䄂ʒ閐̐脭め_x0005_"/>
      <sheetName val="Detail Page"/>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Micro"/>
      <sheetName val="Weekly"/>
      <sheetName val="S-Curve Update"/>
      <sheetName val="National"/>
      <sheetName val="[SH"/>
      <sheetName val="70_"/>
      <sheetName val="703"/>
      <sheetName val="70,/0s«iÆøí¬i4"/>
      <sheetName val="[SHOPLIST.xls]/VW"/>
      <sheetName val="70,/0s«iÆøí¬i5"/>
      <sheetName val="8.0 Programme"/>
      <sheetName val="FLOOR AND CEILING"/>
      <sheetName val="area comp 2011 01 18 (2)"/>
      <sheetName val="Bill3-Basement"/>
      <sheetName val="drop down lists"/>
      <sheetName val="PH 5"/>
      <sheetName val="BM"/>
      <sheetName val="ورقة2"/>
      <sheetName val="LTR-2"/>
      <sheetName val="Démol."/>
      <sheetName val="Ravalement"/>
      <sheetName val="GAE8'97"/>
      <sheetName val="Overall"/>
      <sheetName val="Trade_Summary1"/>
      <sheetName val="B-3_2_EB1"/>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CONSTRUCTION_COMPONENT1"/>
      <sheetName val="[SHOPLIST_xls]/VWVU))tÏØ0__72"/>
      <sheetName val="[SHOPLIST_xls][SHOPLIST_xls]/V1"/>
      <sheetName val="[SHOPLIST_xls][SH1"/>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Other_Cost_Norms"/>
      <sheetName val="TB_ALJADA"/>
      <sheetName val="Plot_Area"/>
      <sheetName val="Closing_entries"/>
      <sheetName val="Executive_Summary"/>
      <sheetName val="Sales_Tracking_Report_(STR)"/>
      <sheetName val="Blocking_Tracking_Report_(BTR)"/>
      <sheetName val="Bill_No_1"/>
      <sheetName val="[SHOPLIST_xls]70,/0s«iÆøí¬1"/>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Bill 3 Boutique"/>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_SHOPLIST.xls__VWVU))tÏØ0__5"/>
      <sheetName val="_SHOPLIST.xls__VWVU))tÏØ0__6"/>
      <sheetName val="___________3"/>
      <sheetName val="_SHOPLIST.xls__VWVU))tÏØ0__7"/>
      <sheetName val="___________4"/>
      <sheetName val="Geneí¬_x005f_x0008_"/>
      <sheetName val="70_x005f_x0000_,_0_"/>
      <sheetName val="___________5"/>
      <sheetName val="_SHOPLIST_xls__VWVU))"/>
      <sheetName val="___________6"/>
      <sheetName val="_SHOPLIST_xls__VW1"/>
      <sheetName val="_SHOPLIST_xls__SHOPLIST_xls__S1"/>
      <sheetName val="_SHOPLIST_xls__SHOPLIST_xls_707"/>
      <sheetName val="___________7"/>
      <sheetName val="_SHOPLIST_xls__SHOPLIST_xls_708"/>
      <sheetName val="_SHOPLIST_xls__VW2"/>
      <sheetName val="_SHOPLIST_xls__VWVU))tÏØ0__5"/>
      <sheetName val="_SHOPLIST_xls__SHOPLIST_xls__S2"/>
      <sheetName val="_SHOPLIST_xls__SHOPLIST_xls_709"/>
      <sheetName val="_SHOPLIST_xls_70,1"/>
      <sheetName val="_SHOPLIST_xls__VWVU))tÏØ0__12"/>
      <sheetName val="_SHOPLIST_xls__VWVU))tÏØ0__21"/>
      <sheetName val="_SHOPLIST_xls__VWVU))tÏØ0__31"/>
      <sheetName val="_SHOPLIST_xls_70,_0s«_iÆø_í¬_i1"/>
      <sheetName val="_SHOPLIST_xls_70_,_0_s«i_Æøí¬i1"/>
      <sheetName val="_SHOPLIST_xls__VWVU))tÏØ0__6"/>
      <sheetName val="_SHOPLIST_xls__VWVU))tÏØ0__7"/>
      <sheetName val="_SHOPLIST_xls_70,2"/>
      <sheetName val="_SHOPLIST_xls__VWVU))tÏØ0__13"/>
      <sheetName val="_SHOPLIST_xls__VWVU))tÏØ0__22"/>
      <sheetName val="_SHOPLIST_xls__VWVU))tÏØ0__32"/>
      <sheetName val="_SHOPLIST_xls_70,_0s«_iÆø_í¬_i2"/>
      <sheetName val="_SHOPLIST_xls_70_,_0_s«i_Æøí¬i2"/>
      <sheetName val="___________8"/>
      <sheetName val="_SHOPLIST_xls__SHOPLIST_xls_710"/>
      <sheetName val="_SHOPLIST_xls__VW3"/>
      <sheetName val="_SHOPLIST_xls__VWVU))tÏØ0__8"/>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VWVU))tÏØ0__41"/>
      <sheetName val="_SHOPLIST_xls__SHOPLIST_xls_721"/>
      <sheetName val="_SHOPLIST_xls__SHOPLIST_xls__S8"/>
      <sheetName val="_SHOPLIST_xls_70,8"/>
      <sheetName val="_SHOPLIST_xls__VWVU))tÏØ0__42"/>
      <sheetName val="_SHOPLIST_xls__VWVU))tÏØ0__43"/>
      <sheetName val="_SHOPLIST_xls__VWVU))tÏØ0__44"/>
      <sheetName val="_SHOPLIST_xls_70,_0s«_iÆø_í¬_i8"/>
      <sheetName val="_SHOPLIST_xls_70_,_0_s«i_Æøí¬i8"/>
      <sheetName val="_VWVU))tÏØ0__16"/>
      <sheetName val="_VWVU))tÏØ0__14"/>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SHOPLIST_xls_70,_0s«iÆøí¬i9"/>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BULD.3"/>
      <sheetName val="BLOCK K"/>
      <sheetName val="예가표"/>
      <sheetName val="BREAKDOWN"/>
      <sheetName val="Landscape No.1"/>
      <sheetName val="MEP No.3"/>
      <sheetName val="Rectangular Duct"/>
      <sheetName val="PC "/>
      <sheetName val="Val"/>
      <sheetName val="App - A "/>
      <sheetName val="App- B "/>
      <sheetName val="App - C "/>
      <sheetName val="App - D "/>
      <sheetName val="App - E "/>
      <sheetName val="App - F"/>
      <sheetName val="App - G "/>
      <sheetName val="App - H"/>
      <sheetName val="2"/>
      <sheetName val="5"/>
      <sheetName val="7"/>
      <sheetName val="8"/>
      <sheetName val="9"/>
      <sheetName val="10"/>
      <sheetName val="13"/>
      <sheetName val="14"/>
      <sheetName val="15"/>
      <sheetName val="16"/>
      <sheetName val="17"/>
      <sheetName val="18"/>
      <sheetName val="Concrete Breakdown"/>
      <sheetName val="Masonry Breakdown"/>
      <sheetName val="6"/>
      <sheetName val="BQMPALOC"/>
      <sheetName val="COLUMNS"/>
      <sheetName val="VESSELS "/>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SHOPLIST.xls][SHOPLIST.xls]70?"/>
      <sheetName val="Top_s๨ꫝ_x0000__x0000_퀀"/>
      <sheetName val="Item List OLD"/>
      <sheetName val="KEYFIGURES"/>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SHOPLIST.xls]70___0_s__i_____8"/>
      <sheetName val="[SHOPLIST.xls]_VW__VU_________6"/>
      <sheetName val="[SHOPLIST.xls]70___0_s__i_____9"/>
      <sheetName val="[SHOPLIST.xls]70_x005f_x0000___0_x0_4"/>
      <sheetName val="[SHOPLIST.xls]70___0_s__i____10"/>
      <sheetName val="[SHOPLIST.xls]_VW__VU_________7"/>
      <sheetName val="[SHOPLIST.xls][SHOPLIST.xls]_42"/>
      <sheetName val="[SHOPLIST.xls][SHOPLIST.xls]_43"/>
      <sheetName val="[SHOPLIST.xls][SHOPLIST.xls]_44"/>
      <sheetName val="[SHOPLIST.xls][SHOPLIST.xls]_45"/>
      <sheetName val="[SHOPLIST.xls][SHOPLIST.xls]_46"/>
      <sheetName val="[SHOPLIST.xls][SHOPLIST.xls]_47"/>
      <sheetName val="[SHOPLIST.xls][SHOPLIST.xls]_48"/>
      <sheetName val="[SHOPLIST.xls][SHOPLIST.xls]_4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70___0_s__i____11"/>
      <sheetName val="[SHOPLIST.xls]_VW__VU_________8"/>
      <sheetName val="[SHOPLIST.xls]70___0_s__i____12"/>
      <sheetName val="[SHOPLIST.xls]70_x005f_x0000___0_x0_5"/>
      <sheetName val="[SHOPLIST.xls]70___0_s__i____13"/>
      <sheetName val="[SHOPLIST.xls][SHOPLIST.xls]_60"/>
      <sheetName val="[SHOPLIST.xls]_VW__VU_________9"/>
      <sheetName val="[SHOPLIST.xls][SHOPLIST.xls]_61"/>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_SHOPLIST_xls_208"/>
      <sheetName val="[SHOPLIST.xls]_SHOPLIST_xls_209"/>
      <sheetName val="[SHOPLIST.xls]_SHOPLIST_xls_210"/>
      <sheetName val="[SHOPLIST.xls]_SHOPLIST_xls_211"/>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70_x005f_x005f_x005f_x0000__3"/>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SHOPLIST.xls]_94"/>
      <sheetName val="[SHOPLIST.xls][SHOPLIST.xls]_95"/>
      <sheetName val="[SHOPLIST.xls]70___0_s__i____14"/>
      <sheetName val="[SHOPLIST.xls]_VW__VU________10"/>
      <sheetName val="[SHOPLIST.xls]70___0_s__i____15"/>
      <sheetName val="[SHOPLIST.xls]70_x005f_x0000___0_x0_6"/>
      <sheetName val="[SHOPLIST.xls]70___0_s__i____16"/>
      <sheetName val="[SHOPLIST.xls][SHOPLIST.xls]_96"/>
      <sheetName val="[SHOPLIST.xls]_VW__VU________11"/>
      <sheetName val="[SHOPLIST.xls]_SHOPLIST_xls_268"/>
      <sheetName val="[SHOPLIST.xls]_SHOPLIST_xls_269"/>
      <sheetName val="[SHOPLIST.xls][SHOPLIST.xls]_97"/>
      <sheetName val="[SHOPLIST.xls][SHOPLIST.xls]_98"/>
      <sheetName val="[SHOPLIST.xls]_SHOPLIST_xls_270"/>
      <sheetName val="[SHOPLIST.xls]_SHOPLIST_xls_271"/>
      <sheetName val="[SHOPLIST.xls][SHOPLIST.xls]_99"/>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_SHOPLIST_xls_318"/>
      <sheetName val="[SHOPLIST.xls]_SHOPLIST_xls_31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_SHOPLIST_xls_350"/>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70_x005f_x005f_x005f_x0000__4"/>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70___0_s__i____17"/>
      <sheetName val="[SHOPLIST.xls]_VW__VU________12"/>
      <sheetName val="[SHOPLIST.xls]70___0_s__i____18"/>
      <sheetName val="[SHOPLIST.xls]70_x005f_x0000___0_x0_7"/>
      <sheetName val="[SHOPLIST.xls]70___0_s__i____19"/>
      <sheetName val="[SHOPLIST.xls]_SHOPLIST_xls_408"/>
      <sheetName val="[SHOPLIST.xls]_VW__VU________13"/>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_SHOPLIST_xls_462"/>
      <sheetName val="[SHOPLIST.xls]_SHOPLIST_xls_463"/>
      <sheetName val="[SHOPLIST.xls]_SHOPLIST_xls_464"/>
      <sheetName val="[SHOPLIST.xls]_SHOPLIST_xls_465"/>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70_x005f_x005f_x005f_x0000__5"/>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70___0_s__i____20"/>
      <sheetName val="[SHOPLIST.xls]_VW__VU________14"/>
      <sheetName val="[SHOPLIST.xls]70___0_s__i____21"/>
      <sheetName val="[SHOPLIST.xls]70_x005f_x0000___0_x0_8"/>
      <sheetName val="[SHOPLIST.xls]70___0_s__i____22"/>
      <sheetName val="[SHOPLIST.xls]_SHOPLIST_xls_583"/>
      <sheetName val="[SHOPLIST.xls]_VW__VU________15"/>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_SHOPLIST_xls_604"/>
      <sheetName val="[SHOPLIST.xls]_SHOPLIST_xls_605"/>
      <sheetName val="[SHOPLIST.xls]_SHOPLIST_xls_606"/>
      <sheetName val="[SHOPLIST.xls]_SHOPLIST_xls_607"/>
      <sheetName val="[SHOPLIST.xls]_SHOPLIST_xls_608"/>
      <sheetName val="[SHOPLIST.xls]_SHOPLIST_xls_609"/>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MI"/>
      <sheetName val="Calendar"/>
      <sheetName val="Sheet9"/>
      <sheetName val="Materials Cost"/>
      <sheetName val="djfx"/>
      <sheetName val="Spacing of Delineators"/>
      <sheetName val="P-Ins &amp; Bonds"/>
      <sheetName val="Surbhi"/>
      <sheetName val="제출내역 (2)"/>
      <sheetName val="MFG"/>
      <sheetName val="XL4Test5"/>
      <sheetName val="Basic_Rate"/>
      <sheetName val="MASTER_RATE_ANALYSIS"/>
      <sheetName val="P-Ins_&amp;_Bonds"/>
      <sheetName val="BFS"/>
      <sheetName val="Drop_Down_Data1"/>
      <sheetName val="Rules_1"/>
      <sheetName val="L3-WBS_Mapping1"/>
      <sheetName val="BAFO_CCL_Submission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Gene��_x0008_i"/>
      <sheetName val="Top_sh"/>
      <sheetName val="GFA_HQ_Building32"/>
      <sheetName val="GFA_Conference31"/>
      <sheetName val="BQ_External31"/>
      <sheetName val="Projet,_methodes_&amp;_couts29"/>
      <sheetName val="Risques_majeurs_&amp;_Frais_Ind_29"/>
      <sheetName val="Penthouse_Apartment30"/>
      <sheetName val="LABOUR_HISTOGRAM31"/>
      <sheetName val="StattCo_yCharges30"/>
      <sheetName val="Chiet_tinh_dz2230"/>
      <sheetName val="Chiet_tinh_dz3530"/>
      <sheetName val="Raw_Data30"/>
      <sheetName val="CT_Thang_Mo30"/>
      <sheetName val="@risk_rents_and_incentives30"/>
      <sheetName val="Car_park_lease30"/>
      <sheetName val="Net_rent_analysis30"/>
      <sheetName val="Poz-1_30"/>
      <sheetName val="Lab_Cum_Hist30"/>
      <sheetName val="Graph_Data_(DO_NOT_PRINT)30"/>
      <sheetName val="budget_summary_(2)29"/>
      <sheetName val="Budget_Analysis_Summary29"/>
      <sheetName val="Bill_No__230"/>
      <sheetName val="LEVEL_SHEET30"/>
      <sheetName val="SPT_vs_PHI30"/>
      <sheetName val="CT__PL29"/>
      <sheetName val="FOL_-_Bar30"/>
      <sheetName val="Customize_Your_Invoice30"/>
      <sheetName val="HVAC_BoQ30"/>
      <sheetName val="Tender_Summary30"/>
      <sheetName val="Insurance_Ext30"/>
      <sheetName val="Top_sheet29"/>
      <sheetName val="intr_stool_brkup29"/>
      <sheetName val="PROJECT_BRIEF27"/>
      <sheetName val="Body_Sheet29"/>
      <sheetName val="1_0_Executive_Summary29"/>
      <sheetName val="2_Div_14_27"/>
      <sheetName val="Rate_analysis16"/>
      <sheetName val="Bill_228"/>
      <sheetName val="Ap_A27"/>
      <sheetName val="Bill_127"/>
      <sheetName val="Bill_327"/>
      <sheetName val="Bill_427"/>
      <sheetName val="Bill_527"/>
      <sheetName val="Bill_627"/>
      <sheetName val="Bill_727"/>
      <sheetName val="SHOPLIST_xls26"/>
      <sheetName val="C_(3)27"/>
      <sheetName val="Invoice_Summary26"/>
      <sheetName val="beam-reinft-IIInd_floor26"/>
      <sheetName val="Dubai_golf26"/>
      <sheetName val="POWER_ASSUMPTIONS26"/>
      <sheetName val="beam-reinft-machine_rm26"/>
      <sheetName val="Civil_Boq25"/>
      <sheetName val="WITHOUT_C&amp;I_PROFIT_(3)25"/>
      <sheetName val="Activity_List25"/>
      <sheetName val="Softscape_Buildup25"/>
      <sheetName val="Mat'l_Rate25"/>
      <sheetName val="HIRED_LABOUR_CODE23"/>
      <sheetName val="PA-_Consutant_23"/>
      <sheetName val="foot-slab_reinft23"/>
      <sheetName val="DETAILED__BOQ23"/>
      <sheetName val="M-Book_for_Conc23"/>
      <sheetName val="M-Book_for_FW23"/>
      <sheetName val="BILL_COV23"/>
      <sheetName val="Ra__stair23"/>
      <sheetName val="VALVE_CHAMBERS22"/>
      <sheetName val="Fire_Hydrants22"/>
      <sheetName val="B_GATE_VALVE22"/>
      <sheetName val="Sub_G1_Fire22"/>
      <sheetName val="Sub_G12_Fire22"/>
      <sheetName val="Day_work22"/>
      <sheetName val="Materials_Cost(PCC)22"/>
      <sheetName val="India_F&amp;S_Template22"/>
      <sheetName val="IO_LIST22"/>
      <sheetName val="Material_22"/>
      <sheetName val="Quote_Sheet22"/>
      <sheetName val="Eq__Mobilization21"/>
      <sheetName val="Working_for_RCC21"/>
      <sheetName val="B185-B-9_121"/>
      <sheetName val="B185-B-9_221"/>
      <sheetName val="BOQ_Direct_selling_cost22"/>
      <sheetName val="CHART_OF_ACCOUNTS21"/>
      <sheetName val="E-Bill_No_6_A-O21"/>
      <sheetName val="B09_121"/>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PMWeb_data21"/>
      <sheetName val="w't_table20"/>
      <sheetName val="2_2)Revised_Cash_Flow20"/>
      <sheetName val="Elemental_Buildup20"/>
      <sheetName val="PointNo_520"/>
      <sheetName val="SS_MH21"/>
      <sheetName val="Chiet_t20"/>
      <sheetName val="Staffing_and_Rates_IA20"/>
      <sheetName val="Index_List20"/>
      <sheetName val="Type_List20"/>
      <sheetName val="File_Types20"/>
      <sheetName val="입찰내역_발주처_양식20"/>
      <sheetName val="Material_List_20"/>
      <sheetName val="PRECAST_lightconc-II22"/>
      <sheetName val="Item-_Compact18"/>
      <sheetName val="final_abstract22"/>
      <sheetName val="E_&amp;_R18"/>
      <sheetName val="B6_2_19"/>
      <sheetName val="LIST_DO_NOT_REMOVE19"/>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Summary_of_Work18"/>
      <sheetName val="Staff_Acco_18"/>
      <sheetName val="TBAL9697_-group_wise__sdpl18"/>
      <sheetName val="Employee_List18"/>
      <sheetName val="Project_Cost_Breakdown18"/>
      <sheetName val="Рабочий_лист17"/>
      <sheetName val="Rate_summary17"/>
      <sheetName val="Annex_1_Sect_3a18"/>
      <sheetName val="Annex_1_Sect_3a_118"/>
      <sheetName val="Annex_1_Sect_3b18"/>
      <sheetName val="Annex_1_Sect_3c18"/>
      <sheetName val="HOURLY_RATES18"/>
      <sheetName val="RAB_AR&amp;STR17"/>
      <sheetName val="SITE_WORK17"/>
      <sheetName val="Back_up17"/>
      <sheetName val="PT_141-_Site_A_Landscape17"/>
      <sheetName val="INDIGINEOUS_ITEMS_17"/>
      <sheetName val="Duct_Accesories17"/>
      <sheetName val="????_???_??17"/>
      <sheetName val="d-safe_DELUXE17"/>
      <sheetName val="Common_Variables17"/>
      <sheetName val="train_cash17"/>
      <sheetName val="accom_cash17"/>
      <sheetName val="Mall_waterproofing17"/>
      <sheetName val="MSCP_waterproofing17"/>
      <sheetName val="[SHOPLIST_xls]70,/0s«iÆøí¬i17"/>
      <sheetName val="Labour_&amp;_Plant17"/>
      <sheetName val="GPL_Revenu_Update17"/>
      <sheetName val="DO_NOT_TOUCH17"/>
      <sheetName val="Work_Type17"/>
      <sheetName val="[SHOPLIST_xls][SHOPLIST_xls]729"/>
      <sheetName val="Ave_wtd_rates17"/>
      <sheetName val="Debits_as_on_12_04_0817"/>
      <sheetName val="STAFFSCHED_17"/>
      <sheetName val="TRIAL_BALANCE17"/>
      <sheetName val="Geneí¬_i16"/>
      <sheetName val="PROJECT_BRIEF(EX_NEW)17"/>
      <sheetName val="Cashflow_projection12"/>
      <sheetName val="PPA_Summary13"/>
      <sheetName val="Risk_Breakdown_Structure16"/>
      <sheetName val="AREA_OF_APPLICATION16"/>
      <sheetName val="steel_total16"/>
      <sheetName val="ELE_BOQ16"/>
      <sheetName val="Area_Breakdown_PER_LEVEL_LINK12"/>
      <sheetName val="CF_Input12"/>
      <sheetName val="DATA_INPUT12"/>
      <sheetName val="Vordruck-Nr__7_1_3_D12"/>
      <sheetName val="M&amp;A_D12"/>
      <sheetName val="M&amp;A_E12"/>
      <sheetName val="M&amp;A_G12"/>
      <sheetName val="Floor_Box_14"/>
      <sheetName val="[SHOPLIST_xls]7012"/>
      <sheetName val="[SHOPLIST_xls]70,12"/>
      <sheetName val="Base_BM-rebar12"/>
      <sheetName val="Z-_GENERAL_PRICE_SUMMARY13"/>
      <sheetName val="Equipment_Rates12"/>
      <sheetName val="[SHOPLIST_xls][SHOPLIST_xls]730"/>
      <sheetName val="E_H_-_H__W_P_12"/>
      <sheetName val="E__H__Treatment_for_pile_cap12"/>
      <sheetName val="%_prog_figs_-u5_and_total13"/>
      <sheetName val="Service_Type10"/>
      <sheetName val="Contract_Division10"/>
      <sheetName val="SubContract_Type10"/>
      <sheetName val="Resumo_Empreitadas13"/>
      <sheetName val="Data_Sheet12"/>
      <sheetName val="tender_allowances12"/>
      <sheetName val="_Summary_BKG_03412"/>
      <sheetName val="BILL_3R12"/>
      <sheetName val="1_2_Staff_Schedule13"/>
      <sheetName val="[SHOPLIST_xls]/VW12"/>
      <sheetName val="[SHOPLIST_xls]/VWVU))tÏØ0__64"/>
      <sheetName val="BLOCK-A_(MEA_SHEET)12"/>
      <sheetName val="[SHOPLIST_xls][SHOPLIST_xls][12"/>
      <sheetName val="Materials_12"/>
      <sheetName val="Attach_4-189"/>
      <sheetName val="Labour_Costs12"/>
      <sheetName val="Ewaan_Show_Kitchen_(2)9"/>
      <sheetName val="Cash_Flow_Working9"/>
      <sheetName val="MN_T_B_9"/>
      <sheetName val="Mix_Design13"/>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Bill_1012"/>
      <sheetName val="Cost_Heading9"/>
      <sheetName val="2F_회의실견적(5_14_일대)5"/>
      <sheetName val="_HIT-&gt;HMC_견적(3900)5"/>
      <sheetName val="Appendix_B5"/>
      <sheetName val="PRICE_INFO9"/>
      <sheetName val="RC_SUMMARY9"/>
      <sheetName val="LABOUR_PRODUCTIVITY-TAV9"/>
      <sheetName val="MATERIAL_PRICES9"/>
      <sheetName val="P-100_MRF_DB_R19"/>
      <sheetName val="Site_Dev_BOQ12"/>
      <sheetName val="[SHOPLIST_xls]/VWVU))tÏØ0__65"/>
      <sheetName val="[SHOPLIST_xls]/VWVU))tÏØ0__66"/>
      <sheetName val="D_&amp;_W_sizes9"/>
      <sheetName val="SOPMA_DD9"/>
      <sheetName val="Finansal_tamamlanma_Eğrisi3"/>
      <sheetName val="BOQ_(2)3"/>
      <sheetName val="LABOUR_RATE3"/>
      <sheetName val="Material_Rate3"/>
      <sheetName val="Labor_abs-PW3"/>
      <sheetName val="Labor_abs-NMR3"/>
      <sheetName val="kppl_pl3"/>
      <sheetName val="Basic_Rates3"/>
      <sheetName val="Combined_Results_3"/>
      <sheetName val="Labour_Rate_9"/>
      <sheetName val="[SHOPLIST_xls]/VWVU))tÏØ0__67"/>
      <sheetName val="[SHOPLIST_xls]70,/0s«_iÆø_í¬_12"/>
      <sheetName val="[SHOPLIST_xls]70?,/0?s«i?Æøí¬12"/>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Div_07_Thermal_&amp;_Moisture3"/>
      <sheetName val="Data_Validation3"/>
      <sheetName val="Div26_-_Elect3"/>
      <sheetName val="CHUNG_CU_CARRILON3"/>
      <sheetName val="precast_RC_element3"/>
      <sheetName val="pile_Fabrication3"/>
      <sheetName val="New_Bld3"/>
      <sheetName val="[SHOPLIST_xls]/VWVU))tÏØ0__68"/>
      <sheetName val="Dash_board12"/>
      <sheetName val="HB_CEC_schd_4_23"/>
      <sheetName val="HB_CEC_schd_4_33"/>
      <sheetName val="HB_CEC_schd_5_23"/>
      <sheetName val="HB_CEC_schd_6_23"/>
      <sheetName val="HB_CEC_schd_7_23"/>
      <sheetName val="HB_CEC_schd_9_23"/>
      <sheetName val="Doha_Farm3"/>
      <sheetName val="Dropdown_List3"/>
      <sheetName val="CIF_COST_ITEM1"/>
      <sheetName val="Rates_for_public_areas1"/>
      <sheetName val="[SHOPLIST_xls][SHOPLIST_xls]731"/>
      <sheetName val="Recon_Template1"/>
      <sheetName val="[SHOPLIST_xls]/VWVU))tÏØ0__69"/>
      <sheetName val="[SHOPLIST_xls]/VWVU))tÏØ0__70"/>
      <sheetName val="Core_Data1"/>
      <sheetName val="[SHOPLIST_xls]/VWVU))tÏØ0__82"/>
      <sheetName val="[SHOPLIST_xls]/VWVU))tÏØ0__92"/>
      <sheetName val="P1926-H2B_Pkg_2A&amp;2B1"/>
      <sheetName val="P1940-H2B_Pkg_1_Guestrooms1"/>
      <sheetName val="BOQ_1_921"/>
      <sheetName val="Abs_PMRL1"/>
      <sheetName val="Master_data"/>
      <sheetName val="[SHOPLIST_xls]/VWVU))tÏØ0__73"/>
      <sheetName val="Staff_OLD_"/>
      <sheetName val="MAIN_SUMMARY"/>
      <sheetName val="[SHOPLIST_xls]/VWVU))tÏØ0__74"/>
      <sheetName val="[SHOPLIST_xls]/VWVU))tÏØ0__75"/>
      <sheetName val="Appendix-A_-GRAND_SUMMARY"/>
      <sheetName val="D9_(New_Rate)"/>
      <sheetName val="Grand_Summary_"/>
      <sheetName val="Bill_No_01_-_GI_"/>
      <sheetName val="combined_"/>
      <sheetName val="summary-Optional_"/>
      <sheetName val="B14_02_"/>
      <sheetName val="Prov_Sum_"/>
      <sheetName val="Joseph_Record"/>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Cumulative_Rail_"/>
      <sheetName val="Portfolio_List"/>
      <sheetName val="Initial_Data"/>
      <sheetName val="Package_Status"/>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VWVU))tÏØ0__22"/>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Finansal_tamamlanma_Eğrisi4"/>
      <sheetName val="May_054"/>
      <sheetName val="April_054"/>
      <sheetName val="Aug_054"/>
      <sheetName val="July_054"/>
      <sheetName val="June_054"/>
      <sheetName val="Nov_054"/>
      <sheetName val="Oct_054"/>
      <sheetName val="Sep_054"/>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precast_RC_element4"/>
      <sheetName val="pile_Fabrication4"/>
      <sheetName val="New_Bld4"/>
      <sheetName val="[SHOPLIST_xls]/VWVU))tÏØ0__83"/>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2_Plex3"/>
      <sheetName val="Sheet1_(2)3"/>
      <sheetName val="4_Plex3"/>
      <sheetName val="6_Plex_3"/>
      <sheetName val="Detailed_Summary3"/>
      <sheetName val="Sheet1_(3)3"/>
      <sheetName val="Sheet1_(4)3"/>
      <sheetName val="Dash_board13"/>
      <sheetName val="HB_CEC_schd_4_24"/>
      <sheetName val="HB_CEC_schd_4_34"/>
      <sheetName val="HB_CEC_schd_5_24"/>
      <sheetName val="HB_CEC_schd_6_24"/>
      <sheetName val="HB_CEC_schd_7_24"/>
      <sheetName val="HB_CEC_schd_9_24"/>
      <sheetName val="Doha_Farm4"/>
      <sheetName val="Dropdown_List4"/>
      <sheetName val="CIF_COST_ITEM2"/>
      <sheetName val="Rates_for_public_areas2"/>
      <sheetName val="[SHOPLIST_xls][SHOPLIST_xls]734"/>
      <sheetName val="Estimate_for_approval2"/>
      <sheetName val="Balance_Sheet2"/>
      <sheetName val="B-3_2_EB2"/>
      <sheetName val="Trade_Summary2"/>
      <sheetName val="AOP_Summary-24"/>
      <sheetName val="B04-A_-_DIA_SUDEER2"/>
      <sheetName val="04D_-_Tanmyat2"/>
      <sheetName val="13-_B04-B_&amp;_C2"/>
      <sheetName val="_SITE_09_B04-B&amp;C-AFAQ2"/>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ec__A-PQ3"/>
      <sheetName val="Preamble_B3"/>
      <sheetName val="Sec__C-Dayworks3"/>
      <sheetName val="d5_3"/>
      <sheetName val="Sheet_Index2"/>
      <sheetName val="Status_Summary3"/>
      <sheetName val="CONSTRUCTION_COMPONENT2"/>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SHOPLIST_xls][SH2"/>
      <sheetName val="[SHOPLIST_xls]70_2"/>
      <sheetName val="P1926-H2B_Pkg_2A&amp;2B2"/>
      <sheetName val="P1940-H2B_Pkg_1_Guestrooms2"/>
      <sheetName val="BOQ_1_922"/>
      <sheetName val="Abs_PMRL2"/>
      <sheetName val="B2-DV_No_021"/>
      <sheetName val="GENERAL_SUMMARY1"/>
      <sheetName val="SITE_WORKS1"/>
      <sheetName val="WOOD_WORK1"/>
      <sheetName val="THERMAL_&amp;_MOISTURE_1"/>
      <sheetName val="DOORS_&amp;_WINDOWS1"/>
      <sheetName val="Additional_Items1"/>
      <sheetName val="Master_data1"/>
      <sheetName val="[SHOPLIST_xls]/VWVU))tÏØ0__88"/>
      <sheetName val="Staff_OLD_1"/>
      <sheetName val="Comp_equip1"/>
      <sheetName val="Basic_Rate1"/>
      <sheetName val="MASTER_RATE_ANALYSIS1"/>
      <sheetName val="MAIN_SUMMARY1"/>
      <sheetName val="[SHOPLIST_xls]/VWVU))tÏØ0__89"/>
      <sheetName val="[SHOPLIST_xls]/VWVU))tÏØ0__90"/>
      <sheetName val="Appendix-A_-GRAND_SUMMARY1"/>
      <sheetName val="D9_(New_Rate)1"/>
      <sheetName val="Grand_Summary_1"/>
      <sheetName val="Bill_No_01_-_GI_1"/>
      <sheetName val="combined_1"/>
      <sheetName val="summary-Optional_1"/>
      <sheetName val="B14_02_1"/>
      <sheetName val="Prov_Sum_1"/>
      <sheetName val="Contractor_Application1"/>
      <sheetName val="08_MEP_Summary1"/>
      <sheetName val="Addnl_works1"/>
      <sheetName val="B3__Material_on_Site-Detail1"/>
      <sheetName val="Joseph_Record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umulative_Rail_1"/>
      <sheetName val="TB_ALJADA1"/>
      <sheetName val="Plot_Area1"/>
      <sheetName val="Closing_entries1"/>
      <sheetName val="Executive_Summary1"/>
      <sheetName val="Sales_Tracking_Report_(STR)1"/>
      <sheetName val="Blocking_Tracking_Report_(BTR)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개시대사_(2)"/>
      <sheetName val="Account_Codes"/>
      <sheetName val="WATER_DUCT_-_IC_21"/>
      <sheetName val="Asset_Desc"/>
      <sheetName val="Div_10-Specialities_"/>
      <sheetName val="MALE_&amp;_FEMALE_"/>
      <sheetName val="Div_Summary"/>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VWVU))tÏØ0__23"/>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Finansal_tamamlanma_Eğrisi5"/>
      <sheetName val="May_055"/>
      <sheetName val="April_055"/>
      <sheetName val="Aug_055"/>
      <sheetName val="July_055"/>
      <sheetName val="June_055"/>
      <sheetName val="Nov_055"/>
      <sheetName val="Oct_055"/>
      <sheetName val="Sep_055"/>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precast_RC_element5"/>
      <sheetName val="pile_Fabrication5"/>
      <sheetName val="New_Bld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HB_CEC_schd_4_25"/>
      <sheetName val="HB_CEC_schd_4_35"/>
      <sheetName val="HB_CEC_schd_5_25"/>
      <sheetName val="HB_CEC_schd_6_25"/>
      <sheetName val="HB_CEC_schd_7_25"/>
      <sheetName val="HB_CEC_schd_9_25"/>
      <sheetName val="Doha_Farm5"/>
      <sheetName val="Dropdown_List5"/>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B2-DV_No_022"/>
      <sheetName val="GENERAL_SUMMARY2"/>
      <sheetName val="SITE_WORKS2"/>
      <sheetName val="WOOD_WORK2"/>
      <sheetName val="THERMAL_&amp;_MOISTURE_2"/>
      <sheetName val="DOORS_&amp;_WINDOWS2"/>
      <sheetName val="Additional_Items2"/>
      <sheetName val="Master_data2"/>
      <sheetName val="[SHOPLIST_xls]/VWVU))tÏØ0_105"/>
      <sheetName val="Staff_OLD_2"/>
      <sheetName val="Comp_equip2"/>
      <sheetName val="Basic_Rate2"/>
      <sheetName val="MASTER_RATE_ANALYSIS2"/>
      <sheetName val="MAIN_SUMMARY2"/>
      <sheetName val="[SHOPLIST_xls]/VWVU))tÏØ0_106"/>
      <sheetName val="[SHOPLIST_xls]/VWVU))tÏØ0_107"/>
      <sheetName val="Appendix-A_-GRAND_SUMMARY2"/>
      <sheetName val="D9_(New_Rate)2"/>
      <sheetName val="Grand_Summary_2"/>
      <sheetName val="Bill_No_01_-_GI_2"/>
      <sheetName val="combined_2"/>
      <sheetName val="summary-Optional_2"/>
      <sheetName val="B14_02_2"/>
      <sheetName val="Prov_Sum_2"/>
      <sheetName val="Contractor_Application2"/>
      <sheetName val="08_MEP_Summary2"/>
      <sheetName val="Addnl_works2"/>
      <sheetName val="B3__Material_on_Site-Detail2"/>
      <sheetName val="Joseph_Record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Top_s灨ὔ밀ὔ턀"/>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SHOPLIST_xls]70_x005f_x0000_,/0_x000"/>
      <sheetName val="SI_22"/>
      <sheetName val="TO_List"/>
      <sheetName val="CCTV_DATA"/>
      <sheetName val="_boaboard_(1)"/>
      <sheetName val="Gene��i0_"/>
      <sheetName val="70,/0s�i����i"/>
      <sheetName val="Top_shԀ"/>
      <sheetName val="Detail_Page"/>
      <sheetName val="Closing"/>
      <sheetName val="Milestone"/>
      <sheetName val="[SHOPLIST.xls]70,/0s«iÆøí¬i4"/>
      <sheetName val="[SHOPLIST.xls]70,/0s«iÆøí¬i5"/>
      <sheetName val="SUBS SUM"/>
      <sheetName val="Top_s๨ꫝ"/>
      <sheetName val="Reference"/>
      <sheetName val="Administrative Prices"/>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EATON SUMMARY"/>
      <sheetName val="Sump"/>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Basement Budget"/>
      <sheetName val="BoQ(2)"/>
      <sheetName val="tower and monopoles "/>
      <sheetName val="ASD Sum of Parts"/>
      <sheetName val="intr_stool_brkup_x0000_"/>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_SHOPLIST_xls_72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プロジェクト概要"/>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70___0_s__i____23"/>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70_x005f_x005f_x005f_x0000__7"/>
      <sheetName val="[SHOPLIST.xls]_SHOPLIST_xls_901"/>
      <sheetName val="[SHOPLIST.xls]_SHOPLIST_xls_902"/>
      <sheetName val="[SHOPLIST.xls]70___0_s__i____24"/>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VW__VU________16"/>
      <sheetName val="[SHOPLIST.xls]_VW__VU________17"/>
      <sheetName val="[SHOPLIST.xls]_SHOPLIST_xl_1049"/>
      <sheetName val="[SHOPLIST.xls]_SHOPLIST_xl_1050"/>
      <sheetName val="[SHOPLIST.xls]_SHOPLIST_xl_1051"/>
      <sheetName val="[SHOPLIST.xls]70_x005f_x0000___0_x0_9"/>
      <sheetName val="[SHOPLIST.xls]70___0_s__i____25"/>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Income Statement"/>
      <sheetName val="FAL_intern"/>
      <sheetName val="SI_221"/>
      <sheetName val="TO_List1"/>
      <sheetName val="CCTV_DATA1"/>
      <sheetName val="FAL_intern1"/>
      <sheetName val="SI_222"/>
      <sheetName val="TO_List2"/>
      <sheetName val="CCTV_DATA2"/>
      <sheetName val="FAL_intern2"/>
      <sheetName val="[SHOPLIST_xls]/VW"/>
      <sheetName val="Cost Heaࡤing"/>
      <sheetName val="DVL"/>
      <sheetName val="BULD_3"/>
      <sheetName val="BLOCK_K"/>
      <sheetName val="제출내역_(2)"/>
      <sheetName val="bill no. 3"/>
      <sheetName val="FLOOR_AND_CEILING"/>
      <sheetName val="area_comp_2011_01_18_(2)"/>
      <sheetName val="drop_down_lists"/>
      <sheetName val="PH_5"/>
      <sheetName val="[SHOPLIST_xls]70___0_s__i_____2"/>
      <sheetName val="[SHOPLIST_xls]_VW__VU_________2"/>
      <sheetName val="[SHOPLIST_xls]_VW__VU_________3"/>
      <sheetName val="[SHOPLIST_xls]70_x005f_x0000___0_x0_2"/>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SHOPLIST.xls]/VWVU))tÏØ0__21"/>
      <sheetName val="[SHOPLIST.xls]/VWVU))tÏØ0__20"/>
      <sheetName val="[SHOPLIST.xls]70,/0s�i����i"/>
      <sheetName val="[SHOPLIST.xls]/VWVU))tÏØ0__23"/>
      <sheetName val="[SHOPLIST.xls]/VWVU))tÏØ0__22"/>
      <sheetName val="FEVA"/>
      <sheetName val="HO Costs"/>
      <sheetName val="DVM Sizing Calculator- 10 ips "/>
      <sheetName val="_SHOPLIST.xls_70_x005f_x0000_,_0_x000"/>
      <sheetName val="beam-reinft"/>
      <sheetName val="Non-Positioin Summary"/>
      <sheetName val="Unit cost- Drain-Protection-1 "/>
      <sheetName val="Unit cost- Drain-Protection-2"/>
      <sheetName val="S-Curve_Update"/>
      <sheetName val="VESSELS_"/>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Customer_Master_Data"/>
      <sheetName val="ZED_Inventory_Phase_1"/>
      <sheetName val="5%_5%_&amp;_7Years"/>
      <sheetName val="10%_5%_6Y"/>
      <sheetName val="Data_validation_1"/>
      <sheetName val="Data_Validation_2"/>
      <sheetName val="Receipt_manual"/>
      <sheetName val="pivot-summary_(2)"/>
      <sheetName val="Updated_Sales_Report"/>
      <sheetName val="A1-2_&amp;_B1-2_"/>
      <sheetName val="Deleted_Buildings"/>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HVAC"/>
      <sheetName val="HVAC-Qty"/>
      <sheetName val="RBD-AHU"/>
      <sheetName val="RBD ENG"/>
      <sheetName val="RBD-EX-RF-01"/>
      <sheetName val="RBD SLD.RLD"/>
      <sheetName val="RBD-VAV"/>
      <sheetName val="V.Summary"/>
      <sheetName val="[SHOPLIST_xls]70___0_s__i_____3"/>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Data Works"/>
      <sheetName val="Works"/>
      <sheetName val="UC-Testing"/>
      <sheetName val="Control Panel"/>
      <sheetName val="HSBC"/>
      <sheetName val="REBAR"/>
      <sheetName val="Product Sheet40"/>
      <sheetName val="Cost Summary"/>
      <sheetName val="Cost Summary SD"/>
      <sheetName val="Schedule S-Curve Revision#3"/>
      <sheetName val="2.223M_due to adj profit"/>
      <sheetName val="Лист1"/>
      <sheetName val="Fiyatlar"/>
      <sheetName val="50"/>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SHOPLIST_xls]70,/0s«iÆøí¬i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footing for SP"/>
      <sheetName val="inter"/>
      <sheetName val="MSH51C"/>
      <sheetName val="Detail_Page1"/>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Mnhr Book Updated 11.10.2018"/>
      <sheetName val="B.Room W.Done Progress"/>
      <sheetName val="SUMMARY (ROOM)"/>
      <sheetName val="W.D Prgress Public area"/>
      <sheetName val="SUMMARY Public"/>
      <sheetName val="Comparision"/>
      <sheetName val="JAN"/>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SHOPLIST.xls]70_x0000_,/0_x000"/>
      <sheetName val="BT3-Package 05"/>
      <sheetName val="BOQ-Civil"/>
      <sheetName val="1-Summary"/>
      <sheetName val="วัดใต้"/>
      <sheetName val="B-2"/>
      <sheetName val="基本ﾃﾞｰﾀ"/>
      <sheetName val="Schedules"/>
      <sheetName val="1A"/>
      <sheetName val="Total PrC-Goldi"/>
      <sheetName val="Room Type"/>
      <sheetName val="Basement2 DB"/>
      <sheetName val="8_0_Programme"/>
      <sheetName val="Kur"/>
      <sheetName val="HAKEDİŞ "/>
      <sheetName val="keşif özeti"/>
      <sheetName val="Katsayılar"/>
      <sheetName val="SoW_Assess_Blank_Form"/>
      <sheetName val="VO_Breakdown"/>
      <sheetName val="Measurement_Sheet"/>
      <sheetName val="Schedule_of_Drawings"/>
      <sheetName val="SI_Schedule"/>
      <sheetName val="ContraCharge_Schedule"/>
      <sheetName val="S-Curve_Update1"/>
      <sheetName val="[SHOPLIST_xls]70_x005f_x0000_,/0_x001"/>
      <sheetName val="SoW_Assess_Blank_Form1"/>
      <sheetName val="VO_Breakdown1"/>
      <sheetName val="Measurement_Sheet1"/>
      <sheetName val="Schedule_of_Drawings1"/>
      <sheetName val="SI_Schedule1"/>
      <sheetName val="ContraCharge_Schedule1"/>
      <sheetName val="VESSELS_1"/>
      <sheetName val="foot-slab_rein_x0000__x0000_"/>
      <sheetName val="foot-slab_reinø_x0006_"/>
      <sheetName val="foot-slab_reinÝ¥"/>
      <sheetName val="foot-slab_reinP"/>
      <sheetName val="SUM-AIR-Submit"/>
      <sheetName val="Schedules PL"/>
      <sheetName val="Schedules BS"/>
      <sheetName val="Summary-margin calc"/>
      <sheetName val="Qty SR"/>
      <sheetName val="EW SR"/>
      <sheetName val="Cost Rates"/>
      <sheetName val="LOOKUP(MM)"/>
      <sheetName val="간접비내역-1"/>
      <sheetName val="GRAPH_DATA"/>
      <sheetName val="Démol_"/>
      <sheetName val="[SHOPLIST_xls][SHOPLIST_xls]70?"/>
      <sheetName val="Spacing_of_Delineators"/>
      <sheetName val="Démol_1"/>
      <sheetName val="Spacing_of_Delineators1"/>
      <sheetName val="P-Ins_&amp;_Bonds1"/>
      <sheetName val="Item_List_OLD"/>
      <sheetName val="AN"/>
      <sheetName val="Beach Villas"/>
      <sheetName val="Overwater Villas"/>
      <sheetName val="Presidential Villa"/>
      <sheetName val="hiddenSheet"/>
      <sheetName val="726"/>
      <sheetName val="70,/0s«iÆøí¬i16"/>
      <sheetName val="7011"/>
      <sheetName val="70,11"/>
      <sheetName val="/VW11"/>
      <sheetName val="/VWVU))tÏØ0__55"/>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HOPLIST_xls]726"/>
      <sheetName val="[SHOPLIST_xls][11"/>
      <sheetName val="[SHOPLIST_xls]727"/>
      <sheetName val="[SHOPLIST_xls]728"/>
      <sheetName val="[SHOPLIST_xls]70,/0s«_iÆø_í¬1"/>
      <sheetName val="[SHOPLIST_xls]70,/0s«iÆøí¬i31"/>
      <sheetName val="[SHOPLIST_xls]70,/0s«_iÆø_í¬2"/>
      <sheetName val="[SHOPLIST_xls]70,/0s«iÆøí¬i22"/>
      <sheetName val="[SHOPLIST_xls]70,/0s«iÆøí¬i32"/>
      <sheetName val="[SHOPLIST_xls]70,/0s«i_x1"/>
      <sheetName val="Sheet"/>
      <sheetName val="Tender Stage"/>
      <sheetName val="Delay Clasifications"/>
      <sheetName val="PA Milestones"/>
      <sheetName val="_VWVU))tÏØ0__20"/>
      <sheetName val="_SHOPLIST_xls_70,_0s«iÆøí¬i16"/>
      <sheetName val="New_Bld6"/>
      <sheetName val="Finansal_tamamlanma_Eğrisi6"/>
      <sheetName val="HB_CEC_schd_4_26"/>
      <sheetName val="HB_CEC_schd_4_36"/>
      <sheetName val="HB_CEC_schd_5_26"/>
      <sheetName val="HB_CEC_schd_6_26"/>
      <sheetName val="HB_CEC_schd_7_26"/>
      <sheetName val="HB_CEC_schd_9_26"/>
      <sheetName val="Doha_Farm6"/>
      <sheetName val="Dropdown_List6"/>
      <sheetName val="_SHOPLIST_xls__SHOPLIST_xls_726"/>
      <sheetName val="_SHOPLIST_xls__SHOPLIST_xls_727"/>
      <sheetName val="_SHOPLIST_xls__SHOPLIST_xls_728"/>
      <sheetName val="___________16"/>
      <sheetName val="Comp_equip3"/>
      <sheetName val="Contractor_Application3"/>
      <sheetName val="General_Summary3"/>
      <sheetName val="08_MEP_Summary3"/>
      <sheetName val="Addnl_works3"/>
      <sheetName val="B3__Material_on_Site-Detail3"/>
      <sheetName val="B2-DV_No_023"/>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Grand_Summary_3"/>
      <sheetName val="Bill_No_01_-_GI_3"/>
      <sheetName val="combined_3"/>
      <sheetName val="summary-Optional_3"/>
      <sheetName val="B14_02_3"/>
      <sheetName val="Prov_Sum_3"/>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SI_223"/>
      <sheetName val="TO_List3"/>
      <sheetName val="CCTV_DATA3"/>
      <sheetName val="FAL_intern3"/>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Gene��i"/>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_SHOPLIST_xls__VWVU))tÏØ0__62"/>
      <sheetName val="_SHOPLIST_xls__VWVU))tÏØ0__63"/>
      <sheetName val="_SHOPLIST_xls__VWVU))tÏØ0__72"/>
      <sheetName val="_SHOPLIST_xls__SHOPLIST_xls__VW"/>
      <sheetName val="_SHOPLIST_xls__VWVU))tÏØ0__81"/>
      <sheetName val="_SHOPLIST_xls__VWVU))tÏØ0__91"/>
      <sheetName val="[SHOPLIST_xls][SHOPLIST_xls]7_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3"/>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Bill_3_Boutique"/>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SHOPLIST_xls]/VWVU))tÏØ0_108"/>
      <sheetName val="[SHOPLIST_xls]/VWVU))tÏØ0_109"/>
      <sheetName val="개시대사_(2)2"/>
      <sheetName val="Ref_Arch2"/>
      <sheetName val="Div_Summary2"/>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Démol_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2_Plex6"/>
      <sheetName val="Sheet1_(2)6"/>
      <sheetName val="4_Plex6"/>
      <sheetName val="6_Plex_6"/>
      <sheetName val="Detailed_Summary6"/>
      <sheetName val="Sheet1_(3)6"/>
      <sheetName val="Sheet1_(4)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REQ_REMARKS"/>
      <sheetName val="STOCKWTG"/>
      <sheetName val="POLY"/>
      <sheetName val="Advance Recovery"/>
      <sheetName val="SC Cost FEB 03"/>
      <sheetName val=" N Finansal Eğri"/>
      <sheetName val="Rate_analysis21"/>
      <sheetName val="[SHOPLIST_xls][SHOPLIST_xls]750"/>
      <sheetName val="[SHOPLIST_xls][SHOPLIST_xls]75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SHOPLIST_xls][SHOPLIST_xls]752"/>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SHOPLIST_xls]753"/>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754"/>
      <sheetName val="[SHOPLIST_xls][SHOPLIST_xls]755"/>
      <sheetName val="[SHOPLIST_xls][SHOPLIST_xls]_49"/>
      <sheetName val="[SHOPLIST_xls][SHOPLIST_xls]_50"/>
      <sheetName val="[SHOPLIST_xls][SHOPLIST_xls]_51"/>
      <sheetName val="[SHOPLIST_xls][SHOPLIST_xls]756"/>
      <sheetName val="[SHOPLIST_xls][SHOPLIST_xls]_52"/>
      <sheetName val="[SHOPLIST_xls][SHOPLIST_xls]_53"/>
      <sheetName val="[SHOPLIST_xls][SHOPLIST_xls]757"/>
      <sheetName val="[SHOPLIST_xls][SHOPLIST_xls]_54"/>
      <sheetName val="[SHOPLIST_xls][SHOPLIST_xls]758"/>
      <sheetName val="[SHOPLIST_xls][SHOPLIST_xls]_55"/>
      <sheetName val="[SHOPLIST_xls][SHOPLIST_xls]_56"/>
      <sheetName val="[SHOPLIST_xls]70_x005f_x0000_,/0_x00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_Structural"/>
      <sheetName val="Travel_Cranes"/>
      <sheetName val="Recap_Travel_Crane"/>
      <sheetName val="Recap_Architect"/>
      <sheetName val="Recap_External"/>
      <sheetName val="Recap_Struct"/>
      <sheetName val="Package_1"/>
      <sheetName val="Recap_Lift"/>
      <sheetName val="SUBS_SUM"/>
      <sheetName val="Landscape_No_1"/>
      <sheetName val="MEP_No_3"/>
      <sheetName val="[SHOPLIST_xls]70,/0s«iÆøí¬i110"/>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70___0_s__i_____5"/>
      <sheetName val="[SHOPLIST_xls]_VW__VU_________4"/>
      <sheetName val="[SHOPLIST_xls]_VW__VU_________5"/>
      <sheetName val="[SHOPLIST_xls]70_x005f_x0000___0_x0_3"/>
      <sheetName val="[SHOPLIST_xls]70___0_s__i_____6"/>
      <sheetName val="[SHOPLIST_xls]70___0_s__i_____7"/>
      <sheetName val="[SHOPLIST_xls][SHOPLIST_xls]759"/>
      <sheetName val="[SHOPLIST_xls][SHOPLIST_xls]760"/>
      <sheetName val="[SHOPLIST_xls][SHOPLIST_xls]761"/>
      <sheetName val="[SHOPLIST_xls][SHOPLIST_xls]762"/>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SHOPLIST_xls]113"/>
      <sheetName val="[SHOPLIST_xls][SHOPLIST_xls]114"/>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SHOPLIST_xls]123"/>
      <sheetName val="[SHOPLIST_xls][SHOPLIST_xls]124"/>
      <sheetName val="[SHOPLIST_xls][SHOPLIST_xls]125"/>
      <sheetName val="[SHOPLIST_xls][SHOPLIST_xls]126"/>
      <sheetName val="[SHOPLIST_xls][SHOPLIST_xls]127"/>
      <sheetName val="[SHOPLIST_xls][SHOPLIST_xls]128"/>
      <sheetName val="[SHOPLIST_xls][SHOPLIST_xls]129"/>
      <sheetName val="[SHOPLIST_xls][SHOPLIST_xls]130"/>
      <sheetName val="[SHOPLIST_xls][SHOPLIST_xls]131"/>
      <sheetName val="[SHOPLIST_xls][SHOPLIST_xls]132"/>
      <sheetName val="[SHOPLIST_xls][SHOPLIST_xls]133"/>
      <sheetName val="[SHOPLIST_xls][SHOPLIST_xls]134"/>
      <sheetName val="[SHOPLIST_xls][SHOPLIST_xls]135"/>
      <sheetName val="[SHOPLIST_xls][SHOPLIST_xls]136"/>
      <sheetName val="[SHOPLIST_xls][SHOPLIST_xls]137"/>
      <sheetName val="[SHOPLIST_xls][SHOPLIST_xls]138"/>
      <sheetName val="[SHOPLIST_xls][SHOPLIST_xls]139"/>
      <sheetName val="[SHOPLIST_xls][SHOPLIST_xls]140"/>
      <sheetName val="[SHOPLIST_xls][SHOPLIST_xls]141"/>
      <sheetName val="[SHOPLIST_xls][SHOPLIST_xls]142"/>
      <sheetName val="[SHOPLIST_xls][SHOPLIST_xls]143"/>
      <sheetName val="[SHOPLIST_xls][SHOPLIST_xls]144"/>
      <sheetName val="[SHOPLIST_xls][SHOPLIST_xls]145"/>
      <sheetName val="[SHOPLIST_xls][SHOPLIST_xls]146"/>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_SHOPLIST_xls_100"/>
      <sheetName val="[SHOPLIST_xls]_SHOPLIST_xls_101"/>
      <sheetName val="[SHOPLIST_xls]_SHOPLIST_xls_102"/>
      <sheetName val="[SHOPLIST_xls]_SHOPLIST_xls_103"/>
      <sheetName val="[SHOPLIST_xls]_SHOPLIST_xls_104"/>
      <sheetName val="[SHOPLIST_xls]_SHOPLIST_xls_105"/>
      <sheetName val="[SHOPLIST_xls]_SHOPLIST_xls_106"/>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_SHOPLIST_xls_107"/>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70_x005f_x005f_x005f_x0000__2"/>
      <sheetName val="[SHOPLIST_xls]70___0_s__i_____4"/>
      <sheetName val="[SHOPLIST_xls][SHOPLIST_xls]763"/>
      <sheetName val="[SHOPLIST_xls][SHOPLIST_xls]764"/>
      <sheetName val="[SHOPLIST_xls][SHOPLIST_xls]765"/>
      <sheetName val="[SHOPLIST_xls][SHOPLIST_xls]766"/>
      <sheetName val="[SHOPLIST_xls][SHOPLIST_xls]767"/>
      <sheetName val="[SHOPLIST_xls][SHOPLIST_xls]768"/>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SHOPLIST_xls]181"/>
      <sheetName val="[SHOPLIST_xls][SHOPLIST_xls]182"/>
      <sheetName val="[SHOPLIST_xls][SHOPLIST_xls]183"/>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SHOPLIST_xls]184"/>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SHOPLIST_xls]185"/>
      <sheetName val="[SHOPLIST_xls][SHOPLIST_xls]186"/>
      <sheetName val="[SHOPLIST_xls][SHOPLIST_xls]187"/>
      <sheetName val="[SHOPLIST_xls][SHOPLIST_xls]188"/>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SHOPLIST_xls]227"/>
      <sheetName val="[SHOPLIST_xls][SHOPLIST_xls]22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SHOPLIST_xls]/VWVU))1"/>
      <sheetName val="Income_Statement"/>
      <sheetName val="Data_Works"/>
      <sheetName val="Control_Panel"/>
      <sheetName val="DIRLBR"/>
      <sheetName val="2.0 Cover Sum"/>
      <sheetName val="Mp-team 1"/>
      <sheetName val="1 Summary"/>
      <sheetName val="co-no.2"/>
      <sheetName val="Lstsub"/>
      <sheetName val="Arch"/>
      <sheetName val="DB"/>
      <sheetName val="Fee Rate Summary"/>
      <sheetName val="NPV"/>
      <sheetName val="P Staff fac"/>
      <sheetName val="Internal"/>
      <sheetName val="Macro custom function"/>
      <sheetName val="h-013211-2"/>
      <sheetName val="satış planı (2)"/>
      <sheetName val="Tahsilat"/>
      <sheetName val="BUR"/>
      <sheetName val="FSA"/>
      <sheetName val="Services_InitialEst_UtilityServ"/>
      <sheetName val="[SHOPLIST.xls]_VW__VU________18"/>
      <sheetName val="[SHOPLIST.xls]70_x005f_x0000___0_x_10"/>
      <sheetName val="[SHOPLIST.xls]70___0_s__i____28"/>
      <sheetName val="[SHOPLIST.xls]_VW__VU________19"/>
      <sheetName val="[SHOPLIST.xls]70___0_s__i____29"/>
      <sheetName val="Note"/>
      <sheetName val="URA-C1"/>
      <sheetName val="[SHOPLIST.xls][SHOPLIST_xls]/VW"/>
      <sheetName val="Index sheet"/>
      <sheetName val="PC_"/>
      <sheetName val="App_-_A_"/>
      <sheetName val="App-_B_"/>
      <sheetName val="App_-_C_"/>
      <sheetName val="App_-_D_"/>
      <sheetName val="App_-_E_"/>
      <sheetName val="App_-_F"/>
      <sheetName val="App_-_G_"/>
      <sheetName val="App_-_H"/>
      <sheetName val="Concrete_Breakdown"/>
      <sheetName val="Masonry_Breakdown"/>
      <sheetName val="[SHOPLIST_xls]/VW1"/>
      <sheetName val="Bill_3_Boutique1"/>
      <sheetName val="[SHOPLIST_xls]70___0_s__i_____1"/>
      <sheetName val="[SHOPLIST_xls]_VW__VU_________1"/>
      <sheetName val="Landscape_No_11"/>
      <sheetName val="MEP_No_31"/>
      <sheetName val="BULD_31"/>
      <sheetName val="BLOCK_K1"/>
      <sheetName val="_boaboard_(1)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Item_List_OLD1"/>
      <sheetName val="제출내역_(2)1"/>
      <sheetName val="[SHOPLIST_xls]/VWVU))2"/>
      <sheetName val="[SHOPLIST_xls]70_x005f_x005f_x005f_x0000__1"/>
      <sheetName val="_Structural1"/>
      <sheetName val="Travel_Cranes1"/>
      <sheetName val="Recap_Travel_Crane1"/>
      <sheetName val="Recap_Architect1"/>
      <sheetName val="Recap_External1"/>
      <sheetName val="Recap_Struct1"/>
      <sheetName val="Package_11"/>
      <sheetName val="Recap_Lift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Inventory "/>
      <sheetName val="information"/>
      <sheetName val="PRO_DCI"/>
      <sheetName val="G29A"/>
      <sheetName val="total"/>
      <sheetName val="Drop_down2"/>
      <sheetName val="Joseph_Record3"/>
      <sheetName val="70_x005f_x0000_,/0_x005f_x0000_"/>
      <sheetName val="Fdata"/>
      <sheetName val="foot-slab_rein"/>
      <sheetName val="sc"/>
      <sheetName val="[SHOPLIST_xls]70,/0s«_iÆø_í¬3"/>
      <sheetName val="[SHOPLIST_xls]70,/0s«iÆøí¬i23"/>
      <sheetName val="[SHOPLIST_xls]70,/0s«iÆøí¬i33"/>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Front Sheet"/>
      <sheetName val="Indirect Costs"/>
      <sheetName val="RateAnalysis"/>
      <sheetName val="Summary year Plan"/>
      <sheetName val="Dropdown Attributes"/>
      <sheetName val="Matl"/>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foot-slab_reinø"/>
      <sheetName val="maingirder"/>
      <sheetName val="basic-data"/>
      <sheetName val="Enquire"/>
      <sheetName val="ROY"/>
      <sheetName val="12"/>
      <sheetName val="BS "/>
      <sheetName val="Accounts"/>
      <sheetName val="GFA_HQ_Building38"/>
      <sheetName val="GFA_Conference37"/>
      <sheetName val="StattCo_yCharges36"/>
      <sheetName val="BQ_External37"/>
      <sheetName val="Chiet_tinh_dz2236"/>
      <sheetName val="Chiet_tinh_dz3536"/>
      <sheetName val="CT_Thang_Mo36"/>
      <sheetName val="Raw_Data36"/>
      <sheetName val="Penthouse_Apartment36"/>
      <sheetName val="LABOUR_HISTOGRAM37"/>
      <sheetName val="Graph_Data_(DO_NOT_PRINT)36"/>
      <sheetName val="@risk_rents_and_incentives36"/>
      <sheetName val="Car_park_lease36"/>
      <sheetName val="Net_rent_analysis36"/>
      <sheetName val="Poz-1_36"/>
      <sheetName val="Lab_Cum_Hist36"/>
      <sheetName val="LEVEL_SHEET36"/>
      <sheetName val="Bill_No__236"/>
      <sheetName val="budget_summary_(2)35"/>
      <sheetName val="Budget_Analysis_Summary35"/>
      <sheetName val="FOL_-_Bar36"/>
      <sheetName val="SPT_vs_PHI36"/>
      <sheetName val="CT__PL35"/>
      <sheetName val="intr_stool_brkup35"/>
      <sheetName val="Customize_Your_Invoice36"/>
      <sheetName val="HVAC_BoQ36"/>
      <sheetName val="Projet,_methodes_&amp;_couts35"/>
      <sheetName val="Risques_majeurs_&amp;_Frais_Ind_35"/>
      <sheetName val="Tender_Summary36"/>
      <sheetName val="Insurance_Ext36"/>
      <sheetName val="Bill_133"/>
      <sheetName val="Bill_234"/>
      <sheetName val="Bill_333"/>
      <sheetName val="Bill_433"/>
      <sheetName val="Bill_533"/>
      <sheetName val="Bill_633"/>
      <sheetName val="Bill_733"/>
      <sheetName val="Body_Sheet35"/>
      <sheetName val="1_0_Executive_Summary35"/>
      <sheetName val="Top_sheet35"/>
      <sheetName val="POWER_ASSUMPTIONS32"/>
      <sheetName val="Ap_A33"/>
      <sheetName val="SHOPLIST_xls32"/>
      <sheetName val="2_Div_14_33"/>
      <sheetName val="Invoice_Summary32"/>
      <sheetName val="beam-reinft-IIInd_floor32"/>
      <sheetName val="Dubai_golf32"/>
      <sheetName val="PROJECT_BRIEF33"/>
      <sheetName val="beam-reinft-machine_rm32"/>
      <sheetName val="Civil_Boq31"/>
      <sheetName val="HIRED_LABOUR_CODE29"/>
      <sheetName val="PA-_Consutant_29"/>
      <sheetName val="foot-slab_reinft29"/>
      <sheetName val="Softscape_Buildup31"/>
      <sheetName val="Mat'l_Rate31"/>
      <sheetName val="C_(3)33"/>
      <sheetName val="DETAILED__BOQ29"/>
      <sheetName val="M-Book_for_Conc29"/>
      <sheetName val="M-Book_for_FW29"/>
      <sheetName val="WITHOUT_C&amp;I_PROFIT_(3)31"/>
      <sheetName val="Activity_List31"/>
      <sheetName val="BILL_COV29"/>
      <sheetName val="Ra__stair29"/>
      <sheetName val="Materials_Cost(PCC)28"/>
      <sheetName val="India_F&amp;S_Template28"/>
      <sheetName val="IO_LIST28"/>
      <sheetName val="Material_28"/>
      <sheetName val="Quote_Sheet28"/>
      <sheetName val="Day_work28"/>
      <sheetName val="CHART_OF_ACCOUNTS26"/>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BOQ_Direct_selling_cost27"/>
      <sheetName val="VALVE_CHAMBERS28"/>
      <sheetName val="Fire_Hydrants28"/>
      <sheetName val="B_GATE_VALVE28"/>
      <sheetName val="Sub_G1_Fire28"/>
      <sheetName val="Sub_G12_Fire28"/>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Eq__Mobilization26"/>
      <sheetName val="B185-B-9_126"/>
      <sheetName val="B185-B-9_226"/>
      <sheetName val="Material_List_25"/>
      <sheetName val="w't_table25"/>
      <sheetName val="Elemental_Buildup25"/>
      <sheetName val="E-Bill_No_6_A-O26"/>
      <sheetName val="B09_126"/>
      <sheetName val="PointNo_525"/>
      <sheetName val="Working_for_RCC27"/>
      <sheetName val="PMWeb_data26"/>
      <sheetName val="2_2)Revised_Cash_Flow25"/>
      <sheetName val="Summary_of_Work23"/>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PRECAST_lightconc-II27"/>
      <sheetName val="final_abstract27"/>
      <sheetName val="SS_MH26"/>
      <sheetName val="Index_List25"/>
      <sheetName val="Type_List25"/>
      <sheetName val="File_Types25"/>
      <sheetName val="입찰내역_발주처_양식25"/>
      <sheetName val="LIST_DO_NOT_REMOVE24"/>
      <sheetName val="Staff_Acco_23"/>
      <sheetName val="TBAL9697_-group_wise__sdpl23"/>
      <sheetName val="Employee_List23"/>
      <sheetName val="B6_2_24"/>
      <sheetName val="Project_Cost_Breakdown23"/>
      <sheetName val="Mall_waterproofing22"/>
      <sheetName val="MSCP_waterproofing22"/>
      <sheetName val="Chiet_t25"/>
      <sheetName val="Staffing_and_Rates_IA25"/>
      <sheetName val="Rate_summary22"/>
      <sheetName val="SITE_WORK22"/>
      <sheetName val="RAB_AR&amp;STR22"/>
      <sheetName val="Annex_1_Sect_3a23"/>
      <sheetName val="Annex_1_Sect_3a_123"/>
      <sheetName val="Annex_1_Sect_3b23"/>
      <sheetName val="Annex_1_Sect_3c23"/>
      <sheetName val="HOURLY_RATES23"/>
      <sheetName val="Item-_Compact23"/>
      <sheetName val="E_&amp;_R23"/>
      <sheetName val="Рабочий_лист22"/>
      <sheetName val="PT_141-_Site_A_Landscape22"/>
      <sheetName val="d-safe_DELUXE22"/>
      <sheetName val="Back_up22"/>
      <sheetName val="Duct_Accesories22"/>
      <sheetName val="INDIGINEOUS_ITEMS_22"/>
      <sheetName val="train_cash22"/>
      <sheetName val="accom_cash22"/>
      <sheetName val="????_???_??22"/>
      <sheetName val="Labour_&amp;_Plant22"/>
      <sheetName val="Ave_wtd_rates22"/>
      <sheetName val="Debits_as_on_12_04_0822"/>
      <sheetName val="STAFFSCHED_22"/>
      <sheetName val="TRIAL_BALANCE22"/>
      <sheetName val="GPL_Revenu_Update22"/>
      <sheetName val="DO_NOT_TOUCH22"/>
      <sheetName val="Work_Type22"/>
      <sheetName val="Common_Variables22"/>
      <sheetName val="Resumo_Empreitadas18"/>
      <sheetName val="Risk_Breakdown_Structure21"/>
      <sheetName val="Geneí¬_i21"/>
      <sheetName val="PROJECT_BRIEF(EX_NEW)22"/>
      <sheetName val="steel_total21"/>
      <sheetName val="ELE_BOQ21"/>
      <sheetName val="Z-_GENERAL_PRICE_SUMMARY18"/>
      <sheetName val="Cashflow_projection17"/>
      <sheetName val="PPA_Summary18"/>
      <sheetName val="Equipment_Rates17"/>
      <sheetName val="AREA_OF_APPLICATION21"/>
      <sheetName val="Floor_Box_19"/>
      <sheetName val="Mix_Design18"/>
      <sheetName val="[SHOPLIST_xls][SHOPLIST_xls][17"/>
      <sheetName val="E_H_-_H__W_P_17"/>
      <sheetName val="E__H__Treatment_for_pile_cap17"/>
      <sheetName val="[SHOPLIST_xls]/VW17"/>
      <sheetName val="1_2_Staff_Schedule18"/>
      <sheetName val="Form_617"/>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_prog_figs_-u5_and_total18"/>
      <sheetName val="[SHOPLIST_xls]7017"/>
      <sheetName val="[SHOPLIST_xls]70,17"/>
      <sheetName val="Bill_1017"/>
      <sheetName val="Cost_Heading14"/>
      <sheetName val="D_&amp;_W_sizes14"/>
      <sheetName val="SOPMA_DD14"/>
      <sheetName val="Qtys_ZamZam_(Del__before)14"/>
      <sheetName val="Qtys_Relocation_(Del_before)14"/>
      <sheetName val="_Qtys_Sub_&amp;_Tents_(Del__befor14"/>
      <sheetName val="Qtys__Signages_(Del__before)14"/>
      <sheetName val="Qtys_Temporary_Passages_(Del)14"/>
      <sheetName val="_Qtys_Ser__Rooms_(Del_before)14"/>
      <sheetName val="Labour_Costs17"/>
      <sheetName val="Data_Sheet17"/>
      <sheetName val="[SHOPLIST_xls]70,/0s«_iÆø_í¬_17"/>
      <sheetName val="[SHOPLIST_xls]70?,/0?s«i?Æøí¬17"/>
      <sheetName val="Area_Breakdown_PER_LEVEL_LINK17"/>
      <sheetName val="Base_BM-rebar17"/>
      <sheetName val="PRICE_INFO14"/>
      <sheetName val="RC_SUMMARY14"/>
      <sheetName val="LABOUR_PRODUCTIVITY-TAV14"/>
      <sheetName val="MATERIAL_PRICES14"/>
      <sheetName val="P-100_MRF_DB_R114"/>
      <sheetName val="Materials_17"/>
      <sheetName val="Contract_Division15"/>
      <sheetName val="SubContract_Type15"/>
      <sheetName val="Service_Type15"/>
      <sheetName val="Attach_4-1814"/>
      <sheetName val="CF_Input17"/>
      <sheetName val="DATA_INPUT17"/>
      <sheetName val="Vordruck-Nr__7_1_3_D17"/>
      <sheetName val="M&amp;A_D17"/>
      <sheetName val="M&amp;A_E17"/>
      <sheetName val="M&amp;A_G17"/>
      <sheetName val="tender_allowances17"/>
      <sheetName val="_Summary_BKG_03417"/>
      <sheetName val="BILL_3R17"/>
      <sheetName val="BLOCK-A_(MEA_SHEET)17"/>
      <sheetName val="Ewaan_Show_Kitchen_(2)14"/>
      <sheetName val="Cash_Flow_Working14"/>
      <sheetName val="MN_T_B_14"/>
      <sheetName val="Appendix_B10"/>
      <sheetName val="Site_Dev_BOQ17"/>
      <sheetName val="2F_회의실견적(5_14_일대)10"/>
      <sheetName val="_HIT-&gt;HMC_견적(3900)10"/>
      <sheetName val="BOQ_(2)8"/>
      <sheetName val="LABOUR_RATE8"/>
      <sheetName val="Material_Rate8"/>
      <sheetName val="Labor_abs-PW8"/>
      <sheetName val="Labor_abs-NMR8"/>
      <sheetName val="kppl_pl8"/>
      <sheetName val="Basic_Rates8"/>
      <sheetName val="Combined_Results_8"/>
      <sheetName val="Data_I_(2)14"/>
      <sheetName val="rEFERENCES_14"/>
      <sheetName val="Dash_board17"/>
      <sheetName val="Labour_Rate_14"/>
      <sheetName val="precast_RC_element8"/>
      <sheetName val="pile_Fabrication8"/>
      <sheetName val="Div_07_Thermal_&amp;_Moisture8"/>
      <sheetName val="[SHOPLIST_xls][SHOPLIST_xls]/V6"/>
      <sheetName val="Data_Validation8"/>
      <sheetName val="Div26_-_Elect8"/>
      <sheetName val="CHUNG_CU_CARRILON8"/>
      <sheetName val="Cost_Heaࡤing"/>
      <sheetName val="[SHOPLIST_xls]_VW__VU________10"/>
      <sheetName val="RBD_ENG"/>
      <sheetName val="RBD_SLD_RLD"/>
      <sheetName val="V_Summary"/>
      <sheetName val="[SHOPLIST_xls]70___0_s__i____14"/>
      <sheetName val="[SHOPLIST_xls]_VW__VU________11"/>
      <sheetName val="[SHOPLIST_xls]70___0_s__i____15"/>
      <sheetName val="[SHOPLIST_xls]70_x005f_x0000___0_x0_6"/>
      <sheetName val="[SHOPLIST_xls]70___0_s__i____16"/>
      <sheetName val="[SHOPLIST_xls]_VW__VU________12"/>
      <sheetName val="[SHOPLIST_xls]70___0_s__i____17"/>
      <sheetName val="[SHOPLIST_xls]_VW__VU________13"/>
      <sheetName val="[SHOPLIST_xls]70___0_s__i____18"/>
      <sheetName val="[SHOPLIST_xls]70_x005f_x0000___0_x0_7"/>
      <sheetName val="[SHOPLIST_xls]70___0_s__i____19"/>
      <sheetName val="[SHOPLIST_xls]_VW__VU________14"/>
      <sheetName val="[SHOPLIST_xls]_SHOPLIST_xls_464"/>
      <sheetName val="[SHOPLIST_xls]_SHOPLIST_xls_465"/>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70_x005f_x005f_x005f_x0000__5"/>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70___0_s__i____20"/>
      <sheetName val="[SHOPLIST_xls]_VW__VU________15"/>
      <sheetName val="[SHOPLIST_xls]70___0_s__i____21"/>
      <sheetName val="[SHOPLIST_xls]70_x005f_x0000___0_x0_8"/>
      <sheetName val="[SHOPLIST_xls]70___0_s__i____22"/>
      <sheetName val="[SHOPLIST_xls]_SHOPLIST_xls_583"/>
      <sheetName val="[SHOPLIST_xls]_VW__VU________16"/>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_SHOPLIST_xls_604"/>
      <sheetName val="[SHOPLIST_xls]_SHOPLIST_xls_605"/>
      <sheetName val="[SHOPLIST_xls]_SHOPLIST_xls_606"/>
      <sheetName val="[SHOPLIST_xls]_SHOPLIST_xls_607"/>
      <sheetName val="[SHOPLIST_xls]_SHOPLIST_xls_608"/>
      <sheetName val="[SHOPLIST_xls]_SHOPLIST_xls_609"/>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3"/>
      <sheetName val="[SHOPLIST_xls]_VW__VU________17"/>
      <sheetName val="[SHOPLIST_xls]70___0_s__i____24"/>
      <sheetName val="[SHOPLIST_xls]70_x005f_x0000___0_x0_9"/>
      <sheetName val="[SHOPLIST_xls]70___0_s__i____25"/>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Bill_No__3"/>
      <sheetName val="Materials_Cost"/>
      <sheetName val="HO_Costs"/>
      <sheetName val="Rectangular_Duct"/>
      <sheetName val="[SHOPLIST_xls]70,/0s«iÆøí¬i41"/>
      <sheetName val="[SHOPLIST_xls]70,/0s«iÆøí¬i51"/>
      <sheetName val="Product_Sheet40"/>
      <sheetName val="_SHOPLIST_xls_70_x005f_x0000_,_0_x000"/>
      <sheetName val="Unit_cost-_Drain-Protection-1_"/>
      <sheetName val="Unit_cost-_Drain-Protection-2"/>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Mnhr_Book_Updated_11_10_2018"/>
      <sheetName val="辽电初设_XLS_定额"/>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PASARELA"/>
      <sheetName val="F4-F7"/>
      <sheetName val="Doi so"/>
      <sheetName val="토공"/>
      <sheetName val="CỘT + VÁCH B2-B4"/>
      <sheetName val="조명시설"/>
      <sheetName val="Price List"/>
      <sheetName val="Total_PrC-Goldi"/>
      <sheetName val="Cost Factor Sheet"/>
      <sheetName val="Load Sch, Cable Sel &amp; Qty"/>
      <sheetName val="Factor Sheet"/>
      <sheetName val="Price Sheet"/>
      <sheetName val="foot-slab_reinl"/>
      <sheetName val="Admin TAKE OFF"/>
      <sheetName val="SEX"/>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x0000_,_0_"/>
      <sheetName val="70_x0000_,/0_x0000_"/>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_x0009__x0008_??_x0009_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_x0000_,/0_x0000_"/>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shuttering"/>
      <sheetName val="CFS3"/>
      <sheetName val="MPC"/>
      <sheetName val="M-480"/>
      <sheetName val="M-519"/>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14267"/>
      <sheetName val="Structured Cabling"/>
      <sheetName val="Projects Name"/>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cables"/>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SHOPLIST_xls]70,/0_x000"/>
      <sheetName val="satış_planı_(2)"/>
      <sheetName val="[SIOPLIST.yls]_SHOPLIST_xls_491"/>
      <sheetName val="[SIOPLHST.yls]^SHOQLIST_xls_508"/>
      <sheetName val="[SHOPLIST.xls]_SHOQLISU_xlr_524"/>
      <sheetName val="[SIOPLHST.xls]_SHOPLIST_xlr_535"/>
      <sheetName val="[SHOPLIST.xls]^SHOPLIST_xls_537"/>
      <sheetName val="[SHOPLIST.xls]_SHOPLIST_xlr_539"/>
      <sheetName val="All BGL List"/>
      <sheetName val="Budget Config"/>
      <sheetName val="All Department List"/>
      <sheetName val="4.1 G Ammount"/>
      <sheetName val="Costcal"/>
      <sheetName val="1-Excavation"/>
      <sheetName val="2-Substructure"/>
      <sheetName val="3-Concrete"/>
      <sheetName val="4-Masonry"/>
      <sheetName val="5-Thermal &amp; Moisture"/>
      <sheetName val="EST"/>
      <sheetName val="[SHOPLIST_xls]70,/0s«iÆøí¬i24"/>
      <sheetName val="[SHOPLIST_xls]70___0_s__i____26"/>
      <sheetName val="[SHOPLIST_xls]70,/0s�i����i"/>
      <sheetName val="[SHOPLIST.xls]_SHOPLIST_xl_1315"/>
      <sheetName val="[SHOPLIST.xls]_SHOPLIST_xl_1316"/>
      <sheetName val="[SHOPLIST.xls]_SHOPLIST_xl_1317"/>
      <sheetName val="[SHOPLIST.xls]_SHOPLIST_xl_1318"/>
      <sheetName val="[SHOPLIST.xls]_SHOPLIST_xl_1319"/>
      <sheetName val="[SHOPLIST.xls]_SHOPLIST_xl_132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_SHOPLIST_xl_1393"/>
      <sheetName val="[SHOPLIST_xls]70,/0s«iÆøí¬i111"/>
      <sheetName val="[SHOPLIST_xls]70,/0s«_iÆø_í¬4"/>
      <sheetName val="[SHOPLIST_xls]70,/0s«iÆøí¬i25"/>
      <sheetName val="[SHOPLIST_xls]70,/0s«iÆøí¬i34"/>
      <sheetName val="_boaboard_(1)2"/>
      <sheetName val="[SHOPLIST_xls]70,/0s«iÆøí¬i26"/>
      <sheetName val="Joseph_Record4"/>
      <sheetName val="[SHOPLIST_xls]70,/0s«iÆøí¬i112"/>
      <sheetName val="[SHOPLIST_xls]70,/0s«_iÆø_í¬5"/>
      <sheetName val="[SHOPLIST_xls]70,/0s«iÆøí¬i27"/>
      <sheetName val="[SHOPLIST_xls]70,/0s«iÆøí¬i35"/>
      <sheetName val="Drop_down3"/>
      <sheetName val="_boaboard_(1)3"/>
      <sheetName val="[SHOPLIST_xls][SHOPLIST_xls]239"/>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2.2 STAFF Scedule"/>
      <sheetName val="Gra¦_x005f_x0004_)"/>
      <sheetName val="Geneí¬_x005f_x0008_i??_x005f_x0014_?0."/>
      <sheetName val="Geneí¬_x005f_x0008_i___x005f_x0014__0."/>
      <sheetName val="Utility Summary"/>
      <sheetName val="eval"/>
      <sheetName val=" Est "/>
      <sheetName val="calcul"/>
      <sheetName val="foot-slab_rein_x000c__x0002_"/>
      <sheetName val="Income_Statement1"/>
      <sheetName val="BT3-Package_05"/>
      <sheetName val="Schedules_PL"/>
      <sheetName val="Schedules_BS"/>
      <sheetName val="Summary-margin_calc"/>
      <sheetName val="Cost_Any."/>
      <sheetName val="CAUSTIC"/>
      <sheetName val="12. Ins &amp; Bonds"/>
      <sheetName val="3. Staff Facilities"/>
      <sheetName val="11. Clients Requirements"/>
      <sheetName val="Legal Risk Analysis"/>
      <sheetName val="pri-com"/>
      <sheetName val="Detail In Door Stad"/>
      <sheetName val="8. Cover"/>
      <sheetName val="Cost_Rates"/>
      <sheetName val="Qty_SR"/>
      <sheetName val="EW_SR"/>
      <sheetName val="[SHOPLIST_xls]70,/0s«iÆøí¬i61"/>
      <sheetName val="[SHOPLIST_xls]/VW18"/>
      <sheetName val="[SHOPLIST_xls]70,/0s«iÆøí¬i71"/>
      <sheetName val="[SHOPLIST_xls]/VW21"/>
      <sheetName val="[SHOPLIST_xls]70,/0s«_iÆø_í¬_18"/>
      <sheetName val="[SHOPLIST_xls]70?,/0?s«i?Æøí¬18"/>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SHOPLIST_xls][SHOPLIST_xls]769"/>
      <sheetName val="[SHOPLIST_xls]/VWVU))tÏØ0_189"/>
      <sheetName val="Advance_Recovery"/>
      <sheetName val="SC_Cost_FEB_03"/>
      <sheetName val="DVM_Sizing_Calculator-_10_ips_"/>
      <sheetName val="[SHOPLIST_xls]/VWVU))tÏØ0_190"/>
      <sheetName val="[SHOPLIST_xls]/VWVU))tÏØ0_191"/>
      <sheetName val="[SHOPLIST_xls]/VWVU))tÏØ0_192"/>
      <sheetName val="[SHOPLIST_xls]/VWVU))tÏØ0_193"/>
      <sheetName val="[SHOPLIST_xls]/VWVU))tÏØ0_194"/>
      <sheetName val="[SHOPLIST_xls]/VWVU))tÏØ0_195"/>
      <sheetName val="[SHOPLIST_xls]/VWVU))tÏØ0_196"/>
      <sheetName val="[SHOPLIST_xls]/VWVU))tÏØ0_197"/>
      <sheetName val="[SHOPLIST_xls]/VWVU))tÏØ0_198"/>
      <sheetName val="[SHOPLIST_xls]/VWVU))tÏØ0_199"/>
      <sheetName val="[SHOPLIST_xls]/VWVU))tÏØ0_200"/>
      <sheetName val="[SHOPLIST_xls]/VWVU))tÏØ0_201"/>
      <sheetName val="[SHOPLIST_xls]/VWVU))tÏØ0_202"/>
      <sheetName val="[SHOPLIST_xls]/VWVU))tÏØ0_203"/>
      <sheetName val="[SHOPLIST_xls]/VWVU))tÏØ0_204"/>
      <sheetName val="[SHOPLIST_xls]/VWVU))tÏØ0_205"/>
      <sheetName val="[SHOPLIST_xls]/VWVU))tÏØ0_206"/>
      <sheetName val="[SHOPLIST_xls]/VWVU))tÏØ0_207"/>
      <sheetName val="[SHOPLIST_xls]/VWVU))tÏØ0_208"/>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Свод_(Бюджет)"/>
      <sheetName val="Свод_(понедельно)"/>
      <sheetName val="Статьи_расходов"/>
      <sheetName val="HAKEDİŞ_"/>
      <sheetName val="keşif_özeti"/>
      <sheetName val="Cost_Summary"/>
      <sheetName val="Cost_Summary_SD"/>
      <sheetName val="Schedule_S-Curve_Revision#3"/>
      <sheetName val="2_223M_due_to_adj_profit"/>
      <sheetName val="Fee_Rate_Summary"/>
      <sheetName val="P_Staff_fac"/>
      <sheetName val="Summary_year_Plan"/>
      <sheetName val="BS_"/>
      <sheetName val="Geneí¬_x005f_x0008_i??_x005f_x0014_?0_"/>
      <sheetName val="Geneí¬_x005f_x0008_i___x005f_x0014__0_"/>
      <sheetName val="Admin_TAKE_OFF"/>
      <sheetName val="Doi_so2"/>
      <sheetName val="CỘT_+_VÁCH_B2-B42"/>
      <sheetName val="Du_thau2"/>
      <sheetName val="Door_&amp;_Window-_Schedule2"/>
      <sheetName val="Buy_vs__Lease_Car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Nhan_cong2"/>
      <sheetName val="Liệt_kê2"/>
      <sheetName val="MTO_REV_2_ARMOR_2"/>
      <sheetName val="Vat_tu_XD2"/>
      <sheetName val="Ｎｏ_132"/>
      <sheetName val="Budget_Code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A__Electrical1"/>
      <sheetName val="Priced_BOQ1"/>
      <sheetName val="_SHOPLIST_xls_70,_0s«iÆøí¬2"/>
      <sheetName val="VO-Curtain_Wall1"/>
      <sheetName val="Bar_Sched1"/>
      <sheetName val="TH_thiet_bi1"/>
      <sheetName val="TH_vat_tu1"/>
      <sheetName val="TH_may_TC1"/>
      <sheetName val="Bang_phan_tich1"/>
      <sheetName val="DM_Chi_phi1"/>
      <sheetName val="vanchuyen_TC"/>
      <sheetName val="Bill_1_Prelim"/>
      <sheetName val="Bill_2_Bored_Pile"/>
      <sheetName val="_SHOPLIST_xls_70?,_0_x0001"/>
      <sheetName val="Geneí¬_i??_?0_1"/>
      <sheetName val="70?,/0?s«_i?Æø_í¬_i?1"/>
      <sheetName val="[SHOPLIST_xls]70?,/0?s«_i?Æø_í1"/>
      <sheetName val="[SHOPLIST_xls]/VW?VU?)???)??1"/>
      <sheetName val="TK_T2"/>
      <sheetName val="T2_CAMERA"/>
      <sheetName val="T2_LOA"/>
      <sheetName val="T2_TRUNKING"/>
      <sheetName val="T2_MANG"/>
      <sheetName val="[SHOPLIST_xls]70,/0"/>
      <sheetName val="/VW?VU?)???)??????tÏØ0_??_1"/>
      <sheetName val="Bill_of_Qty_MEP"/>
      <sheetName val="Goc_CC"/>
      <sheetName val="Room_Type"/>
      <sheetName val="Basement2_DB"/>
      <sheetName val="_SHOPLIST_xls__SH1"/>
      <sheetName val="_SHOPLIST_xls_70_1"/>
      <sheetName val="_SHOPLIST_xls__VWVU))tÏØ0_101"/>
      <sheetName val="_SHOPLIST_xls__VWVU))tÏØ0_102"/>
      <sheetName val="_SHOPLIST_xls__VWVU))tÏØ0_103"/>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2_0_Cover_Sum"/>
      <sheetName val="footing_for_SP"/>
      <sheetName val="Macro_custom_function"/>
      <sheetName val="_N_Finansal_Eğri"/>
      <sheetName val="IPL_SCHEDULE"/>
      <sheetName val="#3E1_GCR"/>
      <sheetName val="Msw-study"/>
      <sheetName val="BF2001"/>
      <sheetName val="شهادة الدفع"/>
      <sheetName val="Dropdown Lists"/>
      <sheetName val="Finansal_tamamlanma_Eğrisi8"/>
      <sheetName val="Dropdown_List8"/>
      <sheetName val="HB_CEC_schd_4_28"/>
      <sheetName val="HB_CEC_schd_4_38"/>
      <sheetName val="HB_CEC_schd_5_28"/>
      <sheetName val="HB_CEC_schd_6_28"/>
      <sheetName val="HB_CEC_schd_7_28"/>
      <sheetName val="HB_CEC_schd_9_28"/>
      <sheetName val="Doha_Farm8"/>
      <sheetName val="New_Bld8"/>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FAL_intern5"/>
      <sheetName val="Spacing_of_Delineators2"/>
      <sheetName val="VESSELS_2"/>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Tender_Stage1"/>
      <sheetName val="Delay_Clasifications1"/>
      <sheetName val="PA_Milestones1"/>
      <sheetName val="Slide 6 - Returns &amp; NWC"/>
      <sheetName val="AOR"/>
      <sheetName val="SGOLD FEB"/>
      <sheetName val="VC2 8.98"/>
      <sheetName val="PE-F-42 Rev 01 Manpower"/>
      <sheetName val="PLUMBING WORK ADDITIONS"/>
      <sheetName val="DCF_5"/>
      <sheetName val="US Ship Repair Industry Growth"/>
      <sheetName val="Market Overview"/>
      <sheetName val="US Shipyard Repair Output"/>
      <sheetName val="Charts"/>
      <sheetName val="LBO"/>
      <sheetName val="Summary Financials"/>
      <sheetName val="Lucas1"/>
      <sheetName val="Lucas2"/>
      <sheetName val="Lucas4"/>
      <sheetName val="Lucas3"/>
      <sheetName val="[SHOPLIST_xls][SHOPLIST_xls]/V7"/>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BoatTMP"/>
      <sheetName val="bkg"/>
      <sheetName val="cbrd460"/>
      <sheetName val="bcl"/>
      <sheetName val="Attachment 1"/>
      <sheetName val="2.0 Section 2 Cover"/>
      <sheetName val="[SHOPLIST.xls]/VWVU))tÏØ0__61"/>
      <sheetName val="[SHOPLIST.xls]/VWVU))tÏØ0__71"/>
      <sheetName val="1. Scenario Manager"/>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_SHOPLIST_xl_1539"/>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560"/>
      <sheetName val="[SHOPLIST.xls]_SHOPLIST_xl_1561"/>
      <sheetName val="[SHOPLIST.xls]_SHOPLIST_xl_1562"/>
      <sheetName val="[SHOPLIST.xls]_SHOPLIST_xl_1563"/>
      <sheetName val="[SHOPLIST.xls]_SHOPLIST_xl_1564"/>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579"/>
      <sheetName val="[SHOPLIST.xls]_SHOPLIST_xl_1580"/>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656"/>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829"/>
      <sheetName val="[SHOPLIST.xls]_SHOPLIST_xl_1830"/>
      <sheetName val="[SHOPLIST.xls]_SHOPLIST_xl_1831"/>
      <sheetName val="[SHOPLIST.xls]_SHOPLIST_xl_1832"/>
      <sheetName val="[SHOPLIST.xls]_SHOPLIST_xl_1833"/>
      <sheetName val="[SHOPLIST.xls]_SHOPLIST_xl_1834"/>
      <sheetName val="[SHOPLIST.xls]_SHOPLIST_xl_1835"/>
      <sheetName val="[SHOPLIST.xls]_SHOPLIST_xl_1836"/>
      <sheetName val="[SHOPLIST.xls]_SHOPLIST_xl_1837"/>
      <sheetName val="[SHOPLIST.xls]_SHOPLIST_xl_1838"/>
      <sheetName val="[SHOPLIST.xls]_SHOPLIST_xl_1839"/>
      <sheetName val="[SHOPLIST.xls]_SHOPLIST_xl_1840"/>
      <sheetName val="[SHOPLIST.xls]_SHOPLIST_xl_1841"/>
      <sheetName val="[SHOPLIST.xls]_SHOPLIST_xl_1842"/>
      <sheetName val="[SHOPLIST.xls]_SHOPLIST_xl_1843"/>
      <sheetName val="[SHOPLIST.xls]_SHOPLIST_xl_1844"/>
      <sheetName val="[SHOPLIST.xls]_SHOPLIST_xl_1845"/>
      <sheetName val="[SHOPLIST.xls]_SHOPLIST_xl_1846"/>
      <sheetName val="[SHOPLIST.xls]_SHOPLIST_xl_1847"/>
      <sheetName val="[SHOPLIST.xls]_SHOPLIST_xl_1848"/>
      <sheetName val="[SHOPLIST.xls]_SHOPLIST_xl_1849"/>
      <sheetName val="[SHOPLIST.xls]_SHOPLIST_xl_1850"/>
      <sheetName val="[SHOPLIST.xls]_SHOPLIST_xl_1851"/>
      <sheetName val="[SHOPLIST.xls]_SHOPLIST_xl_1852"/>
      <sheetName val="[SHOPLIST.xls]_SHOPLIST_xl_1853"/>
      <sheetName val="[SHOPLIST.xls]_SHOPLIST_xl_1854"/>
      <sheetName val="[SHOPLIST.xls]_SHOPLIST_xl_1855"/>
      <sheetName val="[SHOPLIST.xls]_SHOPLIST_xl_1856"/>
      <sheetName val="[SHOPLIST.xls]_SHOPLIST_xl_1857"/>
      <sheetName val="[SHOPLIST.xls]_SHOPLIST_xl_1858"/>
      <sheetName val="[SHOPLIST.xls]_SHOPLIST_xl_1859"/>
      <sheetName val="[SHOPLIST.xls]_SHOPLIST_xl_1860"/>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1"/>
      <sheetName val="[SHOPLIST.xls]_SHOPLIST_xl_1432"/>
      <sheetName val="[SHOPLIST.xls]_SHOPLIST_xl_1433"/>
      <sheetName val="[SHOPLIST.xls]_SHOPLIST_xl_1434"/>
      <sheetName val="[SHOPLIST.xls]_SHOPLIST_xl_1435"/>
      <sheetName val="[SHOPLIST.xls]_SHOPLIST_xl_1436"/>
      <sheetName val="[SHOPLIST.xls]_SHOPLIST_xl_1437"/>
      <sheetName val="[SHOPLIST.xls]_SHOPLIST_xl_1438"/>
      <sheetName val="[SHOPLIST.xls]_SHOPLIST_xl_1439"/>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452"/>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861"/>
      <sheetName val="[SHOPLIST.xls]_SHOPLIST_xl_1862"/>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463"/>
      <sheetName val="[SHOPLIST.xls]_SHOPLIST_xl_1464"/>
      <sheetName val="[SHOPLIST.xls]_SHOPLIST_xl_1465"/>
      <sheetName val="[SHOPLIST.xls]_SHOPLIST_xl_1466"/>
      <sheetName val="[SHOPLIST.xls]_SHOPLIST_xl_1467"/>
      <sheetName val="[SHOPLIST.xls]_SHOPLIST_xl_1468"/>
      <sheetName val="[SHOPLIST.xls]_SHOPLIST_xl_1469"/>
      <sheetName val="B100-Cable Rack"/>
      <sheetName val="[SHOPLIST_xls]/VW3"/>
      <sheetName val="P-Ins_&amp;_Bonds4"/>
      <sheetName val="Admin_TAKE_OFF1"/>
      <sheetName val="[SHOPLIST_xls]/VW2"/>
      <sheetName val="P-Ins_&amp;_Bonds3"/>
      <sheetName val="Assmpns"/>
      <sheetName val="CRUDE-D"/>
      <sheetName val="POSTLPG"/>
      <sheetName val="S'PORE-D"/>
      <sheetName val="POSTF1"/>
      <sheetName val="POSTHD1"/>
      <sheetName val="PO97(02)"/>
      <sheetName val="II손익관리"/>
      <sheetName val="목표세부명세"/>
      <sheetName val="[SHOPLIST.xls]70?,/0?"/>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70"/>
      <sheetName val="[SHOPLIST_xls][SHOPLIST_xls]771"/>
      <sheetName val="[SHOPLIST_xls][SHOPLIST_xls]772"/>
      <sheetName val="[SHOPLIST_xls][SHOPLIST_xls]773"/>
      <sheetName val="[SHOPLIST_xls][SHOPLIST_xls]774"/>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SHOPLIST_xls]776"/>
      <sheetName val="[SHOPLIST_xls]/VWVU))3"/>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EATON_SUMMARY3"/>
      <sheetName val="Outline_Cost_-_Five_star_Hotel3"/>
      <sheetName val="Schedules_PL2"/>
      <sheetName val="Schedules_BS2"/>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Total  Amount"/>
      <sheetName val="PMP"/>
      <sheetName val="GEN-TEC-02"/>
      <sheetName val="EPI Directo"/>
      <sheetName val="INSTRUCTIVO"/>
      <sheetName val="0-Datos de la Obra"/>
      <sheetName val="Gastos Generales"/>
      <sheetName val="[SHOPLIST.xls]/VWVU))tÏØ0__72"/>
      <sheetName val="[SHOPLIST.xls]/VWVU))tÏØ0__64"/>
      <sheetName val="[SHOPLIST.xls]/VWVU))tÏØ0__65"/>
      <sheetName val="[SHOPLIST.xls]/VWVU))tÏØ0__66"/>
      <sheetName val="[SHOPLIST.xls]70,/0s«iÆøí¬i17"/>
      <sheetName val="[SHOPLIST.xls]/VW12"/>
      <sheetName val="[SHOPLIST.xls]/VWVU))tÏØ0__67"/>
      <sheetName val="[SHOPLIST.xls]70,/0s«_iÆø_í¬_12"/>
      <sheetName val="[SHOPLIST.xls]70?,/0?s«i?Æøí¬12"/>
      <sheetName val="[SHOPLIST.xls]/VWVU))tÏØ0__68"/>
      <sheetName val="[SHOPLIST.xls]/VWVU))tÏØ0__69"/>
      <sheetName val="[SHOPLIST.xls]/VWVU))tÏØ0__70"/>
      <sheetName val="[SHOPLIST.xls][SHOPLIST_xls]/V1"/>
      <sheetName val="[SHOPLIST.xls]/VWVU))tÏØ0__82"/>
      <sheetName val="[SHOPLIST.xls]/VWVU))tÏØ0__92"/>
      <sheetName val="[SHOPLIST.xls]/VWVU))tÏØ0__73"/>
      <sheetName val="[SHOPLIST.xls]/VWVU))tÏØ0__74"/>
      <sheetName val="[SHOPLIST.xls]/VWVU))tÏØ0__75"/>
      <sheetName val="[SHOPLIST.xls]70,/0s«iÆøí¬1"/>
      <sheetName val="[SHOPLIST.xls]70,/0s«iÆøí¬i18"/>
      <sheetName val="[SHOPLIST.xls]/VW13"/>
      <sheetName val="[SHOPLIST.xls]/VWVU))tÏØ0__76"/>
      <sheetName val="[SHOPLIST.xls]/VWVU))tÏØ0__77"/>
      <sheetName val="[SHOPLIST.xls]/VWVU))tÏØ0__78"/>
      <sheetName val="[SHOPLIST.xls]/VWVU))tÏØ0__79"/>
      <sheetName val="[SHOPLIST.xls]/VWVU))tÏØ0__80"/>
      <sheetName val="[SHOPLIST.xls]70,/0s«_iÆø_í¬_13"/>
      <sheetName val="[SHOPLIST.xls]70?,/0?s«i?Æøí¬13"/>
      <sheetName val="[SHOPLIST.xls]/VWVU))tÏØ0__83"/>
      <sheetName val="[SHOPLIST.xls]/VWVU))tÏØ0__84"/>
      <sheetName val="[SHOPLIST.xls]/VWVU))tÏØ0__85"/>
      <sheetName val="[SHOPLIST.xls]/VWVU))tÏØ0__86"/>
      <sheetName val="[SHOPLIST.xls][SHOPLIST_xls]/V2"/>
      <sheetName val="[SHOPLIST.xls]/VWVU))tÏØ0__87"/>
      <sheetName val="[SHOPLIST.xls]/VWVU))tÏØ0__93"/>
      <sheetName val="[SHOPLIST.xls]/VWVU))tÏØ0__88"/>
      <sheetName val="[SHOPLIST.xls]/VWVU))tÏØ0__89"/>
      <sheetName val="[SHOPLIST.xls]/VWVU))tÏØ0__90"/>
      <sheetName val="[SHOPLIST.xls]70,/0s«iÆøí¬2"/>
      <sheetName val="[SHOPLIST.xls]70,/0s«iÆøí¬i19"/>
      <sheetName val="[SHOPLIST.xls]/VW14"/>
      <sheetName val="[SHOPLIST.xls]/VWVU))tÏØ0__94"/>
      <sheetName val="[SHOPLIST.xls]/VWVU))tÏØ0__95"/>
      <sheetName val="[SHOPLIST.xls]/VWVU))tÏØ0__96"/>
      <sheetName val="[SHOPLIST.xls]/VWVU))tÏØ0__97"/>
      <sheetName val="[SHOPLIST.xls]/VWVU))tÏØ0__98"/>
      <sheetName val="[SHOPLIST.xls]70,/0s«_iÆø_í¬_14"/>
      <sheetName val="[SHOPLIST.xls]70?,/0?s«i?Æøí¬14"/>
      <sheetName val="[SHOPLIST.xls]/VWVU))tÏØ0__99"/>
      <sheetName val="[SHOPLIST.xls]/VWVU))tÏØ0_100"/>
      <sheetName val="[SHOPLIST.xls]/VWVU))tÏØ0_101"/>
      <sheetName val="[SHOPLIST.xls]/VWVU))tÏØ0_102"/>
      <sheetName val="[SHOPLIST.xls][SHOPLIST_xls]/V3"/>
      <sheetName val="[SHOPLIST.xls]/VWVU))tÏØ0_103"/>
      <sheetName val="[SHOPLIST.xls]/VWVU))tÏØ0_104"/>
      <sheetName val="[SHOPLIST.xls]/VWVU))tÏØ0_105"/>
      <sheetName val="[SHOPLIST.xls]/VWVU))tÏØ0_106"/>
      <sheetName val="[SHOPLIST.xls]/VWVU))tÏØ0_107"/>
      <sheetName val="[SHOPLIST.xls]70,/0s«iÆøí¬3"/>
      <sheetName val="Structural BOQ"/>
      <sheetName val="Masonry &amp; Plaster"/>
      <sheetName val="BOQ LT"/>
      <sheetName val="BP"/>
      <sheetName val="Abstract-2"/>
      <sheetName val="Shor &amp; Shuter"/>
      <sheetName val="nVision"/>
      <sheetName val="Drop_Down_Data8"/>
      <sheetName val="Rules_8"/>
      <sheetName val="L3-WBS_Mapping8"/>
      <sheetName val="BAFO_CCL_Submission8"/>
      <sheetName val="Update_list8"/>
      <sheetName val="Sinh_Nam_systems8"/>
      <sheetName val="DIE_profile8"/>
      <sheetName val="Import_tax8"/>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iÆøí¬i28"/>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MAIN_SUMMARY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SHOPLIST.xls]70?,/0?s«i_x"/>
      <sheetName val="[SHOPLIST.xls]70,/0"/>
      <sheetName val="DESCRIPTIONS"/>
      <sheetName val="VenCF"/>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2142"/>
      <sheetName val="[SHOPLIST.xls]_SHOPLIST_xl_1934"/>
      <sheetName val="[SHOPLIST.xls]_SHOPLIST_xl_1935"/>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2143"/>
      <sheetName val="[SHOPLIST.xls]_SHOPLIST_xl_2144"/>
      <sheetName val="[SHOPLIST.xls]_SHOPLIST_xl_2145"/>
      <sheetName val="[SHOPLIST.xls]_SHOPLIST_xl_2146"/>
      <sheetName val="[SHOPLIST.xls]_SHOPLIST_xl_2147"/>
      <sheetName val="[SHOPLIST.xls]_SHOPLIST_xl_1953"/>
      <sheetName val="[SHOPLIST.xls]70___0_s__i____38"/>
      <sheetName val="[SHOPLIST.xls]_SHOPLIST_xl_2148"/>
      <sheetName val="[SHOPLIST.xls]_SHOPLIST_xl_2149"/>
      <sheetName val="[SHOPLIST.xls]_SHOPLIST_xl_1954"/>
      <sheetName val="[SHOPLIST.xls]_SHOPLIST_xl_1955"/>
      <sheetName val="[SHOPLIST.xls]_SHOPLIST_xl_2150"/>
      <sheetName val="[SHOPLIST.xls]_SHOPLIST_xl_1956"/>
      <sheetName val="[SHOPLIST.xls]_SHOPLIST_xl_2151"/>
      <sheetName val="[SHOPLIST.xls]_SHOPLIST_xl_1957"/>
      <sheetName val="[SHOPLIST.xls]_SHOPLIST_xl_2152"/>
      <sheetName val="[SHOPLIST.xls]_SHOPLIST_xl_1958"/>
      <sheetName val="[SHOPLIST.xls]_SHOPLIST_xl_1959"/>
      <sheetName val="[SHOPLIST.xls]_SHOPLIST_xl_2153"/>
      <sheetName val="[SHOPLIST.xls]_SHOPLIST_xl_1960"/>
      <sheetName val="[SHOPLIST.xls]_SHOPLIST_xl_2154"/>
      <sheetName val="[SHOPLIST.xls]_SHOPLIST_xl_1961"/>
      <sheetName val="[SHOPLIST.xls]_SHOPLIST_xl_2155"/>
      <sheetName val="[SHOPLIST.xls]_SHOPLIST_xl_1962"/>
      <sheetName val="[SHOPLIST.xls]_SHOPLIST_xl_2156"/>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2157"/>
      <sheetName val="[SHOPLIST.xls]_SHOPLIST_xl_1970"/>
      <sheetName val="[SHOPLIST.xls]_SHOPLIST_xl_1971"/>
      <sheetName val="[SHOPLIST.xls]_SHOPLIST_xl_1972"/>
      <sheetName val="[SHOPLIST.xls]_SHOPLIST_xl_2158"/>
      <sheetName val="[SHOPLIST.xls]_SHOPLIST_xl_1973"/>
      <sheetName val="[SHOPLIST.xls]_SHOPLIST_xl_1974"/>
      <sheetName val="[SHOPLIST.xls]_SHOPLIST_xl_2159"/>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2160"/>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2161"/>
      <sheetName val="[SHOPLIST.xls]_SHOPLIST_xl_1991"/>
      <sheetName val="[SHOPLIST.xls]_SHOPLIST_xl_2162"/>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163"/>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164"/>
      <sheetName val="[SHOPLIST.xls]_SHOPLIST_xl_2165"/>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166"/>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70___0_s__i____39"/>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0"/>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_VW__VU________26"/>
      <sheetName val="[SHOPLIST.xls]_VW__VU________27"/>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_x005f_x005f_x005f_x0000__x005f_x005f_x005f_x0000__x005"/>
      <sheetName val="Gra¦_x005f_x0004_)_x005f_x0000__x005f_x0000__x0"/>
      <sheetName val="_VW_x005f_x0000_VU_x005f_x0000_)_x005f_x0000__x"/>
      <sheetName val="Geneí¬_x005f_x005f_x005f_x0008_i_x000"/>
      <sheetName val="70_,_0_s«_x005f_x0008_i_Æø_x005f_x0003_í¬_x"/>
      <sheetName val="Cac HS hieu chinh"/>
      <sheetName val="Cước CG"/>
      <sheetName val="gia tri theo phong"/>
      <sheetName val="DMCP"/>
      <sheetName val="BocXep"/>
      <sheetName val="TinhGiaMTC"/>
      <sheetName val="Truot_nen"/>
      <sheetName val="Bill 3- Restaurant 1"/>
      <sheetName val="PEBBill 2- Food Court"/>
      <sheetName val="PEBBill 3- Restaurant 1"/>
      <sheetName val="PEBBill 4- Restaurant 2 &amp;3"/>
      <sheetName val="Steeldoor"/>
      <sheetName val="Du toan"/>
      <sheetName val="Keothep"/>
      <sheetName val="TEMP"/>
      <sheetName val="PTdam"/>
      <sheetName val="09. DATABASE"/>
      <sheetName val="Chi tiet gia DT"/>
      <sheetName val="Gia DT bo Sung"/>
      <sheetName val="PT gia DT"/>
      <sheetName val="Phan tich vat tu"/>
      <sheetName val="PTgia DT BS"/>
      <sheetName val="FP-Labour_M"/>
      <sheetName val="GTNC"/>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Hot-Piping"/>
      <sheetName val="TT DZ35"/>
      <sheetName val="물량표"/>
      <sheetName val="TONGKE-HT"/>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DGG"/>
      <sheetName val="골조시행"/>
      <sheetName val="실행철강하도"/>
      <sheetName val="Rate (2)"/>
      <sheetName val="ProjInfo"/>
      <sheetName val="org"/>
      <sheetName val="CERT.NO 1"/>
      <sheetName val="Bldg Brkdown"/>
      <sheetName val="参数"/>
      <sheetName val="D.5 Bid statement"/>
      <sheetName val="Bill 2K"/>
      <sheetName val="1) COMMON FACILITIES"/>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KỲ TT"/>
      <sheetName val="Joinery works"/>
      <sheetName val="Geneí¬_x005f_x005f_x005f_x005f_x005f_x005f_x005f_x005f_"/>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DGchitiet "/>
      <sheetName val="Inter unit set off"/>
      <sheetName val="Consolidated"/>
      <sheetName val="JOB COSTING SHEET HVAC"/>
      <sheetName val="SUBCON OR OTHER"/>
      <sheetName val="CASH"/>
      <sheetName val="SSuppliers"/>
      <sheetName val="1.1. Manpower(Data Ref)"/>
      <sheetName val="ConferenceCentre______________2"/>
      <sheetName val="Guneí¬_x005f_x0008_i_x005f_x0000__x005f_x0000__x0"/>
      <sheetName val="Section(0)Preliminaries"/>
      <sheetName val="Section(1)Demolition"/>
      <sheetName val="Section(2)Exca "/>
      <sheetName val="(COV)"/>
      <sheetName val="PCSum"/>
      <sheetName val="OSM"/>
      <sheetName val="ตารางส่วนลด EE."/>
      <sheetName val="FR"/>
      <sheetName val="frais VS BBI"/>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PROGRAM"/>
      <sheetName val="Staffing Plan"/>
      <sheetName val="Values"/>
      <sheetName val="Geneí¬_x0008_i_x0014_0."/>
      <sheetName val="70,/0s«_x0008_iÆø_x0003_í¬_x0008_i"/>
      <sheetName val="Gra¦_x0004_)VW U"/>
      <sheetName val="/VWVU))_x0001_tÏØ0 _x0008_ _x0008_"/>
      <sheetName val="Geneí¬ i 0."/>
      <sheetName val="70,/0s« iÆø í¬ i"/>
      <sheetName val="Geneí¬_x0008_i_x0"/>
      <sheetName val="70,_0s«_x0008_i_x"/>
      <sheetName val="[SHOPLIST.xls]70,/0s«_x0008_iÆø_x0003_í¬"/>
      <sheetName val="[SHOPLIST.xls]70,/0s« iÆø í¬"/>
      <sheetName val="Gra¦_x0004_)_x0"/>
      <sheetName val="70,/0s«_x0008_i_x"/>
      <sheetName val="_SHOPLIST.xls_70,_0_x000"/>
      <sheetName val="[SHOPLIST.xls]70,/0s«_x0008_i_x"/>
      <sheetName val="Geneí¬ i 0"/>
      <sheetName val="70,_0s« iÆ"/>
      <sheetName val="_SHOPLIST.xls__VWVU_x0"/>
      <sheetName val="Gene��_x0008_i_x0014_0."/>
      <sheetName val="70,/0s�_x0008_i��_x0003_��_x0008_i"/>
      <sheetName val="Top_sh_x0001_Ԁ"/>
      <sheetName val="[SHOPLIST.xls]70,/0_x000"/>
      <sheetName val="Mat_Cost1"/>
      <sheetName val="Cost_Any_"/>
      <sheetName val="12__Ins_&amp;_Bonds"/>
      <sheetName val="3__Staff_Facilities"/>
      <sheetName val="11__Clients_Requirements"/>
      <sheetName val="Legal_Risk_Analysis"/>
      <sheetName val="Measurment"/>
      <sheetName val="标号库"/>
      <sheetName val="单位库"/>
      <sheetName val="位置库"/>
      <sheetName val="Structure Bills Qty"/>
      <sheetName val="材料"/>
      <sheetName val="21"/>
      <sheetName val="ENG_prog"/>
      <sheetName val="D.MAKAN"/>
      <sheetName val="Superstruc"/>
      <sheetName val="Data Input-A"/>
      <sheetName val="Sum cost"/>
      <sheetName val="计算表"/>
      <sheetName val="03定额库"/>
      <sheetName val="94定额库"/>
      <sheetName val="清单库"/>
      <sheetName val="工程量汇总表"/>
      <sheetName val="Schedule(4)"/>
      <sheetName val="Maliyet Kodu"/>
      <sheetName val="configuration"/>
      <sheetName val="4300 UTILITY BLDG (2)"/>
      <sheetName val="Bill No. 3 Podium"/>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SUM(D2)"/>
      <sheetName val="Workdone_MFI"/>
      <sheetName val="BIF"/>
      <sheetName val="Flr.Fin"/>
      <sheetName val="Back"/>
      <sheetName val="jobhist"/>
      <sheetName val="JV PA"/>
      <sheetName val="JV LW"/>
      <sheetName val="JV 318"/>
      <sheetName val="JV RO"/>
      <sheetName val="JV VO"/>
      <sheetName val="SUMMARY OFFSHORE"/>
      <sheetName val="General Information"/>
      <sheetName val="PE-F-42 rev 00"/>
      <sheetName val="PE-F-37 Rev 00"/>
      <sheetName val="[SHOPLIST.xls]_VW__VU________30"/>
      <sheetName val="[SHOPLIST.xls]_VW__VU________31"/>
      <sheetName val="MARGE"/>
      <sheetName val="S3 Architectural"/>
      <sheetName val="合成単価作成・-BLDG"/>
      <sheetName val="MONTH"/>
      <sheetName val="Name-list"/>
      <sheetName val="CHK"/>
      <sheetName val="cFYF"/>
      <sheetName val="cBUD"/>
      <sheetName val="Cac_HS_hieu_chinh"/>
      <sheetName val="Cước_CG"/>
      <sheetName val="gia_tri_theo_phong"/>
      <sheetName val="STR"/>
      <sheetName val="MTL$-INTER"/>
      <sheetName val="TH"/>
      <sheetName val="HS"/>
      <sheetName val="Thiet bi"/>
      <sheetName val="Vat tu"/>
      <sheetName val="DM.ChiPhi"/>
      <sheetName val="May TC"/>
      <sheetName val="Bang KL"/>
      <sheetName val="유림골조"/>
      <sheetName val="Isolasi Luar Dalam"/>
      <sheetName val="Isolasi Luar"/>
      <sheetName val="tonghop"/>
      <sheetName val="base"/>
      <sheetName val="Bang khoi luong"/>
      <sheetName val="Devco Cashflow"/>
      <sheetName val="Westin FOH &amp; BOH Split"/>
      <sheetName val="El Fenoon"/>
      <sheetName val="FCPBS"/>
      <sheetName val="MakDB"/>
      <sheetName val="Curves"/>
      <sheetName val="BOQ건축"/>
      <sheetName val="HVAC QS"/>
      <sheetName val="Excel Format"/>
      <sheetName val="C.F"/>
      <sheetName val="Variations (2)"/>
      <sheetName val="[SHOPLIST.xls]70_x005f_x005f_x005f_x0000_15"/>
      <sheetName val="[SHOPLIST.xls]70_x005f_x0000___0_x_16"/>
      <sheetName val="[SHOPLIST.xls]70_x005f_x005f_x005f_x0000_16"/>
      <sheetName val="[SHOPLIST.xls]_VW__VU________32"/>
      <sheetName val="[SHOPLIST.xls]_VW__VU________33"/>
      <sheetName val="[SHOPLIST.xls]70_x005f_x0000___0_x_17"/>
      <sheetName val="[SHOPLIST.xls]70_x005f_x005f_x005f_x0000_17"/>
      <sheetName val="[SHOPLIST.xls]70___0_s__i____52"/>
      <sheetName val="[SHOPLIST.xls]70___0_s__i____53"/>
      <sheetName val="[SHOPLIST.xls]_VW__VU________34"/>
      <sheetName val="[SHOPLIST.xls]_VW__VU________35"/>
      <sheetName val="[SHOPLIST.xls]70_x005f_x0000___0_x_18"/>
      <sheetName val="[SHOPLIST.xls]70___0_s__i____54"/>
      <sheetName val="[SHOPLIST.xls]70___0_s__i____55"/>
      <sheetName val="[SHOPLIST.xls]70_x005f_x005f_x005f_x0000_18"/>
      <sheetName val="[SHOPLIST.xls]70___0_s__i____56"/>
      <sheetName val="[SHOPLIST.xls]70___0_s__i____57"/>
      <sheetName val="[SHOPLIST.xls]_VW__VU________36"/>
      <sheetName val="[SHOPLIST.xls]_VW__VU________37"/>
      <sheetName val="[SHOPLIST.xls]70_x005f_x0000___0_x_19"/>
      <sheetName val="[SHOPLIST.xls]70___0_s__i____58"/>
      <sheetName val="[SHOPLIST.xls]70___0_s__i____59"/>
      <sheetName val="[SHOPLIST.xls]70_x005f_x005f_x005f_x0000_19"/>
      <sheetName val="[SHOPLIST.xls]70___0_s__i____60"/>
      <sheetName val="[SHOPLIST.xls]70___0_s__i____61"/>
      <sheetName val="[SHOPLIST.xls]_VW__VU________38"/>
      <sheetName val="[SHOPLIST.xls]_VW__VU________39"/>
      <sheetName val="[SHOPLIST.xls]70_x005f_x0000___0_x_20"/>
      <sheetName val="[SHOPLIST.xls]70___0_s__i____62"/>
      <sheetName val="[SHOPLIST.xls]70___0_s__i____63"/>
      <sheetName val="[SHOPLIST.xls]70_x005f_x005f_x005f_x0000_20"/>
      <sheetName val="[SHOPLIST.xls]70___0_s__i____64"/>
      <sheetName val="[SHOPLIST.xls]70___0_s__i____65"/>
      <sheetName val="[SHOPLIST.xls]_VW__VU________40"/>
      <sheetName val="[SHOPLIST.xls]_VW__VU________41"/>
      <sheetName val="[SHOPLIST.xls]70_x005f_x0000___0_x_21"/>
      <sheetName val="[SHOPLIST.xls]70___0_s__i____66"/>
      <sheetName val="[SHOPLIST.xls]70___0_s__i____67"/>
      <sheetName val="[SHOPLIST.xls]70_x005f_x005f_x005f_x0000_21"/>
      <sheetName val="[SHOPLIST.xls]70___0_s__i____68"/>
      <sheetName val="[SHOPLIST.xls]_SHOPLIST_xl_3551"/>
      <sheetName val="[SHOPLIST.xls]_SHOPLIST_xl_3552"/>
      <sheetName val="[SHOPLIST.xls]_SHOPLIST_xl_3553"/>
      <sheetName val="[SHOPLIST.xls]_SHOPLIST_xl_3554"/>
      <sheetName val="[SHOPLIST.xls]_SHOPLIST_xl_3555"/>
      <sheetName val="[SHOPLIST.xls]_SHOPLIST_xl_3556"/>
      <sheetName val="[SHOPLIST.xls]_SHOPLIST_xl_3557"/>
      <sheetName val="[SHOPLIST.xls]_SHOPLIST_xl_3558"/>
      <sheetName val="[SHOPLIST.xls]_SHOPLIST_xl_3559"/>
      <sheetName val="[SHOPLIST.xls]_SHOPLIST_xl_3560"/>
      <sheetName val="[SHOPLIST.xls]_SHOPLIST_xl_3561"/>
      <sheetName val="[SHOPLIST.xls]_SHOPLIST_xl_3562"/>
      <sheetName val="[SHOPLIST.xls]_SHOPLIST_xl_3563"/>
      <sheetName val="[SHOPLIST.xls]_SHOPLIST_xl_3564"/>
      <sheetName val="[SHOPLIST.xls]_SHOPLIST_xl_3565"/>
      <sheetName val="[SHOPLIST.xls]_SHOPLIST_xl_3566"/>
      <sheetName val="[SHOPLIST.xls]_SHOPLIST_xl_3567"/>
      <sheetName val="[SHOPLIST.xls]_SHOPLIST_xl_3568"/>
      <sheetName val="[SHOPLIST.xls]_SHOPLIST_xl_3569"/>
      <sheetName val="[SHOPLIST.xls]_SHOPLIST_xl_3570"/>
      <sheetName val="[SHOPLIST.xls]_SHOPLIST_xl_3571"/>
      <sheetName val="[SHOPLIST.xls]_SHOPLIST_xl_3572"/>
      <sheetName val="[SHOPLIST.xls]_SHOPLIST_xl_3573"/>
      <sheetName val="[SHOPLIST.xls]_SHOPLIST_xl_3574"/>
      <sheetName val="[SHOPLIST.xls]_SHOPLIST_xl_3575"/>
      <sheetName val="[SHOPLIST.xls]_SHOPLIST_xl_3576"/>
      <sheetName val="[SHOPLIST.xls]_SHOPLIST_xl_3577"/>
      <sheetName val="[SHOPLIST.xls]_SHOPLIST_xl_3578"/>
      <sheetName val="[SHOPLIST.xls]_SHOPLIST_xl_3579"/>
      <sheetName val="[SHOPLIST.xls]_SHOPLIST_xl_3580"/>
      <sheetName val="[SHOPLIST.xls]_SHOPLIST_xl_3581"/>
      <sheetName val="[SHOPLIST.xls]_SHOPLIST_xl_3582"/>
      <sheetName val="[SHOPLIST.xls]_SHOPLIST_xl_3583"/>
      <sheetName val="[SHOPLIST.xls]_SHOPLIST_xl_3584"/>
      <sheetName val="[SHOPLIST.xls]_SHOPLIST_xl_3585"/>
      <sheetName val="[SHOPLIST.xls]_SHOPLIST_xl_3586"/>
      <sheetName val="[SHOPLIST.xls]_SHOPLIST_xl_3587"/>
      <sheetName val="[SHOPLIST.xls]_SHOPLIST_xl_3588"/>
      <sheetName val="[SHOPLIST.xls]_SHOPLIST_xl_3589"/>
      <sheetName val="[SHOPLIST.xls]_SHOPLIST_xl_3590"/>
      <sheetName val="[SHOPLIST.xls]_SHOPLIST_xl_3591"/>
      <sheetName val="[SHOPLIST.xls]_SHOPLIST_xl_3592"/>
      <sheetName val="[SHOPLIST.xls]_SHOPLIST_xl_3593"/>
      <sheetName val="[SHOPLIST.xls]_SHOPLIST_xl_3594"/>
      <sheetName val="[SHOPLIST.xls]_SHOPLIST_xl_3595"/>
      <sheetName val="[SHOPLIST.xls]_SHOPLIST_xl_3596"/>
      <sheetName val="[SHOPLIST.xls]_SHOPLIST_xl_3597"/>
      <sheetName val="[SHOPLIST.xls]_SHOPLIST_xl_3598"/>
      <sheetName val="[SHOPLIST.xls]_SHOPLIST_xl_3599"/>
      <sheetName val="[SHOPLIST.xls]_SHOPLIST_xl_3600"/>
      <sheetName val="[SHOPLIST.xls]_SHOPLIST_xl_3601"/>
      <sheetName val="[SHOPLIST.xls]_SHOPLIST_xl_3602"/>
      <sheetName val="[SHOPLIST.xls]_SHOPLIST_xl_3603"/>
      <sheetName val="[SHOPLIST.xls]_SHOPLIST_xl_3604"/>
      <sheetName val="[SHOPLIST.xls]_SHOPLIST_xl_3605"/>
      <sheetName val="[SHOPLIST.xls]_SHOPLIST_xl_3606"/>
      <sheetName val="[SHOPLIST.xls]_SHOPLIST_xl_3607"/>
      <sheetName val="[SHOPLIST.xls]_SHOPLIST_xl_3608"/>
      <sheetName val="[SHOPLIST.xls]_SHOPLIST_xl_3609"/>
      <sheetName val="[SHOPLIST.xls]_SHOPLIST_xl_3610"/>
      <sheetName val="[SHOPLIST.xls]_SHOPLIST_xl_3611"/>
      <sheetName val="[SHOPLIST.xls]_SHOPLIST_xl_3612"/>
      <sheetName val="[SHOPLIST.xls]_SHOPLIST_xl_3613"/>
      <sheetName val="[SHOPLIST.xls]_SHOPLIST_xl_3614"/>
      <sheetName val="[SHOPLIST.xls]_SHOPLIST_xl_3615"/>
      <sheetName val="[SHOPLIST.xls]_SHOPLIST_xl_3616"/>
      <sheetName val="[SHOPLIST.xls]_SHOPLIST_xl_3617"/>
      <sheetName val="[SHOPLIST.xls]_SHOPLIST_xl_3618"/>
      <sheetName val="[SHOPLIST.xls]_SHOPLIST_xl_3619"/>
      <sheetName val="[SHOPLIST.xls]_SHOPLIST_xl_3620"/>
      <sheetName val="[SHOPLIST.xls]_SHOPLIST_xl_3621"/>
      <sheetName val="[SHOPLIST.xls]_SHOPLIST_xl_3622"/>
      <sheetName val="[SHOPLIST.xls]_SHOPLIST_xl_3623"/>
      <sheetName val="[SHOPLIST.xls]_SHOPLIST_xl_3624"/>
      <sheetName val="[SHOPLIST.xls]_SHOPLIST_xl_3625"/>
      <sheetName val="[SHOPLIST.xls]_SHOPLIST_xl_3626"/>
      <sheetName val="[SHOPLIST.xls]_SHOPLIST_xl_3627"/>
      <sheetName val="[SHOPLIST.xls]_SHOPLIST_xl_3628"/>
      <sheetName val="[SHOPLIST.xls]_SHOPLIST_xl_3629"/>
      <sheetName val="[SHOPLIST.xls]_SHOPLIST_xl_3630"/>
      <sheetName val="[SHOPLIST.xls]_SHOPLIST_xl_3631"/>
      <sheetName val="[SHOPLIST.xls]_SHOPLIST_xl_3632"/>
      <sheetName val="[SHOPLIST.xls]_SHOPLIST_xl_3633"/>
      <sheetName val="[SHOPLIST.xls]_SHOPLIST_xl_3634"/>
      <sheetName val="[SHOPLIST.xls]_SHOPLIST_xl_3635"/>
      <sheetName val="[SHOPLIST.xls]_SHOPLIST_xl_3636"/>
      <sheetName val="[SHOPLIST.xls]_SHOPLIST_xl_3637"/>
      <sheetName val="[SHOPLIST.xls]_SHOPLIST_xl_3638"/>
      <sheetName val="[SHOPLIST.xls]_SHOPLIST_xl_3639"/>
      <sheetName val="[SHOPLIST.xls]_SHOPLIST_xl_3640"/>
      <sheetName val="[SHOPLIST.xls]_SHOPLIST_xl_3641"/>
      <sheetName val="[SHOPLIST.xls]_SHOPLIST_xl_3642"/>
      <sheetName val="[SHOPLIST.xls]_SHOPLIST_xl_3643"/>
      <sheetName val="[SHOPLIST.xls]_SHOPLIST_xl_3644"/>
      <sheetName val="[SHOPLIST.xls]_SHOPLIST_xl_3645"/>
      <sheetName val="[SHOPLIST.xls]_SHOPLIST_xl_3646"/>
      <sheetName val="[SHOPLIST.xls]_SHOPLIST_xl_3647"/>
      <sheetName val="[SHOPLIST.xls]_SHOPLIST_xl_3648"/>
      <sheetName val="[SHOPLIST.xls]_SHOPLIST_xl_3649"/>
      <sheetName val="[SHOPLIST.xls]_SHOPLIST_xl_3650"/>
      <sheetName val="[SHOPLIST.xls]_SHOPLIST_xl_3651"/>
      <sheetName val="[SHOPLIST.xls]_SHOPLIST_xl_3652"/>
      <sheetName val="[SHOPLIST.xls]_SHOPLIST_xl_3653"/>
      <sheetName val="[SHOPLIST.xls]_SHOPLIST_xl_3654"/>
      <sheetName val="[SHOPLIST.xls]_SHOPLIST_xl_3655"/>
      <sheetName val="[SHOPLIST.xls]_SHOPLIST_xl_3656"/>
      <sheetName val="[SHOPLIST.xls]_SHOPLIST_xl_3657"/>
      <sheetName val="[SHOPLIST.xls]_SHOPLIST_xl_3658"/>
      <sheetName val="[SHOPLIST.xls]_SHOPLIST_xl_3659"/>
      <sheetName val="[SHOPLIST.xls]_SHOPLIST_xl_3660"/>
      <sheetName val="[SHOPLIST.xls]_SHOPLIST_xl_3661"/>
      <sheetName val="[SHOPLIST.xls]_SHOPLIST_xl_3662"/>
      <sheetName val="[SHOPLIST.xls]_SHOPLIST_xl_3663"/>
      <sheetName val="[SHOPLIST.xls]_SHOPLIST_xl_3664"/>
      <sheetName val="[SHOPLIST.xls]_SHOPLIST_xl_3665"/>
      <sheetName val="[SHOPLIST.xls]_SHOPLIST_xl_3666"/>
      <sheetName val="[SHOPLIST.xls]_SHOPLIST_xl_3667"/>
      <sheetName val="[SHOPLIST.xls]_SHOPLIST_xl_3668"/>
      <sheetName val="[SHOPLIST.xls]70___0_s__i____69"/>
      <sheetName val="[SHOPLIST.xls]_SHOPLIST_xl_3669"/>
      <sheetName val="[SHOPLIST.xls]_VW__VU________42"/>
      <sheetName val="[SHOPLIST.xls]_VW__VU________43"/>
      <sheetName val="[SHOPLIST.xls]_SHOPLIST_xl_3670"/>
      <sheetName val="[SHOPLIST.xls]70_x005f_x0000___0_x_22"/>
      <sheetName val="[SHOPLIST.xls]70___0_s__i____70"/>
      <sheetName val="[SHOPLIST.xls]70___0_s__i____71"/>
      <sheetName val="[SHOPLIST.xls]_SHOPLIST_xl_3671"/>
      <sheetName val="[SHOPLIST.xls]_SHOPLIST_xl_3672"/>
      <sheetName val="[SHOPLIST.xls]_SHOPLIST_xl_3673"/>
      <sheetName val="[SHOPLIST.xls]_SHOPLIST_xl_3674"/>
      <sheetName val="[SHOPLIST.xls]_SHOPLIST_xl_3675"/>
      <sheetName val="[SHOPLIST.xls]_SHOPLIST_xl_3676"/>
      <sheetName val="[SHOPLIST.xls]_SHOPLIST_xl_3677"/>
      <sheetName val="[SHOPLIST.xls]_SHOPLIST_xl_3678"/>
      <sheetName val="[SHOPLIST.xls]_SHOPLIST_xl_3679"/>
      <sheetName val="[SHOPLIST.xls]_SHOPLIST_xl_3680"/>
      <sheetName val="[SHOPLIST.xls]_SHOPLIST_xl_3681"/>
      <sheetName val="[SHOPLIST.xls]_SHOPLIST_xl_3682"/>
      <sheetName val="[SHOPLIST.xls]_SHOPLIST_xl_3683"/>
      <sheetName val="[SHOPLIST.xls]_SHOPLIST_xl_3684"/>
      <sheetName val="[SHOPLIST.xls]_SHOPLIST_xl_3685"/>
      <sheetName val="[SHOPLIST.xls]_SHOPLIST_xl_3686"/>
      <sheetName val="[SHOPLIST.xls]_SHOPLIST_xl_3687"/>
      <sheetName val="[SHOPLIST.xls]_SHOPLIST_xl_3688"/>
      <sheetName val="[SHOPLIST.xls]_SHOPLIST_xl_3689"/>
      <sheetName val="[SHOPLIST.xls]_SHOPLIST_xl_3690"/>
      <sheetName val="[SHOPLIST.xls]_SHOPLIST_xl_3691"/>
      <sheetName val="[SHOPLIST.xls]_SHOPLIST_xl_3692"/>
      <sheetName val="[SHOPLIST.xls]_SHOPLIST_xl_3693"/>
      <sheetName val="[SHOPLIST.xls]_SHOPLIST_xl_3694"/>
      <sheetName val="[SHOPLIST.xls]_SHOPLIST_xl_3695"/>
      <sheetName val="[SHOPLIST.xls]_SHOPLIST_xl_3696"/>
      <sheetName val="[SHOPLIST.xls]_SHOPLIST_xl_3697"/>
      <sheetName val="[SHOPLIST.xls]_SHOPLIST_xl_3698"/>
      <sheetName val="[SHOPLIST.xls]_SHOPLIST_xl_3699"/>
      <sheetName val="[SHOPLIST.xls]_SHOPLIST_xl_3700"/>
      <sheetName val="[SHOPLIST.xls]_SHOPLIST_xl_3701"/>
      <sheetName val="[SHOPLIST.xls]_SHOPLIST_xl_3702"/>
      <sheetName val="[SHOPLIST.xls]_SHOPLIST_xl_3703"/>
      <sheetName val="[SHOPLIST.xls]_SHOPLIST_xl_3704"/>
      <sheetName val="[SHOPLIST.xls]_SHOPLIST_xl_3705"/>
      <sheetName val="[SHOPLIST.xls]_SHOPLIST_xl_3706"/>
      <sheetName val="[SHOPLIST.xls]_SHOPLIST_xl_3707"/>
      <sheetName val="[SHOPLIST.xls]_SHOPLIST_xl_3708"/>
      <sheetName val="[SHOPLIST.xls]_SHOPLIST_xl_3709"/>
      <sheetName val="[SHOPLIST.xls]_SHOPLIST_xl_3710"/>
      <sheetName val="[SHOPLIST.xls]_SHOPLIST_xl_3711"/>
      <sheetName val="[SHOPLIST.xls]_SHOPLIST_xl_3712"/>
      <sheetName val="[SHOPLIST.xls]_SHOPLIST_xl_3713"/>
      <sheetName val="[SHOPLIST.xls]_SHOPLIST_xl_3714"/>
      <sheetName val="[SHOPLIST.xls]_SHOPLIST_xl_3715"/>
      <sheetName val="[SHOPLIST.xls]_SHOPLIST_xl_3716"/>
      <sheetName val="[SHOPLIST.xls]_SHOPLIST_xl_3717"/>
      <sheetName val="[SHOPLIST.xls]_SHOPLIST_xl_3718"/>
      <sheetName val="[SHOPLIST.xls]_SHOPLIST_xl_3719"/>
      <sheetName val="[SHOPLIST.xls]_SHOPLIST_xl_3720"/>
      <sheetName val="[SHOPLIST.xls]_SHOPLIST_xl_3721"/>
      <sheetName val="[SHOPLIST.xls]_SHOPLIST_xl_3722"/>
      <sheetName val="[SHOPLIST.xls]_SHOPLIST_xl_3723"/>
      <sheetName val="[SHOPLIST.xls]_SHOPLIST_xl_3724"/>
      <sheetName val="[SHOPLIST.xls]_SHOPLIST_xl_3725"/>
      <sheetName val="[SHOPLIST.xls]_SHOPLIST_xl_3726"/>
      <sheetName val="[SHOPLIST.xls]_SHOPLIST_xl_3727"/>
      <sheetName val="[SHOPLIST.xls]_SHOPLIST_xl_3728"/>
      <sheetName val="[SHOPLIST.xls]_SHOPLIST_xl_3729"/>
      <sheetName val="[SHOPLIST.xls]_SHOPLIST_xl_3730"/>
      <sheetName val="[SHOPLIST.xls]_SHOPLIST_xl_3731"/>
      <sheetName val="[SHOPLIST.xls]_SHOPLIST_xl_3732"/>
      <sheetName val="[SHOPLIST.xls]_SHOPLIST_xl_3733"/>
      <sheetName val="[SHOPLIST.xls]_SHOPLIST_xl_3734"/>
      <sheetName val="[SHOPLIST.xls]_SHOPLIST_xl_3735"/>
      <sheetName val="[SHOPLIST.xls]_SHOPLIST_xl_3736"/>
      <sheetName val="[SHOPLIST.xls]_SHOPLIST_xl_3737"/>
      <sheetName val="[SHOPLIST.xls]_SHOPLIST_xl_3738"/>
      <sheetName val="[SHOPLIST.xls]_SHOPLIST_xl_3739"/>
      <sheetName val="[SHOPLIST.xls]_SHOPLIST_xl_3740"/>
      <sheetName val="[SHOPLIST.xls]_SHOPLIST_xl_3741"/>
      <sheetName val="[SHOPLIST.xls]_SHOPLIST_xl_3742"/>
      <sheetName val="[SHOPLIST.xls]_SHOPLIST_xl_3743"/>
      <sheetName val="[SHOPLIST.xls]_SHOPLIST_xl_3744"/>
      <sheetName val="[SHOPLIST.xls]_SHOPLIST_xl_3745"/>
      <sheetName val="[SHOPLIST.xls]_SHOPLIST_xl_3746"/>
      <sheetName val="[SHOPLIST.xls]_SHOPLIST_xl_3747"/>
      <sheetName val="[SHOPLIST.xls]_SHOPLIST_xl_3748"/>
      <sheetName val="[SHOPLIST.xls]_SHOPLIST_xl_3749"/>
      <sheetName val="[SHOPLIST.xls]_SHOPLIST_xl_3750"/>
      <sheetName val="[SHOPLIST.xls]_SHOPLIST_xl_3751"/>
      <sheetName val="[SHOPLIST.xls]_SHOPLIST_xl_3752"/>
      <sheetName val="[SHOPLIST.xls]_SHOPLIST_xl_3753"/>
      <sheetName val="[SHOPLIST.xls]_SHOPLIST_xl_3754"/>
      <sheetName val="[SHOPLIST.xls]_SHOPLIST_xl_3755"/>
      <sheetName val="[SHOPLIST.xls]_SHOPLIST_xl_3756"/>
      <sheetName val="[SHOPLIST.xls]_SHOPLIST_xl_3757"/>
      <sheetName val="[SHOPLIST.xls]_SHOPLIST_xl_3758"/>
      <sheetName val="[SHOPLIST.xls]_SHOPLIST_xl_3759"/>
      <sheetName val="[SHOPLIST.xls]_SHOPLIST_xl_3760"/>
      <sheetName val="[SHOPLIST.xls]_SHOPLIST_xl_3761"/>
      <sheetName val="[SHOPLIST.xls]_SHOPLIST_xl_3762"/>
      <sheetName val="[SHOPLIST.xls]_SHOPLIST_xl_3763"/>
      <sheetName val="[SHOPLIST.xls]_SHOPLIST_xl_3764"/>
      <sheetName val="[SHOPLIST.xls]_SHOPLIST_xl_3765"/>
      <sheetName val="[SHOPLIST.xls]_SHOPLIST_xl_3766"/>
      <sheetName val="[SHOPLIST.xls]_SHOPLIST_xl_3767"/>
      <sheetName val="[SHOPLIST.xls]_SHOPLIST_xl_3768"/>
      <sheetName val="[SHOPLIST.xls]_SHOPLIST_xl_3769"/>
      <sheetName val="[SHOPLIST.xls]_SHOPLIST_xl_3770"/>
      <sheetName val="[SHOPLIST.xls]70_x005f_x005f_x005f_x0000_22"/>
      <sheetName val="[SHOPLIST.xls]_SHOPLIST_xl_3771"/>
      <sheetName val="[SHOPLIST.xls]_SHOPLIST_xl_3772"/>
      <sheetName val="[SHOPLIST.xls]_SHOPLIST_xl_3773"/>
      <sheetName val="[SHOPLIST.xls]_SHOPLIST_xl_3774"/>
      <sheetName val="[SHOPLIST.xls]_SHOPLIST_xl_3775"/>
      <sheetName val="[SHOPLIST.xls]_SHOPLIST_xl_3776"/>
      <sheetName val="[SHOPLIST.xls]_SHOPLIST_xl_3777"/>
      <sheetName val="[SHOPLIST.xls]_SHOPLIST_xl_3778"/>
      <sheetName val="[SHOPLIST.xls]_SHOPLIST_xl_3779"/>
      <sheetName val="[SHOPLIST.xls]_SHOPLIST_xl_3780"/>
      <sheetName val="[SHOPLIST.xls]_SHOPLIST_xl_3781"/>
      <sheetName val="[SHOPLIST.xls]_SHOPLIST_xl_3782"/>
      <sheetName val="[SHOPLIST.xls]_SHOPLIST_xl_3783"/>
      <sheetName val="[SHOPLIST.xls]_SHOPLIST_xl_3784"/>
      <sheetName val="[SHOPLIST.xls]_SHOPLIST_xl_3785"/>
      <sheetName val="[SHOPLIST.xls]_SHOPLIST_xl_3786"/>
      <sheetName val="[SHOPLIST.xls]_SHOPLIST_xl_3787"/>
      <sheetName val="[SHOPLIST.xls]_SHOPLIST_xl_3788"/>
      <sheetName val="[SHOPLIST.xls]_SHOPLIST_xl_3789"/>
      <sheetName val="[SHOPLIST.xls]_SHOPLIST_xl_3790"/>
      <sheetName val="[SHOPLIST.xls]_SHOPLIST_xl_3791"/>
      <sheetName val="[SHOPLIST.xls]_SHOPLIST_xl_3792"/>
      <sheetName val="[SHOPLIST.xls]_SHOPLIST_xl_3793"/>
      <sheetName val="[SHOPLIST.xls]_SHOPLIST_xl_3794"/>
      <sheetName val="[SHOPLIST.xls]_SHOPLIST_xl_3795"/>
      <sheetName val="[SHOPLIST.xls]_SHOPLIST_xl_3796"/>
      <sheetName val="[SHOPLIST.xls]_SHOPLIST_xl_3797"/>
      <sheetName val="[SHOPLIST.xls]_SHOPLIST_xl_3798"/>
      <sheetName val="[SHOPLIST.xls]_SHOPLIST_xl_3799"/>
      <sheetName val="[SHOPLIST.xls]_SHOPLIST_xl_3800"/>
      <sheetName val="[SHOPLIST.xls]_SHOPLIST_xl_3801"/>
      <sheetName val="[SHOPLIST.xls]_SHOPLIST_xl_3802"/>
      <sheetName val="[SHOPLIST.xls]_SHOPLIST_xl_3803"/>
      <sheetName val="[SHOPLIST.xls]_SHOPLIST_xl_3804"/>
      <sheetName val="[SHOPLIST.xls]_SHOPLIST_xl_3805"/>
      <sheetName val="[SHOPLIST.xls]_SHOPLIST_xl_3806"/>
      <sheetName val="[SHOPLIST.xls]_SHOPLIST_xl_3807"/>
      <sheetName val="[SHOPLIST.xls]_SHOPLIST_xl_3808"/>
      <sheetName val="[SHOPLIST.xls]_SHOPLIST_xl_3809"/>
      <sheetName val="[SHOPLIST.xls]_SHOPLIST_xl_3810"/>
      <sheetName val="[SHOPLIST.xls]_SHOPLIST_xl_3811"/>
      <sheetName val="[SHOPLIST.xls]_SHOPLIST_xl_3812"/>
      <sheetName val="[SHOPLIST.xls]_SHOPLIST_xl_3813"/>
      <sheetName val="[SHOPLIST.xls]_SHOPLIST_xl_3814"/>
      <sheetName val="[SHOPLIST.xls]_SHOPLIST_xl_3815"/>
      <sheetName val="[SHOPLIST.xls]_SHOPLIST_xl_3816"/>
      <sheetName val="[SHOPLIST.xls]_SHOPLIST_xl_3817"/>
      <sheetName val="[SHOPLIST.xls]_SHOPLIST_xl_3818"/>
      <sheetName val="[SHOPLIST.xls]_SHOPLIST_xl_3819"/>
      <sheetName val="[SHOPLIST.xls]_SHOPLIST_xl_3820"/>
      <sheetName val="[SHOPLIST.xls]70___0_s__i____72"/>
      <sheetName val="[SHOPLIST.xls]_SHOPLIST_xl_3821"/>
      <sheetName val="[SHOPLIST.xls]_SHOPLIST_xl_3822"/>
      <sheetName val="[SHOPLIST.xls]_SHOPLIST_xl_3823"/>
      <sheetName val="[SHOPLIST.xls]_SHOPLIST_xl_3824"/>
      <sheetName val="[SHOPLIST.xls]_SHOPLIST_xl_3825"/>
      <sheetName val="[SHOPLIST.xls]_SHOPLIST_xl_3826"/>
      <sheetName val="[SHOPLIST.xls]_SHOPLIST_xl_3827"/>
      <sheetName val="[SHOPLIST.xls]_SHOPLIST_xl_3828"/>
      <sheetName val="[SHOPLIST.xls]_SHOPLIST_xl_3829"/>
      <sheetName val="[SHOPLIST.xls]_SHOPLIST_xl_3830"/>
      <sheetName val="[SHOPLIST.xls]_SHOPLIST_xl_3831"/>
      <sheetName val="[SHOPLIST.xls]_SHOPLIST_xl_3832"/>
      <sheetName val="[SHOPLIST.xls]_SHOPLIST_xl_3833"/>
      <sheetName val="[SHOPLIST.xls]_SHOPLIST_xl_3834"/>
      <sheetName val="[SHOPLIST.xls]_SHOPLIST_xl_3835"/>
      <sheetName val="[SHOPLIST.xls]_SHOPLIST_xl_3836"/>
      <sheetName val="[SHOPLIST.xls]_SHOPLIST_xl_3837"/>
      <sheetName val="[SHOPLIST.xls]_SHOPLIST_xl_3838"/>
      <sheetName val="[SHOPLIST.xls]_SHOPLIST_xl_3839"/>
      <sheetName val="[SHOPLIST.xls]_SHOPLIST_xl_3840"/>
      <sheetName val="[SHOPLIST.xls]_SHOPLIST_xl_3841"/>
      <sheetName val="[SHOPLIST.xls]_SHOPLIST_xl_3842"/>
      <sheetName val="[SHOPLIST.xls]_SHOPLIST_xl_3843"/>
      <sheetName val="[SHOPLIST.xls]_SHOPLIST_xl_3844"/>
      <sheetName val="[SHOPLIST.xls]_SHOPLIST_xl_3845"/>
      <sheetName val="[SHOPLIST.xls]_SHOPLIST_xl_3846"/>
      <sheetName val="[SHOPLIST.xls]_SHOPLIST_xl_3847"/>
      <sheetName val="[SHOPLIST.xls]_SHOPLIST_xl_3848"/>
      <sheetName val="[SHOPLIST.xls]_SHOPLIST_xl_3849"/>
      <sheetName val="[SHOPLIST.xls]_SHOPLIST_xl_3850"/>
      <sheetName val="[SHOPLIST.xls]_SHOPLIST_xl_3851"/>
      <sheetName val="[SHOPLIST.xls]_SHOPLIST_xl_3852"/>
      <sheetName val="[SHOPLIST.xls]_SHOPLIST_xl_3853"/>
      <sheetName val="[SHOPLIST.xls]_SHOPLIST_xl_3854"/>
      <sheetName val="[SHOPLIST.xls]_SHOPLIST_xl_3855"/>
      <sheetName val="[SHOPLIST.xls]_SHOPLIST_xl_3856"/>
      <sheetName val="[SHOPLIST.xls]_SHOPLIST_xl_3857"/>
      <sheetName val="[SHOPLIST.xls]_SHOPLIST_xl_3858"/>
      <sheetName val="[SHOPLIST.xls]_SHOPLIST_xl_3859"/>
      <sheetName val="[SHOPLIST.xls]_SHOPLIST_xl_3860"/>
      <sheetName val="[SHOPLIST.xls]_SHOPLIST_xl_3861"/>
      <sheetName val="[SHOPLIST.xls]_SHOPLIST_xl_3862"/>
      <sheetName val="[SHOPLIST.xls]_SHOPLIST_xl_3863"/>
      <sheetName val="[SHOPLIST.xls]_SHOPLIST_xl_3864"/>
      <sheetName val="[SHOPLIST.xls]_SHOPLIST_xl_3865"/>
      <sheetName val="[SHOPLIST.xls]_SHOPLIST_xl_3866"/>
      <sheetName val="[SHOPLIST.xls]_SHOPLIST_xl_3867"/>
      <sheetName val="[SHOPLIST.xls]_SHOPLIST_xl_3868"/>
      <sheetName val="[SHOPLIST.xls]_SHOPLIST_xl_3869"/>
      <sheetName val="[SHOPLIST.xls]_SHOPLIST_xl_3870"/>
      <sheetName val="[SHOPLIST.xls]_SHOPLIST_xl_3871"/>
      <sheetName val="[SHOPLIST.xls]_SHOPLIST_xl_3872"/>
      <sheetName val="[SHOPLIST.xls]_SHOPLIST_xl_3873"/>
      <sheetName val="[SHOPLIST.xls]_SHOPLIST_xl_3874"/>
      <sheetName val="[SHOPLIST.xls]_SHOPLIST_xl_3875"/>
      <sheetName val="[SHOPLIST.xls]_SHOPLIST_xl_3876"/>
      <sheetName val="[SHOPLIST.xls]_SHOPLIST_xl_3877"/>
      <sheetName val="[SHOPLIST.xls]_SHOPLIST_xl_3878"/>
      <sheetName val="[SHOPLIST.xls]_SHOPLIST_xl_3879"/>
      <sheetName val="[SHOPLIST.xls]_SHOPLIST_xl_3880"/>
      <sheetName val="[SHOPLIST.xls]_SHOPLIST_xl_3881"/>
      <sheetName val="[SHOPLIST.xls]_SHOPLIST_xl_3882"/>
      <sheetName val="[SHOPLIST.xls]_SHOPLIST_xl_3883"/>
      <sheetName val="[SHOPLIST.xls]_SHOPLIST_xl_3884"/>
      <sheetName val="[SHOPLIST.xls]_SHOPLIST_xl_3885"/>
      <sheetName val="[SHOPLIST.xls]_SHOPLIST_xl_3886"/>
      <sheetName val="[SHOPLIST.xls]_SHOPLIST_xl_3887"/>
      <sheetName val="[SHOPLIST.xls]_SHOPLIST_xl_3888"/>
      <sheetName val="[SHOPLIST.xls]_SHOPLIST_xl_3889"/>
      <sheetName val="[SHOPLIST.xls]_SHOPLIST_xl_3890"/>
      <sheetName val="[SHOPLIST.xls]_SHOPLIST_xl_3891"/>
      <sheetName val="[SHOPLIST.xls]_SHOPLIST_xl_3892"/>
      <sheetName val="[SHOPLIST.xls]_SHOPLIST_xl_3893"/>
      <sheetName val="[SHOPLIST.xls]_SHOPLIST_xl_3894"/>
      <sheetName val="[SHOPLIST.xls]_SHOPLIST_xl_3895"/>
      <sheetName val="[SHOPLIST.xls]_SHOPLIST_xl_3896"/>
      <sheetName val="[SHOPLIST.xls]_SHOPLIST_xl_3897"/>
      <sheetName val="[SHOPLIST.xls]_SHOPLIST_xl_3898"/>
      <sheetName val="[SHOPLIST.xls]_SHOPLIST_xl_3899"/>
      <sheetName val="[SHOPLIST.xls]_SHOPLIST_xl_3900"/>
      <sheetName val="[SHOPLIST.xls]_SHOPLIST_xl_3901"/>
      <sheetName val="[SHOPLIST.xls]_SHOPLIST_xl_3902"/>
      <sheetName val="[SHOPLIST.xls]_SHOPLIST_xl_3903"/>
      <sheetName val="[SHOPLIST.xls]_SHOPLIST_xl_3904"/>
      <sheetName val="[SHOPLIST.xls]_SHOPLIST_xl_3905"/>
      <sheetName val="[SHOPLIST.xls]_SHOPLIST_xl_3906"/>
      <sheetName val="[SHOPLIST.xls]_SHOPLIST_xl_3907"/>
      <sheetName val="[SHOPLIST.xls]_SHOPLIST_xl_3908"/>
      <sheetName val="[SHOPLIST.xls]_SHOPLIST_xl_3909"/>
      <sheetName val="[SHOPLIST.xls]_SHOPLIST_xl_3910"/>
      <sheetName val="[SHOPLIST.xls]_SHOPLIST_xl_3911"/>
      <sheetName val="[SHOPLIST.xls]_SHOPLIST_xl_3912"/>
      <sheetName val="[SHOPLIST.xls]_SHOPLIST_xl_3913"/>
      <sheetName val="[SHOPLIST.xls]_SHOPLIST_xl_3914"/>
      <sheetName val="[SHOPLIST.xls]_SHOPLIST_xl_3915"/>
      <sheetName val="[SHOPLIST.xls]_SHOPLIST_xl_3916"/>
      <sheetName val="[SHOPLIST.xls]_SHOPLIST_xl_3917"/>
      <sheetName val="[SHOPLIST.xls]_SHOPLIST_xl_3918"/>
      <sheetName val="[SHOPLIST.xls]_SHOPLIST_xl_3919"/>
      <sheetName val="[SHOPLIST.xls]_SHOPLIST_xl_3920"/>
      <sheetName val="[SHOPLIST.xls]_SHOPLIST_xl_3921"/>
      <sheetName val="[SHOPLIST.xls]_SHOPLIST_xl_3922"/>
      <sheetName val="[SHOPLIST.xls]_SHOPLIST_xl_3923"/>
      <sheetName val="[SHOPLIST.xls]_SHOPLIST_xl_3924"/>
      <sheetName val="[SHOPLIST.xls]_SHOPLIST_xl_3925"/>
      <sheetName val="[SHOPLIST.xls]_SHOPLIST_xl_3926"/>
      <sheetName val="[SHOPLIST.xls]_SHOPLIST_xl_3927"/>
      <sheetName val="[SHOPLIST.xls]_SHOPLIST_xl_3928"/>
      <sheetName val="[SHOPLIST.xls]_SHOPLIST_xl_3929"/>
      <sheetName val="[SHOPLIST.xls]_SHOPLIST_xl_3930"/>
      <sheetName val="[SHOPLIST.xls]_SHOPLIST_xl_3931"/>
      <sheetName val="[SHOPLIST.xls]_SHOPLIST_xl_3932"/>
      <sheetName val="[SHOPLIST.xls]_SHOPLIST_xl_3933"/>
      <sheetName val="[SHOPLIST.xls]_SHOPLIST_xl_3934"/>
      <sheetName val="[SHOPLIST.xls]_SHOPLIST_xl_3935"/>
      <sheetName val="[SHOPLIST.xls]_SHOPLIST_xl_3936"/>
      <sheetName val="[SHOPLIST.xls]_SHOPLIST_xl_3937"/>
      <sheetName val="[SHOPLIST.xls]_SHOPLIST_xl_3938"/>
      <sheetName val="[SHOPLIST.xls]_SHOPLIST_xl_3939"/>
      <sheetName val="[SHOPLIST.xls]_SHOPLIST_xl_3940"/>
      <sheetName val="[SHOPLIST.xls]_SHOPLIST_xl_3941"/>
      <sheetName val="[SHOPLIST.xls]_SHOPLIST_xl_3942"/>
      <sheetName val="[SHOPLIST.xls]_SHOPLIST_xl_3943"/>
      <sheetName val="[SHOPLIST.xls]_SHOPLIST_xl_3944"/>
      <sheetName val="[SHOPLIST.xls]_SHOPLIST_xl_3945"/>
      <sheetName val="[SHOPLIST.xls]_SHOPLIST_xl_3946"/>
      <sheetName val="[SHOPLIST.xls]_SHOPLIST_xl_3947"/>
      <sheetName val="[SHOPLIST.xls]_SHOPLIST_xl_3948"/>
      <sheetName val="[SHOPLIST.xls]_SHOPLIST_xl_3949"/>
      <sheetName val="[SHOPLIST.xls]_SHOPLIST_xl_3950"/>
      <sheetName val="[SHOPLIST.xls]_SHOPLIST_xl_3951"/>
      <sheetName val="[SHOPLIST.xls]_SHOPLIST_xl_3952"/>
      <sheetName val="[SHOPLIST.xls]_SHOPLIST_xl_3953"/>
      <sheetName val="[SHOPLIST.xls]_SHOPLIST_xl_3954"/>
      <sheetName val="[SHOPLIST.xls]_SHOPLIST_xl_3955"/>
      <sheetName val="[SHOPLIST.xls]_SHOPLIST_xl_3956"/>
      <sheetName val="[SHOPLIST.xls]_SHOPLIST_xl_3957"/>
      <sheetName val="[SHOPLIST.xls]_SHOPLIST_xl_3958"/>
      <sheetName val="[SHOPLIST.xls]_SHOPLIST_xl_3959"/>
      <sheetName val="[SHOPLIST.xls]_SHOPLIST_xl_3960"/>
      <sheetName val="[SHOPLIST.xls]_SHOPLIST_xl_3961"/>
      <sheetName val="[SHOPLIST.xls]_SHOPLIST_xl_3962"/>
      <sheetName val="[SHOPLIST.xls]_SHOPLIST_xl_3963"/>
      <sheetName val="[SHOPLIST.xls]_SHOPLIST_xl_3964"/>
      <sheetName val="[SHOPLIST.xls]_SHOPLIST_xl_3965"/>
      <sheetName val="[SHOPLIST.xls]_SHOPLIST_xl_3966"/>
      <sheetName val="[SHOPLIST.xls]_SHOPLIST_xl_3967"/>
      <sheetName val="[SHOPLIST.xls]_SHOPLIST_xl_3968"/>
      <sheetName val="[SHOPLIST.xls]_SHOPLIST_xl_3969"/>
      <sheetName val="[SHOPLIST.xls]_SHOPLIST_xl_3970"/>
      <sheetName val="[SHOPLIST.xls]_SHOPLIST_xl_3971"/>
      <sheetName val="[SHOPLIST.xls]_SHOPLIST_xl_3972"/>
      <sheetName val="[SHOPLIST.xls]_SHOPLIST_xl_3973"/>
      <sheetName val="[SHOPLIST.xls]_SHOPLIST_xl_3974"/>
      <sheetName val="[SHOPLIST.xls]_SHOPLIST_xl_3975"/>
      <sheetName val="[SHOPLIST.xls]_SHOPLIST_xl_3976"/>
      <sheetName val="[SHOPLIST.xls]_SHOPLIST_xl_3977"/>
      <sheetName val="[SHOPLIST.xls]_SHOPLIST_xl_3978"/>
      <sheetName val="[SHOPLIST.xls]_SHOPLIST_xl_3979"/>
      <sheetName val="[SHOPLIST.xls]_SHOPLIST_xl_3980"/>
      <sheetName val="[SHOPLIST.xls]_SHOPLIST_xl_3981"/>
      <sheetName val="[SHOPLIST.xls]_SHOPLIST_xl_3982"/>
      <sheetName val="[SHOPLIST.xls]_SHOPLIST_xl_3983"/>
      <sheetName val="[SHOPLIST.xls]_SHOPLIST_xl_3984"/>
      <sheetName val="[SHOPLIST.xls]_SHOPLIST_xl_3985"/>
      <sheetName val="[SHOPLIST.xls]_SHOPLIST_xl_3986"/>
      <sheetName val="[SHOPLIST.xls]_SHOPLIST_xl_3987"/>
      <sheetName val="MOTO"/>
      <sheetName val="Parameter-Country codes"/>
      <sheetName val="기준액"/>
      <sheetName val="최적단면"/>
      <sheetName val="[SHOPLIST.xls]_SHOPLIST_xl_3988"/>
      <sheetName val="[SHOPLIST.xls]_SHOPLIST_xl_3989"/>
      <sheetName val="[SHOPLIST.xls]_SHOPLIST_xl_3990"/>
      <sheetName val="[SHOPLIST.xls]_SHOPLIST_xl_3991"/>
      <sheetName val="[SHOPLIST.xls]_SHOPLIST_xl_3992"/>
      <sheetName val="[SHOPLIST.xls]_SHOPLIST_xl_3993"/>
      <sheetName val="[SHOPLIST.xls]_SHOPLIST_xl_3994"/>
      <sheetName val="[SHOPLIST.xls]_SHOPLIST_xl_3995"/>
      <sheetName val="[SHOPLIST.xls]_SHOPLIST_xl_3996"/>
      <sheetName val="[SHOPLIST.xls]_SHOPLIST_xl_3997"/>
      <sheetName val="[SHOPLIST.xls]_SHOPLIST_xl_3998"/>
      <sheetName val="[SHOPLIST.xls]_SHOPLIST_xl_3999"/>
      <sheetName val="[SHOPLIST.xls]_SHOPLIST_xl_4000"/>
      <sheetName val="[SHOPLIST.xls]_SHOPLIST_xl_4001"/>
      <sheetName val="[SHOPLIST.xls]_SHOPLIST_xl_4002"/>
      <sheetName val="[SHOPLIST.xls]_SHOPLIST_xl_4003"/>
      <sheetName val="[SHOPLIST.xls]_SHOPLIST_xl_4004"/>
      <sheetName val="[SHOPLIST.xls]_SHOPLIST_xl_4005"/>
      <sheetName val="[SHOPLIST.xls]_SHOPLIST_xl_4006"/>
      <sheetName val="[SHOPLIST.xls]_SHOPLIST_xl_4007"/>
      <sheetName val="[SHOPLIST.xls]_SHOPLIST_xl_4008"/>
      <sheetName val="[SHOPLIST.xls]_SHOPLIST_xl_4009"/>
      <sheetName val="[SHOPLIST.xls]_SHOPLIST_xl_4010"/>
      <sheetName val="[SHOPLIST.xls]_SHOPLIST_xl_4011"/>
      <sheetName val="[SHOPLIST.xls]_SHOPLIST_xl_4012"/>
      <sheetName val="[SHOPLIST.xls]_SHOPLIST_xl_4013"/>
      <sheetName val="[SHOPLIST.xls]_SHOPLIST_xl_4014"/>
      <sheetName val="[SHOPLIST.xls]_SHOPLIST_xl_4015"/>
      <sheetName val="[SHOPLIST.xls]_SHOPLIST_xl_4016"/>
      <sheetName val="[SHOPLIST.xls]_SHOPLIST_xl_4017"/>
      <sheetName val="[SHOPLIST.xls]_SHOPLIST_xl_4018"/>
      <sheetName val="[SHOPLIST.xls]_SHOPLIST_xl_4019"/>
      <sheetName val="[SHOPLIST.xls]_SHOPLIST_xl_4020"/>
      <sheetName val="[SHOPLIST.xls]_SHOPLIST_xl_4021"/>
      <sheetName val="[SHOPLIST.xls]_SHOPLIST_xl_4022"/>
      <sheetName val="[SHOPLIST.xls]_SHOPLIST_xl_4023"/>
      <sheetName val="[SHOPLIST.xls]_SHOPLIST_xl_4024"/>
      <sheetName val="[SHOPLIST.xls]_SHOPLIST_xl_4025"/>
      <sheetName val="[SHOPLIST.xls]_SHOPLIST_xl_4026"/>
      <sheetName val="[SHOPLIST.xls]_SHOPLIST_xl_4027"/>
      <sheetName val="[SHOPLIST.xls]_SHOPLIST_xl_4028"/>
      <sheetName val="[SHOPLIST.xls]_SHOPLIST_xl_4029"/>
      <sheetName val="[SHOPLIST.xls]_SHOPLIST_xl_4030"/>
      <sheetName val="[SHOPLIST.xls]_SHOPLIST_xl_4031"/>
      <sheetName val="[SHOPLIST.xls]_SHOPLIST_xl_4032"/>
      <sheetName val="[SHOPLIST.xls]_SHOPLIST_xl_4033"/>
      <sheetName val="[SHOPLIST.xls]_SHOPLIST_xl_4034"/>
      <sheetName val="[SHOPLIST.xls]_SHOPLIST_xl_4035"/>
      <sheetName val="[SHOPLIST.xls]_SHOPLIST_xl_4036"/>
      <sheetName val="[SHOPLIST.xls]_SHOPLIST_xl_4037"/>
      <sheetName val="[SHOPLIST.xls]_SHOPLIST_xl_4038"/>
      <sheetName val="[SHOPLIST.xls]_SHOPLIST_xl_4039"/>
      <sheetName val="[SHOPLIST.xls]_SHOPLIST_xl_4040"/>
      <sheetName val="[SHOPLIST.xls]_SHOPLIST_xl_4041"/>
      <sheetName val="[SHOPLIST.xls]_SHOPLIST_xl_4042"/>
      <sheetName val="[SHOPLIST.xls]_SHOPLIST_xl_4043"/>
      <sheetName val="[SHOPLIST.xls]_SHOPLIST_xl_4044"/>
      <sheetName val="[SHOPLIST.xls]_SHOPLIST_xl_4045"/>
      <sheetName val="[SHOPLIST.xls]_SHOPLIST_xl_4046"/>
      <sheetName val="[SHOPLIST.xls]_SHOPLIST_xl_4047"/>
      <sheetName val="[SHOPLIST.xls]_SHOPLIST_xl_4048"/>
      <sheetName val="[SHOPLIST.xls]_SHOPLIST_xl_4049"/>
      <sheetName val="[SHOPLIST.xls]_SHOPLIST_xl_4050"/>
      <sheetName val="[SHOPLIST.xls]_SHOPLIST_xl_4051"/>
      <sheetName val="[SHOPLIST.xls]_SHOPLIST_xl_4052"/>
      <sheetName val="[SHOPLIST.xls]_SHOPLIST_xl_4053"/>
      <sheetName val="[SHOPLIST.xls]_SHOPLIST_xl_4054"/>
      <sheetName val="[SHOPLIST.xls]_SHOPLIST_xl_4055"/>
      <sheetName val="[SHOPLIST.xls]_SHOPLIST_xl_4056"/>
      <sheetName val="[SHOPLIST.xls]_SHOPLIST_xl_4057"/>
      <sheetName val="[SHOPLIST.xls]_SHOPLIST_xl_4058"/>
      <sheetName val="[SHOPLIST.xls]_SHOPLIST_xl_4059"/>
      <sheetName val="[SHOPLIST.xls]_SHOPLIST_xl_4060"/>
      <sheetName val="[SHOPLIST.xls]_SHOPLIST_xl_4061"/>
      <sheetName val="[SHOPLIST.xls]_SHOPLIST_xl_4062"/>
      <sheetName val="[SHOPLIST.xls]_SHOPLIST_xl_4063"/>
      <sheetName val="[SHOPLIST.xls]_SHOPLIST_xl_4064"/>
      <sheetName val="[SHOPLIST.xls]_SHOPLIST_xl_4065"/>
      <sheetName val="[SHOPLIST.xls]_SHOPLIST_xl_4066"/>
      <sheetName val="[SHOPLIST.xls]_SHOPLIST_xl_4067"/>
      <sheetName val="[SHOPLIST.xls]_SHOPLIST_xl_4068"/>
      <sheetName val="[SHOPLIST.xls]_SHOPLIST_xl_4069"/>
      <sheetName val="[SHOPLIST.xls]_SHOPLIST_xl_4070"/>
      <sheetName val="[SHOPLIST.xls]_SHOPLIST_xl_4071"/>
      <sheetName val="[SHOPLIST.xls]_SHOPLIST_xl_4072"/>
      <sheetName val="[SHOPLIST.xls]_SHOPLIST_xl_4073"/>
      <sheetName val="[SHOPLIST.xls]_SHOPLIST_xl_4074"/>
      <sheetName val="[SHOPLIST.xls]_SHOPLIST_xl_4075"/>
      <sheetName val="[SHOPLIST.xls]_SHOPLIST_xl_4076"/>
      <sheetName val="[SHOPLIST.xls]_SHOPLIST_xl_4077"/>
      <sheetName val="[SHOPLIST.xls]_SHOPLIST_xl_4078"/>
      <sheetName val="[SHOPLIST.xls]_SHOPLIST_xl_4079"/>
      <sheetName val="[SHOPLIST.xls]_SHOPLIST_xl_4080"/>
      <sheetName val="[SHOPLIST.xls]_SHOPLIST_xl_4081"/>
      <sheetName val="[SHOPLIST.xls]_SHOPLIST_xl_4082"/>
      <sheetName val="[SHOPLIST.xls]_SHOPLIST_xl_4083"/>
      <sheetName val="[SHOPLIST.xls]_SHOPLIST_xl_4084"/>
      <sheetName val="[SHOPLIST.xls]_SHOPLIST_xl_4085"/>
      <sheetName val="[SHOPLIST.xls]_SHOPLIST_xl_4086"/>
      <sheetName val="[SHOPLIST.xls]_SHOPLIST_xl_4087"/>
      <sheetName val="[SHOPLIST.xls]_SHOPLIST_xl_4088"/>
      <sheetName val="[SHOPLIST.xls]_SHOPLIST_xl_4089"/>
      <sheetName val="[SHOPLIST.xls]_SHOPLIST_xl_4090"/>
      <sheetName val="[SHOPLIST.xls]_SHOPLIST_xl_4091"/>
      <sheetName val="[SHOPLIST.xls]_SHOPLIST_xl_4092"/>
      <sheetName val="[SHOPLIST.xls]_SHOPLIST_xl_4093"/>
      <sheetName val="[SHOPLIST.xls]_SHOPLIST_xl_4094"/>
      <sheetName val="[SHOPLIST.xls]_SHOPLIST_xl_4095"/>
      <sheetName val="[SHOPLIST.xls]_SHOPLIST_xl_4096"/>
      <sheetName val="[SHOPLIST.xls]_SHOPLIST_xl_4097"/>
      <sheetName val="[SHOPLIST.xls]_SHOPLIST_xl_4098"/>
      <sheetName val="[SHOPLIST.xls]_SHOPLIST_xl_4099"/>
      <sheetName val="[SHOPLIST.xls]_SHOPLIST_xl_4100"/>
      <sheetName val="[SHOPLIST.xls]_SHOPLIST_xl_4101"/>
      <sheetName val="[SHOPLIST.xls]_SHOPLIST_xl_4102"/>
      <sheetName val="[SHOPLIST.xls]_SHOPLIST_xl_4103"/>
      <sheetName val="[SHOPLIST.xls]_SHOPLIST_xl_4104"/>
      <sheetName val="[SHOPLIST.xls]_SHOPLIST_xl_4105"/>
      <sheetName val="[SHOPLIST.xls]_SHOPLIST_xl_4106"/>
      <sheetName val="[SHOPLIST.xls]_SHOPLIST_xl_4107"/>
      <sheetName val="[SHOPLIST.xls]_SHOPLIST_xl_4108"/>
      <sheetName val="[SHOPLIST.xls]_SHOPLIST_xl_4109"/>
      <sheetName val="[SHOPLIST.xls]_SHOPLIST_xl_4110"/>
      <sheetName val="[SHOPLIST.xls]_SHOPLIST_xl_4111"/>
      <sheetName val="[SHOPLIST.xls]_SHOPLIST_xl_4112"/>
      <sheetName val="[SHOPLIST.xls]_SHOPLIST_xl_4113"/>
      <sheetName val="[SHOPLIST.xls]_SHOPLIST_xl_4114"/>
      <sheetName val="[SHOPLIST.xls]_SHOPLIST_xl_4115"/>
      <sheetName val="[SHOPLIST.xls]_SHOPLIST_xl_4116"/>
      <sheetName val="[SHOPLIST.xls]_SHOPLIST_xl_4117"/>
      <sheetName val="[SHOPLIST.xls]_SHOPLIST_xl_4118"/>
      <sheetName val="[SHOPLIST.xls]_SHOPLIST_xl_4119"/>
      <sheetName val="[SHOPLIST.xls]_SHOPLIST_xl_4120"/>
      <sheetName val="[SHOPLIST.xls]_SHOPLIST_xl_4121"/>
      <sheetName val="[SHOPLIST.xls]_SHOPLIST_xl_4122"/>
      <sheetName val="[SHOPLIST.xls]_SHOPLIST_xl_4123"/>
      <sheetName val="[SHOPLIST.xls]_SHOPLIST_xl_4124"/>
      <sheetName val="[SHOPLIST.xls]_SHOPLIST_xl_4125"/>
      <sheetName val="[SHOPLIST.xls]_SHOPLIST_xl_4126"/>
      <sheetName val="[SHOPLIST.xls]_SHOPLIST_xl_4127"/>
      <sheetName val="[SHOPLIST.xls]_SHOPLIST_xl_4128"/>
      <sheetName val="[SHOPLIST.xls]_SHOPLIST_xl_4129"/>
      <sheetName val="[SHOPLIST.xls]_SHOPLIST_xl_4130"/>
      <sheetName val="[SHOPLIST.xls]_SHOPLIST_xl_4131"/>
      <sheetName val="[SHOPLIST.xls]_SHOPLIST_xl_4132"/>
      <sheetName val="[SHOPLIST.xls]_SHOPLIST_xl_4133"/>
      <sheetName val="[SHOPLIST.xls]_SHOPLIST_xl_4134"/>
      <sheetName val="[SHOPLIST.xls]_SHOPLIST_xl_4135"/>
      <sheetName val="[SHOPLIST.xls]_SHOPLIST_xl_4136"/>
      <sheetName val="[SHOPLIST.xls]_SHOPLIST_xl_4137"/>
      <sheetName val="[SHOPLIST.xls]_SHOPLIST_xl_4138"/>
      <sheetName val="[SHOPLIST.xls]_SHOPLIST_xl_4139"/>
      <sheetName val="[SHOPLIST.xls]_SHOPLIST_xl_4140"/>
      <sheetName val="[SHOPLIST.xls]_SHOPLIST_xl_4141"/>
      <sheetName val="[SHOPLIST.xls]_SHOPLIST_xl_4142"/>
      <sheetName val="[SHOPLIST.xls]_SHOPLIST_xl_4143"/>
      <sheetName val="[SHOPLIST.xls]_SHOPLIST_xl_4144"/>
      <sheetName val="[SHOPLIST.xls]_SHOPLIST_xl_4145"/>
      <sheetName val="[SHOPLIST.xls]_SHOPLIST_xl_4146"/>
      <sheetName val="[SHOPLIST.xls]_SHOPLIST_xl_4147"/>
      <sheetName val="[SHOPLIST.xls]_SHOPLIST_xl_4148"/>
      <sheetName val="[SHOPLIST.xls]_SHOPLIST_xl_4149"/>
      <sheetName val="[SHOPLIST.xls]_SHOPLIST_xl_4150"/>
      <sheetName val="[SHOPLIST.xls]_SHOPLIST_xl_4151"/>
      <sheetName val="[SHOPLIST.xls]_SHOPLIST_xl_4152"/>
      <sheetName val="[SHOPLIST.xls]_SHOPLIST_xl_4153"/>
      <sheetName val="[SHOPLIST.xls]_SHOPLIST_xl_4154"/>
      <sheetName val="[SHOPLIST.xls]_SHOPLIST_xl_4155"/>
      <sheetName val="[SHOPLIST.xls]_SHOPLIST_xl_4156"/>
      <sheetName val="[SHOPLIST.xls]_SHOPLIST_xl_4157"/>
      <sheetName val="[SHOPLIST.xls]_SHOPLIST_xl_4158"/>
      <sheetName val="[SHOPLIST.xls]_SHOPLIST_xl_4159"/>
      <sheetName val="[SHOPLIST.xls]_SHOPLIST_xl_4160"/>
      <sheetName val="[SHOPLIST.xls]_SHOPLIST_xl_4161"/>
      <sheetName val="[SHOPLIST.xls]_SHOPLIST_xl_4162"/>
      <sheetName val="[SHOPLIST.xls]_SHOPLIST_xl_4163"/>
      <sheetName val="[SHOPLIST.xls]_SHOPLIST_xl_4164"/>
      <sheetName val="[SHOPLIST.xls]_SHOPLIST_xl_4165"/>
      <sheetName val="[SHOPLIST.xls]_SHOPLIST_xl_4166"/>
      <sheetName val="[SHOPLIST.xls]_SHOPLIST_xl_4167"/>
      <sheetName val="[SHOPLIST.xls]_SHOPLIST_xl_4168"/>
      <sheetName val="[SHOPLIST.xls]_SHOPLIST_xl_4169"/>
      <sheetName val="[SHOPLIST.xls]_SHOPLIST_xl_4170"/>
      <sheetName val="[SHOPLIST.xls]_SHOPLIST_xl_4171"/>
      <sheetName val="[SHOPLIST.xls]_SHOPLIST_xl_4172"/>
      <sheetName val="[SHOPLIST.xls]_SHOPLIST_xl_4173"/>
      <sheetName val="[SHOPLIST.xls]_SHOPLIST_xl_4174"/>
      <sheetName val="[SHOPLIST.xls]_SHOPLIST_xl_4175"/>
      <sheetName val="[SHOPLIST.xls]_SHOPLIST_xl_4176"/>
      <sheetName val="[SHOPLIST.xls]_SHOPLIST_xl_4177"/>
      <sheetName val="[SHOPLIST.xls]_SHOPLIST_xl_4178"/>
      <sheetName val="[SHOPLIST.xls]_SHOPLIST_xl_4179"/>
      <sheetName val="[SHOPLIST.xls]_SHOPLIST_xl_4180"/>
      <sheetName val="[SHOPLIST.xls]_SHOPLIST_xl_4181"/>
      <sheetName val="[SHOPLIST.xls]_SHOPLIST_xl_4182"/>
      <sheetName val="[SHOPLIST.xls]_SHOPLIST_xl_4183"/>
      <sheetName val="[SHOPLIST.xls]_SHOPLIST_xl_4184"/>
      <sheetName val="[SHOPLIST.xls]_SHOPLIST_xl_4185"/>
      <sheetName val="[SHOPLIST.xls]_SHOPLIST_xl_4186"/>
      <sheetName val="[SHOPLIST.xls]_SHOPLIST_xl_4187"/>
      <sheetName val="[SHOPLIST.xls]_SHOPLIST_xl_4188"/>
      <sheetName val="[SHOPLIST.xls]_SHOPLIST_xl_4189"/>
      <sheetName val="[SHOPLIST.xls]_SHOPLIST_xl_4190"/>
      <sheetName val="[SHOPLIST.xls]_SHOPLIST_xl_4191"/>
      <sheetName val="[SHOPLIST.xls]_SHOPLIST_xl_4192"/>
      <sheetName val="[SHOPLIST.xls]_SHOPLIST_xl_4193"/>
      <sheetName val="[SHOPLIST.xls]_SHOPLIST_xl_4194"/>
      <sheetName val="[SHOPLIST.xls]_SHOPLIST_xl_4195"/>
      <sheetName val="[SHOPLIST.xls]_SHOPLIST_xl_4196"/>
      <sheetName val="[SHOPLIST.xls]_SHOPLIST_xl_4197"/>
      <sheetName val="[SHOPLIST.xls]_SHOPLIST_xl_4198"/>
      <sheetName val="[SHOPLIST.xls]_SHOPLIST_xl_4199"/>
      <sheetName val="[SHOPLIST.xls]_SHOPLIST_xl_4200"/>
      <sheetName val="[SHOPLIST.xls]_SHOPLIST_xl_4201"/>
      <sheetName val="[SHOPLIST.xls]_SHOPLIST_xl_4202"/>
      <sheetName val="[SHOPLIST.xls]_SHOPLIST_xl_4203"/>
      <sheetName val="[SHOPLIST.xls]_SHOPLIST_xl_4204"/>
      <sheetName val="[SHOPLIST.xls]_SHOPLIST_xl_4205"/>
      <sheetName val="[SHOPLIST.xls]_SHOPLIST_xl_4206"/>
      <sheetName val="[SHOPLIST.xls]_SHOPLIST_xl_4207"/>
      <sheetName val="[SHOPLIST.xls]_SHOPLIST_xl_4208"/>
      <sheetName val="[SHOPLIST.xls]_SHOPLIST_xl_4209"/>
      <sheetName val="[SHOPLIST.xls]_SHOPLIST_xl_4210"/>
      <sheetName val="[SHOPLIST.xls]_SHOPLIST_xl_4211"/>
      <sheetName val="[SHOPLIST.xls]_SHOPLIST_xl_4212"/>
      <sheetName val="[SHOPLIST.xls]_SHOPLIST_xl_4213"/>
      <sheetName val="[SHOPLIST.xls]_SHOPLIST_xl_4214"/>
      <sheetName val="[SHOPLIST.xls]_SHOPLIST_xl_4215"/>
      <sheetName val="[SHOPLIST.xls]_SHOPLIST_xl_4216"/>
      <sheetName val="[SHOPLIST.xls]_SHOPLIST_xl_4217"/>
      <sheetName val="[SHOPLIST.xls]_SHOPLIST_xl_4218"/>
      <sheetName val="[SHOPLIST.xls]_SHOPLIST_xl_4219"/>
      <sheetName val="[SHOPLIST.xls]_SHOPLIST_xl_4220"/>
      <sheetName val="[SHOPLIST.xls]_SHOPLIST_xl_4221"/>
      <sheetName val="[SHOPLIST.xls]_SHOPLIST_xl_4222"/>
      <sheetName val="[SHOPLIST.xls]_SHOPLIST_xl_4223"/>
      <sheetName val="[SHOPLIST.xls]_SHOPLIST_xl_4224"/>
      <sheetName val="[SHOPLIST.xls]_SHOPLIST_xl_4225"/>
      <sheetName val="[SHOPLIST.xls]_SHOPLIST_xl_4226"/>
      <sheetName val="[SHOPLIST.xls]_SHOPLIST_xl_4227"/>
      <sheetName val="[SHOPLIST.xls]_SHOPLIST_xl_4228"/>
      <sheetName val="[SHOPLIST.xls]_SHOPLIST_xl_4229"/>
      <sheetName val="[SHOPLIST.xls]_SHOPLIST_xl_4230"/>
      <sheetName val="[SHOPLIST.xls]_SHOPLIST_xl_4231"/>
      <sheetName val="[SHOPLIST.xls]_SHOPLIST_xl_4232"/>
      <sheetName val="[SHOPLIST.xls]_SHOPLIST_xl_4233"/>
      <sheetName val="[SHOPLIST.xls]_SHOPLIST_xl_4234"/>
      <sheetName val="[SHOPLIST.xls]_SHOPLIST_xl_4235"/>
      <sheetName val="[SHOPLIST.xls]_SHOPLIST_xl_4236"/>
      <sheetName val="[SHOPLIST.xls]_SHOPLIST_xl_4237"/>
      <sheetName val="[SHOPLIST.xls]_SHOPLIST_xl_4238"/>
      <sheetName val="[SHOPLIST.xls]_SHOPLIST_xl_4239"/>
      <sheetName val="[SHOPLIST.xls]_SHOPLIST_xl_4240"/>
      <sheetName val="[SHOPLIST.xls]_SHOPLIST_xl_4241"/>
      <sheetName val="[SHOPLIST.xls]_SHOPLIST_xl_4242"/>
      <sheetName val="[SHOPLIST.xls]_SHOPLIST_xl_4243"/>
      <sheetName val="[SHOPLIST.xls]_SHOPLIST_xl_4244"/>
      <sheetName val="[SHOPLIST.xls]_SHOPLIST_xl_4245"/>
      <sheetName val="[SHOPLIST.xls]_SHOPLIST_xl_4246"/>
      <sheetName val="[SHOPLIST.xls]_SHOPLIST_xl_4247"/>
      <sheetName val="[SHOPLIST.xls]_SHOPLIST_xl_4248"/>
      <sheetName val="[SHOPLIST.xls]_SHOPLIST_xl_4249"/>
      <sheetName val="[SHOPLIST.xls]_SHOPLIST_xl_4250"/>
      <sheetName val="[SHOPLIST.xls]_SHOPLIST_xl_4251"/>
      <sheetName val="[SHOPLIST.xls]_SHOPLIST_xl_4252"/>
      <sheetName val="[SHOPLIST.xls]_SHOPLIST_xl_4253"/>
      <sheetName val="[SHOPLIST.xls]_SHOPLIST_xl_4254"/>
      <sheetName val="[SHOPLIST.xls]_SHOPLIST_xl_4255"/>
      <sheetName val="[SHOPLIST.xls]_SHOPLIST_xl_4256"/>
      <sheetName val="[SHOPLIST.xls]_SHOPLIST_xl_4257"/>
      <sheetName val="[SHOPLIST.xls]_SHOPLIST_xl_4258"/>
      <sheetName val="[SHOPLIST.xls]_SHOPLIST_xl_4259"/>
      <sheetName val="[SHOPLIST.xls]_SHOPLIST_xl_4260"/>
      <sheetName val="[SHOPLIST.xls]_SHOPLIST_xl_4261"/>
      <sheetName val="[SHOPLIST.xls]_SHOPLIST_xl_4262"/>
      <sheetName val="[SHOPLIST.xls]_SHOPLIST_xl_4263"/>
      <sheetName val="[SHOPLIST.xls]_SHOPLIST_xl_4264"/>
      <sheetName val="[SHOPLIST.xls]_SHOPLIST_xl_4265"/>
      <sheetName val="[SHOPLIST.xls]_SHOPLIST_xl_4266"/>
      <sheetName val="[SHOPLIST.xls]_SHOPLIST_xl_4267"/>
      <sheetName val="[SHOPLIST.xls]_SHOPLIST_xl_4268"/>
      <sheetName val="[SHOPLIST.xls]_SHOPLIST_xl_4269"/>
      <sheetName val="[SHOPLIST.xls]_SHOPLIST_xl_4270"/>
      <sheetName val="[SHOPLIST.xls]_SHOPLIST_xl_4271"/>
      <sheetName val="[SHOPLIST.xls]_SHOPLIST_xl_4272"/>
      <sheetName val="[SHOPLIST.xls]_SHOPLIST_xl_4273"/>
      <sheetName val="[SHOPLIST.xls]_SHOPLIST_xl_4274"/>
      <sheetName val="[SHOPLIST.xls]_SHOPLIST_xl_4275"/>
      <sheetName val="[SHOPLIST.xls]_SHOPLIST_xl_4276"/>
      <sheetName val="[SHOPLIST.xls]_SHOPLIST_xl_4277"/>
      <sheetName val="[SHOPLIST.xls]_SHOPLIST_xl_4278"/>
      <sheetName val="[SHOPLIST.xls]_SHOPLIST_xl_4279"/>
      <sheetName val="[SHOPLIST.xls]_SHOPLIST_xl_4280"/>
      <sheetName val="[SHOPLIST.xls]_SHOPLIST_xl_4281"/>
      <sheetName val="[SHOPLIST.xls]_SHOPLIST_xl_4282"/>
      <sheetName val="[SHOPLIST.xls]_SHOPLIST_xl_4283"/>
      <sheetName val="[SHOPLIST.xls]_SHOPLIST_xl_4284"/>
      <sheetName val="[SHOPLIST.xls]_SHOPLIST_xl_4285"/>
      <sheetName val="[SHOPLIST.xls]_SHOPLIST_xl_4286"/>
      <sheetName val="[SHOPLIST.xls]_SHOPLIST_xl_4287"/>
      <sheetName val="[SHOPLIST.xls]_SHOPLIST_xl_4288"/>
      <sheetName val="[SHOPLIST.xls]_SHOPLIST_xl_4289"/>
      <sheetName val="[SHOPLIST.xls]_SHOPLIST_xl_4290"/>
      <sheetName val="[SHOPLIST.xls]_SHOPLIST_xl_4291"/>
      <sheetName val="[SHOPLIST.xls]_SHOPLIST_xl_4292"/>
      <sheetName val="[SHOPLIST.xls]_SHOPLIST_xl_4293"/>
      <sheetName val="[SHOPLIST.xls]_SHOPLIST_xl_4294"/>
      <sheetName val="[SHOPLIST.xls]_SHOPLIST_xl_4295"/>
      <sheetName val="[SHOPLIST.xls]_SHOPLIST_xl_4296"/>
      <sheetName val="[SHOPLIST.xls]_SHOPLIST_xl_4297"/>
      <sheetName val="[SHOPLIST.xls]_SHOPLIST_xl_4298"/>
      <sheetName val="[SHOPLIST.xls]_SHOPLIST_xl_4299"/>
      <sheetName val="[SHOPLIST.xls]_SHOPLIST_xl_4300"/>
      <sheetName val="[SHOPLIST.xls]_SHOPLIST_xl_4301"/>
      <sheetName val="[SHOPLIST.xls]_SHOPLIST_xl_4302"/>
      <sheetName val="[SHOPLIST.xls]_SHOPLIST_xl_4303"/>
      <sheetName val="[SHOPLIST.xls]_SHOPLIST_xl_4304"/>
      <sheetName val="[SHOPLIST.xls]_SHOPLIST_xl_4305"/>
      <sheetName val="[SHOPLIST.xls]_SHOPLIST_xl_4306"/>
      <sheetName val="[SHOPLIST.xls]_SHOPLIST_xl_4307"/>
      <sheetName val="[SHOPLIST.xls]_SHOPLIST_xl_4308"/>
      <sheetName val="[SHOPLIST.xls]_SHOPLIST_xl_4309"/>
      <sheetName val="[SHOPLIST.xls]_SHOPLIST_xl_4310"/>
      <sheetName val="[SHOPLIST.xls]_SHOPLIST_xl_4311"/>
      <sheetName val="[SHOPLIST.xls]_SHOPLIST_xl_4312"/>
      <sheetName val="[SHOPLIST.xls]_SHOPLIST_xl_4313"/>
      <sheetName val="[SHOPLIST.xls]_SHOPLIST_xl_4314"/>
      <sheetName val="[SHOPLIST.xls]_SHOPLIST_xl_4315"/>
      <sheetName val="[SHOPLIST.xls]_SHOPLIST_xl_4316"/>
      <sheetName val="[SHOPLIST.xls]_SHOPLIST_xl_4317"/>
      <sheetName val="[SHOPLIST.xls]_SHOPLIST_xl_4318"/>
      <sheetName val="[SHOPLIST.xls]_SHOPLIST_xl_4319"/>
      <sheetName val="[SHOPLIST.xls]_SHOPLIST_xl_4320"/>
      <sheetName val="[SHOPLIST.xls]_SHOPLIST_xl_4321"/>
      <sheetName val="[SHOPLIST.xls]_SHOPLIST_xl_4322"/>
      <sheetName val="[SHOPLIST.xls]_SHOPLIST_xl_4323"/>
      <sheetName val="[SHOPLIST.xls]_SHOPLIST_xl_4324"/>
      <sheetName val="[SHOPLIST.xls]_SHOPLIST_xl_4325"/>
      <sheetName val="[SHOPLIST.xls]_SHOPLIST_xl_4326"/>
      <sheetName val="[SHOPLIST.xls]_SHOPLIST_xl_4327"/>
      <sheetName val="[SHOPLIST.xls]_SHOPLIST_xl_4328"/>
      <sheetName val="[SHOPLIST.xls]_SHOPLIST_xl_4329"/>
      <sheetName val="[SHOPLIST.xls]_SHOPLIST_xl_4330"/>
      <sheetName val="[SHOPLIST.xls]_SHOPLIST_xl_4331"/>
      <sheetName val="[SHOPLIST.xls]_SHOPLIST_xl_4332"/>
      <sheetName val="[SHOPLIST.xls]_SHOPLIST_xl_4333"/>
      <sheetName val="[SHOPLIST.xls]_SHOPLIST_xl_4334"/>
      <sheetName val="[SHOPLIST.xls]_SHOPLIST_xl_4335"/>
      <sheetName val="[SHOPLIST.xls]_SHOPLIST_xl_4336"/>
      <sheetName val="[SHOPLIST.xls]_SHOPLIST_xl_4337"/>
      <sheetName val="[SHOPLIST.xls]_SHOPLIST_xl_4338"/>
      <sheetName val="[SHOPLIST.xls]_SHOPLIST_xl_4339"/>
      <sheetName val="[SHOPLIST.xls]_SHOPLIST_xl_4340"/>
      <sheetName val="[SHOPLIST.xls]_SHOPLIST_xl_4341"/>
      <sheetName val="[SHOPLIST.xls]_SHOPLIST_xl_4342"/>
      <sheetName val="[SHOPLIST.xls]_SHOPLIST_xl_4343"/>
      <sheetName val="[SHOPLIST.xls]_SHOPLIST_xl_4344"/>
      <sheetName val="[SHOPLIST.xls]_SHOPLIST_xl_4345"/>
      <sheetName val="[SHOPLIST.xls]_SHOPLIST_xl_4346"/>
      <sheetName val="[SHOPLIST.xls]_SHOPLIST_xl_4347"/>
      <sheetName val="[SHOPLIST.xls]_SHOPLIST_xl_4348"/>
      <sheetName val="[SHOPLIST.xls]_SHOPLIST_xl_4349"/>
      <sheetName val="[SHOPLIST.xls]_SHOPLIST_xl_4350"/>
      <sheetName val="[SHOPLIST.xls]_SHOPLIST_xl_4351"/>
      <sheetName val="[SHOPLIST.xls]_SHOPLIST_xl_4352"/>
      <sheetName val="[SHOPLIST.xls]_SHOPLIST_xl_4353"/>
      <sheetName val="[SHOPLIST.xls]_SHOPLIST_xl_4354"/>
      <sheetName val="[SHOPLIST.xls]_SHOPLIST_xl_4355"/>
      <sheetName val="[SHOPLIST.xls]_SHOPLIST_xl_4356"/>
      <sheetName val="[SHOPLIST.xls]_SHOPLIST_xl_4357"/>
      <sheetName val="[SHOPLIST.xls]_SHOPLIST_xl_4358"/>
      <sheetName val="[SHOPLIST.xls]_SHOPLIST_xl_4359"/>
      <sheetName val="[SHOPLIST.xls]_SHOPLIST_xl_4360"/>
      <sheetName val="[SHOPLIST.xls]_SHOPLIST_xl_4361"/>
      <sheetName val="[SHOPLIST.xls]_SHOPLIST_xl_4362"/>
      <sheetName val="[SHOPLIST.xls]_SHOPLIST_xl_4363"/>
      <sheetName val="[SHOPLIST.xls]_SHOPLIST_xl_4364"/>
      <sheetName val="[SHOPLIST.xls]_SHOPLIST_xl_4365"/>
      <sheetName val="[SHOPLIST.xls]_SHOPLIST_xl_4366"/>
      <sheetName val="[SHOPLIST.xls]_SHOPLIST_xl_4367"/>
      <sheetName val="[SHOPLIST.xls]_SHOPLIST_xl_4368"/>
      <sheetName val="[SHOPLIST.xls]_SHOPLIST_xl_4369"/>
      <sheetName val="[SHOPLIST.xls]_SHOPLIST_xl_4370"/>
      <sheetName val="[SHOPLIST.xls]_SHOPLIST_xl_4371"/>
      <sheetName val="[SHOPLIST.xls]_SHOPLIST_xl_4372"/>
      <sheetName val="[SHOPLIST.xls]_SHOPLIST_xl_4373"/>
      <sheetName val="[SHOPLIST.xls]_SHOPLIST_xl_4374"/>
      <sheetName val="[SHOPLIST.xls]_SHOPLIST_xl_4375"/>
      <sheetName val="[SHOPLIST.xls]_SHOPLIST_xl_4376"/>
      <sheetName val="[SHOPLIST.xls]_SHOPLIST_xl_4377"/>
      <sheetName val="[SHOPLIST.xls]_SHOPLIST_xl_4378"/>
      <sheetName val="[SHOPLIST.xls]_SHOPLIST_xl_4379"/>
      <sheetName val="[SHOPLIST.xls]_SHOPLIST_xl_4380"/>
      <sheetName val="[SHOPLIST.xls]_SHOPLIST_xl_4381"/>
      <sheetName val="[SHOPLIST.xls]_SHOPLIST_xl_4382"/>
      <sheetName val="[SHOPLIST.xls]_SHOPLIST_xl_4383"/>
      <sheetName val="[SHOPLIST.xls]_SHOPLIST_xl_4384"/>
      <sheetName val="[SHOPLIST.xls]_SHOPLIST_xl_4385"/>
      <sheetName val="[SHOPLIST.xls]_SHOPLIST_xl_4386"/>
      <sheetName val="[SHOPLIST.xls]_SHOPLIST_xl_4387"/>
      <sheetName val="[SHOPLIST.xls]_SHOPLIST_xl_4388"/>
      <sheetName val="[SHOPLIST.xls]_SHOPLIST_xl_4389"/>
      <sheetName val="[SHOPLIST.xls]_SHOPLIST_xl_4390"/>
      <sheetName val="[SHOPLIST.xls]_SHOPLIST_xl_4391"/>
      <sheetName val="[SHOPLIST.xls]_SHOPLIST_xl_4392"/>
      <sheetName val="[SHOPLIST.xls]_SHOPLIST_xl_4393"/>
      <sheetName val="[SHOPLIST.xls]_SHOPLIST_xl_4394"/>
      <sheetName val="[SHOPLIST.xls]_SHOPLIST_xl_4395"/>
      <sheetName val="[SHOPLIST.xls]_SHOPLIST_xl_4396"/>
      <sheetName val="[SHOPLIST.xls]_SHOPLIST_xl_4397"/>
      <sheetName val="[SHOPLIST.xls]_SHOPLIST_xl_4398"/>
      <sheetName val="[SHOPLIST.xls]_SHOPLIST_xl_4399"/>
      <sheetName val="[SHOPLIST.xls]_SHOPLIST_xl_4400"/>
      <sheetName val="[SHOPLIST.xls]_SHOPLIST_xl_4401"/>
      <sheetName val="[SHOPLIST.xls]_SHOPLIST_xl_4402"/>
      <sheetName val="[SHOPLIST.xls]_SHOPLIST_xl_4403"/>
      <sheetName val="[SHOPLIST.xls]_SHOPLIST_xl_4404"/>
      <sheetName val="[SHOPLIST.xls]_SHOPLIST_xl_4405"/>
      <sheetName val="[SHOPLIST.xls]_SHOPLIST_xl_4406"/>
      <sheetName val="[SHOPLIST.xls]_SHOPLIST_xl_4407"/>
      <sheetName val="[SHOPLIST.xls]_SHOPLIST_xl_4408"/>
      <sheetName val="[SHOPLIST.xls]_SHOPLIST_xl_4409"/>
      <sheetName val="[SHOPLIST.xls]_SHOPLIST_xl_4410"/>
      <sheetName val="[SHOPLIST.xls]_SHOPLIST_xl_4411"/>
      <sheetName val="[SHOPLIST.xls]_SHOPLIST_xl_4412"/>
      <sheetName val="[SHOPLIST.xls]_SHOPLIST_xl_4413"/>
      <sheetName val="[SHOPLIST.xls]_SHOPLIST_xl_4414"/>
      <sheetName val="[SHOPLIST.xls]_SHOPLIST_xl_4415"/>
      <sheetName val="[SHOPLIST.xls]_SHOPLIST_xl_4416"/>
      <sheetName val="[SHOPLIST.xls]_SHOPLIST_xl_4417"/>
      <sheetName val="[SHOPLIST.xls]_SHOPLIST_xl_4418"/>
      <sheetName val="[SHOPLIST.xls]_SHOPLIST_xl_4419"/>
      <sheetName val="[SHOPLIST.xls]_SHOPLIST_xl_4420"/>
      <sheetName val="[SHOPLIST.xls]_SHOPLIST_xl_4421"/>
      <sheetName val="[SHOPLIST.xls]_SHOPLIST_xl_4422"/>
      <sheetName val="[SHOPLIST.xls]_SHOPLIST_xl_4423"/>
      <sheetName val="[SHOPLIST.xls]_SHOPLIST_xl_4424"/>
      <sheetName val="[SHOPLIST.xls]_SHOPLIST_xl_4425"/>
      <sheetName val="[SHOPLIST.xls]_SHOPLIST_xl_4426"/>
      <sheetName val="[SHOPLIST.xls]_SHOPLIST_xl_4427"/>
      <sheetName val="[SHOPLIST.xls]_SHOPLIST_xl_4428"/>
      <sheetName val="[SHOPLIST.xls]_SHOPLIST_xl_4429"/>
      <sheetName val="[SHOPLIST.xls]_SHOPLIST_xl_4430"/>
      <sheetName val="[SHOPLIST.xls]_SHOPLIST_xl_4431"/>
      <sheetName val="[SHOPLIST.xls]_SHOPLIST_xl_4432"/>
      <sheetName val="[SHOPLIST.xls]_SHOPLIST_xl_4433"/>
      <sheetName val="[SHOPLIST.xls]_SHOPLIST_xl_4434"/>
      <sheetName val="[SHOPLIST.xls]_SHOPLIST_xl_4435"/>
      <sheetName val="[SHOPLIST.xls]_SHOPLIST_xl_4436"/>
      <sheetName val="[SHOPLIST.xls]_SHOPLIST_xl_4437"/>
      <sheetName val="[SHOPLIST.xls]_SHOPLIST_xl_4438"/>
      <sheetName val="[SHOPLIST.xls]_SHOPLIST_xl_4439"/>
      <sheetName val="[SHOPLIST.xls]_SHOPLIST_xl_4440"/>
      <sheetName val="[SHOPLIST.xls]_SHOPLIST_xl_4441"/>
      <sheetName val="[SHOPLIST.xls]_SHOPLIST_xl_4442"/>
      <sheetName val="[SHOPLIST.xls]_SHOPLIST_xl_4443"/>
      <sheetName val="[SHOPLIST.xls]_SHOPLIST_xl_4444"/>
      <sheetName val="[SHOPLIST.xls]_SHOPLIST_xl_4445"/>
      <sheetName val="[SHOPLIST.xls]_SHOPLIST_xl_4446"/>
      <sheetName val="[SHOPLIST.xls]_SHOPLIST_xl_4447"/>
      <sheetName val="[SHOPLIST.xls]_SHOPLIST_xl_4448"/>
      <sheetName val="[SHOPLIST.xls]_SHOPLIST_xl_4449"/>
      <sheetName val="[SHOPLIST.xls]_SHOPLIST_xl_4450"/>
      <sheetName val="[SHOPLIST.xls]_SHOPLIST_xl_4451"/>
      <sheetName val="[SHOPLIST.xls]_SHOPLIST_xl_4452"/>
      <sheetName val="[SHOPLIST.xls]_SHOPLIST_xl_4453"/>
      <sheetName val="[SHOPLIST.xls]_SHOPLIST_xl_4454"/>
      <sheetName val="[SHOPLIST.xls]_SHOPLIST_xl_4455"/>
      <sheetName val="[SHOPLIST.xls]_SHOPLIST_xl_4456"/>
      <sheetName val="[SHOPLIST.xls]_SHOPLIST_xl_4457"/>
      <sheetName val="[SHOPLIST.xls]_SHOPLIST_xl_4458"/>
      <sheetName val="[SHOPLIST.xls]_SHOPLIST_xl_4459"/>
      <sheetName val="[SHOPLIST.xls]_SHOPLIST_xl_4460"/>
      <sheetName val="[SHOPLIST.xls]_SHOPLIST_xl_4461"/>
      <sheetName val="[SHOPLIST.xls]_SHOPLIST_xl_4462"/>
      <sheetName val="[SHOPLIST.xls]_SHOPLIST_xl_4463"/>
      <sheetName val="[SHOPLIST.xls]_SHOPLIST_xl_4464"/>
      <sheetName val="[SHOPLIST.xls]_SHOPLIST_xl_4465"/>
      <sheetName val="[SHOPLIST.xls]_SHOPLIST_xl_4466"/>
      <sheetName val="[SHOPLIST.xls]_SHOPLIST_xl_4467"/>
      <sheetName val="[SHOPLIST.xls]_SHOPLIST_xl_4468"/>
      <sheetName val="[SHOPLIST.xls]_SHOPLIST_xl_4469"/>
      <sheetName val="[SHOPLIST.xls]_SHOPLIST_xl_4470"/>
      <sheetName val="[SHOPLIST.xls]_SHOPLIST_xl_4471"/>
      <sheetName val="[SHOPLIST.xls]_SHOPLIST_xl_4472"/>
      <sheetName val="[SHOPLIST.xls]_SHOPLIST_xl_4473"/>
      <sheetName val="[SHOPLIST.xls]_SHOPLIST_xl_4474"/>
      <sheetName val="[SHOPLIST.xls]_SHOPLIST_xl_4475"/>
      <sheetName val="[SHOPLIST.xls]_SHOPLIST_xl_4476"/>
      <sheetName val="[SHOPLIST.xls]_SHOPLIST_xl_4477"/>
      <sheetName val="[SHOPLIST.xls]_SHOPLIST_xl_4478"/>
      <sheetName val="[SHOPLIST.xls]_SHOPLIST_xl_4479"/>
      <sheetName val="[SHOPLIST.xls]_SHOPLIST_xl_4480"/>
      <sheetName val="[SHOPLIST.xls]_SHOPLIST_xl_4481"/>
      <sheetName val="[SHOPLIST.xls]_SHOPLIST_xl_4482"/>
      <sheetName val="[SHOPLIST.xls]_SHOPLIST_xl_4483"/>
      <sheetName val="[SHOPLIST.xls]_SHOPLIST_xl_4484"/>
      <sheetName val="[SHOPLIST.xls]_SHOPLIST_xl_4485"/>
      <sheetName val="[SHOPLIST.xls]_SHOPLIST_xl_4486"/>
      <sheetName val="[SHOPLIST.xls]_SHOPLIST_xl_4487"/>
      <sheetName val="[SHOPLIST.xls]_SHOPLIST_xl_4488"/>
      <sheetName val="[SHOPLIST.xls]_SHOPLIST_xl_4489"/>
      <sheetName val="[SHOPLIST.xls]_SHOPLIST_xl_4490"/>
      <sheetName val="[SHOPLIST.xls]_SHOPLIST_xl_4491"/>
      <sheetName val="[SHOPLIST.xls]_SHOPLIST_xl_4492"/>
      <sheetName val="[SHOPLIST.xls]_SHOPLIST_xl_4493"/>
      <sheetName val="[SHOPLIST.xls]_SHOPLIST_xl_4494"/>
      <sheetName val="[SHOPLIST.xls]_SHOPLIST_xl_4495"/>
      <sheetName val="[SHOPLIST.xls]_SHOPLIST_xl_4496"/>
      <sheetName val="[SHOPLIST.xls]_SHOPLIST_xl_4497"/>
      <sheetName val="[SHOPLIST.xls]_SHOPLIST_xl_4498"/>
      <sheetName val="[SHOPLIST.xls]_SHOPLIST_xl_4499"/>
      <sheetName val="[SHOPLIST.xls]_SHOPLIST_xl_4500"/>
      <sheetName val="[SHOPLIST.xls]_SHOPLIST_xl_4501"/>
      <sheetName val="[SHOPLIST.xls]_SHOPLIST_xl_4502"/>
      <sheetName val="[SHOPLIST.xls]_SHOPLIST_xl_4503"/>
      <sheetName val="[SHOPLIST.xls]_SHOPLIST_xl_4504"/>
      <sheetName val="[SHOPLIST.xls]_SHOPLIST_xl_4505"/>
      <sheetName val="[SHOPLIST.xls]_SHOPLIST_xl_4506"/>
      <sheetName val="[SHOPLIST.xls]_SHOPLIST_xl_4507"/>
      <sheetName val="[SHOPLIST.xls]_SHOPLIST_xl_4508"/>
      <sheetName val="[SHOPLIST.xls]_SHOPLIST_xl_4509"/>
      <sheetName val="[SHOPLIST.xls]_SHOPLIST_xl_4510"/>
      <sheetName val="[SHOPLIST.xls]_SHOPLIST_xl_4511"/>
      <sheetName val="[SHOPLIST.xls]_SHOPLIST_xl_4512"/>
      <sheetName val="[SHOPLIST.xls]_SHOPLIST_xl_4513"/>
      <sheetName val="[SHOPLIST.xls]_SHOPLIST_xl_4514"/>
      <sheetName val="[SHOPLIST.xls]_SHOPLIST_xl_4515"/>
      <sheetName val="[SHOPLIST.xls]_SHOPLIST_xl_4516"/>
      <sheetName val="[SHOPLIST.xls]_SHOPLIST_xl_4517"/>
      <sheetName val="[SHOPLIST.xls]_SHOPLIST_xl_4518"/>
      <sheetName val="[SHOPLIST.xls]_SHOPLIST_xl_4519"/>
      <sheetName val="[SHOPLIST.xls]_SHOPLIST_xl_4520"/>
      <sheetName val="[SHOPLIST.xls]_SHOPLIST_xl_4521"/>
      <sheetName val="[SHOPLIST.xls]_SHOPLIST_xl_4522"/>
      <sheetName val="[SHOPLIST.xls]_SHOPLIST_xl_4523"/>
      <sheetName val="[SHOPLIST.xls]_SHOPLIST_xl_4524"/>
      <sheetName val="[SHOPLIST.xls]_SHOPLIST_xl_4525"/>
      <sheetName val="[SHOPLIST.xls]_SHOPLIST_xl_4526"/>
      <sheetName val="[SHOPLIST.xls]_SHOPLIST_xl_4527"/>
      <sheetName val="[SHOPLIST.xls]_SHOPLIST_xl_4528"/>
      <sheetName val="[SHOPLIST.xls]_SHOPLIST_xl_4529"/>
      <sheetName val="[SHOPLIST.xls]_SHOPLIST_xl_4530"/>
      <sheetName val="[SHOPLIST.xls]_SHOPLIST_xl_4531"/>
      <sheetName val="[SHOPLIST.xls]_SHOPLIST_xl_4532"/>
      <sheetName val="[SHOPLIST.xls]_SHOPLIST_xl_4533"/>
      <sheetName val="[SHOPLIST.xls]_SHOPLIST_xl_4534"/>
      <sheetName val="[SHOPLIST.xls]_SHOPLIST_xl_4535"/>
      <sheetName val="[SHOPLIST.xls]_SHOPLIST_xl_4536"/>
      <sheetName val="[SHOPLIST.xls]_SHOPLIST_xl_4537"/>
      <sheetName val="[SHOPLIST.xls]_SHOPLIST_xl_4538"/>
      <sheetName val="[SHOPLIST.xls]_SHOPLIST_xl_4539"/>
      <sheetName val="[SHOPLIST.xls]_SHOPLIST_xl_4540"/>
      <sheetName val="[SHOPLIST.xls]_SHOPLIST_xl_4541"/>
      <sheetName val="[SHOPLIST.xls]_SHOPLIST_xl_4542"/>
      <sheetName val="[SHOPLIST.xls]_SHOPLIST_xl_4543"/>
      <sheetName val="[SHOPLIST.xls]_SHOPLIST_xl_4544"/>
      <sheetName val="[SHOPLIST.xls]_SHOPLIST_xl_4545"/>
      <sheetName val="[SHOPLIST.xls]_SHOPLIST_xl_4546"/>
      <sheetName val="[SHOPLIST.xls]_SHOPLIST_xl_4547"/>
      <sheetName val="[SHOPLIST.xls]_SHOPLIST_xl_4548"/>
      <sheetName val="[SHOPLIST.xls]_SHOPLIST_xl_4549"/>
      <sheetName val="[SHOPLIST.xls]_SHOPLIST_xl_4550"/>
      <sheetName val="[SHOPLIST.xls]_SHOPLIST_xl_4551"/>
      <sheetName val="[SHOPLIST.xls]_SHOPLIST_xl_4552"/>
      <sheetName val="[SHOPLIST.xls]_SHOPLIST_xl_4553"/>
      <sheetName val="[SHOPLIST.xls]_SHOPLIST_xl_4554"/>
      <sheetName val="[SHOPLIST.xls]_SHOPLIST_xl_4555"/>
      <sheetName val="[SHOPLIST.xls]_SHOPLIST_xl_4556"/>
      <sheetName val="[SHOPLIST.xls]_SHOPLIST_xl_4557"/>
      <sheetName val="[SHOPLIST.xls]_SHOPLIST_xl_4558"/>
      <sheetName val="[SHOPLIST.xls]_SHOPLIST_xl_4559"/>
      <sheetName val="[SHOPLIST.xls]_SHOPLIST_xl_4560"/>
      <sheetName val="[SHOPLIST.xls]_SHOPLIST_xl_4561"/>
      <sheetName val="[SHOPLIST.xls]_SHOPLIST_xl_4562"/>
      <sheetName val="[SHOPLIST.xls]_SHOPLIST_xl_4563"/>
      <sheetName val="[SHOPLIST.xls]_SHOPLIST_xl_4564"/>
      <sheetName val="[SHOPLIST.xls]_SHOPLIST_xl_4565"/>
      <sheetName val="[SHOPLIST.xls]_SHOPLIST_xl_4566"/>
      <sheetName val="[SHOPLIST.xls]_SHOPLIST_xl_4567"/>
      <sheetName val="[SHOPLIST.xls]_SHOPLIST_xl_4568"/>
      <sheetName val="[SHOPLIST.xls]_SHOPLIST_xl_4569"/>
      <sheetName val="[SHOPLIST.xls]_SHOPLIST_xl_4570"/>
      <sheetName val="[SHOPLIST.xls]_SHOPLIST_xl_4571"/>
      <sheetName val="[SHOPLIST.xls]_SHOPLIST_xl_4572"/>
      <sheetName val="[SHOPLIST.xls]_SHOPLIST_xl_4573"/>
      <sheetName val="[SHOPLIST.xls]_SHOPLIST_xl_4574"/>
      <sheetName val="[SHOPLIST.xls]_SHOPLIST_xl_4575"/>
      <sheetName val="[SHOPLIST.xls]_SHOPLIST_xl_4576"/>
      <sheetName val="[SHOPLIST.xls]_SHOPLIST_xl_4577"/>
      <sheetName val="[SHOPLIST.xls]_SHOPLIST_xl_4578"/>
      <sheetName val="[SHOPLIST.xls]_SHOPLIST_xl_4579"/>
      <sheetName val="[SHOPLIST.xls]_SHOPLIST_xl_4580"/>
      <sheetName val="[SHOPLIST.xls]_SHOPLIST_xl_4581"/>
      <sheetName val="[SHOPLIST.xls]_SHOPLIST_xl_4582"/>
      <sheetName val="[SHOPLIST.xls]_SHOPLIST_xl_4583"/>
      <sheetName val="[SHOPLIST.xls]_SHOPLIST_xl_4584"/>
      <sheetName val="[SHOPLIST.xls]_SHOPLIST_xl_4585"/>
      <sheetName val="[SHOPLIST.xls]_SHOPLIST_xl_4586"/>
      <sheetName val="[SHOPLIST.xls]_SHOPLIST_xl_4587"/>
      <sheetName val="[SHOPLIST.xls]_SHOPLIST_xl_4588"/>
      <sheetName val="[SHOPLIST.xls]_SHOPLIST_xl_4589"/>
      <sheetName val="[SHOPLIST.xls]_SHOPLIST_xl_4590"/>
      <sheetName val="[SHOPLIST.xls]_SHOPLIST_xl_4591"/>
      <sheetName val="[SHOPLIST.xls]_SHOPLIST_xl_4592"/>
      <sheetName val="[SHOPLIST.xls]_SHOPLIST_xl_4593"/>
      <sheetName val="[SHOPLIST.xls]_SHOPLIST_xl_4594"/>
      <sheetName val="[SHOPLIST.xls]_SHOPLIST_xl_4595"/>
      <sheetName val="[SHOPLIST.xls]_SHOPLIST_xl_4596"/>
      <sheetName val="[SHOPLIST.xls]_SHOPLIST_xl_4597"/>
      <sheetName val="[SHOPLIST.xls]_SHOPLIST_xl_4598"/>
      <sheetName val="[SHOPLIST.xls]_SHOPLIST_xl_4599"/>
      <sheetName val="[SHOPLIST.xls]_SHOPLIST_xl_4600"/>
      <sheetName val="[SHOPLIST.xls]_SHOPLIST_xl_4601"/>
      <sheetName val="[SHOPLIST.xls]_SHOPLIST_xl_4602"/>
      <sheetName val="[SHOPLIST.xls]_SHOPLIST_xl_4603"/>
      <sheetName val="[SHOPLIST.xls]_SHOPLIST_xl_4604"/>
      <sheetName val="[SHOPLIST.xls]_SHOPLIST_xl_4605"/>
      <sheetName val="[SHOPLIST.xls]_SHOPLIST_xl_4606"/>
      <sheetName val="[SHOPLIST.xls]_SHOPLIST_xl_4607"/>
      <sheetName val="[SHOPLIST.xls]_SHOPLIST_xl_4608"/>
      <sheetName val="[SHOPLIST.xls]_SHOPLIST_xl_4609"/>
      <sheetName val="[SHOPLIST.xls]_SHOPLIST_xl_4610"/>
      <sheetName val="[SHOPLIST.xls]_SHOPLIST_xl_4611"/>
      <sheetName val="[SHOPLIST.xls]_SHOPLIST_xl_4612"/>
      <sheetName val="[SHOPLIST.xls]_SHOPLIST_xl_4613"/>
      <sheetName val="[SHOPLIST.xls]_SHOPLIST_xl_4614"/>
      <sheetName val="[SHOPLIST.xls]_SHOPLIST_xl_4615"/>
      <sheetName val="[SHOPLIST.xls]_SHOPLIST_xl_4616"/>
      <sheetName val="[SHOPLIST.xls]_SHOPLIST_xl_4617"/>
      <sheetName val="[SHOPLIST.xls]_SHOPLIST_xl_4618"/>
      <sheetName val="[SHOPLIST.xls]_SHOPLIST_xl_4619"/>
      <sheetName val="[SHOPLIST.xls]_SHOPLIST_xl_4620"/>
      <sheetName val="[SHOPLIST.xls]_SHOPLIST_xl_4621"/>
      <sheetName val="[SHOPLIST.xls]_SHOPLIST_xl_4622"/>
      <sheetName val="[SHOPLIST.xls]_SHOPLIST_xl_4623"/>
      <sheetName val="[SHOPLIST.xls]_SHOPLIST_xl_4624"/>
      <sheetName val="[SHOPLIST.xls]_SHOPLIST_xl_4625"/>
      <sheetName val="[SHOPLIST.xls]_SHOPLIST_xl_4626"/>
      <sheetName val="[SHOPLIST.xls]_SHOPLIST_xl_4627"/>
      <sheetName val="[SHOPLIST.xls]_SHOPLIST_xl_4628"/>
      <sheetName val="[SHOPLIST.xls]_SHOPLIST_xl_4629"/>
      <sheetName val="[SHOPLIST.xls]_SHOPLIST_xl_4630"/>
      <sheetName val="[SHOPLIST.xls]_SHOPLIST_xl_4631"/>
      <sheetName val="[SHOPLIST.xls]_SHOPLIST_xl_4632"/>
      <sheetName val="[SHOPLIST.xls]_SHOPLIST_xl_4633"/>
      <sheetName val="[SHOPLIST.xls]_SHOPLIST_xl_4634"/>
      <sheetName val="[SHOPLIST.xls]_SHOPLIST_xl_4635"/>
      <sheetName val="[SHOPLIST.xls]_SHOPLIST_xl_4636"/>
      <sheetName val="[SHOPLIST.xls]_SHOPLIST_xl_4637"/>
      <sheetName val="[SHOPLIST.xls]_SHOPLIST_xl_4638"/>
      <sheetName val="[SHOPLIST.xls]_SHOPLIST_xl_4639"/>
      <sheetName val="[SHOPLIST.xls]_SHOPLIST_xl_4640"/>
      <sheetName val="[SHOPLIST.xls]_SHOPLIST_xl_4641"/>
      <sheetName val="[SHOPLIST.xls]_SHOPLIST_xl_4642"/>
      <sheetName val="[SHOPLIST.xls]_SHOPLIST_xl_4643"/>
      <sheetName val="[SHOPLIST.xls]_SHOPLIST_xl_4644"/>
      <sheetName val="[SHOPLIST.xls]_SHOPLIST_xl_4645"/>
      <sheetName val="[SHOPLIST.xls]_SHOPLIST_xl_4646"/>
      <sheetName val="[SHOPLIST.xls]_SHOPLIST_xl_4647"/>
      <sheetName val="[SHOPLIST.xls]_SHOPLIST_xl_4648"/>
      <sheetName val="[SHOPLIST.xls]_SHOPLIST_xl_4649"/>
      <sheetName val="[SHOPLIST.xls]_SHOPLIST_xl_4650"/>
      <sheetName val="[SHOPLIST.xls]_SHOPLIST_xl_4651"/>
      <sheetName val="[SHOPLIST.xls]_SHOPLIST_xl_4652"/>
      <sheetName val="[SHOPLIST.xls]_SHOPLIST_xl_4653"/>
      <sheetName val="[SHOPLIST.xls]_SHOPLIST_xl_4654"/>
      <sheetName val="[SHOPLIST.xls]_SHOPLIST_xl_4655"/>
      <sheetName val="[SHOPLIST.xls]_SHOPLIST_xl_4656"/>
      <sheetName val="[SHOPLIST.xls]_SHOPLIST_xl_4657"/>
      <sheetName val="[SHOPLIST.xls]_SHOPLIST_xl_4658"/>
      <sheetName val="[SHOPLIST.xls]_SHOPLIST_xl_4659"/>
      <sheetName val="[SHOPLIST.xls]_SHOPLIST_xl_4660"/>
      <sheetName val="[SHOPLIST.xls]_SHOPLIST_xl_4661"/>
      <sheetName val="[SHOPLIST.xls]_SHOPLIST_xl_4662"/>
      <sheetName val="[SHOPLIST.xls]_SHOPLIST_xl_4663"/>
      <sheetName val="[SHOPLIST.xls]_SHOPLIST_xl_4664"/>
      <sheetName val="[SHOPLIST.xls]_SHOPLIST_xl_4665"/>
      <sheetName val="[SHOPLIST.xls]_SHOPLIST_xl_4666"/>
      <sheetName val="[SHOPLIST.xls]_SHOPLIST_xl_4667"/>
      <sheetName val="[SHOPLIST.xls]_SHOPLIST_xl_4668"/>
      <sheetName val="[SHOPLIST.xls]_SHOPLIST_xl_4669"/>
      <sheetName val="[SHOPLIST.xls]_SHOPLIST_xl_4670"/>
      <sheetName val="[SHOPLIST.xls]_SHOPLIST_xl_4671"/>
      <sheetName val="[SHOPLIST.xls]_SHOPLIST_xl_4672"/>
      <sheetName val="[SHOPLIST.xls]_SHOPLIST_xl_4673"/>
      <sheetName val="[SHOPLIST.xls]_SHOPLIST_xl_4674"/>
      <sheetName val="[SHOPLIST.xls]_SHOPLIST_xl_4675"/>
      <sheetName val="[SHOPLIST.xls]_SHOPLIST_xl_4676"/>
      <sheetName val="[SHOPLIST.xls]_SHOPLIST_xl_4677"/>
      <sheetName val="[SHOPLIST.xls]_SHOPLIST_xl_4678"/>
      <sheetName val="[SHOPLIST.xls]_SHOPLIST_xl_4679"/>
      <sheetName val="[SHOPLIST.xls]_SHOPLIST_xl_4680"/>
      <sheetName val="[SHOPLIST.xls]_SHOPLIST_xl_4681"/>
      <sheetName val="[SHOPLIST.xls]_SHOPLIST_xl_4682"/>
      <sheetName val="[SHOPLIST.xls]_SHOPLIST_xl_4683"/>
      <sheetName val="[SHOPLIST.xls]_SHOPLIST_xl_4684"/>
      <sheetName val="[SHOPLIST.xls]_SHOPLIST_xl_4685"/>
      <sheetName val="[SHOPLIST.xls]_SHOPLIST_xl_4686"/>
      <sheetName val="[SHOPLIST.xls]_SHOPLIST_xl_4687"/>
      <sheetName val="[SHOPLIST.xls]_SHOPLIST_xl_4688"/>
      <sheetName val="[SHOPLIST.xls]_SHOPLIST_xl_4689"/>
      <sheetName val="[SHOPLIST.xls]_SHOPLIST_xl_4690"/>
      <sheetName val="[SHOPLIST.xls]_SHOPLIST_xl_4691"/>
      <sheetName val="[SHOPLIST.xls]_SHOPLIST_xl_4692"/>
      <sheetName val="[SHOPLIST.xls]_SHOPLIST_xl_4693"/>
      <sheetName val="[SHOPLIST.xls]_SHOPLIST_xl_4694"/>
      <sheetName val="[SHOPLIST.xls]_SHOPLIST_xl_4695"/>
      <sheetName val="[SHOPLIST.xls]_SHOPLIST_xl_4696"/>
      <sheetName val="[SHOPLIST.xls]_SHOPLIST_xl_4697"/>
      <sheetName val="[SHOPLIST.xls]_SHOPLIST_xl_4698"/>
      <sheetName val="[SHOPLIST.xls]_SHOPLIST_xl_4699"/>
      <sheetName val="[SHOPLIST.xls]_SHOPLIST_xl_4700"/>
      <sheetName val="[SHOPLIST.xls]_SHOPLIST_xl_4701"/>
      <sheetName val="[SHOPLIST.xls]_SHOPLIST_xl_4702"/>
      <sheetName val="[SHOPLIST.xls]_SHOPLIST_xl_4703"/>
      <sheetName val="[SHOPLIST.xls]_SHOPLIST_xl_4704"/>
      <sheetName val="[SHOPLIST.xls]_SHOPLIST_xl_4705"/>
      <sheetName val="[SHOPLIST.xls]_SHOPLIST_xl_4706"/>
      <sheetName val="[SHOPLIST.xls]_SHOPLIST_xl_4707"/>
      <sheetName val="[SHOPLIST.xls]_SHOPLIST_xl_4708"/>
      <sheetName val="[SHOPLIST.xls]_SHOPLIST_xl_4709"/>
      <sheetName val="[SHOPLIST.xls]_SHOPLIST_xl_4710"/>
      <sheetName val="[SHOPLIST.xls]_SHOPLIST_xl_4711"/>
      <sheetName val="[SHOPLIST.xls]_SHOPLIST_xl_4712"/>
      <sheetName val="[SHOPLIST.xls]_SHOPLIST_xl_4713"/>
      <sheetName val="[SHOPLIST.xls]_SHOPLIST_xl_4714"/>
      <sheetName val="[SHOPLIST.xls]_SHOPLIST_xl_4715"/>
      <sheetName val="[SHOPLIST.xls]_SHOPLIST_xl_4716"/>
      <sheetName val="[SHOPLIST.xls]_SHOPLIST_xl_4717"/>
      <sheetName val="[SHOPLIST.xls]_SHOPLIST_xl_4718"/>
      <sheetName val="[SHOPLIST.xls]_SHOPLIST_xl_4719"/>
      <sheetName val="[SHOPLIST.xls]_SHOPLIST_xl_4720"/>
      <sheetName val="[SHOPLIST.xls]_SHOPLIST_xl_4721"/>
      <sheetName val="[SHOPLIST.xls]_SHOPLIST_xl_4722"/>
      <sheetName val="[SHOPLIST.xls]_SHOPLIST_xl_4723"/>
      <sheetName val="[SHOPLIST.xls]_SHOPLIST_xl_4724"/>
      <sheetName val="[SHOPLIST.xls]_SHOPLIST_xl_4725"/>
      <sheetName val="[SHOPLIST.xls]_SHOPLIST_xl_4726"/>
      <sheetName val="[SHOPLIST.xls]_SHOPLIST_xl_4727"/>
      <sheetName val="[SHOPLIST.xls]_SHOPLIST_xl_4728"/>
      <sheetName val="[SHOPLIST.xls]_SHOPLIST_xl_4729"/>
      <sheetName val="[SHOPLIST.xls]_SHOPLIST_xl_4730"/>
      <sheetName val="[SHOPLIST.xls]_SHOPLIST_xl_4731"/>
      <sheetName val="[SHOPLIST.xls]_SHOPLIST_xl_4732"/>
      <sheetName val="[SHOPLIST.xls]_SHOPLIST_xl_4733"/>
      <sheetName val="[SHOPLIST.xls]_SHOPLIST_xl_4734"/>
      <sheetName val="[SHOPLIST.xls]_SHOPLIST_xl_4735"/>
      <sheetName val="[SHOPLIST.xls]_SHOPLIST_xl_4736"/>
      <sheetName val="[SHOPLIST.xls]_SHOPLIST_xl_4737"/>
      <sheetName val="[SHOPLIST.xls]_SHOPLIST_xl_4738"/>
      <sheetName val="[SHOPLIST.xls]_SHOPLIST_xl_4739"/>
      <sheetName val="[SHOPLIST.xls]_SHOPLIST_xl_4740"/>
      <sheetName val="[SHOPLIST.xls]_SHOPLIST_xl_4741"/>
      <sheetName val="[SHOPLIST.xls]_SHOPLIST_xl_4742"/>
      <sheetName val="[SHOPLIST.xls]_SHOPLIST_xl_4743"/>
      <sheetName val="[SHOPLIST.xls]_SHOPLIST_xl_4744"/>
      <sheetName val="[SHOPLIST.xls]_SHOPLIST_xl_4745"/>
      <sheetName val="[SHOPLIST.xls]_SHOPLIST_xl_4746"/>
      <sheetName val="[SHOPLIST.xls]_SHOPLIST_xl_4747"/>
      <sheetName val="[SHOPLIST.xls]_SHOPLIST_xl_4748"/>
      <sheetName val="[SHOPLIST.xls]_SHOPLIST_xl_4749"/>
      <sheetName val="[SHOPLIST.xls]_SHOPLIST_xl_4750"/>
      <sheetName val="[SHOPLIST.xls]_SHOPLIST_xl_4751"/>
      <sheetName val="[SHOPLIST.xls]_SHOPLIST_xl_4752"/>
      <sheetName val="[SHOPLIST.xls]_SHOPLIST_xl_4753"/>
      <sheetName val="[SHOPLIST.xls]_SHOPLIST_xl_4754"/>
      <sheetName val="[SHOPLIST.xls]_SHOPLIST_xl_4755"/>
      <sheetName val="[SHOPLIST.xls]_SHOPLIST_xl_4756"/>
      <sheetName val="[SHOPLIST.xls]_SHOPLIST_xl_4757"/>
      <sheetName val="[SHOPLIST.xls]_SHOPLIST_xl_4758"/>
      <sheetName val="[SHOPLIST.xls]_SHOPLIST_xl_4759"/>
      <sheetName val="[SHOPLIST.xls]_SHOPLIST_xl_4760"/>
      <sheetName val="[SHOPLIST.xls]_SHOPLIST_xl_4761"/>
      <sheetName val="[SHOPLIST.xls]_SHOPLIST_xl_4762"/>
      <sheetName val="[SHOPLIST.xls]_SHOPLIST_xl_4763"/>
      <sheetName val="[SHOPLIST.xls]_SHOPLIST_xl_4764"/>
      <sheetName val="[SHOPLIST.xls]_SHOPLIST_xl_4765"/>
      <sheetName val="[SHOPLIST.xls]_SHOPLIST_xl_4766"/>
      <sheetName val="[SHOPLIST.xls]_SHOPLIST_xl_4767"/>
      <sheetName val="[SHOPLIST.xls]_SHOPLIST_xl_4768"/>
      <sheetName val="[SHOPLIST.xls]_SHOPLIST_xl_4769"/>
      <sheetName val="[SHOPLIST.xls]_SHOPLIST_xl_4770"/>
      <sheetName val="[SHOPLIST.xls]_SHOPLIST_xl_4771"/>
      <sheetName val="[SHOPLIST.xls]_SHOPLIST_xl_4772"/>
      <sheetName val="[SHOPLIST.xls]_SHOPLIST_xl_4773"/>
      <sheetName val="[SHOPLIST.xls]_SHOPLIST_xl_4774"/>
      <sheetName val="[SHOPLIST.xls]_SHOPLIST_xl_4775"/>
      <sheetName val="[SHOPLIST.xls]_SHOPLIST_xl_4776"/>
      <sheetName val="[SHOPLIST.xls]_SHOPLIST_xl_4777"/>
      <sheetName val="[SHOPLIST.xls]_SHOPLIST_xl_4778"/>
      <sheetName val="[SHOPLIST.xls]_SHOPLIST_xl_4779"/>
      <sheetName val="[SHOPLIST.xls]_SHOPLIST_xl_4780"/>
      <sheetName val="[SHOPLIST.xls]_SHOPLIST_xl_4781"/>
      <sheetName val="[SHOPLIST.xls]_SHOPLIST_xl_4782"/>
      <sheetName val="[SHOPLIST.xls]_SHOPLIST_xl_4783"/>
      <sheetName val="[SHOPLIST.xls]_SHOPLIST_xl_4784"/>
      <sheetName val="[SHOPLIST.xls]_SHOPLIST_xl_4785"/>
      <sheetName val="[SHOPLIST.xls]_SHOPLIST_xl_4786"/>
      <sheetName val="[SHOPLIST.xls]_SHOPLIST_xl_4787"/>
      <sheetName val="[SHOPLIST.xls]_SHOPLIST_xl_4788"/>
      <sheetName val="[SHOPLIST.xls]_SHOPLIST_xl_4789"/>
      <sheetName val="[SHOPLIST.xls]_SHOPLIST_xl_4790"/>
      <sheetName val="[SHOPLIST.xls]_SHOPLIST_xl_4791"/>
      <sheetName val="[SHOPLIST.xls]_SHOPLIST_xl_4792"/>
      <sheetName val="[SHOPLIST.xls]_SHOPLIST_xl_4793"/>
      <sheetName val="[SHOPLIST.xls]_SHOPLIST_xl_4794"/>
      <sheetName val="[SHOPLIST.xls]_SHOPLIST_xl_4795"/>
      <sheetName val="[SHOPLIST.xls]_SHOPLIST_xl_4796"/>
      <sheetName val="[SHOPLIST.xls]_SHOPLIST_xl_4797"/>
      <sheetName val="[SHOPLIST.xls]_SHOPLIST_xl_4798"/>
      <sheetName val="[SHOPLIST.xls]_SHOPLIST_xl_4799"/>
      <sheetName val="[SHOPLIST.xls]_SHOPLIST_xl_4800"/>
      <sheetName val="[SHOPLIST.xls]_SHOPLIST_xl_4801"/>
      <sheetName val="[SHOPLIST.xls]_SHOPLIST_xl_4802"/>
      <sheetName val="[SHOPLIST.xls]_SHOPLIST_xl_4803"/>
      <sheetName val="[SHOPLIST.xls]_SHOPLIST_xl_4804"/>
      <sheetName val="[SHOPLIST.xls]_SHOPLIST_xl_4805"/>
      <sheetName val="[SHOPLIST.xls]_SHOPLIST_xl_4806"/>
      <sheetName val="[SHOPLIST.xls]_SHOPLIST_xl_4807"/>
      <sheetName val="[SHOPLIST.xls]_SHOPLIST_xl_4808"/>
      <sheetName val="[SHOPLIST.xls]_SHOPLIST_xl_4809"/>
      <sheetName val="[SHOPLIST.xls]_SHOPLIST_xl_4810"/>
      <sheetName val="[SHOPLIST.xls]_SHOPLIST_xl_4811"/>
      <sheetName val="[SHOPLIST.xls]_SHOPLIST_xl_4812"/>
      <sheetName val="[SHOPLIST.xls]_SHOPLIST_xl_4813"/>
      <sheetName val="[SHOPLIST.xls]_SHOPLIST_xl_4814"/>
      <sheetName val="[SHOPLIST.xls]_SHOPLIST_xl_4815"/>
      <sheetName val="[SHOPLIST.xls]_SHOPLIST_xl_4816"/>
      <sheetName val="[SHOPLIST.xls]_SHOPLIST_xl_4817"/>
      <sheetName val="[SHOPLIST.xls]_SHOPLIST_xl_4818"/>
      <sheetName val="[SHOPLIST.xls]_SHOPLIST_xl_4819"/>
      <sheetName val="[SHOPLIST.xls]_SHOPLIST_xl_4820"/>
      <sheetName val="[SHOPLIST.xls]_SHOPLIST_xl_4821"/>
      <sheetName val="[SHOPLIST.xls]_SHOPLIST_xl_4822"/>
      <sheetName val="[SHOPLIST.xls]_SHOPLIST_xl_4823"/>
      <sheetName val="[SHOPLIST.xls]_SHOPLIST_xl_4824"/>
      <sheetName val="[SHOPLIST.xls]_SHOPLIST_xl_4825"/>
      <sheetName val="[SHOPLIST.xls]_SHOPLIST_xl_4826"/>
      <sheetName val="[SHOPLIST.xls]_SHOPLIST_xl_4827"/>
      <sheetName val="[SHOPLIST.xls]_SHOPLIST_xl_4828"/>
      <sheetName val="[SHOPLIST.xls]_SHOPLIST_xl_4829"/>
      <sheetName val="[SHOPLIST.xls]_SHOPLIST_xl_4830"/>
      <sheetName val="[SHOPLIST.xls]_SHOPLIST_xl_4831"/>
      <sheetName val="[SHOPLIST.xls]_SHOPLIST_xl_4832"/>
      <sheetName val="[SHOPLIST.xls]_SHOPLIST_xl_4833"/>
      <sheetName val="[SHOPLIST.xls]_SHOPLIST_xl_4834"/>
      <sheetName val="[SHOPLIST.xls]_SHOPLIST_xl_4835"/>
      <sheetName val="[SHOPLIST.xls]_SHOPLIST_xl_4836"/>
      <sheetName val="[SHOPLIST.xls]_SHOPLIST_xl_4837"/>
      <sheetName val="[SHOPLIST.xls]_SHOPLIST_xl_4838"/>
      <sheetName val="[SHOPLIST.xls]_SHOPLIST_xl_4839"/>
      <sheetName val="[SHOPLIST.xls]_SHOPLIST_xl_4840"/>
      <sheetName val="[SHOPLIST.xls]_SHOPLIST_xl_4841"/>
      <sheetName val="[SHOPLIST.xls]_SHOPLIST_xl_4842"/>
      <sheetName val="[SHOPLIST.xls]_SHOPLIST_xl_4843"/>
      <sheetName val="[SHOPLIST.xls]_SHOPLIST_xl_4844"/>
      <sheetName val="[SHOPLIST.xls]_SHOPLIST_xl_4845"/>
      <sheetName val="[SHOPLIST.xls]_SHOPLIST_xl_4846"/>
      <sheetName val="[SHOPLIST.xls]_SHOPLIST_xl_4847"/>
      <sheetName val="[SHOPLIST.xls]_SHOPLIST_xl_4848"/>
      <sheetName val="[SHOPLIST.xls]_SHOPLIST_xl_4849"/>
      <sheetName val="[SHOPLIST.xls]_SHOPLIST_xl_4850"/>
      <sheetName val="[SHOPLIST.xls]_SHOPLIST_xl_4851"/>
      <sheetName val="[SHOPLIST.xls]_SHOPLIST_xl_4852"/>
      <sheetName val="[SHOPLIST.xls]_SHOPLIST_xl_4853"/>
      <sheetName val="[SHOPLIST.xls]_SHOPLIST_xl_4854"/>
      <sheetName val="[SHOPLIST.xls]_SHOPLIST_xl_4855"/>
      <sheetName val="[SHOPLIST.xls]_SHOPLIST_xl_4856"/>
      <sheetName val="[SHOPLIST.xls]_SHOPLIST_xl_4857"/>
      <sheetName val="[SHOPLIST.xls]_SHOPLIST_xl_4858"/>
      <sheetName val="[SHOPLIST.xls]_SHOPLIST_xl_4859"/>
      <sheetName val="[SHOPLIST.xls]_SHOPLIST_xl_4860"/>
      <sheetName val="[SHOPLIST.xls]_SHOPLIST_xl_4861"/>
      <sheetName val="[SHOPLIST.xls]_SHOPLIST_xl_4862"/>
      <sheetName val="[SHOPLIST.xls]_SHOPLIST_xl_4863"/>
      <sheetName val="[SHOPLIST.xls]_SHOPLIST_xl_4864"/>
      <sheetName val="[SHOPLIST.xls]_SHOPLIST_xl_4865"/>
      <sheetName val="[SHOPLIST.xls]_SHOPLIST_xl_4866"/>
      <sheetName val="[SHOPLIST.xls]_SHOPLIST_xl_4867"/>
      <sheetName val="[SHOPLIST.xls]_SHOPLIST_xl_4868"/>
      <sheetName val="[SHOPLIST.xls]_SHOPLIST_xl_4869"/>
      <sheetName val="[SHOPLIST.xls]_SHOPLIST_xl_4870"/>
      <sheetName val="[SHOPLIST.xls]_SHOPLIST_xl_4871"/>
      <sheetName val="[SHOPLIST.xls]_SHOPLIST_xl_4872"/>
      <sheetName val="[SHOPLIST.xls]_SHOPLIST_xl_4873"/>
      <sheetName val="[SHOPLIST.xls]_SHOPLIST_xl_4874"/>
      <sheetName val="[SHOPLIST.xls]_SHOPLIST_xl_4875"/>
      <sheetName val="[SHOPLIST.xls]_SHOPLIST_xl_4876"/>
      <sheetName val="[SHOPLIST.xls]_SHOPLIST_xl_4877"/>
      <sheetName val="[SHOPLIST.xls]_SHOPLIST_xl_4878"/>
      <sheetName val="[SHOPLIST.xls]_SHOPLIST_xl_4879"/>
      <sheetName val="[SHOPLIST.xls]_SHOPLIST_xl_4880"/>
      <sheetName val="[SHOPLIST.xls]_SHOPLIST_xl_4881"/>
      <sheetName val="[SHOPLIST.xls]_SHOPLIST_xl_4882"/>
      <sheetName val="[SHOPLIST.xls]_SHOPLIST_xl_4883"/>
      <sheetName val="[SHOPLIST.xls]_SHOPLIST_xl_4884"/>
      <sheetName val="[SHOPLIST.xls]_SHOPLIST_xl_4885"/>
      <sheetName val="[SHOPLIST.xls]_SHOPLIST_xl_4886"/>
      <sheetName val="[SHOPLIST.xls]_SHOPLIST_xl_4887"/>
      <sheetName val="[SHOPLIST.xls]_SHOPLIST_xl_4888"/>
      <sheetName val="[SHOPLIST.xls]_SHOPLIST_xl_4889"/>
      <sheetName val="[SHOPLIST.xls]_SHOPLIST_xl_4890"/>
      <sheetName val="[SHOPLIST.xls]_SHOPLIST_xl_4891"/>
      <sheetName val="[SHOPLIST.xls]_SHOPLIST_xl_4892"/>
      <sheetName val="[SHOPLIST.xls]_SHOPLIST_xl_4893"/>
      <sheetName val="[SHOPLIST.xls]_SHOPLIST_xl_4894"/>
      <sheetName val="[SHOPLIST.xls]_SHOPLIST_xl_4895"/>
      <sheetName val="[SHOPLIST.xls]_SHOPLIST_xl_4896"/>
      <sheetName val="[SHOPLIST.xls]_SHOPLIST_xl_4897"/>
      <sheetName val="[SHOPLIST.xls]_SHOPLIST_xl_4898"/>
      <sheetName val="[SHOPLIST.xls]_SHOPLIST_xl_4899"/>
      <sheetName val="[SHOPLIST.xls]_SHOPLIST_xl_4900"/>
      <sheetName val="[SHOPLIST.xls]_SHOPLIST_xl_4901"/>
      <sheetName val="[SHOPLIST.xls]_SHOPLIST_xl_4902"/>
      <sheetName val="[SHOPLIST.xls]_SHOPLIST_xl_4903"/>
      <sheetName val="[SHOPLIST.xls]_SHOPLIST_xl_4904"/>
      <sheetName val="[SHOPLIST.xls]_SHOPLIST_xl_4905"/>
      <sheetName val="[SHOPLIST.xls]_SHOPLIST_xl_4906"/>
      <sheetName val="[SHOPLIST.xls]_SHOPLIST_xl_4907"/>
      <sheetName val="[SHOPLIST.xls]_SHOPLIST_xl_4908"/>
      <sheetName val="[SHOPLIST.xls]_SHOPLIST_xl_4909"/>
      <sheetName val="[SHOPLIST.xls]_SHOPLIST_xl_4910"/>
      <sheetName val="[SHOPLIST.xls]_SHOPLIST_xl_4911"/>
      <sheetName val="[SHOPLIST.xls]_SHOPLIST_xl_4912"/>
      <sheetName val="[SHOPLIST.xls]_SHOPLIST_xl_4913"/>
      <sheetName val="[SHOPLIST.xls]_SHOPLIST_xl_4914"/>
      <sheetName val="[SHOPLIST.xls]_SHOPLIST_xl_4915"/>
      <sheetName val="[SHOPLIST.xls]_SHOPLIST_xl_4916"/>
      <sheetName val="[SHOPLIST.xls]_SHOPLIST_xl_4917"/>
      <sheetName val="[SHOPLIST.xls]_SHOPLIST_xl_4918"/>
      <sheetName val="[SHOPLIST.xls]_SHOPLIST_xl_4919"/>
      <sheetName val="[SHOPLIST.xls]_SHOPLIST_xl_4920"/>
      <sheetName val="[SHOPLIST.xls]_SHOPLIST_xl_4921"/>
      <sheetName val="[SHOPLIST.xls]_SHOPLIST_xl_4922"/>
      <sheetName val="[SHOPLIST.xls]_SHOPLIST_xl_4923"/>
      <sheetName val="[SHOPLIST.xls]_SHOPLIST_xl_4924"/>
      <sheetName val="[SHOPLIST.xls]_SHOPLIST_xl_4925"/>
      <sheetName val="[SHOPLIST.xls]_SHOPLIST_xl_4926"/>
      <sheetName val="[SHOPLIST.xls]_SHOPLIST_xl_4927"/>
      <sheetName val="[SHOPLIST.xls]_SHOPLIST_xl_4928"/>
      <sheetName val="[SHOPLIST.xls]_SHOPLIST_xl_4929"/>
      <sheetName val="[SHOPLIST.xls]_SHOPLIST_xl_4930"/>
      <sheetName val="[SHOPLIST.xls]_SHOPLIST_xl_4931"/>
      <sheetName val="[SHOPLIST.xls]_SHOPLIST_xl_4932"/>
      <sheetName val="[SHOPLIST.xls]_SHOPLIST_xl_4933"/>
      <sheetName val="[SHOPLIST.xls]_SHOPLIST_xl_4934"/>
      <sheetName val="[SHOPLIST.xls]_SHOPLIST_xl_4935"/>
      <sheetName val="[SHOPLIST.xls]_SHOPLIST_xl_4936"/>
      <sheetName val="[SHOPLIST.xls]_SHOPLIST_xl_4937"/>
      <sheetName val="[SHOPLIST.xls]_SHOPLIST_xl_4938"/>
      <sheetName val="[SHOPLIST.xls]_SHOPLIST_xl_4939"/>
      <sheetName val="[SHOPLIST.xls]_SHOPLIST_xl_4940"/>
      <sheetName val="[SHOPLIST.xls]_SHOPLIST_xl_4941"/>
      <sheetName val="[SHOPLIST.xls]_SHOPLIST_xl_4942"/>
      <sheetName val="[SHOPLIST.xls]_SHOPLIST_xl_4943"/>
      <sheetName val="[SHOPLIST.xls]_SHOPLIST_xl_4944"/>
      <sheetName val="[SHOPLIST.xls]_SHOPLIST_xl_4945"/>
      <sheetName val="[SHOPLIST.xls]_SHOPLIST_xl_4946"/>
      <sheetName val="[SHOPLIST.xls]_SHOPLIST_xl_4947"/>
      <sheetName val="[SHOPLIST.xls]_SHOPLIST_xl_4948"/>
      <sheetName val="[SHOPLIST.xls]_SHOPLIST_xl_4949"/>
      <sheetName val="[SHOPLIST.xls]_SHOPLIST_xl_4950"/>
      <sheetName val="[SHOPLIST.xls]_SHOPLIST_xl_4951"/>
      <sheetName val="[SHOPLIST.xls]_SHOPLIST_xl_4952"/>
      <sheetName val="[SHOPLIST.xls]_SHOPLIST_xl_4953"/>
      <sheetName val="[SHOPLIST.xls]_SHOPLIST_xl_4954"/>
      <sheetName val="[SHOPLIST.xls]_SHOPLIST_xl_4955"/>
      <sheetName val="[SHOPLIST.xls]_SHOPLIST_xl_4956"/>
      <sheetName val="[SHOPLIST.xls]_SHOPLIST_xl_4957"/>
      <sheetName val="[SHOPLIST.xls]_SHOPLIST_xl_4958"/>
      <sheetName val="[SHOPLIST.xls]_SHOPLIST_xl_4959"/>
      <sheetName val="[SHOPLIST.xls]_SHOPLIST_xl_4960"/>
      <sheetName val="[SHOPLIST.xls]_SHOPLIST_xl_4961"/>
      <sheetName val="[SHOPLIST.xls]_SHOPLIST_xl_4962"/>
      <sheetName val="[SHOPLIST.xls]_SHOPLIST_xl_4963"/>
      <sheetName val="[SHOPLIST.xls]_SHOPLIST_xl_4964"/>
      <sheetName val="[SHOPLIST.xls]_SHOPLIST_xl_4965"/>
      <sheetName val="[SHOPLIST.xls]_SHOPLIST_xl_4966"/>
      <sheetName val="[SHOPLIST.xls]_SHOPLIST_xl_4967"/>
      <sheetName val="[SHOPLIST.xls]_SHOPLIST_xl_4968"/>
      <sheetName val="[SHOPLIST.xls]_SHOPLIST_xl_4969"/>
      <sheetName val="[SHOPLIST.xls]_SHOPLIST_xl_4970"/>
      <sheetName val="[SHOPLIST.xls]_SHOPLIST_xl_4971"/>
      <sheetName val="[SHOPLIST.xls]_SHOPLIST_xl_4972"/>
      <sheetName val="[SHOPLIST.xls]_SHOPLIST_xl_4973"/>
      <sheetName val="[SHOPLIST.xls]_SHOPLIST_xl_4974"/>
      <sheetName val="[SHOPLIST.xls]_SHOPLIST_xl_4975"/>
      <sheetName val="[SHOPLIST.xls]_SHOPLIST_xl_4976"/>
      <sheetName val="[SHOPLIST.xls]_SHOPLIST_xl_4977"/>
      <sheetName val="[SHOPLIST.xls]_SHOPLIST_xl_4978"/>
      <sheetName val="[SHOPLIST.xls]_SHOPLIST_xl_4979"/>
      <sheetName val="[SHOPLIST.xls]_SHOPLIST_xl_4980"/>
      <sheetName val="[SHOPLIST.xls]_SHOPLIST_xl_4981"/>
      <sheetName val="[SHOPLIST.xls]_SHOPLIST_xl_4982"/>
      <sheetName val="[SHOPLIST.xls]_SHOPLIST_xl_4983"/>
      <sheetName val="[SHOPLIST.xls]_SHOPLIST_xl_4984"/>
      <sheetName val="[SHOPLIST.xls]_SHOPLIST_xl_4985"/>
      <sheetName val="[SHOPLIST.xls]_SHOPLIST_xl_4986"/>
      <sheetName val="[SHOPLIST.xls]_SHOPLIST_xl_4987"/>
      <sheetName val="[SHOPLIST.xls]_SHOPLIST_xl_4988"/>
      <sheetName val="[SHOPLIST.xls]_SHOPLIST_xl_4989"/>
      <sheetName val="[SHOPLIST.xls]_SHOPLIST_xl_4990"/>
      <sheetName val="[SHOPLIST.xls]_SHOPLIST_xl_4991"/>
      <sheetName val="[SHOPLIST.xls]_SHOPLIST_xl_4992"/>
      <sheetName val="[SHOPLIST.xls]_SHOPLIST_xl_4993"/>
      <sheetName val="[SHOPLIST.xls]_SHOPLIST_xl_4994"/>
      <sheetName val="[SHOPLIST.xls]_SHOPLIST_xl_4995"/>
      <sheetName val="[SHOPLIST.xls]_SHOPLIST_xl_4996"/>
      <sheetName val="[SHOPLIST.xls]_SHOPLIST_xl_4997"/>
      <sheetName val="[SHOPLIST.xls]_SHOPLIST_xl_4998"/>
      <sheetName val="[SHOPLIST.xls]_SHOPLIST_xl_4999"/>
      <sheetName val="[SHOPLIST.xls]_SHOPLIST_xl_5000"/>
      <sheetName val="[SHOPLIST.xls]_SHOPLIST_xl_5001"/>
      <sheetName val="[SHOPLIST.xls]_SHOPLIST_xl_5002"/>
      <sheetName val="[SHOPLIST.xls]_SHOPLIST_xl_5003"/>
      <sheetName val="[SHOPLIST.xls]_SHOPLIST_xl_5004"/>
      <sheetName val="[SHOPLIST.xls]_SHOPLIST_xl_5005"/>
      <sheetName val="[SHOPLIST.xls]_SHOPLIST_xl_5006"/>
      <sheetName val="[SHOPLIST.xls]_SHOPLIST_xl_5007"/>
      <sheetName val="[SHOPLIST.xls]_SHOPLIST_xl_5008"/>
      <sheetName val="[SHOPLIST.xls]_SHOPLIST_xl_5009"/>
      <sheetName val="[SHOPLIST.xls]_SHOPLIST_xl_5010"/>
      <sheetName val="[SHOPLIST.xls]_SHOPLIST_xl_5011"/>
      <sheetName val="[SHOPLIST.xls]_SHOPLIST_xl_5012"/>
      <sheetName val="[SHOPLIST.xls]_SHOPLIST_xl_5013"/>
      <sheetName val="[SHOPLIST.xls]_SHOPLIST_xl_5014"/>
      <sheetName val="[SHOPLIST.xls]_SHOPLIST_xl_5015"/>
      <sheetName val="[SHOPLIST.xls]_SHOPLIST_xl_5016"/>
      <sheetName val="[SHOPLIST.xls]_SHOPLIST_xl_5017"/>
      <sheetName val="[SHOPLIST.xls]_SHOPLIST_xl_5018"/>
      <sheetName val="[SHOPLIST.xls]_SHOPLIST_xl_5019"/>
      <sheetName val="[SHOPLIST.xls]_SHOPLIST_xl_5020"/>
      <sheetName val="[SHOPLIST.xls]_SHOPLIST_xl_5021"/>
      <sheetName val="[SHOPLIST.xls]_SHOPLIST_xl_5022"/>
      <sheetName val="[SHOPLIST.xls]_SHOPLIST_xl_5023"/>
      <sheetName val="[SHOPLIST.xls]_SHOPLIST_xl_5024"/>
      <sheetName val="[SHOPLIST.xls]_SHOPLIST_xl_5025"/>
      <sheetName val="[SHOPLIST.xls]_SHOPLIST_xl_5026"/>
      <sheetName val="[SHOPLIST.xls]_SHOPLIST_xl_5027"/>
      <sheetName val="[SHOPLIST.xls]_SHOPLIST_xl_5028"/>
      <sheetName val="[SHOPLIST.xls]_SHOPLIST_xl_5029"/>
      <sheetName val="[SHOPLIST.xls]_SHOPLIST_xl_5030"/>
      <sheetName val="[SHOPLIST.xls]_SHOPLIST_xl_5031"/>
      <sheetName val="[SHOPLIST.xls]_SHOPLIST_xl_5032"/>
      <sheetName val="[SHOPLIST.xls]_SHOPLIST_xl_5033"/>
      <sheetName val="[SHOPLIST.xls]_SHOPLIST_xl_5034"/>
      <sheetName val="[SHOPLIST.xls]_SHOPLIST_xl_5035"/>
      <sheetName val="[SHOPLIST.xls]_SHOPLIST_xl_5036"/>
      <sheetName val="[SHOPLIST.xls]_SHOPLIST_xl_5037"/>
      <sheetName val="[SHOPLIST.xls]_SHOPLIST_xl_5038"/>
      <sheetName val="[SHOPLIST.xls]_SHOPLIST_xl_5039"/>
      <sheetName val="[SHOPLIST.xls]_SHOPLIST_xl_5040"/>
      <sheetName val="[SHOPLIST.xls]_SHOPLIST_xl_5041"/>
      <sheetName val="[SHOPLIST.xls]_SHOPLIST_xl_5042"/>
      <sheetName val="[SHOPLIST.xls]_SHOPLIST_xl_5043"/>
      <sheetName val="[SHOPLIST.xls]_SHOPLIST_xl_5044"/>
      <sheetName val="[SHOPLIST.xls]_SHOPLIST_xl_5045"/>
      <sheetName val="[SHOPLIST.xls]_SHOPLIST_xl_5046"/>
      <sheetName val="[SHOPLIST.xls]_SHOPLIST_xl_5047"/>
      <sheetName val="[SHOPLIST.xls]_SHOPLIST_xl_5048"/>
      <sheetName val="[SHOPLIST.xls]_SHOPLIST_xl_5049"/>
      <sheetName val="[SHOPLIST.xls]_SHOPLIST_xl_5050"/>
      <sheetName val="[SHOPLIST.xls]_SHOPLIST_xl_5051"/>
      <sheetName val="[SHOPLIST.xls]_SHOPLIST_xl_5052"/>
      <sheetName val="[SHOPLIST.xls]_SHOPLIST_xl_5053"/>
      <sheetName val="[SHOPLIST.xls]_SHOPLIST_xl_5054"/>
      <sheetName val="[SHOPLIST.xls]_SHOPLIST_xl_5055"/>
      <sheetName val="[SHOPLIST.xls]_SHOPLIST_xl_5056"/>
      <sheetName val="[SHOPLIST.xls]_SHOPLIST_xl_5057"/>
      <sheetName val="[SHOPLIST.xls]_SHOPLIST_xl_5058"/>
      <sheetName val="[SHOPLIST.xls]_SHOPLIST_xl_5059"/>
      <sheetName val="[SHOPLIST.xls]_SHOPLIST_xl_5060"/>
      <sheetName val="[SHOPLIST.xls]_SHOPLIST_xl_5061"/>
      <sheetName val="[SHOPLIST.xls]_SHOPLIST_xl_5062"/>
      <sheetName val="[SHOPLIST.xls]_SHOPLIST_xl_5063"/>
      <sheetName val="[SHOPLIST.xls]_SHOPLIST_xl_5064"/>
      <sheetName val="[SHOPLIST.xls]_SHOPLIST_xl_5065"/>
      <sheetName val="[SHOPLIST.xls]_SHOPLIST_xl_5066"/>
      <sheetName val="[SHOPLIST.xls]_SHOPLIST_xl_5067"/>
      <sheetName val="[SHOPLIST.xls]_SHOPLIST_xl_5068"/>
      <sheetName val="[SHOPLIST.xls]_SHOPLIST_xl_5069"/>
      <sheetName val="[SHOPLIST.xls]_SHOPLIST_xl_5070"/>
      <sheetName val="[SHOPLIST.xls]_SHOPLIST_xl_5071"/>
      <sheetName val="[SHOPLIST.xls]_SHOPLIST_xl_5072"/>
      <sheetName val="[SHOPLIST.xls]_SHOPLIST_xl_5073"/>
      <sheetName val="[SHOPLIST.xls]_SHOPLIST_xl_5074"/>
      <sheetName val="[SHOPLIST.xls]_SHOPLIST_xl_5075"/>
      <sheetName val="[SHOPLIST.xls]_SHOPLIST_xl_5076"/>
      <sheetName val="[SHOPLIST.xls]_SHOPLIST_xl_5077"/>
      <sheetName val="[SHOPLIST.xls]_SHOPLIST_xl_5078"/>
      <sheetName val="[SHOPLIST.xls]_VW__VU________44"/>
      <sheetName val="[SHOPLIST.xls]_SHOPLIST_xl_5079"/>
      <sheetName val="[SHOPLIST.xls]_SHOPLIST_xl_5080"/>
      <sheetName val="[SHOPLIST.xls]_SHOPLIST_xl_5081"/>
      <sheetName val="[SHOPLIST.xls]_SHOPLIST_xl_5082"/>
      <sheetName val="[SHOPLIST.xls]_SHOPLIST_xl_5083"/>
      <sheetName val="[SHOPLIST.xls]_SHOPLIST_xl_5084"/>
      <sheetName val="[SHOPLIST.xls]_SHOPLIST_xl_5085"/>
      <sheetName val="[SHOPLIST.xls]_SHOPLIST_xl_5086"/>
      <sheetName val="[SHOPLIST.xls]_VW__VU________45"/>
      <sheetName val="[SHOPLIST.xls]_SHOPLIST_xl_5087"/>
      <sheetName val="[SHOPLIST.xls]_SHOPLIST_xl_5088"/>
      <sheetName val="[SHOPLIST.xls]_SHOPLIST_xl_5089"/>
      <sheetName val="[SHOPLIST.xls]_SHOPLIST_xl_5090"/>
      <sheetName val="[SHOPLIST.xls]_SHOPLIST_xl_5091"/>
      <sheetName val="[SHOPLIST.xls]_SHOPLIST_xl_5092"/>
      <sheetName val="[SHOPLIST.xls]_SHOPLIST_xl_5093"/>
      <sheetName val="[SHOPLIST.xls]_SHOPLIST_xl_5094"/>
      <sheetName val="[SHOPLIST.xls]_SHOPLIST_xl_5095"/>
      <sheetName val="[SHOPLIST.xls]_SHOPLIST_xl_5096"/>
      <sheetName val="[SHOPLIST.xls]_SHOPLIST_xl_5097"/>
      <sheetName val="[SHOPLIST.xls]_SHOPLIST_xl_5098"/>
      <sheetName val="[SHOPLIST.xls]_SHOPLIST_xl_5099"/>
      <sheetName val="[SHOPLIST.xls]_SHOPLIST_xl_5100"/>
      <sheetName val="[SHOPLIST.xls]_SHOPLIST_xl_5101"/>
      <sheetName val="[SHOPLIST.xls]_SHOPLIST_xl_5102"/>
      <sheetName val="[SHOPLIST.xls]_SHOPLIST_xl_5103"/>
      <sheetName val="[SHOPLIST.xls]_SHOPLIST_xl_5104"/>
      <sheetName val="[SHOPLIST.xls]_SHOPLIST_xl_5105"/>
      <sheetName val="[SHOPLIST.xls]_SHOPLIST_xl_5106"/>
      <sheetName val="[SHOPLIST.xls]_SHOPLIST_xl_5107"/>
      <sheetName val="[SHOPLIST.xls]_SHOPLIST_xl_5108"/>
      <sheetName val="[SHOPLIST.xls]_SHOPLIST_xl_5109"/>
      <sheetName val="[SHOPLIST.xls]_SHOPLIST_xl_5110"/>
      <sheetName val="[SHOPLIST.xls]_SHOPLIST_xl_5111"/>
      <sheetName val="[SHOPLIST.xls]_SHOPLIST_xl_5112"/>
      <sheetName val="[SHOPLIST.xls]_SHOPLIST_xl_5113"/>
      <sheetName val="[SHOPLIST.xls]_SHOPLIST_xl_5114"/>
      <sheetName val="[SHOPLIST.xls]_SHOPLIST_xl_5115"/>
      <sheetName val="[SHOPLIST.xls]_SHOPLIST_xl_5116"/>
      <sheetName val="[SHOPLIST.xls]_SHOPLIST_xl_5117"/>
      <sheetName val="[SHOPLIST.xls]_SHOPLIST_xl_5118"/>
      <sheetName val="[SHOPLIST.xls]_SHOPLIST_xl_5119"/>
      <sheetName val="[SHOPLIST.xls]_SHOPLIST_xl_5120"/>
      <sheetName val="[SHOPLIST.xls]_SHOPLIST_xl_5121"/>
      <sheetName val="[SHOPLIST.xls]_SHOPLIST_xl_5122"/>
      <sheetName val="[SHOPLIST.xls]_SHOPLIST_xl_5123"/>
      <sheetName val="[SHOPLIST.xls]_SHOPLIST_xl_5124"/>
      <sheetName val="[SHOPLIST.xls]_SHOPLIST_xl_5125"/>
      <sheetName val="[SHOPLIST.xls]_SHOPLIST_xl_5126"/>
      <sheetName val="[SHOPLIST.xls]_SHOPLIST_xl_5127"/>
      <sheetName val="[SHOPLIST.xls]_SHOPLIST_xl_5128"/>
      <sheetName val="[SHOPLIST.xls]_SHOPLIST_xl_5129"/>
      <sheetName val="[SHOPLIST.xls]_SHOPLIST_xl_5130"/>
      <sheetName val="[SHOPLIST.xls]_SHOPLIST_xl_5131"/>
      <sheetName val="[SHOPLIST.xls]_SHOPLIST_xl_5132"/>
      <sheetName val="[SHOPLIST.xls]_SHOPLIST_xl_5133"/>
      <sheetName val="[SHOPLIST.xls]_SHOPLIST_xl_5134"/>
      <sheetName val="[SHOPLIST.xls]_SHOPLIST_xl_5135"/>
      <sheetName val="[SHOPLIST.xls]_SHOPLIST_xl_5136"/>
      <sheetName val="[SHOPLIST.xls]_SHOPLIST_xl_5137"/>
      <sheetName val="[SHOPLIST.xls]_SHOPLIST_xl_5138"/>
      <sheetName val="[SHOPLIST.xls]_SHOPLIST_xl_5139"/>
      <sheetName val="[SHOPLIST.xls]_SHOPLIST_xl_5140"/>
      <sheetName val="[SHOPLIST.xls]_SHOPLIST_xl_5141"/>
      <sheetName val="[SHOPLIST.xls]_SHOPLIST_xl_5142"/>
      <sheetName val="[SHOPLIST.xls]_SHOPLIST_xl_5143"/>
      <sheetName val="[SHOPLIST.xls]_SHOPLIST_xl_5144"/>
      <sheetName val="[SHOPLIST.xls]_SHOPLIST_xl_5145"/>
      <sheetName val="[SHOPLIST.xls]_SHOPLIST_xl_5146"/>
      <sheetName val="[SHOPLIST.xls]_SHOPLIST_xl_5147"/>
      <sheetName val="Original"/>
      <sheetName val="BOQ_Revenue_&amp;_Cost"/>
      <sheetName val="Invoice_Certification"/>
      <sheetName val="Direct_Labour"/>
      <sheetName val="Cap__Exp__(Depreciation)"/>
      <sheetName val="Mobaliziation_&amp;_Consultancy"/>
      <sheetName val="Staff_Cost"/>
      <sheetName val="Running_Cost"/>
      <sheetName val="Finance,_BG_&amp;_Insurance"/>
      <sheetName val="Risk_&amp;_Contingency"/>
      <sheetName val="[SHOPLIST.xls]70_x0000___0_x0_2"/>
      <sheetName val="[SHOPLIST.xls]70_x005f_x0000__2"/>
      <sheetName val="[SHOPLIST.xls]70_x0000___0_x0_3"/>
      <sheetName val="[SHOPLIST.xls]70_x0000___0_x0_4"/>
      <sheetName val="[SHOPLIST.xls]70_x0000___0_x0_5"/>
      <sheetName val="[SHOPLIST.xls]70_x005f_x0000__4"/>
      <sheetName val="[SHOPLIST.xls]70_x005f_x0000__3"/>
      <sheetName val="Geneí¬_"/>
      <sheetName val="70_x005"/>
      <sheetName val="[SHOPLIST_xls]70_x0000___0_x0_2"/>
      <sheetName val="[SHOPLIST.xls]70_x0000___0_x0_6"/>
      <sheetName val="[SHOPLIST.xls]70_x005f_x0000__5"/>
      <sheetName val="[SHOPLIST_xls]70_x0000_,/0_x000"/>
      <sheetName val="[SHOPLIST.xls]70_x0000___0_x0_7"/>
      <sheetName val="[SHOPLIST.xls]70_x0000___0_x0_8"/>
      <sheetName val="[SHOPLIST.xls]70_x005f_x0000__6"/>
      <sheetName val="[SHOPLIST.xls]70_x0000___0_x0_9"/>
      <sheetName val="[SHOPLIST.xls]70_x005f_x0000__7"/>
      <sheetName val="[SHOPLIST.xls]70_x005f_x0000__8"/>
      <sheetName val="70_x0000_,/0_x000"/>
      <sheetName val="_VWVU))"/>
      <sheetName val="_SHOPLIST_xls__S1"/>
      <sheetName val="_SHOPLIST_xls__S2"/>
      <sheetName val="_SH"/>
      <sheetName val="70,_0s«iÆøí¬i4"/>
      <sheetName val="_SHOPLIST.xls__VW"/>
      <sheetName val="70,_0s«iÆøí¬i5"/>
      <sheetName val="Project Details"/>
      <sheetName val="Working"/>
      <sheetName val="Cont-1-Pipeline Civil Working"/>
      <sheetName val="List of Materials"/>
      <sheetName val="Project Flow Diagram"/>
      <sheetName val="CPM"/>
      <sheetName val="TOTAL COST OF PROJECT"/>
      <sheetName val="Rate Analysis for Civil Works"/>
      <sheetName val="Schedule info"/>
      <sheetName val="Supp of General Ledger"/>
      <sheetName val="3-1 GRN costing step 2"/>
      <sheetName val="LPO Compliment"/>
      <sheetName val="SUMMARYMCA"/>
      <sheetName val="IQAMA"/>
      <sheetName val="JULY19"/>
      <sheetName val="JULY26"/>
      <sheetName val="JULY5"/>
      <sheetName val="NOV1"/>
      <sheetName val="NOV15"/>
      <sheetName val="NOV22"/>
      <sheetName val="NOV23"/>
      <sheetName val="NOV29"/>
      <sheetName val="NOV7"/>
      <sheetName val="NOV8"/>
      <sheetName val="19"/>
      <sheetName val="20"/>
      <sheetName val="22"/>
      <sheetName val="23"/>
      <sheetName val="24"/>
      <sheetName val="25"/>
      <sheetName val="26"/>
      <sheetName val="Drop Down List"/>
      <sheetName val="Controls"/>
      <sheetName val="Planned"/>
      <sheetName val="Plants_Shrubs_Trees"/>
      <sheetName val="Planting_Data"/>
      <sheetName val="ATD"/>
      <sheetName val="Op"/>
      <sheetName val="Details"/>
      <sheetName val="Proj Cost Sumry"/>
      <sheetName val="INS"/>
      <sheetName val="JUNE14"/>
      <sheetName val="JUNE16"/>
      <sheetName val="JUNE21"/>
      <sheetName val="JUNE28"/>
      <sheetName val="JUNE10"/>
      <sheetName val="JUNE3"/>
      <sheetName val="Sales &amp; Prod"/>
      <sheetName val="FORM-16"/>
      <sheetName val="SD Log"/>
      <sheetName val="Currency"/>
      <sheetName val="TOTAL MPR"/>
      <sheetName val="LOUVERS"/>
      <sheetName val="Ironmongery"/>
      <sheetName val="vendor"/>
      <sheetName val="Prev_Pay_Cert3"/>
      <sheetName val="Base__x0003_ourse"/>
      <sheetName val="Flowthrough"/>
      <sheetName val="General"/>
      <sheetName val="WB"/>
      <sheetName val="Currency_Rate"/>
      <sheetName val="Structure_Progress"/>
      <sheetName val="Structure_Exec_Qty"/>
      <sheetName val="Structure_Sub"/>
      <sheetName val="Structure_Approval"/>
      <sheetName val="Structure_BBS_Qty"/>
      <sheetName val="Structure_BBS_Sub"/>
      <sheetName val="Structure_BBS_Approval"/>
      <sheetName val="Arch_Approval"/>
      <sheetName val="Arch_Qty"/>
      <sheetName val="Elec_Qty"/>
      <sheetName val="Elec_Progress"/>
      <sheetName val="Mech_Qty"/>
      <sheetName val="Mech_SUB"/>
      <sheetName val="Mech_Progress"/>
      <sheetName val="contents_"/>
      <sheetName val="Div_8_-_Opening"/>
      <sheetName val="Div__9-_Finishes"/>
      <sheetName val="Total_"/>
      <sheetName val="Customer_Master_Data1"/>
      <sheetName val="ZED_Inventory_Phase_11"/>
      <sheetName val="5%_5%_&amp;_7Years1"/>
      <sheetName val="10%_5%_6Y1"/>
      <sheetName val="Data_validation_11"/>
      <sheetName val="Data_Validation_21"/>
      <sheetName val="Receipt_manual1"/>
      <sheetName val="pivot-summary_(2)1"/>
      <sheetName val="Updated_Sales_Report1"/>
      <sheetName val="A1-2_&amp;_B1-2_1"/>
      <sheetName val="Deleted_Buildings1"/>
      <sheetName val="Customer_Master_Data2"/>
      <sheetName val="ZED_Inventory_Phase_12"/>
      <sheetName val="5%_5%_&amp;_7Years2"/>
      <sheetName val="10%_5%_6Y2"/>
      <sheetName val="Data_validation_12"/>
      <sheetName val="Data_Validation_22"/>
      <sheetName val="Receipt_manual2"/>
      <sheetName val="pivot-summary_(2)2"/>
      <sheetName val="Updated_Sales_Report2"/>
      <sheetName val="A1-2_&amp;_B1-2_2"/>
      <sheetName val="Deleted_Buildings2"/>
      <sheetName val="Свод_(Бюджет)1"/>
      <sheetName val="Свод_(понедельно)1"/>
      <sheetName val="Статьи_расходов1"/>
      <sheetName val="Customer_Master_Data3"/>
      <sheetName val="ZED_Inventory_Phase_13"/>
      <sheetName val="5%_5%_&amp;_7Years3"/>
      <sheetName val="10%_5%_6Y3"/>
      <sheetName val="Data_validation_13"/>
      <sheetName val="Data_Validation_23"/>
      <sheetName val="Receipt_manual3"/>
      <sheetName val="pivot-summary_(2)3"/>
      <sheetName val="Updated_Sales_Report3"/>
      <sheetName val="A1-2_&amp;_B1-2_3"/>
      <sheetName val="Deleted_Buildings3"/>
      <sheetName val="Свод_(Бюджет)2"/>
      <sheetName val="Свод_(понедельно)2"/>
      <sheetName val="Статьи_расходов2"/>
      <sheetName val="Projects_Name"/>
      <sheetName val="Customer_Master_Data4"/>
      <sheetName val="ZED_Inventory_Phase_14"/>
      <sheetName val="5%_5%_&amp;_7Years4"/>
      <sheetName val="10%_5%_6Y4"/>
      <sheetName val="Data_validation_14"/>
      <sheetName val="Data_Validation_24"/>
      <sheetName val="Receipt_manual4"/>
      <sheetName val="pivot-summary_(2)4"/>
      <sheetName val="Updated_Sales_Report4"/>
      <sheetName val="A1-2_&amp;_B1-2_4"/>
      <sheetName val="Deleted_Buildings4"/>
      <sheetName val="Свод_(Бюджет)3"/>
      <sheetName val="Свод_(понедельно)3"/>
      <sheetName val="Статьи_расходов3"/>
      <sheetName val="contents_1"/>
      <sheetName val="Div_8_-_Opening1"/>
      <sheetName val="Div__9-_Finishes1"/>
      <sheetName val="Total_1"/>
      <sheetName val="Projects_Name1"/>
      <sheetName val="辽电初设_XLS_定额1"/>
      <sheetName val="Currency_Rate1"/>
      <sheetName val="Break up Sheet"/>
      <sheetName val="方案1表二"/>
      <sheetName val="1500空分管道"/>
      <sheetName val="_SHOPLIST.xls__VWVU))tÏØ0__12"/>
      <sheetName val="_SHOPLIST.xls__VWVU))tÏØ0__17"/>
      <sheetName val="_SHOPLIST.xls__VWVU))tÏØ0__16"/>
      <sheetName val="_SHOPLIST.xls__VWVU))tÏØ0__14"/>
      <sheetName val="_SHOPLIST.xls__VWVU))tÏØ0__13"/>
      <sheetName val="_SHOPLIST.xls__VWVU))tÏØ0__15"/>
      <sheetName val="_SHOPLIST.xls__VWVU))tÏØ0__18"/>
      <sheetName val="_SHOPLIST.xls__VWVU))tÏØ0__19"/>
      <sheetName val="70,_0s�i����i"/>
      <sheetName val="_SHOPLIST.xls_70,_0s«iÆøí¬i1"/>
      <sheetName val="_SHOPLIST.xls_70,_0s«_iÆø_í¬"/>
      <sheetName val="_SHOPLIST.xls_70,_0s«iÆøí¬i2"/>
      <sheetName val="_SHOPLIST.xls_70,_0s«iÆøí¬i3"/>
      <sheetName val="_SHOPLIST.xls__SHOPLIST_xls_7_6"/>
      <sheetName val="_SHOPLIST.xls__SHOPLIST_xls_7_7"/>
      <sheetName val="_SHOPLIST.xls__SHOPLIST_xls_7_8"/>
      <sheetName val="_SHOPLIST.xls__SHOPLIST_xls_7_9"/>
      <sheetName val="_SHOPLIST.xls__SHOPLIST_xls___6"/>
      <sheetName val="_SHOPLIST.xls__SHOPLIST_xls___7"/>
      <sheetName val="_SHOPLIST.xls__SHOPLIST_xls___8"/>
      <sheetName val="_SHOPLIST.xls__SHOPLIST_xls__10"/>
      <sheetName val="_SHOPLIST.xls__SHOPLIST_xls__11"/>
      <sheetName val="_SHOPLIST.xls__SHOPLIST_xls__12"/>
      <sheetName val="_SHOPLIST.xls__SHOPLIST_xls___9"/>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SHOPLIST_xls__20"/>
      <sheetName val="_SHOPLIST.xls__SHOPLIST_xls__21"/>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SHOPLIST_xls__99"/>
      <sheetName val="_SHOPLIST.xls__SHOPLIST_xls_100"/>
      <sheetName val="_SHOPLIST.xls__SHOPLIST_xls_101"/>
      <sheetName val="_SHOPLIST.xls__SHOPLIST_xls_102"/>
      <sheetName val="_SHOPLIST.xls__SHOPLIST.xls__18"/>
      <sheetName val="_SHOPLIST.xls__SHOPLIST.xls__19"/>
      <sheetName val="_SHOPLIST.xls__SHOPLIST.xls__20"/>
      <sheetName val="_SHOPLIST.xls__SHOPLIST.xls__21"/>
      <sheetName val="_SHOPLIST.xls__SHOPLIST.xls__22"/>
      <sheetName val="_SHOPLIST.xls__SHOPLIST.xls__23"/>
      <sheetName val="_SHOPLIST.xls__SHOPLIST.xls__24"/>
      <sheetName val="_SHOPLIST.xls__SHOPLIST.xls__25"/>
      <sheetName val="_SHOPLIST.xls__SHOPLIST.xls__26"/>
      <sheetName val="_SHOPLIST.xls__SHOPLIST.xls__27"/>
      <sheetName val="_SHOPLIST.xls__SHOPLIST.xls__28"/>
      <sheetName val="_SHOPLIST.xls__SHOPLIST.xls__29"/>
      <sheetName val="70,_0s«iÆøí¬i6"/>
      <sheetName val="_VW1"/>
      <sheetName val="70,_0s«iÆøí¬i7"/>
      <sheetName val="_VW2"/>
      <sheetName val="_VWVU))tÏØ0__31"/>
      <sheetName val="70,_0s«_iÆø_í¬_i1"/>
      <sheetName val="70_,_0_s«i_Æøí¬i1"/>
      <sheetName val="_VWVU))tÏØ0__32"/>
      <sheetName val="70,_0s«_iÆø_í¬_i2"/>
      <sheetName val="70_,_0_s«i_Æøí¬i2"/>
      <sheetName val="_S1"/>
      <sheetName val="_S2"/>
      <sheetName val="70,_0s«iÆøí¬i8"/>
      <sheetName val="_VW3"/>
      <sheetName val="_SHOPLIST_xls__S3"/>
      <sheetName val="_VWVU))tÏØ0__33"/>
      <sheetName val="70,_0s«_iÆø_í¬_i3"/>
      <sheetName val="70_,_0_s«i_Æøí¬i3"/>
      <sheetName val="70,_0s«iÆøí¬i13"/>
      <sheetName val="_VW8"/>
      <sheetName val="_VWVU))tÏØ0__40"/>
      <sheetName val="_VWVU))tÏØ0__41"/>
      <sheetName val="_SHOPLIST_xls__S8"/>
      <sheetName val="_VWVU))tÏØ0__42"/>
      <sheetName val="_VWVU))tÏØ0__43"/>
      <sheetName val="_VWVU))tÏØ0__44"/>
      <sheetName val="70,_0s«_iÆø_í¬_i8"/>
      <sheetName val="70_,_0_s«i_Æøí¬i8"/>
      <sheetName val="70,_0s«iÆøí¬i10"/>
      <sheetName val="_VW5"/>
      <sheetName val="_SHOPLIST_xls__S5"/>
      <sheetName val="_VWVU))tÏØ0__25"/>
      <sheetName val="_VWVU))tÏØ0__35"/>
      <sheetName val="70,_0s«_iÆø_í¬_i5"/>
      <sheetName val="70_,_0_s«i_Æøí¬i5"/>
      <sheetName val="70,_0s«iÆøí¬i9"/>
      <sheetName val="_VW4"/>
      <sheetName val="_SHOPLIST_xls__S4"/>
      <sheetName val="_VWVU))tÏØ0__24"/>
      <sheetName val="_VWVU))tÏØ0__34"/>
      <sheetName val="70,_0s«_iÆø_í¬_i4"/>
      <sheetName val="70_,_0_s«i_Æøí¬i4"/>
      <sheetName val="70,_0s«iÆøí¬i12"/>
      <sheetName val="_VW7"/>
      <sheetName val="_VWVU))tÏØ0__29"/>
      <sheetName val="_VWVU))tÏØ0__30"/>
      <sheetName val="_SHOPLIST_xls__S7"/>
      <sheetName val="_VWVU))tÏØ0__37"/>
      <sheetName val="_VWVU))tÏØ0__38"/>
      <sheetName val="_VWVU))tÏØ0__39"/>
      <sheetName val="70,_0s«_iÆø_í¬_i7"/>
      <sheetName val="70_,_0_s«i_Æøí¬i7"/>
      <sheetName val="70,_0s«iÆøí¬i11"/>
      <sheetName val="_VW6"/>
      <sheetName val="_VWVU))tÏØ0__26"/>
      <sheetName val="_SHOPLIST_xls__S6"/>
      <sheetName val="_VWVU))tÏØ0__27"/>
      <sheetName val="_VWVU))tÏØ0__28"/>
      <sheetName val="_VWVU))tÏØ0__36"/>
      <sheetName val="70,_0s«_iÆø_í¬_i6"/>
      <sheetName val="70_,_0_s«i_Æøí¬i6"/>
      <sheetName val="70,_0s«iÆøí¬i14"/>
      <sheetName val="_VW9"/>
      <sheetName val="_VWVU))tÏØ0__45"/>
      <sheetName val="_VWVU))tÏØ0__46"/>
      <sheetName val="_SHOPLIST_xls__S9"/>
      <sheetName val="_VWVU))tÏØ0__47"/>
      <sheetName val="_VWVU))tÏØ0__48"/>
      <sheetName val="_VWVU))tÏØ0__49"/>
      <sheetName val="70,_0s«_iÆø_í¬_i9"/>
      <sheetName val="70_,_0_s«i_Æøí¬i9"/>
      <sheetName val="70,_0s«iÆøí¬i15"/>
      <sheetName val="_VW10"/>
      <sheetName val="_VWVU))tÏØ0__50"/>
      <sheetName val="_VWVU))tÏØ0__51"/>
      <sheetName val="_SHOPLIST_xls__10"/>
      <sheetName val="_VWVU))tÏØ0__52"/>
      <sheetName val="_VWVU))tÏØ0__53"/>
      <sheetName val="_VWVU))tÏØ0__54"/>
      <sheetName val="70,_0s«_iÆø_í¬_10"/>
      <sheetName val="70_,_0_s«i_Æøí¬10"/>
      <sheetName val="_VW"/>
      <sheetName val="_SHOPLIST.xls__VWVU))"/>
      <sheetName val="_SHOPLIST.xls__SHOPLIST_xls_103"/>
      <sheetName val="_SHOPLIST.xls_70___0_s__i_____5"/>
      <sheetName val="_SHOPLIST.xls__VW__VU_________4"/>
      <sheetName val="_SHOPLIST.xls__VW__VU_________5"/>
      <sheetName val="_SHOPLIST.xls_70___0_s__i_____6"/>
      <sheetName val="_SHOPLIST.xls_70___0_s__i_____7"/>
      <sheetName val="_SHOPLIST.xls__SHOPLIST_xls_104"/>
      <sheetName val="_SHOPLIST.xls__SHOPLIST_xls_105"/>
      <sheetName val="_SHOPLIST.xls__SHOPLIST_xls_106"/>
      <sheetName val="_SHOPLIST.xls__SHOPLIST_xls_107"/>
      <sheetName val="_SHOPLIST.xls__SHOPLIST.xls__30"/>
      <sheetName val="_SHOPLIST.xls__SHOPLIST.xls__31"/>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xls__39"/>
      <sheetName val="_SHOPLIST.xls__SHOPLIST.xls__40"/>
      <sheetName val="_SHOPLIST.xls__SHOPLIST.xls__41"/>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_xls_116"/>
      <sheetName val="_SHOPLIST.xls__SHOPLIST_xls_117"/>
      <sheetName val="_SHOPLIST.xls__SHOPLIST_xls_118"/>
      <sheetName val="_SHOPLIST.xls__SHOPLIST.xls__42"/>
      <sheetName val="_SHOPLIST.xls__SHOPLIST.xls__43"/>
      <sheetName val="_SHOPLIST.xls__SHOPLIST.xls__44"/>
      <sheetName val="_SHOPLIST.xls__SHOPLIST_xls_119"/>
      <sheetName val="_SHOPLIST.xls__SHOPLIST_xls_120"/>
      <sheetName val="_SHOPLIST.xls__SHOPLIST_xls_121"/>
      <sheetName val="_SHOPLIST.xls__SHOPLIST_xls_122"/>
      <sheetName val="_SHOPLIST.xls__SHOPLIST_xls_123"/>
      <sheetName val="_SHOPLIST.xls__SHOPLIST_xls_124"/>
      <sheetName val="_SHOPLIST.xls__SHOPLIST_xls_125"/>
      <sheetName val="_SHOPLIST.xls__SHOPLIST_xls_126"/>
      <sheetName val="_SHOPLIST.xls__SHOPLIST_xls_127"/>
      <sheetName val="_SHOPLIST.xls__SHOPLIST_xls_128"/>
      <sheetName val="_SHOPLIST.xls__SHOPLIST_xls_129"/>
      <sheetName val="_SHOPLIST.xls__SHOPLIST.xls__45"/>
      <sheetName val="_SHOPLIST.xls__SHOPLIST_xls_130"/>
      <sheetName val="_SHOPLIST.xls__SHOPLIST_xls_131"/>
      <sheetName val="_SHOPLIST.xls__SHOPLIST_xls_132"/>
      <sheetName val="_SHOPLIST.xls__SHOPLIST_xls_133"/>
      <sheetName val="_SHOPLIST.xls__SHOPLIST_xls_134"/>
      <sheetName val="_SHOPLIST.xls__SHOPLIST_xls_135"/>
      <sheetName val="_SHOPLIST.xls__SHOPLIST_xls_136"/>
      <sheetName val="_SHOPLIST.xls__SHOPLIST_xls_137"/>
      <sheetName val="_SHOPLIST.xls__SHOPLIST_xls_138"/>
      <sheetName val="_SHOPLIST.xls__SHOPLIST_xls_139"/>
      <sheetName val="_SHOPLIST.xls__SHOPLIST_xls_140"/>
      <sheetName val="_SHOPLIST.xls__SHOPLIST_xls_141"/>
      <sheetName val="_SHOPLIST.xls__SHOPLIST_xls_142"/>
      <sheetName val="_SHOPLIST.xls__SHOPLIST.xls__46"/>
      <sheetName val="_SHOPLIST.xls__SHOPLIST.xls__47"/>
      <sheetName val="_SHOPLIST.xls__SHOPLIST.xls__48"/>
      <sheetName val="_SHOPLIST.xls__SHOPLIST.xls__49"/>
      <sheetName val="_SHOPLIST.xls__SHOPLIST_xls_143"/>
      <sheetName val="_SHOPLIST.xls__SHOPLIST_xls_144"/>
      <sheetName val="_SHOPLIST.xls__SHOPLIST_xls_145"/>
      <sheetName val="_SHOPLIST.xls__SHOPLIST_xls_146"/>
      <sheetName val="_SHOPLIST.xls__SHOPLIST_xls_147"/>
      <sheetName val="_SHOPLIST.xls__SHOPLIST_xls_148"/>
      <sheetName val="_SHOPLIST.xls__SHOPLIST_xls_149"/>
      <sheetName val="_SHOPLIST.xls__SHOPLIST_xls_150"/>
      <sheetName val="_SHOPLIST.xls__SHOPLIST_xls_151"/>
      <sheetName val="_SHOPLIST.xls__SHOPLIST_xls_152"/>
      <sheetName val="_SHOPLIST.xls__SHOPLIST_xls_153"/>
      <sheetName val="_SHOPLIST.xls__SHOPLIST_xls_154"/>
      <sheetName val="_SHOPLIST.xls__SHOPLIST_xls_155"/>
      <sheetName val="_SHOPLIST.xls__SHOPLIST_xls_156"/>
      <sheetName val="_SHOPLIST.xls__SHOPLIST_xls_157"/>
      <sheetName val="_SHOPLIST.xls__SHOPLIST_xls_158"/>
      <sheetName val="_SHOPLIST.xls__SHOPLIST_xls_159"/>
      <sheetName val="_SHOPLIST.xls__SHOPLIST_xls_160"/>
      <sheetName val="_SHOPLIST.xls__SHOPLIST_xls_161"/>
      <sheetName val="_SHOPLIST.xls__SHOPLIST_xls_162"/>
      <sheetName val="_SHOPLIST.xls__SHOPLIST_xls_163"/>
      <sheetName val="_SHOPLIST.xls__SHOPLIST_xls_164"/>
      <sheetName val="_SHOPLIST.xls__SHOPLIST_xls_165"/>
      <sheetName val="_SHOPLIST.xls__SHOPLIST_xls_166"/>
      <sheetName val="_SHOPLIST.xls__SHOPLIST_xls_167"/>
      <sheetName val="_SHOPLIST.xls__SHOPLIST_xls_168"/>
      <sheetName val="_SHOPLIST.xls__SHOPLIST_xls_169"/>
      <sheetName val="_SHOPLIST.xls__SHOPLIST_xls_170"/>
      <sheetName val="_SHOPLIST.xls__SHOPLIST_xls_171"/>
      <sheetName val="_SHOPLIST.xls__SHOPLIST_xls_172"/>
      <sheetName val="_SHOPLIST.xls__SHOPLIST_xls_173"/>
      <sheetName val="_SHOPLIST.xls__SHOPLIST_xls_174"/>
      <sheetName val="_SHOPLIST.xls__SHOPLIST_xls_175"/>
      <sheetName val="_SHOPLIST.xls__SHOPLIST_xls_176"/>
      <sheetName val="_SHOPLIST.xls__SHOPLIST_xls_177"/>
      <sheetName val="_SHOPLIST.xls__SHOPLIST_xls_178"/>
      <sheetName val="_SHOPLIST.xls__SHOPLIST_xls_179"/>
      <sheetName val="_SHOPLIST.xls__SHOPLIST_xls_180"/>
      <sheetName val="_SHOPLIST.xls__SHOPLIST_xls_181"/>
      <sheetName val="_SHOPLIST.xls__SHOPLIST_xls_182"/>
      <sheetName val="_SHOPLIST.xls__SHOPLIST_xls_183"/>
      <sheetName val="_SHOPLIST.xls__SHOPLIST_xls_184"/>
      <sheetName val="_SHOPLIST.xls__SHOPLIST_xls_185"/>
      <sheetName val="_SHOPLIST.xls__SHOPLIST_xls_186"/>
      <sheetName val="_SHOPLIST.xls__SHOPLIST_xls_187"/>
      <sheetName val="_SHOPLIST.xls__SHOPLIST_xls_188"/>
      <sheetName val="_SHOPLIST.xls__SHOPLIST_xls_189"/>
      <sheetName val="_SHOPLIST.xls__SHOPLIST_xls_190"/>
      <sheetName val="_SHOPLIST.xls__SHOPLIST_xls_191"/>
      <sheetName val="_SHOPLIST.xls__SHOPLIST_xls_192"/>
      <sheetName val="_SHOPLIST.xls__SHOPLIST_xls_193"/>
      <sheetName val="_SHOPLIST.xls__SHOPLIST_xls_194"/>
      <sheetName val="_SHOPLIST.xls__SHOPLIST_xls_195"/>
      <sheetName val="_SHOPLIST.xls__SHOPLIST_xls_196"/>
      <sheetName val="_SHOPLIST.xls__SHOPLIST_xls_197"/>
      <sheetName val="_SHOPLIST.xls__SHOPLIST_xls_198"/>
      <sheetName val="_SHOPLIST.xls__SHOPLIST_xls_199"/>
      <sheetName val="_SHOPLIST.xls__SHOPLIST_xls_200"/>
      <sheetName val="_SHOPLIST.xls__SHOPLIST_xls_201"/>
      <sheetName val="_SHOPLIST.xls__SHOPLIST_xls_202"/>
      <sheetName val="_SHOPLIST.xls__SHOPLIST_xls_203"/>
      <sheetName val="_SHOPLIST.xls__SHOPLIST_xls_204"/>
      <sheetName val="_SHOPLIST.xls__SHOPLIST_xls_205"/>
      <sheetName val="_SHOPLIST.xls__SHOPLIST_xls_206"/>
      <sheetName val="_SHOPLIST.xls__SHOPLIST_xls_207"/>
      <sheetName val="_SHOPLIST.xls__SHOPLIST_xls_208"/>
      <sheetName val="_SHOPLIST.xls__SHOPLIST_xls_209"/>
      <sheetName val="_SHOPLIST.xls__SHOPLIST.xls__50"/>
      <sheetName val="_SHOPLIST.xls__SHOPLIST.xls__51"/>
      <sheetName val="_SHOPLIST.xls__SHOPLIST.xls__52"/>
      <sheetName val="_SHOPLIST.xls__SHOPLIST.xls__53"/>
      <sheetName val="_SHOPLIST.xls__SHOPLIST.xls__54"/>
      <sheetName val="_SHOPLIST.xls__SHOPLIST.xls__55"/>
      <sheetName val="_SHOPLIST.xls__SHOPLIST.xls__56"/>
      <sheetName val="_SHOPLIST.xls__SHOPLIST.xls__57"/>
      <sheetName val="_SHOPLIST.xls__SHOPLIST.xls__58"/>
      <sheetName val="_SHOPLIST.xls__SHOPLIST.xls__59"/>
      <sheetName val="_SHOPLIST.xls__SHOPLIST.xls__60"/>
      <sheetName val="_SHOPLIST.xls__SHOPLIST.xls__61"/>
      <sheetName val="_SHOPLIST.xls__SHOPLIST.xls__62"/>
      <sheetName val="_SHOPLIST.xls__SHOPLIST.xls__63"/>
      <sheetName val="_SHOPLIST.xls__SHOPLIST.xls__64"/>
      <sheetName val="_SHOPLIST.xls__SHOPLIST.xls__65"/>
      <sheetName val="_SHOPLIST.xls__SHOPLIST.xls__66"/>
      <sheetName val="_SHOPLIST.xls__SHOPLIST.xls__67"/>
      <sheetName val="_SHOPLIST.xls__SHOPLIST.xls__68"/>
      <sheetName val="_SHOPLIST.xls__SHOPLIST.xls__69"/>
      <sheetName val="_SHOPLIST.xls__SHOPLIST.xls__70"/>
      <sheetName val="_SHOPLIST.xls__SHOPLIST.xls__71"/>
      <sheetName val="_SHOPLIST.xls__SHOPLIST.xls__72"/>
      <sheetName val="_SHOPLIST.xls__SHOPLIST.xls__73"/>
      <sheetName val="_SHOPLIST.xls__SHOPLIST.xls__74"/>
      <sheetName val="_SHOPLIST.xls__SHOPLIST.xls__75"/>
      <sheetName val="_SHOPLIST.xls__SHOPLIST.xls__76"/>
      <sheetName val="_SHOPLIST.xls__SHOPLIST.xls__77"/>
      <sheetName val="_SHOPLIST.xls__SHOPLIST.xls__78"/>
      <sheetName val="_SHOPLIST.xls__SHOPLIST.xls__79"/>
      <sheetName val="_SHOPLIST.xls__SHOPLIST.xls__80"/>
      <sheetName val="_SHOPLIST.xls__SHOPLIST.xls__81"/>
      <sheetName val="_SHOPLIST.xls__SHOPLIST.xls__82"/>
      <sheetName val="_SHOPLIST.xls__SHOPLIST.xls__83"/>
      <sheetName val="_SHOPLIST.xls__SHOPLIST.xls__84"/>
      <sheetName val="_SHOPLIST.xls__SHOPLIST.xls__85"/>
      <sheetName val="_SHOPLIST.xls__SHOPLIST.xls__86"/>
      <sheetName val="_SHOPLIST.xls__SHOPLIST.xls__87"/>
      <sheetName val="_SHOPLIST.xls__SHOPLIST.xls__88"/>
      <sheetName val="_SHOPLIST.xls__SHOPLIST.xls__89"/>
      <sheetName val="_SHOPLIST.xls__SHOPLIST.xls__90"/>
      <sheetName val="_SHOPLIST.xls__SHOPLIST.xls__91"/>
      <sheetName val="_SHOPLIST.xls__SHOPLIST.xls__92"/>
      <sheetName val="_SHOPLIST.xls__SHOPLIST.xls__93"/>
      <sheetName val="_SHOPLIST.xls_70___0_s__i_____8"/>
      <sheetName val="_SHOPLIST.xls__VW__VU_________6"/>
      <sheetName val="_SHOPLIST.xls__VW__VU_________7"/>
      <sheetName val="_SHOPLIST.xls_70___0_s__i_____9"/>
      <sheetName val="_SHOPLIST.xls_70_x005f_x0000___0_x0_4"/>
      <sheetName val="_SHOPLIST.xls__SHOPLIST.xls__94"/>
      <sheetName val="_SHOPLIST.xls_70___0_s__i____10"/>
      <sheetName val="_SHOPLIST.xls__SHOPLIST_xls_210"/>
      <sheetName val="_SHOPLIST.xls__SHOPLIST_xls_211"/>
      <sheetName val="_SHOPLIST.xls__SHOPLIST.xls__95"/>
      <sheetName val="_SHOPLIST.xls__SHOPLIST.xls__96"/>
      <sheetName val="_SHOPLIST.xls__SHOPLIST_xls_212"/>
      <sheetName val="_SHOPLIST.xls__SHOPLIST_xls_213"/>
      <sheetName val="_SHOPLIST.xls__SHOPLIST_xls_214"/>
      <sheetName val="_SHOPLIST.xls__SHOPLIST_xls_215"/>
      <sheetName val="_SHOPLIST.xls__SHOPLIST_xls_216"/>
      <sheetName val="_SHOPLIST.xls__SHOPLIST_xls_217"/>
      <sheetName val="_SHOPLIST.xls__SHOPLIST_xls_218"/>
      <sheetName val="_SHOPLIST.xls__SHOPLIST_xls_219"/>
      <sheetName val="_SHOPLIST.xls__SHOPLIST_xls_220"/>
      <sheetName val="_SHOPLIST.xls__SHOPLIST_xls_221"/>
      <sheetName val="_SHOPLIST.xls__SHOPLIST_xls_222"/>
      <sheetName val="_SHOPLIST.xls__SHOPLIST_xls_223"/>
      <sheetName val="_SHOPLIST.xls__SHOPLIST_xls_224"/>
      <sheetName val="_SHOPLIST.xls__SHOPLIST_xls_225"/>
      <sheetName val="_SHOPLIST.xls__SHOPLIST_xls_226"/>
      <sheetName val="_SHOPLIST.xls__SHOPLIST_xls_227"/>
      <sheetName val="_SHOPLIST.xls__SHOPLIST_xls_228"/>
      <sheetName val="_SHOPLIST.xls__SHOPLIST_xls_229"/>
      <sheetName val="_SHOPLIST.xls__SHOPLIST_xls_230"/>
      <sheetName val="_SHOPLIST.xls__SHOPLIST_xls_231"/>
      <sheetName val="_SHOPLIST.xls__SHOPLIST_xls_232"/>
      <sheetName val="_SHOPLIST.xls__SHOPLIST_xls_233"/>
      <sheetName val="_SHOPLIST.xls__SHOPLIST_xls_234"/>
      <sheetName val="_SHOPLIST.xls__SHOPLIST_xls_235"/>
      <sheetName val="_SHOPLIST.xls__SHOPLIST_xls_236"/>
      <sheetName val="_SHOPLIST.xls__SHOPLIST_xls_237"/>
      <sheetName val="_SHOPLIST.xls__SHOPLIST_xls_238"/>
      <sheetName val="_SHOPLIST.xls__SHOPLIST_xls_239"/>
      <sheetName val="_SHOPLIST.xls__SHOPLIST_xls_240"/>
      <sheetName val="_SHOPLIST.xls__SHOPLIST_xls_241"/>
      <sheetName val="_SHOPLIST.xls__SHOPLIST_xls_242"/>
      <sheetName val="_SHOPLIST.xls__SHOPLIST_xls_243"/>
      <sheetName val="_SHOPLIST.xls__SHOPLIST_xls_244"/>
      <sheetName val="_SHOPLIST.xls__SHOPLIST_xls_245"/>
      <sheetName val="_SHOPLIST.xls__SHOPLIST_xls_246"/>
      <sheetName val="_SHOPLIST.xls__SHOPLIST_xls_247"/>
      <sheetName val="_SHOPLIST.xls__SHOPLIST_xls_248"/>
      <sheetName val="_SHOPLIST.xls__SHOPLIST_xls_249"/>
      <sheetName val="_SHOPLIST.xls__SHOPLIST_xls_250"/>
      <sheetName val="_SHOPLIST.xls__SHOPLIST.xls__97"/>
      <sheetName val="_SHOPLIST.xls__SHOPLIST_xls_251"/>
      <sheetName val="_SHOPLIST.xls__SHOPLIST_xls_252"/>
      <sheetName val="_SHOPLIST.xls__SHOPLIST_xls_253"/>
      <sheetName val="_SHOPLIST.xls__SHOPLIST_xls_254"/>
      <sheetName val="_SHOPLIST.xls__SHOPLIST_xls_255"/>
      <sheetName val="_SHOPLIST.xls__SHOPLIST_xls_256"/>
      <sheetName val="_SHOPLIST.xls__SHOPLIST_xls_257"/>
      <sheetName val="_SHOPLIST.xls__SHOPLIST_xls_258"/>
      <sheetName val="_SHOPLIST.xls__SHOPLIST_xls_259"/>
      <sheetName val="_SHOPLIST.xls__SHOPLIST_xls_260"/>
      <sheetName val="_SHOPLIST.xls__SHOPLIST_xls_261"/>
      <sheetName val="_SHOPLIST.xls__SHOPLIST_xls_262"/>
      <sheetName val="_SHOPLIST.xls__SHOPLIST_xls_263"/>
      <sheetName val="_SHOPLIST.xls__SHOPLIST_xls_264"/>
      <sheetName val="_SHOPLIST.xls__SHOPLIST_xls_265"/>
      <sheetName val="_SHOPLIST.xls__SHOPLIST_xls_266"/>
      <sheetName val="_SHOPLIST.xls__SHOPLIST_xls_267"/>
      <sheetName val="_SHOPLIST.xls__SHOPLIST_xls_268"/>
      <sheetName val="_SHOPLIST.xls__SHOPLIST_xls_269"/>
      <sheetName val="_SHOPLIST.xls__SHOPLIST_xls_270"/>
      <sheetName val="_SHOPLIST.xls__SHOPLIST_xls_271"/>
      <sheetName val="_SHOPLIST.xls__SHOPLIST_xls_272"/>
      <sheetName val="_SHOPLIST.xls__SHOPLIST_xls_273"/>
      <sheetName val="_SHOPLIST.xls__SHOPLIST_xls_274"/>
      <sheetName val="_SHOPLIST.xls__SHOPLIST_xls_275"/>
      <sheetName val="_SHOPLIST.xls__SHOPLIST_xls_276"/>
      <sheetName val="_SHOPLIST.xls__SHOPLIST_xls_277"/>
      <sheetName val="_SHOPLIST.xls__SHOPLIST_xls_278"/>
      <sheetName val="_SHOPLIST.xls__SHOPLIST_xls_279"/>
      <sheetName val="_SHOPLIST.xls__SHOPLIST_xls_280"/>
      <sheetName val="_SHOPLIST.xls__SHOPLIST_xls_281"/>
      <sheetName val="_SHOPLIST.xls__SHOPLIST_xls_282"/>
      <sheetName val="_SHOPLIST.xls__SHOPLIST_xls_283"/>
      <sheetName val="_SHOPLIST.xls__SHOPLIST_xls_284"/>
      <sheetName val="_SHOPLIST.xls__SHOPLIST_xls_285"/>
      <sheetName val="_SHOPLIST.xls__SHOPLIST_xls_286"/>
      <sheetName val="_SHOPLIST.xls__SHOPLIST_xls_287"/>
      <sheetName val="_SHOPLIST.xls__SHOPLIST_xls_288"/>
      <sheetName val="_SHOPLIST.xls__SHOPLIST_xls_289"/>
      <sheetName val="_SHOPLIST.xls__SHOPLIST_xls_290"/>
      <sheetName val="_SHOPLIST.xls__SHOPLIST_xls_291"/>
      <sheetName val="_SHOPLIST.xls__SHOPLIST_xls_292"/>
      <sheetName val="_SHOPLIST.xls__SHOPLIST_xls_293"/>
      <sheetName val="_SHOPLIST.xls__SHOPLIST_xls_294"/>
      <sheetName val="_SHOPLIST.xls__SHOPLIST_xls_295"/>
      <sheetName val="_SHOPLIST.xls__SHOPLIST_xls_296"/>
      <sheetName val="_SHOPLIST.xls__SHOPLIST_xls_297"/>
      <sheetName val="_SHOPLIST.xls__SHOPLIST_xls_298"/>
      <sheetName val="_SHOPLIST.xls__SHOPLIST_xls_299"/>
      <sheetName val="_SHOPLIST.xls__SHOPLIST_xls_300"/>
      <sheetName val="_SHOPLIST.xls__SHOPLIST_xls_301"/>
      <sheetName val="_SHOPLIST.xls__SHOPLIST_xls_302"/>
      <sheetName val="_SHOPLIST.xls__SHOPLIST_xls_303"/>
      <sheetName val="_SHOPLIST.xls__SHOPLIST_xls_304"/>
      <sheetName val="_SHOPLIST.xls__SHOPLIST_xls_305"/>
      <sheetName val="_SHOPLIST.xls__SHOPLIST_xls_306"/>
      <sheetName val="_SHOPLIST.xls__SHOPLIST_xls_307"/>
      <sheetName val="_SHOPLIST.xls__SHOPLIST_xls_308"/>
      <sheetName val="_SHOPLIST.xls__SHOPLIST_xls_309"/>
      <sheetName val="_SHOPLIST.xls__SHOPLIST_xls_310"/>
      <sheetName val="_SHOPLIST.xls__SHOPLIST_xls_311"/>
      <sheetName val="_SHOPLIST.xls__SHOPLIST_xls_312"/>
      <sheetName val="_SHOPLIST.xls__SHOPLIST_xls_313"/>
      <sheetName val="_SHOPLIST.xls__SHOPLIST_xls_314"/>
      <sheetName val="_SHOPLIST.xls__SHOPLIST_xls_315"/>
      <sheetName val="_SHOPLIST.xls__SHOPLIST_xls_316"/>
      <sheetName val="_SHOPLIST.xls__SHOPLIST_xls_317"/>
      <sheetName val="_SHOPLIST.xls__SHOPLIST.xls__98"/>
      <sheetName val="_SHOPLIST.xls__SHOPLIST.xls__99"/>
      <sheetName val="_SHOPLIST.xls__SHOPLIST_xls_320"/>
      <sheetName val="_SHOPLIST.xls__SHOPLIST_xls_321"/>
      <sheetName val="_SHOPLIST.xls__SHOPLIST_xls_322"/>
      <sheetName val="_SHOPLIST.xls__SHOPLIST_xls_323"/>
      <sheetName val="_SHOPLIST.xls__SHOPLIST_xls_324"/>
      <sheetName val="_SHOPLIST.xls__SHOPLIST_xls_325"/>
      <sheetName val="_SHOPLIST.xls__SHOPLIST_xls_326"/>
      <sheetName val="_SHOPLIST.xls__SHOPLIST_xls_327"/>
      <sheetName val="_SHOPLIST.xls__SHOPLIST_xls_328"/>
      <sheetName val="_SHOPLIST.xls__SHOPLIST_xls_329"/>
      <sheetName val="_SHOPLIST.xls__SHOPLIST_xls_330"/>
      <sheetName val="_SHOPLIST.xls__SHOPLIST_xls_331"/>
      <sheetName val="_SHOPLIST.xls__SHOPLIST_xls_332"/>
      <sheetName val="_SHOPLIST.xls__SHOPLIST_xls_333"/>
      <sheetName val="_SHOPLIST.xls__SHOPLIST_xls_334"/>
      <sheetName val="_SHOPLIST.xls__SHOPLIST_xls_335"/>
      <sheetName val="_SHOPLIST.xls__SHOPLIST_xls_336"/>
      <sheetName val="_SHOPLIST.xls__SHOPLIST_xls_337"/>
      <sheetName val="_SHOPLIST.xls__SHOPLIST_xls_338"/>
      <sheetName val="_SHOPLIST.xls__SHOPLIST_xls_339"/>
      <sheetName val="_SHOPLIST.xls__SHOPLIST_xls_340"/>
      <sheetName val="_SHOPLIST.xls__SHOPLIST_xls_341"/>
      <sheetName val="_SHOPLIST.xls__SHOPLIST_xls_342"/>
      <sheetName val="_SHOPLIST.xls__SHOPLIST_xls_343"/>
      <sheetName val="_SHOPLIST.xls__SHOPLIST_xls_344"/>
      <sheetName val="_SHOPLIST.xls__SHOPLIST_xls_345"/>
      <sheetName val="_SHOPLIST.xls__SHOPLIST_xls_346"/>
      <sheetName val="_SHOPLIST.xls__SHOPLIST_xls_347"/>
      <sheetName val="_SHOPLIST.xls__SHOPLIST_xls_348"/>
      <sheetName val="_SHOPLIST.xls__SHOPLIST_xls_349"/>
      <sheetName val="_SHOPLIST.xls_70___0_s__i____11"/>
      <sheetName val="_SHOPLIST.xls__VW__VU_________8"/>
      <sheetName val="_SHOPLIST.xls__VW__VU_________9"/>
      <sheetName val="_SHOPLIST.xls_70___0_s__i____12"/>
      <sheetName val="_SHOPLIST.xls_70_x005f_x0000___0_x0_5"/>
      <sheetName val="_SHOPLIST.xls__SHOPLIST_xls_350"/>
      <sheetName val="_SHOPLIST.xls_70___0_s__i____13"/>
      <sheetName val="_SHOPLIST.xls__SHOPLIST_xls_351"/>
      <sheetName val="_SHOPLIST.xls__SHOPLIST_xls_352"/>
      <sheetName val="_SHOPLIST.xls__SHOPLIST_xls_353"/>
      <sheetName val="_SHOPLIST.xls__SHOPLIST_xls_354"/>
      <sheetName val="_SHOPLIST.xls__SHOPLIST_xls_355"/>
      <sheetName val="_SHOPLIST.xls__SHOPLIST_xls_356"/>
      <sheetName val="_SHOPLIST.xls__SHOPLIST_xls_357"/>
      <sheetName val="_SHOPLIST.xls__SHOPLIST_xls_358"/>
      <sheetName val="_SHOPLIST.xls__SHOPLIST_xls_359"/>
      <sheetName val="_SHOPLIST.xls__SHOPLIST_xls_360"/>
      <sheetName val="_SHOPLIST.xls__SHOPLIST_xls_361"/>
      <sheetName val="_SHOPLIST.xls__SHOPLIST_xls_362"/>
      <sheetName val="_SHOPLIST.xls__SHOPLIST_xls_363"/>
      <sheetName val="_SHOPLIST.xls__SHOPLIST_xls_364"/>
      <sheetName val="_SHOPLIST.xls__SHOPLIST_xls_365"/>
      <sheetName val="_SHOPLIST.xls__SHOPLIST_xls_366"/>
      <sheetName val="_SHOPLIST.xls__SHOPLIST_xls_367"/>
      <sheetName val="_SHOPLIST.xls__SHOPLIST_xls_368"/>
      <sheetName val="_SHOPLIST.xls__SHOPLIST_xls_369"/>
      <sheetName val="_SHOPLIST.xls__SHOPLIST_xls_370"/>
      <sheetName val="_SHOPLIST.xls__SHOPLIST_xls_371"/>
      <sheetName val="_SHOPLIST.xls__SHOPLIST_xls_372"/>
      <sheetName val="_SHOPLIST.xls__SHOPLIST_xls_373"/>
      <sheetName val="_SHOPLIST.xls__SHOPLIST_xls_374"/>
      <sheetName val="_SHOPLIST.xls__SHOPLIST_xls_375"/>
      <sheetName val="_SHOPLIST.xls__SHOPLIST_xls_376"/>
      <sheetName val="_SHOPLIST.xls__SHOPLIST_xls_377"/>
      <sheetName val="_SHOPLIST.xls__SHOPLIST_xls_378"/>
      <sheetName val="_SHOPLIST.xls__SHOPLIST_xls_379"/>
      <sheetName val="_SHOPLIST.xls__SHOPLIST_xls_380"/>
      <sheetName val="_SHOPLIST.xls__SHOPLIST_xls_381"/>
      <sheetName val="_SHOPLIST.xls__SHOPLIST_xls_382"/>
      <sheetName val="_SHOPLIST.xls__SHOPLIST_xls_383"/>
      <sheetName val="_SHOPLIST.xls__SHOPLIST_xls_384"/>
      <sheetName val="_SHOPLIST.xls__SHOPLIST_xls_385"/>
      <sheetName val="_SHOPLIST.xls__SHOPLIST_xls_386"/>
      <sheetName val="_SHOPLIST.xls__SHOPLIST_xls_387"/>
      <sheetName val="_SHOPLIST.xls__SHOPLIST_xls_388"/>
      <sheetName val="_SHOPLIST.xls__SHOPLIST_xls_389"/>
      <sheetName val="_SHOPLIST.xls__SHOPLIST_xls_390"/>
      <sheetName val="_SHOPLIST.xls__SHOPLIST_xls_391"/>
      <sheetName val="_SHOPLIST.xls__SHOPLIST_xls_392"/>
      <sheetName val="_SHOPLIST.xls__SHOPLIST_xls_393"/>
      <sheetName val="_SHOPLIST.xls__SHOPLIST_xls_394"/>
      <sheetName val="_SHOPLIST.xls__SHOPLIST_xls_395"/>
      <sheetName val="_SHOPLIST.xls__SHOPLIST_xls_396"/>
      <sheetName val="_SHOPLIST.xls__SHOPLIST_xls_397"/>
      <sheetName val="_SHOPLIST.xls__SHOPLIST_xls_398"/>
      <sheetName val="_SHOPLIST.xls__SHOPLIST_xls_399"/>
      <sheetName val="_SHOPLIST.xls__SHOPLIST_xls_400"/>
      <sheetName val="_SHOPLIST.xls__SHOPLIST_xls_401"/>
      <sheetName val="_SHOPLIST.xls__SHOPLIST_xls_402"/>
      <sheetName val="_SHOPLIST.xls__SHOPLIST_xls_403"/>
      <sheetName val="_SHOPLIST.xls__SHOPLIST_xls_404"/>
      <sheetName val="_SHOPLIST.xls__SHOPLIST_xls_405"/>
      <sheetName val="_SHOPLIST.xls__SHOPLIST_xls_406"/>
      <sheetName val="_SHOPLIST.xls__SHOPLIST_xls_407"/>
      <sheetName val="_SHOPLIST.xls__SHOPLIST_xls_408"/>
      <sheetName val="_SHOPLIST.xls__SHOPLIST_xls_409"/>
      <sheetName val="_SHOPLIST.xls__SHOPLIST_xls_410"/>
      <sheetName val="_SHOPLIST.xls__SHOPLIST_xls_411"/>
      <sheetName val="_SHOPLIST.xls__SHOPLIST_xls_412"/>
      <sheetName val="_SHOPLIST.xls__SHOPLIST_xls_413"/>
      <sheetName val="_SHOPLIST.xls__SHOPLIST_xls_414"/>
      <sheetName val="_SHOPLIST.xls__SHOPLIST_xls_415"/>
      <sheetName val="_SHOPLIST.xls__SHOPLIST_xls_416"/>
      <sheetName val="_SHOPLIST.xls__SHOPLIST_xls_417"/>
      <sheetName val="_SHOPLIST.xls__SHOPLIST_xls_418"/>
      <sheetName val="_SHOPLIST.xls__SHOPLIST_xls_419"/>
      <sheetName val="_SHOPLIST.xls__SHOPLIST_xls_420"/>
      <sheetName val="_SHOPLIST.xls__SHOPLIST_xls_421"/>
      <sheetName val="_SHOPLIST.xls__SHOPLIST_xls_422"/>
      <sheetName val="_SHOPLIST.xls__SHOPLIST_xls_423"/>
      <sheetName val="_SHOPLIST.xls__SHOPLIST_xls_424"/>
      <sheetName val="_SHOPLIST.xls__SHOPLIST_xls_425"/>
      <sheetName val="_SHOPLIST.xls__SHOPLIST_xls_426"/>
      <sheetName val="_SHOPLIST.xls__SHOPLIST_xls_427"/>
      <sheetName val="_SHOPLIST.xls__SHOPLIST_xls_428"/>
      <sheetName val="_SHOPLIST.xls__SHOPLIST_xls_429"/>
      <sheetName val="_SHOPLIST.xls__SHOPLIST_xls_430"/>
      <sheetName val="_SHOPLIST.xls__SHOPLIST_xls_431"/>
      <sheetName val="_SHOPLIST.xls__SHOPLIST_xls_432"/>
      <sheetName val="_SHOPLIST.xls__SHOPLIST_xls_433"/>
      <sheetName val="_SHOPLIST.xls__SHOPLIST_xls_434"/>
      <sheetName val="_SHOPLIST.xls__SHOPLIST_xls_435"/>
      <sheetName val="_SHOPLIST.xls__SHOPLIST_xls_436"/>
      <sheetName val="_SHOPLIST.xls__SHOPLIST_xls_437"/>
      <sheetName val="_SHOPLIST.xls__SHOPLIST_xls_438"/>
      <sheetName val="_SHOPLIST.xls__SHOPLIST_xls_439"/>
      <sheetName val="_SHOPLIST.xls__SHOPLIST_xls_440"/>
      <sheetName val="_SHOPLIST.xls__SHOPLIST_xls_441"/>
      <sheetName val="_SHOPLIST.xls__SHOPLIST_xls_442"/>
      <sheetName val="_SHOPLIST.xls__SHOPLIST_xls_443"/>
      <sheetName val="_SHOPLIST.xls__SHOPLIST_xls_444"/>
      <sheetName val="_SHOPLIST.xls__SHOPLIST_xls_445"/>
      <sheetName val="_SHOPLIST.xls__SHOPLIST_xls_446"/>
      <sheetName val="_SHOPLIST.xls__SHOPLIST_xls_447"/>
      <sheetName val="_SHOPLIST.xls__SHOPLIST_xls_448"/>
      <sheetName val="_SHOPLIST.xls__SHOPLIST_xls_449"/>
      <sheetName val="_SHOPLIST.xls__SHOPLIST_xls_450"/>
      <sheetName val="_SHOPLIST.xls__SHOPLIST_xls_451"/>
      <sheetName val="_SHOPLIST.xls__SHOPLIST_xls_452"/>
      <sheetName val="_SHOPLIST.xls__SHOPLIST_xls_453"/>
      <sheetName val="_SHOPLIST.xls__SHOPLIST_xls_454"/>
      <sheetName val="_SHOPLIST.xls__SHOPLIST_xls_455"/>
      <sheetName val="_SHOPLIST.xls__SHOPLIST_xls_456"/>
      <sheetName val="_SHOPLIST.xls__SHOPLIST_xls_457"/>
      <sheetName val="_SHOPLIST.xls__SHOPLIST_xls_458"/>
      <sheetName val="_SHOPLIST.xls__SHOPLIST_xls_459"/>
      <sheetName val="_SHOPLIST.xls__SHOPLIST_xls_460"/>
      <sheetName val="_SHOPLIST.xls__SHOPLIST_xls_461"/>
      <sheetName val="_SHOPLIST.xls_70_x005f_x005f_x005f_x0000__4"/>
      <sheetName val="_SHOPLIST.xls__SHOPLIST_xls_462"/>
      <sheetName val="_SHOPLIST.xls__SHOPLIST_xls_463"/>
      <sheetName val="_SHOPLIST.xls_70_x005f_x005f_x005f_x0000__3"/>
      <sheetName val="_SHOPLIST.xls__SHOPLIST_xls_318"/>
      <sheetName val="_SHOPLIST.xls__SHOPLIST_xls_319"/>
      <sheetName val="_SHOPLIST.xls__VWVU))tÏØ0__20"/>
      <sheetName val="_SHOPLIST_xls__SH2"/>
      <sheetName val="_SHOPLIST_xls_70_2"/>
      <sheetName val="_SHOPLIST_xls__VWVU))tÏØ0_104"/>
      <sheetName val="_SHOPLIST_xls__SH3"/>
      <sheetName val="_SHOPLIST_xls_70_3"/>
      <sheetName val="_SHOPLIST_xls__VWVU))tÏØ0_105"/>
      <sheetName val="_SHOPLIST_xls__VWVU))tÏØ0_106"/>
      <sheetName val="_SHOPLIST_xls__VWVU))tÏØ0_107"/>
      <sheetName val="_SHOPLIST_xls_70,_0s«iÆøí¬3"/>
      <sheetName val="_SHOPLIST_xls__VW"/>
      <sheetName val="_SHOPLIST.xls_70,_0s«iÆøí¬i4"/>
      <sheetName val="_SHOPLIST.xls_70,_0s«iÆøí¬i5"/>
      <sheetName val="_SHOPLIST_xls_70___0_s__i_____2"/>
      <sheetName val="_SHOPLIST_xls__VW__VU_________2"/>
      <sheetName val="_SHOPLIST_xls__VW__VU_________3"/>
      <sheetName val="_SHOPLIST_xls_70___0_s__i_____3"/>
      <sheetName val="_SHOPLIST.xls_70___0_s__i____14"/>
      <sheetName val="_SHOPLIST.xls__VW__VU________10"/>
      <sheetName val="_SHOPLIST.xls__VW__VU________11"/>
      <sheetName val="_SHOPLIST.xls_70_x005f_x0000___0_x0_6"/>
      <sheetName val="_SHOPLIST.xls_70___0_s__i____15"/>
      <sheetName val="_SHOPLIST.xls__SHOPLIST_xls_464"/>
      <sheetName val="_SHOPLIST.xls__SHOPLIST_xls_465"/>
      <sheetName val="_SHOPLIST.xls_70___0_s__i____16"/>
      <sheetName val="_SHOPLIST.xls__SHOPLIST_xls_466"/>
      <sheetName val="_SHOPLIST.xls__SHOPLIST_xls_467"/>
      <sheetName val="_SHOPLIST.xls__SHOPLIST_xls_468"/>
      <sheetName val="_SHOPLIST.xls__SHOPLIST_xls_469"/>
      <sheetName val="_SHOPLIST.xls__SHOPLIST_xls_470"/>
      <sheetName val="_SHOPLIST.xls__SHOPLIST_xls_471"/>
      <sheetName val="_SHOPLIST.xls__SHOPLIST_xls_472"/>
      <sheetName val="_SHOPLIST.xls__SHOPLIST_xls_473"/>
      <sheetName val="_SHOPLIST.xls__SHOPLIST_xls_474"/>
      <sheetName val="_SHOPLIST.xls__SHOPLIST_xls_475"/>
      <sheetName val="_SHOPLIST.xls__SHOPLIST_xls_476"/>
      <sheetName val="_SHOPLIST.xls__SHOPLIST_xls_477"/>
      <sheetName val="_SHOPLIST.xls__SHOPLIST_xls_478"/>
      <sheetName val="_SHOPLIST.xls__SHOPLIST_xls_479"/>
      <sheetName val="_SHOPLIST.xls__SHOPLIST_xls_480"/>
      <sheetName val="_SHOPLIST.xls__SHOPLIST_xls_481"/>
      <sheetName val="_SHOPLIST.xls__SHOPLIST_xls_482"/>
      <sheetName val="_SHOPLIST.xls__SHOPLIST_xls_483"/>
      <sheetName val="_SHOPLIST.xls__SHOPLIST_xls_484"/>
      <sheetName val="_SHOPLIST.xls__SHOPLIST_xls_485"/>
      <sheetName val="_SHOPLIST.xls__SHOPLIST_xls_486"/>
      <sheetName val="_SHOPLIST.xls__SHOPLIST_xls_487"/>
      <sheetName val="_SHOPLIST.xls__SHOPLIST_xls_488"/>
      <sheetName val="_SHOPLIST.xls__SHOPLIST_xls_489"/>
      <sheetName val="_SHOPLIST.xls__SHOPLIST_xls_490"/>
      <sheetName val="_SHOPLIST.xls__SHOPLIST_xls_491"/>
      <sheetName val="_SHOPLIST.xls__SHOPLIST_xls_492"/>
      <sheetName val="_SHOPLIST.xls__SHOPLIST_xls_493"/>
      <sheetName val="_SHOPLIST.xls__SHOPLIST_xls_494"/>
      <sheetName val="_SHOPLIST.xls__SHOPLIST_xls_495"/>
      <sheetName val="_SHOPLIST.xls__SHOPLIST_xls_496"/>
      <sheetName val="_SHOPLIST.xls__SHOPLIST_xls_497"/>
      <sheetName val="_SHOPLIST.xls__SHOPLIST_xls_498"/>
      <sheetName val="_SHOPLIST.xls__SHOPLIST_xls_499"/>
      <sheetName val="_SHOPLIST.xls__SHOPLIST_xls_500"/>
      <sheetName val="_SHOPLIST.xls__SHOPLIST_xls_501"/>
      <sheetName val="_SHOPLIST.xls__SHOPLIST_xls_502"/>
      <sheetName val="_SHOPLIST.xls__SHOPLIST_xls_503"/>
      <sheetName val="_SHOPLIST.xls__SHOPLIST_xls_504"/>
      <sheetName val="_SHOPLIST.xls__SHOPLIST_xls_505"/>
      <sheetName val="_SHOPLIST.xls__SHOPLIST_xls_506"/>
      <sheetName val="_SHOPLIST.xls__SHOPLIST_xls_507"/>
      <sheetName val="_SHOPLIST.xls__SHOPLIST_xls_508"/>
      <sheetName val="_SHOPLIST.xls__SHOPLIST_xls_509"/>
      <sheetName val="_SHOPLIST.xls__SHOPLIST_xls_510"/>
      <sheetName val="_SHOPLIST.xls__SHOPLIST_xls_511"/>
      <sheetName val="_SHOPLIST.xls__SHOPLIST_xls_512"/>
      <sheetName val="_SHOPLIST.xls__SHOPLIST_xls_513"/>
      <sheetName val="_SHOPLIST.xls__SHOPLIST_xls_514"/>
      <sheetName val="_SHOPLIST.xls__SHOPLIST_xls_515"/>
      <sheetName val="_SHOPLIST.xls__SHOPLIST_xls_516"/>
      <sheetName val="_SHOPLIST.xls__SHOPLIST_xls_517"/>
      <sheetName val="_SHOPLIST.xls__SHOPLIST_xls_518"/>
      <sheetName val="_SHOPLIST.xls__SHOPLIST_xls_519"/>
      <sheetName val="_SHOPLIST.xls__SHOPLIST_xls_520"/>
      <sheetName val="_SHOPLIST.xls__SHOPLIST_xls_521"/>
      <sheetName val="_SHOPLIST.xls__SHOPLIST_xls_522"/>
      <sheetName val="_SHOPLIST.xls__SHOPLIST_xls_523"/>
      <sheetName val="_SHOPLIST.xls__SHOPLIST_xls_524"/>
      <sheetName val="_SHOPLIST.xls__SHOPLIST_xls_525"/>
      <sheetName val="_SHOPLIST.xls__SHOPLIST_xls_526"/>
      <sheetName val="_SHOPLIST.xls__SHOPLIST_xls_527"/>
      <sheetName val="_SHOPLIST.xls__SHOPLIST_xls_528"/>
      <sheetName val="_SHOPLIST.xls__SHOPLIST_xls_529"/>
      <sheetName val="_SHOPLIST.xls__SHOPLIST_xls_530"/>
      <sheetName val="_SHOPLIST.xls__SHOPLIST_xls_531"/>
      <sheetName val="_SHOPLIST.xls__SHOPLIST_xls_532"/>
      <sheetName val="_SHOPLIST.xls__SHOPLIST_xls_533"/>
      <sheetName val="_SHOPLIST.xls__SHOPLIST_xls_534"/>
      <sheetName val="_SHOPLIST.xls__SHOPLIST_xls_535"/>
      <sheetName val="_SHOPLIST.xls__SHOPLIST_xls_536"/>
      <sheetName val="_SHOPLIST.xls__SHOPLIST_xls_537"/>
      <sheetName val="_SHOPLIST.xls__SHOPLIST_xls_538"/>
      <sheetName val="_SHOPLIST.xls__SHOPLIST_xls_539"/>
      <sheetName val="_SHOPLIST.xls__SHOPLIST_xls_540"/>
      <sheetName val="_SHOPLIST.xls__SHOPLIST_xls_541"/>
      <sheetName val="_SHOPLIST.xls__SHOPLIST_xls_542"/>
      <sheetName val="_SHOPLIST.xls__SHOPLIST_xls_543"/>
      <sheetName val="_SHOPLIST.xls__SHOPLIST_xls_544"/>
      <sheetName val="_SHOPLIST.xls__SHOPLIST_xls_545"/>
      <sheetName val="_SHOPLIST.xls__SHOPLIST_xls_546"/>
      <sheetName val="_SHOPLIST.xls__SHOPLIST_xls_547"/>
      <sheetName val="_SHOPLIST.xls__SHOPLIST_xls_548"/>
      <sheetName val="_SHOPLIST.xls__SHOPLIST_xls_549"/>
      <sheetName val="_SHOPLIST.xls__SHOPLIST_xls_550"/>
      <sheetName val="_SHOPLIST.xls__SHOPLIST_xls_551"/>
      <sheetName val="_SHOPLIST.xls__SHOPLIST_xls_552"/>
      <sheetName val="_SHOPLIST.xls__SHOPLIST_xls_553"/>
      <sheetName val="_SHOPLIST.xls__SHOPLIST_xls_554"/>
      <sheetName val="_SHOPLIST.xls__SHOPLIST_xls_555"/>
      <sheetName val="_SHOPLIST.xls__SHOPLIST_xls_556"/>
      <sheetName val="_SHOPLIST.xls__SHOPLIST_xls_557"/>
      <sheetName val="_SHOPLIST.xls__SHOPLIST_xls_558"/>
      <sheetName val="_SHOPLIST.xls__SHOPLIST_xls_559"/>
      <sheetName val="_SHOPLIST.xls__SHOPLIST_xls_560"/>
      <sheetName val="_SHOPLIST.xls__SHOPLIST_xls_561"/>
      <sheetName val="_SHOPLIST.xls__SHOPLIST_xls_562"/>
      <sheetName val="_SHOPLIST.xls__SHOPLIST_xls_563"/>
      <sheetName val="_SHOPLIST.xls__SHOPLIST_xls_564"/>
      <sheetName val="_SHOPLIST.xls__SHOPLIST_xls_565"/>
      <sheetName val="_SHOPLIST.xls__SHOPLIST_xls_566"/>
      <sheetName val="_SHOPLIST.xls__SHOPLIST_xls_567"/>
      <sheetName val="_SHOPLIST.xls__SHOPLIST_xls_568"/>
      <sheetName val="_SHOPLIST.xls__SHOPLIST_xls_569"/>
      <sheetName val="_SHOPLIST.xls__SHOPLIST_xls_570"/>
      <sheetName val="_SHOPLIST.xls__SHOPLIST_xls_571"/>
      <sheetName val="_SHOPLIST.xls__SHOPLIST_xls_572"/>
      <sheetName val="_SHOPLIST.xls__SHOPLIST_xls_573"/>
      <sheetName val="_SHOPLIST.xls__SHOPLIST_xls_574"/>
      <sheetName val="_SHOPLIST.xls__SHOPLIST_xls_575"/>
      <sheetName val="_SHOPLIST.xls__SHOPLIST_xls_576"/>
      <sheetName val="_SHOPLIST.xls__SHOPLIST_xls_577"/>
      <sheetName val="_SHOPLIST.xls__SHOPLIST_xls_578"/>
      <sheetName val="_SHOPLIST.xls__SHOPLIST_xls_579"/>
      <sheetName val="_SHOPLIST.xls__SHOPLIST_xls_580"/>
      <sheetName val="_SHOPLIST.xls__SHOPLIST_xls_581"/>
      <sheetName val="_SHOPLIST.xls__SHOPLIST_xls_582"/>
      <sheetName val="_SHOPLIST.xls__SHOPLIST_xls_583"/>
      <sheetName val="_SHOPLIST.xls__SHOPLIST_xls_584"/>
      <sheetName val="_SHOPLIST.xls__SHOPLIST_xls_585"/>
      <sheetName val="_SHOPLIST.xls__SHOPLIST_xls_586"/>
      <sheetName val="_SHOPLIST.xls__SHOPLIST_xls_587"/>
      <sheetName val="_SHOPLIST.xls__SHOPLIST_xls_588"/>
      <sheetName val="_SHOPLIST.xls__SHOPLIST_xls_589"/>
      <sheetName val="_SHOPLIST.xls__SHOPLIST_xls_590"/>
      <sheetName val="_SHOPLIST.xls__SHOPLIST_xls_591"/>
      <sheetName val="_SHOPLIST.xls__SHOPLIST_xls_592"/>
      <sheetName val="_SHOPLIST.xls__SHOPLIST_xls_593"/>
      <sheetName val="_SHOPLIST.xls__SHOPLIST_xls_594"/>
      <sheetName val="_SHOPLIST.xls__SHOPLIST_xls_595"/>
      <sheetName val="_SHOPLIST.xls__SHOPLIST_xls_596"/>
      <sheetName val="_SHOPLIST.xls__SHOPLIST_xls_597"/>
      <sheetName val="_SHOPLIST.xls__SHOPLIST_xls_598"/>
      <sheetName val="_SHOPLIST.xls__SHOPLIST_xls_599"/>
      <sheetName val="_SHOPLIST.xls__SHOPLIST_xls_600"/>
      <sheetName val="_SHOPLIST.xls__SHOPLIST_xls_601"/>
      <sheetName val="_SHOPLIST.xls__SHOPLIST_xls_602"/>
      <sheetName val="_SHOPLIST.xls__SHOPLIST_xls_603"/>
      <sheetName val="_SHOPLIST.xls_70_x005f_x005f_x005f_x0000__5"/>
      <sheetName val="_SHOPLIST.xls__SHOPLIST_xls_604"/>
      <sheetName val="_SHOPLIST.xls__SHOPLIST_xls_605"/>
      <sheetName val="_SHOPLIST.xls__SHOPLIST_xls_606"/>
      <sheetName val="_SHOPLIST.xls__SHOPLIST_xls_607"/>
      <sheetName val="_SHOPLIST.xls__SHOPLIST_xls_608"/>
      <sheetName val="_SHOPLIST.xls__SHOPLIST_xls_609"/>
      <sheetName val="_SHOPLIST.xls_70___0_s__i____17"/>
      <sheetName val="_SHOPLIST.xls__SHOPLIST_xls_756"/>
      <sheetName val="_SHOPLIST.xls__VW__VU________12"/>
      <sheetName val="_SHOPLIST.xls__VW__VU________13"/>
      <sheetName val="_SHOPLIST.xls__SHOPLIST_xls_757"/>
      <sheetName val="_SHOPLIST.xls__SHOPLIST_xls_758"/>
      <sheetName val="_SHOPLIST.xls__SHOPLIST_xls_759"/>
      <sheetName val="_SHOPLIST.xls__SHOPLIST_xls_760"/>
      <sheetName val="_SHOPLIST.xls__SHOPLIST_xls_761"/>
      <sheetName val="_SHOPLIST.xls_70___0_s__i____18"/>
      <sheetName val="_SHOPLIST.xls_70_x005f_x0000___0_x0_7"/>
      <sheetName val="_SHOPLIST.xls__SHOPLIST_xls_610"/>
      <sheetName val="_SHOPLIST.xls__SHOPLIST_xls_611"/>
      <sheetName val="_SHOPLIST.xls_70___0_s__i____19"/>
      <sheetName val="_SHOPLIST.xls__SHOPLIST_xls_762"/>
      <sheetName val="_SHOPLIST.xls__SHOPLIST_xls_763"/>
      <sheetName val="_SHOPLIST.xls__SHOPLIST_xls_612"/>
      <sheetName val="_SHOPLIST.xls__SHOPLIST_xls_613"/>
      <sheetName val="_SHOPLIST.xls__SHOPLIST_xls_764"/>
      <sheetName val="_SHOPLIST.xls__SHOPLIST_xls_614"/>
      <sheetName val="_SHOPLIST.xls__SHOPLIST_xls_615"/>
      <sheetName val="_SHOPLIST.xls__SHOPLIST_xls_616"/>
      <sheetName val="_SHOPLIST.xls__SHOPLIST_xls_617"/>
      <sheetName val="_SHOPLIST.xls__SHOPLIST_xls_618"/>
      <sheetName val="_SHOPLIST.xls__SHOPLIST_xls_619"/>
      <sheetName val="_SHOPLIST.xls__SHOPLIST_xls_620"/>
      <sheetName val="_SHOPLIST.xls__SHOPLIST_xls_621"/>
      <sheetName val="_SHOPLIST.xls__SHOPLIST_xls_622"/>
      <sheetName val="_SHOPLIST.xls__SHOPLIST_xls_623"/>
      <sheetName val="_SHOPLIST.xls__SHOPLIST_xls_765"/>
      <sheetName val="_SHOPLIST.xls__SHOPLIST_xls_624"/>
      <sheetName val="_SHOPLIST.xls__SHOPLIST_xls_625"/>
      <sheetName val="_SHOPLIST.xls__SHOPLIST_xls_766"/>
      <sheetName val="_SHOPLIST.xls__SHOPLIST_xls_626"/>
      <sheetName val="_SHOPLIST.xls__SHOPLIST_xls_767"/>
      <sheetName val="_SHOPLIST.xls__SHOPLIST_xls_627"/>
      <sheetName val="_SHOPLIST.xls__SHOPLIST_xls_628"/>
      <sheetName val="_SHOPLIST.xls__SHOPLIST_xls_629"/>
      <sheetName val="_SHOPLIST.xls__SHOPLIST_xls_630"/>
      <sheetName val="_SHOPLIST.xls__SHOPLIST_xls_768"/>
      <sheetName val="_SHOPLIST.xls__SHOPLIST_xls_769"/>
      <sheetName val="_SHOPLIST.xls__SHOPLIST_xls_631"/>
      <sheetName val="_SHOPLIST.xls__SHOPLIST_xls_770"/>
      <sheetName val="_SHOPLIST.xls__SHOPLIST_xls_632"/>
      <sheetName val="_SHOPLIST.xls__SHOPLIST_xls_633"/>
      <sheetName val="_SHOPLIST.xls__SHOPLIST_xls_634"/>
      <sheetName val="_SHOPLIST.xls__SHOPLIST_xls_635"/>
      <sheetName val="_SHOPLIST.xls__SHOPLIST_xls_636"/>
      <sheetName val="_SHOPLIST.xls__SHOPLIST_xls_637"/>
      <sheetName val="_SHOPLIST.xls__SHOPLIST_xls_638"/>
      <sheetName val="_SHOPLIST.xls__SHOPLIST_xls_639"/>
      <sheetName val="_SHOPLIST.xls__SHOPLIST_xls_640"/>
      <sheetName val="_SHOPLIST.xls__SHOPLIST_xls_641"/>
      <sheetName val="_SHOPLIST.xls__SHOPLIST_xls_642"/>
      <sheetName val="_SHOPLIST.xls__SHOPLIST_xls_643"/>
      <sheetName val="_SHOPLIST.xls__SHOPLIST_xls_771"/>
      <sheetName val="_SHOPLIST.xls__SHOPLIST_xls_772"/>
      <sheetName val="_SHOPLIST.xls__SHOPLIST_xls_644"/>
      <sheetName val="_SHOPLIST.xls__SHOPLIST_xls_645"/>
      <sheetName val="_SHOPLIST.xls__SHOPLIST_xls_646"/>
      <sheetName val="_SHOPLIST.xls__SHOPLIST_xls_647"/>
      <sheetName val="_SHOPLIST.xls__SHOPLIST_xls_648"/>
      <sheetName val="_SHOPLIST.xls__SHOPLIST_xls_649"/>
      <sheetName val="_SHOPLIST.xls__SHOPLIST_xls_650"/>
      <sheetName val="_SHOPLIST.xls__SHOPLIST_xls_651"/>
      <sheetName val="_SHOPLIST.xls__SHOPLIST_xls_652"/>
      <sheetName val="_SHOPLIST.xls__SHOPLIST_xls_653"/>
      <sheetName val="_SHOPLIST.xls__SHOPLIST_xls_654"/>
      <sheetName val="_SHOPLIST.xls__SHOPLIST_xls_655"/>
      <sheetName val="_SHOPLIST.xls__SHOPLIST_xls_656"/>
      <sheetName val="_SHOPLIST.xls__SHOPLIST_xls_773"/>
      <sheetName val="_SHOPLIST.xls__SHOPLIST_xls_657"/>
      <sheetName val="_SHOPLIST.xls__SHOPLIST_xls_774"/>
      <sheetName val="_SHOPLIST.xls__SHOPLIST_xls_658"/>
      <sheetName val="_SHOPLIST.xls__SHOPLIST_xls_659"/>
      <sheetName val="_SHOPLIST.xls__SHOPLIST_xls_660"/>
      <sheetName val="_SHOPLIST.xls__SHOPLIST_xls_661"/>
      <sheetName val="_SHOPLIST.xls__SHOPLIST_xls_662"/>
      <sheetName val="_SHOPLIST.xls__SHOPLIST_xls_663"/>
      <sheetName val="_SHOPLIST.xls__SHOPLIST_xls_664"/>
      <sheetName val="_SHOPLIST.xls__SHOPLIST_xls_665"/>
      <sheetName val="_SHOPLIST.xls__SHOPLIST_xls_666"/>
      <sheetName val="_SHOPLIST.xls__SHOPLIST_xls_667"/>
      <sheetName val="_SHOPLIST.xls__SHOPLIST_xls_668"/>
      <sheetName val="_SHOPLIST.xls__SHOPLIST_xls_669"/>
      <sheetName val="_SHOPLIST.xls__SHOPLIST_xls_670"/>
      <sheetName val="_SHOPLIST.xls__SHOPLIST_xls_775"/>
      <sheetName val="_SHOPLIST.xls__SHOPLIST_xls_671"/>
      <sheetName val="_SHOPLIST.xls__SHOPLIST_xls_672"/>
      <sheetName val="_SHOPLIST.xls__SHOPLIST_xls_673"/>
      <sheetName val="_SHOPLIST.xls__SHOPLIST_xls_674"/>
      <sheetName val="_SHOPLIST.xls__SHOPLIST_xls_776"/>
      <sheetName val="_SHOPLIST.xls__SHOPLIST_xls_675"/>
      <sheetName val="_SHOPLIST.xls__SHOPLIST_xls_676"/>
      <sheetName val="_SHOPLIST.xls__SHOPLIST_xls_677"/>
      <sheetName val="_SHOPLIST.xls__SHOPLIST_xls_678"/>
      <sheetName val="_SHOPLIST.xls__SHOPLIST_xls_679"/>
      <sheetName val="_SHOPLIST.xls__SHOPLIST_xls_680"/>
      <sheetName val="_SHOPLIST.xls__SHOPLIST_xls_681"/>
      <sheetName val="_SHOPLIST.xls__SHOPLIST_xls_682"/>
      <sheetName val="_SHOPLIST.xls__SHOPLIST_xls_777"/>
      <sheetName val="_SHOPLIST.xls__SHOPLIST_xls_683"/>
      <sheetName val="_SHOPLIST.xls__SHOPLIST_xls_684"/>
      <sheetName val="_SHOPLIST.xls__SHOPLIST_xls_685"/>
      <sheetName val="_SHOPLIST.xls__SHOPLIST_xls_686"/>
      <sheetName val="_SHOPLIST.xls__SHOPLIST_xls_687"/>
      <sheetName val="_SHOPLIST.xls__SHOPLIST_xls_688"/>
      <sheetName val="_SHOPLIST.xls__SHOPLIST_xls_689"/>
      <sheetName val="_SHOPLIST.xls__SHOPLIST_xls_778"/>
      <sheetName val="_SHOPLIST.xls__SHOPLIST_xls_779"/>
      <sheetName val="_SHOPLIST.xls__SHOPLIST_xls_690"/>
      <sheetName val="_SHOPLIST.xls__SHOPLIST_xls_691"/>
      <sheetName val="_SHOPLIST.xls__SHOPLIST_xls_692"/>
      <sheetName val="_SHOPLIST.xls__SHOPLIST_xls_693"/>
      <sheetName val="_SHOPLIST.xls__SHOPLIST_xls_694"/>
      <sheetName val="_SHOPLIST.xls__SHOPLIST_xls_695"/>
      <sheetName val="_SHOPLIST.xls__SHOPLIST_xls_696"/>
      <sheetName val="_SHOPLIST.xls__SHOPLIST_xls_697"/>
      <sheetName val="_SHOPLIST.xls__SHOPLIST_xls_698"/>
      <sheetName val="_SHOPLIST.xls__SHOPLIST_xls_780"/>
      <sheetName val="_SHOPLIST.xls__SHOPLIST_xls_699"/>
      <sheetName val="_SHOPLIST.xls__SHOPLIST_xls_700"/>
      <sheetName val="_SHOPLIST.xls__SHOPLIST_xls_701"/>
      <sheetName val="_SHOPLIST.xls__SHOPLIST_xls_702"/>
      <sheetName val="_SHOPLIST.xls__SHOPLIST_xls_703"/>
      <sheetName val="_SHOPLIST.xls__SHOPLIST_xls_704"/>
      <sheetName val="_SHOPLIST.xls__SHOPLIST_xls_705"/>
      <sheetName val="_SHOPLIST.xls__SHOPLIST_xls_706"/>
      <sheetName val="_SHOPLIST.xls__SHOPLIST_xls_707"/>
      <sheetName val="_SHOPLIST.xls__SHOPLIST_xls_708"/>
      <sheetName val="_SHOPLIST.xls__SHOPLIST_xls_709"/>
      <sheetName val="_SHOPLIST.xls__SHOPLIST_xls_710"/>
      <sheetName val="_SHOPLIST.xls__SHOPLIST_xls_711"/>
      <sheetName val="_SHOPLIST.xls__SHOPLIST_xls_712"/>
      <sheetName val="_SHOPLIST.xls__SHOPLIST_xls_713"/>
      <sheetName val="_SHOPLIST.xls__SHOPLIST_xls_714"/>
      <sheetName val="_SHOPLIST.xls__SHOPLIST_xls_715"/>
      <sheetName val="_SHOPLIST.xls__SHOPLIST_xls_716"/>
      <sheetName val="_SHOPLIST.xls__SHOPLIST_xls_781"/>
      <sheetName val="_SHOPLIST.xls__SHOPLIST_xls_717"/>
      <sheetName val="_SHOPLIST.xls__SHOPLIST_xls_718"/>
      <sheetName val="_SHOPLIST.xls__SHOPLIST_xls_719"/>
      <sheetName val="_SHOPLIST.xls__SHOPLIST_xls_720"/>
      <sheetName val="_SHOPLIST.xls__SHOPLIST_xls_721"/>
      <sheetName val="_SHOPLIST.xls__SHOPLIST_xls_722"/>
      <sheetName val="_SHOPLIST.xls__SHOPLIST_xls_723"/>
      <sheetName val="_SHOPLIST.xls__SHOPLIST_xls_724"/>
      <sheetName val="_SHOPLIST.xls__SHOPLIST_xls_725"/>
      <sheetName val="_SHOPLIST.xls__SHOPLIST_xls_782"/>
      <sheetName val="_SHOPLIST.xls__SHOPLIST_xls_726"/>
      <sheetName val="_SHOPLIST.xls__SHOPLIST_xls_727"/>
      <sheetName val="_SHOPLIST.xls__SHOPLIST_xls_728"/>
      <sheetName val="_SHOPLIST.xls__SHOPLIST_xls_729"/>
      <sheetName val="_SHOPLIST.xls__SHOPLIST_xls_730"/>
      <sheetName val="_SHOPLIST.xls__SHOPLIST_xls_731"/>
      <sheetName val="_SHOPLIST.xls__SHOPLIST_xls_732"/>
      <sheetName val="_SHOPLIST.xls__SHOPLIST_xls_733"/>
      <sheetName val="_SHOPLIST.xls__SHOPLIST_xls_734"/>
      <sheetName val="_SHOPLIST.xls__SHOPLIST_xls_783"/>
      <sheetName val="_SHOPLIST.xls__SHOPLIST_xls_735"/>
      <sheetName val="_SHOPLIST.xls__SHOPLIST_xls_736"/>
      <sheetName val="_SHOPLIST.xls__SHOPLIST_xls_737"/>
      <sheetName val="_SHOPLIST.xls__SHOPLIST_xls_738"/>
      <sheetName val="_SHOPLIST.xls__SHOPLIST_xls_739"/>
      <sheetName val="_SHOPLIST.xls__SHOPLIST_xls_740"/>
      <sheetName val="_SHOPLIST.xls__SHOPLIST_xls_741"/>
      <sheetName val="_SHOPLIST.xls__SHOPLIST_xls_742"/>
      <sheetName val="_SHOPLIST.xls__SHOPLIST_xls_743"/>
      <sheetName val="_SHOPLIST.xls__SHOPLIST_xls_744"/>
      <sheetName val="_SHOPLIST.xls__SHOPLIST_xls_745"/>
      <sheetName val="_SHOPLIST.xls__SHOPLIST_xls_746"/>
      <sheetName val="_SHOPLIST.xls__SHOPLIST_xls_747"/>
      <sheetName val="_SHOPLIST.xls__SHOPLIST_xls_748"/>
      <sheetName val="_SHOPLIST.xls__SHOPLIST_xls_749"/>
      <sheetName val="_SHOPLIST.xls__SHOPLIST_xls_784"/>
      <sheetName val="_SHOPLIST.xls__SHOPLIST_xls_785"/>
      <sheetName val="_SHOPLIST.xls__SHOPLIST_xls_786"/>
      <sheetName val="_SHOPLIST.xls__SHOPLIST_xls_787"/>
      <sheetName val="_SHOPLIST.xls_70_x005f_x005f_x005f_x0000__6"/>
      <sheetName val="_SHOPLIST.xls__SHOPLIST_xls_750"/>
      <sheetName val="_SHOPLIST.xls__SHOPLIST_xls_751"/>
      <sheetName val="_SHOPLIST.xls__SHOPLIST_xls_752"/>
      <sheetName val="_SHOPLIST.xls__SHOPLIST_xls_753"/>
      <sheetName val="_SHOPLIST.xls__SHOPLIST_xls_754"/>
      <sheetName val="_SHOPLIST.xls__SHOPLIST_xls_755"/>
      <sheetName val="_SHOPLIST.xls_70___0_s__i____20"/>
      <sheetName val="_SHOPLIST.xls__SHOPLIST_xls_788"/>
      <sheetName val="_SHOPLIST.xls_70___0_s__i____21"/>
      <sheetName val="_SHOPLIST.xls__VW__VU________14"/>
      <sheetName val="_SHOPLIST.xls__VW__VU________15"/>
      <sheetName val="_SHOPLIST.xls_70_x005f_x0000___0_x0_8"/>
      <sheetName val="_SHOPLIST.xls_70___0_s__i____22"/>
      <sheetName val="_SHOPLIST.xls__SHOPLIST_xls_789"/>
      <sheetName val="_SHOPLIST.xls_70___0_s__i____23"/>
      <sheetName val="_SHOPLIST.xls__SHOPLIST_xls_790"/>
      <sheetName val="_SHOPLIST.xls__SHOPLIST_xls_791"/>
      <sheetName val="_SHOPLIST.xls__SHOPLIST_xls_792"/>
      <sheetName val="_SHOPLIST.xls__SHOPLIST_xls_793"/>
      <sheetName val="_SHOPLIST.xls__SHOPLIST_xls_794"/>
      <sheetName val="_SHOPLIST.xls__SHOPLIST_xls_795"/>
      <sheetName val="_SHOPLIST.xls__SHOPLIST_xls_796"/>
      <sheetName val="_SHOPLIST.xls__SHOPLIST_xls_797"/>
      <sheetName val="_SHOPLIST.xls__SHOPLIST_xls_798"/>
      <sheetName val="_SHOPLIST.xls__SHOPLIST_xls_799"/>
      <sheetName val="_SHOPLIST.xls__SHOPLIST_xls_800"/>
      <sheetName val="_SHOPLIST.xls__SHOPLIST_xls_801"/>
      <sheetName val="_SHOPLIST.xls__SHOPLIST_xls_802"/>
      <sheetName val="_SHOPLIST.xls__SHOPLIST_xls_803"/>
      <sheetName val="_SHOPLIST.xls__SHOPLIST_xls_804"/>
      <sheetName val="_SHOPLIST.xls__SHOPLIST_xls_805"/>
      <sheetName val="_SHOPLIST.xls__SHOPLIST_xls_806"/>
      <sheetName val="_SHOPLIST.xls__SHOPLIST_xls_807"/>
      <sheetName val="_SHOPLIST.xls__SHOPLIST_xls_808"/>
      <sheetName val="_SHOPLIST.xls__SHOPLIST_xls_809"/>
      <sheetName val="_SHOPLIST.xls__SHOPLIST_xls_810"/>
      <sheetName val="_SHOPLIST.xls__SHOPLIST_xls_811"/>
      <sheetName val="_SHOPLIST.xls__SHOPLIST_xls_812"/>
      <sheetName val="_SHOPLIST.xls__SHOPLIST_xls_813"/>
      <sheetName val="_SHOPLIST.xls__SHOPLIST_xls_814"/>
      <sheetName val="_SHOPLIST.xls__SHOPLIST_xls_815"/>
      <sheetName val="_SHOPLIST.xls__SHOPLIST_xls_816"/>
      <sheetName val="_SHOPLIST.xls__SHOPLIST_xls_817"/>
      <sheetName val="_SHOPLIST.xls__SHOPLIST_xls_818"/>
      <sheetName val="_SHOPLIST.xls__SHOPLIST_xls_819"/>
      <sheetName val="_SHOPLIST.xls__SHOPLIST_xls_820"/>
      <sheetName val="_SHOPLIST.xls__SHOPLIST_xls_821"/>
      <sheetName val="_SHOPLIST.xls__SHOPLIST_xls_822"/>
      <sheetName val="_SHOPLIST.xls__SHOPLIST_xls_823"/>
      <sheetName val="_SHOPLIST.xls__SHOPLIST_xls_824"/>
      <sheetName val="_SHOPLIST.xls__SHOPLIST_xls_825"/>
      <sheetName val="_SHOPLIST.xls__SHOPLIST_xls_826"/>
      <sheetName val="_SHOPLIST.xls__SHOPLIST_xls_827"/>
      <sheetName val="_SHOPLIST.xls__SHOPLIST_xls_828"/>
      <sheetName val="_SHOPLIST.xls__SHOPLIST_xls_829"/>
      <sheetName val="_SHOPLIST.xls__SHOPLIST_xls_830"/>
      <sheetName val="_SHOPLIST.xls__SHOPLIST_xls_831"/>
      <sheetName val="_SHOPLIST.xls__SHOPLIST_xls_832"/>
      <sheetName val="_SHOPLIST.xls__SHOPLIST_xls_833"/>
      <sheetName val="_SHOPLIST.xls__SHOPLIST_xls_834"/>
      <sheetName val="_SHOPLIST.xls__SHOPLIST_xls_835"/>
      <sheetName val="_SHOPLIST.xls__SHOPLIST_xls_836"/>
      <sheetName val="_SHOPLIST.xls__SHOPLIST_xls_837"/>
      <sheetName val="_SHOPLIST.xls__SHOPLIST_xls_838"/>
      <sheetName val="_SHOPLIST.xls__SHOPLIST_xls_839"/>
      <sheetName val="_SHOPLIST.xls__SHOPLIST_xls_840"/>
      <sheetName val="_SHOPLIST.xls__SHOPLIST_xls_841"/>
      <sheetName val="_SHOPLIST.xls__SHOPLIST_xls_842"/>
      <sheetName val="_SHOPLIST.xls__SHOPLIST_xls_843"/>
      <sheetName val="_SHOPLIST.xls__SHOPLIST_xls_844"/>
      <sheetName val="_SHOPLIST.xls__SHOPLIST_xls_845"/>
      <sheetName val="_SHOPLIST.xls__SHOPLIST_xls_846"/>
      <sheetName val="_SHOPLIST.xls__SHOPLIST_xls_847"/>
      <sheetName val="_SHOPLIST.xls__SHOPLIST_xls_848"/>
      <sheetName val="_SHOPLIST.xls__SHOPLIST_xls_849"/>
      <sheetName val="_SHOPLIST.xls__SHOPLIST_xls_850"/>
      <sheetName val="_SHOPLIST.xls__SHOPLIST_xls_851"/>
      <sheetName val="_SHOPLIST.xls__SHOPLIST_xls_852"/>
      <sheetName val="_SHOPLIST.xls__SHOPLIST_xls_853"/>
      <sheetName val="_SHOPLIST.xls__SHOPLIST_xls_854"/>
      <sheetName val="_SHOPLIST.xls__SHOPLIST_xls_855"/>
      <sheetName val="_SHOPLIST.xls__SHOPLIST_xls_856"/>
      <sheetName val="_SHOPLIST.xls__SHOPLIST_xls_857"/>
      <sheetName val="_SHOPLIST.xls__SHOPLIST_xls_858"/>
      <sheetName val="_SHOPLIST.xls__SHOPLIST_xls_859"/>
      <sheetName val="_SHOPLIST.xls__SHOPLIST_xls_860"/>
      <sheetName val="_SHOPLIST.xls__SHOPLIST_xls_861"/>
      <sheetName val="_SHOPLIST.xls__SHOPLIST_xls_862"/>
      <sheetName val="_SHOPLIST.xls__SHOPLIST_xls_863"/>
      <sheetName val="_SHOPLIST.xls__SHOPLIST_xls_864"/>
      <sheetName val="_SHOPLIST.xls__SHOPLIST_xls_865"/>
      <sheetName val="_SHOPLIST.xls__SHOPLIST_xls_866"/>
      <sheetName val="_SHOPLIST.xls__SHOPLIST_xls_867"/>
      <sheetName val="_SHOPLIST.xls__SHOPLIST_xls_868"/>
      <sheetName val="_SHOPLIST.xls__SHOPLIST_xls_869"/>
      <sheetName val="_SHOPLIST.xls__SHOPLIST_xls_870"/>
      <sheetName val="_SHOPLIST.xls__SHOPLIST_xls_871"/>
      <sheetName val="_SHOPLIST.xls__SHOPLIST_xls_872"/>
      <sheetName val="_SHOPLIST.xls__SHOPLIST_xls_873"/>
      <sheetName val="_SHOPLIST.xls__SHOPLIST_xls_874"/>
      <sheetName val="_SHOPLIST.xls__SHOPLIST_xls_875"/>
      <sheetName val="_SHOPLIST.xls__SHOPLIST_xls_876"/>
      <sheetName val="_SHOPLIST.xls__SHOPLIST_xls_877"/>
      <sheetName val="_SHOPLIST.xls__SHOPLIST_xls_878"/>
      <sheetName val="_SHOPLIST.xls__SHOPLIST_xls_879"/>
      <sheetName val="_SHOPLIST.xls__SHOPLIST_xls_880"/>
      <sheetName val="_SHOPLIST.xls__SHOPLIST_xls_881"/>
      <sheetName val="_SHOPLIST.xls__SHOPLIST_xls_882"/>
      <sheetName val="_SHOPLIST.xls__SHOPLIST_xls_883"/>
      <sheetName val="_SHOPLIST.xls__SHOPLIST_xls_884"/>
      <sheetName val="_SHOPLIST.xls__SHOPLIST_xls_885"/>
      <sheetName val="_SHOPLIST.xls__SHOPLIST_xls_886"/>
      <sheetName val="_SHOPLIST.xls__SHOPLIST_xls_887"/>
      <sheetName val="_SHOPLIST.xls__SHOPLIST_xls_888"/>
      <sheetName val="_SHOPLIST.xls__SHOPLIST_xls_889"/>
      <sheetName val="_SHOPLIST.xls__SHOPLIST_xls_890"/>
      <sheetName val="_SHOPLIST.xls__SHOPLIST_xls_891"/>
      <sheetName val="_SHOPLIST.xls__SHOPLIST_xls_892"/>
      <sheetName val="_SHOPLIST.xls__SHOPLIST_xls_893"/>
      <sheetName val="_SHOPLIST.xls__SHOPLIST_xls_894"/>
      <sheetName val="_SHOPLIST.xls__SHOPLIST_xls_895"/>
      <sheetName val="_SHOPLIST.xls__SHOPLIST_xls_896"/>
      <sheetName val="_SHOPLIST.xls__SHOPLIST_xls_897"/>
      <sheetName val="_SHOPLIST.xls__SHOPLIST_xls_898"/>
      <sheetName val="_SHOPLIST.xls__SHOPLIST_xls_899"/>
      <sheetName val="_SHOPLIST.xls__SHOPLIST_xls_900"/>
      <sheetName val="_SHOPLIST.xls_70_x005f_x005f_x005f_x0000__7"/>
      <sheetName val="_SHOPLIST.xls__SHOPLIST_xls_901"/>
      <sheetName val="_SHOPLIST.xls__SHOPLIST_xls_902"/>
      <sheetName val="_SHOPLIST.xls_70___0_s__i____24"/>
      <sheetName val="_SHOPLIST_xls_70_x005f_x0000___0_x0_2"/>
      <sheetName val="_SHOPLIST_xls_70,_0s«i_x1"/>
      <sheetName val="_SHOPLIST_xls__VWVU))tÏØ0_108"/>
      <sheetName val="_SHOPLIST_xls__VWVU))tÏØ0_109"/>
      <sheetName val="_SHOPLIST_xls__VWVU))tÏØ0_110"/>
      <sheetName val="_SHOPLIST_xls__VWVU))tÏØ0_111"/>
      <sheetName val="_SHOPLIST_xls__VWVU))tÏØ0_112"/>
      <sheetName val="_SHOPLIST_xls__VWVU))tÏØ0_113"/>
      <sheetName val="_SHOPLIST_xls__VWVU))tÏØ0_114"/>
      <sheetName val="_SHOPLIST_xls_70,_0s«i_x2"/>
      <sheetName val="_SHOPLIST_xls__VWVU))tÏØ0_115"/>
      <sheetName val="_SHOPLIST_xls__VWVU))tÏØ0_116"/>
      <sheetName val="_SHOPLIST_xls__VWVU))tÏØ0_117"/>
      <sheetName val="_SHOPLIST_xls__VWVU))tÏØ0_118"/>
      <sheetName val="_SHOPLIST_xls__VWVU))tÏØ0_119"/>
      <sheetName val="_SHOPLIST_xls__VWVU))tÏØ0_120"/>
      <sheetName val="_SHOPLIST_xls__VWVU))tÏØ0_121"/>
      <sheetName val="_SHOPLIST_xls__VWVU))tÏØ0_122"/>
      <sheetName val="_SHOPLIST_xls__SHOPLIST_xls_7_2"/>
      <sheetName val="_SHOPLIST_xls__SHOPLIST_xls___2"/>
      <sheetName val="_SHOPLIST_xls__SHOPLIST_xls___3"/>
      <sheetName val="_SHOPLIST_xls__SHOPLIST_xls___4"/>
      <sheetName val="_SHOPLIST_xls__SHOPLIST_xls___5"/>
      <sheetName val="_SHOPLIST_xls__SHOPLIST_xls___6"/>
      <sheetName val="_SHOPLIST_xls__SHOPLIST_xls___7"/>
      <sheetName val="_SHOPLIST_xls__SHOPLIST_xls_7_3"/>
      <sheetName val="_SHOPLIST_xls__SHOPLIST_xls_7_4"/>
      <sheetName val="_SHOPLIST_xls__SHOPLIST_xls___8"/>
      <sheetName val="_SHOPLIST_xls__SHOPLIST_xls___9"/>
      <sheetName val="_SHOPLIST_xls__SHOPLIST_xls_7_5"/>
      <sheetName val="_SHOPLIST_xls__SHOPLIST_xls_7_6"/>
      <sheetName val="_SHOPLIST_xls__SHOPLIST_xls_7_7"/>
      <sheetName val="_SHOPLIST_xls__SHOPLIST_xls__15"/>
      <sheetName val="_SHOPLIST_xls__VWVU))tÏØ0_123"/>
      <sheetName val="_SHOPLIST_xls__VWVU))tÏØ0_124"/>
      <sheetName val="_SHOPLIST_xls__VWVU))tÏØ0_125"/>
      <sheetName val="_SHOPLIST_xls__VWVU))tÏØ0_126"/>
      <sheetName val="_SHOPLIST_xls__VWVU))tÏØ0_127"/>
      <sheetName val="_SHOPLIST_xls__VWVU))tÏØ0_128"/>
      <sheetName val="_SHOPLIST_xls__VWVU))tÏØ0_129"/>
      <sheetName val="_SHOPLIST_xls__VWVU))tÏØ0_130"/>
      <sheetName val="_SHOPLIST_xls__VWVU))tÏØ0_131"/>
      <sheetName val="_SHOPLIST_xls_70,_0s«iÆøí¬4"/>
      <sheetName val="_SHOPLIST_xls__VWVU))tÏØ0_132"/>
      <sheetName val="_SHOPLIST_xls__VWVU))tÏØ0_133"/>
      <sheetName val="_SHOPLIST_xls__VWVU))tÏØ0_134"/>
      <sheetName val="_SHOPLIST_xls__VWVU))tÏØ0_135"/>
      <sheetName val="_SHOPLIST_xls__SH4"/>
      <sheetName val="_SHOPLIST_xls_70_4"/>
      <sheetName val="_SHOPLIST_xls__VWVU))tÏØ0_136"/>
      <sheetName val="_SHOPLIST_xls_70,_0s«i_x3"/>
      <sheetName val="_SHOPLIST_xls__VWVU))tÏØ0_137"/>
      <sheetName val="_SHOPLIST_xls__VWVU))tÏØ0_138"/>
      <sheetName val="_SHOPLIST_xls__VWVU))tÏØ0_139"/>
      <sheetName val="_SHOPLIST_xls__VWVU))tÏØ0_140"/>
      <sheetName val="_SHOPLIST_xls__VWVU))tÏØ0_141"/>
      <sheetName val="_SHOPLIST_xls__VWVU))tÏØ0_142"/>
      <sheetName val="_SHOPLIST_xls__VWVU))tÏØ0_143"/>
      <sheetName val="_SHOPLIST_xls__VWVU))tÏØ0_144"/>
      <sheetName val="_SHOPLIST_xls__SHOPLIST_xls_7_1"/>
      <sheetName val="_SHOPLIST_xls__SHOPLIST_xls___1"/>
      <sheetName val="_SHOPLIST_xls__SHOPLIST_xls__16"/>
      <sheetName val="_SHOPLIST_xls__SHOPLIST_xls__17"/>
      <sheetName val="_SHOPLIST_xls__SHOPLIST_xls__18"/>
      <sheetName val="_SHOPLIST_xls__SHOPLIST_xls__19"/>
      <sheetName val="_SHOPLIST_xls__SHOPLIST_xls__20"/>
      <sheetName val="_SHOPLIST_xls__SHOPLIST_xls_7_8"/>
      <sheetName val="_SHOPLIST_xls__SHOPLIST_xls_7_9"/>
      <sheetName val="_SHOPLIST_xls__SHOPLIST_xls__21"/>
      <sheetName val="_SHOPLIST_xls__SHOPLIST_xls__22"/>
      <sheetName val="_SHOPLIST_xls__SHOPLIST_xls__23"/>
      <sheetName val="_SHOPLIST_xls__SHOPLIST_xls_738"/>
      <sheetName val="_SHOPLIST_xls__SHOPLIST_xls__24"/>
      <sheetName val="_SHOPLIST_xls__SHOPLIST_xls__25"/>
      <sheetName val="_SHOPLIST_xls__SHOPLIST_xls_739"/>
      <sheetName val="_SHOPLIST_xls__SHOPLIST_xls__26"/>
      <sheetName val="_SHOPLIST_xls__SHOPLIST_xls_740"/>
      <sheetName val="_SHOPLIST_xls__SHOPLIST_xls__27"/>
      <sheetName val="_SHOPLIST_xls__SHOPLIST_xls__28"/>
      <sheetName val="_SHOPLIST_xls_70_x005f_x0000_,_0_x001"/>
      <sheetName val="___________20"/>
      <sheetName val="_SHOPLIST_xls__SHOPLIST_xls_741"/>
      <sheetName val="_SHOPLIST_xls_70,_0s«iÆøí¬i20"/>
      <sheetName val="_SHOPLIST_xls__SHOPLIST_xls_742"/>
      <sheetName val="_SHOPLIST_xls__VW15"/>
      <sheetName val="_SHOPLIST_xls__VWVU))tÏØ0_145"/>
      <sheetName val="_SHOPLIST_xls__VWVU))tÏØ0_146"/>
      <sheetName val="_SHOPLIST_xls_70,15"/>
      <sheetName val="_SHOPLIST_xls__VWVU))tÏØ0_147"/>
      <sheetName val="_SHOPLIST_xls__VWVU))tÏØ0_148"/>
      <sheetName val="_SHOPLIST_xls__VWVU))tÏØ0_149"/>
      <sheetName val="_SHOPLIST_xls_70,_0s«_iÆø_í¬_15"/>
      <sheetName val="_SHOPLIST_xls_70_,_0_s«i_Æøí¬15"/>
      <sheetName val="_SHOPLIST_xls__VWVU))tÏØ0_150"/>
      <sheetName val="_SHOPLIST_xls__SHOPLIST_xls_743"/>
      <sheetName val="_SHOPLIST_xls__VWVU))tÏØ0_151"/>
      <sheetName val="_SHOPLIST_xls__VWVU))tÏØ0_152"/>
      <sheetName val="_SHOPLIST_xls__VWVU))tÏØ0_153"/>
      <sheetName val="_SHOPLIST_xls__SHOPLIST_xls__V4"/>
      <sheetName val="_SHOPLIST_xls_70,_0s«iÆøí¬5"/>
      <sheetName val="_SHOPLIST_xls__VWVU))tÏØ0_154"/>
      <sheetName val="_SHOPLIST_xls__VWVU))tÏØ0_155"/>
      <sheetName val="_SHOPLIST_xls__VWVU))tÏØ0_156"/>
      <sheetName val="_SHOPLIST_xls__VWVU))tÏØ0_157"/>
      <sheetName val="_SHOPLIST_xls__SH5"/>
      <sheetName val="_SHOPLIST_xls_70_5"/>
      <sheetName val="_SHOPLIST_xls__VWVU))tÏØ0_158"/>
      <sheetName val="_SHOPLIST_xls_70,_0s«i_x4"/>
      <sheetName val="_SHOPLIST_xls__VWVU))tÏØ0_159"/>
      <sheetName val="_SHOPLIST_xls__VWVU))tÏØ0_160"/>
      <sheetName val="_SHOPLIST_xls__VWVU))tÏØ0_161"/>
      <sheetName val="_SHOPLIST_xls__VWVU))tÏØ0_162"/>
      <sheetName val="_SHOPLIST_xls__VWVU))tÏØ0_163"/>
      <sheetName val="_SHOPLIST_xls__VWVU))tÏØ0_164"/>
      <sheetName val="_SHOPLIST_xls__VWVU))tÏØ0_165"/>
      <sheetName val="_SHOPLIST_xls__VWVU))tÏØ0_166"/>
      <sheetName val="_SHOPLIST_xls__SHOPLIST_xls_744"/>
      <sheetName val="_SHOPLIST_xls__SHOPLIST_xls__29"/>
      <sheetName val="_SHOPLIST_xls__SHOPLIST_xls__30"/>
      <sheetName val="_SHOPLIST_xls__SHOPLIST_xls__31"/>
      <sheetName val="_SHOPLIST_xls__SHOPLIST_xls__32"/>
      <sheetName val="_SHOPLIST_xls__SHOPLIST_xls__33"/>
      <sheetName val="_SHOPLIST_xls__SHOPLIST_xls__34"/>
      <sheetName val="_SHOPLIST_xls__SHOPLIST_xls_745"/>
      <sheetName val="_SHOPLIST_xls__SHOPLIST_xls_746"/>
      <sheetName val="_SHOPLIST_xls__SHOPLIST_xls__35"/>
      <sheetName val="_SHOPLIST_xls__SHOPLIST_xls__36"/>
      <sheetName val="_SHOPLIST_xls__SHOPLIST_xls__37"/>
      <sheetName val="_SHOPLIST_xls__SHOPLIST_xls_747"/>
      <sheetName val="_SHOPLIST_xls__SHOPLIST_xls__38"/>
      <sheetName val="_SHOPLIST_xls__SHOPLIST_xls__39"/>
      <sheetName val="_SHOPLIST_xls__SHOPLIST_xls_748"/>
      <sheetName val="_SHOPLIST_xls__SHOPLIST_xls__40"/>
      <sheetName val="_SHOPLIST_xls__SHOPLIST_xls_749"/>
      <sheetName val="_SHOPLIST_xls__SHOPLIST_xls__41"/>
      <sheetName val="_SHOPLIST_xls__SHOPLIST_xls__42"/>
      <sheetName val="_SHOPLIST_xls_70_x005f_x0000_,_0_x002"/>
      <sheetName val="_SHOPLIST.xls__VW__VU________16"/>
      <sheetName val="_SHOPLIST.xls_70_x005f_x0000___0_x0_9"/>
      <sheetName val="_SHOPLIST.xls_70___0_s__i____25"/>
      <sheetName val="_SHOPLIST.xls__VW__VU________17"/>
      <sheetName val="_SHOPLIST.xls__SHOPLIST_xls_903"/>
      <sheetName val="_SHOPLIST.xls__SHOPLIST_xls_904"/>
      <sheetName val="_SHOPLIST.xls__SHOPLIST_xls_905"/>
      <sheetName val="_SHOPLIST.xls__SHOPLIST_xls_906"/>
      <sheetName val="_SHOPLIST.xls__SHOPLIST_xls_907"/>
      <sheetName val="_SHOPLIST.xls__SHOPLIST_xls_908"/>
      <sheetName val="_SHOPLIST.xls__SHOPLIST_xls_909"/>
      <sheetName val="_SHOPLIST.xls__SHOPLIST_xls_910"/>
      <sheetName val="_SHOPLIST.xls__SHOPLIST_xls_911"/>
      <sheetName val="_SHOPLIST.xls__SHOPLIST_xls_912"/>
      <sheetName val="_SHOPLIST.xls__SHOPLIST_xls_913"/>
      <sheetName val="_SHOPLIST.xls__SHOPLIST_xls_914"/>
      <sheetName val="_SHOPLIST.xls__SHOPLIST_xls_915"/>
      <sheetName val="_SHOPLIST.xls__SHOPLIST_xls_916"/>
      <sheetName val="_SHOPLIST.xls__SHOPLIST_xls_917"/>
      <sheetName val="_SHOPLIST.xls__SHOPLIST_xls_918"/>
      <sheetName val="_SHOPLIST.xls__SHOPLIST_xls_919"/>
      <sheetName val="_SHOPLIST.xls__SHOPLIST_xls_920"/>
      <sheetName val="_SHOPLIST.xls__SHOPLIST_xls_921"/>
      <sheetName val="_SHOPLIST.xls__SHOPLIST_xls_922"/>
      <sheetName val="_SHOPLIST.xls__SHOPLIST_xls_923"/>
      <sheetName val="_SHOPLIST.xls__SHOPLIST_xls_924"/>
      <sheetName val="_SHOPLIST.xls__SHOPLIST_xls_925"/>
      <sheetName val="_SHOPLIST.xls__SHOPLIST_xls_926"/>
      <sheetName val="_SHOPLIST.xls__SHOPLIST_xls_927"/>
      <sheetName val="_SHOPLIST.xls__SHOPLIST_xls_928"/>
      <sheetName val="_SHOPLIST.xls__SHOPLIST_xls_929"/>
      <sheetName val="_SHOPLIST.xls__SHOPLIST_xls_930"/>
      <sheetName val="_SHOPLIST.xls__SHOPLIST_xls_931"/>
      <sheetName val="_SHOPLIST.xls__SHOPLIST_xls_932"/>
      <sheetName val="_SHOPLIST.xls__SHOPLIST_xls_933"/>
      <sheetName val="_SHOPLIST.xls__SHOPLIST_xl_1048"/>
      <sheetName val="_SHOPLIST.xls__SHOPLIST_xl_1049"/>
      <sheetName val="_SHOPLIST.xls__SHOPLIST_xl_1050"/>
      <sheetName val="_SHOPLIST.xls__SHOPLIST_xl_1051"/>
      <sheetName val="_SHOPLIST.xls__SHOPLIST_xl_1052"/>
      <sheetName val="_SHOPLIST.xls__SHOPLIST_xl_1053"/>
      <sheetName val="_SHOPLIST.xls_70___0_s__i____26"/>
      <sheetName val="_SHOPLIST.xls__SHOPLIST_xls_934"/>
      <sheetName val="_SHOPLIST.xls__SHOPLIST_xl_1054"/>
      <sheetName val="_SHOPLIST.xls__SHOPLIST_xl_1055"/>
      <sheetName val="_SHOPLIST.xls__SHOPLIST_xl_1056"/>
      <sheetName val="_SHOPLIST.xls__SHOPLIST_xls_935"/>
      <sheetName val="_SHOPLIST.xls__SHOPLIST_xls_936"/>
      <sheetName val="_SHOPLIST.xls__SHOPLIST_xls_937"/>
      <sheetName val="_SHOPLIST.xls__SHOPLIST_xls_938"/>
      <sheetName val="_SHOPLIST.xls__SHOPLIST_xl_1057"/>
      <sheetName val="_SHOPLIST.xls__SHOPLIST_xls_939"/>
      <sheetName val="_SHOPLIST.xls__SHOPLIST_xls_940"/>
      <sheetName val="_SHOPLIST.xls__SHOPLIST_xl_1058"/>
      <sheetName val="_SHOPLIST.xls__SHOPLIST_xls_941"/>
      <sheetName val="_SHOPLIST.xls__SHOPLIST_xl_1059"/>
      <sheetName val="_SHOPLIST.xls__SHOPLIST_xls_942"/>
      <sheetName val="_SHOPLIST.xls__SHOPLIST_xl_1060"/>
      <sheetName val="_SHOPLIST.xls__SHOPLIST_xl_1061"/>
      <sheetName val="_SHOPLIST.xls__SHOPLIST_xls_943"/>
      <sheetName val="_SHOPLIST.xls__SHOPLIST_xls_944"/>
      <sheetName val="_SHOPLIST.xls__SHOPLIST_xls_945"/>
      <sheetName val="_SHOPLIST.xls__SHOPLIST_xls_946"/>
      <sheetName val="_SHOPLIST.xls__SHOPLIST_xls_947"/>
      <sheetName val="_SHOPLIST.xls__SHOPLIST_xls_948"/>
      <sheetName val="_SHOPLIST.xls__SHOPLIST_xls_949"/>
      <sheetName val="_SHOPLIST.xls__SHOPLIST_xls_950"/>
      <sheetName val="_SHOPLIST.xls__SHOPLIST_xls_951"/>
      <sheetName val="_SHOPLIST.xls__SHOPLIST_xls_952"/>
      <sheetName val="_SHOPLIST.xls__SHOPLIST_xl_1062"/>
      <sheetName val="_SHOPLIST.xls__SHOPLIST_xls_953"/>
      <sheetName val="_SHOPLIST.xls__SHOPLIST_xl_1063"/>
      <sheetName val="_SHOPLIST.xls__SHOPLIST_xl_1064"/>
      <sheetName val="_SHOPLIST.xls__SHOPLIST_xls_954"/>
      <sheetName val="_SHOPLIST.xls__SHOPLIST_xls_955"/>
      <sheetName val="_SHOPLIST.xls__SHOPLIST_xls_956"/>
      <sheetName val="_SHOPLIST.xls__SHOPLIST_xls_957"/>
      <sheetName val="_SHOPLIST.xls__SHOPLIST_xls_958"/>
      <sheetName val="_SHOPLIST.xls__SHOPLIST_xls_959"/>
      <sheetName val="_SHOPLIST.xls__SHOPLIST_xls_960"/>
      <sheetName val="_SHOPLIST.xls__SHOPLIST_xls_961"/>
      <sheetName val="_SHOPLIST.xls__SHOPLIST_xls_962"/>
      <sheetName val="_SHOPLIST.xls__SHOPLIST_xls_963"/>
      <sheetName val="_SHOPLIST.xls__SHOPLIST_xls_964"/>
      <sheetName val="_SHOPLIST.xls__SHOPLIST_xl_1065"/>
      <sheetName val="_SHOPLIST.xls__SHOPLIST_xl_1066"/>
      <sheetName val="_SHOPLIST.xls__SHOPLIST_xls_965"/>
      <sheetName val="_SHOPLIST.xls__SHOPLIST_xls_966"/>
      <sheetName val="_SHOPLIST.xls__SHOPLIST_xls_967"/>
      <sheetName val="_SHOPLIST.xls__SHOPLIST_xls_968"/>
      <sheetName val="_SHOPLIST.xls__SHOPLIST_xls_969"/>
      <sheetName val="_SHOPLIST.xls__SHOPLIST_xls_970"/>
      <sheetName val="_SHOPLIST.xls__SHOPLIST_xls_971"/>
      <sheetName val="_SHOPLIST.xls__SHOPLIST_xls_972"/>
      <sheetName val="_SHOPLIST.xls__SHOPLIST_xls_973"/>
      <sheetName val="_SHOPLIST.xls__SHOPLIST_xls_974"/>
      <sheetName val="_SHOPLIST.xls__SHOPLIST_xls_975"/>
      <sheetName val="_SHOPLIST.xls__SHOPLIST_xls_976"/>
      <sheetName val="_SHOPLIST.xls__SHOPLIST_xls_977"/>
      <sheetName val="_SHOPLIST.xls__SHOPLIST_xl_1067"/>
      <sheetName val="_SHOPLIST.xls__SHOPLIST_xls_978"/>
      <sheetName val="_SHOPLIST.xls__SHOPLIST_xl_1068"/>
      <sheetName val="_SHOPLIST.xls__SHOPLIST_xl_1069"/>
      <sheetName val="_SHOPLIST.xls__SHOPLIST_xl_1070"/>
      <sheetName val="_SHOPLIST.xls__SHOPLIST_xl_1071"/>
      <sheetName val="_SHOPLIST.xls__SHOPLIST_xls_979"/>
      <sheetName val="_SHOPLIST.xls__SHOPLIST_xl_1072"/>
      <sheetName val="_SHOPLIST.xls__SHOPLIST_xls_980"/>
      <sheetName val="_SHOPLIST.xls__SHOPLIST_xls_981"/>
      <sheetName val="_SHOPLIST.xls__SHOPLIST_xls_982"/>
      <sheetName val="_SHOPLIST.xls__SHOPLIST_xls_983"/>
      <sheetName val="_SHOPLIST.xls__SHOPLIST_xls_984"/>
      <sheetName val="_SHOPLIST.xls__SHOPLIST_xls_985"/>
      <sheetName val="_SHOPLIST.xls__SHOPLIST_xls_986"/>
      <sheetName val="_SHOPLIST.xls__SHOPLIST_xl_1073"/>
      <sheetName val="_SHOPLIST.xls__SHOPLIST_xl_1074"/>
      <sheetName val="_SHOPLIST.xls__SHOPLIST_xls_987"/>
      <sheetName val="_SHOPLIST.xls__SHOPLIST_xls_988"/>
      <sheetName val="_SHOPLIST.xls__SHOPLIST_xls_989"/>
      <sheetName val="_SHOPLIST.xls__SHOPLIST_xls_990"/>
      <sheetName val="_SHOPLIST.xls__SHOPLIST_xls_991"/>
      <sheetName val="_SHOPLIST.xls__SHOPLIST_xls_992"/>
      <sheetName val="_SHOPLIST.xls__SHOPLIST_xls_993"/>
      <sheetName val="_SHOPLIST.xls__SHOPLIST_xls_994"/>
      <sheetName val="_SHOPLIST.xls__SHOPLIST_xls_995"/>
      <sheetName val="_SHOPLIST.xls__SHOPLIST_xl_1075"/>
      <sheetName val="_SHOPLIST.xls__SHOPLIST_xls_996"/>
      <sheetName val="_SHOPLIST.xls__SHOPLIST_xls_997"/>
      <sheetName val="_SHOPLIST.xls__SHOPLIST_xls_998"/>
      <sheetName val="_SHOPLIST.xls__SHOPLIST_xls_999"/>
      <sheetName val="_SHOPLIST.xls__SHOPLIST_xl_1000"/>
      <sheetName val="_SHOPLIST.xls__SHOPLIST_xl_1001"/>
      <sheetName val="_SHOPLIST.xls__SHOPLIST_xl_1002"/>
      <sheetName val="_SHOPLIST.xls__SHOPLIST_xl_1076"/>
      <sheetName val="_SHOPLIST.xls__SHOPLIST_xl_1003"/>
      <sheetName val="_SHOPLIST.xls__SHOPLIST_xl_1004"/>
      <sheetName val="_SHOPLIST.xls__SHOPLIST_xl_1005"/>
      <sheetName val="_SHOPLIST.xls__SHOPLIST_xl_1006"/>
      <sheetName val="_SHOPLIST.xls__SHOPLIST_xl_1007"/>
      <sheetName val="_SHOPLIST.xls__SHOPLIST_xl_1008"/>
      <sheetName val="_SHOPLIST.xls__SHOPLIST_xl_1009"/>
      <sheetName val="_SHOPLIST.xls__SHOPLIST_xl_1010"/>
      <sheetName val="_SHOPLIST.xls__SHOPLIST_xl_1011"/>
      <sheetName val="_SHOPLIST.xls__SHOPLIST_xl_1012"/>
      <sheetName val="_SHOPLIST.xls__SHOPLIST_xl_1013"/>
      <sheetName val="_SHOPLIST.xls__SHOPLIST_xl_1014"/>
      <sheetName val="_SHOPLIST.xls__SHOPLIST_xl_1015"/>
      <sheetName val="_SHOPLIST.xls__SHOPLIST_xl_1016"/>
      <sheetName val="_SHOPLIST.xls__SHOPLIST_xl_1017"/>
      <sheetName val="_SHOPLIST.xls__SHOPLIST_xl_1018"/>
      <sheetName val="_SHOPLIST.xls__SHOPLIST_xl_1019"/>
      <sheetName val="_SHOPLIST.xls__SHOPLIST_xl_1020"/>
      <sheetName val="_SHOPLIST.xls__SHOPLIST_xl_1077"/>
      <sheetName val="_SHOPLIST.xls__SHOPLIST_xl_1021"/>
      <sheetName val="_SHOPLIST.xls__SHOPLIST_xl_1022"/>
      <sheetName val="_SHOPLIST.xls__SHOPLIST_xl_1023"/>
      <sheetName val="_SHOPLIST.xls__SHOPLIST_xl_1024"/>
      <sheetName val="_SHOPLIST.xls__SHOPLIST_xl_1025"/>
      <sheetName val="_SHOPLIST.xls__SHOPLIST_xl_1026"/>
      <sheetName val="_SHOPLIST.xls__SHOPLIST_xl_1027"/>
      <sheetName val="_SHOPLIST.xls__SHOPLIST_xl_1028"/>
      <sheetName val="_SHOPLIST.xls__SHOPLIST_xl_1029"/>
      <sheetName val="_SHOPLIST.xls__SHOPLIST_xl_1078"/>
      <sheetName val="_SHOPLIST.xls__SHOPLIST_xl_1030"/>
      <sheetName val="_SHOPLIST.xls__SHOPLIST_xl_1031"/>
      <sheetName val="_SHOPLIST.xls__SHOPLIST_xl_1032"/>
      <sheetName val="_SHOPLIST.xls__SHOPLIST_xl_1033"/>
      <sheetName val="_SHOPLIST.xls__SHOPLIST_xl_1034"/>
      <sheetName val="_SHOPLIST.xls__SHOPLIST_xl_1035"/>
      <sheetName val="_SHOPLIST.xls__SHOPLIST_xl_1036"/>
      <sheetName val="_SHOPLIST.xls__SHOPLIST_xl_1037"/>
      <sheetName val="_SHOPLIST.xls__SHOPLIST_xl_1038"/>
      <sheetName val="_SHOPLIST.xls__SHOPLIST_xl_1079"/>
      <sheetName val="_SHOPLIST.xls__SHOPLIST_xl_1039"/>
      <sheetName val="_SHOPLIST.xls__SHOPLIST_xl_1040"/>
      <sheetName val="_SHOPLIST.xls__SHOPLIST_xl_1041"/>
      <sheetName val="_SHOPLIST.xls__SHOPLIST_xl_1042"/>
      <sheetName val="_SHOPLIST.xls__SHOPLIST_xl_1043"/>
      <sheetName val="_SHOPLIST.xls__SHOPLIST_xl_1044"/>
      <sheetName val="_SHOPLIST.xls__SHOPLIST_xl_1045"/>
      <sheetName val="_SHOPLIST.xls_70_x005f_x005f_x005f_x0000__8"/>
      <sheetName val="_SHOPLIST.xls__SHOPLIST_xl_1046"/>
      <sheetName val="_SHOPLIST.xls__SHOPLIST_xl_1047"/>
      <sheetName val="_SHOPLIST.xls_70___0_s__i____27"/>
      <sheetName val="_SHOPLIST.xls__VWVU))tÏØ0__21"/>
      <sheetName val="_SHOPLIST.xls__VWVU))tÏØ0__22"/>
      <sheetName val="_SHOPLIST.xls__VWVU))tÏØ0__23"/>
      <sheetName val="_SHOPLIST.xls_70,_0s«iÆøí¬i6"/>
      <sheetName val="_SHOPLIST.xls__VW1"/>
      <sheetName val="_SHOPLIST.xls_70,_0s«iÆøí¬i7"/>
      <sheetName val="_SHOPLIST.xls__VW2"/>
      <sheetName val="_SHOPLIST.xls__VWVU))tÏØ0__31"/>
      <sheetName val="_SHOPLIST.xls_70,_0s«_iÆø_í¬_i1"/>
      <sheetName val="_SHOPLIST.xls_70_,_0_s«i_Æøí¬i1"/>
      <sheetName val="_SHOPLIST.xls__VWVU))tÏØ0__32"/>
      <sheetName val="_SHOPLIST.xls_70,_0s«_iÆø_í¬_i2"/>
      <sheetName val="_SHOPLIST.xls_70_,_0_s«i_Æøí¬i2"/>
      <sheetName val="_SHOPLIST.xls_70,_0s«iÆøí¬i8"/>
      <sheetName val="_SHOPLIST.xls__VW3"/>
      <sheetName val="_SHOPLIST.xls__VWVU))tÏØ0__33"/>
      <sheetName val="_SHOPLIST.xls_70,_0s«_iÆø_í¬_i3"/>
      <sheetName val="_SHOPLIST.xls_70_,_0_s«i_Æøí¬i3"/>
      <sheetName val="_SHOPLIST.xls_70,_0s«iÆøí¬i13"/>
      <sheetName val="_SHOPLIST.xls__VW8"/>
      <sheetName val="_SHOPLIST.xls__VWVU))tÏØ0__40"/>
      <sheetName val="_SHOPLIST.xls__VWVU))tÏØ0__41"/>
      <sheetName val="_SHOPLIST.xls__VWVU))tÏØ0__42"/>
      <sheetName val="_SHOPLIST.xls__VWVU))tÏØ0__43"/>
      <sheetName val="_SHOPLIST.xls__VWVU))tÏØ0__44"/>
      <sheetName val="_SHOPLIST.xls_70,_0s«_iÆø_í¬_i8"/>
      <sheetName val="_SHOPLIST.xls_70_,_0_s«i_Æøí¬i8"/>
      <sheetName val="_SHOPLIST.xls_70,_0s«iÆøí¬i10"/>
      <sheetName val="_SHOPLIST.xls__VW5"/>
      <sheetName val="_SHOPLIST.xls__VWVU))tÏØ0__25"/>
      <sheetName val="_SHOPLIST.xls__VWVU))tÏØ0__35"/>
      <sheetName val="_SHOPLIST.xls_70,_0s«_iÆø_í¬_i5"/>
      <sheetName val="_SHOPLIST.xls_70_,_0_s«i_Æøí¬i5"/>
      <sheetName val="_SHOPLIST.xls_70,_0s«iÆøí¬i9"/>
      <sheetName val="_SHOPLIST.xls__VW4"/>
      <sheetName val="_SHOPLIST.xls__VWVU))tÏØ0__24"/>
      <sheetName val="_SHOPLIST.xls__VWVU))tÏØ0__34"/>
      <sheetName val="_SHOPLIST.xls_70,_0s«_iÆø_í¬_i4"/>
      <sheetName val="_SHOPLIST.xls_70_,_0_s«i_Æøí¬i4"/>
      <sheetName val="_SHOPLIST.xls_70,_0s«iÆøí¬i12"/>
      <sheetName val="_SHOPLIST.xls__VW7"/>
      <sheetName val="_SHOPLIST.xls__VWVU))tÏØ0__29"/>
      <sheetName val="_SHOPLIST.xls__VWVU))tÏØ0__30"/>
      <sheetName val="_SHOPLIST.xls__VWVU))tÏØ0__37"/>
      <sheetName val="_SHOPLIST.xls__VWVU))tÏØ0__38"/>
      <sheetName val="_SHOPLIST.xls__VWVU))tÏØ0__39"/>
      <sheetName val="_SHOPLIST.xls_70,_0s«_iÆø_í¬_i7"/>
      <sheetName val="_SHOPLIST.xls_70_,_0_s«i_Æøí¬i7"/>
      <sheetName val="_SHOPLIST.xls_70,_0s«iÆøí¬i11"/>
      <sheetName val="_SHOPLIST.xls__VW6"/>
      <sheetName val="_SHOPLIST.xls__VWVU))tÏØ0__26"/>
      <sheetName val="_SHOPLIST.xls__VWVU))tÏØ0__27"/>
      <sheetName val="_SHOPLIST.xls__VWVU))tÏØ0__28"/>
      <sheetName val="_SHOPLIST.xls__VWVU))tÏØ0__36"/>
      <sheetName val="_SHOPLIST.xls_70,_0s«_iÆø_í¬_i6"/>
      <sheetName val="_SHOPLIST.xls_70_,_0_s«i_Æøí¬i6"/>
      <sheetName val="_SHOPLIST.xls_70,_0s«iÆøí¬i14"/>
      <sheetName val="_SHOPLIST.xls__VW9"/>
      <sheetName val="_SHOPLIST.xls__VWVU))tÏØ0__45"/>
      <sheetName val="_SHOPLIST.xls__VWVU))tÏØ0__46"/>
      <sheetName val="_SHOPLIST.xls__VWVU))tÏØ0__47"/>
      <sheetName val="_SHOPLIST.xls__VWVU))tÏØ0__48"/>
      <sheetName val="_SHOPLIST.xls__VWVU))tÏØ0__49"/>
      <sheetName val="_SHOPLIST.xls_70,_0s«_iÆø_í¬_i9"/>
      <sheetName val="_SHOPLIST.xls_70_,_0_s«i_Æøí¬i9"/>
      <sheetName val="_SHOPLIST.xls_70,_0s«iÆøí¬i15"/>
      <sheetName val="_SHOPLIST.xls__VW10"/>
      <sheetName val="_SHOPLIST.xls__VWVU))tÏØ0__50"/>
      <sheetName val="_SHOPLIST.xls__VWVU))tÏØ0__51"/>
      <sheetName val="_SHOPLIST.xls__VWVU))tÏØ0__52"/>
      <sheetName val="_SHOPLIST.xls__VWVU))tÏØ0__53"/>
      <sheetName val="_SHOPLIST.xls__VWVU))tÏØ0__54"/>
      <sheetName val="_SHOPLIST.xls_70,_0s«_iÆø_í¬_10"/>
      <sheetName val="_SHOPLIST.xls_70_,_0_s«i_Æøí¬10"/>
      <sheetName val="___________21"/>
      <sheetName val="_SHOPLIST_xls_70,_0s«iÆøí¬i21"/>
      <sheetName val="_SHOPLIST_xls__VW16"/>
      <sheetName val="_SHOPLIST_xls_7016"/>
      <sheetName val="_SHOPLIST_xls_70,16"/>
      <sheetName val="_SHOPLIST_xls_70,_0s«_iÆø_í¬_16"/>
      <sheetName val="_SHOPLIST_xls_70_,_0_s«i_Æøí¬16"/>
      <sheetName val="_SHOPLIST_xls__SHOPLIST_xls__V5"/>
      <sheetName val="_S3"/>
      <sheetName val="_S8"/>
      <sheetName val="_S5"/>
      <sheetName val="_S4"/>
      <sheetName val="_S7"/>
      <sheetName val="_S6"/>
      <sheetName val="_S9"/>
      <sheetName val="_VWVU))tÏØ0__61"/>
      <sheetName val="_VWVU))tÏØ0__71"/>
      <sheetName val="70_x005f_x0000_,_0_x000"/>
      <sheetName val="70,_0s«iÆøí¬i16"/>
      <sheetName val="_VW11"/>
      <sheetName val="_VWVU))tÏØ0__55"/>
      <sheetName val="_VWVU))tÏØ0__56"/>
      <sheetName val="_VWVU))tÏØ0__57"/>
      <sheetName val="_VWVU))tÏØ0__58"/>
      <sheetName val="_VWVU))tÏØ0__59"/>
      <sheetName val="70,_0s«_iÆø_í¬_11"/>
      <sheetName val="70_,_0_s«i_Æøí¬11"/>
      <sheetName val="_VWVU))tÏØ0__60"/>
      <sheetName val="_VWVU))tÏØ0__62"/>
      <sheetName val="_VWVU))tÏØ0__63"/>
      <sheetName val="_VWVU))tÏØ0__81"/>
      <sheetName val="_VWVU))tÏØ0__91"/>
      <sheetName val="_SHOPLIST_xls__11"/>
      <sheetName val="FEEDER"/>
      <sheetName val="Settings"/>
      <sheetName val="Points"/>
      <sheetName val="Summary of Glands &amp; Lugs"/>
      <sheetName val="Expiration"/>
      <sheetName val="Customer_Master_Data5"/>
      <sheetName val="ZED_Inventory_Phase_15"/>
      <sheetName val="5%_5%_&amp;_7Years5"/>
      <sheetName val="10%_5%_6Y5"/>
      <sheetName val="Data_validation_15"/>
      <sheetName val="Data_Validation_25"/>
      <sheetName val="Receipt_manual5"/>
      <sheetName val="pivot-summary_(2)5"/>
      <sheetName val="Updated_Sales_Report5"/>
      <sheetName val="A1-2_&amp;_B1-2_5"/>
      <sheetName val="Deleted_Buildings5"/>
      <sheetName val="Свод_(Бюджет)4"/>
      <sheetName val="Свод_(понедельно)4"/>
      <sheetName val="Статьи_расходов4"/>
      <sheetName val="contents_2"/>
      <sheetName val="Div_8_-_Opening2"/>
      <sheetName val="Div__9-_Finishes2"/>
      <sheetName val="Total_2"/>
      <sheetName val="Projects_Name2"/>
      <sheetName val="辽电初设_XLS_定额2"/>
      <sheetName val="Currency_Rate2"/>
      <sheetName val="Qty_SR1"/>
      <sheetName val="EW_SR1"/>
      <sheetName val="Summary-margin_calc1"/>
      <sheetName val="Materials_Cost1"/>
      <sheetName val="Administrative_Prices1"/>
      <sheetName val="11B_1"/>
      <sheetName val="ACAD_Finishes1"/>
      <sheetName val="Site_Details1"/>
      <sheetName val="Site_Area_Statement1"/>
      <sheetName val="SC_Cost_FEB_031"/>
      <sheetName val="BS_1"/>
      <sheetName val="Order-book"/>
      <sheetName val="CONTRACTING P&amp;L"/>
      <sheetName val="Idustry Ratio"/>
      <sheetName val="Geneí¬ i?? ?0"/>
      <sheetName val="70?,_0?s« i?Æ"/>
      <sheetName val="_SHOPLIST.xls__VW?VU_x0"/>
      <sheetName val="Gene��_x0008_i??_x0014_?0."/>
      <sheetName val="70?,/0?s�_x0008_i?��_x0003_��_x0008_i?"/>
      <sheetName val="Top_sh??_x0001_Ԁ"/>
      <sheetName val="Top_s๨ꫝ??퀀"/>
      <sheetName val="intr_stool_brkup?"/>
      <sheetName val="[SHOPLIST.xls]70?,/0_x000"/>
      <sheetName val="foot-slab_rein??"/>
      <sheetName val="[SHOPLIST_xls]70_x005f_x0000__2"/>
      <sheetName val="[SHOPLIST_xls]70_x005f_x0000__1"/>
      <sheetName val="70_x005f_x0000__2"/>
      <sheetName val="70_x005f_x0000__3"/>
      <sheetName val="70_x005f_x0000__4"/>
      <sheetName val="70_x005f_x0000__5"/>
      <sheetName val="70_x005f_x0000__6"/>
      <sheetName val="70_x005f_x0000__7"/>
      <sheetName val="[SHOPLIST_xls]70_x005f_x0000__4"/>
      <sheetName val="[SHOPLIST_xls]70_x005f_x0000__3"/>
      <sheetName val="[SHOPLIST.xls]70_x005f_x0000__9"/>
      <sheetName val="[SHOPLIST.xls]70_x005f_x0000_10"/>
      <sheetName val="[SHOPLIST.xls]70_x005f_x0000_11"/>
      <sheetName val="[SHOPLIST.xls]70_x005f_x0000_13"/>
      <sheetName val="[SHOPLIST.xls]70_x005f_x0000_12"/>
      <sheetName val="[SHOPLIST_xls]70_x005f_x0000__5"/>
      <sheetName val="[SHOPLIST_xls]70_x005f_x0000__6"/>
      <sheetName val="[SHOPLIST_xls]70_x005f_x0000__7"/>
      <sheetName val="_SHOPLIST.xls_70_x005f_x0000__2"/>
      <sheetName val="[SHOPLIST_xls]70_x005f_x0000__8"/>
      <sheetName val="[SHOPLIST.xls]70,/0s«iÆøí¬i20"/>
      <sheetName val="[SHOPLIST.xls]/VWVU))tÏØ0_108"/>
      <sheetName val="[SHOPLIST.xls]/VWVU))tÏØ0_109"/>
      <sheetName val="[SHOPLIST.xls]/VWVU))tÏØ0_110"/>
      <sheetName val="[SHOPLIST.xls]/VWVU))tÏØ0_111"/>
      <sheetName val="[SHOPLIST.xls]/VWVU))tÏØ0_112"/>
      <sheetName val="[SHOPLIST.xls]/VWVU))tÏØ0_113"/>
      <sheetName val="[SHOPLIST.xls]/VWVU))tÏØ0_114"/>
      <sheetName val="[SHOPLIST.xls]/VWVU))tÏØ0_115"/>
      <sheetName val="[SHOPLIST.xls]/VWVU))tÏØ0_116"/>
      <sheetName val="[SHOPLIST.xls]/VWVU))tÏØ0_117"/>
      <sheetName val="[SHOPLIST.xls]70,/0s«iÆøí¬4"/>
      <sheetName val="[SHOPLIST.xls]/VW3"/>
      <sheetName val="[SHOPLIST.xls]/VWVU))tÏØ0_118"/>
      <sheetName val="[SHOPLIST.xls]/VWVU))tÏØ0_119"/>
      <sheetName val="[SHOPLIST.xls]/VWVU))tÏØ0_120"/>
      <sheetName val="[SHOPLIST.xls]70,/0s«i_x3"/>
      <sheetName val="[SHOPLIST.xls]70_x005f_x0000_,/0_x001"/>
      <sheetName val="[SHOPLIST.xls]/VWVU))tÏØ0_121"/>
      <sheetName val="[SHOPLIST.xls]/VWVU))tÏØ0_122"/>
      <sheetName val="[SHOPLIST.xls]/VWVU))tÏØ0_123"/>
      <sheetName val="[SHOPLIST.xls]/VWVU))tÏØ0_124"/>
      <sheetName val="[SHOPLIST.xls]/VWVU))tÏØ0_125"/>
      <sheetName val="[SHOPLIST.xls]/VWVU))tÏØ0_126"/>
      <sheetName val="[SHOPLIST.xls]/VWVU))tÏØ0_127"/>
      <sheetName val="[SHOPLIST.xls]/VWVU))tÏØ0_128"/>
      <sheetName val="[SHOPLIST.xls]70,/0s«iÆøí¬i110"/>
      <sheetName val="[SHOPLIST.xls]70,/0s«_iÆø_í¬2"/>
      <sheetName val="[SHOPLIST.xls]70,/0s«iÆøí¬i22"/>
      <sheetName val="[SHOPLIST.xls]70,/0s«iÆøí¬i32"/>
      <sheetName val="[SHOPLIST.xls]/VWVU))2"/>
      <sheetName val="[SHOPLIST.xls]/VW1"/>
      <sheetName val="[SHOPLIST.xls]70,/0s«i_x1"/>
      <sheetName val="[SHOPLIST.xls]70,/0s«_iÆø_í¬1"/>
      <sheetName val="[SHOPLIST.xls]70,/0s«iÆøí¬i21"/>
      <sheetName val="[SHOPLIST.xls]70,/0s«iÆøí¬i31"/>
      <sheetName val="[SHOPLIST.xls]/VWVU))1"/>
      <sheetName val="[SHOPLIST.xls]/VW2"/>
      <sheetName val="[SHOPLIST.xls]70,/0s«i_x2"/>
      <sheetName val="[SHOPLIST.xls]70,/0s«iÆøí¬i23"/>
      <sheetName val="[SHOPLIST.xls]/VW15"/>
      <sheetName val="[SHOPLIST.xls]/VWVU))tÏØ0_129"/>
      <sheetName val="[SHOPLIST.xls]/VWVU))tÏØ0_130"/>
      <sheetName val="[SHOPLIST.xls]/VWVU))tÏØ0_131"/>
      <sheetName val="[SHOPLIST.xls]/VWVU))tÏØ0_132"/>
      <sheetName val="[SHOPLIST.xls]/VWVU))tÏØ0_133"/>
      <sheetName val="[SHOPLIST.xls]70,/0s«_iÆø_í¬_15"/>
      <sheetName val="[SHOPLIST.xls]70?,/0?s«i?Æøí¬15"/>
      <sheetName val="[SHOPLIST.xls]/VWVU))tÏØ0_134"/>
      <sheetName val="[SHOPLIST.xls]/VWVU))tÏØ0_135"/>
      <sheetName val="[SHOPLIST.xls]/VWVU))tÏØ0_136"/>
      <sheetName val="[SHOPLIST.xls]/VWVU))tÏØ0_137"/>
      <sheetName val="[SHOPLIST.xls]/VWVU))tÏØ0_138"/>
      <sheetName val="[SHOPLIST.xls]/VWVU))tÏØ0_139"/>
      <sheetName val="[SHOPLIST.xls][SHOPLIST_xls]/V4"/>
      <sheetName val="[SHOPLIST.xls]70,/0s«iÆøí¬5"/>
      <sheetName val="[SHOPLIST.xls]/VWVU))tÏØ0_140"/>
      <sheetName val="[SHOPLIST.xls]/VWVU))tÏØ0_141"/>
      <sheetName val="[SHOPLIST.xls]/VWVU))tÏØ0_142"/>
      <sheetName val="[SHOPLIST.xls]70,/0s«i_x4"/>
      <sheetName val="[SHOPLIST.xls]/VW4"/>
      <sheetName val="[SHOPLIST.xls]70_x005f_x0000_,/0_x002"/>
      <sheetName val="[SHOPLIST.xls]/VWVU))tÏØ0_143"/>
      <sheetName val="[SHOPLIST.xls]/VWVU))tÏØ0_144"/>
      <sheetName val="[SHOPLIST.xls]/VWVU))tÏØ0_145"/>
      <sheetName val="[SHOPLIST.xls]/VWVU))tÏØ0_146"/>
      <sheetName val="[SHOPLIST.xls]/VWVU))tÏØ0_147"/>
      <sheetName val="[SHOPLIST.xls]/VWVU))tÏØ0_148"/>
      <sheetName val="[SHOPLIST.xls]/VWVU))tÏØ0_149"/>
      <sheetName val="[SHOPLIST.xls]/VWVU))tÏØ0_150"/>
      <sheetName val="[SHOPLIST.xls]70,/0s«iÆøí¬i111"/>
      <sheetName val="[SHOPLIST.xls]70,/0s«_iÆø_í¬3"/>
      <sheetName val="[SHOPLIST.xls]70,/0s«iÆøí¬i24"/>
      <sheetName val="[SHOPLIST.xls]70,/0s«iÆøí¬i33"/>
      <sheetName val="[SHOPLIST.xls]/VWVU))3"/>
      <sheetName val="[SHOPLIST.xls]/V1"/>
      <sheetName val="[SHOPLIST.xls]/V3"/>
      <sheetName val="[SHOPLIST.xls]/V2"/>
      <sheetName val="[SHOPLIST.xls]/V4"/>
      <sheetName val="[SHOPLIST.xls]_VW__VU________46"/>
      <sheetName val="[SHOPLIST.xls]_VW__VU________47"/>
      <sheetName val="[SHOPLIST.xls][SHOPLIST.xls]/V1"/>
      <sheetName val="[SHOPLIST.xls][SHOPLIST.xls]/V3"/>
      <sheetName val="[SHOPLIST.xls][SHOPLIST.xls]/V2"/>
      <sheetName val="[SHOPLIST.xls][SHOPLIST.xls]/V4"/>
      <sheetName val="[SHOPLIST.xls]_VW__VU________48"/>
      <sheetName val="[SHOPLIST.xls]_VW__VU________49"/>
      <sheetName val="[SHOPLIST.xls]_SHOPLIST_xl_5148"/>
      <sheetName val="[SHOPLIST.xls]_SHOPLIST_xl_5149"/>
      <sheetName val="[SHOPLIST.xls]_SHOPLIST_xl_5150"/>
      <sheetName val="[SHOPLIST.xls]_SHOPLIST_xl_5151"/>
      <sheetName val="[SHOPLIST.xls]_SHOPLIST_xl_5152"/>
      <sheetName val="[SHOPLIST.xls]_SHOPLIST_xl_5153"/>
      <sheetName val="[SHOPLIST.xls]_SHOPLIST_xl_5154"/>
      <sheetName val="[SHOPLIST.xls]_SHOPLIST_xl_5155"/>
      <sheetName val="[SHOPLIST.xls]_SHOPLIST_xl_5156"/>
      <sheetName val="[SHOPLIST.xls]_SHOPLIST_xl_5157"/>
      <sheetName val="[SHOPLIST.xls]_SHOPLIST_xl_5158"/>
      <sheetName val="[SHOPLIST.xls]_SHOPLIST_xl_5159"/>
      <sheetName val="[SHOPLIST.xls]_SHOPLIST_xl_5160"/>
      <sheetName val="[SHOPLIST.xls]_SHOPLIST_xl_5161"/>
      <sheetName val="[SHOPLIST.xls]_SHOPLIST_xl_5162"/>
      <sheetName val="[SHOPLIST.xls]_SHOPLIST_xl_5163"/>
      <sheetName val="[SHOPLIST.xls]_SHOPLIST_xl_5164"/>
      <sheetName val="[SHOPLIST.xls]_SHOPLIST_xl_5165"/>
      <sheetName val="[SHOPLIST.xls]_SHOPLIST_xl_5166"/>
      <sheetName val="[SHOPLIST.xls]_SHOPLIST_xl_5167"/>
      <sheetName val="[SHOPLIST.xls]_SHOPLIST_xl_5168"/>
      <sheetName val="[SHOPLIST.xls]_SHOPLIST_xl_5169"/>
      <sheetName val="[SHOPLIST.xls]_SHOPLIST_xl_5170"/>
      <sheetName val="[SHOPLIST.xls]_SHOPLIST_xl_5171"/>
      <sheetName val="[SHOPLIST.xls]_SHOPLIST_xl_5172"/>
      <sheetName val="[SHOPLIST.xls]_SHOPLIST_xl_5173"/>
      <sheetName val="[SHOPLIST.xls]_SHOPLIST_xl_5174"/>
      <sheetName val="[SHOPLIST.xls]_SHOPLIST_xl_5175"/>
      <sheetName val="[SHOPLIST.xls]_SHOPLIST_xl_5176"/>
      <sheetName val="[SHOPLIST.xls]_SHOPLIST_xl_5177"/>
      <sheetName val="[SHOPLIST.xls]_SHOPLIST_xl_5178"/>
      <sheetName val="[SHOPLIST.xls]_SHOPLIST_xl_5179"/>
      <sheetName val="[SHOPLIST.xls]_SHOPLIST_xl_5180"/>
      <sheetName val="[SHOPLIST.xls]_SHOPLIST_xl_5181"/>
      <sheetName val="[SHOPLIST.xls]_SHOPLIST_xl_5182"/>
      <sheetName val="[SHOPLIST.xls]_SHOPLIST_xl_5183"/>
      <sheetName val="[SHOPLIST.xls]_SHOPLIST_xl_5184"/>
      <sheetName val="[SHOPLIST.xls]_SHOPLIST_xl_5185"/>
      <sheetName val="[SHOPLIST.xls]_SHOPLIST_xl_5186"/>
      <sheetName val="[SHOPLIST.xls]_SHOPLIST_xl_5187"/>
      <sheetName val="[SHOPLIST.xls]_SHOPLIST_xl_5188"/>
      <sheetName val="[SHOPLIST.xls]_SHOPLIST_xl_5189"/>
      <sheetName val="[SHOPLIST.xls]_SHOPLIST_xl_5190"/>
      <sheetName val="[SHOPLIST.xls]_SHOPLIST_xl_5191"/>
      <sheetName val="[SHOPLIST.xls]_SHOPLIST_xl_5192"/>
      <sheetName val="[SHOPLIST.xls]_SHOPLIST_xl_5193"/>
      <sheetName val="[SHOPLIST.xls]_SHOPLIST_xl_5194"/>
      <sheetName val="[SHOPLIST.xls]_SHOPLIST_xl_5195"/>
      <sheetName val="[SHOPLIST.xls]_SHOPLIST_xl_5196"/>
      <sheetName val="[SHOPLIST.xls]_SHOPLIST_xl_5197"/>
      <sheetName val="[SHOPLIST.xls]_SHOPLIST_xl_5198"/>
      <sheetName val="[SHOPLIST.xls]_SHOPLIST_xl_5199"/>
      <sheetName val="[SHOPLIST.xls]_SHOPLIST_xl_5200"/>
      <sheetName val="[SHOPLIST.xls]_SHOPLIST_xl_5201"/>
      <sheetName val="[SHOPLIST.xls]_SHOPLIST_xl_5202"/>
      <sheetName val="[SHOPLIST.xls]_SHOPLIST_xl_5203"/>
      <sheetName val="[SHOPLIST.xls]_SHOPLIST_xl_5204"/>
      <sheetName val="[SHOPLIST.xls]_SHOPLIST_xl_5205"/>
      <sheetName val="[SHOPLIST.xls]_SHOPLIST_xl_5206"/>
      <sheetName val="[SHOPLIST.xls]_SHOPLIST_xl_5207"/>
      <sheetName val="[SHOPLIST.xls]_SHOPLIST_xl_5208"/>
      <sheetName val="[SHOPLIST.xls]_SHOPLIST_xl_5209"/>
      <sheetName val="[SHOPLIST.xls]_SHOPLIST_xl_5210"/>
      <sheetName val="[SHOPLIST.xls]_SHOPLIST_xl_5211"/>
      <sheetName val="[SHOPLIST.xls]_SHOPLIST_xl_5212"/>
      <sheetName val="[SHOPLIST.xls]_SHOPLIST_xl_5213"/>
      <sheetName val="[SHOPLIST.xls]_SHOPLIST_xl_5214"/>
      <sheetName val="[SHOPLIST.xls]_SHOPLIST_xl_5215"/>
      <sheetName val="[SHOPLIST.xls]_SHOPLIST_xl_5216"/>
      <sheetName val="[SHOPLIST.xls]_SHOPLIST_xl_5217"/>
      <sheetName val="[SHOPLIST.xls]_SHOPLIST_xl_5218"/>
      <sheetName val="[SHOPLIST.xls]_SHOPLIST_xl_5219"/>
      <sheetName val="[SHOPLIST.xls]_SHOPLIST_xl_5220"/>
      <sheetName val="[SHOPLIST.xls]_SHOPLIST_xl_5221"/>
      <sheetName val="[SHOPLIST.xls]_SHOPLIST_xl_5222"/>
      <sheetName val="[SHOPLIST.xls]_SHOPLIST_xl_5223"/>
      <sheetName val="[SHOPLIST.xls]_SHOPLIST_xl_5224"/>
      <sheetName val="[SHOPLIST.xls]_SHOPLIST_xl_5225"/>
      <sheetName val="[SHOPLIST.xls]_SHOPLIST_xl_5226"/>
      <sheetName val="[SHOPLIST.xls]_SHOPLIST_xl_5227"/>
      <sheetName val="[SHOPLIST.xls]_SHOPLIST_xl_5228"/>
      <sheetName val="[SHOPLIST.xls]_SHOPLIST_xl_5229"/>
      <sheetName val="[SHOPLIST.xls]_SHOPLIST_xl_5230"/>
      <sheetName val="[SHOPLIST.xls]_SHOPLIST_xl_5231"/>
      <sheetName val="[SHOPLIST.xls]_SHOPLIST_xl_5232"/>
      <sheetName val="[SHOPLIST.xls]_SHOPLIST_xl_5233"/>
      <sheetName val="[SHOPLIST.xls]_SHOPLIST_xl_5234"/>
      <sheetName val="[SHOPLIST.xls]_SHOPLIST_xl_5235"/>
      <sheetName val="[SHOPLIST.xls]_SHOPLIST_xl_5236"/>
      <sheetName val="[SHOPLIST.xls]_SHOPLIST_xl_5237"/>
      <sheetName val="[SHOPLIST.xls]_SHOPLIST_xl_5238"/>
      <sheetName val="[SHOPLIST.xls]_SHOPLIST_xl_5239"/>
      <sheetName val="[SHOPLIST.xls]_SHOPLIST_xl_5240"/>
      <sheetName val="[SHOPLIST.xls]_SHOPLIST_xl_5241"/>
      <sheetName val="[SHOPLIST.xls]_SHOPLIST_xl_5242"/>
      <sheetName val="[SHOPLIST.xls]_SHOPLIST_xl_5243"/>
      <sheetName val="[SHOPLIST.xls]_SHOPLIST_xl_5244"/>
      <sheetName val="[SHOPLIST.xls]_SHOPLIST_xl_5245"/>
      <sheetName val="[SHOPLIST.xls]_SHOPLIST_xl_5246"/>
      <sheetName val="[SHOPLIST.xls]_SHOPLIST_xl_5247"/>
      <sheetName val="[SHOPLIST.xls]_SHOPLIST_xl_5248"/>
      <sheetName val="[SHOPLIST.xls]_SHOPLIST_xl_5249"/>
      <sheetName val="[SHOPLIST.xls]_SHOPLIST_xl_5250"/>
      <sheetName val="[SHOPLIST.xls]_SHOPLIST_xl_5251"/>
      <sheetName val="[SHOPLIST.xls]_SHOPLIST_xl_5252"/>
      <sheetName val="[SHOPLIST.xls]_SHOPLIST_xl_5253"/>
      <sheetName val="[SHOPLIST.xls]_SHOPLIST_xl_5254"/>
      <sheetName val="[SHOPLIST.xls]_SHOPLIST_xl_5255"/>
      <sheetName val="[SHOPLIST.xls]_SHOPLIST_xl_5256"/>
      <sheetName val="[SHOPLIST.xls]_SHOPLIST_xl_5257"/>
      <sheetName val="[SHOPLIST.xls]_SHOPLIST_xl_5258"/>
      <sheetName val="[SHOPLIST.xls]_SHOPLIST_xl_5259"/>
      <sheetName val="[SHOPLIST.xls]_SHOPLIST_xl_5260"/>
      <sheetName val="[SHOPLIST.xls]_SHOPLIST_xl_5261"/>
      <sheetName val="[SHOPLIST.xls]_SHOPLIST_xl_5262"/>
      <sheetName val="[SHOPLIST.xls]_SHOPLIST_xl_5263"/>
      <sheetName val="[SHOPLIST.xls]_SHOPLIST_xl_5264"/>
      <sheetName val="[SHOPLIST.xls]_SHOPLIST_xl_5265"/>
      <sheetName val="[SHOPLIST.xls]_SHOPLIST_xl_5266"/>
      <sheetName val="[SHOPLIST.xls]_SHOPLIST_xl_5267"/>
      <sheetName val="[SHOPLIST.xls]_SHOPLIST_xl_5268"/>
      <sheetName val="[SHOPLIST.xls]_SHOPLIST_xl_5269"/>
      <sheetName val="[SHOPLIST.xls]_SHOPLIST_xl_5270"/>
      <sheetName val="[SHOPLIST.xls]_SHOPLIST_xl_5271"/>
      <sheetName val="[SHOPLIST.xls]_SHOPLIST_xl_5272"/>
      <sheetName val="[SHOPLIST.xls]_SHOPLIST_xl_5273"/>
      <sheetName val="[SHOPLIST.xls]_SHOPLIST_xl_5274"/>
      <sheetName val="[SHOPLIST.xls]_SHOPLIST_xl_5275"/>
      <sheetName val="[SHOPLIST.xls]_SHOPLIST_xl_5276"/>
      <sheetName val="[SHOPLIST.xls]_SHOPLIST_xl_5277"/>
      <sheetName val="[SHOPLIST.xls]_SHOPLIST_xl_5278"/>
      <sheetName val="[SHOPLIST.xls]_SHOPLIST_xl_5279"/>
      <sheetName val="[SHOPLIST.xls]_SHOPLIST_xl_5280"/>
      <sheetName val="[SHOPLIST.xls]_SHOPLIST_xl_5281"/>
      <sheetName val="[SHOPLIST.xls]_SHOPLIST_xl_5282"/>
      <sheetName val="[SHOPLIST.xls]_SHOPLIST_xl_5283"/>
      <sheetName val="[SHOPLIST.xls]_SHOPLIST_xl_5284"/>
      <sheetName val="[SHOPLIST.xls]_SHOPLIST_xl_5285"/>
      <sheetName val="[SHOPLIST.xls]_SHOPLIST_xl_5286"/>
      <sheetName val="[SHOPLIST.xls]_SHOPLIST_xl_5287"/>
      <sheetName val="[SHOPLIST.xls]_SHOPLIST_xl_5288"/>
      <sheetName val="[SHOPLIST.xls]_SHOPLIST_xl_5289"/>
      <sheetName val="[SHOPLIST.xls]_SHOPLIST_xl_5290"/>
      <sheetName val="[SHOPLIST.xls]_SHOPLIST_xl_5291"/>
      <sheetName val="[SHOPLIST.xls]_SHOPLIST_xl_5292"/>
      <sheetName val="[SHOPLIST.xls]_SHOPLIST_xl_5293"/>
      <sheetName val="[SHOPLIST.xls]_SHOPLIST_xl_5294"/>
      <sheetName val="[SHOPLIST.xls]_SHOPLIST_xl_5295"/>
      <sheetName val="[SHOPLIST.xls]_SHOPLIST_xl_5296"/>
      <sheetName val="[SHOPLIST.xls]_SHOPLIST_xl_5297"/>
      <sheetName val="[SHOPLIST.xls]_SHOPLIST_xl_5298"/>
      <sheetName val="[SHOPLIST.xls]_SHOPLIST_xl_5299"/>
      <sheetName val="[SHOPLIST.xls]_SHOPLIST_xl_5300"/>
      <sheetName val="[SHOPLIST.xls]_SHOPLIST_xl_5301"/>
      <sheetName val="[SHOPLIST.xls]_SHOPLIST_xl_5302"/>
      <sheetName val="[SHOPLIST.xls]_SHOPLIST_xl_5303"/>
      <sheetName val="[SHOPLIST.xls]_SHOPLIST_xl_5304"/>
      <sheetName val="[SHOPLIST.xls]_SHOPLIST_xl_5305"/>
      <sheetName val="[SHOPLIST.xls]_SHOPLIST_xl_5306"/>
      <sheetName val="[SHOPLIST.xls]_SHOPLIST_xl_5307"/>
      <sheetName val="[SHOPLIST.xls]_SHOPLIST_xl_5308"/>
      <sheetName val="[SHOPLIST.xls]_SHOPLIST_xl_5309"/>
      <sheetName val="[SHOPLIST.xls]_SHOPLIST_xl_5310"/>
      <sheetName val="[SHOPLIST.xls]_SHOPLIST_xl_5311"/>
      <sheetName val="[SHOPLIST.xls]_SHOPLIST_xl_5312"/>
      <sheetName val="[SHOPLIST.xls]_SHOPLIST_xl_5313"/>
      <sheetName val="[SHOPLIST.xls]_SHOPLIST_xl_5314"/>
      <sheetName val="[SHOPLIST.xls]_SHOPLIST_xl_5315"/>
      <sheetName val="[SHOPLIST.xls]_SHOPLIST_xl_5316"/>
      <sheetName val="[SHOPLIST.xls]_SHOPLIST_xl_5317"/>
      <sheetName val="[SHOPLIST.xls]_SHOPLIST_xl_5318"/>
      <sheetName val="[SHOPLIST.xls]_SHOPLIST_xl_5319"/>
      <sheetName val="[SHOPLIST.xls]_SHOPLIST_xl_5320"/>
      <sheetName val="[SHOPLIST.xls]_SHOPLIST_xl_5321"/>
      <sheetName val="[SHOPLIST.xls]_SHOPLIST_xl_5322"/>
      <sheetName val="[SHOPLIST.xls]_SHOPLIST_xl_5323"/>
      <sheetName val="[SHOPLIST.xls]_SHOPLIST_xl_5324"/>
      <sheetName val="[SHOPLIST.xls]_SHOPLIST_xl_5325"/>
      <sheetName val="[SHOPLIST.xls]_SHOPLIST_xl_5326"/>
      <sheetName val="[SHOPLIST.xls]_SHOPLIST_xl_5327"/>
      <sheetName val="[SHOPLIST.xls]_SHOPLIST_xl_5328"/>
      <sheetName val="[SHOPLIST.xls]_SHOPLIST_xl_5329"/>
      <sheetName val="[SHOPLIST.xls]_SHOPLIST_xl_5330"/>
      <sheetName val="[SHOPLIST.xls]_SHOPLIST_xl_5331"/>
      <sheetName val="[SHOPLIST.xls]_SHOPLIST_xl_5332"/>
      <sheetName val="[SHOPLIST.xls]_SHOPLIST_xl_5333"/>
      <sheetName val="[SHOPLIST.xls]_SHOPLIST_xl_5334"/>
      <sheetName val="[SHOPLIST.xls]_SHOPLIST_xl_5335"/>
      <sheetName val="[SHOPLIST.xls]_SHOPLIST_xl_5336"/>
      <sheetName val="[SHOPLIST.xls]_SHOPLIST_xl_5337"/>
      <sheetName val="[SHOPLIST.xls]_SHOPLIST_xl_5338"/>
      <sheetName val="[SHOPLIST.xls]_SHOPLIST_xl_5339"/>
      <sheetName val="[SHOPLIST.xls]_SHOPLIST_xl_5340"/>
      <sheetName val="[SHOPLIST.xls]_SHOPLIST_xl_5341"/>
      <sheetName val="[SHOPLIST.xls]_SHOPLIST_xl_5342"/>
      <sheetName val="[SHOPLIST.xls]_SHOPLIST_xl_5343"/>
      <sheetName val="[SHOPLIST.xls]_SHOPLIST_xl_5344"/>
      <sheetName val="[SHOPLIST.xls]_SHOPLIST_xl_5345"/>
      <sheetName val="[SHOPLIST.xls]_SHOPLIST_xl_5346"/>
      <sheetName val="[SHOPLIST.xls]_SHOPLIST_xl_5347"/>
      <sheetName val="[SHOPLIST.xls]_SHOPLIST_xl_5348"/>
      <sheetName val="[SHOPLIST.xls]_SHOPLIST_xl_5349"/>
      <sheetName val="[SHOPLIST.xls]_SHOPLIST_xl_5350"/>
      <sheetName val="[SHOPLIST.xls]_SHOPLIST_xl_5351"/>
      <sheetName val="[SHOPLIST.xls]_SHOPLIST_xl_5352"/>
      <sheetName val="[SHOPLIST.xls]_SHOPLIST_xl_5353"/>
      <sheetName val="[SHOPLIST.xls]_SHOPLIST_xl_5354"/>
      <sheetName val="[SHOPLIST.xls]_SHOPLIST_xl_5355"/>
      <sheetName val="[SHOPLIST.xls]_SHOPLIST_xl_5356"/>
      <sheetName val="[SHOPLIST.xls]_SHOPLIST_xl_5357"/>
      <sheetName val="[SHOPLIST.xls]_SHOPLIST_xl_5358"/>
      <sheetName val="[SHOPLIST.xls]_SHOPLIST_xl_5359"/>
      <sheetName val="[SHOPLIST.xls]_SHOPLIST_xl_5360"/>
      <sheetName val="[SHOPLIST.xls]_SHOPLIST_xl_5361"/>
      <sheetName val="[SHOPLIST.xls]_SHOPLIST_xl_5362"/>
      <sheetName val="[SHOPLIST.xls]_SHOPLIST_xl_5363"/>
      <sheetName val="[SHOPLIST.xls]_SHOPLIST_xl_5364"/>
      <sheetName val="[SHOPLIST.xls]_SHOPLIST_xl_5365"/>
      <sheetName val="[SHOPLIST.xls]_SHOPLIST_xl_5366"/>
      <sheetName val="[SHOPLIST.xls]_SHOPLIST_xl_5367"/>
      <sheetName val="[SHOPLIST.xls]_SHOPLIST_xl_5368"/>
      <sheetName val="[SHOPLIST.xls]_SHOPLIST_xl_5369"/>
      <sheetName val="[SHOPLIST.xls]_SHOPLIST_xl_5370"/>
      <sheetName val="[SHOPLIST.xls]_SHOPLIST_xl_5371"/>
      <sheetName val="[SHOPLIST.xls]_SHOPLIST_xl_5372"/>
      <sheetName val="[SHOPLIST.xls]_SHOPLIST_xl_5373"/>
      <sheetName val="[SHOPLIST.xls]_SHOPLIST_xl_5374"/>
      <sheetName val="[SHOPLIST.xls]_SHOPLIST_xl_5375"/>
      <sheetName val="[SHOPLIST.xls]_SHOPLIST_xl_5376"/>
      <sheetName val="[SHOPLIST.xls]_SHOPLIST_xl_5377"/>
      <sheetName val="[SHOPLIST.xls]_SHOPLIST_xl_5378"/>
      <sheetName val="[SHOPLIST.xls]_SHOPLIST_xl_5379"/>
      <sheetName val="[SHOPLIST.xls]_SHOPLIST_xl_5380"/>
      <sheetName val="[SHOPLIST.xls]_SHOPLIST_xl_5381"/>
      <sheetName val="[SHOPLIST.xls]_SHOPLIST_xl_5382"/>
      <sheetName val="[SHOPLIST.xls]_SHOPLIST_xl_5383"/>
      <sheetName val="[SHOPLIST.xls]_SHOPLIST_xl_5384"/>
      <sheetName val="[SHOPLIST.xls]_SHOPLIST_xl_5385"/>
      <sheetName val="[SHOPLIST.xls]_SHOPLIST_xl_5386"/>
      <sheetName val="[SHOPLIST.xls]_SHOPLIST_xl_5387"/>
      <sheetName val="[SHOPLIST.xls]_SHOPLIST_xl_5388"/>
      <sheetName val="[SHOPLIST.xls]_SHOPLIST_xl_5389"/>
      <sheetName val="[SHOPLIST.xls]_SHOPLIST_xl_5390"/>
      <sheetName val="[SHOPLIST.xls]_SHOPLIST_xl_5391"/>
      <sheetName val="[SHOPLIST.xls]_SHOPLIST_xl_5392"/>
      <sheetName val="[SHOPLIST.xls]_SHOPLIST_xl_5393"/>
      <sheetName val="[SHOPLIST.xls]_SHOPLIST_xl_5394"/>
      <sheetName val="[SHOPLIST.xls]_SHOPLIST_xl_5395"/>
      <sheetName val="[SHOPLIST.xls]_SHOPLIST_xl_5396"/>
      <sheetName val="[SHOPLIST.xls]_SHOPLIST_xl_5397"/>
      <sheetName val="[SHOPLIST.xls]_SHOPLIST_xl_5398"/>
      <sheetName val="[SHOPLIST.xls]_SHOPLIST_xl_5399"/>
      <sheetName val="[SHOPLIST.xls]_SHOPLIST_xl_5400"/>
      <sheetName val="[SHOPLIST.xls]_SHOPLIST_xl_5401"/>
      <sheetName val="[SHOPLIST.xls]_SHOPLIST_xl_5402"/>
      <sheetName val="[SHOPLIST.xls]_SHOPLIST_xl_5403"/>
      <sheetName val="[SHOPLIST.xls]_SHOPLIST_xl_5404"/>
      <sheetName val="[SHOPLIST.xls]_SHOPLIST_xl_5405"/>
      <sheetName val="[SHOPLIST.xls]_SHOPLIST_xl_5406"/>
      <sheetName val="[SHOPLIST.xls]_SHOPLIST_xl_5407"/>
      <sheetName val="[SHOPLIST.xls]_SHOPLIST_xl_5408"/>
      <sheetName val="[SHOPLIST.xls]_SHOPLIST_xl_5409"/>
      <sheetName val="[SHOPLIST.xls]_SHOPLIST_xl_5410"/>
      <sheetName val="[SHOPLIST.xls]_SHOPLIST_xl_5411"/>
      <sheetName val="[SHOPLIST.xls]_SHOPLIST_xl_5412"/>
      <sheetName val="[SHOPLIST.xls]_SHOPLIST_xl_5413"/>
      <sheetName val="[SHOPLIST.xls]_SHOPLIST_xl_5414"/>
      <sheetName val="[SHOPLIST.xls]_SHOPLIST_xl_5415"/>
      <sheetName val="[SHOPLIST.xls]_SHOPLIST_xl_5416"/>
      <sheetName val="[SHOPLIST.xls]_SHOPLIST_xl_5417"/>
      <sheetName val="[SHOPLIST.xls]_SHOPLIST_xl_5418"/>
      <sheetName val="[SHOPLIST.xls]_SHOPLIST_xl_5419"/>
      <sheetName val="[SHOPLIST.xls]_SHOPLIST_xl_5420"/>
      <sheetName val="[SHOPLIST.xls]_SHOPLIST_xl_5421"/>
      <sheetName val="[SHOPLIST.xls]_SHOPLIST_xl_5422"/>
      <sheetName val="[SHOPLIST.xls]_SHOPLIST_xl_5423"/>
      <sheetName val="[SHOPLIST.xls]_SHOPLIST_xl_5424"/>
      <sheetName val="[SHOPLIST.xls]_SHOPLIST_xl_5425"/>
      <sheetName val="[SHOPLIST.xls]_SHOPLIST_xl_5426"/>
      <sheetName val="[SHOPLIST.xls]_SHOPLIST_xl_5427"/>
      <sheetName val="[SHOPLIST.xls]_SHOPLIST_xl_5428"/>
      <sheetName val="[SHOPLIST.xls]_SHOPLIST_xl_5429"/>
      <sheetName val="[SHOPLIST.xls]_SHOPLIST_xl_5430"/>
      <sheetName val="[SHOPLIST.xls]_SHOPLIST_xl_5431"/>
      <sheetName val="[SHOPLIST.xls]_SHOPLIST_xl_5432"/>
      <sheetName val="[SHOPLIST.xls]_SHOPLIST_xl_5433"/>
      <sheetName val="[SHOPLIST.xls]_SHOPLIST_xl_5434"/>
      <sheetName val="[SHOPLIST.xls]_SHOPLIST_xl_5435"/>
      <sheetName val="[SHOPLIST.xls]_SHOPLIST_xl_5436"/>
      <sheetName val="[SHOPLIST.xls]_SHOPLIST_xl_5437"/>
      <sheetName val="[SHOPLIST.xls]_SHOPLIST_xl_5438"/>
      <sheetName val="[SHOPLIST.xls]_SHOPLIST_xl_5439"/>
      <sheetName val="[SHOPLIST.xls]_SHOPLIST_xl_5440"/>
      <sheetName val="[SHOPLIST.xls]_SHOPLIST_xl_5441"/>
      <sheetName val="[SHOPLIST.xls]_SHOPLIST_xl_5442"/>
      <sheetName val="[SHOPLIST.xls]_SHOPLIST_xl_5443"/>
      <sheetName val="[SHOPLIST.xls]_SHOPLIST_xl_5444"/>
      <sheetName val="[SHOPLIST.xls]_SHOPLIST_xl_5445"/>
      <sheetName val="[SHOPLIST.xls]_SHOPLIST_xl_5446"/>
      <sheetName val="[SHOPLIST.xls]_SHOPLIST_xl_5447"/>
      <sheetName val="[SHOPLIST.xls]_SHOPLIST_xl_5448"/>
      <sheetName val="[SHOPLIST.xls]_SHOPLIST_xl_5449"/>
      <sheetName val="[SHOPLIST.xls]_SHOPLIST_xl_5450"/>
      <sheetName val="[SHOPLIST.xls]_SHOPLIST_xl_5451"/>
      <sheetName val="[SHOPLIST.xls]_SHOPLIST_xl_5452"/>
      <sheetName val="[SHOPLIST.xls]_SHOPLIST_xl_5453"/>
      <sheetName val="[SHOPLIST.xls]_VW__VU________50"/>
      <sheetName val="[SHOPLIST.xls]_VW__VU________51"/>
      <sheetName val="[SHOPLIST.xls]_SHOPLIST_xl_5454"/>
      <sheetName val="[SHOPLIST.xls]_SHOPLIST_xl_5455"/>
      <sheetName val="[SHOPLIST.xls]_SHOPLIST_xl_5456"/>
      <sheetName val="[SHOPLIST.xls]_VW__VU________52"/>
      <sheetName val="[SHOPLIST.xls]_VW__VU________53"/>
      <sheetName val="[SHOPLIST.xls]_SHOPLIST_xl_5457"/>
      <sheetName val="[SHOPLIST.xls]_SHOPLIST_xl_5458"/>
      <sheetName val="[SHOPLIST.xls]_SHOPLIST_xl_5459"/>
      <sheetName val="[SHOPLIST.xls]_SHOPLIST_xl_5460"/>
      <sheetName val="[SHOPLIST.xls]_SHOPLIST_xl_5461"/>
      <sheetName val="[SHOPLIST.xls]_SHOPLIST_xl_5462"/>
      <sheetName val="[SHOPLIST.xls]_SHOPLIST_xl_5463"/>
      <sheetName val="[SHOPLIST.xls]_SHOPLIST_xl_5464"/>
      <sheetName val="[SHOPLIST.xls]_SHOPLIST_xl_5465"/>
      <sheetName val="[SHOPLIST.xls]_SHOPLIST_xl_5466"/>
      <sheetName val="[SHOPLIST.xls]_SHOPLIST_xl_5467"/>
      <sheetName val="[SHOPLIST.xls]_SHOPLIST_xl_5468"/>
      <sheetName val="[SHOPLIST.xls]_SHOPLIST_xl_5469"/>
      <sheetName val="[SHOPLIST.xls]_SHOPLIST_xl_5470"/>
      <sheetName val="[SHOPLIST.xls]_SHOPLIST_xl_5471"/>
      <sheetName val="[SHOPLIST.xls]_SHOPLIST_xl_5472"/>
      <sheetName val="[SHOPLIST.xls]_SHOPLIST_xl_5473"/>
      <sheetName val="[SHOPLIST.xls]_SHOPLIST_xl_5474"/>
      <sheetName val="[SHOPLIST.xls]_SHOPLIST_xl_5475"/>
      <sheetName val="[SHOPLIST.xls]_SHOPLIST_xl_5476"/>
      <sheetName val="[SHOPLIST.xls]_SHOPLIST_xl_5477"/>
      <sheetName val="[SHOPLIST.xls]_SHOPLIST_xl_5478"/>
      <sheetName val="[SHOPLIST.xls]_SHOPLIST_xl_5479"/>
      <sheetName val="[SHOPLIST.xls]_SHOPLIST_xl_5480"/>
      <sheetName val="[SHOPLIST.xls]_SHOPLIST_xl_5481"/>
      <sheetName val="[SHOPLIST.xls]_SHOPLIST_xl_5482"/>
      <sheetName val="[SHOPLIST.xls]_SHOPLIST_xl_5483"/>
      <sheetName val="[SHOPLIST.xls]_SHOPLIST_xl_5484"/>
      <sheetName val="[SHOPLIST.xls]_SHOPLIST_xl_5485"/>
      <sheetName val="[SHOPLIST.xls]_SHOPLIST_xl_5486"/>
      <sheetName val="[SHOPLIST.xls]_SHOPLIST_xl_5487"/>
      <sheetName val="[SHOPLIST.xls]_SHOPLIST_xl_5488"/>
      <sheetName val="[SHOPLIST.xls]_SHOPLIST_xl_5489"/>
      <sheetName val="[SHOPLIST.xls]_SHOPLIST_xl_5490"/>
      <sheetName val="[SHOPLIST.xls]_SHOPLIST_xl_5491"/>
      <sheetName val="[SHOPLIST.xls]_SHOPLIST_xl_5492"/>
      <sheetName val="[SHOPLIST.xls]_SHOPLIST_xl_5493"/>
      <sheetName val="[SHOPLIST.xls]_SHOPLIST_xl_5494"/>
      <sheetName val="[SHOPLIST.xls]_SHOPLIST_xl_5495"/>
      <sheetName val="[SHOPLIST.xls]_SHOPLIST_xl_5496"/>
      <sheetName val="[SHOPLIST.xls]_SHOPLIST_xl_5497"/>
      <sheetName val="[SHOPLIST.xls]_SHOPLIST_xl_5498"/>
      <sheetName val="[SHOPLIST.xls]_SHOPLIST_xl_5499"/>
      <sheetName val="[SHOPLIST.xls]_SHOPLIST_xl_5500"/>
      <sheetName val="[SHOPLIST.xls]_SHOPLIST_xl_5501"/>
      <sheetName val="[SHOPLIST.xls]_SHOPLIST_xl_5502"/>
      <sheetName val="[SHOPLIST.xls]_SHOPLIST_xl_5503"/>
      <sheetName val="[SHOPLIST.xls]_SHOPLIST_xl_5504"/>
      <sheetName val="[SHOPLIST.xls]_SHOPLIST_xl_5505"/>
      <sheetName val="[SHOPLIST.xls]_SHOPLIST_xl_5506"/>
      <sheetName val="[SHOPLIST.xls]_SHOPLIST_xl_5507"/>
      <sheetName val="[SHOPLIST.xls]_SHOPLIST_xl_5508"/>
      <sheetName val="[SHOPLIST.xls]_SHOPLIST_xl_5509"/>
      <sheetName val="[SHOPLIST.xls]_SHOPLIST_xl_5510"/>
      <sheetName val="[SHOPLIST.xls]_SHOPLIST_xl_5511"/>
      <sheetName val="[SHOPLIST.xls]_SHOPLIST_xl_5512"/>
      <sheetName val="[SHOPLIST.xls]_SHOPLIST_xl_5513"/>
      <sheetName val="[SHOPLIST.xls]_VW__VU________54"/>
      <sheetName val="[SHOPLIST.xls]_SHOPLIST_xl_5514"/>
      <sheetName val="[SHOPLIST.xls]_SHOPLIST_xl_5515"/>
      <sheetName val="[SHOPLIST.xls]_SHOPLIST_xl_5516"/>
      <sheetName val="[SHOPLIST.xls]_SHOPLIST_xl_5517"/>
      <sheetName val="[SHOPLIST.xls]_SHOPLIST_xl_5518"/>
      <sheetName val="[SHOPLIST.xls]_SHOPLIST_xl_5519"/>
      <sheetName val="[SHOPLIST.xls]_SHOPLIST_xl_5520"/>
      <sheetName val="[SHOPLIST.xls]_SHOPLIST_xl_5521"/>
      <sheetName val="[SHOPLIST.xls]_SHOPLIST_xl_5522"/>
      <sheetName val="[SHOPLIST.xls]_SHOPLIST_xl_5523"/>
      <sheetName val="[SHOPLIST.xls]_SHOPLIST_xl_5524"/>
      <sheetName val="[SHOPLIST.xls]_SHOPLIST_xl_5525"/>
      <sheetName val="[SHOPLIST.xls]_SHOPLIST_xl_5526"/>
      <sheetName val="[SHOPLIST.xls]_SHOPLIST_xl_5527"/>
      <sheetName val="[SHOPLIST.xls]_SHOPLIST_xl_5528"/>
      <sheetName val="[SHOPLIST.xls]_SHOPLIST_xl_5529"/>
      <sheetName val="[SHOPLIST.xls]_SHOPLIST_xl_5530"/>
      <sheetName val="[SHOPLIST.xls]_SHOPLIST_xl_5531"/>
      <sheetName val="[SHOPLIST.xls]_SHOPLIST_xl_5532"/>
      <sheetName val="[SHOPLIST.xls]_SHOPLIST_xl_5533"/>
      <sheetName val="[SHOPLIST.xls]_SHOPLIST_xl_5534"/>
      <sheetName val="[SHOPLIST.xls]_SHOPLIST_xl_5535"/>
      <sheetName val="[SHOPLIST.xls]_SHOPLIST_xl_5536"/>
      <sheetName val="[SHOPLIST.xls]_SHOPLIST_xl_5537"/>
      <sheetName val="[SHOPLIST.xls]_SHOPLIST_xl_5538"/>
      <sheetName val="[SHOPLIST.xls]_SHOPLIST_xl_5539"/>
      <sheetName val="[SHOPLIST.xls]_SHOPLIST_xl_5540"/>
      <sheetName val="[SHOPLIST.xls]_SHOPLIST_xl_5541"/>
      <sheetName val="[SHOPLIST.xls]_SHOPLIST_xl_5542"/>
      <sheetName val="[SHOPLIST.xls]_SHOPLIST_xl_5543"/>
      <sheetName val="[SHOPLIST.xls]_SHOPLIST_xl_5544"/>
      <sheetName val="[SHOPLIST.xls]_SHOPLIST_xl_5545"/>
      <sheetName val="[SHOPLIST.xls]_SHOPLIST_xl_5546"/>
      <sheetName val="[SHOPLIST.xls]_SHOPLIST_xl_5547"/>
      <sheetName val="[SHOPLIST.xls]_SHOPLIST_xl_5548"/>
      <sheetName val="[SHOPLIST.xls]_SHOPLIST_xl_5549"/>
      <sheetName val="[SHOPLIST.xls]_SHOPLIST_xl_5550"/>
      <sheetName val="[SHOPLIST.xls]_SHOPLIST_xl_5551"/>
      <sheetName val="[SHOPLIST.xls]_SHOPLIST_xl_5552"/>
      <sheetName val="[SHOPLIST.xls]_SHOPLIST_xl_5553"/>
      <sheetName val="[SHOPLIST.xls]_SHOPLIST_xl_5554"/>
      <sheetName val="[SHOPLIST.xls]_SHOPLIST_xl_5555"/>
      <sheetName val="[SHOPLIST.xls]_SHOPLIST_xl_5556"/>
      <sheetName val="[SHOPLIST.xls]_SHOPLIST_xl_5557"/>
      <sheetName val="[SHOPLIST.xls]_SHOPLIST_xl_5558"/>
      <sheetName val="[SHOPLIST.xls]_SHOPLIST_xl_5559"/>
      <sheetName val="[SHOPLIST.xls]_SHOPLIST_xl_5560"/>
      <sheetName val="[SHOPLIST.xls]_SHOPLIST_xl_5561"/>
      <sheetName val="[SHOPLIST.xls]_SHOPLIST_xl_5562"/>
      <sheetName val="[SHOPLIST.xls]_SHOPLIST_xl_5563"/>
      <sheetName val="[SHOPLIST.xls]_SHOPLIST_xl_5564"/>
      <sheetName val="[SHOPLIST.xls]_SHOPLIST_xl_5565"/>
      <sheetName val="[SHOPLIST.xls]_SHOPLIST_xl_5566"/>
      <sheetName val="[SHOPLIST.xls]_SHOPLIST_xl_5567"/>
      <sheetName val="[SHOPLIST.xls]_SHOPLIST_xl_5568"/>
      <sheetName val="[SHOPLIST.xls]_SHOPLIST_xl_5569"/>
      <sheetName val="[SHOPLIST.xls]_SHOPLIST_xl_5570"/>
      <sheetName val="[SHOPLIST.xls]_SHOPLIST_xl_5571"/>
      <sheetName val="[SHOPLIST.xls]_SHOPLIST_xl_5572"/>
      <sheetName val="[SHOPLIST.xls]_SHOPLIST_xl_5573"/>
      <sheetName val="[SHOPLIST.xls]_SHOPLIST_xl_5574"/>
      <sheetName val="[SHOPLIST.xls]_SHOPLIST_xl_5575"/>
      <sheetName val="[SHOPLIST.xls]_SHOPLIST_xl_5576"/>
      <sheetName val="ICO_budzet_97"/>
      <sheetName val="Worksheet"/>
      <sheetName val="Heads"/>
      <sheetName val="Dbase"/>
      <sheetName val="Page 2"/>
      <sheetName val="Old_Bars"/>
      <sheetName val="MacroBook_April_2020"/>
      <sheetName val="REMARKS"/>
      <sheetName val="MEMBERS CATAGORY"/>
      <sheetName val="DESIGNATION"/>
      <sheetName val="PROJECT NAME LIST "/>
      <sheetName val="Bill 3 - Site Works"/>
      <sheetName val="[SHOPLIST.xls]70___0_s__i____73"/>
      <sheetName val="[SHOPLIST.xls]_VW__VU________55"/>
      <sheetName val="[SHOPLIST.xls]_VW__VU________56"/>
      <sheetName val="[SHOPLIST.xls]70_x005f_x0000___0_x_23"/>
      <sheetName val="[SHOPLIST.xls]70___0_s__i____74"/>
      <sheetName val="[SHOPLIST.xls]70___0_s__i____75"/>
      <sheetName val="[SHOPLIST.xls]_SHOPLIST_xl_5577"/>
      <sheetName val="[SHOPLIST.xls]_SHOPLIST_xl_5578"/>
      <sheetName val="[SHOPLIST.xls]_SHOPLIST_xl_5579"/>
      <sheetName val="[SHOPLIST.xls]_SHOPLIST_xl_5580"/>
      <sheetName val="[SHOPLIST.xls]_SHOPLIST_xl_5581"/>
      <sheetName val="[SHOPLIST.xls]_SHOPLIST_xl_5582"/>
      <sheetName val="[SHOPLIST.xls]_SHOPLIST_xl_5583"/>
      <sheetName val="[SHOPLIST.xls]_SHOPLIST_xl_5584"/>
      <sheetName val="[SHOPLIST.xls]_SHOPLIST_xl_5585"/>
      <sheetName val="[SHOPLIST.xls]_SHOPLIST_xl_5586"/>
      <sheetName val="[SHOPLIST.xls]_SHOPLIST_xl_5587"/>
      <sheetName val="[SHOPLIST.xls]_SHOPLIST_xl_5588"/>
      <sheetName val="[SHOPLIST.xls]_SHOPLIST_xl_5589"/>
      <sheetName val="[SHOPLIST.xls]_SHOPLIST_xl_5590"/>
      <sheetName val="[SHOPLIST.xls]_SHOPLIST_xl_5591"/>
      <sheetName val="[SHOPLIST.xls]_SHOPLIST_xl_5592"/>
      <sheetName val="[SHOPLIST.xls]_SHOPLIST_xl_5593"/>
      <sheetName val="[SHOPLIST.xls]_SHOPLIST_xl_5594"/>
      <sheetName val="[SHOPLIST.xls]_SHOPLIST_xl_5595"/>
      <sheetName val="[SHOPLIST.xls]_SHOPLIST_xl_5596"/>
      <sheetName val="[SHOPLIST.xls]_SHOPLIST_xl_5597"/>
      <sheetName val="[SHOPLIST.xls]_SHOPLIST_xl_5598"/>
      <sheetName val="[SHOPLIST.xls]_SHOPLIST_xl_5599"/>
      <sheetName val="[SHOPLIST.xls]_SHOPLIST_xl_5600"/>
      <sheetName val="[SHOPLIST.xls]_SHOPLIST_xl_5601"/>
      <sheetName val="[SHOPLIST.xls]_SHOPLIST_xl_5602"/>
      <sheetName val="[SHOPLIST.xls]_SHOPLIST_xl_5603"/>
      <sheetName val="[SHOPLIST.xls]_SHOPLIST_xl_5604"/>
      <sheetName val="[SHOPLIST.xls]_SHOPLIST_xl_5605"/>
      <sheetName val="[SHOPLIST.xls]_SHOPLIST_xl_5606"/>
      <sheetName val="[SHOPLIST.xls]_SHOPLIST_xl_5607"/>
      <sheetName val="[SHOPLIST.xls]_SHOPLIST_xl_5608"/>
      <sheetName val="[SHOPLIST.xls]_SHOPLIST_xl_5609"/>
      <sheetName val="[SHOPLIST.xls]_SHOPLIST_xl_5610"/>
      <sheetName val="[SHOPLIST.xls]_SHOPLIST_xl_5611"/>
      <sheetName val="[SHOPLIST.xls]_SHOPLIST_xl_5612"/>
      <sheetName val="[SHOPLIST.xls]_SHOPLIST_xl_5613"/>
      <sheetName val="[SHOPLIST.xls]_SHOPLIST_xl_5614"/>
      <sheetName val="[SHOPLIST.xls]_SHOPLIST_xl_5615"/>
      <sheetName val="[SHOPLIST.xls]_SHOPLIST_xl_5616"/>
      <sheetName val="[SHOPLIST.xls]_SHOPLIST_xl_5617"/>
      <sheetName val="[SHOPLIST.xls]_SHOPLIST_xl_5618"/>
      <sheetName val="[SHOPLIST.xls]_SHOPLIST_xl_5619"/>
      <sheetName val="[SHOPLIST.xls]_SHOPLIST_xl_5620"/>
      <sheetName val="[SHOPLIST.xls]_SHOPLIST_xl_5621"/>
      <sheetName val="[SHOPLIST.xls]_SHOPLIST_xl_5622"/>
      <sheetName val="[SHOPLIST.xls]_SHOPLIST_xl_5623"/>
      <sheetName val="[SHOPLIST.xls]_SHOPLIST_xl_5624"/>
      <sheetName val="[SHOPLIST.xls]_SHOPLIST_xl_5625"/>
      <sheetName val="[SHOPLIST.xls]_SHOPLIST_xl_5626"/>
      <sheetName val="[SHOPLIST.xls]_SHOPLIST_xl_5627"/>
      <sheetName val="[SHOPLIST.xls]_SHOPLIST_xl_5628"/>
      <sheetName val="[SHOPLIST.xls]_SHOPLIST_xl_5629"/>
      <sheetName val="[SHOPLIST.xls]_SHOPLIST_xl_5630"/>
      <sheetName val="[SHOPLIST.xls]_SHOPLIST_xl_5631"/>
      <sheetName val="[SHOPLIST.xls]_SHOPLIST_xl_5632"/>
      <sheetName val="[SHOPLIST.xls]_SHOPLIST_xl_5633"/>
      <sheetName val="[SHOPLIST.xls]_SHOPLIST_xl_5634"/>
      <sheetName val="[SHOPLIST.xls]_SHOPLIST_xl_5635"/>
      <sheetName val="[SHOPLIST.xls]_SHOPLIST_xl_5636"/>
      <sheetName val="[SHOPLIST.xls]_SHOPLIST_xl_5637"/>
      <sheetName val="[SHOPLIST.xls]_SHOPLIST_xl_5638"/>
      <sheetName val="[SHOPLIST.xls]_SHOPLIST_xl_5639"/>
      <sheetName val="[SHOPLIST.xls]_SHOPLIST_xl_5640"/>
      <sheetName val="[SHOPLIST.xls]_SHOPLIST_xl_5641"/>
      <sheetName val="[SHOPLIST.xls]_SHOPLIST_xl_5642"/>
      <sheetName val="[SHOPLIST.xls]_SHOPLIST_xl_5643"/>
      <sheetName val="[SHOPLIST.xls]_SHOPLIST_xl_5644"/>
      <sheetName val="[SHOPLIST.xls]_SHOPLIST_xl_5645"/>
      <sheetName val="[SHOPLIST.xls]_SHOPLIST_xl_5646"/>
      <sheetName val="[SHOPLIST.xls]_SHOPLIST_xl_5647"/>
      <sheetName val="[SHOPLIST.xls]_SHOPLIST_xl_5648"/>
      <sheetName val="[SHOPLIST.xls]_SHOPLIST_xl_5649"/>
      <sheetName val="[SHOPLIST.xls]_SHOPLIST_xl_5650"/>
      <sheetName val="[SHOPLIST.xls]_SHOPLIST_xl_5651"/>
      <sheetName val="[SHOPLIST.xls]_SHOPLIST_xl_5652"/>
      <sheetName val="[SHOPLIST.xls]_SHOPLIST_xl_5653"/>
      <sheetName val="[SHOPLIST.xls]_SHOPLIST_xl_5654"/>
      <sheetName val="[SHOPLIST.xls]_SHOPLIST_xl_5655"/>
      <sheetName val="[SHOPLIST.xls]_SHOPLIST_xl_5656"/>
      <sheetName val="[SHOPLIST.xls]_SHOPLIST_xl_5657"/>
      <sheetName val="[SHOPLIST.xls]_SHOPLIST_xl_5658"/>
      <sheetName val="[SHOPLIST.xls]_SHOPLIST_xl_5659"/>
      <sheetName val="[SHOPLIST.xls]_SHOPLIST_xl_5660"/>
      <sheetName val="[SHOPLIST.xls]_SHOPLIST_xl_5661"/>
      <sheetName val="[SHOPLIST.xls]_SHOPLIST_xl_5662"/>
      <sheetName val="[SHOPLIST.xls]_SHOPLIST_xl_5663"/>
      <sheetName val="[SHOPLIST.xls]_SHOPLIST_xl_5664"/>
      <sheetName val="[SHOPLIST.xls]_SHOPLIST_xl_5665"/>
      <sheetName val="[SHOPLIST.xls]_SHOPLIST_xl_5666"/>
      <sheetName val="[SHOPLIST.xls]_SHOPLIST_xl_5667"/>
      <sheetName val="[SHOPLIST.xls]_SHOPLIST_xl_5668"/>
      <sheetName val="[SHOPLIST.xls]_SHOPLIST_xl_5669"/>
      <sheetName val="[SHOPLIST.xls]_SHOPLIST_xl_5670"/>
      <sheetName val="[SHOPLIST.xls]_SHOPLIST_xl_5671"/>
      <sheetName val="[SHOPLIST.xls]_SHOPLIST_xl_5672"/>
      <sheetName val="[SHOPLIST.xls]_SHOPLIST_xl_5673"/>
      <sheetName val="[SHOPLIST.xls]_SHOPLIST_xl_5674"/>
      <sheetName val="[SHOPLIST.xls]_SHOPLIST_xl_5675"/>
      <sheetName val="[SHOPLIST.xls]_SHOPLIST_xl_5676"/>
      <sheetName val="[SHOPLIST.xls]_SHOPLIST_xl_5677"/>
      <sheetName val="[SHOPLIST.xls]_SHOPLIST_xl_5678"/>
      <sheetName val="[SHOPLIST.xls]_SHOPLIST_xl_5679"/>
      <sheetName val="[SHOPLIST.xls]_SHOPLIST_xl_5680"/>
      <sheetName val="[SHOPLIST.xls]_SHOPLIST_xl_5681"/>
      <sheetName val="[SHOPLIST.xls]_SHOPLIST_xl_5682"/>
      <sheetName val="[SHOPLIST.xls]_SHOPLIST_xl_5683"/>
      <sheetName val="[SHOPLIST.xls]_SHOPLIST_xl_5684"/>
      <sheetName val="[SHOPLIST.xls]_SHOPLIST_xl_5685"/>
      <sheetName val="[SHOPLIST.xls]_SHOPLIST_xl_5686"/>
      <sheetName val="[SHOPLIST.xls]_SHOPLIST_xl_5687"/>
      <sheetName val="[SHOPLIST.xls]_SHOPLIST_xl_5688"/>
      <sheetName val="[SHOPLIST.xls]_SHOPLIST_xl_5689"/>
      <sheetName val="[SHOPLIST.xls]_SHOPLIST_xl_5690"/>
      <sheetName val="[SHOPLIST.xls]_SHOPLIST_xl_5691"/>
      <sheetName val="[SHOPLIST.xls]_SHOPLIST_xl_5692"/>
      <sheetName val="[SHOPLIST.xls]_SHOPLIST_xl_5693"/>
      <sheetName val="[SHOPLIST.xls]_SHOPLIST_xl_5694"/>
      <sheetName val="[SHOPLIST.xls]_SHOPLIST_xl_5695"/>
      <sheetName val="[SHOPLIST.xls]_SHOPLIST_xl_5696"/>
      <sheetName val="[SHOPLIST.xls]_SHOPLIST_xl_5697"/>
      <sheetName val="[SHOPLIST.xls]_SHOPLIST_xl_5698"/>
      <sheetName val="[SHOPLIST.xls]_SHOPLIST_xl_5699"/>
      <sheetName val="[SHOPLIST.xls]_SHOPLIST_xl_5700"/>
      <sheetName val="[SHOPLIST.xls]_SHOPLIST_xl_5701"/>
      <sheetName val="[SHOPLIST.xls]_SHOPLIST_xl_5702"/>
      <sheetName val="[SHOPLIST.xls]_SHOPLIST_xl_5703"/>
      <sheetName val="[SHOPLIST.xls]_SHOPLIST_xl_5704"/>
      <sheetName val="[SHOPLIST.xls]_SHOPLIST_xl_5705"/>
      <sheetName val="[SHOPLIST.xls]_SHOPLIST_xl_5706"/>
      <sheetName val="[SHOPLIST.xls]_SHOPLIST_xl_5707"/>
      <sheetName val="[SHOPLIST.xls]_SHOPLIST_xl_5708"/>
      <sheetName val="[SHOPLIST.xls]_SHOPLIST_xl_5709"/>
      <sheetName val="[SHOPLIST.xls]_SHOPLIST_xl_5710"/>
      <sheetName val="[SHOPLIST.xls]_SHOPLIST_xl_5711"/>
      <sheetName val="[SHOPLIST.xls]_SHOPLIST_xl_5712"/>
      <sheetName val="[SHOPLIST.xls]_SHOPLIST_xl_5713"/>
      <sheetName val="[SHOPLIST.xls]_SHOPLIST_xl_5714"/>
      <sheetName val="[SHOPLIST.xls]_SHOPLIST_xl_5715"/>
      <sheetName val="[SHOPLIST.xls]70___0_s__i____76"/>
      <sheetName val="[SHOPLIST.xls]_SHOPLIST_xl_5716"/>
      <sheetName val="[SHOPLIST.xls]_SHOPLIST_xl_5717"/>
      <sheetName val="[SHOPLIST.xls]_SHOPLIST_xl_5718"/>
      <sheetName val="[SHOPLIST.xls]_SHOPLIST_xl_5719"/>
      <sheetName val="[SHOPLIST.xls]_SHOPLIST_xl_5720"/>
      <sheetName val="[SHOPLIST.xls]_SHOPLIST_xl_5721"/>
      <sheetName val="[SHOPLIST.xls]_SHOPLIST_xl_5722"/>
      <sheetName val="[SHOPLIST.xls]_SHOPLIST_xl_5723"/>
      <sheetName val="[SHOPLIST.xls]_SHOPLIST_xl_5724"/>
      <sheetName val="[SHOPLIST.xls]_SHOPLIST_xl_5725"/>
      <sheetName val="[SHOPLIST.xls]_SHOPLIST_xl_5726"/>
      <sheetName val="[SHOPLIST.xls]_SHOPLIST_xl_5727"/>
      <sheetName val="[SHOPLIST.xls]_SHOPLIST_xl_5728"/>
      <sheetName val="[SHOPLIST.xls]_SHOPLIST_xl_5729"/>
      <sheetName val="[SHOPLIST.xls]_SHOPLIST_xl_5730"/>
      <sheetName val="[SHOPLIST.xls]_SHOPLIST_xl_5731"/>
      <sheetName val="[SHOPLIST.xls]_SHOPLIST_xl_5732"/>
      <sheetName val="[SHOPLIST.xls]_SHOPLIST_xl_5733"/>
      <sheetName val="[SHOPLIST.xls]_SHOPLIST_xl_5734"/>
      <sheetName val="[SHOPLIST.xls]_SHOPLIST_xl_5735"/>
      <sheetName val="[SHOPLIST.xls]_SHOPLIST_xl_5736"/>
      <sheetName val="[SHOPLIST.xls]_SHOPLIST_xl_5737"/>
      <sheetName val="[SHOPLIST.xls]_SHOPLIST_xl_5738"/>
      <sheetName val="[SHOPLIST.xls]_SHOPLIST_xl_5739"/>
      <sheetName val="[SHOPLIST.xls]_SHOPLIST_xl_5740"/>
      <sheetName val="[SHOPLIST.xls]_SHOPLIST_xl_5741"/>
      <sheetName val="[SHOPLIST.xls]_SHOPLIST_xl_5742"/>
      <sheetName val="[SHOPLIST.xls]_SHOPLIST_xl_5743"/>
      <sheetName val="[SHOPLIST.xls]_SHOPLIST_xl_5744"/>
      <sheetName val="[SHOPLIST.xls]_SHOPLIST_xl_5745"/>
      <sheetName val="[SHOPLIST.xls]_SHOPLIST_xl_5746"/>
      <sheetName val="[SHOPLIST.xls]_SHOPLIST_xl_5747"/>
      <sheetName val="[SHOPLIST.xls]_SHOPLIST_xl_5748"/>
      <sheetName val="[SHOPLIST.xls]_SHOPLIST_xl_5749"/>
      <sheetName val="[SHOPLIST.xls]_SHOPLIST_xl_5750"/>
      <sheetName val="[SHOPLIST.xls]_SHOPLIST_xl_5751"/>
      <sheetName val="[SHOPLIST.xls]_SHOPLIST_xl_5752"/>
      <sheetName val="[SHOPLIST.xls]_SHOPLIST_xl_5753"/>
      <sheetName val="[SHOPLIST.xls]_SHOPLIST_xl_5754"/>
      <sheetName val="[SHOPLIST.xls]_SHOPLIST_xl_5755"/>
      <sheetName val="[SHOPLIST.xls]_SHOPLIST_xl_5756"/>
      <sheetName val="[SHOPLIST.xls]_SHOPLIST_xl_5757"/>
      <sheetName val="[SHOPLIST.xls]_SHOPLIST_xl_5758"/>
      <sheetName val="[SHOPLIST.xls]_SHOPLIST_xl_5759"/>
      <sheetName val="[SHOPLIST.xls]_SHOPLIST_xl_5760"/>
      <sheetName val="[SHOPLIST.xls]_SHOPLIST_xl_5761"/>
      <sheetName val="[SHOPLIST.xls]_SHOPLIST_xl_5762"/>
      <sheetName val="[SHOPLIST.xls]_SHOPLIST_xl_5763"/>
      <sheetName val="[SHOPLIST.xls]_SHOPLIST_xl_5764"/>
      <sheetName val="[SHOPLIST.xls]_SHOPLIST_xl_5765"/>
      <sheetName val="[SHOPLIST.xls]_SHOPLIST_xl_5766"/>
      <sheetName val="[SHOPLIST.xls]_SHOPLIST_xl_5767"/>
      <sheetName val="[SHOPLIST.xls]_SHOPLIST_xl_5768"/>
      <sheetName val="[SHOPLIST.xls]_SHOPLIST_xl_5769"/>
      <sheetName val="[SHOPLIST.xls]_SHOPLIST_xl_5770"/>
      <sheetName val="[SHOPLIST.xls]_SHOPLIST_xl_5771"/>
      <sheetName val="[SHOPLIST.xls]_SHOPLIST_xl_5772"/>
      <sheetName val="[SHOPLIST.xls]_SHOPLIST_xl_5773"/>
      <sheetName val="[SHOPLIST.xls]_SHOPLIST_xl_5774"/>
      <sheetName val="[SHOPLIST.xls]_SHOPLIST_xl_5775"/>
      <sheetName val="[SHOPLIST.xls]_SHOPLIST_xl_5776"/>
      <sheetName val="[SHOPLIST.xls]_SHOPLIST_xl_5777"/>
      <sheetName val="[SHOPLIST.xls]_SHOPLIST_xl_5778"/>
      <sheetName val="[SHOPLIST.xls]_SHOPLIST_xl_5779"/>
      <sheetName val="[SHOPLIST.xls]_SHOPLIST_xl_5780"/>
      <sheetName val="[SHOPLIST.xls]_SHOPLIST_xl_5781"/>
      <sheetName val="[SHOPLIST.xls]_SHOPLIST_xl_5782"/>
      <sheetName val="[SHOPLIST.xls]_SHOPLIST_xl_5783"/>
      <sheetName val="[SHOPLIST.xls]_SHOPLIST_xl_5784"/>
      <sheetName val="[SHOPLIST.xls]_SHOPLIST_xl_5785"/>
      <sheetName val="[SHOPLIST.xls]_SHOPLIST_xl_5786"/>
      <sheetName val="[SHOPLIST.xls]_SHOPLIST_xl_5787"/>
      <sheetName val="[SHOPLIST.xls]_SHOPLIST_xl_5788"/>
      <sheetName val="[SHOPLIST.xls]_SHOPLIST_xl_5789"/>
      <sheetName val="[SHOPLIST.xls]_SHOPLIST_xl_5790"/>
      <sheetName val="[SHOPLIST.xls]_SHOPLIST_xl_5791"/>
      <sheetName val="[SHOPLIST.xls]_SHOPLIST_xl_5792"/>
      <sheetName val="[SHOPLIST.xls]_SHOPLIST_xl_5793"/>
      <sheetName val="[SHOPLIST.xls]_SHOPLIST_xl_5794"/>
      <sheetName val="[SHOPLIST.xls]_SHOPLIST_xl_5795"/>
      <sheetName val="[SHOPLIST.xls]_SHOPLIST_xl_5796"/>
      <sheetName val="[SHOPLIST.xls]_SHOPLIST_xl_5797"/>
      <sheetName val="[SHOPLIST.xls]_SHOPLIST_xl_5798"/>
      <sheetName val="[SHOPLIST.xls]_SHOPLIST_xl_5799"/>
      <sheetName val="[SHOPLIST.xls]_SHOPLIST_xl_5800"/>
      <sheetName val="[SHOPLIST.xls]_SHOPLIST_xl_5801"/>
      <sheetName val="[SHOPLIST.xls]_SHOPLIST_xl_5802"/>
      <sheetName val="[SHOPLIST.xls]_SHOPLIST_xl_5803"/>
      <sheetName val="[SHOPLIST.xls]_SHOPLIST_xl_5804"/>
      <sheetName val="[SHOPLIST.xls]_SHOPLIST_xl_5805"/>
      <sheetName val="[SHOPLIST.xls]_SHOPLIST_xl_5806"/>
      <sheetName val="[SHOPLIST.xls]_SHOPLIST_xl_5807"/>
      <sheetName val="[SHOPLIST.xls]_SHOPLIST_xl_5808"/>
      <sheetName val="[SHOPLIST.xls]_SHOPLIST_xl_5809"/>
      <sheetName val="[SHOPLIST.xls]_SHOPLIST_xl_5810"/>
      <sheetName val="[SHOPLIST.xls]_SHOPLIST_xl_5811"/>
      <sheetName val="[SHOPLIST.xls]_SHOPLIST_xl_5812"/>
      <sheetName val="[SHOPLIST.xls]_SHOPLIST_xl_5813"/>
      <sheetName val="[SHOPLIST.xls]_SHOPLIST_xl_5814"/>
      <sheetName val="[SHOPLIST.xls]_SHOPLIST_xl_5815"/>
      <sheetName val="[SHOPLIST.xls]_SHOPLIST_xl_5816"/>
      <sheetName val="[SHOPLIST.xls]_SHOPLIST_xl_5817"/>
      <sheetName val="[SHOPLIST.xls]_SHOPLIST_xl_5818"/>
      <sheetName val="[SHOPLIST.xls]_SHOPLIST_xl_5819"/>
      <sheetName val="[SHOPLIST.xls]_SHOPLIST_xl_5820"/>
      <sheetName val="[SHOPLIST.xls]_SHOPLIST_xl_5821"/>
      <sheetName val="[SHOPLIST.xls]_SHOPLIST_xl_5822"/>
      <sheetName val="[SHOPLIST.xls]_SHOPLIST_xl_5823"/>
      <sheetName val="[SHOPLIST.xls]_SHOPLIST_xl_5824"/>
      <sheetName val="[SHOPLIST.xls]_SHOPLIST_xl_5825"/>
      <sheetName val="[SHOPLIST.xls]_SHOPLIST_xl_5826"/>
      <sheetName val="[SHOPLIST.xls]_SHOPLIST_xl_5827"/>
      <sheetName val="[SHOPLIST.xls]_SHOPLIST_xl_5828"/>
      <sheetName val="[SHOPLIST.xls]_SHOPLIST_xl_5829"/>
      <sheetName val="[SHOPLIST.xls]_SHOPLIST_xl_5830"/>
      <sheetName val="[SHOPLIST.xls]_SHOPLIST_xl_5831"/>
      <sheetName val="[SHOPLIST.xls]_SHOPLIST_xl_5832"/>
      <sheetName val="[SHOPLIST.xls]_SHOPLIST_xl_5833"/>
      <sheetName val="[SHOPLIST.xls]_SHOPLIST_xl_5834"/>
      <sheetName val="[SHOPLIST.xls]_SHOPLIST_xl_5835"/>
      <sheetName val="[SHOPLIST.xls]_SHOPLIST_xl_5836"/>
      <sheetName val="[SHOPLIST.xls]_SHOPLIST_xl_5837"/>
      <sheetName val="[SHOPLIST.xls]_SHOPLIST_xl_5838"/>
      <sheetName val="[SHOPLIST.xls]_SHOPLIST_xl_5839"/>
      <sheetName val="[SHOPLIST.xls]_SHOPLIST_xl_5840"/>
      <sheetName val="[SHOPLIST.xls]_SHOPLIST_xl_5841"/>
      <sheetName val="[SHOPLIST.xls]_SHOPLIST_xl_5842"/>
      <sheetName val="[SHOPLIST.xls]_SHOPLIST_xl_5843"/>
      <sheetName val="[SHOPLIST.xls]_SHOPLIST_xl_5844"/>
      <sheetName val="[SHOPLIST.xls]_SHOPLIST_xl_5845"/>
      <sheetName val="[SHOPLIST.xls]_SHOPLIST_xl_5846"/>
      <sheetName val="[SHOPLIST.xls]_SHOPLIST_xl_5847"/>
      <sheetName val="[SHOPLIST.xls]_SHOPLIST_xl_5848"/>
      <sheetName val="[SHOPLIST.xls]_SHOPLIST_xl_5849"/>
      <sheetName val="[SHOPLIST.xls]_SHOPLIST_xl_5850"/>
      <sheetName val="[SHOPLIST.xls]_SHOPLIST_xl_5851"/>
      <sheetName val="[SHOPLIST.xls]_SHOPLIST_xl_5852"/>
      <sheetName val="[SHOPLIST.xls]_SHOPLIST_xl_5853"/>
      <sheetName val="[SHOPLIST.xls]_SHOPLIST_xl_5854"/>
      <sheetName val="[SHOPLIST.xls]_SHOPLIST_xl_5855"/>
      <sheetName val="[SHOPLIST.xls]_SHOPLIST_xl_5856"/>
      <sheetName val="[SHOPLIST.xls]_SHOPLIST_xl_5857"/>
      <sheetName val="[SHOPLIST.xls]_SHOPLIST_xl_5858"/>
      <sheetName val="[SHOPLIST.xls]_SHOPLIST_xl_5859"/>
      <sheetName val="[SHOPLIST.xls]_SHOPLIST_xl_5860"/>
      <sheetName val="[SHOPLIST.xls]_SHOPLIST_xl_5861"/>
      <sheetName val="[SHOPLIST.xls]_SHOPLIST_xl_5862"/>
      <sheetName val="[SHOPLIST.xls]_SHOPLIST_xl_5863"/>
      <sheetName val="[SHOPLIST.xls]_SHOPLIST_xl_5864"/>
      <sheetName val="[SHOPLIST.xls]_SHOPLIST_xl_5865"/>
      <sheetName val="[SHOPLIST.xls]_SHOPLIST_xl_5866"/>
      <sheetName val="[SHOPLIST.xls]_SHOPLIST_xl_5867"/>
      <sheetName val="[SHOPLIST.xls]_SHOPLIST_xl_5868"/>
      <sheetName val="[SHOPLIST.xls]_SHOPLIST_xl_5869"/>
      <sheetName val="[SHOPLIST.xls]_SHOPLIST_xl_5870"/>
      <sheetName val="[SHOPLIST.xls]_SHOPLIST_xl_5871"/>
      <sheetName val="[SHOPLIST.xls]_SHOPLIST_xl_5872"/>
      <sheetName val="[SHOPLIST.xls]_SHOPLIST_xl_5873"/>
      <sheetName val="[SHOPLIST.xls]_SHOPLIST_xl_5874"/>
      <sheetName val="[SHOPLIST.xls]_SHOPLIST_xl_5875"/>
      <sheetName val="[SHOPLIST.xls]_SHOPLIST_xl_5876"/>
      <sheetName val="[SHOPLIST.xls]_SHOPLIST_xl_5877"/>
      <sheetName val="[SHOPLIST.xls]_SHOPLIST_xl_5878"/>
      <sheetName val="[SHOPLIST.xls]_SHOPLIST_xl_5879"/>
      <sheetName val="[SHOPLIST.xls]_SHOPLIST_xl_5880"/>
      <sheetName val="[SHOPLIST.xls]_SHOPLIST_xl_5881"/>
      <sheetName val="[SHOPLIST.xls]_SHOPLIST_xl_5882"/>
      <sheetName val="[SHOPLIST.xls]_SHOPLIST_xl_5883"/>
      <sheetName val="[SHOPLIST.xls]_SHOPLIST_xl_5884"/>
      <sheetName val="[SHOPLIST.xls]_SHOPLIST_xl_5885"/>
      <sheetName val="[SHOPLIST.xls]_SHOPLIST_xl_5886"/>
      <sheetName val="[SHOPLIST.xls]_SHOPLIST_xl_5887"/>
      <sheetName val="[SHOPLIST.xls]_SHOPLIST_xl_5888"/>
      <sheetName val="[SHOPLIST.xls]_SHOPLIST_xl_5889"/>
      <sheetName val="[SHOPLIST.xls]_SHOPLIST_xl_5890"/>
      <sheetName val="[SHOPLIST.xls]_SHOPLIST_xl_5891"/>
      <sheetName val="[SHOPLIST.xls]_SHOPLIST_xl_5892"/>
      <sheetName val="[SHOPLIST.xls]_SHOPLIST_xl_5893"/>
      <sheetName val="[SHOPLIST.xls]_SHOPLIST_xl_5894"/>
      <sheetName val="[SHOPLIST.xls]_SHOPLIST_xl_5895"/>
      <sheetName val="[SHOPLIST.xls]_SHOPLIST_xl_5896"/>
      <sheetName val="[SHOPLIST.xls]_SHOPLIST_xl_5897"/>
      <sheetName val="[SHOPLIST.xls]_SHOPLIST_xl_5898"/>
      <sheetName val="[SHOPLIST.xls]_SHOPLIST_xl_5899"/>
      <sheetName val="[SHOPLIST.xls]_SHOPLIST_xl_5900"/>
      <sheetName val="[SHOPLIST.xls]_SHOPLIST_xl_5901"/>
      <sheetName val="[SHOPLIST.xls]_SHOPLIST_xl_5902"/>
      <sheetName val="[SHOPLIST.xls]_SHOPLIST_xl_5903"/>
      <sheetName val="[SHOPLIST.xls]_SHOPLIST_xl_5904"/>
      <sheetName val="[SHOPLIST.xls]_SHOPLIST_xl_5905"/>
      <sheetName val="[SHOPLIST.xls]_SHOPLIST_xl_5906"/>
      <sheetName val="[SHOPLIST.xls]_SHOPLIST_xl_5907"/>
      <sheetName val="[SHOPLIST.xls]_SHOPLIST_xl_5908"/>
      <sheetName val="[SHOPLIST.xls]_SHOPLIST_xl_5909"/>
      <sheetName val="[SHOPLIST.xls]_SHOPLIST_xl_5910"/>
      <sheetName val="[SHOPLIST.xls]_SHOPLIST_xl_5911"/>
      <sheetName val="[SHOPLIST.xls]_SHOPLIST_xl_5912"/>
      <sheetName val="[SHOPLIST.xls]_SHOPLIST_xl_5913"/>
      <sheetName val="[SHOPLIST.xls]70_x005f_x0000___0_x_24"/>
      <sheetName val="[SHOPLIST.xls]_SHOPLIST_xl_5914"/>
      <sheetName val="[SHOPLIST.xls]_SHOPLIST_xl_5915"/>
      <sheetName val="[SHOPLIST.xls]_SHOPLIST_xl_5916"/>
      <sheetName val="[SHOPLIST.xls]_SHOPLIST_xl_5917"/>
      <sheetName val="[SHOPLIST.xls]_SHOPLIST_xl_5918"/>
      <sheetName val="[SHOPLIST.xls]_SHOPLIST_xl_5919"/>
      <sheetName val="[SHOPLIST.xls]_SHOPLIST_xl_5920"/>
      <sheetName val="[SHOPLIST.xls]_SHOPLIST_xl_5921"/>
      <sheetName val="[SHOPLIST.xls]_SHOPLIST_xl_5922"/>
      <sheetName val="[SHOPLIST.xls]_SHOPLIST_xl_5923"/>
      <sheetName val="[SHOPLIST.xls]_SHOPLIST_xl_5924"/>
      <sheetName val="[SHOPLIST.xls]_SHOPLIST_xl_5925"/>
      <sheetName val="[SHOPLIST.xls]_SHOPLIST_xl_5926"/>
      <sheetName val="[SHOPLIST.xls]_SHOPLIST_xl_5927"/>
      <sheetName val="[SHOPLIST.xls]_SHOPLIST_xl_5928"/>
      <sheetName val="[SHOPLIST.xls]_SHOPLIST_xl_5929"/>
      <sheetName val="[SHOPLIST.xls]_SHOPLIST_xl_5930"/>
      <sheetName val="[SHOPLIST.xls]_SHOPLIST_xl_5931"/>
      <sheetName val="[SHOPLIST.xls]_SHOPLIST_xl_5932"/>
      <sheetName val="[SHOPLIST.xls]_SHOPLIST_xl_5933"/>
      <sheetName val="[SHOPLIST.xls]_SHOPLIST_xl_5934"/>
      <sheetName val="[SHOPLIST.xls]_SHOPLIST_xl_5935"/>
      <sheetName val="[SHOPLIST.xls]_SHOPLIST_xl_5936"/>
      <sheetName val="[SHOPLIST.xls]_SHOPLIST_xl_5937"/>
      <sheetName val="[SHOPLIST.xls]_SHOPLIST_xl_5938"/>
      <sheetName val="[SHOPLIST.xls]_SHOPLIST_xl_5939"/>
      <sheetName val="[SHOPLIST.xls]_SHOPLIST_xl_5940"/>
      <sheetName val="[SHOPLIST.xls]_SHOPLIST_xl_5941"/>
      <sheetName val="[SHOPLIST.xls]_SHOPLIST_xl_5942"/>
      <sheetName val="[SHOPLIST.xls]_SHOPLIST_xl_5943"/>
      <sheetName val="[SHOPLIST.xls]_SHOPLIST_xl_5944"/>
      <sheetName val="[SHOPLIST.xls]_SHOPLIST_xl_5945"/>
      <sheetName val="[SHOPLIST.xls]_SHOPLIST_xl_5946"/>
      <sheetName val="[SHOPLIST.xls]_SHOPLIST_xl_5947"/>
      <sheetName val="[SHOPLIST.xls]_SHOPLIST_xl_5948"/>
      <sheetName val="[SHOPLIST.xls]_SHOPLIST_xl_5949"/>
      <sheetName val="[SHOPLIST.xls]_SHOPLIST_xl_5950"/>
      <sheetName val="[SHOPLIST.xls]_SHOPLIST_xl_5951"/>
      <sheetName val="[SHOPLIST.xls]_SHOPLIST_xl_5952"/>
      <sheetName val="[SHOPLIST.xls]_SHOPLIST_xl_5953"/>
      <sheetName val="[SHOPLIST.xls]_SHOPLIST_xl_5954"/>
      <sheetName val="[SHOPLIST.xls]_SHOPLIST_xl_5955"/>
      <sheetName val="[SHOPLIST.xls]_SHOPLIST_xl_5956"/>
      <sheetName val="[SHOPLIST.xls]_SHOPLIST_xl_5957"/>
      <sheetName val="[SHOPLIST.xls]_SHOPLIST_xl_5958"/>
      <sheetName val="[SHOPLIST.xls]_SHOPLIST_xl_5959"/>
      <sheetName val="[SHOPLIST.xls]_SHOPLIST_xl_5960"/>
      <sheetName val="[SHOPLIST.xls]_SHOPLIST_xl_5961"/>
      <sheetName val="[SHOPLIST.xls]_SHOPLIST_xl_5962"/>
      <sheetName val="[SHOPLIST.xls]_SHOPLIST_xl_5963"/>
      <sheetName val="[SHOPLIST.xls]_SHOPLIST_xl_5964"/>
      <sheetName val="[SHOPLIST.xls]_SHOPLIST_xl_5965"/>
      <sheetName val="[SHOPLIST.xls]_SHOPLIST_xl_5966"/>
      <sheetName val="[SHOPLIST.xls]_SHOPLIST_xl_5967"/>
      <sheetName val="[SHOPLIST.xls]_SHOPLIST_xl_5968"/>
      <sheetName val="[SHOPLIST.xls]_SHOPLIST_xl_5969"/>
      <sheetName val="[SHOPLIST.xls]_SHOPLIST_xl_5970"/>
      <sheetName val="[SHOPLIST.xls]_SHOPLIST_xl_5971"/>
      <sheetName val="[SHOPLIST.xls]_SHOPLIST_xl_5972"/>
      <sheetName val="[SHOPLIST.xls]_SHOPLIST_xl_5973"/>
      <sheetName val="[SHOPLIST.xls]_SHOPLIST_xl_5974"/>
      <sheetName val="[SHOPLIST.xls]_SHOPLIST_xl_5975"/>
      <sheetName val="[SHOPLIST.xls]_SHOPLIST_xl_5976"/>
      <sheetName val="[SHOPLIST.xls]_SHOPLIST_xl_5977"/>
      <sheetName val="[SHOPLIST.xls]_SHOPLIST_xl_5978"/>
      <sheetName val="[SHOPLIST.xls]_SHOPLIST_xl_5979"/>
      <sheetName val="[SHOPLIST.xls]_SHOPLIST_xl_5980"/>
      <sheetName val="[SHOPLIST.xls]_SHOPLIST_xl_5981"/>
      <sheetName val="[SHOPLIST.xls]_SHOPLIST_xl_5982"/>
      <sheetName val="[SHOPLIST.xls]_SHOPLIST_xl_5983"/>
      <sheetName val="[SHOPLIST.xls]_SHOPLIST_xl_5984"/>
      <sheetName val="[SHOPLIST.xls]_SHOPLIST_xl_5985"/>
      <sheetName val="[SHOPLIST.xls]_SHOPLIST_xl_5986"/>
      <sheetName val="[SHOPLIST.xls]_SHOPLIST_xl_5987"/>
      <sheetName val="[SHOPLIST.xls]_SHOPLIST_xl_5988"/>
      <sheetName val="[SHOPLIST.xls]_SHOPLIST_xl_5989"/>
      <sheetName val="[SHOPLIST.xls]_SHOPLIST_xl_5990"/>
      <sheetName val="[SHOPLIST.xls]_SHOPLIST_xl_5991"/>
      <sheetName val="[SHOPLIST.xls]_SHOPLIST_xl_5992"/>
      <sheetName val="[SHOPLIST.xls]_SHOPLIST_xl_5993"/>
      <sheetName val="[SHOPLIST.xls]_SHOPLIST_xl_5994"/>
      <sheetName val="[SHOPLIST.xls]_SHOPLIST_xl_5995"/>
      <sheetName val="[SHOPLIST.xls]_SHOPLIST_xl_5996"/>
      <sheetName val="[SHOPLIST.xls]_SHOPLIST_xl_5997"/>
      <sheetName val="[SHOPLIST.xls]_SHOPLIST_xl_5998"/>
      <sheetName val="[SHOPLIST.xls]_SHOPLIST_xl_5999"/>
      <sheetName val="[SHOPLIST.xls]_SHOPLIST_xl_6000"/>
      <sheetName val="[SHOPLIST.xls]_SHOPLIST_xl_6001"/>
      <sheetName val="[SHOPLIST.xls]_VW__VU________57"/>
      <sheetName val="[SHOPLIST.xls]_VW__VU________58"/>
      <sheetName val="[SHOPLIST.xls]_SHOPLIST_xl_6002"/>
      <sheetName val="[SHOPLIST.xls]_SHOPLIST_xl_6003"/>
      <sheetName val="[SHOPLIST.xls]70___0_s__i____77"/>
      <sheetName val="[SHOPLIST.xls]_SHOPLIST_xl_6004"/>
      <sheetName val="[SHOPLIST.xls]_SHOPLIST_xl_6005"/>
      <sheetName val="[SHOPLIST.xls]_SHOPLIST_xl_6006"/>
      <sheetName val="[SHOPLIST.xls]_VW__VU________59"/>
      <sheetName val="[SHOPLIST.xls]_VW__VU________60"/>
      <sheetName val="[SHOPLIST.xls]_SHOPLIST_xl_6007"/>
      <sheetName val="[SHOPLIST.xls]_SHOPLIST_xl_6008"/>
      <sheetName val="[SHOPLIST.xls]70___0_s__i____78"/>
      <sheetName val="[SHOPLIST.xls]_SHOPLIST_xl_6009"/>
      <sheetName val="[SHOPLIST.xls]_SHOPLIST_xl_6010"/>
      <sheetName val="[SHOPLIST.xls]_SHOPLIST_xl_6011"/>
      <sheetName val="[SHOPLIST.xls]_SHOPLIST_xl_6012"/>
      <sheetName val="[SHOPLIST.xls]_SHOPLIST_xl_6013"/>
      <sheetName val="[SHOPLIST.xls]_SHOPLIST_xl_6014"/>
      <sheetName val="[SHOPLIST.xls]_SHOPLIST_xl_6015"/>
      <sheetName val="[SHOPLIST.xls]_SHOPLIST_xl_6016"/>
      <sheetName val="[SHOPLIST.xls]_SHOPLIST_xl_6017"/>
      <sheetName val="[SHOPLIST.xls]_SHOPLIST_xl_6018"/>
      <sheetName val="[SHOPLIST.xls]_SHOPLIST_xl_6019"/>
      <sheetName val="[SHOPLIST.xls]_SHOPLIST_xl_6020"/>
      <sheetName val="[SHOPLIST.xls]_SHOPLIST_xl_6021"/>
      <sheetName val="[SHOPLIST.xls]_SHOPLIST_xl_6022"/>
      <sheetName val="[SHOPLIST.xls]_SHOPLIST_xl_6023"/>
      <sheetName val="[SHOPLIST.xls]_SHOPLIST_xl_6024"/>
      <sheetName val="[SHOPLIST.xls]_SHOPLIST_xl_6025"/>
      <sheetName val="[SHOPLIST.xls]_SHOPLIST_xl_6026"/>
      <sheetName val="[SHOPLIST.xls]_SHOPLIST_xl_6027"/>
      <sheetName val="[SHOPLIST.xls]_SHOPLIST_xl_6028"/>
      <sheetName val="[SHOPLIST.xls]_SHOPLIST_xl_6029"/>
      <sheetName val="[SHOPLIST.xls]_SHOPLIST_xl_6030"/>
      <sheetName val="[SHOPLIST.xls]_SHOPLIST_xl_6031"/>
      <sheetName val="[SHOPLIST.xls]_SHOPLIST_xl_6032"/>
      <sheetName val="[SHOPLIST.xls]_SHOPLIST_xl_6033"/>
      <sheetName val="[SHOPLIST.xls]_SHOPLIST_xl_6034"/>
      <sheetName val="[SHOPLIST.xls]_SHOPLIST_xl_6035"/>
      <sheetName val="[SHOPLIST.xls]_SHOPLIST_xl_6036"/>
      <sheetName val="[SHOPLIST.xls]_SHOPLIST_xl_6037"/>
      <sheetName val="[SHOPLIST.xls]_SHOPLIST_xl_6038"/>
      <sheetName val="[SHOPLIST.xls]_SHOPLIST_xl_6039"/>
      <sheetName val="[SHOPLIST.xls]_SHOPLIST_xl_6040"/>
      <sheetName val="[SHOPLIST.xls]_SHOPLIST_xl_6041"/>
      <sheetName val="[SHOPLIST.xls]_SHOPLIST_xl_6042"/>
      <sheetName val="[SHOPLIST.xls]_SHOPLIST_xl_6043"/>
      <sheetName val="[SHOPLIST.xls]_SHOPLIST_xl_6044"/>
      <sheetName val="[SHOPLIST.xls]_SHOPLIST_xl_6045"/>
      <sheetName val="[SHOPLIST.xls]_SHOPLIST_xl_6046"/>
      <sheetName val="[SHOPLIST.xls]_SHOPLIST_xl_6047"/>
      <sheetName val="[SHOPLIST.xls]_SHOPLIST_xl_6048"/>
      <sheetName val="[SHOPLIST.xls]_SHOPLIST_xl_6049"/>
      <sheetName val="[SHOPLIST.xls]_SHOPLIST_xl_6050"/>
      <sheetName val="[SHOPLIST.xls]_SHOPLIST_xl_6051"/>
      <sheetName val="[SHOPLIST.xls]_SHOPLIST_xl_6052"/>
      <sheetName val="[SHOPLIST.xls]_SHOPLIST_xl_6053"/>
      <sheetName val="[SHOPLIST.xls]_SHOPLIST_xl_6054"/>
      <sheetName val="[SHOPLIST.xls]_SHOPLIST_xl_6055"/>
      <sheetName val="[SHOPLIST.xls]_SHOPLIST_xl_6056"/>
      <sheetName val="[SHOPLIST.xls]_SHOPLIST_xl_6057"/>
      <sheetName val="[SHOPLIST.xls]_SHOPLIST_xl_6058"/>
      <sheetName val="[SHOPLIST.xls]_SHOPLIST_xl_6059"/>
      <sheetName val="[SHOPLIST.xls]_SHOPLIST_xl_6060"/>
      <sheetName val="[SHOPLIST.xls]_SHOPLIST_xl_6061"/>
      <sheetName val="[SHOPLIST.xls]_SHOPLIST_xl_6062"/>
      <sheetName val="[SHOPLIST.xls]_SHOPLIST_xl_6063"/>
      <sheetName val="[SHOPLIST.xls]_SHOPLIST_xl_6064"/>
      <sheetName val="[SHOPLIST.xls]_SHOPLIST_xl_6065"/>
      <sheetName val="[SHOPLIST.xls]_SHOPLIST_xl_6066"/>
      <sheetName val="[SHOPLIST.xls]_SHOPLIST_xl_6067"/>
      <sheetName val="[SHOPLIST.xls]_SHOPLIST_xl_6068"/>
      <sheetName val="[SHOPLIST.xls]_SHOPLIST_xl_6069"/>
      <sheetName val="[SHOPLIST.xls]_SHOPLIST_xl_6070"/>
      <sheetName val="[SHOPLIST.xls]_SHOPLIST_xl_6071"/>
      <sheetName val="[SHOPLIST.xls]_SHOPLIST_xl_6072"/>
      <sheetName val="[SHOPLIST.xls]_SHOPLIST_xl_6073"/>
      <sheetName val="[SHOPLIST.xls]_SHOPLIST_xl_6074"/>
      <sheetName val="[SHOPLIST.xls]_SHOPLIST_xl_6075"/>
      <sheetName val="[SHOPLIST.xls]_SHOPLIST_xl_6076"/>
      <sheetName val="[SHOPLIST.xls]_SHOPLIST_xl_6077"/>
      <sheetName val="[SHOPLIST.xls]_SHOPLIST_xl_6078"/>
      <sheetName val="[SHOPLIST.xls]_SHOPLIST_xl_6079"/>
      <sheetName val="[SHOPLIST.xls]_SHOPLIST_xl_6080"/>
      <sheetName val="[SHOPLIST.xls]_SHOPLIST_xl_6081"/>
      <sheetName val="[SHOPLIST.xls]_SHOPLIST_xl_6082"/>
      <sheetName val="[SHOPLIST.xls]_SHOPLIST_xl_6083"/>
      <sheetName val="[SHOPLIST.xls]_SHOPLIST_xl_6084"/>
      <sheetName val="[SHOPLIST.xls]_SHOPLIST_xl_6085"/>
      <sheetName val="[SHOPLIST.xls]_SHOPLIST_xl_6086"/>
      <sheetName val="[SHOPLIST.xls]_SHOPLIST_xl_6087"/>
      <sheetName val="[SHOPLIST.xls]_SHOPLIST_xl_6088"/>
      <sheetName val="[SHOPLIST.xls]_SHOPLIST_xl_6089"/>
      <sheetName val="[SHOPLIST.xls]_SHOPLIST_xl_6090"/>
      <sheetName val="[SHOPLIST.xls]_SHOPLIST_xl_6091"/>
      <sheetName val="[SHOPLIST.xls]_SHOPLIST_xl_6092"/>
      <sheetName val="[SHOPLIST.xls]_SHOPLIST_xl_6093"/>
      <sheetName val="[SHOPLIST.xls]_SHOPLIST_xl_6094"/>
      <sheetName val="[SHOPLIST.xls]_SHOPLIST_xl_6095"/>
      <sheetName val="[SHOPLIST.xls]_SHOPLIST_xl_6096"/>
      <sheetName val="[SHOPLIST.xls]_SHOPLIST_xl_6097"/>
      <sheetName val="[SHOPLIST.xls]_SHOPLIST_xl_6098"/>
      <sheetName val="[SHOPLIST.xls]_SHOPLIST_xl_6099"/>
      <sheetName val="[SHOPLIST.xls]_SHOPLIST_xl_6100"/>
      <sheetName val="[SHOPLIST.xls]_SHOPLIST_xl_6101"/>
      <sheetName val="[SHOPLIST.xls]_SHOPLIST_xl_6102"/>
      <sheetName val="[SHOPLIST.xls]_SHOPLIST_xl_6103"/>
      <sheetName val="[SHOPLIST.xls]_SHOPLIST_xl_6104"/>
      <sheetName val="[SHOPLIST.xls]_SHOPLIST_xl_6105"/>
      <sheetName val="[SHOPLIST.xls]_SHOPLIST_xl_6106"/>
      <sheetName val="[SHOPLIST.xls]_SHOPLIST_xl_6107"/>
      <sheetName val="[SHOPLIST.xls]_SHOPLIST_xl_6108"/>
      <sheetName val="[SHOPLIST.xls]_SHOPLIST_xl_6109"/>
      <sheetName val="[SHOPLIST.xls]_SHOPLIST_xl_6110"/>
      <sheetName val="[SHOPLIST.xls]_SHOPLIST_xl_6111"/>
      <sheetName val="[SHOPLIST.xls]_SHOPLIST_xl_6112"/>
      <sheetName val="[SHOPLIST.xls]_SHOPLIST_xl_6113"/>
      <sheetName val="[SHOPLIST.xls]_SHOPLIST_xl_6114"/>
      <sheetName val="[SHOPLIST.xls]_SHOPLIST_xl_6115"/>
      <sheetName val="[SHOPLIST.xls]_SHOPLIST_xl_6116"/>
      <sheetName val="[SHOPLIST.xls]_SHOPLIST_xl_6117"/>
      <sheetName val="[SHOPLIST.xls]_SHOPLIST_xl_6118"/>
      <sheetName val="[SHOPLIST.xls]_SHOPLIST_xl_6119"/>
      <sheetName val="[SHOPLIST.xls]_SHOPLIST_xl_6120"/>
      <sheetName val="[SHOPLIST.xls]_SHOPLIST_xl_6121"/>
      <sheetName val="[SHOPLIST.xls]_SHOPLIST_xl_6122"/>
      <sheetName val="[SHOPLIST.xls]_SHOPLIST_xl_6123"/>
      <sheetName val="[SHOPLIST.xls]_SHOPLIST_xl_6124"/>
      <sheetName val="[SHOPLIST.xls]_SHOPLIST_xl_6125"/>
      <sheetName val="[SHOPLIST.xls]_SHOPLIST_xl_6126"/>
      <sheetName val="[SHOPLIST.xls]_SHOPLIST_xl_6127"/>
      <sheetName val="[SHOPLIST.xls]_SHOPLIST_xl_6128"/>
      <sheetName val="[SHOPLIST.xls]_SHOPLIST_xl_6129"/>
      <sheetName val="[SHOPLIST.xls]_SHOPLIST_xl_6130"/>
      <sheetName val="[SHOPLIST.xls]_SHOPLIST_xl_6131"/>
      <sheetName val="[SHOPLIST.xls]_SHOPLIST_xl_6132"/>
      <sheetName val="[SHOPLIST.xls]_SHOPLIST_xl_6133"/>
      <sheetName val="[SHOPLIST.xls]_SHOPLIST_xl_6134"/>
      <sheetName val="[SHOPLIST.xls]_SHOPLIST_xl_6135"/>
      <sheetName val="[SHOPLIST.xls]_SHOPLIST_xl_6136"/>
      <sheetName val="[SHOPLIST.xls]_SHOPLIST_xl_6137"/>
      <sheetName val="[SHOPLIST.xls]_SHOPLIST_xl_6138"/>
      <sheetName val="[SHOPLIST.xls]70___0_s__i____79"/>
      <sheetName val="[SHOPLIST.xls]_SHOPLIST_xl_6139"/>
      <sheetName val="[SHOPLIST.xls]_SHOPLIST_xl_6140"/>
      <sheetName val="[SHOPLIST.xls]_SHOPLIST_xl_6141"/>
      <sheetName val="[SHOPLIST.xls]_VW__VU________61"/>
      <sheetName val="[SHOPLIST.xls]_SHOPLIST_xl_6142"/>
      <sheetName val="[SHOPLIST.xls]_SHOPLIST_xl_6143"/>
      <sheetName val="[SHOPLIST.xls]_SHOPLIST_xl_6144"/>
      <sheetName val="[SHOPLIST.xls]_SHOPLIST_xl_6145"/>
      <sheetName val="[SHOPLIST.xls]_SHOPLIST_xl_6146"/>
      <sheetName val="[SHOPLIST.xls]_SHOPLIST_xl_6147"/>
      <sheetName val="[SHOPLIST.xls]_SHOPLIST_xl_6148"/>
      <sheetName val="[SHOPLIST.xls]_SHOPLIST_xl_6149"/>
      <sheetName val="[SHOPLIST.xls]_SHOPLIST_xl_6150"/>
      <sheetName val="[SHOPLIST.xls]_SHOPLIST_xl_6151"/>
      <sheetName val="[SHOPLIST.xls]_SHOPLIST_xl_6152"/>
      <sheetName val="[SHOPLIST.xls]_SHOPLIST_xl_6153"/>
      <sheetName val="[SHOPLIST.xls]_SHOPLIST_xl_6154"/>
      <sheetName val="[SHOPLIST.xls]_SHOPLIST_xl_6155"/>
      <sheetName val="[SHOPLIST.xls]_SHOPLIST_xl_6156"/>
      <sheetName val="[SHOPLIST.xls]_SHOPLIST_xl_6157"/>
      <sheetName val="[SHOPLIST.xls]_SHOPLIST_xl_6158"/>
      <sheetName val="[SHOPLIST.xls]_SHOPLIST_xl_6159"/>
      <sheetName val="[SHOPLIST.xls]_SHOPLIST_xl_6160"/>
      <sheetName val="[SHOPLIST.xls]_SHOPLIST_xl_6161"/>
      <sheetName val="[SHOPLIST.xls]_SHOPLIST_xl_6162"/>
      <sheetName val="[SHOPLIST.xls]_SHOPLIST_xl_6163"/>
      <sheetName val="[SHOPLIST.xls]_SHOPLIST_xl_6164"/>
      <sheetName val="[SHOPLIST.xls]_SHOPLIST_xl_6165"/>
      <sheetName val="[SHOPLIST.xls]_SHOPLIST_xl_6166"/>
      <sheetName val="[SHOPLIST.xls]_SHOPLIST_xl_6167"/>
      <sheetName val="[SHOPLIST.xls]_SHOPLIST_xl_6168"/>
      <sheetName val="[SHOPLIST.xls]_SHOPLIST_xl_6169"/>
      <sheetName val="[SHOPLIST.xls]_SHOPLIST_xl_6170"/>
      <sheetName val="[SHOPLIST.xls]_SHOPLIST_xl_6171"/>
      <sheetName val="[SHOPLIST.xls]_SHOPLIST_xl_6172"/>
      <sheetName val="[SHOPLIST.xls]_SHOPLIST_xl_6173"/>
      <sheetName val="[SHOPLIST.xls]_SHOPLIST_xl_6174"/>
      <sheetName val="[SHOPLIST.xls]_SHOPLIST_xl_6175"/>
      <sheetName val="[SHOPLIST.xls]_SHOPLIST_xl_6176"/>
      <sheetName val="[SHOPLIST.xls]_SHOPLIST_xl_6177"/>
      <sheetName val="[SHOPLIST.xls]_SHOPLIST_xl_6178"/>
      <sheetName val="[SHOPLIST.xls]_SHOPLIST_xl_6179"/>
      <sheetName val="[SHOPLIST.xls]_SHOPLIST_xl_6180"/>
      <sheetName val="[SHOPLIST.xls]_SHOPLIST_xl_6181"/>
      <sheetName val="[SHOPLIST.xls]_SHOPLIST_xl_6182"/>
      <sheetName val="[SHOPLIST.xls]_SHOPLIST_xl_6183"/>
      <sheetName val="[SHOPLIST.xls]_SHOPLIST_xl_6184"/>
      <sheetName val="[SHOPLIST.xls]_SHOPLIST_xl_6185"/>
      <sheetName val="[SHOPLIST.xls]_SHOPLIST_xl_6186"/>
      <sheetName val="[SHOPLIST.xls]_SHOPLIST_xl_6187"/>
      <sheetName val="[SHOPLIST.xls]_SHOPLIST_xl_6188"/>
      <sheetName val="[SHOPLIST.xls]_SHOPLIST_xl_6189"/>
      <sheetName val="[SHOPLIST.xls]_SHOPLIST_xl_6190"/>
      <sheetName val="[SHOPLIST.xls]_SHOPLIST_xl_6191"/>
      <sheetName val="[SHOPLIST.xls]_SHOPLIST_xl_6192"/>
      <sheetName val="[SHOPLIST.xls]_SHOPLIST_xl_6193"/>
      <sheetName val="[SHOPLIST.xls]_SHOPLIST_xl_6194"/>
      <sheetName val="[SHOPLIST.xls]_SHOPLIST_xl_6195"/>
      <sheetName val="[SHOPLIST.xls]_SHOPLIST_xl_6196"/>
      <sheetName val="[SHOPLIST.xls]_SHOPLIST_xl_6197"/>
      <sheetName val="[SHOPLIST.xls]_SHOPLIST_xl_6198"/>
      <sheetName val="[SHOPLIST.xls]_SHOPLIST_xl_6199"/>
      <sheetName val="[SHOPLIST.xls]_SHOPLIST_xl_6200"/>
      <sheetName val="[SHOPLIST.xls]_SHOPLIST_xl_6201"/>
      <sheetName val="[SHOPLIST.xls]_SHOPLIST_xl_6202"/>
      <sheetName val="[SHOPLIST.xls]_SHOPLIST_xl_6203"/>
      <sheetName val="[SHOPLIST.xls]_SHOPLIST_xl_6204"/>
      <sheetName val="[SHOPLIST.xls]_SHOPLIST_xl_6205"/>
      <sheetName val="[SHOPLIST.xls]_SHOPLIST_xl_6206"/>
      <sheetName val="[SHOPLIST.xls]_SHOPLIST_xl_6207"/>
      <sheetName val="[SHOPLIST.xls]_SHOPLIST_xl_6208"/>
      <sheetName val="[SHOPLIST.xls]_SHOPLIST_xl_6209"/>
      <sheetName val="[SHOPLIST.xls]_SHOPLIST_xl_6210"/>
      <sheetName val="[SHOPLIST.xls]_SHOPLIST_xl_6211"/>
      <sheetName val="[SHOPLIST.xls]_SHOPLIST_xl_6212"/>
      <sheetName val="[SHOPLIST.xls]_SHOPLIST_xl_6213"/>
      <sheetName val="[SHOPLIST.xls]_SHOPLIST_xl_6214"/>
      <sheetName val="[SHOPLIST.xls]_SHOPLIST_xl_6215"/>
      <sheetName val="[SHOPLIST.xls]_SHOPLIST_xl_6216"/>
      <sheetName val="[SHOPLIST.xls]_SHOPLIST_xl_6217"/>
      <sheetName val="[SHOPLIST.xls]_SHOPLIST_xl_6218"/>
      <sheetName val="[SHOPLIST.xls]_SHOPLIST_xl_6219"/>
      <sheetName val="[SHOPLIST.xls]_SHOPLIST_xl_6220"/>
      <sheetName val="[SHOPLIST.xls]_SHOPLIST_xl_6221"/>
      <sheetName val="[SHOPLIST.xls]_SHOPLIST_xl_6222"/>
      <sheetName val="[SHOPLIST.xls]_SHOPLIST_xl_6223"/>
      <sheetName val="[SHOPLIST.xls]_SHOPLIST_xl_6224"/>
      <sheetName val="[SHOPLIST.xls]_SHOPLIST_xl_6225"/>
      <sheetName val="[SHOPLIST.xls]_SHOPLIST_xl_6226"/>
      <sheetName val="[SHOPLIST.xls]_SHOPLIST_xl_6227"/>
      <sheetName val="[SHOPLIST.xls]_SHOPLIST_xl_6228"/>
      <sheetName val="[SHOPLIST.xls]_SHOPLIST_xl_6229"/>
      <sheetName val="[SHOPLIST.xls]_SHOPLIST_xl_6230"/>
      <sheetName val="[SHOPLIST.xls]_SHOPLIST_xl_6231"/>
      <sheetName val="[SHOPLIST.xls]_SHOPLIST_xl_6232"/>
      <sheetName val="[SHOPLIST.xls]_SHOPLIST_xl_6233"/>
      <sheetName val="[SHOPLIST.xls]_SHOPLIST_xl_6234"/>
      <sheetName val="[SHOPLIST.xls]_SHOPLIST_xl_6235"/>
      <sheetName val="[SHOPLIST.xls]_SHOPLIST_xl_6236"/>
      <sheetName val="[SHOPLIST.xls]_SHOPLIST_xl_6237"/>
      <sheetName val="[SHOPLIST.xls]_SHOPLIST_xl_6238"/>
      <sheetName val="[SHOPLIST.xls]_SHOPLIST_xl_6239"/>
      <sheetName val="[SHOPLIST.xls]_SHOPLIST_xl_6240"/>
      <sheetName val="[SHOPLIST.xls]_SHOPLIST_xl_6241"/>
      <sheetName val="[SHOPLIST.xls]_SHOPLIST_xl_6242"/>
      <sheetName val="[SHOPLIST.xls]_SHOPLIST_xl_6243"/>
      <sheetName val="[SHOPLIST.xls]_SHOPLIST_xl_6244"/>
      <sheetName val="[SHOPLIST.xls]_SHOPLIST_xl_6245"/>
      <sheetName val="[SHOPLIST.xls]_SHOPLIST_xl_6246"/>
      <sheetName val="[SHOPLIST.xls]_SHOPLIST_xl_6247"/>
      <sheetName val="[SHOPLIST.xls]_SHOPLIST_xl_6248"/>
      <sheetName val="[SHOPLIST.xls]_SHOPLIST_xl_6249"/>
      <sheetName val="[SHOPLIST.xls]_SHOPLIST_xl_6250"/>
      <sheetName val="[SHOPLIST.xls]_SHOPLIST_xl_6251"/>
      <sheetName val="[SHOPLIST.xls]_SHOPLIST_xl_6252"/>
      <sheetName val="[SHOPLIST.xls]_SHOPLIST_xl_6253"/>
      <sheetName val="[SHOPLIST.xls]_SHOPLIST_xl_6254"/>
      <sheetName val="[SHOPLIST.xls]_SHOPLIST_xl_6255"/>
      <sheetName val="[SHOPLIST.xls]_SHOPLIST_xl_6256"/>
      <sheetName val="[SHOPLIST.xls]_SHOPLIST_xl_6257"/>
      <sheetName val="[SHOPLIST.xls]_SHOPLIST_xl_6258"/>
      <sheetName val="[SHOPLIST.xls]_SHOPLIST_xl_6259"/>
      <sheetName val="[SHOPLIST.xls]_SHOPLIST_xl_6260"/>
      <sheetName val="[SHOPLIST.xls]_SHOPLIST_xl_6261"/>
      <sheetName val="[SHOPLIST.xls]_SHOPLIST_xl_6262"/>
      <sheetName val="[SHOPLIST.xls]_SHOPLIST_xl_6263"/>
      <sheetName val="[SHOPLIST.xls]_SHOPLIST_xl_6264"/>
      <sheetName val="[SHOPLIST.xls]_SHOPLIST_xl_6265"/>
      <sheetName val="[SHOPLIST.xls]_SHOPLIST_xl_6266"/>
      <sheetName val="[SHOPLIST.xls]_SHOPLIST_xl_6267"/>
      <sheetName val="[SHOPLIST.xls]_SHOPLIST_xl_6268"/>
      <sheetName val="[SHOPLIST.xls]_SHOPLIST_xl_6269"/>
      <sheetName val="[SHOPLIST.xls]_SHOPLIST_xl_6270"/>
      <sheetName val="[SHOPLIST.xls]_SHOPLIST_xl_6271"/>
      <sheetName val="[SHOPLIST.xls]_SHOPLIST_xl_6272"/>
      <sheetName val="[SHOPLIST.xls]_SHOPLIST_xl_6273"/>
      <sheetName val="[SHOPLIST.xls]_SHOPLIST_xl_6274"/>
      <sheetName val="[SHOPLIST.xls]_SHOPLIST_xl_6275"/>
      <sheetName val="[SHOPLIST.xls]_SHOPLIST_xl_6276"/>
      <sheetName val="[SHOPLIST.xls]_SHOPLIST_xl_6277"/>
      <sheetName val="[SHOPLIST.xls]_SHOPLIST_xl_6278"/>
      <sheetName val="[SHOPLIST.xls]_SHOPLIST_xl_6279"/>
      <sheetName val="[SHOPLIST_xls]70_x005f_x0000___0_x010"/>
      <sheetName val="entitlements"/>
      <sheetName val="Cost of O &amp; O"/>
      <sheetName val="Mec  BOQ"/>
      <sheetName val="Prelim"/>
      <sheetName val="HOTEL_ann"/>
      <sheetName val="Income_Statement2"/>
      <sheetName val="ASD_Sum_of_Parts1"/>
      <sheetName val="SUBS_SUM1"/>
      <sheetName val="tower_and_monopoles_1"/>
      <sheetName val="Field_Values1"/>
      <sheetName val="CFForecast_detail1"/>
      <sheetName val="GM_&amp;_TA1"/>
      <sheetName val="10__&amp;_11__Rate_Code_&amp;_BQ1"/>
      <sheetName val="key_dates1"/>
      <sheetName val="Basement_Budget1"/>
      <sheetName val="US_Ship_Repair_Industry_Growth"/>
      <sheetName val="Market_Overview"/>
      <sheetName val="US_Shipyard_Repair_Output"/>
      <sheetName val="Summary_Financials"/>
      <sheetName val="Fee_Rate_Summary1"/>
      <sheetName val="Bid Tab"/>
      <sheetName val="Bid-Comp"/>
      <sheetName val="BILL3 R"/>
      <sheetName val="bill 4 (Orig)"/>
      <sheetName val="bill 8"/>
      <sheetName val="bill 9"/>
      <sheetName val="bill 11"/>
      <sheetName val="bill 12 Gal. Pipe"/>
      <sheetName val="bill 13 Dye Pen"/>
      <sheetName val="GRP Installation"/>
      <sheetName val="GRP Support"/>
      <sheetName val="EOT"/>
      <sheetName val="bill 10 (4 plant)"/>
      <sheetName val="bill 4 (Revised)"/>
      <sheetName val="bill 3 Old"/>
      <sheetName val="A &amp; B (2)"/>
      <sheetName val="Cost Summary Breakdown"/>
      <sheetName val="Kidtrans Per Phase Code"/>
      <sheetName val="P2P"/>
      <sheetName val="Bid_Tab"/>
      <sheetName val="BILL3_R"/>
      <sheetName val="bill_4_(Orig)"/>
      <sheetName val="bill_8"/>
      <sheetName val="bill_9"/>
      <sheetName val="bill_12_Gal__Pipe"/>
      <sheetName val="bill_13_Dye_Pen"/>
      <sheetName val="GRP_Installation"/>
      <sheetName val="GRP_Support"/>
      <sheetName val="bill_10_(4_plant)"/>
      <sheetName val="bill_4_(Revised)"/>
      <sheetName val="bill_3_Old"/>
      <sheetName val="A_&amp;_B_(2)"/>
      <sheetName val="Cost_Summary_Breakdown"/>
      <sheetName val="derive"/>
      <sheetName val="Land Dev't. Ph-1"/>
      <sheetName val="4-Lane bridge"/>
      <sheetName val="RFP Codes"/>
      <sheetName val="subcon sched"/>
      <sheetName val="MU1"/>
      <sheetName val="OPT1"/>
      <sheetName val="afis"/>
      <sheetName val="D&amp;W"/>
      <sheetName val="Derv"/>
      <sheetName val="COST-EST LTI P5C"/>
      <sheetName val="EQUIPMENT"/>
      <sheetName val="EquipList"/>
      <sheetName val="BOQ-P"/>
      <sheetName val="QTO"/>
      <sheetName val="quitangquil"/>
      <sheetName val="Civilwks.Deriv"/>
      <sheetName val="Main Bldg."/>
      <sheetName val="ewrks-deriv"/>
      <sheetName val="L(2)"/>
      <sheetName val="Summary of Qty2"/>
      <sheetName val="Main Works"/>
      <sheetName val="Bill of Quantity"/>
      <sheetName val="BM-Stairs"/>
      <sheetName val="NSC"/>
      <sheetName val="str. deriv"/>
      <sheetName val="Installation"/>
      <sheetName val="derivation"/>
      <sheetName val="L(1)"/>
      <sheetName val="L(3)"/>
      <sheetName val="L(4)"/>
      <sheetName val="masonry works"/>
      <sheetName val="Labor"/>
      <sheetName val="Bill 10 - Specialties"/>
      <sheetName val="Lookup Table"/>
      <sheetName val="CD_LC"/>
      <sheetName val="GenReq"/>
      <sheetName val="DERIV"/>
      <sheetName val="CWDerivation"/>
      <sheetName val="UCRef1"/>
      <sheetName val="9.1"/>
      <sheetName val="Bidsum"/>
      <sheetName val="BOQ3"/>
      <sheetName val="Bill summary of cost"/>
      <sheetName val="GFA"/>
      <sheetName val="BILLING SUMMARY"/>
      <sheetName val="f-pm-04-12-03A-AWPH6-LD"/>
      <sheetName val="S-Curve"/>
      <sheetName val="Job Data"/>
      <sheetName val="ICA2007-BOQ-Revised (5-7-2007)"/>
      <sheetName val="ph2B cnstrction sched."/>
      <sheetName val="Phase 2A - REvised"/>
      <sheetName val="BOQ - for submission"/>
      <sheetName val="Summary (overall)"/>
      <sheetName val="Footing Tie Beam"/>
      <sheetName val="bi-mnthly rep Villa"/>
      <sheetName val="UCRef3"/>
      <sheetName val="takeoff2"/>
      <sheetName val="Section"/>
      <sheetName val="Bid Form A-2"/>
      <sheetName val="Bid_Tab1"/>
      <sheetName val="BILL3_R1"/>
      <sheetName val="bill_4_(Orig)1"/>
      <sheetName val="bill_81"/>
      <sheetName val="bill_91"/>
      <sheetName val="bill_12_Gal__Pipe1"/>
      <sheetName val="bill_13_Dye_Pen1"/>
      <sheetName val="GRP_Installation1"/>
      <sheetName val="GRP_Support1"/>
      <sheetName val="bill_10_(4_plant)1"/>
      <sheetName val="bill_4_(Revised)1"/>
      <sheetName val="bill_3_Old1"/>
      <sheetName val="A_&amp;_B_(2)1"/>
      <sheetName val="Cost_Summary_Breakdown1"/>
      <sheetName val="Kidtrans_Per_Phase_Code"/>
      <sheetName val="Land_Dev't__Ph-1"/>
      <sheetName val="4-Lane_bridge"/>
      <sheetName val="RFP_Codes"/>
      <sheetName val="subcon_sched"/>
      <sheetName val="COST-EST_LTI_P5C"/>
      <sheetName val="Civilwks_Deriv"/>
      <sheetName val="Main_Bldg_"/>
      <sheetName val="Summary_of_Qty2"/>
      <sheetName val="Main_Works"/>
      <sheetName val="Bill_of_Quantity"/>
      <sheetName val="str__deriv"/>
      <sheetName val="masonry_works"/>
      <sheetName val="Bill_10_-_Specialties"/>
      <sheetName val="Lookup_Table"/>
      <sheetName val="9_1"/>
      <sheetName val="Bill_summary_of_cost"/>
      <sheetName val="BILLING_SUMMARY"/>
      <sheetName val="Job_Data"/>
      <sheetName val="ICA2007-BOQ-Revised_(5-7-2007)"/>
      <sheetName val="ph2B_cnstrction_sched_"/>
      <sheetName val="Phase_2A_-_REvised"/>
      <sheetName val="BOQ_-_for_submission"/>
      <sheetName val="Summary_(overall)"/>
      <sheetName val="Footing_Tie_Beam"/>
      <sheetName val="bi-mnthly_rep_Villa"/>
      <sheetName val="Bid_Form_A-2"/>
      <sheetName val="COMP-consolidated1"/>
      <sheetName val="doorshardwares"/>
      <sheetName val="derive mep"/>
      <sheetName val="MATERIAL'S PRICE"/>
      <sheetName val="INDENTIFICATION"/>
      <sheetName val="look up"/>
      <sheetName val="Dir-Conc "/>
      <sheetName val="DERIVE DI"/>
      <sheetName val="DI"/>
      <sheetName val="BOQ (L)"/>
      <sheetName val="5-Digit"/>
      <sheetName val="203 Eqpt r1"/>
      <sheetName val="bar chart-rev"/>
      <sheetName val="Bill 3 -BPO1"/>
      <sheetName val="Bill 3 -BPO2"/>
      <sheetName val="BM-Substructure"/>
      <sheetName val="Bill 2 -RETAIL"/>
      <sheetName val="Insulation_Utl_Off"/>
      <sheetName val="[SHOPLIST_xls]70?,/0?"/>
      <sheetName val="Code 07"/>
      <sheetName val="Code 09"/>
      <sheetName val="C-18"/>
      <sheetName val="COA-17"/>
      <sheetName val="表二"/>
      <sheetName val="stld (2)"/>
      <sheetName val="Beamsked"/>
      <sheetName val="Columnsked"/>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Inventory_"/>
      <sheetName val="[SHOPLIST.xls]70___0_s__i____80"/>
      <sheetName val="[SHOPLIST.xls]_VW__VU________62"/>
      <sheetName val="[SHOPLIST.xls]_VW__VU________63"/>
      <sheetName val="[SHOPLIST.xls]70_x005f_x0000___0_x_25"/>
      <sheetName val="[SHOPLIST.xls]70___0_s__i____81"/>
      <sheetName val="[SHOPLIST.xls]70___0_s__i____82"/>
      <sheetName val="[SHOPLIST.xls]_SHOPLIST_xl_6280"/>
      <sheetName val="[SHOPLIST.xls]_SHOPLIST_xl_6281"/>
      <sheetName val="[SHOPLIST.xls]_SHOPLIST_xl_6282"/>
      <sheetName val="[SHOPLIST.xls]_SHOPLIST_xl_6283"/>
      <sheetName val="[SHOPLIST.xls]_SHOPLIST_xl_6284"/>
      <sheetName val="[SHOPLIST.xls]_SHOPLIST_xl_6285"/>
      <sheetName val="[SHOPLIST.xls]_SHOPLIST_xl_6286"/>
      <sheetName val="[SHOPLIST.xls]_SHOPLIST_xl_6287"/>
      <sheetName val="[SHOPLIST.xls]_SHOPLIST_xl_6288"/>
      <sheetName val="[SHOPLIST.xls]_SHOPLIST_xl_6289"/>
      <sheetName val="[SHOPLIST.xls]_SHOPLIST_xl_6290"/>
      <sheetName val="[SHOPLIST.xls]_SHOPLIST_xl_6291"/>
      <sheetName val="[SHOPLIST.xls]_SHOPLIST_xl_6292"/>
      <sheetName val="[SHOPLIST.xls]_SHOPLIST_xl_6293"/>
      <sheetName val="[SHOPLIST.xls]_SHOPLIST_xl_6294"/>
      <sheetName val="[SHOPLIST.xls]_SHOPLIST_xl_6295"/>
      <sheetName val="[SHOPLIST.xls]_SHOPLIST_xl_6296"/>
      <sheetName val="[SHOPLIST.xls]_SHOPLIST_xl_6297"/>
      <sheetName val="[SHOPLIST.xls]_SHOPLIST_xl_6298"/>
      <sheetName val="[SHOPLIST.xls]_SHOPLIST_xl_6299"/>
      <sheetName val="[SHOPLIST.xls]_SHOPLIST_xl_6300"/>
      <sheetName val="[SHOPLIST.xls]_SHOPLIST_xl_6301"/>
      <sheetName val="[SHOPLIST.xls]_SHOPLIST_xl_6302"/>
      <sheetName val="[SHOPLIST.xls]_SHOPLIST_xl_6303"/>
      <sheetName val="[SHOPLIST.xls]_SHOPLIST_xl_6304"/>
      <sheetName val="[SHOPLIST.xls]_SHOPLIST_xl_6305"/>
      <sheetName val="[SHOPLIST.xls]_SHOPLIST_xl_6306"/>
      <sheetName val="[SHOPLIST.xls]_SHOPLIST_xl_6307"/>
      <sheetName val="[SHOPLIST.xls]_SHOPLIST_xl_6308"/>
      <sheetName val="[SHOPLIST.xls]_SHOPLIST_xl_6309"/>
      <sheetName val="[SHOPLIST.xls]_SHOPLIST_xl_6310"/>
      <sheetName val="[SHOPLIST.xls]_SHOPLIST_xl_6311"/>
      <sheetName val="[SHOPLIST.xls]_SHOPLIST_xl_6312"/>
      <sheetName val="[SHOPLIST.xls]_SHOPLIST_xl_6313"/>
      <sheetName val="[SHOPLIST.xls]_SHOPLIST_xl_6314"/>
      <sheetName val="[SHOPLIST.xls]_SHOPLIST_xl_6315"/>
      <sheetName val="[SHOPLIST.xls]_SHOPLIST_xl_6316"/>
      <sheetName val="[SHOPLIST.xls]_SHOPLIST_xl_6317"/>
      <sheetName val="[SHOPLIST.xls]_SHOPLIST_xl_6318"/>
      <sheetName val="[SHOPLIST.xls]_SHOPLIST_xl_6319"/>
      <sheetName val="[SHOPLIST.xls]_SHOPLIST_xl_6320"/>
      <sheetName val="[SHOPLIST.xls]_SHOPLIST_xl_6321"/>
      <sheetName val="[SHOPLIST.xls]_SHOPLIST_xl_6322"/>
      <sheetName val="[SHOPLIST.xls]_SHOPLIST_xl_6323"/>
      <sheetName val="[SHOPLIST.xls]_SHOPLIST_xl_6324"/>
      <sheetName val="[SHOPLIST.xls]_SHOPLIST_xl_6325"/>
      <sheetName val="[SHOPLIST.xls]_SHOPLIST_xl_6326"/>
      <sheetName val="[SHOPLIST.xls]_SHOPLIST_xl_6327"/>
      <sheetName val="[SHOPLIST.xls]_SHOPLIST_xl_6328"/>
      <sheetName val="[SHOPLIST.xls]_SHOPLIST_xl_6329"/>
      <sheetName val="[SHOPLIST.xls]_SHOPLIST_xl_6330"/>
      <sheetName val="[SHOPLIST.xls]_SHOPLIST_xl_6331"/>
      <sheetName val="[SHOPLIST.xls]_SHOPLIST_xl_6332"/>
      <sheetName val="[SHOPLIST.xls]_SHOPLIST_xl_6333"/>
      <sheetName val="[SHOPLIST.xls]_SHOPLIST_xl_6334"/>
      <sheetName val="[SHOPLIST.xls]_SHOPLIST_xl_6335"/>
      <sheetName val="[SHOPLIST.xls]_SHOPLIST_xl_6336"/>
      <sheetName val="[SHOPLIST.xls]_SHOPLIST_xl_6337"/>
      <sheetName val="[SHOPLIST.xls]_SHOPLIST_xl_6338"/>
      <sheetName val="[SHOPLIST.xls]_SHOPLIST_xl_6339"/>
      <sheetName val="[SHOPLIST.xls]_SHOPLIST_xl_6340"/>
      <sheetName val="[SHOPLIST.xls]_SHOPLIST_xl_6341"/>
      <sheetName val="[SHOPLIST.xls]_SHOPLIST_xl_6342"/>
      <sheetName val="[SHOPLIST.xls]_SHOPLIST_xl_6343"/>
      <sheetName val="[SHOPLIST.xls]_SHOPLIST_xl_6344"/>
      <sheetName val="[SHOPLIST.xls]_SHOPLIST_xl_6345"/>
      <sheetName val="[SHOPLIST.xls]_SHOPLIST_xl_6346"/>
      <sheetName val="[SHOPLIST.xls]_SHOPLIST_xl_6347"/>
      <sheetName val="[SHOPLIST.xls]_SHOPLIST_xl_6348"/>
      <sheetName val="[SHOPLIST.xls]_SHOPLIST_xl_6349"/>
      <sheetName val="[SHOPLIST.xls]_SHOPLIST_xl_6350"/>
      <sheetName val="[SHOPLIST.xls]_SHOPLIST_xl_6351"/>
      <sheetName val="[SHOPLIST.xls]_SHOPLIST_xl_6352"/>
      <sheetName val="[SHOPLIST.xls]_SHOPLIST_xl_6353"/>
      <sheetName val="[SHOPLIST.xls]_SHOPLIST_xl_6354"/>
      <sheetName val="[SHOPLIST.xls]_SHOPLIST_xl_6355"/>
      <sheetName val="[SHOPLIST.xls]_SHOPLIST_xl_6356"/>
      <sheetName val="[SHOPLIST.xls]_SHOPLIST_xl_6357"/>
      <sheetName val="[SHOPLIST.xls]_SHOPLIST_xl_6358"/>
      <sheetName val="[SHOPLIST.xls]_SHOPLIST_xl_6359"/>
      <sheetName val="[SHOPLIST.xls]_SHOPLIST_xl_6360"/>
      <sheetName val="[SHOPLIST.xls]_SHOPLIST_xl_6361"/>
      <sheetName val="[SHOPLIST.xls]_SHOPLIST_xl_6362"/>
      <sheetName val="[SHOPLIST.xls]_SHOPLIST_xl_6363"/>
      <sheetName val="[SHOPLIST.xls]_SHOPLIST_xl_6364"/>
      <sheetName val="[SHOPLIST.xls]_SHOPLIST_xl_6365"/>
      <sheetName val="[SHOPLIST.xls]_SHOPLIST_xl_6366"/>
      <sheetName val="[SHOPLIST.xls]_SHOPLIST_xl_6367"/>
      <sheetName val="[SHOPLIST.xls]_SHOPLIST_xl_6368"/>
      <sheetName val="[SHOPLIST.xls]_SHOPLIST_xl_6369"/>
      <sheetName val="[SHOPLIST.xls]_SHOPLIST_xl_6370"/>
      <sheetName val="[SHOPLIST.xls]_SHOPLIST_xl_6371"/>
      <sheetName val="[SHOPLIST.xls]_SHOPLIST_xl_6372"/>
      <sheetName val="[SHOPLIST.xls]_SHOPLIST_xl_6373"/>
      <sheetName val="[SHOPLIST.xls]_SHOPLIST_xl_6374"/>
      <sheetName val="[SHOPLIST.xls]_SHOPLIST_xl_6375"/>
      <sheetName val="[SHOPLIST.xls]_SHOPLIST_xl_6376"/>
      <sheetName val="[SHOPLIST.xls]_SHOPLIST_xl_6377"/>
      <sheetName val="[SHOPLIST.xls]_SHOPLIST_xl_6378"/>
      <sheetName val="[SHOPLIST.xls]_SHOPLIST_xl_6379"/>
      <sheetName val="[SHOPLIST.xls]_SHOPLIST_xl_6380"/>
      <sheetName val="[SHOPLIST.xls]_SHOPLIST_xl_6381"/>
      <sheetName val="[SHOPLIST.xls]_SHOPLIST_xl_6382"/>
      <sheetName val="[SHOPLIST.xls]_SHOPLIST_xl_6383"/>
      <sheetName val="[SHOPLIST.xls]_SHOPLIST_xl_6384"/>
      <sheetName val="[SHOPLIST.xls]_SHOPLIST_xl_6385"/>
      <sheetName val="[SHOPLIST.xls]_SHOPLIST_xl_6386"/>
      <sheetName val="[SHOPLIST.xls]_SHOPLIST_xl_6387"/>
      <sheetName val="[SHOPLIST.xls]_SHOPLIST_xl_6388"/>
      <sheetName val="[SHOPLIST.xls]_SHOPLIST_xl_6389"/>
      <sheetName val="[SHOPLIST.xls]_SHOPLIST_xl_6390"/>
      <sheetName val="[SHOPLIST.xls]_SHOPLIST_xl_6391"/>
      <sheetName val="[SHOPLIST.xls]_SHOPLIST_xl_6392"/>
      <sheetName val="[SHOPLIST.xls]_SHOPLIST_xl_6393"/>
      <sheetName val="[SHOPLIST.xls]_SHOPLIST_xl_6394"/>
      <sheetName val="[SHOPLIST.xls]_SHOPLIST_xl_6395"/>
      <sheetName val="[SHOPLIST.xls]_SHOPLIST_xl_6396"/>
      <sheetName val="[SHOPLIST.xls]_SHOPLIST_xl_6397"/>
      <sheetName val="[SHOPLIST.xls]_SHOPLIST_xl_6398"/>
      <sheetName val="[SHOPLIST.xls]_SHOPLIST_xl_6399"/>
      <sheetName val="[SHOPLIST.xls]_SHOPLIST_xl_6400"/>
      <sheetName val="[SHOPLIST.xls]_SHOPLIST_xl_6401"/>
      <sheetName val="[SHOPLIST.xls]_SHOPLIST_xl_6402"/>
      <sheetName val="[SHOPLIST.xls]_SHOPLIST_xl_6403"/>
      <sheetName val="[SHOPLIST.xls]_SHOPLIST_xl_6404"/>
      <sheetName val="[SHOPLIST.xls]_SHOPLIST_xl_6405"/>
      <sheetName val="[SHOPLIST.xls]_SHOPLIST_xl_6406"/>
      <sheetName val="[SHOPLIST.xls]_SHOPLIST_xl_6407"/>
      <sheetName val="[SHOPLIST.xls]_SHOPLIST_xl_6408"/>
      <sheetName val="[SHOPLIST.xls]_SHOPLIST_xl_6409"/>
      <sheetName val="[SHOPLIST.xls]_SHOPLIST_xl_6410"/>
      <sheetName val="[SHOPLIST.xls]_SHOPLIST_xl_6411"/>
      <sheetName val="[SHOPLIST.xls]_SHOPLIST_xl_6412"/>
      <sheetName val="[SHOPLIST.xls]_SHOPLIST_xl_6413"/>
      <sheetName val="[SHOPLIST.xls]_SHOPLIST_xl_6414"/>
      <sheetName val="[SHOPLIST.xls]_SHOPLIST_xl_6415"/>
      <sheetName val="[SHOPLIST.xls]_SHOPLIST_xl_6416"/>
      <sheetName val="[SHOPLIST.xls]_SHOPLIST_xl_6417"/>
      <sheetName val="[SHOPLIST.xls]_SHOPLIST_xl_6418"/>
      <sheetName val="[SHOPLIST.xls]70___0_s__i____83"/>
      <sheetName val="[SHOPLIST.xls]_SHOPLIST_xl_6419"/>
      <sheetName val="[SHOPLIST.xls]_SHOPLIST_xl_6420"/>
      <sheetName val="[SHOPLIST.xls]_SHOPLIST_xl_6421"/>
      <sheetName val="[SHOPLIST.xls]_SHOPLIST_xl_6422"/>
      <sheetName val="[SHOPLIST.xls]_SHOPLIST_xl_6423"/>
      <sheetName val="[SHOPLIST.xls]_SHOPLIST_xl_6424"/>
      <sheetName val="[SHOPLIST.xls]_SHOPLIST_xl_6425"/>
      <sheetName val="[SHOPLIST.xls]_SHOPLIST_xl_6426"/>
      <sheetName val="[SHOPLIST.xls]_SHOPLIST_xl_6427"/>
      <sheetName val="[SHOPLIST.xls]_SHOPLIST_xl_6428"/>
      <sheetName val="[SHOPLIST.xls]_SHOPLIST_xl_6429"/>
      <sheetName val="[SHOPLIST.xls]_SHOPLIST_xl_6430"/>
      <sheetName val="[SHOPLIST.xls]_SHOPLIST_xl_6431"/>
      <sheetName val="[SHOPLIST.xls]_SHOPLIST_xl_6432"/>
      <sheetName val="[SHOPLIST.xls]_SHOPLIST_xl_6433"/>
      <sheetName val="[SHOPLIST.xls]_SHOPLIST_xl_6434"/>
      <sheetName val="[SHOPLIST.xls]_SHOPLIST_xl_6435"/>
      <sheetName val="[SHOPLIST.xls]_SHOPLIST_xl_6436"/>
      <sheetName val="[SHOPLIST.xls]_SHOPLIST_xl_6437"/>
      <sheetName val="[SHOPLIST.xls]_SHOPLIST_xl_6438"/>
      <sheetName val="[SHOPLIST.xls]_SHOPLIST_xl_6439"/>
      <sheetName val="[SHOPLIST.xls]_SHOPLIST_xl_6440"/>
      <sheetName val="[SHOPLIST.xls]_SHOPLIST_xl_6441"/>
      <sheetName val="[SHOPLIST.xls]_SHOPLIST_xl_6442"/>
      <sheetName val="[SHOPLIST.xls]_SHOPLIST_xl_6443"/>
      <sheetName val="[SHOPLIST.xls]_SHOPLIST_xl_6444"/>
      <sheetName val="[SHOPLIST.xls]_SHOPLIST_xl_6445"/>
      <sheetName val="[SHOPLIST.xls]_SHOPLIST_xl_6446"/>
      <sheetName val="[SHOPLIST.xls]_SHOPLIST_xl_6447"/>
      <sheetName val="[SHOPLIST.xls]_SHOPLIST_xl_6448"/>
      <sheetName val="[SHOPLIST.xls]_SHOPLIST_xl_6449"/>
      <sheetName val="[SHOPLIST.xls]_SHOPLIST_xl_6450"/>
      <sheetName val="[SHOPLIST.xls]_SHOPLIST_xl_6451"/>
      <sheetName val="[SHOPLIST.xls]_SHOPLIST_xl_6452"/>
      <sheetName val="[SHOPLIST.xls]_SHOPLIST_xl_6453"/>
      <sheetName val="[SHOPLIST.xls]_SHOPLIST_xl_6454"/>
      <sheetName val="[SHOPLIST.xls]_SHOPLIST_xl_6455"/>
      <sheetName val="[SHOPLIST.xls]_SHOPLIST_xl_6456"/>
      <sheetName val="[SHOPLIST.xls]_SHOPLIST_xl_6457"/>
      <sheetName val="[SHOPLIST.xls]_SHOPLIST_xl_6458"/>
      <sheetName val="[SHOPLIST.xls]_SHOPLIST_xl_6459"/>
      <sheetName val="[SHOPLIST.xls]_SHOPLIST_xl_6460"/>
      <sheetName val="[SHOPLIST.xls]_SHOPLIST_xl_6461"/>
      <sheetName val="[SHOPLIST.xls]_SHOPLIST_xl_6462"/>
      <sheetName val="[SHOPLIST.xls]_SHOPLIST_xl_6463"/>
      <sheetName val="[SHOPLIST.xls]_SHOPLIST_xl_6464"/>
      <sheetName val="[SHOPLIST.xls]_SHOPLIST_xl_6465"/>
      <sheetName val="[SHOPLIST.xls]_SHOPLIST_xl_6466"/>
      <sheetName val="[SHOPLIST.xls]_SHOPLIST_xl_6467"/>
      <sheetName val="[SHOPLIST.xls]_SHOPLIST_xl_6468"/>
      <sheetName val="[SHOPLIST.xls]_SHOPLIST_xl_6469"/>
      <sheetName val="[SHOPLIST.xls]_SHOPLIST_xl_6470"/>
      <sheetName val="[SHOPLIST.xls]_SHOPLIST_xl_6471"/>
      <sheetName val="[SHOPLIST.xls]_SHOPLIST_xl_6472"/>
      <sheetName val="[SHOPLIST.xls]_SHOPLIST_xl_6473"/>
      <sheetName val="[SHOPLIST.xls]_SHOPLIST_xl_6474"/>
      <sheetName val="[SHOPLIST.xls]_SHOPLIST_xl_6475"/>
      <sheetName val="[SHOPLIST.xls]_SHOPLIST_xl_6476"/>
      <sheetName val="[SHOPLIST.xls]_SHOPLIST_xl_6477"/>
      <sheetName val="[SHOPLIST.xls]_SHOPLIST_xl_6478"/>
      <sheetName val="[SHOPLIST.xls]_SHOPLIST_xl_6479"/>
      <sheetName val="[SHOPLIST.xls]_SHOPLIST_xl_6480"/>
      <sheetName val="[SHOPLIST.xls]_SHOPLIST_xl_6481"/>
      <sheetName val="[SHOPLIST.xls]_SHOPLIST_xl_6482"/>
      <sheetName val="[SHOPLIST.xls]_SHOPLIST_xl_6483"/>
      <sheetName val="[SHOPLIST.xls]_SHOPLIST_xl_6484"/>
      <sheetName val="[SHOPLIST.xls]_SHOPLIST_xl_6485"/>
      <sheetName val="[SHOPLIST.xls]_SHOPLIST_xl_6486"/>
      <sheetName val="[SHOPLIST.xls]_SHOPLIST_xl_6487"/>
      <sheetName val="[SHOPLIST.xls]_SHOPLIST_xl_6488"/>
      <sheetName val="[SHOPLIST.xls]_SHOPLIST_xl_6489"/>
      <sheetName val="[SHOPLIST.xls]_SHOPLIST_xl_6490"/>
      <sheetName val="[SHOPLIST.xls]_SHOPLIST_xl_6491"/>
      <sheetName val="[SHOPLIST.xls]_SHOPLIST_xl_6492"/>
      <sheetName val="[SHOPLIST.xls]_SHOPLIST_xl_6493"/>
      <sheetName val="[SHOPLIST.xls]_SHOPLIST_xl_6494"/>
      <sheetName val="[SHOPLIST.xls]_SHOPLIST_xl_6495"/>
      <sheetName val="[SHOPLIST.xls]_SHOPLIST_xl_6496"/>
      <sheetName val="[SHOPLIST.xls]_SHOPLIST_xl_6497"/>
      <sheetName val="[SHOPLIST.xls]_SHOPLIST_xl_6498"/>
      <sheetName val="[SHOPLIST.xls]_SHOPLIST_xl_6499"/>
      <sheetName val="[SHOPLIST.xls]_SHOPLIST_xl_6500"/>
      <sheetName val="[SHOPLIST.xls]_SHOPLIST_xl_6501"/>
      <sheetName val="[SHOPLIST.xls]_SHOPLIST_xl_6502"/>
      <sheetName val="[SHOPLIST.xls]_SHOPLIST_xl_6503"/>
      <sheetName val="[SHOPLIST.xls]_SHOPLIST_xl_6504"/>
      <sheetName val="[SHOPLIST.xls]_SHOPLIST_xl_6505"/>
      <sheetName val="[SHOPLIST.xls]_SHOPLIST_xl_6506"/>
      <sheetName val="[SHOPLIST.xls]_SHOPLIST_xl_6507"/>
      <sheetName val="[SHOPLIST.xls]_SHOPLIST_xl_6508"/>
      <sheetName val="[SHOPLIST.xls]_SHOPLIST_xl_6509"/>
      <sheetName val="[SHOPLIST.xls]_SHOPLIST_xl_6510"/>
      <sheetName val="[SHOPLIST.xls]_SHOPLIST_xl_6511"/>
      <sheetName val="[SHOPLIST.xls]_SHOPLIST_xl_6512"/>
      <sheetName val="[SHOPLIST.xls]_SHOPLIST_xl_6513"/>
      <sheetName val="[SHOPLIST.xls]_SHOPLIST_xl_6514"/>
      <sheetName val="[SHOPLIST.xls]_SHOPLIST_xl_6515"/>
      <sheetName val="[SHOPLIST.xls]_SHOPLIST_xl_6516"/>
      <sheetName val="[SHOPLIST.xls]_SHOPLIST_xl_6517"/>
      <sheetName val="[SHOPLIST.xls]_SHOPLIST_xl_6518"/>
      <sheetName val="[SHOPLIST.xls]_SHOPLIST_xl_6519"/>
      <sheetName val="[SHOPLIST.xls]_SHOPLIST_xl_6520"/>
      <sheetName val="[SHOPLIST.xls]_SHOPLIST_xl_6521"/>
      <sheetName val="[SHOPLIST.xls]_SHOPLIST_xl_6522"/>
      <sheetName val="[SHOPLIST.xls]_SHOPLIST_xl_6523"/>
      <sheetName val="[SHOPLIST.xls]_SHOPLIST_xl_6524"/>
      <sheetName val="[SHOPLIST.xls]_SHOPLIST_xl_6525"/>
      <sheetName val="[SHOPLIST.xls]_SHOPLIST_xl_6526"/>
      <sheetName val="[SHOPLIST.xls]_SHOPLIST_xl_6527"/>
      <sheetName val="[SHOPLIST.xls]_SHOPLIST_xl_6528"/>
      <sheetName val="[SHOPLIST.xls]_SHOPLIST_xl_6529"/>
      <sheetName val="[SHOPLIST.xls]_SHOPLIST_xl_6530"/>
      <sheetName val="[SHOPLIST.xls]_SHOPLIST_xl_6531"/>
      <sheetName val="[SHOPLIST.xls]_SHOPLIST_xl_6532"/>
      <sheetName val="[SHOPLIST.xls]_SHOPLIST_xl_6533"/>
      <sheetName val="[SHOPLIST.xls]_SHOPLIST_xl_6534"/>
      <sheetName val="[SHOPLIST.xls]_SHOPLIST_xl_6535"/>
      <sheetName val="[SHOPLIST.xls]_SHOPLIST_xl_6536"/>
      <sheetName val="[SHOPLIST.xls]_SHOPLIST_xl_6537"/>
      <sheetName val="[SHOPLIST.xls]_SHOPLIST_xl_6538"/>
      <sheetName val="[SHOPLIST.xls]_SHOPLIST_xl_6539"/>
      <sheetName val="[SHOPLIST.xls]_SHOPLIST_xl_6540"/>
      <sheetName val="[SHOPLIST.xls]_SHOPLIST_xl_6541"/>
      <sheetName val="[SHOPLIST.xls]_SHOPLIST_xl_6542"/>
      <sheetName val="[SHOPLIST.xls]_SHOPLIST_xl_6543"/>
      <sheetName val="[SHOPLIST.xls]_SHOPLIST_xl_6544"/>
      <sheetName val="[SHOPLIST.xls]_SHOPLIST_xl_6545"/>
      <sheetName val="[SHOPLIST.xls]_SHOPLIST_xl_6546"/>
      <sheetName val="[SHOPLIST.xls]_SHOPLIST_xl_6547"/>
      <sheetName val="[SHOPLIST.xls]_SHOPLIST_xl_6548"/>
      <sheetName val="[SHOPLIST.xls]_SHOPLIST_xl_6549"/>
      <sheetName val="[SHOPLIST.xls]_SHOPLIST_xl_6550"/>
      <sheetName val="[SHOPLIST.xls]_SHOPLIST_xl_6551"/>
      <sheetName val="[SHOPLIST.xls]_SHOPLIST_xl_6552"/>
      <sheetName val="[SHOPLIST.xls]_SHOPLIST_xl_6553"/>
      <sheetName val="[SHOPLIST.xls]_SHOPLIST_xl_6554"/>
      <sheetName val="[SHOPLIST.xls]_SHOPLIST_xl_6555"/>
      <sheetName val="[SHOPLIST.xls]_SHOPLIST_xl_6556"/>
      <sheetName val="[SHOPLIST.xls]_SHOPLIST_xl_6557"/>
      <sheetName val="[SHOPLIST.xls]_SHOPLIST_xl_6558"/>
      <sheetName val="[SHOPLIST.xls]_SHOPLIST_xl_6559"/>
      <sheetName val="[SHOPLIST.xls]_SHOPLIST_xl_6560"/>
      <sheetName val="[SHOPLIST.xls]_SHOPLIST_xl_6561"/>
      <sheetName val="[SHOPLIST.xls]_SHOPLIST_xl_6562"/>
      <sheetName val="[SHOPLIST.xls]_SHOPLIST_xl_6563"/>
      <sheetName val="[SHOPLIST.xls]_SHOPLIST_xl_6564"/>
      <sheetName val="[SHOPLIST.xls]_SHOPLIST_xl_6565"/>
      <sheetName val="[SHOPLIST.xls]_SHOPLIST_xl_6566"/>
      <sheetName val="[SHOPLIST.xls]_SHOPLIST_xl_6567"/>
      <sheetName val="[SHOPLIST.xls]_SHOPLIST_xl_6568"/>
      <sheetName val="[SHOPLIST.xls]_SHOPLIST_xl_6569"/>
      <sheetName val="[SHOPLIST.xls]_SHOPLIST_xl_6570"/>
      <sheetName val="[SHOPLIST.xls]_SHOPLIST_xl_6571"/>
      <sheetName val="[SHOPLIST.xls]_SHOPLIST_xl_6572"/>
      <sheetName val="[SHOPLIST.xls]_SHOPLIST_xl_6573"/>
      <sheetName val="[SHOPLIST.xls]_SHOPLIST_xl_6574"/>
      <sheetName val="[SHOPLIST.xls]_SHOPLIST_xl_6575"/>
      <sheetName val="[SHOPLIST.xls]_SHOPLIST_xl_6576"/>
      <sheetName val="[SHOPLIST.xls]_SHOPLIST_xl_6577"/>
      <sheetName val="[SHOPLIST.xls]_SHOPLIST_xl_6578"/>
      <sheetName val="[SHOPLIST.xls]_SHOPLIST_xl_6579"/>
      <sheetName val="[SHOPLIST.xls]_SHOPLIST_xl_6580"/>
      <sheetName val="[SHOPLIST.xls]_SHOPLIST_xl_6581"/>
      <sheetName val="[SHOPLIST.xls]_SHOPLIST_xl_6582"/>
      <sheetName val="[SHOPLIST.xls]_SHOPLIST_xl_6583"/>
      <sheetName val="[SHOPLIST.xls]_SHOPLIST_xl_6584"/>
      <sheetName val="[SHOPLIST.xls]_SHOPLIST_xl_6585"/>
      <sheetName val="[SHOPLIST.xls]_SHOPLIST_xl_6586"/>
      <sheetName val="[SHOPLIST.xls]_SHOPLIST_xl_6587"/>
      <sheetName val="[SHOPLIST.xls]_SHOPLIST_xl_6588"/>
      <sheetName val="[SHOPLIST.xls]_SHOPLIST_xl_6589"/>
      <sheetName val="[SHOPLIST.xls]_SHOPLIST_xl_6590"/>
      <sheetName val="[SHOPLIST.xls]_SHOPLIST_xl_6591"/>
      <sheetName val="[SHOPLIST.xls]_SHOPLIST_xl_6592"/>
      <sheetName val="[SHOPLIST.xls]_SHOPLIST_xl_6593"/>
      <sheetName val="[SHOPLIST.xls]_SHOPLIST_xl_6594"/>
      <sheetName val="[SHOPLIST.xls]_SHOPLIST_xl_6595"/>
      <sheetName val="[SHOPLIST.xls]_SHOPLIST_xl_6596"/>
      <sheetName val="[SHOPLIST.xls]_SHOPLIST_xl_6597"/>
      <sheetName val="[SHOPLIST.xls]_SHOPLIST_xl_6598"/>
      <sheetName val="[SHOPLIST.xls]_SHOPLIST_xl_6599"/>
      <sheetName val="[SHOPLIST.xls]_SHOPLIST_xl_6600"/>
      <sheetName val="[SHOPLIST.xls]_SHOPLIST_xl_6601"/>
      <sheetName val="[SHOPLIST.xls]_SHOPLIST_xl_6602"/>
      <sheetName val="[SHOPLIST.xls]_SHOPLIST_xl_6603"/>
      <sheetName val="[SHOPLIST.xls]_SHOPLIST_xl_6604"/>
      <sheetName val="[SHOPLIST.xls]_SHOPLIST_xl_6605"/>
      <sheetName val="[SHOPLIST.xls]_SHOPLIST_xl_6606"/>
      <sheetName val="[SHOPLIST.xls]_SHOPLIST_xl_6607"/>
      <sheetName val="[SHOPLIST.xls]_SHOPLIST_xl_6608"/>
      <sheetName val="[SHOPLIST.xls]_SHOPLIST_xl_6609"/>
      <sheetName val="[SHOPLIST.xls]_SHOPLIST_xl_6610"/>
      <sheetName val="[SHOPLIST.xls]_SHOPLIST_xl_6611"/>
      <sheetName val="[SHOPLIST.xls]_SHOPLIST_xl_6612"/>
      <sheetName val="[SHOPLIST.xls]_SHOPLIST_xl_6613"/>
      <sheetName val="[SHOPLIST.xls]_SHOPLIST_xl_6614"/>
      <sheetName val="[SHOPLIST.xls]_SHOPLIST_xl_6615"/>
      <sheetName val="[SHOPLIST.xls]_SHOPLIST_xl_6616"/>
      <sheetName val="[SHOPLIST.xls]70_x005f_x0000___0_x_26"/>
      <sheetName val="[SHOPLIST.xls]_SHOPLIST_xl_6617"/>
      <sheetName val="[SHOPLIST.xls]_SHOPLIST_xl_6618"/>
      <sheetName val="[SHOPLIST.xls]_SHOPLIST_xl_6619"/>
      <sheetName val="[SHOPLIST.xls]_SHOPLIST_xl_6620"/>
      <sheetName val="[SHOPLIST.xls]_SHOPLIST_xl_6621"/>
      <sheetName val="[SHOPLIST.xls]_SHOPLIST_xl_6622"/>
      <sheetName val="[SHOPLIST.xls]_SHOPLIST_xl_6623"/>
      <sheetName val="[SHOPLIST.xls]_SHOPLIST_xl_6624"/>
      <sheetName val="[SHOPLIST.xls]_SHOPLIST_xl_6625"/>
      <sheetName val="[SHOPLIST.xls]_SHOPLIST_xl_6626"/>
      <sheetName val="[SHOPLIST.xls]_SHOPLIST_xl_6627"/>
      <sheetName val="[SHOPLIST.xls]_SHOPLIST_xl_6628"/>
      <sheetName val="[SHOPLIST.xls]_SHOPLIST_xl_6629"/>
      <sheetName val="[SHOPLIST.xls]_SHOPLIST_xl_6630"/>
      <sheetName val="[SHOPLIST.xls]_SHOPLIST_xl_6631"/>
      <sheetName val="[SHOPLIST.xls]_SHOPLIST_xl_6632"/>
      <sheetName val="[SHOPLIST.xls]_SHOPLIST_xl_6633"/>
      <sheetName val="[SHOPLIST.xls]_SHOPLIST_xl_6634"/>
      <sheetName val="[SHOPLIST.xls]_SHOPLIST_xl_6635"/>
      <sheetName val="[SHOPLIST.xls]_SHOPLIST_xl_6636"/>
      <sheetName val="[SHOPLIST.xls]_SHOPLIST_xl_6637"/>
      <sheetName val="[SHOPLIST.xls]_SHOPLIST_xl_6638"/>
      <sheetName val="[SHOPLIST.xls]_SHOPLIST_xl_6639"/>
      <sheetName val="[SHOPLIST.xls]_SHOPLIST_xl_6640"/>
      <sheetName val="[SHOPLIST.xls]_SHOPLIST_xl_6641"/>
      <sheetName val="[SHOPLIST.xls]_SHOPLIST_xl_6642"/>
      <sheetName val="[SHOPLIST.xls]_SHOPLIST_xl_6643"/>
      <sheetName val="[SHOPLIST.xls]_SHOPLIST_xl_6644"/>
      <sheetName val="[SHOPLIST.xls]_SHOPLIST_xl_6645"/>
      <sheetName val="[SHOPLIST.xls]_SHOPLIST_xl_6646"/>
      <sheetName val="[SHOPLIST.xls]_SHOPLIST_xl_6647"/>
      <sheetName val="[SHOPLIST.xls]_SHOPLIST_xl_6648"/>
      <sheetName val="[SHOPLIST.xls]_SHOPLIST_xl_6649"/>
      <sheetName val="[SHOPLIST.xls]_SHOPLIST_xl_6650"/>
      <sheetName val="[SHOPLIST.xls]_SHOPLIST_xl_6651"/>
      <sheetName val="[SHOPLIST.xls]_SHOPLIST_xl_6652"/>
      <sheetName val="[SHOPLIST.xls]_SHOPLIST_xl_6653"/>
      <sheetName val="[SHOPLIST.xls]_SHOPLIST_xl_6654"/>
      <sheetName val="[SHOPLIST.xls]_SHOPLIST_xl_6655"/>
      <sheetName val="[SHOPLIST.xls]_SHOPLIST_xl_6656"/>
      <sheetName val="[SHOPLIST.xls]_SHOPLIST_xl_6657"/>
      <sheetName val="[SHOPLIST.xls]_SHOPLIST_xl_6658"/>
      <sheetName val="[SHOPLIST.xls]_SHOPLIST_xl_6659"/>
      <sheetName val="[SHOPLIST.xls]_SHOPLIST_xl_6660"/>
      <sheetName val="[SHOPLIST.xls]_SHOPLIST_xl_6661"/>
      <sheetName val="[SHOPLIST.xls]_SHOPLIST_xl_6662"/>
      <sheetName val="[SHOPLIST.xls]_SHOPLIST_xl_6663"/>
      <sheetName val="[SHOPLIST.xls]_SHOPLIST_xl_6664"/>
      <sheetName val="[SHOPLIST.xls]_SHOPLIST_xl_6665"/>
      <sheetName val="[SHOPLIST.xls]_SHOPLIST_xl_6666"/>
      <sheetName val="[SHOPLIST.xls]_SHOPLIST_xl_6667"/>
      <sheetName val="[SHOPLIST.xls]_SHOPLIST_xl_6668"/>
      <sheetName val="[SHOPLIST.xls]_SHOPLIST_xl_6669"/>
      <sheetName val="[SHOPLIST.xls]_SHOPLIST_xl_6670"/>
      <sheetName val="[SHOPLIST.xls]_SHOPLIST_xl_6671"/>
      <sheetName val="[SHOPLIST.xls]_SHOPLIST_xl_6672"/>
      <sheetName val="[SHOPLIST.xls]_SHOPLIST_xl_6673"/>
      <sheetName val="[SHOPLIST.xls]_SHOPLIST_xl_6674"/>
      <sheetName val="[SHOPLIST.xls]_SHOPLIST_xl_6675"/>
      <sheetName val="[SHOPLIST.xls]_SHOPLIST_xl_6676"/>
      <sheetName val="[SHOPLIST.xls]_SHOPLIST_xl_6677"/>
      <sheetName val="[SHOPLIST.xls]_SHOPLIST_xl_6678"/>
      <sheetName val="[SHOPLIST.xls]_SHOPLIST_xl_6679"/>
      <sheetName val="[SHOPLIST.xls]_SHOPLIST_xl_6680"/>
      <sheetName val="[SHOPLIST.xls]_SHOPLIST_xl_6681"/>
      <sheetName val="[SHOPLIST.xls]_SHOPLIST_xl_6682"/>
      <sheetName val="[SHOPLIST.xls]_SHOPLIST_xl_6683"/>
      <sheetName val="[SHOPLIST.xls]_SHOPLIST_xl_6684"/>
      <sheetName val="[SHOPLIST.xls]_SHOPLIST_xl_6685"/>
      <sheetName val="[SHOPLIST.xls]_SHOPLIST_xl_6686"/>
      <sheetName val="[SHOPLIST.xls]_SHOPLIST_xl_6687"/>
      <sheetName val="[SHOPLIST.xls]_SHOPLIST_xl_6688"/>
      <sheetName val="[SHOPLIST.xls]_SHOPLIST_xl_6689"/>
      <sheetName val="[SHOPLIST.xls]_SHOPLIST_xl_6690"/>
      <sheetName val="[SHOPLIST.xls]_SHOPLIST_xl_6691"/>
      <sheetName val="[SHOPLIST.xls]_SHOPLIST_xl_6692"/>
      <sheetName val="[SHOPLIST.xls]_SHOPLIST_xl_6693"/>
      <sheetName val="[SHOPLIST.xls]_SHOPLIST_xl_6694"/>
      <sheetName val="[SHOPLIST.xls]_SHOPLIST_xl_6695"/>
      <sheetName val="[SHOPLIST.xls]_SHOPLIST_xl_6696"/>
      <sheetName val="[SHOPLIST.xls]_SHOPLIST_xl_6697"/>
      <sheetName val="[SHOPLIST.xls]_SHOPLIST_xl_6698"/>
      <sheetName val="[SHOPLIST.xls]_SHOPLIST_xl_6699"/>
      <sheetName val="[SHOPLIST.xls]_SHOPLIST_xl_6700"/>
      <sheetName val="[SHOPLIST.xls]_SHOPLIST_xl_6701"/>
      <sheetName val="[SHOPLIST.xls]_SHOPLIST_xl_6702"/>
      <sheetName val="[SHOPLIST.xls]_SHOPLIST_xl_6703"/>
      <sheetName val="[SHOPLIST.xls]_SHOPLIST_xl_6704"/>
      <sheetName val="[SHOPLIST.xls]_VW__VU________64"/>
      <sheetName val="[SHOPLIST.xls]_VW__VU________65"/>
      <sheetName val="[SHOPLIST.xls]_SHOPLIST_xl_6705"/>
      <sheetName val="[SHOPLIST.xls]_SHOPLIST_xl_6706"/>
      <sheetName val="[SHOPLIST.xls]70___0_s__i____84"/>
      <sheetName val="[SHOPLIST.xls]_SHOPLIST_xl_6707"/>
      <sheetName val="[SHOPLIST.xls]_SHOPLIST_xl_6708"/>
      <sheetName val="[SHOPLIST.xls]_SHOPLIST_xl_6709"/>
      <sheetName val="[SHOPLIST.xls]_VW__VU________66"/>
      <sheetName val="[SHOPLIST.xls]_VW__VU________67"/>
      <sheetName val="[SHOPLIST.xls]_SHOPLIST_xl_6710"/>
      <sheetName val="[SHOPLIST.xls]_SHOPLIST_xl_6711"/>
      <sheetName val="[SHOPLIST.xls]70___0_s__i____85"/>
      <sheetName val="[SHOPLIST.xls]_SHOPLIST_xl_6712"/>
      <sheetName val="[SHOPLIST.xls]_SHOPLIST_xl_6713"/>
      <sheetName val="[SHOPLIST.xls]_SHOPLIST_xl_6714"/>
      <sheetName val="[SHOPLIST.xls]_SHOPLIST_xl_6715"/>
      <sheetName val="[SHOPLIST.xls]_SHOPLIST_xl_6716"/>
      <sheetName val="[SHOPLIST.xls]_SHOPLIST_xl_6717"/>
      <sheetName val="[SHOPLIST.xls]_SHOPLIST_xl_6718"/>
      <sheetName val="[SHOPLIST.xls]_SHOPLIST_xl_6719"/>
      <sheetName val="[SHOPLIST.xls]_SHOPLIST_xl_6720"/>
      <sheetName val="[SHOPLIST.xls]_SHOPLIST_xl_6721"/>
      <sheetName val="[SHOPLIST.xls]_SHOPLIST_xl_6722"/>
      <sheetName val="[SHOPLIST.xls]_SHOPLIST_xl_6723"/>
      <sheetName val="[SHOPLIST.xls]_SHOPLIST_xl_6724"/>
      <sheetName val="[SHOPLIST.xls]_SHOPLIST_xl_6725"/>
      <sheetName val="[SHOPLIST.xls]_SHOPLIST_xl_6726"/>
      <sheetName val="[SHOPLIST.xls]_SHOPLIST_xl_6727"/>
      <sheetName val="[SHOPLIST.xls]_SHOPLIST_xl_6728"/>
      <sheetName val="[SHOPLIST.xls]_SHOPLIST_xl_6729"/>
      <sheetName val="[SHOPLIST.xls]_SHOPLIST_xl_6730"/>
      <sheetName val="[SHOPLIST.xls]_SHOPLIST_xl_6731"/>
      <sheetName val="[SHOPLIST.xls]_SHOPLIST_xl_6732"/>
      <sheetName val="[SHOPLIST.xls]_SHOPLIST_xl_6733"/>
      <sheetName val="[SHOPLIST.xls]_SHOPLIST_xl_6734"/>
      <sheetName val="[SHOPLIST.xls]_SHOPLIST_xl_6735"/>
      <sheetName val="[SHOPLIST.xls]_SHOPLIST_xl_6736"/>
      <sheetName val="[SHOPLIST.xls]_SHOPLIST_xl_6737"/>
      <sheetName val="[SHOPLIST.xls]_SHOPLIST_xl_6738"/>
      <sheetName val="[SHOPLIST.xls]_SHOPLIST_xl_6739"/>
      <sheetName val="[SHOPLIST.xls]_SHOPLIST_xl_6740"/>
      <sheetName val="[SHOPLIST.xls]_SHOPLIST_xl_6741"/>
      <sheetName val="[SHOPLIST.xls]_SHOPLIST_xl_6742"/>
      <sheetName val="[SHOPLIST.xls]_SHOPLIST_xl_6743"/>
      <sheetName val="[SHOPLIST.xls]_SHOPLIST_xl_6744"/>
      <sheetName val="[SHOPLIST.xls]_SHOPLIST_xl_6745"/>
      <sheetName val="[SHOPLIST.xls]_SHOPLIST_xl_6746"/>
      <sheetName val="[SHOPLIST.xls]_SHOPLIST_xl_6747"/>
      <sheetName val="[SHOPLIST.xls]_SHOPLIST_xl_6748"/>
      <sheetName val="[SHOPLIST.xls]_SHOPLIST_xl_6749"/>
      <sheetName val="[SHOPLIST.xls]_SHOPLIST_xl_6750"/>
      <sheetName val="[SHOPLIST.xls]_SHOPLIST_xl_6751"/>
      <sheetName val="[SHOPLIST.xls]_SHOPLIST_xl_6752"/>
      <sheetName val="[SHOPLIST.xls]_SHOPLIST_xl_6753"/>
      <sheetName val="[SHOPLIST.xls]_SHOPLIST_xl_6754"/>
      <sheetName val="[SHOPLIST.xls]_SHOPLIST_xl_6755"/>
      <sheetName val="[SHOPLIST.xls]_SHOPLIST_xl_6756"/>
      <sheetName val="[SHOPLIST.xls]_SHOPLIST_xl_6757"/>
      <sheetName val="[SHOPLIST.xls]_SHOPLIST_xl_6758"/>
      <sheetName val="[SHOPLIST.xls]_SHOPLIST_xl_6759"/>
      <sheetName val="[SHOPLIST.xls]_SHOPLIST_xl_6760"/>
      <sheetName val="[SHOPLIST.xls]_SHOPLIST_xl_6761"/>
      <sheetName val="[SHOPLIST.xls]_SHOPLIST_xl_6762"/>
      <sheetName val="[SHOPLIST.xls]_SHOPLIST_xl_6763"/>
      <sheetName val="[SHOPLIST.xls]_SHOPLIST_xl_6764"/>
      <sheetName val="[SHOPLIST.xls]_SHOPLIST_xl_6765"/>
      <sheetName val="[SHOPLIST.xls]_SHOPLIST_xl_6766"/>
      <sheetName val="[SHOPLIST.xls]_SHOPLIST_xl_6767"/>
      <sheetName val="[SHOPLIST.xls]_SHOPLIST_xl_6768"/>
      <sheetName val="[SHOPLIST.xls]_SHOPLIST_xl_6769"/>
      <sheetName val="[SHOPLIST.xls]_SHOPLIST_xl_6770"/>
      <sheetName val="[SHOPLIST.xls]_SHOPLIST_xl_6771"/>
      <sheetName val="[SHOPLIST.xls]_SHOPLIST_xl_6772"/>
      <sheetName val="[SHOPLIST.xls]_SHOPLIST_xl_6773"/>
      <sheetName val="[SHOPLIST.xls]_SHOPLIST_xl_6774"/>
      <sheetName val="[SHOPLIST.xls]_SHOPLIST_xl_6775"/>
      <sheetName val="[SHOPLIST.xls]_SHOPLIST_xl_6776"/>
      <sheetName val="[SHOPLIST.xls]_SHOPLIST_xl_6777"/>
      <sheetName val="[SHOPLIST.xls]_SHOPLIST_xl_6778"/>
      <sheetName val="[SHOPLIST.xls]_SHOPLIST_xl_6779"/>
      <sheetName val="[SHOPLIST.xls]_SHOPLIST_xl_6780"/>
      <sheetName val="[SHOPLIST.xls]_SHOPLIST_xl_6781"/>
      <sheetName val="[SHOPLIST.xls]_SHOPLIST_xl_6782"/>
      <sheetName val="[SHOPLIST.xls]_SHOPLIST_xl_6783"/>
      <sheetName val="[SHOPLIST.xls]_SHOPLIST_xl_6784"/>
      <sheetName val="[SHOPLIST.xls]_SHOPLIST_xl_6785"/>
      <sheetName val="[SHOPLIST.xls]_SHOPLIST_xl_6786"/>
      <sheetName val="[SHOPLIST.xls]_SHOPLIST_xl_6787"/>
      <sheetName val="[SHOPLIST.xls]_SHOPLIST_xl_6788"/>
      <sheetName val="[SHOPLIST.xls]_SHOPLIST_xl_6789"/>
      <sheetName val="[SHOPLIST.xls]_SHOPLIST_xl_6790"/>
      <sheetName val="[SHOPLIST.xls]_SHOPLIST_xl_6791"/>
      <sheetName val="[SHOPLIST.xls]_SHOPLIST_xl_6792"/>
      <sheetName val="[SHOPLIST.xls]_SHOPLIST_xl_6793"/>
      <sheetName val="[SHOPLIST.xls]_SHOPLIST_xl_6794"/>
      <sheetName val="[SHOPLIST.xls]_SHOPLIST_xl_6795"/>
      <sheetName val="[SHOPLIST.xls]_SHOPLIST_xl_6796"/>
      <sheetName val="[SHOPLIST.xls]_SHOPLIST_xl_6797"/>
      <sheetName val="[SHOPLIST.xls]_SHOPLIST_xl_6798"/>
      <sheetName val="[SHOPLIST.xls]_SHOPLIST_xl_6799"/>
      <sheetName val="[SHOPLIST.xls]_SHOPLIST_xl_6800"/>
      <sheetName val="[SHOPLIST.xls]_SHOPLIST_xl_6801"/>
      <sheetName val="[SHOPLIST.xls]_SHOPLIST_xl_6802"/>
      <sheetName val="[SHOPLIST.xls]_SHOPLIST_xl_6803"/>
      <sheetName val="[SHOPLIST.xls]_SHOPLIST_xl_6804"/>
      <sheetName val="[SHOPLIST.xls]_SHOPLIST_xl_6805"/>
      <sheetName val="[SHOPLIST.xls]_SHOPLIST_xl_6806"/>
      <sheetName val="[SHOPLIST.xls]_SHOPLIST_xl_6807"/>
      <sheetName val="[SHOPLIST.xls]_SHOPLIST_xl_6808"/>
      <sheetName val="[SHOPLIST.xls]_SHOPLIST_xl_6809"/>
      <sheetName val="[SHOPLIST.xls]_SHOPLIST_xl_6810"/>
      <sheetName val="[SHOPLIST.xls]_SHOPLIST_xl_6811"/>
      <sheetName val="[SHOPLIST.xls]_SHOPLIST_xl_6812"/>
      <sheetName val="[SHOPLIST.xls]_SHOPLIST_xl_6813"/>
      <sheetName val="[SHOPLIST.xls]_SHOPLIST_xl_6814"/>
      <sheetName val="[SHOPLIST.xls]_SHOPLIST_xl_6815"/>
      <sheetName val="[SHOPLIST.xls]_SHOPLIST_xl_6816"/>
      <sheetName val="[SHOPLIST.xls]_SHOPLIST_xl_6817"/>
      <sheetName val="[SHOPLIST.xls]_SHOPLIST_xl_6818"/>
      <sheetName val="[SHOPLIST.xls]_SHOPLIST_xl_6819"/>
      <sheetName val="[SHOPLIST.xls]_SHOPLIST_xl_6820"/>
      <sheetName val="[SHOPLIST.xls]_SHOPLIST_xl_6821"/>
      <sheetName val="[SHOPLIST.xls]_SHOPLIST_xl_6822"/>
      <sheetName val="[SHOPLIST.xls]_SHOPLIST_xl_6823"/>
      <sheetName val="[SHOPLIST.xls]_SHOPLIST_xl_6824"/>
      <sheetName val="[SHOPLIST.xls]_SHOPLIST_xl_6825"/>
      <sheetName val="[SHOPLIST.xls]_SHOPLIST_xl_6826"/>
      <sheetName val="[SHOPLIST.xls]_SHOPLIST_xl_6827"/>
      <sheetName val="[SHOPLIST.xls]_SHOPLIST_xl_6828"/>
      <sheetName val="[SHOPLIST.xls]_SHOPLIST_xl_6829"/>
      <sheetName val="[SHOPLIST.xls]_SHOPLIST_xl_6830"/>
      <sheetName val="[SHOPLIST.xls]_SHOPLIST_xl_6831"/>
      <sheetName val="[SHOPLIST.xls]_SHOPLIST_xl_6832"/>
      <sheetName val="[SHOPLIST.xls]_SHOPLIST_xl_6833"/>
      <sheetName val="[SHOPLIST.xls]_SHOPLIST_xl_6834"/>
      <sheetName val="[SHOPLIST.xls]_SHOPLIST_xl_6835"/>
      <sheetName val="[SHOPLIST.xls]_SHOPLIST_xl_6836"/>
      <sheetName val="[SHOPLIST.xls]_SHOPLIST_xl_6837"/>
      <sheetName val="[SHOPLIST.xls]_SHOPLIST_xl_6838"/>
      <sheetName val="[SHOPLIST.xls]_SHOPLIST_xl_6839"/>
      <sheetName val="[SHOPLIST.xls]_SHOPLIST_xl_6840"/>
      <sheetName val="[SHOPLIST.xls]_SHOPLIST_xl_6841"/>
      <sheetName val="[SHOPLIST.xls]70___0_s__i____86"/>
      <sheetName val="[SHOPLIST.xls]_SHOPLIST_xl_6842"/>
      <sheetName val="[SHOPLIST.xls]_SHOPLIST_xl_6843"/>
      <sheetName val="[SHOPLIST.xls]_SHOPLIST_xl_6844"/>
      <sheetName val="[SHOPLIST.xls]_VW__VU________68"/>
      <sheetName val="[SHOPLIST.xls]_SHOPLIST_xl_6845"/>
      <sheetName val="[SHOPLIST.xls]_SHOPLIST_xl_6846"/>
      <sheetName val="[SHOPLIST.xls]_SHOPLIST_xl_6847"/>
      <sheetName val="[SHOPLIST.xls]_SHOPLIST_xl_6848"/>
      <sheetName val="[SHOPLIST.xls]_SHOPLIST_xl_6849"/>
      <sheetName val="[SHOPLIST.xls]_SHOPLIST_xl_6850"/>
      <sheetName val="[SHOPLIST.xls]_SHOPLIST_xl_6851"/>
      <sheetName val="[SHOPLIST.xls]_SHOPLIST_xl_6852"/>
      <sheetName val="[SHOPLIST.xls]_SHOPLIST_xl_6853"/>
      <sheetName val="[SHOPLIST.xls]_SHOPLIST_xl_6854"/>
      <sheetName val="[SHOPLIST.xls]_SHOPLIST_xl_6855"/>
      <sheetName val="[SHOPLIST.xls]_SHOPLIST_xl_6856"/>
      <sheetName val="[SHOPLIST.xls]_SHOPLIST_xl_6857"/>
      <sheetName val="[SHOPLIST.xls]_SHOPLIST_xl_6858"/>
      <sheetName val="[SHOPLIST.xls]_SHOPLIST_xl_6859"/>
      <sheetName val="[SHOPLIST.xls]_SHOPLIST_xl_6860"/>
      <sheetName val="[SHOPLIST.xls]_SHOPLIST_xl_6861"/>
      <sheetName val="[SHOPLIST.xls]_SHOPLIST_xl_6862"/>
      <sheetName val="[SHOPLIST.xls]_SHOPLIST_xl_6863"/>
      <sheetName val="[SHOPLIST.xls]_SHOPLIST_xl_6864"/>
      <sheetName val="[SHOPLIST.xls]_SHOPLIST_xl_6865"/>
      <sheetName val="[SHOPLIST.xls]_SHOPLIST_xl_6866"/>
      <sheetName val="[SHOPLIST.xls]_SHOPLIST_xl_6867"/>
      <sheetName val="[SHOPLIST.xls]_SHOPLIST_xl_6868"/>
      <sheetName val="[SHOPLIST.xls]_SHOPLIST_xl_6869"/>
      <sheetName val="[SHOPLIST.xls]_SHOPLIST_xl_6870"/>
      <sheetName val="[SHOPLIST.xls]_SHOPLIST_xl_6871"/>
      <sheetName val="[SHOPLIST.xls]_SHOPLIST_xl_6872"/>
      <sheetName val="[SHOPLIST.xls]_SHOPLIST_xl_6873"/>
      <sheetName val="[SHOPLIST.xls]_SHOPLIST_xl_6874"/>
      <sheetName val="[SHOPLIST.xls]_SHOPLIST_xl_6875"/>
      <sheetName val="[SHOPLIST.xls]_SHOPLIST_xl_6876"/>
      <sheetName val="[SHOPLIST.xls]_SHOPLIST_xl_6877"/>
      <sheetName val="[SHOPLIST.xls]_SHOPLIST_xl_6878"/>
      <sheetName val="[SHOPLIST.xls]_SHOPLIST_xl_6879"/>
      <sheetName val="[SHOPLIST.xls]_SHOPLIST_xl_6880"/>
      <sheetName val="[SHOPLIST.xls]_SHOPLIST_xl_6881"/>
      <sheetName val="[SHOPLIST.xls]_SHOPLIST_xl_6882"/>
      <sheetName val="[SHOPLIST.xls]_SHOPLIST_xl_6883"/>
      <sheetName val="[SHOPLIST.xls]_SHOPLIST_xl_6884"/>
      <sheetName val="[SHOPLIST.xls]_SHOPLIST_xl_6885"/>
      <sheetName val="[SHOPLIST.xls]_SHOPLIST_xl_6886"/>
      <sheetName val="[SHOPLIST.xls]_SHOPLIST_xl_6887"/>
      <sheetName val="[SHOPLIST.xls]_SHOPLIST_xl_6888"/>
      <sheetName val="[SHOPLIST.xls]_SHOPLIST_xl_6889"/>
      <sheetName val="[SHOPLIST.xls]_SHOPLIST_xl_6890"/>
      <sheetName val="[SHOPLIST.xls]_SHOPLIST_xl_6891"/>
      <sheetName val="[SHOPLIST.xls]_SHOPLIST_xl_6892"/>
      <sheetName val="[SHOPLIST.xls]_SHOPLIST_xl_6893"/>
      <sheetName val="[SHOPLIST.xls]_SHOPLIST_xl_6894"/>
      <sheetName val="[SHOPLIST.xls]_SHOPLIST_xl_6895"/>
      <sheetName val="[SHOPLIST.xls]_SHOPLIST_xl_6896"/>
      <sheetName val="[SHOPLIST.xls]_SHOPLIST_xl_6897"/>
      <sheetName val="[SHOPLIST.xls]_SHOPLIST_xl_6898"/>
      <sheetName val="[SHOPLIST.xls]_SHOPLIST_xl_6899"/>
      <sheetName val="[SHOPLIST.xls]_SHOPLIST_xl_6900"/>
      <sheetName val="[SHOPLIST.xls]_SHOPLIST_xl_6901"/>
      <sheetName val="[SHOPLIST.xls]_SHOPLIST_xl_6902"/>
      <sheetName val="[SHOPLIST.xls]_SHOPLIST_xl_6903"/>
      <sheetName val="[SHOPLIST.xls]_SHOPLIST_xl_6904"/>
      <sheetName val="[SHOPLIST.xls]_SHOPLIST_xl_6905"/>
      <sheetName val="[SHOPLIST.xls]_SHOPLIST_xl_6906"/>
      <sheetName val="[SHOPLIST.xls]_SHOPLIST_xl_6907"/>
      <sheetName val="[SHOPLIST.xls]_SHOPLIST_xl_6908"/>
      <sheetName val="[SHOPLIST.xls]_SHOPLIST_xl_6909"/>
      <sheetName val="[SHOPLIST.xls]_SHOPLIST_xl_6910"/>
      <sheetName val="[SHOPLIST.xls]_SHOPLIST_xl_6911"/>
      <sheetName val="[SHOPLIST.xls]_SHOPLIST_xl_6912"/>
      <sheetName val="[SHOPLIST.xls]_SHOPLIST_xl_6913"/>
      <sheetName val="[SHOPLIST.xls]_SHOPLIST_xl_6914"/>
      <sheetName val="[SHOPLIST.xls]_SHOPLIST_xl_6915"/>
      <sheetName val="[SHOPLIST.xls]_SHOPLIST_xl_6916"/>
      <sheetName val="[SHOPLIST.xls]_SHOPLIST_xl_6917"/>
      <sheetName val="[SHOPLIST.xls]_SHOPLIST_xl_6918"/>
      <sheetName val="[SHOPLIST.xls]_SHOPLIST_xl_6919"/>
      <sheetName val="[SHOPLIST.xls]_SHOPLIST_xl_6920"/>
      <sheetName val="[SHOPLIST.xls]_SHOPLIST_xl_6921"/>
      <sheetName val="[SHOPLIST.xls]_SHOPLIST_xl_6922"/>
      <sheetName val="[SHOPLIST.xls]_SHOPLIST_xl_6923"/>
      <sheetName val="[SHOPLIST.xls]_SHOPLIST_xl_6924"/>
      <sheetName val="[SHOPLIST.xls]_SHOPLIST_xl_6925"/>
      <sheetName val="[SHOPLIST.xls]_SHOPLIST_xl_6926"/>
      <sheetName val="[SHOPLIST.xls]_SHOPLIST_xl_6927"/>
      <sheetName val="[SHOPLIST.xls]_SHOPLIST_xl_6928"/>
      <sheetName val="[SHOPLIST.xls]_SHOPLIST_xl_6929"/>
      <sheetName val="[SHOPLIST.xls]_SHOPLIST_xl_6930"/>
      <sheetName val="[SHOPLIST.xls]_SHOPLIST_xl_6931"/>
      <sheetName val="[SHOPLIST.xls]_SHOPLIST_xl_6932"/>
      <sheetName val="[SHOPLIST.xls]_SHOPLIST_xl_6933"/>
      <sheetName val="[SHOPLIST.xls]_SHOPLIST_xl_6934"/>
      <sheetName val="[SHOPLIST.xls]_SHOPLIST_xl_6935"/>
      <sheetName val="[SHOPLIST.xls]_SHOPLIST_xl_6936"/>
      <sheetName val="[SHOPLIST.xls]_SHOPLIST_xl_6937"/>
      <sheetName val="[SHOPLIST.xls]_SHOPLIST_xl_6938"/>
      <sheetName val="[SHOPLIST.xls]_SHOPLIST_xl_6939"/>
      <sheetName val="[SHOPLIST.xls]_SHOPLIST_xl_6940"/>
      <sheetName val="[SHOPLIST.xls]_SHOPLIST_xl_6941"/>
      <sheetName val="[SHOPLIST.xls]_SHOPLIST_xl_6942"/>
      <sheetName val="[SHOPLIST.xls]_SHOPLIST_xl_6943"/>
      <sheetName val="[SHOPLIST.xls]_SHOPLIST_xl_6944"/>
      <sheetName val="[SHOPLIST.xls]_SHOPLIST_xl_6945"/>
      <sheetName val="[SHOPLIST.xls]_SHOPLIST_xl_6946"/>
      <sheetName val="[SHOPLIST.xls]_SHOPLIST_xl_6947"/>
      <sheetName val="[SHOPLIST.xls]_SHOPLIST_xl_6948"/>
      <sheetName val="[SHOPLIST.xls]_SHOPLIST_xl_6949"/>
      <sheetName val="[SHOPLIST.xls]_SHOPLIST_xl_6950"/>
      <sheetName val="[SHOPLIST.xls]_SHOPLIST_xl_6951"/>
      <sheetName val="[SHOPLIST.xls]_SHOPLIST_xl_6952"/>
      <sheetName val="[SHOPLIST.xls]_SHOPLIST_xl_6953"/>
      <sheetName val="[SHOPLIST.xls]_SHOPLIST_xl_6954"/>
      <sheetName val="[SHOPLIST.xls]_SHOPLIST_xl_6955"/>
      <sheetName val="[SHOPLIST.xls]_SHOPLIST_xl_6956"/>
      <sheetName val="[SHOPLIST.xls]_SHOPLIST_xl_6957"/>
      <sheetName val="[SHOPLIST.xls]_SHOPLIST_xl_6958"/>
      <sheetName val="[SHOPLIST.xls]_SHOPLIST_xl_6959"/>
      <sheetName val="[SHOPLIST.xls]_SHOPLIST_xl_6960"/>
      <sheetName val="[SHOPLIST.xls]_SHOPLIST_xl_6961"/>
      <sheetName val="[SHOPLIST.xls]_SHOPLIST_xl_6962"/>
      <sheetName val="[SHOPLIST.xls]_SHOPLIST_xl_6963"/>
      <sheetName val="[SHOPLIST.xls]_SHOPLIST_xl_6964"/>
      <sheetName val="[SHOPLIST.xls]_SHOPLIST_xl_6965"/>
      <sheetName val="[SHOPLIST.xls]_SHOPLIST_xl_6966"/>
      <sheetName val="[SHOPLIST.xls]_SHOPLIST_xl_6967"/>
      <sheetName val="[SHOPLIST.xls]_SHOPLIST_xl_6968"/>
      <sheetName val="[SHOPLIST.xls]_SHOPLIST_xl_6969"/>
      <sheetName val="[SHOPLIST.xls]_SHOPLIST_xl_6970"/>
      <sheetName val="[SHOPLIST.xls]_SHOPLIST_xl_6971"/>
      <sheetName val="[SHOPLIST.xls]_SHOPLIST_xl_6972"/>
      <sheetName val="[SHOPLIST.xls]_SHOPLIST_xl_6973"/>
      <sheetName val="[SHOPLIST.xls]_SHOPLIST_xl_6974"/>
      <sheetName val="[SHOPLIST.xls]_SHOPLIST_xl_6975"/>
      <sheetName val="[SHOPLIST.xls]_SHOPLIST_xl_6976"/>
      <sheetName val="[SHOPLIST.xls]_SHOPLIST_xl_6977"/>
      <sheetName val="[SHOPLIST.xls]_SHOPLIST_xl_6978"/>
      <sheetName val="[SHOPLIST.xls]_SHOPLIST_xl_6979"/>
      <sheetName val="[SHOPLIST.xls]_SHOPLIST_xl_6980"/>
      <sheetName val="[SHOPLIST.xls]_SHOPLIST_xl_6981"/>
      <sheetName val="[SHOPLIST.xls]_SHOPLIST_xl_6982"/>
      <sheetName val="[SHOPLIST.xls]70___0_s__i____87"/>
      <sheetName val="[SHOPLIST.xls]_SHOPLIST_xl_6983"/>
      <sheetName val="Rev3"/>
      <sheetName val="Rev3-modifications"/>
      <sheetName val="chart"/>
      <sheetName val="summary 1A"/>
      <sheetName val="1A-1"/>
      <sheetName val="1A-2"/>
      <sheetName val="1A-3"/>
      <sheetName val="1A-4"/>
      <sheetName val="1A-5"/>
      <sheetName val="1A-6"/>
      <sheetName val="1A-7"/>
      <sheetName val="1A-8"/>
      <sheetName val="1A-9"/>
      <sheetName val="1A-10"/>
      <sheetName val="1A-11"/>
      <sheetName val="1A-12"/>
      <sheetName val="int. pla."/>
      <sheetName val="F4.13"/>
      <sheetName val="5.Cost Curve"/>
      <sheetName val="Cashflow Analysis"/>
      <sheetName val="Basicrates"/>
      <sheetName val="U-RATE"/>
      <sheetName val="CASHFLOW CODES"/>
      <sheetName val="COMPARISON OF PRICES Lowest"/>
      <sheetName val="Channel - final template"/>
      <sheetName val="sch"/>
      <sheetName val="محطة الرفع (11)mep"/>
      <sheetName val="LOCAL RATES"/>
      <sheetName val="Open"/>
      <sheetName val="Formula Sheet"/>
      <sheetName val="Part-A"/>
      <sheetName val="Margin Sheet"/>
      <sheetName val="CCNs"/>
      <sheetName val="_SHOPLIST.xls_70,_0s�i����i"/>
      <sheetName val="_SHOPLIST_xls_70,_0s«_iÆø_í¬1"/>
      <sheetName val="_SHOPLIST_xls_70,_0s«iÆøí¬i31"/>
      <sheetName val="_SHOPLIST_xls_70,_0s«_iÆø_í¬2"/>
      <sheetName val="_SHOPLIST_xls_70,_0s«iÆøí¬i22"/>
      <sheetName val="_SHOPLIST_xls_70,_0s«iÆøí¬i32"/>
      <sheetName val="Bill 1 - Preliminaries"/>
      <sheetName val="SUP-DET"/>
      <sheetName val="Communication "/>
      <sheetName val="주식"/>
      <sheetName val="[SHOPLIST_xls]_SHOၐLIST_xls_214"/>
      <sheetName val="FOOTING"/>
      <sheetName val="공사비집계"/>
      <sheetName val="Bill-1A"/>
      <sheetName val="Bill-1B"/>
      <sheetName val="Bill 6-1"/>
      <sheetName val="Bill 7-1"/>
      <sheetName val="Bill 8 (1)"/>
      <sheetName val="9oo dia"/>
      <sheetName val="12oo dia"/>
      <sheetName val="Break down for OH"/>
      <sheetName val="Bill-9-1"/>
      <sheetName val="Bill-9-2"/>
      <sheetName val="Bill-9-3"/>
      <sheetName val="A(Rev.3)"/>
      <sheetName val="Đơn Giá "/>
      <sheetName val="Ã«ÀûÂÊ·ÖÎö±í"/>
      <sheetName val="_SHOPLIST_xls_70_,_0_x0001"/>
      <sheetName val="Geneí¬_i____0_1"/>
      <sheetName val="70_,_0_s«_i_Æø_í¬_i_1"/>
      <sheetName val="_SHOPLIST_xls_70_,_0_s«_i_Æø_í1"/>
      <sheetName val="_SHOPLIST_xls__VW_VU_)___)__1"/>
      <sheetName val="_SHOPLIST_xls_70_x005f_x005f_x005f_x0000__2"/>
      <sheetName val="_SHOPLIST_xls_70_x005f_x0000___0_x0_3"/>
      <sheetName val="_SHOPLIST_xls_70,_0"/>
      <sheetName val="_SHOPLIST_xls_70___0_s__i_____4"/>
      <sheetName val="_VW_VU_)___)______tÏØ0____1"/>
      <sheetName val="_SHOPLIST.xls_70_,_0_"/>
      <sheetName val="CTEMCOST"/>
      <sheetName val="Bech_Lab"/>
      <sheetName val="전기"/>
      <sheetName val="날개벽수량표"/>
      <sheetName val="개산공사비"/>
      <sheetName val="THKP957"/>
      <sheetName val="Tính giá NC"/>
      <sheetName val="Đầu vào"/>
      <sheetName val="Tiên lượng"/>
      <sheetName val="SL cước"/>
      <sheetName val="125x125"/>
      <sheetName val="ST Movment"/>
      <sheetName val="SCOPE OF WORK"/>
      <sheetName val="推拉"/>
      <sheetName val="平窗"/>
      <sheetName val="单价分析过程"/>
      <sheetName val="主要材料价格表 (2)"/>
      <sheetName val="Staff Acco_"/>
      <sheetName val="面积合计（藏）"/>
      <sheetName val="投标材料清单 "/>
      <sheetName val="D0026B3"/>
      <sheetName val="S-Hotel"/>
      <sheetName val="材料名称标准表"/>
      <sheetName val="資料庫"/>
      <sheetName val="雨棚"/>
      <sheetName val="공사개요-C"/>
      <sheetName val="WT-LIST"/>
      <sheetName val="tuong"/>
      <sheetName val="[SHOPLIST_xls]70_x0000___0_x0_3"/>
      <sheetName val="_SHOPLIST.xls_70_x0000___0_x0_2"/>
      <sheetName val="_SHOPLIST.xls_70_x0000___0_x0_3"/>
      <sheetName val="Geneí¬_x0008_i___x0014__0_"/>
      <sheetName val="REKAP"/>
      <sheetName val="Dự thầu"/>
      <sheetName val="내역서"/>
      <sheetName val="NET ALL (M)"/>
      <sheetName val="DG-TNHC-85"/>
      <sheetName val="Budget vs Projection (CCL)"/>
      <sheetName val="UNDERGROUND"/>
      <sheetName val="arch-derivation"/>
      <sheetName val="[SHOPLIST.xls]70_x005f_x005f_x005f_x0000_23"/>
      <sheetName val="P-Site fac"/>
      <sheetName val="P-Clients fac"/>
      <sheetName val="Biìl_No__218"/>
      <sheetName val="Rebar_Ramp"/>
      <sheetName val="Neo"/>
      <sheetName val="노임단가"/>
      <sheetName val="CCTV_EST1"/>
      <sheetName val="Admin"/>
      <sheetName val="Prior_CM"/>
      <sheetName val="Price"/>
      <sheetName val="3C"/>
      <sheetName val="BK Unit Rate"/>
      <sheetName val="BoQ-TOWER 1_IKUSI"/>
      <sheetName val="(t2)sup &amp; Installation"/>
      <sheetName val="OLD PRICES"/>
      <sheetName val="F031-3(ANLZ)"/>
      <sheetName val="Contract BOQ"/>
      <sheetName val="[SHOPLIST.xls]70___0_s__i____88"/>
      <sheetName val="[SHOPLIST.xls]70_x005f_x0000___0_x_27"/>
      <sheetName val="[SHOPLIST.xls]70___0_s__i____89"/>
      <sheetName val="[SHOPLIST.xls]70___0_s__i____90"/>
      <sheetName val="[SHOPLIST.xls]70___0_s__i____91"/>
      <sheetName val="XREF"/>
      <sheetName val="rdamdata"/>
      <sheetName val="Site facilities"/>
      <sheetName val="Ins &amp; Bonds"/>
      <sheetName val="Clients Requirements"/>
      <sheetName val="Ratios"/>
      <sheetName val="Price Working -SRP"/>
      <sheetName val="Price Comparison"/>
      <sheetName val="Bank Guarantee"/>
      <sheetName val="Assumption Inputs"/>
      <sheetName val="Costing-blk-B"/>
      <sheetName val="선수금"/>
      <sheetName val="Q&amp;pl-V"/>
      <sheetName val="Main-Material"/>
      <sheetName val="S1BOQ"/>
      <sheetName val="NOT FULL RESTRAINT"/>
      <sheetName val="BEARING &amp; BUCKLING"/>
      <sheetName val="PFC"/>
      <sheetName val="UC"/>
      <sheetName val="RSJ"/>
      <sheetName val="Item-wise summary"/>
      <sheetName val="PE-F-42_R"/>
      <sheetName val="B6.Substation&amp;LV"/>
      <sheetName val="(A, B) BUILDER + SUB CONT WORK"/>
      <sheetName val="[SHOPLIST.xls]_SHOPLIST_xl_6984"/>
      <sheetName val="[SHOPLIST.xls]_SHOPLIST_xl_6985"/>
      <sheetName val="[SHOPLIST.xls]_SHOPLIST_xl_6986"/>
      <sheetName val="[SHOPLIST.xls]_SHOPLIST_xl_6987"/>
      <sheetName val="[SHOPLIST.xls]_SHOPLIST_xl_6988"/>
      <sheetName val="[SHOPLIST.xls]_SHOPLIST_xl_6989"/>
      <sheetName val="[SHOPLIST.xls]_SHOPLIST_xl_6990"/>
      <sheetName val="[SHOPLIST.xls]_SHOPLIST_xl_6991"/>
      <sheetName val="[SHOPLIST.xls]_SHOPLIST_xl_6992"/>
      <sheetName val="[SHOPLIST.xls]_SHOPLIST_xl_6993"/>
      <sheetName val="[SHOPLIST.xls]_SHOPLIST_xl_6994"/>
      <sheetName val="[SHOPLIST.xls]_SHOPLIST_xl_6995"/>
      <sheetName val="[SHOPLIST.xls]_SHOPLIST_xl_6996"/>
      <sheetName val="[SHOPLIST.xls]_SHOPLIST_xl_6997"/>
      <sheetName val="[SHOPLIST.xls]_SHOPLIST_xl_6998"/>
      <sheetName val="[SHOPLIST.xls]_SHOPLIST_xl_6999"/>
      <sheetName val="[SHOPLIST.xls]_SHOPLIST_xl_7000"/>
      <sheetName val="[SHOPLIST.xls]_SHOPLIST_xl_7001"/>
      <sheetName val="[SHOPLIST.xls]_SHOPLIST_xl_7002"/>
      <sheetName val="[SHOPLIST.xls]_SHOPLIST_xl_7003"/>
      <sheetName val="[SHOPLIST.xls]_SHOPLIST_xl_7004"/>
      <sheetName val="[SHOPLIST.xls]_SHOPLIST_xl_7005"/>
      <sheetName val="[SHOPLIST.xls]_SHOPLIST_xl_7006"/>
      <sheetName val="[SHOPLIST.xls]_SHOPLIST_xl_7007"/>
      <sheetName val="[SHOPLIST.xls]_SHOPLIST_xl_7008"/>
      <sheetName val="[SHOPLIST.xls]_SHOPLIST_xl_7009"/>
      <sheetName val="[SHOPLIST.xls]_SHOPLIST_xl_7010"/>
      <sheetName val="[SHOPLIST.xls]_SHOPLIST_xl_7011"/>
      <sheetName val="[SHOPLIST.xls]_SHOPLIST_xl_7012"/>
      <sheetName val="[SHOPLIST.xls]_SHOPLIST_xl_7013"/>
      <sheetName val="[SHOPLIST.xls]_SHOPLIST_xl_7014"/>
      <sheetName val="[SHOPLIST.xls]_SHOPLIST_xl_7015"/>
      <sheetName val="[SHOPLIST.xls]_SHOPLIST_xl_7016"/>
      <sheetName val="[SHOPLIST.xls]_SHOPLIST_xl_7017"/>
      <sheetName val="[SHOPLIST.xls]_SHOPLIST_xl_7018"/>
      <sheetName val="[SHOPLIST.xls]_SHOPLIST_xl_7019"/>
      <sheetName val="[SHOPLIST.xls]_SHOPLIST_xl_7020"/>
      <sheetName val="[SHOPLIST.xls]_SHOPLIST_xl_7021"/>
      <sheetName val="[SHOPLIST.xls]_SHOPLIST_xl_7022"/>
      <sheetName val="[SHOPLIST.xls]_SHOPLIST_xl_7023"/>
      <sheetName val="[SHOPLIST.xls]_SHOPLIST_xl_7024"/>
      <sheetName val="[SHOPLIST.xls]_SHOPLIST_xl_7025"/>
      <sheetName val="[SHOPLIST.xls]_SHOPLIST_xl_7026"/>
      <sheetName val="[SHOPLIST.xls]_SHOPLIST_xl_7027"/>
      <sheetName val="[SHOPLIST.xls]_SHOPLIST_xl_7028"/>
      <sheetName val="[SHOPLIST.xls]_SHOPLIST_xl_7029"/>
      <sheetName val="[SHOPLIST.xls]_SHOPLIST_xl_7030"/>
      <sheetName val="[SHOPLIST.xls]_SHOPLIST_xl_7031"/>
      <sheetName val="[SHOPLIST.xls]_SHOPLIST_xl_7032"/>
      <sheetName val="[SHOPLIST.xls]_SHOPLIST_xl_7033"/>
      <sheetName val="[SHOPLIST.xls]_SHOPLIST_xl_7034"/>
      <sheetName val="[SHOPLIST.xls]_SHOPLIST_xl_7035"/>
      <sheetName val="[SHOPLIST.xls]_SHOPLIST_xl_7036"/>
      <sheetName val="[SHOPLIST.xls]_SHOPLIST_xl_7037"/>
      <sheetName val="[SHOPLIST.xls]_SHOPLIST_xl_7038"/>
      <sheetName val="[SHOPLIST.xls]_SHOPLIST_xl_7039"/>
      <sheetName val="[SHOPLIST.xls]_SHOPLIST_xl_7040"/>
      <sheetName val="[SHOPLIST.xls]_SHOPLIST_xl_7041"/>
      <sheetName val="[SHOPLIST.xls]_SHOPLIST_xl_7042"/>
      <sheetName val="[SHOPLIST.xls]_SHOPLIST_xl_7043"/>
      <sheetName val="[SHOPLIST.xls]_SHOPLIST_xl_7044"/>
      <sheetName val="[SHOPLIST.xls]_SHOPLIST_xl_7045"/>
      <sheetName val="[SHOPLIST.xls]_SHOPLIST_xl_7046"/>
      <sheetName val="[SHOPLIST.xls]_SHOPLIST_xl_7047"/>
      <sheetName val="[SHOPLIST.xls]_SHOPLIST_xl_7048"/>
      <sheetName val="[SHOPLIST.xls]_SHOPLIST_xl_7049"/>
      <sheetName val="[SHOPLIST.xls]_SHOPLIST_xl_7050"/>
      <sheetName val="[SHOPLIST.xls]_SHOPLIST_xl_7051"/>
      <sheetName val="[SHOPLIST.xls]_SHOPLIST_xl_7052"/>
      <sheetName val="[SHOPLIST.xls]_SHOPLIST_xl_7053"/>
      <sheetName val="[SHOPLIST.xls]_SHOPLIST_xl_7054"/>
      <sheetName val="[SHOPLIST.xls]_SHOPLIST_xl_7055"/>
      <sheetName val="[SHOPLIST.xls]_SHOPLIST_xl_7056"/>
      <sheetName val="[SHOPLIST.xls]_SHOPLIST_xl_7057"/>
      <sheetName val="[SHOPLIST.xls]_SHOPLIST_xl_7058"/>
      <sheetName val="[SHOPLIST.xls]_SHOPLIST_xl_7059"/>
      <sheetName val="[SHOPLIST.xls]_SHOPLIST_xl_7060"/>
      <sheetName val="[SHOPLIST.xls]_SHOPLIST_xl_7061"/>
      <sheetName val="[SHOPLIST.xls]_SHOPLIST_xl_7062"/>
      <sheetName val="[SHOPLIST.xls]_SHOPLIST_xl_7063"/>
      <sheetName val="[SHOPLIST.xls]_SHOPLIST_xl_7064"/>
      <sheetName val="[SHOPLIST.xls]_SHOPLIST_xl_7065"/>
      <sheetName val="[SHOPLIST.xls]_SHOPLIST_xl_7066"/>
      <sheetName val="[SHOPLIST.xls]_SHOPLIST_xl_7067"/>
      <sheetName val="[SHOPLIST.xls]_SHOPLIST_xl_7068"/>
      <sheetName val="[SHOPLIST.xls]_SHOPLIST_xl_7069"/>
      <sheetName val="[SHOPLIST.xls]_SHOPLIST_xl_7070"/>
      <sheetName val="[SHOPLIST.xls]_SHOPLIST_xl_7071"/>
      <sheetName val="[SHOPLIST.xls]_SHOPLIST_xl_7072"/>
      <sheetName val="[SHOPLIST.xls]_SHOPLIST_xl_7073"/>
      <sheetName val="[SHOPLIST.xls]_SHOPLIST_xl_7074"/>
      <sheetName val="[SHOPLIST.xls]_SHOPLIST_xl_7075"/>
      <sheetName val="[SHOPLIST.xls]_SHOPLIST_xl_7076"/>
      <sheetName val="[SHOPLIST.xls]_SHOPLIST_xl_7077"/>
      <sheetName val="[SHOPLIST.xls]_SHOPLIST_xl_7078"/>
      <sheetName val="[SHOPLIST.xls]_SHOPLIST_xl_7079"/>
      <sheetName val="[SHOPLIST.xls]_SHOPLIST_xl_7080"/>
      <sheetName val="[SHOPLIST.xls]_SHOPLIST_xl_7081"/>
      <sheetName val="[SHOPLIST.xls]_SHOPLIST_xl_7082"/>
      <sheetName val="[SHOPLIST.xls]_SHOPLIST_xl_7083"/>
      <sheetName val="[SHOPLIST.xls]_SHOPLIST_xl_7084"/>
      <sheetName val="[SHOPLIST.xls]_SHOPLIST_xl_7085"/>
      <sheetName val="[SHOPLIST.xls]_SHOPLIST_xl_7086"/>
      <sheetName val="[SHOPLIST.xls]_SHOPLIST_xl_7087"/>
      <sheetName val="[SHOPLIST.xls]_SHOPLIST_xl_7088"/>
      <sheetName val="[SHOPLIST.xls]_SHOPLIST_xl_7089"/>
      <sheetName val="[SHOPLIST.xls]_SHOPLIST_xl_7090"/>
      <sheetName val="[SHOPLIST.xls]_SHOPLIST_xl_7091"/>
      <sheetName val="[SHOPLIST.xls]_SHOPLIST_xl_7092"/>
      <sheetName val="[SHOPLIST.xls]_SHOPLIST_xl_7093"/>
      <sheetName val="[SHOPLIST.xls]_SHOPLIST_xl_7094"/>
      <sheetName val="[SHOPLIST.xls]_SHOPLIST_xl_7095"/>
      <sheetName val="[SHOPLIST.xls]_SHOPLIST_xl_7096"/>
      <sheetName val="[SHOPLIST.xls]_SHOPLIST_xl_7097"/>
      <sheetName val="[SHOPLIST.xls]_SHOPLIST_xl_7098"/>
      <sheetName val="[SHOPLIST.xls]_SHOPLIST_xl_7099"/>
      <sheetName val="[SHOPLIST.xls]_SHOPLIST_xl_7100"/>
      <sheetName val="[SHOPLIST.xls]_SHOPLIST_xl_7101"/>
      <sheetName val="[SHOPLIST.xls]_SHOPLIST_xl_7102"/>
      <sheetName val="[SHOPLIST.xls]_SHOPLIST_xl_7103"/>
      <sheetName val="[SHOPLIST.xls]_SHOPLIST_xl_7104"/>
      <sheetName val="[SHOPLIST.xls]_SHOPLIST_xl_7105"/>
      <sheetName val="[SHOPLIST.xls]_SHOPLIST_xl_7106"/>
      <sheetName val="[SHOPLIST.xls]_SHOPLIST_xl_7107"/>
      <sheetName val="[SHOPLIST.xls]_SHOPLIST_xl_7108"/>
      <sheetName val="[SHOPLIST.xls]_SHOPLIST_xl_7109"/>
      <sheetName val="[SHOPLIST.xls]_SHOPLIST_xl_7110"/>
      <sheetName val="[SHOPLIST.xls]_SHOPLIST_xl_7111"/>
      <sheetName val="[SHOPLIST.xls]_SHOPLIST_xl_7112"/>
      <sheetName val="[SHOPLIST.xls]_SHOPLIST_xl_7113"/>
      <sheetName val="[SHOPLIST.xls]_SHOPLIST_xl_7114"/>
      <sheetName val="[SHOPLIST.xls]_SHOPLIST_xl_7115"/>
      <sheetName val="[SHOPLIST.xls]_SHOPLIST_xl_7116"/>
      <sheetName val="[SHOPLIST.xls]_SHOPLIST_xl_7117"/>
      <sheetName val="[SHOPLIST.xls]_SHOPLIST_xl_7118"/>
      <sheetName val="[SHOPLIST.xls]_SHOPLIST_xl_7119"/>
      <sheetName val="[SHOPLIST.xls]_SHOPLIST_xl_7120"/>
      <sheetName val="[SHOPLIST.xls]_SHOPLIST_xl_7121"/>
      <sheetName val="[SHOPLIST.xls]_SHOPLIST_xl_7122"/>
      <sheetName val="[SHOPLIST.xls]_SHOPLIST_xl_7123"/>
      <sheetName val="[SHOPLIST.xls]_SHOPLIST_xl_7124"/>
      <sheetName val="[SHOPLIST.xls]_SHOPLIST_xl_7125"/>
      <sheetName val="[SHOPLIST.xls]_SHOPLIST_xl_7126"/>
      <sheetName val="[SHOPLIST.xls]_SHOPLIST_xl_7127"/>
      <sheetName val="[SHOPLIST.xls]_SHOPLIST_xl_7128"/>
      <sheetName val="[SHOPLIST.xls]_SHOPLIST_xl_7129"/>
      <sheetName val="[SHOPLIST.xls]_SHOPLIST_xl_7130"/>
      <sheetName val="[SHOPLIST.xls]_SHOPLIST_xl_7131"/>
      <sheetName val="[SHOPLIST.xls]_SHOPLIST_xl_7132"/>
      <sheetName val="[SHOPLIST.xls]_SHOPLIST_xl_7133"/>
      <sheetName val="[SHOPLIST.xls]_SHOPLIST_xl_7134"/>
      <sheetName val="[SHOPLIST.xls]_SHOPLIST_xl_7135"/>
      <sheetName val="[SHOPLIST.xls]_SHOPLIST_xl_7136"/>
      <sheetName val="[SHOPLIST.xls]_SHOPLIST_xl_7137"/>
      <sheetName val="[SHOPLIST.xls]_SHOPLIST_xl_7138"/>
      <sheetName val="[SHOPLIST.xls]_SHOPLIST_xl_7139"/>
      <sheetName val="[SHOPLIST.xls]_SHOPLIST_xl_7140"/>
      <sheetName val="[SHOPLIST.xls]_SHOPLIST_xl_7141"/>
      <sheetName val="[SHOPLIST.xls]_SHOPLIST_xl_7142"/>
      <sheetName val="[SHOPLIST.xls]_SHOPLIST_xl_7143"/>
      <sheetName val="[SHOPLIST.xls]_SHOPLIST_xl_7144"/>
      <sheetName val="[SHOPLIST.xls]_SHOPLIST_xl_7145"/>
      <sheetName val="[SHOPLIST.xls]_SHOPLIST_xl_7146"/>
      <sheetName val="[SHOPLIST.xls]_SHOPLIST_xl_7147"/>
      <sheetName val="[SHOPLIST.xls]_SHOPLIST_xl_7148"/>
      <sheetName val="[SHOPLIST.xls]_SHOPLIST_xl_7149"/>
      <sheetName val="[SHOPLIST.xls]_SHOPLIST_xl_7150"/>
      <sheetName val="[SHOPLIST.xls]_SHOPLIST_xl_7151"/>
      <sheetName val="[SHOPLIST.xls]_SHOPLIST_xl_7152"/>
      <sheetName val="[SHOPLIST.xls]_SHOPLIST_xl_7153"/>
      <sheetName val="[SHOPLIST.xls]_SHOPLIST_xl_7154"/>
      <sheetName val="[SHOPLIST.xls]_SHOPLIST_xl_7155"/>
      <sheetName val="[SHOPLIST.xls]_SHOPLIST_xl_7156"/>
      <sheetName val="[SHOPLIST.xls]_SHOPLIST_xl_7157"/>
      <sheetName val="[SHOPLIST.xls]_SHOPLIST_xl_7158"/>
      <sheetName val="[SHOPLIST.xls]_SHOPLIST_xl_7159"/>
      <sheetName val="[SHOPLIST.xls]_SHOPLIST_xl_7160"/>
      <sheetName val="[SHOPLIST.xls]_SHOPLIST_xl_7161"/>
      <sheetName val="[SHOPLIST.xls]_SHOPLIST_xl_7162"/>
      <sheetName val="[SHOPLIST.xls]_SHOPLIST_xl_7163"/>
      <sheetName val="[SHOPLIST.xls]_SHOPLIST_xl_7164"/>
      <sheetName val="[SHOPLIST.xls]_SHOPLIST_xl_7165"/>
      <sheetName val="[SHOPLIST.xls]_SHOPLIST_xl_7166"/>
      <sheetName val="[SHOPLIST.xls]_SHOPLIST_xl_7167"/>
      <sheetName val="[SHOPLIST.xls]_SHOPLIST_xl_7168"/>
      <sheetName val="[SHOPLIST.xls]_SHOPLIST_xl_7169"/>
      <sheetName val="[SHOPLIST.xls]_SHOPLIST_xl_7170"/>
      <sheetName val="[SHOPLIST.xls]_SHOPLIST_xl_7171"/>
      <sheetName val="[SHOPLIST.xls]_SHOPLIST_xl_7172"/>
      <sheetName val="[SHOPLIST.xls]_SHOPLIST_xl_7173"/>
      <sheetName val="[SHOPLIST.xls]_SHOPLIST_xl_7174"/>
      <sheetName val="[SHOPLIST.xls]_SHOPLIST_xl_7175"/>
      <sheetName val="[SHOPLIST.xls]_SHOPLIST_xl_7176"/>
      <sheetName val="[SHOPLIST.xls]_SHOPLIST_xl_7177"/>
      <sheetName val="[SHOPLIST.xls]_SHOPLIST_xl_7178"/>
      <sheetName val="[SHOPLIST.xls]_SHOPLIST_xl_7179"/>
      <sheetName val="[SHOPLIST.xls]_SHOPLIST_xl_7180"/>
      <sheetName val="[SHOPLIST.xls]_SHOPLIST_xl_7181"/>
      <sheetName val="[SHOPLIST.xls]_SHOPLIST_xl_7182"/>
      <sheetName val="[SHOPLIST.xls]_SHOPLIST_xl_7183"/>
      <sheetName val="[SHOPLIST.xls]_SHOPLIST_xl_7184"/>
      <sheetName val="[SHOPLIST.xls]_SHOPLIST_xl_7185"/>
      <sheetName val="[SHOPLIST.xls]_SHOPLIST_xl_7186"/>
      <sheetName val="[SHOPLIST.xls]_SHOPLIST_xl_7187"/>
      <sheetName val="[SHOPLIST.xls]_SHOPLIST_xl_7188"/>
      <sheetName val="[SHOPLIST.xls]_SHOPLIST_xl_7189"/>
      <sheetName val="[SHOPLIST.xls]_SHOPLIST_xl_7190"/>
      <sheetName val="[SHOPLIST.xls]_SHOPLIST_xl_7191"/>
      <sheetName val="[SHOPLIST.xls]_SHOPLIST_xl_7192"/>
      <sheetName val="[SHOPLIST.xls]_SHOPLIST_xl_7193"/>
      <sheetName val="[SHOPLIST.xls]_SHOPLIST_xl_7194"/>
      <sheetName val="[SHOPLIST.xls]_SHOPLIST_xl_7195"/>
      <sheetName val="[SHOPLIST.xls]_SHOPLIST_xl_7196"/>
      <sheetName val="[SHOPLIST.xls]_SHOPLIST_xl_7197"/>
      <sheetName val="[SHOPLIST.xls]_SHOPLIST_xl_7198"/>
      <sheetName val="[SHOPLIST.xls]_SHOPLIST_xl_7199"/>
      <sheetName val="[SHOPLIST.xls]_SHOPLIST_xl_7200"/>
      <sheetName val="[SHOPLIST.xls]_SHOPLIST_xl_7201"/>
      <sheetName val="[SHOPLIST.xls]_SHOPLIST_xl_7202"/>
      <sheetName val="[SHOPLIST.xls]_SHOPLIST_xl_7203"/>
      <sheetName val="[SHOPLIST.xls]_SHOPLIST_xl_7204"/>
      <sheetName val="[SHOPLIST.xls]_SHOPLIST_xl_7205"/>
      <sheetName val="[SHOPLIST.xls]_SHOPLIST_xl_7206"/>
      <sheetName val="[SHOPLIST.xls]_SHOPLIST_xl_7207"/>
      <sheetName val="[SHOPLIST.xls]_SHOPLIST_xl_7208"/>
      <sheetName val="[SHOPLIST.xls]_SHOPLIST_xl_7209"/>
      <sheetName val="[SHOPLIST.xls]_SHOPLIST_xl_7210"/>
      <sheetName val="[SHOPLIST.xls]_SHOPLIST_xl_7211"/>
      <sheetName val="[SHOPLIST.xls]_SHOPLIST_xl_7212"/>
      <sheetName val="[SHOPLIST.xls]_SHOPLIST_xl_7213"/>
      <sheetName val="[SHOPLIST.xls]_SHOPLIST_xl_7214"/>
      <sheetName val="[SHOPLIST.xls]_SHOPLIST_xl_7215"/>
      <sheetName val="[SHOPLIST.xls]_SHOPLIST_xl_7216"/>
      <sheetName val="[SHOPLIST.xls]_SHOPLIST_xl_7217"/>
      <sheetName val="[SHOPLIST.xls]_SHOPLIST_xl_7218"/>
      <sheetName val="[SHOPLIST.xls]_SHOPLIST_xl_7219"/>
      <sheetName val="[SHOPLIST.xls]_SHOPLIST_xl_7220"/>
      <sheetName val="[SHOPLIST.xls]_SHOPLIST_xl_7221"/>
      <sheetName val="[SHOPLIST.xls]_SHOPLIST_xl_7222"/>
      <sheetName val="[SHOPLIST.xls]_SHOPLIST_xl_7223"/>
      <sheetName val="[SHOPLIST.xls]_SHOPLIST_xl_7224"/>
      <sheetName val="[SHOPLIST.xls]_SHOPLIST_xl_7225"/>
      <sheetName val="[SHOPLIST.xls]_SHOPLIST_xl_7226"/>
      <sheetName val="[SHOPLIST.xls]_SHOPLIST_xl_7227"/>
      <sheetName val="[SHOPLIST.xls]_SHOPLIST_xl_7228"/>
      <sheetName val="[SHOPLIST.xls]_SHOPLIST_xl_7229"/>
      <sheetName val="[SHOPLIST.xls]_SHOPLIST_xl_7230"/>
      <sheetName val="[SHOPLIST.xls]_SHOPLIST_xl_7231"/>
      <sheetName val="[SHOPLIST.xls]_SHOPLIST_xl_7232"/>
      <sheetName val="[SHOPLIST.xls]_SHOPLIST_xl_7233"/>
      <sheetName val="[SHOPLIST.xls]_SHOPLIST_xl_7234"/>
      <sheetName val="[SHOPLIST.xls]_SHOPLIST_xl_7235"/>
      <sheetName val="[SHOPLIST.xls]_SHOPLIST_xl_7236"/>
      <sheetName val="[SHOPLIST.xls]_SHOPLIST_xl_7237"/>
      <sheetName val="[SHOPLIST.xls]_SHOPLIST_xl_7238"/>
      <sheetName val="[SHOPLIST.xls]_SHOPLIST_xl_7239"/>
      <sheetName val="[SHOPLIST.xls]_SHOPLIST_xl_7240"/>
      <sheetName val="[SHOPLIST.xls]_SHOPLIST_xl_7241"/>
      <sheetName val="[SHOPLIST.xls]_SHOPLIST_xl_7242"/>
      <sheetName val="[SHOPLIST.xls]_SHOPLIST_xl_7243"/>
      <sheetName val="[SHOPLIST.xls]_SHOPLIST_xl_7244"/>
      <sheetName val="[SHOPLIST.xls]_SHOPLIST_xl_7245"/>
      <sheetName val="[SHOPLIST.xls]_SHOPLIST_xl_7246"/>
      <sheetName val="[SHOPLIST.xls]_SHOPLIST_xl_7247"/>
      <sheetName val="[SHOPLIST.xls]_SHOPLIST_xl_7248"/>
      <sheetName val="[SHOPLIST.xls]_SHOPLIST_xl_7249"/>
      <sheetName val="[SHOPLIST.xls]_SHOPLIST_xl_7250"/>
      <sheetName val="[SHOPLIST.xls]_SHOPLIST_xl_7251"/>
      <sheetName val="[SHOPLIST.xls]_SHOPLIST_xl_7252"/>
      <sheetName val="[SHOPLIST.xls]_SHOPLIST_xl_7253"/>
      <sheetName val="[SHOPLIST.xls]_SHOPLIST_xl_7254"/>
      <sheetName val="[SHOPLIST.xls]_SHOPLIST_xl_7255"/>
      <sheetName val="[SHOPLIST.xls]_VW__VU________69"/>
      <sheetName val="[SHOPLIST.xls]_VW__VU________70"/>
      <sheetName val="[SHOPLIST.xls]_SHOPLIST_xl_7256"/>
      <sheetName val="[SHOPLIST.xls]_SHOPLIST_xl_7257"/>
      <sheetName val="[SHOPLIST.xls]_SHOPLIST_xl_7258"/>
      <sheetName val="[SHOPLIST.xls]_SHOPLIST_xl_7259"/>
      <sheetName val="[SHOPLIST.xls]_SHOPLIST_xl_7260"/>
      <sheetName val="[SHOPLIST.xls]_SHOPLIST_xl_7261"/>
      <sheetName val="[SHOPLIST.xls]_SHOPLIST_xl_7262"/>
      <sheetName val="[SHOPLIST.xls]_SHOPLIST_xl_7263"/>
      <sheetName val="[SHOPLIST.xls]_SHOPLIST_xl_7264"/>
      <sheetName val="[SHOPLIST.xls]_SHOPLIST_xl_7265"/>
      <sheetName val="[SHOPLIST.xls]_SHOPLIST_xl_7266"/>
      <sheetName val="[SHOPLIST.xls]_SHOPLIST_xl_7267"/>
      <sheetName val="[SHOPLIST.xls]_SHOPLIST_xl_7268"/>
      <sheetName val="[SHOPLIST.xls]_SHOPLIST_xl_7269"/>
      <sheetName val="[SHOPLIST.xls]_SHOPLIST_xl_7270"/>
      <sheetName val="[SHOPLIST.xls]_SHOPLIST_xl_7271"/>
      <sheetName val="[SHOPLIST.xls]_SHOPLIST_xl_7272"/>
      <sheetName val="[SHOPLIST.xls]_SHOPLIST_xl_7273"/>
      <sheetName val="[SHOPLIST.xls]_SHOPLIST_xl_7274"/>
      <sheetName val="[SHOPLIST.xls]_SHOPLIST_xl_7275"/>
      <sheetName val="[SHOPLIST.xls]_SHOPLIST_xl_7276"/>
      <sheetName val="[SHOPLIST.xls]_SHOPLIST_xl_7277"/>
      <sheetName val="[SHOPLIST.xls]_SHOPLIST_xl_7278"/>
      <sheetName val="[SHOPLIST.xls]_SHOPLIST_xl_7279"/>
      <sheetName val="[SHOPLIST.xls]_SHOPLIST_xl_7280"/>
      <sheetName val="[SHOPLIST.xls]_SHOPLIST_xl_7281"/>
      <sheetName val="[SHOPLIST.xls]_SHOPLIST_xl_7282"/>
      <sheetName val="[SHOPLIST.xls]_SHOPLIST_xl_7283"/>
      <sheetName val="[SHOPLIST.xls]_SHOPLIST_xl_7284"/>
      <sheetName val="[SHOPLIST.xls]_SHOPLIST_xl_7285"/>
      <sheetName val="[SHOPLIST.xls]_SHOPLIST_xl_7286"/>
      <sheetName val="[SHOPLIST.xls]_SHOPLIST_xl_7287"/>
      <sheetName val="[SHOPLIST.xls]_SHOPLIST_xl_7288"/>
      <sheetName val="[SHOPLIST.xls]_SHOPLIST_xl_7289"/>
      <sheetName val="[SHOPLIST.xls]_SHOPLIST_xl_7290"/>
      <sheetName val="[SHOPLIST.xls]_SHOPLIST_xl_7291"/>
      <sheetName val="[SHOPLIST.xls]_SHOPLIST_xl_7292"/>
      <sheetName val="[SHOPLIST.xls]_SHOPLIST_xl_7293"/>
      <sheetName val="[SHOPLIST.xls]_SHOPLIST_xl_7294"/>
      <sheetName val="[SHOPLIST.xls]_SHOPLIST_xl_7295"/>
      <sheetName val="[SHOPLIST.xls]_SHOPLIST_xl_7296"/>
      <sheetName val="[SHOPLIST.xls]_SHOPLIST_xl_7297"/>
      <sheetName val="[SHOPLIST.xls]_SHOPLIST_xl_7298"/>
      <sheetName val="[SHOPLIST.xls]_SHOPLIST_xl_7299"/>
      <sheetName val="[SHOPLIST.xls]_SHOPLIST_xl_7300"/>
      <sheetName val="[SHOPLIST.xls]_SHOPLIST_xl_7301"/>
      <sheetName val="[SHOPLIST.xls]_SHOPLIST_xl_7302"/>
      <sheetName val="[SHOPLIST.xls]_SHOPLIST_xl_7303"/>
      <sheetName val="[SHOPLIST.xls]_SHOPLIST_xl_7304"/>
      <sheetName val="[SHOPLIST.xls]_SHOPLIST_xl_7305"/>
      <sheetName val="[SHOPLIST.xls]_SHOPLIST_xl_7306"/>
      <sheetName val="[SHOPLIST.xls]_SHOPLIST_xl_7307"/>
      <sheetName val="[SHOPLIST.xls]_SHOPLIST_xl_7308"/>
      <sheetName val="[SHOPLIST.xls]_SHOPLIST_xl_7309"/>
      <sheetName val="[SHOPLIST.xls]_SHOPLIST_xl_7310"/>
      <sheetName val="[SHOPLIST.xls]_SHOPLIST_xl_7311"/>
      <sheetName val="[SHOPLIST.xls]_SHOPLIST_xl_7312"/>
      <sheetName val="[SHOPLIST.xls]_SHOPLIST_xl_7313"/>
      <sheetName val="[SHOPLIST.xls]_SHOPLIST_xl_7314"/>
      <sheetName val="[SHOPLIST.xls]_SHOPLIST_xl_7315"/>
      <sheetName val="[SHOPLIST.xls]_SHOPLIST_xl_7316"/>
      <sheetName val="[SHOPLIST.xls]_SHOPLIST_xl_7317"/>
      <sheetName val="[SHOPLIST.xls]_SHOPLIST_xl_7318"/>
      <sheetName val="[SHOPLIST.xls]_SHOPLIST_xl_7319"/>
      <sheetName val="[SHOPLIST.xls]_SHOPLIST_xl_7320"/>
      <sheetName val="[SHOPLIST.xls]_SHOPLIST_xl_7321"/>
      <sheetName val="[SHOPLIST.xls]_SHOPLIST_xl_7322"/>
      <sheetName val="[SHOPLIST.xls]_SHOPLIST_xl_7323"/>
      <sheetName val="[SHOPLIST.xls]_SHOPLIST_xl_7324"/>
      <sheetName val="[SHOPLIST.xls]_SHOPLIST_xl_7325"/>
      <sheetName val="[SHOPLIST.xls]_SHOPLIST_xl_7326"/>
      <sheetName val="[SHOPLIST.xls]_SHOPLIST_xl_7327"/>
      <sheetName val="[SHOPLIST.xls]_SHOPLIST_xl_7328"/>
      <sheetName val="[SHOPLIST.xls]_SHOPLIST_xl_7329"/>
      <sheetName val="[SHOPLIST.xls]_SHOPLIST_xl_7330"/>
      <sheetName val="[SHOPLIST.xls]_SHOPLIST_xl_7331"/>
      <sheetName val="[SHOPLIST.xls]_SHOPLIST_xl_7332"/>
      <sheetName val="[SHOPLIST.xls]_SHOPLIST_xl_7333"/>
      <sheetName val="[SHOPLIST.xls]_SHOPLIST_xl_7334"/>
      <sheetName val="[SHOPLIST.xls]_SHOPLIST_xl_7335"/>
      <sheetName val="[SHOPLIST.xls]_SHOPLIST_xl_7336"/>
      <sheetName val="[SHOPLIST.xls]_SHOPLIST_xl_7337"/>
      <sheetName val="[SHOPLIST.xls]_SHOPLIST_xl_7338"/>
      <sheetName val="[SHOPLIST.xls]_SHOPLIST_xl_7339"/>
      <sheetName val="[SHOPLIST.xls]_SHOPLIST_xl_7340"/>
      <sheetName val="[SHOPLIST.xls]_SHOPLIST_xl_7341"/>
      <sheetName val="[SHOPLIST.xls]_SHOPLIST_xl_7342"/>
      <sheetName val="[SHOPLIST.xls]_SHOPLIST_xl_7343"/>
      <sheetName val="[SHOPLIST.xls]_SHOPLIST_xl_7344"/>
      <sheetName val="[SHOPLIST.xls]_SHOPLIST_xl_7345"/>
      <sheetName val="[SHOPLIST.xls]_SHOPLIST_xl_7346"/>
      <sheetName val="[SHOPLIST.xls]_SHOPLIST_xl_7347"/>
      <sheetName val="[SHOPLIST.xls]_SHOPLIST_xl_7348"/>
      <sheetName val="[SHOPLIST.xls]_SHOPLIST_xl_7349"/>
      <sheetName val="[SHOPLIST.xls]_SHOPLIST_xl_7350"/>
      <sheetName val="[SHOPLIST.xls]_SHOPLIST_xl_7351"/>
      <sheetName val="[SHOPLIST.xls]_SHOPLIST_xl_7352"/>
      <sheetName val="[SHOPLIST.xls]_SHOPLIST_xl_7353"/>
      <sheetName val="[SHOPLIST.xls]_SHOPLIST_xl_7354"/>
      <sheetName val="[SHOPLIST.xls]_SHOPLIST_xl_7355"/>
      <sheetName val="[SHOPLIST.xls]_SHOPLIST_xl_7356"/>
      <sheetName val="[SHOPLIST.xls]_SHOPLIST_xl_7357"/>
      <sheetName val="[SHOPLIST.xls]_SHOPLIST_xl_7358"/>
      <sheetName val="[SHOPLIST.xls]_SHOPLIST_xl_7359"/>
      <sheetName val="[SHOPLIST.xls]_SHOPLIST_xl_7360"/>
      <sheetName val="[SHOPLIST.xls]_SHOPLIST_xl_7361"/>
      <sheetName val="[SHOPLIST.xls]_SHOPLIST_xl_7362"/>
      <sheetName val="[SHOPLIST.xls]_SHOPLIST_xl_7363"/>
      <sheetName val="[SHOPLIST.xls]_SHOPLIST_xl_7364"/>
      <sheetName val="[SHOPLIST.xls]_SHOPLIST_xl_7365"/>
      <sheetName val="[SHOPLIST.xls]_SHOPLIST_xl_7366"/>
      <sheetName val="[SHOPLIST.xls]_SHOPLIST_xl_7367"/>
      <sheetName val="[SHOPLIST.xls]_SHOPLIST_xl_7368"/>
      <sheetName val="[SHOPLIST.xls]_SHOPLIST_xl_7369"/>
      <sheetName val="[SHOPLIST.xls]_SHOPLIST_xl_7370"/>
      <sheetName val="[SHOPLIST.xls]_SHOPLIST_xl_7371"/>
      <sheetName val="[SHOPLIST.xls]_SHOPLIST_xl_7372"/>
      <sheetName val="[SHOPLIST.xls]_SHOPLIST_xl_7373"/>
      <sheetName val="[SHOPLIST.xls]_SHOPLIST_xl_7374"/>
      <sheetName val="[SHOPLIST.xls]_SHOPLIST_xl_7375"/>
      <sheetName val="[SHOPLIST.xls]_SHOPLIST_xl_7376"/>
      <sheetName val="[SHOPLIST.xls]_SHOPLIST_xl_7377"/>
      <sheetName val="[SHOPLIST.xls]_SHOPLIST_xl_7378"/>
      <sheetName val="[SHOPLIST.xls]_SHOPLIST_xl_7379"/>
      <sheetName val="[SHOPLIST.xls]_SHOPLIST_xl_7380"/>
      <sheetName val="[SHOPLIST.xls]_SHOPLIST_xl_7381"/>
      <sheetName val="[SHOPLIST.xls]_SHOPLIST_xl_7382"/>
      <sheetName val="[SHOPLIST.xls]_SHOPLIST_xl_7383"/>
      <sheetName val="[SHOPLIST.xls]_SHOPLIST_xl_7384"/>
      <sheetName val="[SHOPLIST.xls]_SHOPLIST_xl_7385"/>
      <sheetName val="[SHOPLIST.xls]_SHOPLIST_xl_7386"/>
      <sheetName val="[SHOPLIST.xls]_SHOPLIST_xl_7387"/>
      <sheetName val="[SHOPLIST.xls]_SHOPLIST_xl_7388"/>
      <sheetName val="[SHOPLIST.xls]_SHOPLIST_xl_7389"/>
      <sheetName val="[SHOPLIST.xls]_SHOPLIST_xl_7390"/>
      <sheetName val="[SHOPLIST.xls]_SHOPLIST_xl_7391"/>
      <sheetName val="[SHOPLIST.xls]_SHOPLIST_xl_7392"/>
      <sheetName val="[SHOPLIST.xls]_SHOPLIST_xl_7393"/>
      <sheetName val="[SHOPLIST.xls]_SHOPLIST_xl_7394"/>
      <sheetName val="[SHOPLIST.xls]_SHOPLIST_xl_7395"/>
      <sheetName val="[SHOPLIST.xls]_SHOPLIST_xl_7396"/>
      <sheetName val="[SHOPLIST.xls]_SHOPLIST_xl_7397"/>
      <sheetName val="[SHOPLIST.xls]_SHOPLIST_xl_7398"/>
      <sheetName val="[SHOPLIST.xls]_SHOPLIST_xl_7399"/>
      <sheetName val="[SHOPLIST.xls]_SHOPLIST_xl_7400"/>
      <sheetName val="[SHOPLIST.xls]_SHOPLIST_xl_7401"/>
      <sheetName val="[SHOPLIST.xls]_SHOPLIST_xl_7402"/>
      <sheetName val="[SHOPLIST.xls]_SHOPLIST_xl_7403"/>
      <sheetName val="[SHOPLIST.xls]_SHOPLIST_xl_7404"/>
      <sheetName val="[SHOPLIST.xls]_SHOPLIST_xl_7405"/>
      <sheetName val="[SHOPLIST.xls]_SHOPLIST_xl_7406"/>
      <sheetName val="[SHOPLIST.xls]_SHOPLIST_xl_7407"/>
      <sheetName val="[SHOPLIST.xls]_SHOPLIST_xl_7408"/>
      <sheetName val="[SHOPLIST.xls]_SHOPLIST_xl_7409"/>
      <sheetName val="[SHOPLIST.xls]_SHOPLIST_xl_7410"/>
      <sheetName val="[SHOPLIST.xls]_SHOPLIST_xl_7411"/>
      <sheetName val="[SHOPLIST.xls]_SHOPLIST_xl_7412"/>
      <sheetName val="[SHOPLIST.xls]_SHOPLIST_xl_7413"/>
      <sheetName val="[SHOPLIST.xls]_SHOPLIST_xl_7414"/>
      <sheetName val="[SHOPLIST.xls]_SHOPLIST_xl_7415"/>
      <sheetName val="[SHOPLIST.xls]_SHOPLIST_xl_7416"/>
      <sheetName val="[SHOPLIST.xls]_SHOPLIST_xl_7417"/>
      <sheetName val="[SHOPLIST.xls]_SHOPLIST_xl_7418"/>
      <sheetName val="[SHOPLIST.xls]_SHOPLIST_xl_7419"/>
      <sheetName val="[SHOPLIST.xls]_SHOPLIST_xl_7420"/>
      <sheetName val="[SHOPLIST.xls]_SHOPLIST_xl_7421"/>
      <sheetName val="[SHOPLIST.xls]_SHOPLIST_xl_7422"/>
      <sheetName val="[SHOPLIST.xls]_SHOPLIST_xl_7423"/>
      <sheetName val="[SHOPLIST.xls]_SHOPLIST_xl_7424"/>
      <sheetName val="[SHOPLIST.xls]_SHOPLIST_xl_7425"/>
      <sheetName val="[SHOPLIST.xls]_SHOPLIST_xl_7426"/>
      <sheetName val="[SHOPLIST.xls]_SHOPLIST_xl_7427"/>
      <sheetName val="[SHOPLIST.xls]_SHOPLIST_xl_7428"/>
      <sheetName val="[SHOPLIST.xls]_SHOPLIST_xl_7429"/>
      <sheetName val="[SHOPLIST.xls]_SHOPLIST_xl_7430"/>
      <sheetName val="[SHOPLIST.xls]_SHOPLIST_xl_7431"/>
      <sheetName val="[SHOPLIST.xls]_SHOPLIST_xl_7432"/>
      <sheetName val="[SHOPLIST.xls]_SHOPLIST_xl_7433"/>
      <sheetName val="[SHOPLIST.xls]_SHOPLIST_xl_7434"/>
      <sheetName val="[SHOPLIST.xls]_SHOPLIST_xl_7435"/>
      <sheetName val="[SHOPLIST.xls]_SHOPLIST_xl_7436"/>
      <sheetName val="[SHOPLIST.xls]_SHOPLIST_xl_7437"/>
      <sheetName val="[SHOPLIST.xls]_SHOPLIST_xl_7438"/>
      <sheetName val="[SHOPLIST.xls]_SHOPLIST_xl_7439"/>
      <sheetName val="[SHOPLIST.xls]_SHOPLIST_xl_7440"/>
      <sheetName val="[SHOPLIST.xls]_SHOPLIST_xl_7441"/>
      <sheetName val="[SHOPLIST.xls]_SHOPLIST_xl_7442"/>
      <sheetName val="[SHOPLIST.xls]_SHOPLIST_xl_7443"/>
      <sheetName val="[SHOPLIST.xls]_SHOPLIST_xl_7444"/>
      <sheetName val="[SHOPLIST.xls]_SHOPLIST_xl_7445"/>
      <sheetName val="[SHOPLIST.xls]_SHOPLIST_xl_7446"/>
      <sheetName val="[SHOPLIST.xls]_SHOPLIST_xl_7447"/>
      <sheetName val="[SHOPLIST.xls]_SHOPLIST_xl_7448"/>
      <sheetName val="[SHOPLIST.xls]_SHOPLIST_xl_7449"/>
      <sheetName val="[SHOPLIST.xls]_SHOPLIST_xl_7450"/>
      <sheetName val="[SHOPLIST.xls]_SHOPLIST_xl_7451"/>
      <sheetName val="[SHOPLIST.xls]_SHOPLIST_xl_7452"/>
      <sheetName val="[SHOPLIST.xls]_SHOPLIST_xl_7453"/>
      <sheetName val="[SHOPLIST.xls]_SHOPLIST_xl_7454"/>
      <sheetName val="[SHOPLIST.xls]_SHOPLIST_xl_7455"/>
      <sheetName val="[SHOPLIST.xls]_SHOPLIST_xl_7456"/>
      <sheetName val="[SHOPLIST.xls]_SHOPLIST_xl_7457"/>
      <sheetName val="[SHOPLIST.xls]_SHOPLIST_xl_7458"/>
      <sheetName val="[SHOPLIST.xls]_SHOPLIST_xl_7459"/>
      <sheetName val="[SHOPLIST.xls]_SHOPLIST_xl_7460"/>
      <sheetName val="[SHOPLIST.xls]_SHOPLIST_xl_7461"/>
      <sheetName val="[SHOPLIST.xls]_SHOPLIST_xl_7462"/>
      <sheetName val="[SHOPLIST.xls]_SHOPLIST_xl_7463"/>
      <sheetName val="[SHOPLIST.xls]_SHOPLIST_xl_7464"/>
      <sheetName val="[SHOPLIST.xls]_SHOPLIST_xl_7465"/>
      <sheetName val="[SHOPLIST.xls]_SHOPLIST_xl_7466"/>
      <sheetName val="[SHOPLIST.xls]_SHOPLIST_xl_7467"/>
      <sheetName val="[SHOPLIST.xls]_SHOPLIST_xl_7468"/>
      <sheetName val="[SHOPLIST.xls]_SHOPLIST_xl_7469"/>
      <sheetName val="[SHOPLIST.xls]_SHOPLIST_xl_7470"/>
      <sheetName val="[SHOPLIST.xls]_SHOPLIST_xl_7471"/>
      <sheetName val="[SHOPLIST.xls]_SHOPLIST_xl_7472"/>
      <sheetName val="[SHOPLIST.xls]_SHOPLIST_xl_7473"/>
      <sheetName val="[SHOPLIST.xls]_SHOPLIST_xl_7474"/>
      <sheetName val="[SHOPLIST.xls]_SHOPLIST_xl_7475"/>
      <sheetName val="[SHOPLIST.xls]_SHOPLIST_xl_7476"/>
      <sheetName val="[SHOPLIST.xls]_SHOPLIST_xl_7477"/>
      <sheetName val="[SHOPLIST.xls]_SHOPLIST_xl_7478"/>
      <sheetName val="[SHOPLIST.xls]70_x005f_x0000___0_x_28"/>
      <sheetName val="[SHOPLIST.xls]_SHOPLIST_xl_7479"/>
      <sheetName val="[SHOPLIST.xls]_SHOPLIST_xl_7480"/>
      <sheetName val="[SHOPLIST.xls]_SHOPLIST_xl_7481"/>
      <sheetName val="[SHOPLIST.xls]_SHOPLIST_xl_7482"/>
      <sheetName val="[SHOPLIST.xls]_SHOPLIST_xl_7483"/>
      <sheetName val="[SHOPLIST.xls]_SHOPLIST_xl_7484"/>
      <sheetName val="[SHOPLIST.xls]_SHOPLIST_xl_7485"/>
      <sheetName val="[SHOPLIST.xls]_SHOPLIST_xl_7486"/>
      <sheetName val="[SHOPLIST.xls]_SHOPLIST_xl_7487"/>
      <sheetName val="[SHOPLIST.xls]_SHOPLIST_xl_7488"/>
      <sheetName val="[SHOPLIST.xls]_SHOPLIST_xl_7489"/>
      <sheetName val="[SHOPLIST.xls]_SHOPLIST_xl_7490"/>
      <sheetName val="[SHOPLIST.xls]_SHOPLIST_xl_7491"/>
      <sheetName val="[SHOPLIST.xls]_SHOPLIST_xl_7492"/>
      <sheetName val="[SHOPLIST.xls]_SHOPLIST_xl_7493"/>
      <sheetName val="[SHOPLIST.xls]_SHOPLIST_xl_7494"/>
      <sheetName val="[SHOPLIST.xls]_SHOPLIST_xl_7495"/>
      <sheetName val="[SHOPLIST.xls]_SHOPLIST_xl_7496"/>
      <sheetName val="[SHOPLIST.xls]_SHOPLIST_xl_7497"/>
      <sheetName val="[SHOPLIST.xls]_SHOPLIST_xl_7498"/>
      <sheetName val="[SHOPLIST.xls]_SHOPLIST_xl_7499"/>
      <sheetName val="[SHOPLIST.xls]_SHOPLIST_xl_7500"/>
      <sheetName val="[SHOPLIST.xls]_SHOPLIST_xl_7501"/>
      <sheetName val="[SHOPLIST.xls]_SHOPLIST_xl_7502"/>
      <sheetName val="[SHOPLIST.xls]_SHOPLIST_xl_7503"/>
      <sheetName val="[SHOPLIST.xls]_SHOPLIST_xl_7504"/>
      <sheetName val="[SHOPLIST.xls]_SHOPLIST_xl_7505"/>
      <sheetName val="[SHOPLIST.xls]_SHOPLIST_xl_7506"/>
      <sheetName val="[SHOPLIST.xls]_SHOPLIST_xl_7507"/>
      <sheetName val="[SHOPLIST.xls]_SHOPLIST_xl_7508"/>
      <sheetName val="[SHOPLIST.xls]_SHOPLIST_xl_7509"/>
      <sheetName val="[SHOPLIST.xls]_SHOPLIST_xl_7510"/>
      <sheetName val="[SHOPLIST.xls]_SHOPLIST_xl_7511"/>
      <sheetName val="[SHOPLIST.xls]_SHOPLIST_xl_7512"/>
      <sheetName val="[SHOPLIST.xls]_SHOPLIST_xl_7513"/>
      <sheetName val="[SHOPLIST.xls]_SHOPLIST_xl_7514"/>
      <sheetName val="[SHOPLIST.xls]_SHOPLIST_xl_7515"/>
      <sheetName val="[SHOPLIST.xls]_SHOPLIST_xl_7516"/>
      <sheetName val="[SHOPLIST.xls]_SHOPLIST_xl_7517"/>
      <sheetName val="[SHOPLIST.xls]_SHOPLIST_xl_7518"/>
      <sheetName val="[SHOPLIST.xls]_SHOPLIST_xl_7519"/>
      <sheetName val="[SHOPLIST.xls]_SHOPLIST_xl_7520"/>
      <sheetName val="[SHOPLIST.xls]_SHOPLIST_xl_7521"/>
      <sheetName val="[SHOPLIST.xls]_SHOPLIST_xl_7522"/>
      <sheetName val="[SHOPLIST.xls]_SHOPLIST_xl_7523"/>
      <sheetName val="[SHOPLIST.xls]_SHOPLIST_xl_7524"/>
      <sheetName val="[SHOPLIST.xls]_SHOPLIST_xl_7525"/>
      <sheetName val="[SHOPLIST.xls]_SHOPLIST_xl_7526"/>
      <sheetName val="[SHOPLIST.xls]_SHOPLIST_xl_7527"/>
      <sheetName val="[SHOPLIST.xls]_SHOPLIST_xl_7528"/>
      <sheetName val="[SHOPLIST.xls]_SHOPLIST_xl_7529"/>
      <sheetName val="[SHOPLIST.xls]_SHOPLIST_xl_7530"/>
      <sheetName val="[SHOPLIST.xls]_SHOPLIST_xl_7531"/>
      <sheetName val="[SHOPLIST.xls]_SHOPLIST_xl_7532"/>
      <sheetName val="[SHOPLIST.xls]_SHOPLIST_xl_7533"/>
      <sheetName val="[SHOPLIST.xls]_SHOPLIST_xl_7534"/>
      <sheetName val="[SHOPLIST.xls]_SHOPLIST_xl_7535"/>
      <sheetName val="[SHOPLIST.xls]_SHOPLIST_xl_7536"/>
      <sheetName val="[SHOPLIST.xls]_SHOPLIST_xl_7537"/>
      <sheetName val="[SHOPLIST.xls]_SHOPLIST_xl_7538"/>
      <sheetName val="[SHOPLIST.xls]_SHOPLIST_xl_7539"/>
      <sheetName val="[SHOPLIST.xls]_SHOPLIST_xl_7540"/>
      <sheetName val="[SHOPLIST.xls]_SHOPLIST_xl_7541"/>
      <sheetName val="[SHOPLIST.xls]_SHOPLIST_xl_7542"/>
      <sheetName val="[SHOPLIST.xls]_SHOPLIST_xl_7543"/>
      <sheetName val="[SHOPLIST.xls]_SHOPLIST_xl_7544"/>
      <sheetName val="[SHOPLIST.xls]_SHOPLIST_xl_7545"/>
      <sheetName val="[SHOPLIST.xls]_SHOPLIST_xl_7546"/>
      <sheetName val="[SHOPLIST.xls]_SHOPLIST_xl_7547"/>
      <sheetName val="[SHOPLIST.xls]_SHOPLIST_xl_7548"/>
      <sheetName val="[SHOPLIST.xls]_SHOPLIST_xl_7549"/>
      <sheetName val="[SHOPLIST.xls]_SHOPLIST_xl_7550"/>
      <sheetName val="[SHOPLIST.xls]_SHOPLIST_xl_7551"/>
      <sheetName val="[SHOPLIST.xls]_SHOPLIST_xl_7552"/>
      <sheetName val="[SHOPLIST.xls]_SHOPLIST_xl_7553"/>
      <sheetName val="[SHOPLIST.xls]_SHOPLIST_xl_7554"/>
      <sheetName val="[SHOPLIST.xls]_SHOPLIST_xl_7555"/>
      <sheetName val="[SHOPLIST.xls]_SHOPLIST_xl_7556"/>
      <sheetName val="[SHOPLIST.xls]_SHOPLIST_xl_7557"/>
      <sheetName val="[SHOPLIST.xls]_SHOPLIST_xl_7558"/>
      <sheetName val="[SHOPLIST.xls]_SHOPLIST_xl_7559"/>
      <sheetName val="[SHOPLIST.xls]_SHOPLIST_xl_7560"/>
      <sheetName val="[SHOPLIST.xls]_SHOPLIST_xl_7561"/>
      <sheetName val="[SHOPLIST.xls]_SHOPLIST_xl_7562"/>
      <sheetName val="[SHOPLIST.xls]_SHOPLIST_xl_7563"/>
      <sheetName val="[SHOPLIST.xls]_SHOPLIST_xl_7564"/>
      <sheetName val="[SHOPLIST.xls]_SHOPLIST_xl_7565"/>
      <sheetName val="[SHOPLIST.xls]_SHOPLIST_xl_7566"/>
      <sheetName val="[SHOPLIST.xls]_VW__VU________71"/>
      <sheetName val="[SHOPLIST.xls]_VW__VU________72"/>
      <sheetName val="[SHOPLIST.xls]_SHOPLIST_xl_7567"/>
      <sheetName val="[SHOPLIST.xls]_SHOPLIST_xl_7568"/>
      <sheetName val="[SHOPLIST.xls]_SHOPLIST_xl_7569"/>
      <sheetName val="[SHOPLIST.xls]_VW__VU________73"/>
      <sheetName val="[SHOPLIST.xls]_VW__VU________74"/>
      <sheetName val="[SHOPLIST.xls]_SHOPLIST_xl_7570"/>
      <sheetName val="[SHOPLIST.xls]_SHOPLIST_xl_7571"/>
      <sheetName val="[SHOPLIST.xls]70___0_s__i____92"/>
      <sheetName val="[SHOPLIST.xls]_SHOPLIST_xl_7572"/>
      <sheetName val="[SHOPLIST.xls]_SHOPLIST_xl_7573"/>
      <sheetName val="[SHOPLIST.xls]_SHOPLIST_xl_7574"/>
      <sheetName val="[SHOPLIST.xls]_SHOPLIST_xl_7575"/>
      <sheetName val="[SHOPLIST.xls]_SHOPLIST_xl_7576"/>
      <sheetName val="[SHOPLIST.xls]_SHOPLIST_xl_7577"/>
      <sheetName val="[SHOPLIST.xls]_SHOPLIST_xl_7578"/>
      <sheetName val="[SHOPLIST.xls]_SHOPLIST_xl_7579"/>
      <sheetName val="[SHOPLIST.xls]_SHOPLIST_xl_7580"/>
      <sheetName val="[SHOPLIST.xls]_SHOPLIST_xl_7581"/>
      <sheetName val="[SHOPLIST.xls]_SHOPLIST_xl_7582"/>
      <sheetName val="[SHOPLIST.xls]_SHOPLIST_xl_7583"/>
      <sheetName val="[SHOPLIST.xls]_SHOPLIST_xl_7584"/>
      <sheetName val="[SHOPLIST.xls]_SHOPLIST_xl_7585"/>
      <sheetName val="[SHOPLIST.xls]_SHOPLIST_xl_7586"/>
      <sheetName val="[SHOPLIST.xls]_SHOPLIST_xl_7587"/>
      <sheetName val="[SHOPLIST.xls]_SHOPLIST_xl_7588"/>
      <sheetName val="[SHOPLIST.xls]_SHOPLIST_xl_7589"/>
      <sheetName val="[SHOPLIST.xls]_SHOPLIST_xl_7590"/>
      <sheetName val="[SHOPLIST.xls]_SHOPLIST_xl_7591"/>
      <sheetName val="[SHOPLIST.xls]_SHOPLIST_xl_7592"/>
      <sheetName val="[SHOPLIST.xls]_SHOPLIST_xl_7593"/>
      <sheetName val="[SHOPLIST.xls]_SHOPLIST_xl_7594"/>
      <sheetName val="[SHOPLIST.xls]_SHOPLIST_xl_7595"/>
      <sheetName val="[SHOPLIST.xls]_SHOPLIST_xl_7596"/>
      <sheetName val="[SHOPLIST.xls]_SHOPLIST_xl_7597"/>
      <sheetName val="[SHOPLIST.xls]_SHOPLIST_xl_7598"/>
      <sheetName val="[SHOPLIST.xls]_SHOPLIST_xl_7599"/>
      <sheetName val="[SHOPLIST.xls]_SHOPLIST_xl_7600"/>
      <sheetName val="[SHOPLIST.xls]_SHOPLIST_xl_7601"/>
      <sheetName val="[SHOPLIST.xls]_SHOPLIST_xl_7602"/>
      <sheetName val="[SHOPLIST.xls]_SHOPLIST_xl_7603"/>
      <sheetName val="[SHOPLIST.xls]_SHOPLIST_xl_7604"/>
      <sheetName val="[SHOPLIST.xls]_SHOPLIST_xl_7605"/>
      <sheetName val="[SHOPLIST.xls]_SHOPLIST_xl_7606"/>
      <sheetName val="[SHOPLIST.xls]_SHOPLIST_xl_7607"/>
      <sheetName val="[SHOPLIST.xls]_SHOPLIST_xl_7608"/>
      <sheetName val="[SHOPLIST.xls]_SHOPLIST_xl_7609"/>
      <sheetName val="[SHOPLIST.xls]_SHOPLIST_xl_7610"/>
      <sheetName val="[SHOPLIST.xls]_SHOPLIST_xl_7611"/>
      <sheetName val="[SHOPLIST.xls]_SHOPLIST_xl_7612"/>
      <sheetName val="[SHOPLIST.xls]_SHOPLIST_xl_7613"/>
      <sheetName val="[SHOPLIST.xls]_SHOPLIST_xl_7614"/>
      <sheetName val="[SHOPLIST.xls]_SHOPLIST_xl_7615"/>
      <sheetName val="[SHOPLIST.xls]_SHOPLIST_xl_7616"/>
      <sheetName val="[SHOPLIST.xls]_SHOPLIST_xl_7617"/>
      <sheetName val="[SHOPLIST.xls]_SHOPLIST_xl_7618"/>
      <sheetName val="[SHOPLIST.xls]_SHOPLIST_xl_7619"/>
      <sheetName val="[SHOPLIST.xls]_SHOPLIST_xl_7620"/>
      <sheetName val="[SHOPLIST.xls]_SHOPLIST_xl_7621"/>
      <sheetName val="[SHOPLIST.xls]_SHOPLIST_xl_7622"/>
      <sheetName val="[SHOPLIST.xls]_SHOPLIST_xl_7623"/>
      <sheetName val="[SHOPLIST.xls]70___0_s__i____93"/>
      <sheetName val="[SHOPLIST.xls]_SHOPLIST_xl_7624"/>
      <sheetName val="[SHOPLIST.xls]_SHOPLIST_xl_7625"/>
      <sheetName val="[SHOPLIST.xls]_SHOPLIST_xl_7626"/>
      <sheetName val="[SHOPLIST.xls]_VW__VU________75"/>
      <sheetName val="[SHOPLIST.xls]_SHOPLIST_xl_7627"/>
      <sheetName val="[SHOPLIST.xls]_SHOPLIST_xl_7628"/>
      <sheetName val="[SHOPLIST.xls]_SHOPLIST_xl_7629"/>
      <sheetName val="[SHOPLIST.xls]_SHOPLIST_xl_7630"/>
      <sheetName val="[SHOPLIST.xls]_SHOPLIST_xl_7631"/>
      <sheetName val="[SHOPLIST.xls]_SHOPLIST_xl_7632"/>
      <sheetName val="[SHOPLIST.xls]_SHOPLIST_xl_7633"/>
      <sheetName val="[SHOPLIST.xls]_SHOPLIST_xl_7634"/>
      <sheetName val="[SHOPLIST.xls]_SHOPLIST_xl_7635"/>
      <sheetName val="[SHOPLIST.xls]_SHOPLIST_xl_7636"/>
      <sheetName val="[SHOPLIST.xls]_SHOPLIST_xl_7637"/>
      <sheetName val="[SHOPLIST.xls]_SHOPLIST_xl_7638"/>
      <sheetName val="[SHOPLIST.xls]_SHOPLIST_xl_7639"/>
      <sheetName val="[SHOPLIST.xls]_SHOPLIST_xl_7640"/>
      <sheetName val="[SHOPLIST.xls]_SHOPLIST_xl_7641"/>
      <sheetName val="[SHOPLIST.xls]_SHOPLIST_xl_7642"/>
      <sheetName val="[SHOPLIST.xls]_SHOPLIST_xl_7643"/>
      <sheetName val="[SHOPLIST.xls]_SHOPLIST_xl_7644"/>
      <sheetName val="[SHOPLIST.xls]_SHOPLIST_xl_7645"/>
      <sheetName val="[SHOPLIST.xls]_SHOPLIST_xl_7646"/>
      <sheetName val="[SHOPLIST.xls]_SHOPLIST_xl_7647"/>
      <sheetName val="[SHOPLIST.xls]_SHOPLIST_xl_7648"/>
      <sheetName val="[SHOPLIST.xls]_SHOPLIST_xl_7649"/>
      <sheetName val="[SHOPLIST.xls]_SHOPLIST_xl_7650"/>
      <sheetName val="[SHOPLIST.xls]_SHOPLIST_xl_7651"/>
      <sheetName val="[SHOPLIST.xls]_SHOPLIST_xl_7652"/>
      <sheetName val="[SHOPLIST.xls]_SHOPLIST_xl_7653"/>
      <sheetName val="[SHOPLIST.xls]_SHOPLIST_xl_7654"/>
      <sheetName val="[SHOPLIST.xls]_SHOPLIST_xl_7655"/>
      <sheetName val="[SHOPLIST.xls]_SHOPLIST_xl_7656"/>
      <sheetName val="[SHOPLIST.xls]_SHOPLIST_xl_7657"/>
      <sheetName val="[SHOPLIST.xls]_SHOPLIST_xl_7658"/>
      <sheetName val="[SHOPLIST.xls]_SHOPLIST_xl_7659"/>
      <sheetName val="[SHOPLIST.xls]_SHOPLIST_xl_7660"/>
      <sheetName val="[SHOPLIST.xls]_SHOPLIST_xl_7661"/>
      <sheetName val="[SHOPLIST.xls]_SHOPLIST_xl_7662"/>
      <sheetName val="[SHOPLIST.xls]_SHOPLIST_xl_7663"/>
      <sheetName val="[SHOPLIST.xls]_SHOPLIST_xl_7664"/>
      <sheetName val="[SHOPLIST.xls]_SHOPLIST_xl_7665"/>
      <sheetName val="[SHOPLIST.xls]_SHOPLIST_xl_7666"/>
      <sheetName val="[SHOPLIST.xls]_SHOPLIST_xl_7667"/>
      <sheetName val="[SHOPLIST.xls]_SHOPLIST_xl_7668"/>
      <sheetName val="[SHOPLIST.xls]_SHOPLIST_xl_7669"/>
      <sheetName val="[SHOPLIST.xls]_SHOPLIST_xl_7670"/>
      <sheetName val="[SHOPLIST.xls]_SHOPLIST_xl_7671"/>
      <sheetName val="[SHOPLIST.xls]_SHOPLIST_xl_7672"/>
      <sheetName val="[SHOPLIST.xls]_SHOPLIST_xl_7673"/>
      <sheetName val="[SHOPLIST.xls]_SHOPLIST_xl_7674"/>
      <sheetName val="[SHOPLIST.xls]_SHOPLIST_xl_7675"/>
      <sheetName val="[SHOPLIST.xls]_SHOPLIST_xl_7676"/>
      <sheetName val="[SHOPLIST.xls]_SHOPLIST_xl_7677"/>
      <sheetName val="[SHOPLIST.xls]_SHOPLIST_xl_7678"/>
      <sheetName val="[SHOPLIST.xls]_SHOPLIST_xl_7679"/>
      <sheetName val="[SHOPLIST.xls]_SHOPLIST_xl_7680"/>
      <sheetName val="[SHOPLIST.xls]_SHOPLIST_xl_7681"/>
      <sheetName val="[SHOPLIST.xls]_SHOPLIST_xl_7682"/>
      <sheetName val="[SHOPLIST.xls]_SHOPLIST_xl_7683"/>
      <sheetName val="[SHOPLIST.xls]_SHOPLIST_xl_7684"/>
      <sheetName val="[SHOPLIST.xls]_SHOPLIST_xl_7685"/>
      <sheetName val="[SHOPLIST.xls]_SHOPLIST_xl_7686"/>
      <sheetName val="[SHOPLIST.xls]_SHOPLIST_xl_7687"/>
      <sheetName val="[SHOPLIST.xls]_SHOPLIST_xl_7688"/>
      <sheetName val="[SHOPLIST.xls]_SHOPLIST_xl_7689"/>
      <sheetName val="[SHOPLIST.xls]_SHOPLIST_xl_7690"/>
      <sheetName val="[SHOPLIST.xls]_SHOPLIST_xl_7691"/>
      <sheetName val="[SHOPLIST.xls]_SHOPLIST_xl_7692"/>
      <sheetName val="[SHOPLIST.xls]_SHOPLIST_xl_7693"/>
      <sheetName val="[SHOPLIST.xls]_SHOPLIST_xl_7694"/>
      <sheetName val="[SHOPLIST.xls]_SHOPLIST_xl_7695"/>
      <sheetName val="[SHOPLIST.xls]_SHOPLIST_xl_7696"/>
      <sheetName val="[SHOPLIST.xls]_SHOPLIST_xl_7697"/>
      <sheetName val="[SHOPLIST.xls]_SHOPLIST_xl_7698"/>
      <sheetName val="[SHOPLIST.xls]_SHOPLIST_xl_7699"/>
      <sheetName val="[SHOPLIST.xls]_SHOPLIST_xl_7700"/>
      <sheetName val="[SHOPLIST.xls]_SHOPLIST_xl_7701"/>
      <sheetName val="[SHOPLIST.xls]_SHOPLIST_xl_7702"/>
      <sheetName val="[SHOPLIST.xls]_SHOPLIST_xl_7703"/>
      <sheetName val="[SHOPLIST.xls]_SHOPLIST_xl_7704"/>
      <sheetName val="[SHOPLIST.xls]_SHOPLIST_xl_7705"/>
      <sheetName val="[SHOPLIST.xls]_SHOPLIST_xl_7706"/>
      <sheetName val="[SHOPLIST.xls]_SHOPLIST_xl_7707"/>
      <sheetName val="[SHOPLIST.xls]_SHOPLIST_xl_7708"/>
      <sheetName val="[SHOPLIST.xls]_SHOPLIST_xl_7709"/>
      <sheetName val="[SHOPLIST.xls]_SHOPLIST_xl_7710"/>
      <sheetName val="[SHOPLIST.xls]_SHOPLIST_xl_7711"/>
      <sheetName val="[SHOPLIST.xls]_SHOPLIST_xl_7712"/>
      <sheetName val="[SHOPLIST.xls]_SHOPLIST_xl_7713"/>
      <sheetName val="[SHOPLIST.xls]_SHOPLIST_xl_7714"/>
      <sheetName val="[SHOPLIST.xls]_SHOPLIST_xl_7715"/>
      <sheetName val="[SHOPLIST.xls]_SHOPLIST_xl_7716"/>
      <sheetName val="[SHOPLIST.xls]_SHOPLIST_xl_7717"/>
      <sheetName val="[SHOPLIST.xls]_SHOPLIST_xl_7718"/>
      <sheetName val="[SHOPLIST.xls]_SHOPLIST_xl_7719"/>
      <sheetName val="[SHOPLIST.xls]_SHOPLIST_xl_7720"/>
      <sheetName val="[SHOPLIST.xls]_SHOPLIST_xl_7721"/>
      <sheetName val="[SHOPLIST.xls]_SHOPLIST_xl_7722"/>
      <sheetName val="[SHOPLIST.xls]_SHOPLIST_xl_7723"/>
      <sheetName val="[SHOPLIST.xls]_SHOPLIST_xl_7724"/>
      <sheetName val="[SHOPLIST.xls]_SHOPLIST_xl_7725"/>
      <sheetName val="[SHOPLIST.xls]_SHOPLIST_xl_7726"/>
      <sheetName val="[SHOPLIST.xls]_SHOPLIST_xl_7727"/>
      <sheetName val="[SHOPLIST.xls]_SHOPLIST_xl_7728"/>
      <sheetName val="[SHOPLIST.xls]_SHOPLIST_xl_7729"/>
      <sheetName val="[SHOPLIST.xls]_SHOPLIST_xl_7730"/>
      <sheetName val="[SHOPLIST.xls]_SHOPLIST_xl_7731"/>
      <sheetName val="[SHOPLIST.xls]_SHOPLIST_xl_7732"/>
      <sheetName val="[SHOPLIST.xls]_SHOPLIST_xl_7733"/>
      <sheetName val="[SHOPLIST.xls]_SHOPLIST_xl_7734"/>
      <sheetName val="[SHOPLIST.xls]_SHOPLIST_xl_7735"/>
      <sheetName val="[SHOPLIST.xls]_SHOPLIST_xl_7736"/>
      <sheetName val="[SHOPLIST.xls]_SHOPLIST_xl_7737"/>
      <sheetName val="[SHOPLIST.xls]_SHOPLIST_xl_7738"/>
      <sheetName val="[SHOPLIST.xls]_SHOPLIST_xl_7739"/>
      <sheetName val="[SHOPLIST.xls]_SHOPLIST_xl_7740"/>
      <sheetName val="[SHOPLIST.xls]_SHOPLIST_xl_7741"/>
      <sheetName val="[SHOPLIST.xls]_SHOPLIST_xl_7742"/>
      <sheetName val="[SHOPLIST.xls]_SHOPLIST_xl_7743"/>
      <sheetName val="[SHOPLIST.xls]_SHOPLIST_xl_7744"/>
      <sheetName val="[SHOPLIST.xls]_SHOPLIST_xl_7745"/>
      <sheetName val="[SHOPLIST.xls]_SHOPLIST_xl_7746"/>
      <sheetName val="[SHOPLIST.xls]_SHOPLIST_xl_7747"/>
      <sheetName val="[SHOPLIST.xls]_SHOPLIST_xl_7748"/>
      <sheetName val="[SHOPLIST.xls]_SHOPLIST_xl_7749"/>
      <sheetName val="[SHOPLIST.xls]_SHOPLIST_xl_7750"/>
      <sheetName val="[SHOPLIST.xls]_SHOPLIST_xl_7751"/>
      <sheetName val="[SHOPLIST.xls]_SHOPLIST_xl_7752"/>
      <sheetName val="[SHOPLIST.xls]_SHOPLIST_xl_7753"/>
      <sheetName val="[SHOPLIST.xls]_SHOPLIST_xl_7754"/>
      <sheetName val="[SHOPLIST.xls]_SHOPLIST_xl_7755"/>
      <sheetName val="[SHOPLIST.xls]_SHOPLIST_xl_7756"/>
      <sheetName val="[SHOPLIST.xls]_SHOPLIST_xl_7757"/>
      <sheetName val="[SHOPLIST.xls]_SHOPLIST_xl_7758"/>
      <sheetName val="[SHOPLIST.xls]_SHOPLIST_xl_7759"/>
      <sheetName val="[SHOPLIST.xls]_SHOPLIST_xl_7760"/>
      <sheetName val="[SHOPLIST.xls]_SHOPLIST_xl_7761"/>
      <sheetName val="[SHOPLIST.xls]_SHOPLIST_xl_7762"/>
      <sheetName val="[SHOPLIST.xls]_SHOPLIST_xl_7763"/>
      <sheetName val="[SHOPLIST.xls]_SHOPLIST_xl_7764"/>
      <sheetName val="[SHOPLIST.xls]_SHOPLIST_xl_7765"/>
      <sheetName val="[SHOPLIST.xls]_SHOPLIST_xl_7766"/>
      <sheetName val="[SHOPLIST.xls]_SHOPLIST_xl_7767"/>
      <sheetName val="[SHOPLIST.xls]_SHOPLIST_xl_7768"/>
      <sheetName val="[SHOPLIST.xls]_SHOPLIST_xl_7769"/>
      <sheetName val="[SHOPLIST.xls]_SHOPLIST_xl_7770"/>
      <sheetName val="[SHOPLIST.xls]_SHOPLIST_xl_7771"/>
      <sheetName val="[SHOPLIST.xls]_SHOPLIST_xl_7772"/>
      <sheetName val="[SHOPLIST.xls]_SHOPLIST_xl_7773"/>
      <sheetName val="[SHOPLIST.xls]_SHOPLIST_xl_7774"/>
      <sheetName val="[SHOPLIST.xls]_SHOPLIST_xl_7775"/>
      <sheetName val="[SHOPLIST.xls]_SHOPLIST_xl_7776"/>
      <sheetName val="[SHOPLIST.xls]_SHOPLIST_xl_7777"/>
      <sheetName val="[SHOPLIST.xls]_SHOPLIST_xl_7778"/>
      <sheetName val="[SHOPLIST.xls]_SHOPLIST_xl_7779"/>
      <sheetName val="[SHOPLIST.xls]_SHOPLIST_xl_7780"/>
      <sheetName val="[SHOPLIST.xls]_SHOPLIST_xl_7781"/>
      <sheetName val="[SHOPLIST.xls]_SHOPLIST_xl_7782"/>
      <sheetName val="[SHOPLIST.xls]_SHOPLIST_xl_7783"/>
      <sheetName val="[SHOPLIST.xls]_SHOPLIST_xl_7784"/>
      <sheetName val="[SHOPLIST.xls]_SHOPLIST_xl_7785"/>
      <sheetName val="[SHOPLIST.xls]_SHOPLIST_xl_7786"/>
      <sheetName val="[SHOPLIST.xls]_SHOPLIST_xl_7787"/>
      <sheetName val="[SHOPLIST.xls]_SHOPLIST_xl_7788"/>
      <sheetName val="[SHOPLIST.xls]_SHOPLIST_xl_7789"/>
      <sheetName val="[SHOPLIST.xls]_SHOPLIST_xl_7790"/>
      <sheetName val="[SHOPLIST.xls]_SHOPLIST_xl_7791"/>
      <sheetName val="[SHOPLIST.xls]_SHOPLIST_xl_7792"/>
      <sheetName val="[SHOPLIST.xls]_SHOPLIST_xl_7793"/>
      <sheetName val="[SHOPLIST.xls]_SHOPLIST_xl_7794"/>
      <sheetName val="[SHOPLIST.xls]_SHOPLIST_xl_7795"/>
      <sheetName val="[SHOPLIST.xls]_SHOPLIST_xl_7796"/>
      <sheetName val="[SHOPLIST.xls]_SHOPLIST_xl_7797"/>
      <sheetName val="[SHOPLIST.xls]_SHOPLIST_xl_7798"/>
      <sheetName val="[SHOPLIST.xls]_SHOPLIST_xl_7799"/>
      <sheetName val="[SHOPLIST.xls]_SHOPLIST_xl_7800"/>
      <sheetName val="[SHOPLIST.xls]_SHOPLIST_xl_7801"/>
      <sheetName val="[SHOPLIST.xls]_SHOPLIST_xl_7802"/>
      <sheetName val="[SHOPLIST.xls]_SHOPLIST_xl_7803"/>
      <sheetName val="[SHOPLIST.xls]_SHOPLIST_xl_7804"/>
      <sheetName val="[SHOPLIST.xls]_SHOPLIST_xl_7805"/>
      <sheetName val="[SHOPLIST.xls]_SHOPLIST_xl_7806"/>
      <sheetName val="[SHOPLIST.xls]_SHOPLIST_xl_7807"/>
      <sheetName val="[SHOPLIST.xls]_SHOPLIST_xl_7808"/>
      <sheetName val="[SHOPLIST.xls]_SHOPLIST_xl_7809"/>
      <sheetName val="[SHOPLIST.xls]_SHOPLIST_xl_7810"/>
      <sheetName val="[SHOPLIST.xls]_SHOPLIST_xl_7811"/>
      <sheetName val="[SHOPLIST.xls]_SHOPLIST_xl_7812"/>
      <sheetName val="[SHOPLIST.xls]_SHOPLIST_xl_7813"/>
      <sheetName val="[SHOPLIST.xls]_SHOPLIST_xl_7814"/>
      <sheetName val="[SHOPLIST.xls]_SHOPLIST_xl_7815"/>
      <sheetName val="[SHOPLIST.xls]_SHOPLIST_xl_7816"/>
      <sheetName val="[SHOPLIST.xls]_SHOPLIST_xl_7817"/>
      <sheetName val="[SHOPLIST.xls]_SHOPLIST_xl_7818"/>
      <sheetName val="[SHOPLIST.xls]_SHOPLIST_xl_7819"/>
      <sheetName val="[SHOPLIST.xls]_SHOPLIST_xl_7820"/>
      <sheetName val="[SHOPLIST.xls]_SHOPLIST_xl_7821"/>
      <sheetName val="[SHOPLIST.xls]_SHOPLIST_xl_7822"/>
      <sheetName val="[SHOPLIST.xls]_SHOPLIST_xl_7823"/>
      <sheetName val="[SHOPLIST.xls]_SHOPLIST_xl_7824"/>
      <sheetName val="[SHOPLIST.xls]_SHOPLIST_xl_7825"/>
      <sheetName val="[SHOPLIST.xls]_SHOPLIST_xl_7826"/>
      <sheetName val="[SHOPLIST.xls]_SHOPLIST_xl_7827"/>
      <sheetName val="[SHOPLIST.xls]_SHOPLIST_xl_7828"/>
      <sheetName val="[SHOPLIST.xls]_SHOPLIST_xl_7829"/>
      <sheetName val="[SHOPLIST.xls]_SHOPLIST_xl_7830"/>
      <sheetName val="[SHOPLIST.xls]_SHOPLIST_xl_7831"/>
      <sheetName val="[SHOPLIST.xls]_SHOPLIST_xl_7832"/>
      <sheetName val="[SHOPLIST.xls]_SHOPLIST_xl_7833"/>
      <sheetName val="[SHOPLIST.xls]_SHOPLIST_xl_7834"/>
      <sheetName val="[SHOPLIST.xls]_SHOPLIST_xl_7835"/>
      <sheetName val="[SHOPLIST.xls]_SHOPLIST_xl_7836"/>
      <sheetName val="[SHOPLIST.xls]_SHOPLIST_xl_7837"/>
      <sheetName val="[SHOPLIST.xls]_SHOPLIST_xl_7838"/>
      <sheetName val="[SHOPLIST.xls]_SHOPLIST_xl_7839"/>
      <sheetName val="[SHOPLIST.xls]_SHOPLIST_xl_7840"/>
      <sheetName val="[SHOPLIST.xls]_SHOPLIST_xl_7841"/>
      <sheetName val="[SHOPLIST.xls]_SHOPLIST_xl_7842"/>
      <sheetName val="[SHOPLIST.xls]_SHOPLIST_xl_7843"/>
      <sheetName val="[SHOPLIST.xls]_SHOPLIST_xl_7844"/>
      <sheetName val="[SHOPLIST.xls]_SHOPLIST_xl_7845"/>
      <sheetName val="[SHOPLIST.xls]_SHOPLIST_xl_7846"/>
      <sheetName val="[SHOPLIST.xls]_SHOPLIST_xl_7847"/>
      <sheetName val="[SHOPLIST.xls]_SHOPLIST_xl_7848"/>
      <sheetName val="[SHOPLIST.xls]_SHOPLIST_xl_7849"/>
      <sheetName val="[SHOPLIST.xls]_SHOPLIST_xl_7850"/>
      <sheetName val="[SHOPLIST.xls]_SHOPLIST_xl_7851"/>
      <sheetName val="[SHOPLIST.xls]_SHOPLIST_xl_7852"/>
      <sheetName val="[SHOPLIST.xls]_SHOPLIST_xl_7853"/>
      <sheetName val="[SHOPLIST.xls]_SHOPLIST_xl_7854"/>
      <sheetName val="[SHOPLIST.xls]_SHOPLIST_xl_7855"/>
      <sheetName val="[SHOPLIST.xls]_SHOPLIST_xl_7856"/>
      <sheetName val="[SHOPLIST.xls]_SHOPLIST_xl_7857"/>
      <sheetName val="[SHOPLIST.xls]_SHOPLIST_xl_7858"/>
      <sheetName val="[SHOPLIST.xls]_SHOPLIST_xl_7859"/>
      <sheetName val="[SHOPLIST.xls]_SHOPLIST_xl_7860"/>
      <sheetName val="[SHOPLIST.xls]_SHOPLIST_xl_7861"/>
      <sheetName val="[SHOPLIST.xls]_SHOPLIST_xl_7862"/>
      <sheetName val="[SHOPLIST.xls]_SHOPLIST_xl_7863"/>
      <sheetName val="[SHOPLIST.xls]_SHOPLIST_xl_7864"/>
      <sheetName val="[SHOPLIST.xls]_SHOPLIST_xl_7865"/>
      <sheetName val="[SHOPLIST.xls]_SHOPLIST_xl_7866"/>
      <sheetName val="[SHOPLIST.xls]_SHOPLIST_xl_7867"/>
      <sheetName val="[SHOPLIST.xls]_SHOPLIST_xl_7868"/>
      <sheetName val="[SHOPLIST.xls]_SHOPLIST_xl_7869"/>
      <sheetName val="[SHOPLIST.xls]_SHOPLIST_xl_7870"/>
      <sheetName val="[SHOPLIST.xls]_SHOPLIST_xl_7871"/>
      <sheetName val="[SHOPLIST.xls]_SHOPLIST_xl_7872"/>
      <sheetName val="[SHOPLIST.xls]_SHOPLIST_xl_7873"/>
      <sheetName val="[SHOPLIST.xls]_SHOPLIST_xl_7874"/>
      <sheetName val="[SHOPLIST.xls]_SHOPLIST_xl_7875"/>
      <sheetName val="[SHOPLIST.xls]_SHOPLIST_xl_7876"/>
      <sheetName val="[SHOPLIST.xls]_SHOPLIST_xl_7877"/>
      <sheetName val="[SHOPLIST.xls]_SHOPLIST_xl_7878"/>
      <sheetName val="[SHOPLIST.xls]_SHOPLIST_xl_7879"/>
      <sheetName val="[SHOPLIST.xls]_SHOPLIST_xl_7880"/>
      <sheetName val="[SHOPLIST.xls]_SHOPLIST_xl_7881"/>
      <sheetName val="[SHOPLIST.xls]_SHOPLIST_xl_7882"/>
      <sheetName val="[SHOPLIST.xls]_SHOPLIST_xl_7883"/>
      <sheetName val="[SHOPLIST.xls]_SHOPLIST_xl_7884"/>
      <sheetName val="[SHOPLIST.xls]_SHOPLIST_xl_7885"/>
      <sheetName val="[SHOPLIST.xls]_SHOPLIST_xl_7886"/>
      <sheetName val="[SHOPLIST.xls]_SHOPLIST_xl_7887"/>
      <sheetName val="[SHOPLIST.xls]_SHOPLIST_xl_7888"/>
      <sheetName val="[SHOPLIST.xls]_SHOPLIST_xl_7889"/>
      <sheetName val="[SHOPLIST.xls]_SHOPLIST_xl_7890"/>
      <sheetName val="[SHOPLIST.xls]_SHOPLIST_xl_7891"/>
      <sheetName val="[SHOPLIST.xls]_SHOPLIST_xl_7892"/>
      <sheetName val="[SHOPLIST.xls]_SHOPLIST_xl_7893"/>
      <sheetName val="[SHOPLIST.xls]_SHOPLIST_xl_7894"/>
      <sheetName val="[SHOPLIST.xls]_SHOPLIST_xl_7895"/>
      <sheetName val="[SHOPLIST.xls]_SHOPLIST_xl_7896"/>
      <sheetName val="[SHOPLIST.xls]_SHOPLIST_xl_7897"/>
      <sheetName val="[SHOPLIST.xls]_SHOPLIST_xl_7898"/>
      <sheetName val="[SHOPLIST.xls]_SHOPLIST_xl_7899"/>
      <sheetName val="[SHOPLIST.xls]_SHOPLIST_xl_7900"/>
      <sheetName val="[SHOPLIST.xls]_SHOPLIST_xl_7901"/>
      <sheetName val="[SHOPLIST.xls]_SHOPLIST_xl_7902"/>
      <sheetName val="[SHOPLIST.xls]_SHOPLIST_xl_7903"/>
      <sheetName val="[SHOPLIST.xls]_SHOPLIST_xl_7904"/>
      <sheetName val="[SHOPLIST.xls]_SHOPLIST_xl_7905"/>
      <sheetName val="[SHOPLIST.xls]_SHOPLIST_xl_7906"/>
      <sheetName val="[SHOPLIST.xls]_SHOPLIST_xl_7907"/>
      <sheetName val="[SHOPLIST.xls]_SHOPLIST_xl_7908"/>
      <sheetName val="[SHOPLIST.xls]_SHOPLIST_xl_7909"/>
      <sheetName val="[SHOPLIST.xls]_SHOPLIST_xl_7910"/>
      <sheetName val="[SHOPLIST.xls]_SHOPLIST_xl_7911"/>
      <sheetName val="[SHOPLIST.xls]_SHOPLIST_xl_7912"/>
      <sheetName val="[SHOPLIST.xls]_SHOPLIST_xl_7913"/>
      <sheetName val="[SHOPLIST.xls]_SHOPLIST_xl_7914"/>
      <sheetName val="[SHOPLIST.xls]_SHOPLIST_xl_7915"/>
      <sheetName val="[SHOPLIST.xls]_SHOPLIST_xl_7916"/>
      <sheetName val="[SHOPLIST.xls]_SHOPLIST_xl_7917"/>
      <sheetName val="[SHOPLIST.xls]_SHOPLIST_xl_7918"/>
      <sheetName val="[SHOPLIST.xls]_SHOPLIST_xl_7919"/>
      <sheetName val="[SHOPLIST.xls]_SHOPLIST_xl_7920"/>
      <sheetName val="[SHOPLIST.xls]_SHOPLIST_xl_7921"/>
      <sheetName val="[SHOPLIST.xls]_SHOPLIST_xl_7922"/>
      <sheetName val="[SHOPLIST.xls]_SHOPLIST_xl_7923"/>
      <sheetName val="[SHOPLIST.xls]_SHOPLIST_xl_7924"/>
      <sheetName val="[SHOPLIST.xls]_SHOPLIST_xl_7925"/>
      <sheetName val="[SHOPLIST.xls]_SHOPLIST_xl_7926"/>
      <sheetName val="[SHOPLIST.xls]_SHOPLIST_xl_7927"/>
      <sheetName val="[SHOPLIST.xls]_SHOPLIST_xl_7928"/>
      <sheetName val="[SHOPLIST.xls]_SHOPLIST_xl_7929"/>
      <sheetName val="[SHOPLIST.xls]_SHOPLIST_xl_7930"/>
      <sheetName val="[SHOPLIST.xls]_SHOPLIST_xl_7931"/>
      <sheetName val="[SHOPLIST.xls]_SHOPLIST_xl_7932"/>
      <sheetName val="[SHOPLIST.xls]_SHOPLIST_xl_7933"/>
      <sheetName val="[SHOPLIST.xls]_SHOPLIST_xl_7934"/>
      <sheetName val="[SHOPLIST.xls]_SHOPLIST_xl_7935"/>
      <sheetName val="[SHOPLIST.xls]_SHOPLIST_xl_7936"/>
      <sheetName val="[SHOPLIST.xls]_SHOPLIST_xl_7937"/>
      <sheetName val="[SHOPLIST.xls]_SHOPLIST_xl_7938"/>
      <sheetName val="[SHOPLIST.xls]_SHOPLIST_xl_7939"/>
      <sheetName val="[SHOPLIST.xls]_SHOPLIST_xl_7940"/>
      <sheetName val="[SHOPLIST.xls]_SHOPLIST_xl_7941"/>
      <sheetName val="[SHOPLIST.xls]_SHOPLIST_xl_7942"/>
      <sheetName val="[SHOPLIST.xls]_SHOPLIST_xl_7943"/>
      <sheetName val="[SHOPLIST.xls]_SHOPLIST_xl_7944"/>
      <sheetName val="[SHOPLIST.xls]_SHOPLIST_xl_7945"/>
      <sheetName val="[SHOPLIST.xls]_SHOPLIST_xl_7946"/>
      <sheetName val="[SHOPLIST.xls]_SHOPLIST_xl_7947"/>
      <sheetName val="[SHOPLIST.xls]_SHOPLIST_xl_7948"/>
      <sheetName val="[SHOPLIST.xls]_SHOPLIST_xl_7949"/>
      <sheetName val="[SHOPLIST.xls]_SHOPLIST_xl_7950"/>
      <sheetName val="[SHOPLIST.xls]_SHOPLIST_xl_7951"/>
      <sheetName val="[SHOPLIST.xls]_SHOPLIST_xl_7952"/>
      <sheetName val="[SHOPLIST.xls]_SHOPLIST_xl_7953"/>
      <sheetName val="[SHOPLIST.xls]_SHOPLIST_xl_7954"/>
      <sheetName val="[SHOPLIST.xls]_SHOPLIST_xl_7955"/>
      <sheetName val="[SHOPLIST.xls]_SHOPLIST_xl_7956"/>
      <sheetName val="[SHOPLIST.xls]_SHOPLIST_xl_7957"/>
      <sheetName val="[SHOPLIST.xls]_SHOPLIST_xl_7958"/>
      <sheetName val="[SHOPLIST.xls]70___0_s__i____94"/>
      <sheetName val="[SHOPLIST.xls]_VW__VU________76"/>
      <sheetName val="[SHOPLIST.xls]_VW__VU________77"/>
      <sheetName val="[SHOPLIST.xls]70_x005f_x0000___0_x_29"/>
      <sheetName val="[SHOPLIST.xls]70___0_s__i____95"/>
      <sheetName val="[SHOPLIST.xls]70___0_s__i____96"/>
      <sheetName val="[SHOPLIST.xls]_SHOPLIST_xl_7959"/>
      <sheetName val="[SHOPLIST.xls]_SHOPLIST_xl_7960"/>
      <sheetName val="[SHOPLIST.xls]_SHOPLIST_xl_7961"/>
      <sheetName val="[SHOPLIST.xls]_SHOPLIST_xl_7962"/>
      <sheetName val="[SHOPLIST.xls]_SHOPLIST_xl_7963"/>
      <sheetName val="[SHOPLIST.xls]_SHOPLIST_xl_7964"/>
      <sheetName val="[SHOPLIST.xls]_SHOPLIST_xl_7965"/>
      <sheetName val="[SHOPLIST.xls]_SHOPLIST_xl_7966"/>
      <sheetName val="[SHOPLIST.xls]_SHOPLIST_xl_7967"/>
      <sheetName val="[SHOPLIST.xls]_SHOPLIST_xl_7968"/>
      <sheetName val="[SHOPLIST.xls]_SHOPLIST_xl_7969"/>
      <sheetName val="[SHOPLIST.xls]_SHOPLIST_xl_7970"/>
      <sheetName val="[SHOPLIST.xls]_SHOPLIST_xl_7971"/>
      <sheetName val="[SHOPLIST.xls]_SHOPLIST_xl_7972"/>
      <sheetName val="[SHOPLIST.xls]_SHOPLIST_xl_7973"/>
      <sheetName val="[SHOPLIST.xls]_SHOPLIST_xl_7974"/>
      <sheetName val="[SHOPLIST.xls]_SHOPLIST_xl_7975"/>
      <sheetName val="[SHOPLIST.xls]_SHOPLIST_xl_7976"/>
      <sheetName val="[SHOPLIST.xls]_SHOPLIST_xl_7977"/>
      <sheetName val="[SHOPLIST.xls]_SHOPLIST_xl_7978"/>
      <sheetName val="[SHOPLIST.xls]_SHOPLIST_xl_7979"/>
      <sheetName val="[SHOPLIST.xls]_SHOPLIST_xl_7980"/>
      <sheetName val="[SHOPLIST.xls]_SHOPLIST_xl_7981"/>
      <sheetName val="[SHOPLIST.xls]_SHOPLIST_xl_7982"/>
      <sheetName val="[SHOPLIST.xls]_SHOPLIST_xl_7983"/>
      <sheetName val="[SHOPLIST.xls]_SHOPLIST_xl_7984"/>
      <sheetName val="[SHOPLIST.xls]_SHOPLIST_xl_7985"/>
      <sheetName val="[SHOPLIST.xls]_SHOPLIST_xl_7986"/>
      <sheetName val="[SHOPLIST.xls]_SHOPLIST_xl_7987"/>
      <sheetName val="[SHOPLIST.xls]_SHOPLIST_xl_7988"/>
      <sheetName val="[SHOPLIST.xls]_SHOPLIST_xl_7989"/>
      <sheetName val="[SHOPLIST.xls]_SHOPLIST_xl_7990"/>
      <sheetName val="[SHOPLIST.xls]_SHOPLIST_xl_7991"/>
      <sheetName val="[SHOPLIST.xls]_SHOPLIST_xl_7992"/>
      <sheetName val="[SHOPLIST.xls]_SHOPLIST_xl_7993"/>
      <sheetName val="[SHOPLIST.xls]_SHOPLIST_xl_7994"/>
      <sheetName val="[SHOPLIST.xls]_SHOPLIST_xl_7995"/>
      <sheetName val="[SHOPLIST.xls]_SHOPLIST_xl_7996"/>
      <sheetName val="[SHOPLIST.xls]_SHOPLIST_xl_7997"/>
      <sheetName val="[SHOPLIST.xls]_SHOPLIST_xl_7998"/>
      <sheetName val="[SHOPLIST.xls]_SHOPLIST_xl_7999"/>
      <sheetName val="[SHOPLIST.xls]_SHOPLIST_xl_8000"/>
      <sheetName val="[SHOPLIST.xls]_SHOPLIST_xl_8001"/>
      <sheetName val="[SHOPLIST.xls]_SHOPLIST_xl_8002"/>
      <sheetName val="[SHOPLIST.xls]_SHOPLIST_xl_8003"/>
      <sheetName val="[SHOPLIST.xls]_SHOPLIST_xl_8004"/>
      <sheetName val="[SHOPLIST.xls]_SHOPLIST_xl_8005"/>
      <sheetName val="[SHOPLIST.xls]_SHOPLIST_xl_8006"/>
      <sheetName val="[SHOPLIST.xls]_SHOPLIST_xl_8007"/>
      <sheetName val="[SHOPLIST.xls]_SHOPLIST_xl_8008"/>
      <sheetName val="[SHOPLIST.xls]_SHOPLIST_xl_8009"/>
      <sheetName val="[SHOPLIST.xls]_SHOPLIST_xl_8010"/>
      <sheetName val="[SHOPLIST.xls]_SHOPLIST_xl_8011"/>
      <sheetName val="[SHOPLIST.xls]_SHOPLIST_xl_8012"/>
      <sheetName val="[SHOPLIST.xls]_SHOPLIST_xl_8013"/>
      <sheetName val="[SHOPLIST.xls]_SHOPLIST_xl_8014"/>
      <sheetName val="[SHOPLIST.xls]_SHOPLIST_xl_8015"/>
      <sheetName val="[SHOPLIST.xls]_SHOPLIST_xl_8016"/>
      <sheetName val="[SHOPLIST.xls]_SHOPLIST_xl_8017"/>
      <sheetName val="[SHOPLIST.xls]_SHOPLIST_xl_8018"/>
      <sheetName val="[SHOPLIST.xls]_SHOPLIST_xl_8019"/>
      <sheetName val="[SHOPLIST.xls]_SHOPLIST_xl_8020"/>
      <sheetName val="[SHOPLIST.xls]_SHOPLIST_xl_8021"/>
      <sheetName val="[SHOPLIST.xls]_SHOPLIST_xl_8022"/>
      <sheetName val="[SHOPLIST.xls]_SHOPLIST_xl_8023"/>
      <sheetName val="[SHOPLIST.xls]_SHOPLIST_xl_8024"/>
      <sheetName val="[SHOPLIST.xls]_SHOPLIST_xl_8025"/>
      <sheetName val="[SHOPLIST.xls]_SHOPLIST_xl_8026"/>
      <sheetName val="[SHOPLIST.xls]_SHOPLIST_xl_8027"/>
      <sheetName val="[SHOPLIST.xls]_SHOPLIST_xl_8028"/>
      <sheetName val="[SHOPLIST.xls]_SHOPLIST_xl_8029"/>
      <sheetName val="[SHOPLIST.xls]_SHOPLIST_xl_8030"/>
      <sheetName val="[SHOPLIST.xls]_SHOPLIST_xl_8031"/>
      <sheetName val="[SHOPLIST.xls]_SHOPLIST_xl_8032"/>
      <sheetName val="[SHOPLIST.xls]_SHOPLIST_xl_8033"/>
      <sheetName val="[SHOPLIST.xls]_SHOPLIST_xl_8034"/>
      <sheetName val="[SHOPLIST.xls]_SHOPLIST_xl_8035"/>
      <sheetName val="[SHOPLIST.xls]_SHOPLIST_xl_8036"/>
      <sheetName val="[SHOPLIST.xls]_SHOPLIST_xl_8037"/>
      <sheetName val="[SHOPLIST.xls]_SHOPLIST_xl_8038"/>
      <sheetName val="[SHOPLIST.xls]_SHOPLIST_xl_8039"/>
      <sheetName val="[SHOPLIST.xls]_SHOPLIST_xl_8040"/>
      <sheetName val="[SHOPLIST.xls]_SHOPLIST_xl_8041"/>
      <sheetName val="[SHOPLIST.xls]_SHOPLIST_xl_8042"/>
      <sheetName val="[SHOPLIST.xls]_SHOPLIST_xl_8043"/>
      <sheetName val="[SHOPLIST.xls]_SHOPLIST_xl_8044"/>
      <sheetName val="[SHOPLIST.xls]_SHOPLIST_xl_8045"/>
      <sheetName val="[SHOPLIST.xls]_SHOPLIST_xl_8046"/>
      <sheetName val="[SHOPLIST.xls]_SHOPLIST_xl_8047"/>
      <sheetName val="[SHOPLIST.xls]_SHOPLIST_xl_8048"/>
      <sheetName val="[SHOPLIST.xls]_SHOPLIST_xl_8049"/>
      <sheetName val="[SHOPLIST.xls]_SHOPLIST_xl_8050"/>
      <sheetName val="[SHOPLIST.xls]_SHOPLIST_xl_8051"/>
      <sheetName val="[SHOPLIST.xls]_SHOPLIST_xl_8052"/>
      <sheetName val="[SHOPLIST.xls]_SHOPLIST_xl_8053"/>
      <sheetName val="[SHOPLIST.xls]_SHOPLIST_xl_8054"/>
      <sheetName val="[SHOPLIST.xls]_SHOPLIST_xl_8055"/>
      <sheetName val="[SHOPLIST.xls]_SHOPLIST_xl_8056"/>
      <sheetName val="[SHOPLIST.xls]_SHOPLIST_xl_8057"/>
      <sheetName val="[SHOPLIST.xls]_SHOPLIST_xl_8058"/>
      <sheetName val="[SHOPLIST.xls]_SHOPLIST_xl_8059"/>
      <sheetName val="[SHOPLIST.xls]_SHOPLIST_xl_8060"/>
      <sheetName val="[SHOPLIST.xls]_SHOPLIST_xl_8061"/>
      <sheetName val="[SHOPLIST.xls]_SHOPLIST_xl_8062"/>
      <sheetName val="[SHOPLIST.xls]_SHOPLIST_xl_8063"/>
      <sheetName val="[SHOPLIST.xls]_SHOPLIST_xl_8064"/>
      <sheetName val="[SHOPLIST.xls]_SHOPLIST_xl_8065"/>
      <sheetName val="[SHOPLIST.xls]_SHOPLIST_xl_8066"/>
      <sheetName val="[SHOPLIST.xls]_SHOPLIST_xl_8067"/>
      <sheetName val="[SHOPLIST.xls]_SHOPLIST_xl_8068"/>
      <sheetName val="[SHOPLIST.xls]_SHOPLIST_xl_8069"/>
      <sheetName val="[SHOPLIST.xls]_SHOPLIST_xl_8070"/>
      <sheetName val="[SHOPLIST.xls]_SHOPLIST_xl_8071"/>
      <sheetName val="[SHOPLIST.xls]70___0_s__i____97"/>
      <sheetName val="[SHOPLIST.xls]_SHOPLIST_xl_8072"/>
      <sheetName val="[SHOPLIST.xls]_SHOPLIST_xl_8073"/>
      <sheetName val="[SHOPLIST.xls]_SHOPLIST_xl_8074"/>
      <sheetName val="[SHOPLIST.xls]_SHOPLIST_xl_8075"/>
      <sheetName val="[SHOPLIST.xls]_SHOPLIST_xl_8076"/>
      <sheetName val="[SHOPLIST.xls]_SHOPLIST_xl_8077"/>
      <sheetName val="[SHOPLIST.xls]_SHOPLIST_xl_8078"/>
      <sheetName val="[SHOPLIST.xls]_SHOPLIST_xl_8079"/>
      <sheetName val="[SHOPLIST.xls]_SHOPLIST_xl_8080"/>
      <sheetName val="[SHOPLIST.xls]_SHOPLIST_xl_8081"/>
      <sheetName val="[SHOPLIST.xls]_SHOPLIST_xl_8082"/>
      <sheetName val="[SHOPLIST.xls]_SHOPLIST_xl_8083"/>
      <sheetName val="[SHOPLIST.xls]_SHOPLIST_xl_8084"/>
      <sheetName val="[SHOPLIST.xls]_SHOPLIST_xl_8085"/>
      <sheetName val="[SHOPLIST.xls]_SHOPLIST_xl_8086"/>
      <sheetName val="[SHOPLIST.xls]_SHOPLIST_xl_8087"/>
      <sheetName val="[SHOPLIST.xls]_SHOPLIST_xl_8088"/>
      <sheetName val="[SHOPLIST.xls]_SHOPLIST_xl_8089"/>
      <sheetName val="[SHOPLIST.xls]_SHOPLIST_xl_8090"/>
      <sheetName val="[SHOPLIST.xls]_SHOPLIST_xl_8091"/>
      <sheetName val="[SHOPLIST.xls]_SHOPLIST_xl_8092"/>
      <sheetName val="[SHOPLIST.xls]_SHOPLIST_xl_8093"/>
      <sheetName val="[SHOPLIST.xls]_SHOPLIST_xl_8094"/>
      <sheetName val="[SHOPLIST.xls]_SHOPLIST_xl_8095"/>
      <sheetName val="[SHOPLIST.xls]_SHOPLIST_xl_8096"/>
      <sheetName val="[SHOPLIST.xls]_SHOPLIST_xl_8097"/>
      <sheetName val="[SHOPLIST.xls]_SHOPLIST_xl_8098"/>
      <sheetName val="[SHOPLIST.xls]_SHOPLIST_xl_8099"/>
      <sheetName val="[SHOPLIST.xls]_SHOPLIST_xl_8100"/>
      <sheetName val="[SHOPLIST.xls]_SHOPLIST_xl_8101"/>
      <sheetName val="[SHOPLIST.xls]_SHOPLIST_xl_8102"/>
      <sheetName val="[SHOPLIST.xls]_SHOPLIST_xl_8103"/>
      <sheetName val="[SHOPLIST.xls]_SHOPLIST_xl_8104"/>
      <sheetName val="[SHOPLIST.xls]_SHOPLIST_xl_8105"/>
      <sheetName val="[SHOPLIST.xls]_SHOPLIST_xl_8106"/>
      <sheetName val="[SHOPLIST.xls]_SHOPLIST_xl_8107"/>
      <sheetName val="[SHOPLIST.xls]_SHOPLIST_xl_8108"/>
      <sheetName val="[SHOPLIST.xls]_SHOPLIST_xl_8109"/>
      <sheetName val="[SHOPLIST.xls]_SHOPLIST_xl_8110"/>
      <sheetName val="[SHOPLIST.xls]_SHOPLIST_xl_8111"/>
      <sheetName val="[SHOPLIST.xls]_SHOPLIST_xl_8112"/>
      <sheetName val="[SHOPLIST.xls]_SHOPLIST_xl_8113"/>
      <sheetName val="[SHOPLIST.xls]_SHOPLIST_xl_8114"/>
      <sheetName val="[SHOPLIST.xls]_SHOPLIST_xl_8115"/>
      <sheetName val="[SHOPLIST.xls]_SHOPLIST_xl_8116"/>
      <sheetName val="[SHOPLIST.xls]_SHOPLIST_xl_8117"/>
      <sheetName val="[SHOPLIST.xls]_SHOPLIST_xl_8118"/>
      <sheetName val="[SHOPLIST.xls]_SHOPLIST_xl_8119"/>
      <sheetName val="[SHOPLIST.xls]_SHOPLIST_xl_8120"/>
      <sheetName val="[SHOPLIST.xls]_SHOPLIST_xl_8121"/>
      <sheetName val="[SHOPLIST.xls]_SHOPLIST_xl_8122"/>
      <sheetName val="[SHOPLIST.xls]_SHOPLIST_xl_8123"/>
      <sheetName val="[SHOPLIST.xls]_SHOPLIST_xl_8124"/>
      <sheetName val="[SHOPLIST.xls]_SHOPLIST_xl_8125"/>
      <sheetName val="[SHOPLIST.xls]_SHOPLIST_xl_8126"/>
      <sheetName val="[SHOPLIST.xls]_SHOPLIST_xl_8127"/>
      <sheetName val="[SHOPLIST.xls]_SHOPLIST_xl_8128"/>
      <sheetName val="[SHOPLIST.xls]_SHOPLIST_xl_8129"/>
      <sheetName val="[SHOPLIST.xls]_SHOPLIST_xl_8130"/>
      <sheetName val="[SHOPLIST.xls]_SHOPLIST_xl_8131"/>
      <sheetName val="[SHOPLIST.xls]_SHOPLIST_xl_8132"/>
      <sheetName val="[SHOPLIST.xls]_SHOPLIST_xl_8133"/>
      <sheetName val="[SHOPLIST.xls]_SHOPLIST_xl_8134"/>
      <sheetName val="[SHOPLIST.xls]_SHOPLIST_xl_8135"/>
      <sheetName val="[SHOPLIST.xls]_SHOPLIST_xl_8136"/>
      <sheetName val="[SHOPLIST.xls]_SHOPLIST_xl_8137"/>
      <sheetName val="[SHOPLIST.xls]_SHOPLIST_xl_8138"/>
      <sheetName val="[SHOPLIST.xls]_SHOPLIST_xl_8139"/>
      <sheetName val="[SHOPLIST.xls]_SHOPLIST_xl_8140"/>
      <sheetName val="[SHOPLIST.xls]_SHOPLIST_xl_8141"/>
      <sheetName val="[SHOPLIST.xls]_SHOPLIST_xl_8142"/>
      <sheetName val="[SHOPLIST.xls]_SHOPLIST_xl_8143"/>
      <sheetName val="[SHOPLIST.xls]_SHOPLIST_xl_8144"/>
      <sheetName val="[SHOPLIST.xls]_SHOPLIST_xl_8145"/>
      <sheetName val="[SHOPLIST.xls]_SHOPLIST_xl_8146"/>
      <sheetName val="[SHOPLIST.xls]_SHOPLIST_xl_8147"/>
      <sheetName val="[SHOPLIST.xls]_SHOPLIST_xl_8148"/>
      <sheetName val="[SHOPLIST.xls]_SHOPLIST_xl_8149"/>
      <sheetName val="[SHOPLIST.xls]_SHOPLIST_xl_8150"/>
      <sheetName val="[SHOPLIST.xls]_SHOPLIST_xl_8151"/>
      <sheetName val="[SHOPLIST.xls]_SHOPLIST_xl_8152"/>
      <sheetName val="[SHOPLIST.xls]_SHOPLIST_xl_8153"/>
      <sheetName val="[SHOPLIST.xls]_SHOPLIST_xl_8154"/>
      <sheetName val="[SHOPLIST.xls]_SHOPLIST_xl_8155"/>
      <sheetName val="[SHOPLIST.xls]_SHOPLIST_xl_8156"/>
      <sheetName val="[SHOPLIST.xls]_SHOPLIST_xl_8157"/>
      <sheetName val="[SHOPLIST.xls]_SHOPLIST_xl_8158"/>
      <sheetName val="[SHOPLIST.xls]_SHOPLIST_xl_8159"/>
      <sheetName val="[SHOPLIST.xls]_SHOPLIST_xl_8160"/>
      <sheetName val="[SHOPLIST.xls]_SHOPLIST_xl_8161"/>
      <sheetName val="[SHOPLIST.xls]_SHOPLIST_xl_8162"/>
      <sheetName val="[SHOPLIST.xls]_SHOPLIST_xl_8163"/>
      <sheetName val="[SHOPLIST.xls]_SHOPLIST_xl_8164"/>
      <sheetName val="[SHOPLIST.xls]_SHOPLIST_xl_8165"/>
      <sheetName val="[SHOPLIST.xls]_SHOPLIST_xl_8166"/>
      <sheetName val="[SHOPLIST.xls]_SHOPLIST_xl_8167"/>
      <sheetName val="[SHOPLIST.xls]_SHOPLIST_xl_8168"/>
      <sheetName val="[SHOPLIST.xls]_SHOPLIST_xl_8169"/>
      <sheetName val="[SHOPLIST.xls]_SHOPLIST_xl_8170"/>
      <sheetName val="[SHOPLIST.xls]_SHOPLIST_xl_8171"/>
      <sheetName val="[SHOPLIST.xls]_SHOPLIST_xl_8172"/>
      <sheetName val="[SHOPLIST.xls]_SHOPLIST_xl_8173"/>
      <sheetName val="[SHOPLIST.xls]_SHOPLIST_xl_8174"/>
      <sheetName val="[SHOPLIST.xls]_SHOPLIST_xl_8175"/>
      <sheetName val="[SHOPLIST.xls]_SHOPLIST_xl_8176"/>
      <sheetName val="[SHOPLIST.xls]_SHOPLIST_xl_8177"/>
      <sheetName val="[SHOPLIST.xls]_SHOPLIST_xl_8178"/>
      <sheetName val="[SHOPLIST.xls]_SHOPLIST_xl_8179"/>
      <sheetName val="[SHOPLIST.xls]_SHOPLIST_xl_8180"/>
      <sheetName val="[SHOPLIST.xls]_SHOPLIST_xl_8181"/>
      <sheetName val="[SHOPLIST.xls]70_x005f_x0000___0_x_30"/>
      <sheetName val="[SHOPLIST.xls]_SHOPLIST_xl_8182"/>
      <sheetName val="[SHOPLIST.xls]_SHOPLIST_xl_8183"/>
      <sheetName val="[SHOPLIST.xls]_SHOPLIST_xl_8184"/>
      <sheetName val="[SHOPLIST.xls]_SHOPLIST_xl_8185"/>
      <sheetName val="[SHOPLIST.xls]_SHOPLIST_xl_8186"/>
      <sheetName val="[SHOPLIST.xls]_SHOPLIST_xl_8187"/>
      <sheetName val="[SHOPLIST.xls]_SHOPLIST_xl_8188"/>
      <sheetName val="[SHOPLIST.xls]_SHOPLIST_xl_8189"/>
      <sheetName val="[SHOPLIST.xls]_SHOPLIST_xl_8190"/>
      <sheetName val="[SHOPLIST.xls]_SHOPLIST_xl_8191"/>
      <sheetName val="[SHOPLIST.xls]_SHOPLIST_xl_8192"/>
      <sheetName val="[SHOPLIST.xls]_SHOPLIST_xl_8193"/>
      <sheetName val="[SHOPLIST.xls]_SHOPLIST_xl_8194"/>
      <sheetName val="[SHOPLIST.xls]_SHOPLIST_xl_8195"/>
      <sheetName val="[SHOPLIST.xls]_SHOPLIST_xl_8196"/>
      <sheetName val="[SHOPLIST.xls]_SHOPLIST_xl_8197"/>
      <sheetName val="[SHOPLIST.xls]_SHOPLIST_xl_8198"/>
      <sheetName val="[SHOPLIST.xls]_SHOPLIST_xl_8199"/>
      <sheetName val="[SHOPLIST.xls]_SHOPLIST_xl_8200"/>
      <sheetName val="[SHOPLIST.xls]_SHOPLIST_xl_8201"/>
      <sheetName val="[SHOPLIST.xls]_SHOPLIST_xl_8202"/>
      <sheetName val="[SHOPLIST.xls]_SHOPLIST_xl_8203"/>
      <sheetName val="[SHOPLIST.xls]_SHOPLIST_xl_8204"/>
      <sheetName val="[SHOPLIST.xls]_SHOPLIST_xl_8205"/>
      <sheetName val="[SHOPLIST.xls]_SHOPLIST_xl_8206"/>
      <sheetName val="[SHOPLIST.xls]_SHOPLIST_xl_8207"/>
      <sheetName val="[SHOPLIST.xls]_SHOPLIST_xl_8208"/>
      <sheetName val="[SHOPLIST.xls]_SHOPLIST_xl_8209"/>
      <sheetName val="[SHOPLIST.xls]_SHOPLIST_xl_8210"/>
      <sheetName val="[SHOPLIST.xls]_SHOPLIST_xl_8211"/>
      <sheetName val="[SHOPLIST.xls]_SHOPLIST_xl_8212"/>
      <sheetName val="[SHOPLIST.xls]_SHOPLIST_xl_8213"/>
      <sheetName val="[SHOPLIST.xls]_SHOPLIST_xl_8214"/>
      <sheetName val="[SHOPLIST.xls]_SHOPLIST_xl_8215"/>
      <sheetName val="[SHOPLIST.xls]_SHOPLIST_xl_8216"/>
      <sheetName val="[SHOPLIST.xls]_SHOPLIST_xl_8217"/>
      <sheetName val="[SHOPLIST.xls]_SHOPLIST_xl_8218"/>
      <sheetName val="[SHOPLIST.xls]_SHOPLIST_xl_8219"/>
      <sheetName val="[SHOPLIST.xls]_SHOPLIST_xl_8220"/>
      <sheetName val="[SHOPLIST.xls]_SHOPLIST_xl_8221"/>
      <sheetName val="[SHOPLIST.xls]_SHOPLIST_xl_8222"/>
      <sheetName val="[SHOPLIST.xls]_SHOPLIST_xl_8223"/>
      <sheetName val="[SHOPLIST.xls]_SHOPLIST_xl_8224"/>
      <sheetName val="[SHOPLIST.xls]_SHOPLIST_xl_8225"/>
      <sheetName val="[SHOPLIST.xls]_SHOPLIST_xl_8226"/>
      <sheetName val="[SHOPLIST.xls]_SHOPLIST_xl_8227"/>
      <sheetName val="[SHOPLIST.xls]_SHOPLIST_xl_8228"/>
      <sheetName val="[SHOPLIST.xls]_SHOPLIST_xl_8229"/>
      <sheetName val="[SHOPLIST.xls]_SHOPLIST_xl_8230"/>
      <sheetName val="[SHOPLIST.xls]_SHOPLIST_xl_8231"/>
      <sheetName val="[SHOPLIST.xls]_SHOPLIST_xl_8232"/>
      <sheetName val="[SHOPLIST.xls]_SHOPLIST_xl_8233"/>
      <sheetName val="[SHOPLIST.xls]_SHOPLIST_xl_8234"/>
      <sheetName val="[SHOPLIST.xls]_SHOPLIST_xl_8235"/>
      <sheetName val="[SHOPLIST.xls]_SHOPLIST_xl_8236"/>
      <sheetName val="[SHOPLIST.xls]_SHOPLIST_xl_8237"/>
      <sheetName val="[SHOPLIST.xls]_SHOPLIST_xl_8238"/>
      <sheetName val="[SHOPLIST.xls]_SHOPLIST_xl_8239"/>
      <sheetName val="[SHOPLIST.xls]_SHOPLIST_xl_8240"/>
      <sheetName val="[SHOPLIST.xls]_SHOPLIST_xl_8241"/>
      <sheetName val="[SHOPLIST.xls]_SHOPLIST_xl_8242"/>
      <sheetName val="[SHOPLIST.xls]_SHOPLIST_xl_8243"/>
      <sheetName val="[SHOPLIST.xls]_SHOPLIST_xl_8244"/>
      <sheetName val="[SHOPLIST.xls]_SHOPLIST_xl_8245"/>
      <sheetName val="[SHOPLIST.xls]_SHOPLIST_xl_8246"/>
      <sheetName val="[SHOPLIST.xls]_SHOPLIST_xl_8247"/>
      <sheetName val="[SHOPLIST.xls]_SHOPLIST_xl_8248"/>
      <sheetName val="[SHOPLIST.xls]_SHOPLIST_xl_8249"/>
      <sheetName val="[SHOPLIST.xls]_SHOPLIST_xl_8250"/>
      <sheetName val="[SHOPLIST.xls]_SHOPLIST_xl_8251"/>
      <sheetName val="[SHOPLIST.xls]_SHOPLIST_xl_8252"/>
      <sheetName val="[SHOPLIST.xls]_SHOPLIST_xl_8253"/>
      <sheetName val="[SHOPLIST.xls]_SHOPLIST_xl_8254"/>
      <sheetName val="[SHOPLIST.xls]_SHOPLIST_xl_8255"/>
      <sheetName val="[SHOPLIST.xls]_SHOPLIST_xl_8256"/>
      <sheetName val="[SHOPLIST.xls]_SHOPLIST_xl_8257"/>
      <sheetName val="[SHOPLIST.xls]_SHOPLIST_xl_8258"/>
      <sheetName val="[SHOPLIST.xls]_SHOPLIST_xl_8259"/>
      <sheetName val="[SHOPLIST.xls]_SHOPLIST_xl_8260"/>
      <sheetName val="[SHOPLIST.xls]_SHOPLIST_xl_8261"/>
      <sheetName val="[SHOPLIST.xls]_SHOPLIST_xl_8262"/>
      <sheetName val="[SHOPLIST.xls]_SHOPLIST_xl_8263"/>
      <sheetName val="[SHOPLIST.xls]_SHOPLIST_xl_8264"/>
      <sheetName val="[SHOPLIST.xls]_SHOPLIST_xl_8265"/>
      <sheetName val="[SHOPLIST.xls]_SHOPLIST_xl_8266"/>
      <sheetName val="[SHOPLIST.xls]_SHOPLIST_xl_8267"/>
      <sheetName val="[SHOPLIST.xls]_SHOPLIST_xl_8268"/>
      <sheetName val="[SHOPLIST.xls]_SHOPLIST_xl_8269"/>
      <sheetName val="[SHOPLIST.xls]_VW__VU________78"/>
      <sheetName val="[SHOPLIST.xls]_VW__VU________79"/>
      <sheetName val="[SHOPLIST.xls]_SHOPLIST_xl_8270"/>
      <sheetName val="[SHOPLIST.xls]70___0_s__i____98"/>
      <sheetName val="[SHOPLIST.xls]_SHOPLIST_xl_8271"/>
      <sheetName val="[SHOPLIST.xls]_SHOPLIST_xl_8272"/>
      <sheetName val="[SHOPLIST.xls]_VW__VU________80"/>
      <sheetName val="[SHOPLIST.xls]_VW__VU________81"/>
      <sheetName val="[SHOPLIST.xls]_SHOPLIST_xl_8273"/>
      <sheetName val="[SHOPLIST.xls]_SHOPLIST_xl_8274"/>
      <sheetName val="[SHOPLIST.xls]70___0_s__i____99"/>
      <sheetName val="[SHOPLIST.xls]_SHOPLIST_xl_8275"/>
      <sheetName val="[SHOPLIST.xls]_SHOPLIST_xl_8276"/>
      <sheetName val="[SHOPLIST.xls]_SHOPLIST_xl_8277"/>
      <sheetName val="[SHOPLIST.xls]_SHOPLIST_xl_8278"/>
      <sheetName val="[SHOPLIST.xls]_SHOPLIST_xl_8279"/>
      <sheetName val="[SHOPLIST.xls]_SHOPLIST_xl_8280"/>
      <sheetName val="[SHOPLIST.xls]_SHOPLIST_xl_8281"/>
      <sheetName val="[SHOPLIST.xls]_SHOPLIST_xl_8282"/>
      <sheetName val="[SHOPLIST.xls]_SHOPLIST_xl_8283"/>
      <sheetName val="[SHOPLIST.xls]_SHOPLIST_xl_8284"/>
      <sheetName val="[SHOPLIST.xls]_SHOPLIST_xl_8285"/>
      <sheetName val="[SHOPLIST.xls]_SHOPLIST_xl_8286"/>
      <sheetName val="[SHOPLIST.xls]_SHOPLIST_xl_8287"/>
      <sheetName val="[SHOPLIST.xls]_SHOPLIST_xl_8288"/>
      <sheetName val="[SHOPLIST.xls]_SHOPLIST_xl_8289"/>
      <sheetName val="[SHOPLIST.xls]_SHOPLIST_xl_8290"/>
      <sheetName val="[SHOPLIST.xls]_SHOPLIST_xl_8291"/>
      <sheetName val="[SHOPLIST.xls]_SHOPLIST_xl_8292"/>
      <sheetName val="[SHOPLIST.xls]_SHOPLIST_xl_8293"/>
      <sheetName val="[SHOPLIST.xls]_SHOPLIST_xl_8294"/>
      <sheetName val="[SHOPLIST.xls]_SHOPLIST_xl_8295"/>
      <sheetName val="[SHOPLIST.xls]_SHOPLIST_xl_8296"/>
      <sheetName val="[SHOPLIST.xls]_SHOPLIST_xl_8297"/>
      <sheetName val="[SHOPLIST.xls]_SHOPLIST_xl_8298"/>
      <sheetName val="[SHOPLIST.xls]_SHOPLIST_xl_8299"/>
      <sheetName val="[SHOPLIST.xls]_SHOPLIST_xl_8300"/>
      <sheetName val="[SHOPLIST.xls]_SHOPLIST_xl_8301"/>
      <sheetName val="[SHOPLIST.xls]_SHOPLIST_xl_8302"/>
      <sheetName val="[SHOPLIST.xls]_SHOPLIST_xl_8303"/>
      <sheetName val="[SHOPLIST.xls]_SHOPLIST_xl_8304"/>
      <sheetName val="[SHOPLIST.xls]_SHOPLIST_xl_8305"/>
      <sheetName val="[SHOPLIST.xls]_SHOPLIST_xl_8306"/>
      <sheetName val="[SHOPLIST.xls]_SHOPLIST_xl_8307"/>
      <sheetName val="[SHOPLIST.xls]_SHOPLIST_xl_8308"/>
      <sheetName val="[SHOPLIST.xls]_SHOPLIST_xl_8309"/>
      <sheetName val="[SHOPLIST.xls]_SHOPLIST_xl_8310"/>
      <sheetName val="[SHOPLIST.xls]_SHOPLIST_xl_8311"/>
      <sheetName val="[SHOPLIST.xls]_SHOPLIST_xl_8312"/>
      <sheetName val="[SHOPLIST.xls]_SHOPLIST_xl_8313"/>
      <sheetName val="[SHOPLIST.xls]_SHOPLIST_xl_8314"/>
      <sheetName val="[SHOPLIST.xls]_SHOPLIST_xl_8315"/>
      <sheetName val="[SHOPLIST.xls]_SHOPLIST_xl_8316"/>
      <sheetName val="[SHOPLIST.xls]_SHOPLIST_xl_8317"/>
      <sheetName val="[SHOPLIST.xls]_SHOPLIST_xl_8318"/>
      <sheetName val="[SHOPLIST.xls]_SHOPLIST_xl_8319"/>
      <sheetName val="[SHOPLIST.xls]_SHOPLIST_xl_8320"/>
      <sheetName val="[SHOPLIST.xls]_SHOPLIST_xl_8321"/>
      <sheetName val="[SHOPLIST.xls]_SHOPLIST_xl_8322"/>
      <sheetName val="[SHOPLIST.xls]_SHOPLIST_xl_8323"/>
      <sheetName val="[SHOPLIST.xls]_SHOPLIST_xl_8324"/>
      <sheetName val="[SHOPLIST.xls]_SHOPLIST_xl_8325"/>
      <sheetName val="[SHOPLIST.xls]_SHOPLIST_xl_8326"/>
      <sheetName val="[SHOPLIST.xls]70___0_s__i___100"/>
      <sheetName val="[SHOPLIST.xls]_SHOPLIST_xl_8327"/>
      <sheetName val="[SHOPLIST.xls]_SHOPLIST_xl_8328"/>
      <sheetName val="[SHOPLIST.xls]_SHOPLIST_xl_8329"/>
      <sheetName val="[SHOPLIST.xls]_VW__VU________82"/>
      <sheetName val="[SHOPLIST.xls]_SHOPLIST_xl_8330"/>
      <sheetName val="[SHOPLIST.xls]_SHOPLIST_xl_8331"/>
      <sheetName val="[SHOPLIST.xls]_SHOPLIST_xl_8332"/>
      <sheetName val="[SHOPLIST.xls]_SHOPLIST_xl_8333"/>
      <sheetName val="[SHOPLIST.xls]_SHOPLIST_xl_8334"/>
      <sheetName val="[SHOPLIST.xls]_SHOPLIST_xl_8335"/>
      <sheetName val="[SHOPLIST.xls]_SHOPLIST_xl_8336"/>
      <sheetName val="[SHOPLIST.xls]_SHOPLIST_xl_8337"/>
      <sheetName val="[SHOPLIST.xls]_SHOPLIST_xl_8338"/>
      <sheetName val="[SHOPLIST.xls]_SHOPLIST_xl_8339"/>
      <sheetName val="[SHOPLIST.xls]_SHOPLIST_xl_8340"/>
      <sheetName val="[SHOPLIST.xls]_SHOPLIST_xl_8341"/>
      <sheetName val="[SHOPLIST.xls]_SHOPLIST_xl_8342"/>
      <sheetName val="[SHOPLIST.xls]_SHOPLIST_xl_8343"/>
      <sheetName val="[SHOPLIST.xls]_SHOPLIST_xl_8344"/>
      <sheetName val="[SHOPLIST.xls]_SHOPLIST_xl_8345"/>
      <sheetName val="[SHOPLIST.xls]_SHOPLIST_xl_8346"/>
      <sheetName val="[SHOPLIST.xls]_SHOPLIST_xl_8347"/>
      <sheetName val="[SHOPLIST.xls]_SHOPLIST_xl_8348"/>
      <sheetName val="[SHOPLIST.xls]_SHOPLIST_xl_8349"/>
      <sheetName val="[SHOPLIST.xls]_SHOPLIST_xl_8350"/>
      <sheetName val="[SHOPLIST.xls]_SHOPLIST_xl_8351"/>
      <sheetName val="[SHOPLIST.xls]_SHOPLIST_xl_8352"/>
      <sheetName val="[SHOPLIST.xls]_SHOPLIST_xl_8353"/>
      <sheetName val="[SHOPLIST.xls]_SHOPLIST_xl_8354"/>
      <sheetName val="[SHOPLIST.xls]_SHOPLIST_xl_8355"/>
      <sheetName val="[SHOPLIST.xls]_SHOPLIST_xl_8356"/>
      <sheetName val="[SHOPLIST.xls]_SHOPLIST_xl_8357"/>
      <sheetName val="[SHOPLIST.xls]_SHOPLIST_xl_8358"/>
      <sheetName val="[SHOPLIST.xls]_SHOPLIST_xl_8359"/>
      <sheetName val="[SHOPLIST.xls]_SHOPLIST_xl_8360"/>
      <sheetName val="[SHOPLIST.xls]_SHOPLIST_xl_8361"/>
      <sheetName val="[SHOPLIST.xls]_SHOPLIST_xl_8362"/>
      <sheetName val="[SHOPLIST.xls]_SHOPLIST_xl_8363"/>
      <sheetName val="[SHOPLIST.xls]_SHOPLIST_xl_8364"/>
      <sheetName val="[SHOPLIST.xls]_SHOPLIST_xl_8365"/>
      <sheetName val="[SHOPLIST.xls]_SHOPLIST_xl_8366"/>
      <sheetName val="[SHOPLIST.xls]_SHOPLIST_xl_8367"/>
      <sheetName val="[SHOPLIST.xls]_SHOPLIST_xl_8368"/>
      <sheetName val="[SHOPLIST.xls]_SHOPLIST_xl_8369"/>
      <sheetName val="[SHOPLIST.xls]_SHOPLIST_xl_8370"/>
      <sheetName val="[SHOPLIST.xls]_SHOPLIST_xl_8371"/>
      <sheetName val="[SHOPLIST.xls]_SHOPLIST_xl_8372"/>
      <sheetName val="[SHOPLIST.xls]_SHOPLIST_xl_8373"/>
      <sheetName val="[SHOPLIST.xls]_SHOPLIST_xl_8374"/>
      <sheetName val="[SHOPLIST.xls]_SHOPLIST_xl_8375"/>
      <sheetName val="[SHOPLIST.xls]_SHOPLIST_xl_8376"/>
      <sheetName val="[SHOPLIST.xls]_SHOPLIST_xl_8377"/>
      <sheetName val="[SHOPLIST.xls]_SHOPLIST_xl_8378"/>
      <sheetName val="[SHOPLIST.xls]_SHOPLIST_xl_8379"/>
      <sheetName val="[SHOPLIST.xls]_SHOPLIST_xl_8380"/>
      <sheetName val="[SHOPLIST.xls]_SHOPLIST_xl_8381"/>
      <sheetName val="[SHOPLIST.xls]_SHOPLIST_xl_8382"/>
      <sheetName val="[SHOPLIST.xls]_SHOPLIST_xl_8383"/>
      <sheetName val="[SHOPLIST.xls]_SHOPLIST_xl_8384"/>
      <sheetName val="[SHOPLIST.xls]_SHOPLIST_xl_8385"/>
      <sheetName val="[SHOPLIST.xls]_SHOPLIST_xl_8386"/>
      <sheetName val="[SHOPLIST.xls]_SHOPLIST_xl_8387"/>
      <sheetName val="[SHOPLIST.xls]_SHOPLIST_xl_8388"/>
      <sheetName val="[SHOPLIST.xls]70___0_s__i___101"/>
      <sheetName val="[SHOPLIST.xls]_SHOPLIST_xl_8389"/>
      <sheetName val="[SHOPLIST.xls]_SHOPLIST_xl_8390"/>
      <sheetName val="[SHOPLIST.xls]70,/0s«_x0008_iÆø_x0003_í¬_x0008_i"/>
      <sheetName val="[SHOPLIST.xls]_VW_VU____t__0__2"/>
      <sheetName val="[SHOPLIST.xls]70,/0s« iÆø í¬ i"/>
      <sheetName val="[SHOPLIST.xls]70_x005f_x0000___0_x_31"/>
      <sheetName val="[SHOPLIST.xls]_SHOPLIST_xl_8391"/>
      <sheetName val="[SHOPLIST.xls]_SHOPLIST_xl_8392"/>
      <sheetName val="[SHOPLIST.xls]70___0_s__i___102"/>
      <sheetName val="[SHOPLIST.xls]_SHOPLIST_xl_8393"/>
      <sheetName val="[SHOPLIST.xls]_SHOPLIST_xl_8394"/>
      <sheetName val="[SHOPLIST.xls]_SHOPLIST_xl_8395"/>
      <sheetName val="[SHOPLIST.xls]_SHOPLIST_xl_8396"/>
      <sheetName val="[SHOPLIST.xls]_SHOPLIST_xl_8397"/>
      <sheetName val="[SHOPLIST.xls]_SHOPLIST_xl_8398"/>
      <sheetName val="[SHOPLIST.xls]_SHOPLIST_xl_8399"/>
      <sheetName val="[SHOPLIST.xls]_SHOPLIST_xl_8400"/>
      <sheetName val="[SHOPLIST.xls]_SHOPLIST_xl_8401"/>
      <sheetName val="[SHOPLIST.xls]_SHOPLIST_xl_8402"/>
      <sheetName val="[SHOPLIST.xls]_SHOPLIST_xl_8403"/>
      <sheetName val="[SHOPLIST.xls]_SHOPLIST_xl_8404"/>
      <sheetName val="[SHOPLIST.xls]_SHOPLIST_xl_8405"/>
      <sheetName val="[SHOPLIST.xls]_SHOPLIST_xl_8406"/>
      <sheetName val="[SHOPLIST.xls]_SHOPLIST_xl_8407"/>
      <sheetName val="[SHOPLIST.xls]_SHOPLIST_xl_8408"/>
      <sheetName val="[SHOPLIST.xls]_SHOPLIST_xl_8409"/>
      <sheetName val="[SHOPLIST.xls]_SHOPLIST_xl_8410"/>
      <sheetName val="[SHOPLIST.xls]_SHOPLIST_xl_8411"/>
      <sheetName val="[SHOPLIST.xls]_SHOPLIST_xl_8412"/>
      <sheetName val="[SHOPLIST.xls]_SHOPLIST_xl_8413"/>
      <sheetName val="[SHOPLIST.xls]_SHOPLIST_xl_8414"/>
      <sheetName val="[SHOPLIST.xls]_SHOPLIST_xl_8415"/>
      <sheetName val="[SHOPLIST.xls]_SHOPLIST_xl_8416"/>
      <sheetName val="[SHOPLIST.xls]_SHOPLIST_xl_8417"/>
      <sheetName val="[SHOPLIST.xls]_SHOPLIST_xl_8418"/>
      <sheetName val="[SHOPLIST.xls]_SHOPLIST_xl_8419"/>
      <sheetName val="[SHOPLIST.xls]_SHOPLIST_xl_8420"/>
      <sheetName val="[SHOPLIST.xls]_SHOPLIST_xl_8421"/>
      <sheetName val="[SHOPLIST.xls]_SHOPLIST_xl_8422"/>
      <sheetName val="[SHOPLIST.xls]_SHOPLIST_xl_8423"/>
      <sheetName val="[SHOPLIST.xls]_SHOPLIST_xl_8424"/>
      <sheetName val="[SHOPLIST.xls]_SHOPLIST_xl_8425"/>
      <sheetName val="[SHOPLIST.xls]_SHOPLIST_xl_8426"/>
      <sheetName val="[SHOPLIST.xls]_SHOPLIST_xl_8427"/>
      <sheetName val="[SHOPLIST.xls]_SHOPLIST_xl_8428"/>
      <sheetName val="[SHOPLIST.xls]_SHOPLIST_xl_8429"/>
      <sheetName val="[SHOPLIST.xls]_SHOPLIST_xl_8430"/>
      <sheetName val="[SHOPLIST.xls]_SHOPLIST_xl_8431"/>
      <sheetName val="[SHOPLIST.xls]_SHOPLIST_xl_8432"/>
      <sheetName val="[SHOPLIST.xls]_SHOPLIST_xl_8433"/>
      <sheetName val="[SHOPLIST.xls]_SHOPLIST_xl_8434"/>
      <sheetName val="[SHOPLIST.xls]_SHOPLIST_xl_8435"/>
      <sheetName val="[SHOPLIST.xls]_SHOPLIST_xl_8436"/>
      <sheetName val="[SHOPLIST.xls]_SHOPLIST_xl_8437"/>
      <sheetName val="[SHOPLIST.xls]_SHOPLIST_xl_8438"/>
      <sheetName val="[SHOPLIST.xls]_SHOPLIST_xl_8439"/>
      <sheetName val="[SHOPLIST.xls]_SHOPLIST_xl_8440"/>
      <sheetName val="[SHOPLIST.xls]_SHOPLIST_xl_8441"/>
      <sheetName val="[SHOPLIST.xls]_SHOPLIST_xl_8442"/>
      <sheetName val="[SHOPLIST.xls]_SHOPLIST_xl_8443"/>
      <sheetName val="[SHOPLIST.xls]_SHOPLIST_xl_8444"/>
      <sheetName val="[SHOPLIST.xls]_SHOPLIST_xl_8445"/>
      <sheetName val="[SHOPLIST.xls]_SHOPLIST_xl_8446"/>
      <sheetName val="[SHOPLIST.xls]_SHOPLIST_xl_8447"/>
      <sheetName val="[SHOPLIST.xls]_SHOPLIST_xl_8448"/>
      <sheetName val="[SHOPLIST.xls]_SHOPLIST_xl_8449"/>
      <sheetName val="[SHOPLIST.xls]_SHOPLIST_xl_8450"/>
      <sheetName val="[SHOPLIST.xls]_SHOPLIST_xl_8451"/>
      <sheetName val="[SHOPLIST.xls]_SHOPLIST_xl_8452"/>
      <sheetName val="[SHOPLIST.xls]_SHOPLIST_xl_8453"/>
      <sheetName val="[SHOPLIST.xls]_SHOPLIST_xl_8454"/>
      <sheetName val="[SHOPLIST.xls]_SHOPLIST_xl_8455"/>
      <sheetName val="[SHOPLIST.xls]_SHOPLIST_xl_8456"/>
      <sheetName val="[SHOPLIST.xls]_SHOPLIST_xl_8457"/>
      <sheetName val="[SHOPLIST.xls]_SHOPLIST_xl_8458"/>
      <sheetName val="[SHOPLIST.xls]_SHOPLIST_xl_8459"/>
      <sheetName val="[SHOPLIST.xls]_SHOPLIST_xl_8460"/>
      <sheetName val="[SHOPLIST.xls]_SHOPLIST_xl_8461"/>
      <sheetName val="[SHOPLIST.xls]_SHOPLIST_xl_8462"/>
      <sheetName val="[SHOPLIST.xls]_SHOPLIST_xl_8463"/>
      <sheetName val="[SHOPLIST.xls]_SHOPLIST_xl_8464"/>
      <sheetName val="[SHOPLIST.xls]_SHOPLIST_xl_8465"/>
      <sheetName val="[SHOPLIST.xls]_SHOPLIST_xl_8466"/>
      <sheetName val="[SHOPLIST.xls]_SHOPLIST_xl_8467"/>
      <sheetName val="[SHOPLIST.xls]_SHOPLIST_xl_8468"/>
      <sheetName val="[SHOPLIST.xls]_SHOPLIST_xl_8469"/>
      <sheetName val="[SHOPLIST.xls]_SHOPLIST_xl_8470"/>
      <sheetName val="[SHOPLIST.xls]_SHOPLIST_xl_8471"/>
      <sheetName val="[SHOPLIST.xls]_SHOPLIST_xl_8472"/>
      <sheetName val="[SHOPLIST.xls]_SHOPLIST_xl_8473"/>
      <sheetName val="[SHOPLIST.xls]_SHOPLIST_xl_8474"/>
      <sheetName val="[SHOPLIST.xls]_SHOPLIST_xl_8475"/>
      <sheetName val="[SHOPLIST.xls]_SHOPLIST_xl_8476"/>
      <sheetName val="[SHOPLIST.xls]_SHOPLIST_xl_8477"/>
      <sheetName val="[SHOPLIST.xls]_SHOPLIST_xl_8478"/>
      <sheetName val="[SHOPLIST.xls]_SHOPLIST_xl_8479"/>
      <sheetName val="[SHOPLIST.xls]_SHOPLIST_xl_8480"/>
      <sheetName val="[SHOPLIST.xls]_SHOPLIST_xl_8481"/>
      <sheetName val="[SHOPLIST.xls]_SHOPLIST_xl_8482"/>
      <sheetName val="[SHOPLIST.xls]_SHOPLIST_xl_8483"/>
      <sheetName val="[SHOPLIST.xls]_SHOPLIST_xl_8484"/>
      <sheetName val="[SHOPLIST.xls]_SHOPLIST_xl_8485"/>
      <sheetName val="[SHOPLIST.xls]_SHOPLIST_xl_8486"/>
      <sheetName val="[SHOPLIST.xls]_SHOPLIST_xl_8487"/>
      <sheetName val="[SHOPLIST.xls]_SHOPLIST_xl_8488"/>
      <sheetName val="[SHOPLIST.xls]_SHOPLIST_xl_8489"/>
      <sheetName val="[SHOPLIST.xls]_SHOPLIST_xl_8490"/>
      <sheetName val="[SHOPLIST.xls]_SHOPLIST_xl_8491"/>
      <sheetName val="[SHOPLIST.xls]_SHOPLIST_xl_8492"/>
      <sheetName val="[SHOPLIST.xls]_SHOPLIST_xl_8493"/>
      <sheetName val="[SHOPLIST.xls]_SHOPLIST_xl_8494"/>
      <sheetName val="[SHOPLIST.xls]_SHOPLIST_xl_8495"/>
      <sheetName val="[SHOPLIST.xls]_SHOPLIST_xl_8496"/>
      <sheetName val="[SHOPLIST.xls]_SHOPLIST_xl_8497"/>
      <sheetName val="[SHOPLIST.xls]_SHOPLIST_xl_8498"/>
      <sheetName val="[SHOPLIST.xls]_SHOPLIST_xl_8499"/>
      <sheetName val="[SHOPLIST.xls]_SHOPLIST_xl_8500"/>
      <sheetName val="[SHOPLIST.xls]_SHOPLIST_xl_8501"/>
      <sheetName val="[SHOPLIST.xls]_SHOPLIST_xl_8502"/>
      <sheetName val="[SHOPLIST.xls]_SHOPLIST_xl_8503"/>
      <sheetName val="[SHOPLIST.xls]_SHOPLIST_xl_8504"/>
      <sheetName val="[SHOPLIST.xls]_SHOPLIST_xl_8505"/>
      <sheetName val="[SHOPLIST.xls]_SHOPLIST_xl_8506"/>
      <sheetName val="[SHOPLIST.xls]_SHOPLIST_xl_8507"/>
      <sheetName val="[SHOPLIST.xls]_SHOPLIST_xl_8508"/>
      <sheetName val="[SHOPLIST.xls]_SHOPLIST_xl_8509"/>
      <sheetName val="[SHOPLIST.xls]_SHOPLIST_xl_8510"/>
      <sheetName val="[SHOPLIST.xls]_SHOPLIST_xl_8511"/>
      <sheetName val="[SHOPLIST.xls]70_x005f_x005f_x005f_x0000_24"/>
      <sheetName val="[SHOPLIST.xls]_SHOPLIST_xl_8512"/>
      <sheetName val="[SHOPLIST.xls]_SHOPLIST_xl_8513"/>
      <sheetName val="[SHOPLIST.xls]_SHOPLIST_xl_8514"/>
      <sheetName val="[SHOPLIST.xls]_SHOPLIST_xl_8515"/>
      <sheetName val="[SHOPLIST.xls]_SHOPLIST_xl_8516"/>
      <sheetName val="[SHOPLIST.xls]_SHOPLIST_xl_8517"/>
      <sheetName val="[SHOPLIST.xls]_SHOPLIST_xl_8518"/>
      <sheetName val="[SHOPLIST.xls]_SHOPLIST_xl_8519"/>
      <sheetName val="[SHOPLIST.xls]_SHOPLIST_xl_8520"/>
      <sheetName val="[SHOPLIST.xls]_SHOPLIST_xl_8521"/>
      <sheetName val="[SHOPLIST.xls]_SHOPLIST_xl_8522"/>
      <sheetName val="[SHOPLIST.xls]_SHOPLIST_xl_8523"/>
      <sheetName val="[SHOPLIST.xls]_SHOPLIST_xl_8524"/>
      <sheetName val="[SHOPLIST.xls]_SHOPLIST_xl_8525"/>
      <sheetName val="[SHOPLIST.xls]_SHOPLIST_xl_8526"/>
      <sheetName val="[SHOPLIST.xls]_SHOPLIST_xl_8527"/>
      <sheetName val="[SHOPLIST.xls]_SHOPLIST_xl_8528"/>
      <sheetName val="[SHOPLIST.xls]_SHOPLIST_xl_8529"/>
      <sheetName val="[SHOPLIST.xls]_SHOPLIST_xl_8530"/>
      <sheetName val="[SHOPLIST.xls]_SHOPLIST_xl_8531"/>
      <sheetName val="[SHOPLIST.xls]_SHOPLIST_xl_8532"/>
      <sheetName val="[SHOPLIST.xls]_SHOPLIST_xl_8533"/>
      <sheetName val="[SHOPLIST.xls]_SHOPLIST_xl_8534"/>
      <sheetName val="[SHOPLIST.xls]_SHOPLIST_xl_8535"/>
      <sheetName val="[SHOPLIST.xls]_SHOPLIST_xl_8536"/>
      <sheetName val="[SHOPLIST.xls]_SHOPLIST_xl_8537"/>
      <sheetName val="[SHOPLIST.xls]70,/0s�_x0008_i��_x0003_��_x0008_i"/>
      <sheetName val="[SHOPLIST.xls]_SHOPLIST_xl_8538"/>
      <sheetName val="[SHOPLIST.xls]_SHOPLIST_xl_8539"/>
      <sheetName val="[SHOPLIST.xls]_SHOPLIST_xl_8540"/>
      <sheetName val="[SHOPLIST.xls]_SHOPLIST_xl_8541"/>
      <sheetName val="[SHOPLIST.xls]_SHOPLIST_xl_8542"/>
      <sheetName val="[SHOPLIST.xls]_SHOPLIST_xl_8543"/>
      <sheetName val="[SHOPLIST.xls]_SHOPLIST_xl_8544"/>
      <sheetName val="[SHOPLIST.xls]_SHOPLIST_xl_8545"/>
      <sheetName val="[SHOPLIST.xls]_SHOPLIST_xl_8546"/>
      <sheetName val="[SHOPLIST.xls]_SHOPLIST_xl_8547"/>
      <sheetName val="[SHOPLIST.xls]_SHOPLIST_xl_8548"/>
      <sheetName val="[SHOPLIST.xls]_SHOPLIST_xl_8549"/>
      <sheetName val="[SHOPLIST.xls]_SHOPLIST_xl_8550"/>
      <sheetName val="[SHOPLIST.xls]_SHOPLIST_xl_8551"/>
      <sheetName val="[SHOPLIST.xls]_SHOPLIST_xl_8552"/>
      <sheetName val="[SHOPLIST.xls]_SHOPLIST_xl_8553"/>
      <sheetName val="[SHOPLIST.xls]_SHOPLIST_xl_8554"/>
      <sheetName val="[SHOPLIST.xls]_SHOPLIST_xl_8555"/>
      <sheetName val="[SHOPLIST.xls]_SHOPLIST_xl_8556"/>
      <sheetName val="[SHOPLIST.xls]_SHOPLIST_xl_8557"/>
      <sheetName val="[SHOPLIST.xls]_SHOPLIST_xl_8558"/>
      <sheetName val="[SHOPLIST.xls]_SHOPLIST_xl_8559"/>
      <sheetName val="[SHOPLIST.xls]_SHOPLIST_xl_8560"/>
      <sheetName val="[SHOPLIST.xls]_SHOPLIST_xl_8561"/>
      <sheetName val="[SHOPLIST.xls]_SHOPLIST_xl_8562"/>
      <sheetName val="[SHOPLIST.xls]_SHOPLIST_xl_8563"/>
      <sheetName val="[SHOPLIST.xls]_SHOPLIST_xl_8564"/>
      <sheetName val="[SHOPLIST.xls]_SHOPLIST_xl_8565"/>
      <sheetName val="[SHOPLIST.xls]_SHOPLIST_xl_8566"/>
      <sheetName val="[SHOPLIST.xls]_SHOPLIST_xl_8567"/>
      <sheetName val="[SHOPLIST.xls]_SHOPLIST_xl_8568"/>
      <sheetName val="[SHOPLIST.xls]_SHOPLIST_xl_8569"/>
      <sheetName val="[SHOPLIST.xls]_SHOPLIST_xl_8570"/>
      <sheetName val="[SHOPLIST.xls]_SHOPLIST_xl_8571"/>
      <sheetName val="[SHOPLIST.xls]_SHOPLIST_xl_8572"/>
      <sheetName val="[SHOPLIST.xls]_SHOPLIST_xl_8573"/>
      <sheetName val="[SHOPLIST.xls]_SHOPLIST_xl_8574"/>
      <sheetName val="[SHOPLIST.xls]_SHOPLIST_xl_8575"/>
      <sheetName val="[SHOPLIST.xls]_SHOPLIST_xl_8576"/>
      <sheetName val="[SHOPLIST.xls]_SHOPLIST_xl_8577"/>
      <sheetName val="[SHOPLIST.xls]_SHOPLIST_xl_8578"/>
      <sheetName val="[SHOPLIST.xls]_SHOPLIST_xl_8579"/>
      <sheetName val="[SHOPLIST.xls]_SHOPLIST_xl_8580"/>
      <sheetName val="[SHOPLIST.xls]_SHOPLIST_xl_8581"/>
      <sheetName val="[SHOPLIST.xls]_SHOPLIST_xl_8582"/>
      <sheetName val="[SHOPLIST.xls]_SHOPLIST_xl_8583"/>
      <sheetName val="[SHOPLIST.xls]_SHOPLIST_xl_8584"/>
      <sheetName val="[SHOPLIST.xls]_SHOPLIST_xl_8585"/>
      <sheetName val="[SHOPLIST.xls]_SHOPLIST_xl_8586"/>
      <sheetName val="[SHOPLIST.xls]_SHOPLIST_xl_8587"/>
      <sheetName val="[SHOPLIST.xls]_SHOPLIST_xl_8588"/>
      <sheetName val="[SHOPLIST.xls]_SHOPLIST_xl_8589"/>
      <sheetName val="[SHOPLIST.xls]_SHOPLIST_xl_8590"/>
      <sheetName val="[SHOPLIST.xls]_SHOPLIST_xl_8591"/>
      <sheetName val="[SHOPLIST.xls]_SHOPLIST_xl_8592"/>
      <sheetName val="[SHOPLIST.xls]_SHOPLIST_xl_8593"/>
      <sheetName val="[SHOPLIST.xls]_SHOPLIST_xl_8594"/>
      <sheetName val="[SHOPLIST.xls]_SHOPLIST_xl_8595"/>
      <sheetName val="[SHOPLIST.xls]_SHOPLIST_xl_8596"/>
      <sheetName val="[SHOPLIST.xls]_SHOPLIST_xl_8597"/>
      <sheetName val="[SHOPLIST.xls]_SHOPLIST_xl_8598"/>
      <sheetName val="[SHOPLIST.xls]_SHOPLIST_xl_8599"/>
      <sheetName val="[SHOPLIST.xls]_SHOPLIST_xl_8600"/>
      <sheetName val="[SHOPLIST.xls]_SHOPLIST_xl_8601"/>
      <sheetName val="[SHOPLIST.xls]_SHOPLIST_xl_8602"/>
      <sheetName val="[SHOPLIST.xls]_SHOPLIST_xl_8603"/>
      <sheetName val="[SHOPLIST.xls]_SHOPLIST_xl_8604"/>
      <sheetName val="[SHOPLIST.xls]_SHOPLIST_xl_8605"/>
      <sheetName val="[SHOPLIST.xls]_SHOPLIST_xl_8606"/>
      <sheetName val="[SHOPLIST.xls]_SHOPLIST_xl_8607"/>
      <sheetName val="[SHOPLIST.xls]_SHOPLIST_xl_8608"/>
      <sheetName val="[SHOPLIST.xls]_SHOPLIST_xl_8609"/>
      <sheetName val="[SHOPLIST.xls]_SHOPLIST_xl_8610"/>
      <sheetName val="[SHOPLIST.xls]_SHOPLIST_xl_8611"/>
      <sheetName val="[SHOPLIST.xls]_SHOPLIST_xl_8612"/>
      <sheetName val="[SHOPLIST.xls]_SHOPLIST_xl_8613"/>
      <sheetName val="[SHOPLIST.xls]_SHOPLIST_xl_8614"/>
      <sheetName val="[SHOPLIST.xls]_SHOPLIST_xl_8615"/>
      <sheetName val="[SHOPLIST.xls]_SHOPLIST_xl_8616"/>
      <sheetName val="[SHOPLIST.xls]_SHOPLIST_xl_8617"/>
      <sheetName val="[SHOPLIST.xls]_SHOPLIST_xl_8618"/>
      <sheetName val="[SHOPLIST.xls]_SHOPLIST_xl_8619"/>
      <sheetName val="[SHOPLIST.xls]_SHOPLIST_xl_8620"/>
      <sheetName val="[SHOPLIST.xls]_SHOPLIST_xl_8621"/>
      <sheetName val="[SHOPLIST.xls]_SHOPLIST_xl_8622"/>
      <sheetName val="[SHOPLIST.xls]_SHOPLIST_xl_8623"/>
      <sheetName val="[SHOPLIST.xls]_SHOPLIST_xl_8624"/>
      <sheetName val="[SHOPLIST.xls]_SHOPLIST_xl_8625"/>
      <sheetName val="[SHOPLIST.xls]_SHOPLIST_xl_8626"/>
      <sheetName val="[SHOPLIST.xls]_SHOPLIST_xl_8627"/>
      <sheetName val="[SHOPLIST.xls]_SHOPLIST_xl_8628"/>
      <sheetName val="[SHOPLIST.xls]_SHOPLIST_xl_8629"/>
      <sheetName val="[SHOPLIST.xls]_SHOPLIST_xl_8630"/>
      <sheetName val="[SHOPLIST.xls]_SHOPLIST_xl_8631"/>
      <sheetName val="[SHOPLIST.xls]_SHOPLIST_xl_8632"/>
      <sheetName val="[SHOPLIST.xls]_SHOPLIST_xl_8633"/>
      <sheetName val="[SHOPLIST.xls]_SHOPLIST_xl_8634"/>
      <sheetName val="[SHOPLIST.xls]_SHOPLIST_xl_8635"/>
      <sheetName val="[SHOPLIST.xls]_SHOPLIST_xl_8636"/>
      <sheetName val="[SHOPLIST.xls]_SHOPLIST_xl_8637"/>
      <sheetName val="[SHOPLIST.xls]_SHOPLIST_xl_8638"/>
      <sheetName val="[SHOPLIST.xls]_SHOPLIST_xl_8639"/>
      <sheetName val="[SHOPLIST.xls]_SHOPLIST_xl_8640"/>
      <sheetName val="[SHOPLIST.xls]_SHOPLIST_xl_8641"/>
      <sheetName val="[SHOPLIST.xls]_SHOPLIST_xl_8642"/>
      <sheetName val="[SHOPLIST.xls]_SHOPLIST_xl_8643"/>
      <sheetName val="[SHOPLIST.xls]_SHOPLIST_xl_8644"/>
      <sheetName val="[SHOPLIST.xls]_SHOPLIST_xl_8645"/>
      <sheetName val="[SHOPLIST.xls]_SHOPLIST_xl_8646"/>
      <sheetName val="[SHOPLIST.xls]_SHOPLIST_xl_8647"/>
      <sheetName val="[SHOPLIST.xls]_SHOPLIST_xl_8648"/>
      <sheetName val="[SHOPLIST.xls]_SHOPLIST_xl_8649"/>
      <sheetName val="[SHOPLIST.xls]_SHOPLIST_xl_8650"/>
      <sheetName val="[SHOPLIST.xls]_SHOPLIST_xl_8651"/>
      <sheetName val="[SHOPLIST.xls]_SHOPLIST_xl_8652"/>
      <sheetName val="[SHOPLIST.xls]_SHOPLIST_xl_8653"/>
      <sheetName val="[SHOPLIST.xls]_SHOPLIST_xl_8654"/>
      <sheetName val="[SHOPLIST.xls]_SHOPLIST_xl_8655"/>
      <sheetName val="[SHOPLIST.xls]_SHOPLIST_xl_8656"/>
      <sheetName val="[SHOPLIST.xls]_SHOPLIST_xl_8657"/>
      <sheetName val="[SHOPLIST.xls]_SHOPLIST_xl_8658"/>
      <sheetName val="[SHOPLIST.xls]_SHOPLIST_xl_8659"/>
      <sheetName val="[SHOPLIST.xls]_SHOPLIST_xl_8660"/>
      <sheetName val="[SHOPLIST.xls]_SHOPLIST_xl_8661"/>
      <sheetName val="[SHOPLIST.xls]_SHOPLIST_xl_8662"/>
      <sheetName val="[SHOPLIST.xls]_SHOPLIST_xl_8663"/>
      <sheetName val="[SHOPLIST.xls]_SHOPLIST_xl_8664"/>
      <sheetName val="[SHOPLIST.xls]_SHOPLIST_xl_8665"/>
      <sheetName val="[SHOPLIST.xls]_SHOPLIST_xl_8666"/>
      <sheetName val="[SHOPLIST.xls]_SHOPLIST_xl_8667"/>
      <sheetName val="[SHOPLIST.xls]_SHOPLIST_xl_8668"/>
      <sheetName val="[SHOPLIST.xls]_SHOPLIST_xl_8669"/>
      <sheetName val="[SHOPLIST.xls]_SHOPLIST_xl_8670"/>
      <sheetName val="[SHOPLIST.xls]_SHOPLIST_xl_8671"/>
      <sheetName val="[SHOPLIST.xls]_SHOPLIST_xl_8672"/>
      <sheetName val="[SHOPLIST.xls]_SHOPLIST_xl_8673"/>
      <sheetName val="[SHOPLIST.xls]_SHOPLIST_xl_8674"/>
      <sheetName val="[SHOPLIST.xls]_SHOPLIST_xl_8675"/>
      <sheetName val="[SHOPLIST.xls]_SHOPLIST_xl_8676"/>
      <sheetName val="[SHOPLIST.xls]_SHOPLIST_xl_8677"/>
      <sheetName val="[SHOPLIST.xls]_SHOPLIST_xl_8678"/>
      <sheetName val="[SHOPLIST.xls]_SHOPLIST_xl_8679"/>
      <sheetName val="[SHOPLIST.xls]_SHOPLIST_xl_8680"/>
      <sheetName val="[SHOPLIST.xls]_SHOPLIST_xl_8681"/>
      <sheetName val="[SHOPLIST.xls]_SHOPLIST_xl_8682"/>
      <sheetName val="[SHOPLIST.xls]_SHOPLIST_xl_8683"/>
      <sheetName val="[SHOPLIST.xls]_SHOPLIST_xl_8684"/>
      <sheetName val="[SHOPLIST.xls]_SHOPLIST_xl_8685"/>
      <sheetName val="[SHOPLIST.xls]_SHOPLIST_xl_8686"/>
      <sheetName val="[SHOPLIST.xls]_SHOPLIST_xl_8687"/>
      <sheetName val="[SHOPLIST.xls]_SHOPLIST_xl_8688"/>
      <sheetName val="[SHOPLIST.xls]_SHOPLIST_xl_8689"/>
      <sheetName val="[SHOPLIST.xls]_SHOPLIST_xl_8690"/>
      <sheetName val="[SHOPLIST.xls]_SHOPLIST_xl_8691"/>
      <sheetName val="[SHOPLIST.xls]_SHOPLIST_xl_8692"/>
      <sheetName val="[SHOPLIST.xls]_SHOPLIST_xl_8693"/>
      <sheetName val="[SHOPLIST.xls]_SHOPLIST_xl_8694"/>
      <sheetName val="[SHOPLIST.xls]_SHOPLIST_xl_8695"/>
      <sheetName val="[SHOPLIST.xls]_SHOPLIST_xl_8696"/>
      <sheetName val="[SHOPLIST.xls]_SHOPLIST_xl_8697"/>
      <sheetName val="[SHOPLIST.xls]_SHOPLIST_xl_8698"/>
      <sheetName val="[SHOPLIST.xls]_SHOPLIST_xl_8699"/>
      <sheetName val="[SHOPLIST.xls]_SHOPLIST_xl_8700"/>
      <sheetName val="[SHOPLIST.xls]_SHOPLIST_xl_8701"/>
      <sheetName val="[SHOPLIST.xls]_SHOPLIST_xl_8702"/>
      <sheetName val="[SHOPLIST.xls]_SHOPLIST_xl_8703"/>
      <sheetName val="[SHOPLIST.xls]_SHOPLIST_xl_8704"/>
      <sheetName val="[SHOPLIST.xls]_SHOPLIST_xl_8705"/>
      <sheetName val="[SHOPLIST.xls]_SHOPLIST_xl_8706"/>
      <sheetName val="[SHOPLIST.xls]_SHOPLIST_xl_8707"/>
      <sheetName val="[SHOPLIST.xls]_SHOPLIST_xl_8708"/>
      <sheetName val="[SHOPLIST.xls]_SHOPLIST_xl_8709"/>
      <sheetName val="[SHOPLIST.xls]_SHOPLIST_xl_8710"/>
      <sheetName val="[SHOPLIST.xls]_SHOPLIST_xl_8711"/>
      <sheetName val="[SHOPLIST.xls]_SHOPLIST_xl_8712"/>
      <sheetName val="[SHOPLIST.xls]_SHOPLIST_xl_8713"/>
      <sheetName val="[SHOPLIST.xls]_SHOPLIST_xl_8714"/>
      <sheetName val="[SHOPLIST.xls]_SHOPLIST_xl_8715"/>
      <sheetName val="[SHOPLIST.xls]_SHOPLIST_xl_8716"/>
      <sheetName val="[SHOPLIST.xls]_SHOPLIST_xl_8717"/>
      <sheetName val="[SHOPLIST.xls]_SHOPLIST_xl_8718"/>
      <sheetName val="[SHOPLIST.xls]_SHOPLIST_xl_8719"/>
      <sheetName val="[SHOPLIST.xls]_SHOPLIST_xl_8720"/>
      <sheetName val="[SHOPLIST.xls]_SHOPLIST_xl_8721"/>
      <sheetName val="[SHOPLIST.xls]_SHOPLIST_xl_8722"/>
      <sheetName val="[SHOPLIST.xls]_SHOPLIST_xl_8723"/>
      <sheetName val="[SHOPLIST.xls]_SHOPLIST_xl_8724"/>
      <sheetName val="[SHOPLIST.xls]_SHOPLIST_xl_8725"/>
      <sheetName val="[SHOPLIST.xls]_SHOPLIST_xl_8726"/>
      <sheetName val="[SHOPLIST.xls]_SHOPLIST_xl_8727"/>
      <sheetName val="[SHOPLIST.xls]_SHOPLIST_xl_8728"/>
      <sheetName val="[SHOPLIST.xls]_SHOPLIST_xl_8729"/>
      <sheetName val="[SHOPLIST.xls]_SHOPLIST_xl_8730"/>
      <sheetName val="[SHOPLIST.xls]_SHOPLIST_xl_8731"/>
      <sheetName val="[SHOPLIST.xls]_SHOPLIST_xl_8732"/>
      <sheetName val="[SHOPLIST.xls]_SHOPLIST_xl_8733"/>
      <sheetName val="[SHOPLIST.xls]_SHOPLIST_xl_8734"/>
      <sheetName val="[SHOPLIST.xls]_SHOPLIST_xl_8735"/>
      <sheetName val="[SHOPLIST.xls]_SHOPLIST_xl_8736"/>
      <sheetName val="[SHOPLIST.xls]_SHOPLIST_xl_8737"/>
      <sheetName val="[SHOPLIST.xls]_SHOPLIST_xl_8738"/>
      <sheetName val="[SHOPLIST.xls]_SHOPLIST_xl_8739"/>
      <sheetName val="[SHOPLIST.xls]_SHOPLIST_xl_8740"/>
      <sheetName val="[SHOPLIST.xls]_SHOPLIST_xl_8741"/>
      <sheetName val="[SHOPLIST.xls]_SHOPLIST_xl_8742"/>
      <sheetName val="[SHOPLIST.xls]_SHOPLIST_xl_8743"/>
      <sheetName val="[SHOPLIST.xls]_SHOPLIST_xl_8744"/>
      <sheetName val="[SHOPLIST.xls]_SHOPLIST_xl_8745"/>
      <sheetName val="[SHOPLIST.xls]_SHOPLIST_xl_8746"/>
      <sheetName val="[SHOPLIST.xls]_SHOPLIST_xl_8747"/>
      <sheetName val="[SHOPLIST.xls]_SHOPLIST_xl_8748"/>
      <sheetName val="[SHOPLIST.xls]_SHOPLIST_xl_8749"/>
      <sheetName val="[SHOPLIST.xls]_SHOPLIST_xl_8750"/>
      <sheetName val="[SHOPLIST.xls]_SHOPLIST_xl_8751"/>
      <sheetName val="[SHOPLIST.xls]_SHOPLIST_xl_8752"/>
      <sheetName val="[SHOPLIST.xls]_SHOPLIST_xl_8753"/>
      <sheetName val="[SHOPLIST.xls]_SHOPLIST_xl_8754"/>
      <sheetName val="[SHOPLIST.xls]_SHOPLIST_xl_8755"/>
      <sheetName val="[SHOPLIST.xls]_SHOPLIST_xl_8756"/>
      <sheetName val="[SHOPLIST.xls]_SHOPLIST_xl_8757"/>
      <sheetName val="[SHOPLIST.xls]_SHOPLIST_xl_8758"/>
      <sheetName val="[SHOPLIST.xls]_SHOPLIST_xl_8759"/>
      <sheetName val="[SHOPLIST.xls]_SHOPLIST_xl_8760"/>
      <sheetName val="[SHOPLIST.xls]_SHOPLIST_xl_8761"/>
      <sheetName val="[SHOPLIST.xls]_SHOPLIST_xl_8762"/>
      <sheetName val="[SHOPLIST.xls]_SHOPLIST_xl_8763"/>
      <sheetName val="[SHOPLIST.xls]_SHOPLIST_xl_8764"/>
      <sheetName val="[SHOPLIST.xls]_SHOPLIST_xl_8765"/>
      <sheetName val="[SHOPLIST.xls]_SHOPLIST_xl_8766"/>
      <sheetName val="[SHOPLIST.xls]_SHOPLIST_xl_8767"/>
      <sheetName val="[SHOPLIST.xls]_SHOPLIST_xl_8768"/>
      <sheetName val="[SHOPLIST.xls]_SHOPLIST_xl_8769"/>
      <sheetName val="[SHOPLIST.xls]_SHOPLIST_xl_8770"/>
      <sheetName val="[SHOPLIST.xls]_SHOPLIST_xl_8771"/>
      <sheetName val="[SHOPLIST.xls]_SHOPLIST_xl_8772"/>
      <sheetName val="[SHOPLIST.xls]_SHOPLIST_xl_8773"/>
      <sheetName val="[SHOPLIST.xls]_SHOPLIST_xl_8774"/>
      <sheetName val="[SHOPLIST.xls]_SHOPLIST_xl_8775"/>
      <sheetName val="[SHOPLIST.xls]_SHOPLIST_xl_8776"/>
      <sheetName val="[SHOPLIST.xls]_SHOPLIST_xl_8777"/>
      <sheetName val="[SHOPLIST.xls]_SHOPLIST_xl_8778"/>
      <sheetName val="[SHOPLIST.xls]_SHOPLIST_xl_8779"/>
      <sheetName val="[SHOPLIST.xls]70_x005f_x0000___0_x_32"/>
      <sheetName val="[SHOPLIST.xls]_SHOPLIST_xl_8780"/>
      <sheetName val="[SHOPLIST.xls]_SHOPLIST_xl_8781"/>
      <sheetName val="[SHOPLIST.xls]_SHOPLIST_xl_8782"/>
      <sheetName val="[SHOPLIST.xls]_SHOPLIST_xl_8783"/>
      <sheetName val="[SHOPLIST.xls]_SHOPLIST_xl_8784"/>
      <sheetName val="[SHOPLIST.xls]_SHOPLIST_xl_8785"/>
      <sheetName val="[SHOPLIST.xls]_SHOPLIST_xl_8786"/>
      <sheetName val="[SHOPLIST.xls]_SHOPLIST_xl_8787"/>
      <sheetName val="[SHOPLIST.xls]_SHOPLIST_xl_8788"/>
      <sheetName val="[SHOPLIST.xls]_SHOPLIST_xl_8789"/>
      <sheetName val="[SHOPLIST.xls]_SHOPLIST_xl_8790"/>
      <sheetName val="[SHOPLIST.xls]_SHOPLIST_xl_8791"/>
      <sheetName val="[SHOPLIST.xls]_SHOPLIST_xl_8792"/>
      <sheetName val="[SHOPLIST.xls]_SHOPLIST_xl_8793"/>
      <sheetName val="[SHOPLIST.xls]_SHOPLIST_xl_8794"/>
      <sheetName val="[SHOPLIST.xls]_SHOPLIST_xl_8795"/>
      <sheetName val="[SHOPLIST.xls]_SHOPLIST_xl_8796"/>
      <sheetName val="[SHOPLIST.xls]_SHOPLIST_xl_8797"/>
      <sheetName val="[SHOPLIST.xls]_SHOPLIST_xl_8798"/>
      <sheetName val="[SHOPLIST.xls]_SHOPLIST_xl_8799"/>
      <sheetName val="[SHOPLIST.xls]_SHOPLIST_xl_8800"/>
      <sheetName val="[SHOPLIST.xls]_SHOPLIST_xl_8801"/>
      <sheetName val="[SHOPLIST.xls]_SHOPLIST_xl_8802"/>
      <sheetName val="[SHOPLIST.xls]_SHOPLIST_xl_8803"/>
      <sheetName val="[SHOPLIST.xls]_SHOPLIST_xl_8804"/>
      <sheetName val="[SHOPLIST.xls]_SHOPLIST_xl_8805"/>
      <sheetName val="[SHOPLIST.xls]_VW__VU________83"/>
      <sheetName val="[SHOPLIST.xls]_SHOPLIST_xl_8806"/>
      <sheetName val="[SHOPLIST.xls]_SHOPLIST_xl_8807"/>
      <sheetName val="[SHOPLIST.xls]70___0_s__i___103"/>
      <sheetName val="[SHOPLIST.xls]_SHOPLIST_xl_8808"/>
      <sheetName val="[SHOPLIST.xls]_SHOPLIST_xl_8809"/>
      <sheetName val="[SHOPLIST.xls]_SHOPLIST_xl_8810"/>
      <sheetName val="[SHOPLIST.xls]_VW__VU________84"/>
      <sheetName val="[SHOPLIST.xls]_VW__VU________85"/>
      <sheetName val="[SHOPLIST.xls]_SHOPLIST_xl_8811"/>
      <sheetName val="[SHOPLIST.xls]_SHOPLIST_xl_8812"/>
      <sheetName val="[SHOPLIST.xls]70___0_s__i___104"/>
      <sheetName val="[SHOPLIST.xls]_SHOPLIST_xl_8813"/>
      <sheetName val="[SHOPLIST.xls]_SHOPLIST_xl_8814"/>
      <sheetName val="[SHOPLIST.xls]_SHOPLIST_xl_8815"/>
      <sheetName val="[SHOPLIST.xls]_SHOPLIST_xl_8816"/>
      <sheetName val="[SHOPLIST.xls]_SHOPLIST_xl_8817"/>
      <sheetName val="[SHOPLIST.xls]_SHOPLIST_xl_8818"/>
      <sheetName val="[SHOPLIST.xls]_SHOPLIST_xl_8819"/>
      <sheetName val="[SHOPLIST.xls]_SHOPLIST_xl_8820"/>
      <sheetName val="[SHOPLIST.xls]_SHOPLIST_xl_8821"/>
      <sheetName val="[SHOPLIST.xls]_SHOPLIST_xl_8822"/>
      <sheetName val="[SHOPLIST.xls]_SHOPLIST_xl_8823"/>
      <sheetName val="[SHOPLIST.xls]_SHOPLIST_xl_8824"/>
      <sheetName val="[SHOPLIST.xls]_SHOPLIST_xl_8825"/>
      <sheetName val="[SHOPLIST.xls]_SHOPLIST_xl_8826"/>
      <sheetName val="[SHOPLIST.xls]_SHOPLIST_xl_8827"/>
      <sheetName val="[SHOPLIST.xls]_VW__VU________86"/>
      <sheetName val="[SHOPLIST.xls]_SHOPLIST_xl_8828"/>
      <sheetName val="[SHOPLIST.xls]_SHOPLIST_xl_8829"/>
      <sheetName val="[SHOPLIST.xls]_SHOPLIST_xl_8830"/>
      <sheetName val="[SHOPLIST.xls]_SHOPLIST_xl_8831"/>
      <sheetName val="[SHOPLIST.xls]_SHOPLIST_xl_8832"/>
      <sheetName val="[SHOPLIST.xls]_SHOPLIST_xl_8833"/>
      <sheetName val="[SHOPLIST.xls]_SHOPLIST_xl_8834"/>
      <sheetName val="[SHOPLIST.xls]_SHOPLIST_xl_8835"/>
      <sheetName val="[SHOPLIST.xls]_SHOPLIST_xl_8836"/>
      <sheetName val="[SHOPLIST.xls]_SHOPLIST_xl_8837"/>
      <sheetName val="[SHOPLIST.xls]_SHOPLIST_xl_8838"/>
      <sheetName val="[SHOPLIST.xls]_SHOPLIST_xl_8839"/>
      <sheetName val="[SHOPLIST.xls]_SHOPLIST_xl_8840"/>
      <sheetName val="[SHOPLIST.xls]_SHOPLIST_xl_8841"/>
      <sheetName val="[SHOPLIST.xls]_SHOPLIST_xl_8842"/>
      <sheetName val="[SHOPLIST.xls]_SHOPLIST_xl_8843"/>
      <sheetName val="[SHOPLIST.xls]_SHOPLIST_xl_8844"/>
      <sheetName val="[SHOPLIST.xls]_SHOPLIST_xl_8845"/>
      <sheetName val="[SHOPLIST.xls]_SHOPLIST_xl_8846"/>
      <sheetName val="[SHOPLIST.xls]_SHOPLIST_xl_8847"/>
      <sheetName val="[SHOPLIST.xls]_SHOPLIST_xl_8848"/>
      <sheetName val="[SHOPLIST.xls]_SHOPLIST_xl_8849"/>
      <sheetName val="[SHOPLIST.xls]_SHOPLIST_xl_8850"/>
      <sheetName val="[SHOPLIST.xls]_SHOPLIST_xl_8851"/>
      <sheetName val="[SHOPLIST.xls]_SHOPLIST_xl_8852"/>
      <sheetName val="[SHOPLIST.xls]_SHOPLIST_xl_8853"/>
      <sheetName val="[SHOPLIST.xls]_SHOPLIST_xl_8854"/>
      <sheetName val="[SHOPLIST.xls]_SHOPLIST_xl_8855"/>
      <sheetName val="[SHOPLIST.xls]_SHOPLIST_xl_8856"/>
      <sheetName val="[SHOPLIST.xls]_SHOPLIST_xl_8857"/>
      <sheetName val="[SHOPLIST.xls]_SHOPLIST_xl_8858"/>
      <sheetName val="[SHOPLIST.xls]_SHOPLIST_xl_8859"/>
      <sheetName val="[SHOPLIST.xls]_SHOPLIST_xl_8860"/>
      <sheetName val="[SHOPLIST.xls]_SHOPLIST_xl_8861"/>
      <sheetName val="[SHOPLIST.xls]_SHOPLIST_xl_8862"/>
      <sheetName val="[SHOPLIST.xls]_SHOPLIST_xl_8863"/>
      <sheetName val="[SHOPLIST.xls]_SHOPLIST_xl_8864"/>
      <sheetName val="[SHOPLIST.xls]_SHOPLIST_xl_8865"/>
      <sheetName val="[SHOPLIST.xls]_SHOPLIST_xl_8866"/>
      <sheetName val="[SHOPLIST.xls]_SHOPLIST_xl_8867"/>
      <sheetName val="[SHOPLIST.xls]_SHOPLIST_xl_8868"/>
      <sheetName val="[SHOPLIST.xls]_SHOPLIST_xl_8869"/>
      <sheetName val="[SHOPLIST.xls]_SHOPLIST_xl_8870"/>
      <sheetName val="[SHOPLIST.xls]_SHOPLIST_xl_8871"/>
      <sheetName val="[SHOPLIST.xls]_SHOPLIST_xl_8872"/>
      <sheetName val="[SHOPLIST.xls]_SHOPLIST_xl_8873"/>
      <sheetName val="[SHOPLIST.xls]_SHOPLIST_xl_8874"/>
      <sheetName val="[SHOPLIST.xls]_SHOPLIST_xl_8875"/>
      <sheetName val="[SHOPLIST.xls]_SHOPLIST_xl_8876"/>
      <sheetName val="[SHOPLIST.xls]_SHOPLIST_xl_8877"/>
      <sheetName val="[SHOPLIST.xls]_SHOPLIST_xl_8878"/>
      <sheetName val="[SHOPLIST.xls]_SHOPLIST_xl_8879"/>
      <sheetName val="[SHOPLIST.xls]_SHOPLIST_xl_8880"/>
      <sheetName val="[SHOPLIST.xls]_SHOPLIST_xl_8881"/>
      <sheetName val="[SHOPLIST.xls]_SHOPLIST_xl_8882"/>
      <sheetName val="[SHOPLIST.xls]_SHOPLIST_xl_8883"/>
      <sheetName val="[SHOPLIST.xls]_SHOPLIST_xl_8884"/>
      <sheetName val="[SHOPLIST.xls]_SHOPLIST_xl_8885"/>
      <sheetName val="[SHOPLIST.xls]_SHOPLIST_xl_8886"/>
      <sheetName val="[SHOPLIST.xls]_SHOPLIST_xl_8887"/>
      <sheetName val="[SHOPLIST.xls]_SHOPLIST_xl_8888"/>
      <sheetName val="[SHOPLIST.xls]_SHOPLIST_xl_8889"/>
      <sheetName val="[SHOPLIST.xls]_SHOPLIST_xl_8890"/>
      <sheetName val="[SHOPLIST.xls]_SHOPLIST_xl_8891"/>
      <sheetName val="[SHOPLIST.xls]_SHOPLIST_xl_8892"/>
      <sheetName val="[SHOPLIST.xls]_SHOPLIST_xl_8893"/>
      <sheetName val="[SHOPLIST.xls]_SHOPLIST_xl_8894"/>
      <sheetName val="[SHOPLIST.xls]_SHOPLIST_xl_8895"/>
      <sheetName val="[SHOPLIST.xls]_SHOPLIST_xl_8896"/>
      <sheetName val="[SHOPLIST.xls]_SHOPLIST_xl_8897"/>
      <sheetName val="[SHOPLIST.xls]_SHOPLIST_xl_8898"/>
      <sheetName val="[SHOPLIST.xls]_SHOPLIST_xl_8899"/>
      <sheetName val="[SHOPLIST.xls]_SHOPLIST_xl_8900"/>
      <sheetName val="[SHOPLIST.xls]_SHOPLIST_xl_8901"/>
      <sheetName val="[SHOPLIST.xls]_SHOPLIST_xl_8902"/>
      <sheetName val="[SHOPLIST.xls]_SHOPLIST_xl_8903"/>
      <sheetName val="[SHOPLIST.xls]_SHOPLIST_xl_8904"/>
      <sheetName val="[SHOPLIST.xls]_SHOPLIST_xl_8905"/>
      <sheetName val="[SHOPLIST.xls]_SHOPLIST_xl_8906"/>
      <sheetName val="[SHOPLIST.xls]_SHOPLIST_xl_8907"/>
      <sheetName val="[SHOPLIST.xls]_SHOPLIST_xl_8908"/>
      <sheetName val="[SHOPLIST.xls]_SHOPLIST_xl_8909"/>
      <sheetName val="[SHOPLIST.xls]_SHOPLIST_xl_8910"/>
      <sheetName val="[SHOPLIST.xls]_SHOPLIST_xl_8911"/>
      <sheetName val="[SHOPLIST.xls]_SHOPLIST_xl_8912"/>
      <sheetName val="[SHOPLIST.xls]_SHOPLIST_xl_8913"/>
      <sheetName val="[SHOPLIST.xls]_SHOPLIST_xl_8914"/>
      <sheetName val="[SHOPLIST.xls]_SHOPLIST_xl_8915"/>
      <sheetName val="[SHOPLIST.xls]_SHOPLIST_xl_8916"/>
      <sheetName val="[SHOPLIST.xls]_SHOPLIST_xl_8917"/>
      <sheetName val="[SHOPLIST.xls]_SHOPLIST_xl_8918"/>
      <sheetName val="[SHOPLIST.xls]_SHOPLIST_xl_8919"/>
      <sheetName val="[SHOPLIST.xls]_SHOPLIST_xl_8920"/>
      <sheetName val="[SHOPLIST.xls]_SHOPLIST_xl_8921"/>
      <sheetName val="[SHOPLIST.xls]_SHOPLIST_xl_8922"/>
      <sheetName val="[SHOPLIST.xls]_SHOPLIST_xl_8923"/>
      <sheetName val="[SHOPLIST.xls]_SHOPLIST_xl_8924"/>
      <sheetName val="[SHOPLIST.xls]_SHOPLIST_xl_8925"/>
      <sheetName val="[SHOPLIST.xls]_SHOPLIST_xl_8926"/>
      <sheetName val="[SHOPLIST.xls]_SHOPLIST_xl_8927"/>
      <sheetName val="[SHOPLIST.xls]_SHOPLIST_xl_8928"/>
      <sheetName val="[SHOPLIST.xls]_SHOPLIST_xl_8929"/>
      <sheetName val="[SHOPLIST.xls]_SHOPLIST_xl_8930"/>
      <sheetName val="[SHOPLIST.xls]_SHOPLIST_xl_8931"/>
      <sheetName val="[SHOPLIST.xls]_SHOPLIST_xl_8932"/>
      <sheetName val="[SHOPLIST.xls]_SHOPLIST_xl_8933"/>
      <sheetName val="[SHOPLIST.xls]_SHOPLIST_xl_8934"/>
      <sheetName val="[SHOPLIST.xls]_SHOPLIST_xl_8935"/>
      <sheetName val="[SHOPLIST.xls]_SHOPLIST_xl_8936"/>
      <sheetName val="[SHOPLIST.xls]_SHOPLIST_xl_8937"/>
      <sheetName val="[SHOPLIST.xls]_SHOPLIST_xl_8938"/>
      <sheetName val="[SHOPLIST.xls]_SHOPLIST_xl_8939"/>
      <sheetName val="[SHOPLIST.xls]_SHOPLIST_xl_8940"/>
      <sheetName val="[SHOPLIST.xls]_SHOPLIST_xl_8941"/>
      <sheetName val="[SHOPLIST.xls]_SHOPLIST_xl_8942"/>
      <sheetName val="[SHOPLIST.xls]_SHOPLIST_xl_8943"/>
      <sheetName val="[SHOPLIST.xls]_SHOPLIST_xl_8944"/>
      <sheetName val="[SHOPLIST.xls]_SHOPLIST_xl_8945"/>
      <sheetName val="[SHOPLIST.xls]_SHOPLIST_xl_8946"/>
      <sheetName val="[SHOPLIST.xls]_SHOPLIST_xl_8947"/>
      <sheetName val="[SHOPLIST.xls]_SHOPLIST_xl_8948"/>
      <sheetName val="[SHOPLIST.xls]_SHOPLIST_xl_8949"/>
      <sheetName val="[SHOPLIST.xls]_SHOPLIST_xl_8950"/>
      <sheetName val="[SHOPLIST.xls]_SHOPLIST_xl_8951"/>
      <sheetName val="[SHOPLIST.xls]_SHOPLIST_xl_8952"/>
      <sheetName val="[SHOPLIST.xls]_SHOPLIST_xl_8953"/>
      <sheetName val="[SHOPLIST.xls]_SHOPLIST_xl_8954"/>
      <sheetName val="[SHOPLIST.xls]_SHOPLIST_xl_8955"/>
      <sheetName val="[SHOPLIST.xls]_SHOPLIST_xl_8956"/>
      <sheetName val="[SHOPLIST.xls]_SHOPLIST_xl_8957"/>
      <sheetName val="[SHOPLIST.xls]_SHOPLIST_xl_8958"/>
      <sheetName val="[SHOPLIST.xls]_SHOPLIST_xl_8959"/>
      <sheetName val="[SHOPLIST.xls]_SHOPLIST_xl_8960"/>
      <sheetName val="[SHOPLIST.xls]_SHOPLIST_xl_8961"/>
      <sheetName val="[SHOPLIST.xls]_SHOPLIST_xl_8962"/>
      <sheetName val="[SHOPLIST.xls]_SHOPLIST_xl_8963"/>
      <sheetName val="[SHOPLIST.xls]_SHOPLIST_xl_8964"/>
      <sheetName val="[SHOPLIST.xls]_SHOPLIST_xl_8965"/>
      <sheetName val="[SHOPLIST.xls]_SHOPLIST_xl_8966"/>
      <sheetName val="[SHOPLIST.xls]_SHOPLIST_xl_8967"/>
      <sheetName val="[SHOPLIST.xls]_SHOPLIST_xl_8968"/>
      <sheetName val="[SHOPLIST.xls]_SHOPLIST_xl_8969"/>
      <sheetName val="[SHOPLIST.xls]_SHOPLIST_xl_8970"/>
      <sheetName val="[SHOPLIST.xls]_SHOPLIST_xl_8971"/>
      <sheetName val="[SHOPLIST.xls]_SHOPLIST_xl_8972"/>
      <sheetName val="[SHOPLIST.xls]_SHOPLIST_xl_8973"/>
      <sheetName val="[SHOPLIST.xls]_SHOPLIST_xl_8974"/>
      <sheetName val="[SHOPLIST.xls]_SHOPLIST_xl_8975"/>
      <sheetName val="[SHOPLIST.xls]_SHOPLIST_xl_8976"/>
      <sheetName val="[SHOPLIST.xls]_SHOPLIST_xl_8977"/>
      <sheetName val="[SHOPLIST.xls]_SHOPLIST_xl_8978"/>
      <sheetName val="[SHOPLIST.xls]_SHOPLIST_xl_8979"/>
      <sheetName val="[SHOPLIST.xls]_SHOPLIST_xl_8980"/>
      <sheetName val="[SHOPLIST.xls]_SHOPLIST_xl_8981"/>
      <sheetName val="[SHOPLIST.xls]_SHOPLIST_xl_8982"/>
      <sheetName val="[SHOPLIST.xls]_SHOPLIST_xl_8983"/>
      <sheetName val="[SHOPLIST.xls]_SHOPLIST_xl_8984"/>
      <sheetName val="[SHOPLIST.xls]70___0_s__i___105"/>
      <sheetName val="[SHOPLIST.xls]_VW__VU________87"/>
      <sheetName val="[SHOPLIST.xls]70___0_s__i___106"/>
      <sheetName val="[SHOPLIST.xls]_SHOPLIST_xl_8985"/>
      <sheetName val="[SHOPLIST.xls]_SHOPLIST_xl_8986"/>
      <sheetName val="[SHOPLIST.xls]_SHOPLIST_xl_8987"/>
      <sheetName val="[SHOPLIST.xls]70___0_s__i___107"/>
      <sheetName val="[SHOPLIST.xls]_VW__VU________88"/>
      <sheetName val="[SHOPLIST.xls]_SHOPLIST_xl_8988"/>
      <sheetName val="[SHOPLIST.xls]_SHOPLIST_xl_8989"/>
      <sheetName val="[SHOPLIST.xls]_SHOPLIST_xl_8990"/>
      <sheetName val="[SHOPLIST.xls]_SHOPLIST_xl_8991"/>
      <sheetName val="[SHOPLIST.xls]_SHOPLIST_xl_8992"/>
      <sheetName val="[SHOPLIST.xls]_SHOPLIST_xl_8993"/>
      <sheetName val="[SHOPLIST.xls]_SHOPLIST_xl_8994"/>
      <sheetName val="[SHOPLIST.xls]_SHOPLIST_xl_8995"/>
      <sheetName val="[SHOPLIST.xls]_SHOPLIST_xl_8996"/>
      <sheetName val="[SHOPLIST.xls]_SHOPLIST_xl_8997"/>
      <sheetName val="[SHOPLIST.xls]_SHOPLIST_xl_8998"/>
      <sheetName val="[SHOPLIST.xls]_SHOPLIST_xl_8999"/>
      <sheetName val="[SHOPLIST.xls]_SHOPLIST_xl_9000"/>
      <sheetName val="[SHOPLIST.xls]_SHOPLIST_xl_9001"/>
      <sheetName val="[SHOPLIST.xls]_SHOPLIST_xl_9002"/>
      <sheetName val="[SHOPLIST.xls]_SHOPLIST_xl_9003"/>
      <sheetName val="[SHOPLIST.xls]_SHOPLIST_xl_9004"/>
      <sheetName val="[SHOPLIST.xls]_SHOPLIST_xl_9005"/>
      <sheetName val="[SHOPLIST.xls]_SHOPLIST_xl_9006"/>
      <sheetName val="[SHOPLIST.xls]_SHOPLIST_xl_9007"/>
      <sheetName val="[SHOPLIST.xls]_SHOPLIST_xl_9008"/>
      <sheetName val="[SHOPLIST.xls]_SHOPLIST_xl_9009"/>
      <sheetName val="[SHOPLIST.xls]_SHOPLIST_xl_9010"/>
      <sheetName val="[SHOPLIST.xls]_SHOPLIST_xl_9011"/>
      <sheetName val="[SHOPLIST.xls]_SHOPLIST_xl_9012"/>
      <sheetName val="[SHOPLIST.xls]_SHOPLIST_xl_9013"/>
      <sheetName val="[SHOPLIST.xls]_SHOPLIST_xl_9014"/>
      <sheetName val="[SHOPLIST.xls]_SHOPLIST_xl_9015"/>
      <sheetName val="[SHOPLIST.xls]_SHOPLIST_xl_9016"/>
      <sheetName val="[SHOPLIST.xls]_SHOPLIST_xl_9017"/>
      <sheetName val="[SHOPLIST.xls]_SHOPLIST_xl_9018"/>
      <sheetName val="[SHOPLIST.xls]_SHOPLIST_xl_9019"/>
      <sheetName val="[SHOPLIST.xls]_SHOPLIST_xl_9020"/>
      <sheetName val="[SHOPLIST.xls]_SHOPLIST_xl_9021"/>
      <sheetName val="[SHOPLIST.xls]_SHOPLIST_xl_9022"/>
      <sheetName val="[SHOPLIST.xls]_SHOPLIST_xl_9023"/>
      <sheetName val="[SHOPLIST.xls]_SHOPLIST_xl_9024"/>
      <sheetName val="[SHOPLIST.xls]_SHOPLIST_xl_9025"/>
      <sheetName val="[SHOPLIST.xls]_SHOPLIST_xl_9026"/>
      <sheetName val="[SHOPLIST.xls]_SHOPLIST_xl_9027"/>
      <sheetName val="[SHOPLIST.xls]_SHOPLIST_xl_9028"/>
      <sheetName val="[SHOPLIST.xls]_SHOPLIST_xl_9029"/>
      <sheetName val="[SHOPLIST.xls]_SHOPLIST_xl_9030"/>
      <sheetName val="[SHOPLIST.xls]_SHOPLIST_xl_9031"/>
      <sheetName val="[SHOPLIST.xls]_SHOPLIST_xl_9032"/>
      <sheetName val="[SHOPLIST.xls]_SHOPLIST_xl_9033"/>
      <sheetName val="[SHOPLIST.xls]_SHOPLIST_xl_9034"/>
      <sheetName val="[SHOPLIST.xls]_SHOPLIST_xl_9035"/>
      <sheetName val="[SHOPLIST.xls]70___0_s__i___108"/>
      <sheetName val="[SHOPLIST.xls]_SHOPLIST_xl_9036"/>
      <sheetName val="[SHOPLIST.xls]_SHOPLIST_xl_9037"/>
      <sheetName val="[SHOPLIST.xls]_SHOPLIST_xl_9038"/>
      <sheetName val="[SHOPLIST.xls]_VW__VU________89"/>
      <sheetName val="[SHOPLIST.xls]_SHOPLIST_xl_9039"/>
      <sheetName val="[SHOPLIST.xls]_SHOPLIST_xl_9040"/>
      <sheetName val="[SHOPLIST.xls]_SHOPLIST_xl_9041"/>
      <sheetName val="[SHOPLIST.xls]_SHOPLIST_xl_9042"/>
      <sheetName val="[SHOPLIST.xls]_SHOPLIST_xl_9043"/>
      <sheetName val="[SHOPLIST.xls]_SHOPLIST_xl_9044"/>
      <sheetName val="[SHOPLIST.xls]_SHOPLIST_xl_9045"/>
      <sheetName val="[SHOPLIST.xls]_SHOPLIST_xl_9046"/>
      <sheetName val="[SHOPLIST.xls]_SHOPLIST_xl_9047"/>
      <sheetName val="[SHOPLIST.xls]_SHOPLIST_xl_9048"/>
      <sheetName val="[SHOPLIST.xls]_SHOPLIST_xl_9049"/>
      <sheetName val="[SHOPLIST.xls]_SHOPLIST_xl_9050"/>
      <sheetName val="[SHOPLIST.xls]_SHOPLIST_xl_9051"/>
      <sheetName val="[SHOPLIST.xls]_SHOPLIST_xl_9052"/>
      <sheetName val="[SHOPLIST.xls]_SHOPLIST_xl_9053"/>
      <sheetName val="[SHOPLIST.xls]_SHOPLIST_xl_9054"/>
      <sheetName val="[SHOPLIST.xls]_SHOPLIST_xl_9055"/>
      <sheetName val="[SHOPLIST.xls]_SHOPLIST_xl_9056"/>
      <sheetName val="[SHOPLIST.xls]_SHOPLIST_xl_9057"/>
      <sheetName val="[SHOPLIST.xls]_SHOPLIST_xl_9058"/>
      <sheetName val="[SHOPLIST.xls]_SHOPLIST_xl_9059"/>
      <sheetName val="[SHOPLIST.xls]_SHOPLIST_xl_9060"/>
      <sheetName val="[SHOPLIST.xls]_SHOPLIST_xl_9061"/>
      <sheetName val="[SHOPLIST.xls]_SHOPLIST_xl_9062"/>
      <sheetName val="[SHOPLIST.xls]_SHOPLIST_xl_9063"/>
      <sheetName val="[SHOPLIST.xls]_SHOPLIST_xl_9064"/>
      <sheetName val="[SHOPLIST.xls]_SHOPLIST_xl_9065"/>
      <sheetName val="[SHOPLIST.xls]_SHOPLIST_xl_9066"/>
      <sheetName val="[SHOPLIST.xls]_SHOPLIST_xl_9067"/>
      <sheetName val="[SHOPLIST.xls]_SHOPLIST_xl_9068"/>
      <sheetName val="[SHOPLIST.xls]_SHOPLIST_xl_9069"/>
      <sheetName val="[SHOPLIST.xls]_SHOPLIST_xl_9070"/>
      <sheetName val="[SHOPLIST.xls]_SHOPLIST_xl_9071"/>
      <sheetName val="[SHOPLIST.xls]_SHOPLIST_xl_9072"/>
      <sheetName val="[SHOPLIST.xls]_SHOPLIST_xl_9073"/>
      <sheetName val="[SHOPLIST.xls]_SHOPLIST_xl_9074"/>
      <sheetName val="[SHOPLIST.xls]_SHOPLIST_xl_9075"/>
      <sheetName val="[SHOPLIST.xls]_SHOPLIST_xl_9076"/>
      <sheetName val="[SHOPLIST.xls]_SHOPLIST_xl_9077"/>
      <sheetName val="[SHOPLIST.xls]_SHOPLIST_xl_9078"/>
      <sheetName val="[SHOPLIST.xls]_SHOPLIST_xl_9079"/>
      <sheetName val="[SHOPLIST.xls]_SHOPLIST_xl_9080"/>
      <sheetName val="[SHOPLIST.xls]_SHOPLIST_xl_9081"/>
      <sheetName val="[SHOPLIST.xls]_SHOPLIST_xl_9082"/>
      <sheetName val="[SHOPLIST.xls]_SHOPLIST_xl_9083"/>
      <sheetName val="[SHOPLIST.xls]_SHOPLIST_xl_9084"/>
      <sheetName val="[SHOPLIST.xls]_SHOPLIST_xl_9085"/>
      <sheetName val="[SHOPLIST.xls]_SHOPLIST_xl_9086"/>
      <sheetName val="[SHOPLIST.xls]_SHOPLIST_xl_9087"/>
      <sheetName val="[SHOPLIST.xls]_SHOPLIST_xl_9088"/>
      <sheetName val="[SHOPLIST.xls]_SHOPLIST_xl_9089"/>
      <sheetName val="[SHOPLIST.xls]_SHOPLIST_xl_9090"/>
      <sheetName val="[SHOPLIST.xls]_SHOPLIST_xl_9091"/>
      <sheetName val="[SHOPLIST.xls]_SHOPLIST_xl_9092"/>
      <sheetName val="[SHOPLIST.xls]_SHOPLIST_xl_9093"/>
      <sheetName val="[SHOPLIST.xls]_SHOPLIST_xl_9094"/>
      <sheetName val="[SHOPLIST.xls]_SHOPLIST_xl_9095"/>
      <sheetName val="[SHOPLIST.xls]_SHOPLIST_xl_9096"/>
      <sheetName val="[SHOPLIST.xls]_SHOPLIST_xl_9097"/>
      <sheetName val="[SHOPLIST.xls]_SHOPLIST_xl_9098"/>
      <sheetName val="[SHOPLIST.xls]70___0_s__i___109"/>
      <sheetName val="[SHOPLIST.xls]_SHOPLIST_xl_9099"/>
      <sheetName val="[SHOPLIST.xls]_SHOPLIST_xl_9812"/>
      <sheetName val="[SHOPLIST.xls]_SHOPLIST_xl_9813"/>
      <sheetName val="[SHOPLIST.xls]_VW_VU____t__0__3"/>
      <sheetName val="[SHOPLIST.xls]_SHOPLIST_xl_9814"/>
      <sheetName val="[SHOPLIST.xls]_SHOPLIST_xl_9815"/>
      <sheetName val="[SHOPLIST.xls]_SHOPLIST_xl_9816"/>
      <sheetName val="[SHOPLIST.xls]_SHOPLIST_xl_9817"/>
      <sheetName val="[SHOPLIST.xls]70_x005f_x0000___0_x_33"/>
      <sheetName val="[SHOPLIST.xls]_SHOPLIST_xl_9100"/>
      <sheetName val="[SHOPLIST.xls]_SHOPLIST_xl_9101"/>
      <sheetName val="[SHOPLIST.xls]_SHOPLIST_xl_9818"/>
      <sheetName val="[SHOPLIST.xls]_SHOPLIST_xl_9819"/>
      <sheetName val="[SHOPLIST.xls]70___0_s__i___110"/>
      <sheetName val="[SHOPLIST.xls]_SHOPLIST_xl_9102"/>
      <sheetName val="[SHOPLIST.xls]_SHOPLIST_xl_9820"/>
      <sheetName val="[SHOPLIST.xls]_SHOPLIST_xl_9821"/>
      <sheetName val="[SHOPLIST.xls]_SHOPLIST_xl_9822"/>
      <sheetName val="[SHOPLIST.xls]_SHOPLIST_xl_9103"/>
      <sheetName val="[SHOPLIST.xls]_SHOPLIST_xl_9104"/>
      <sheetName val="[SHOPLIST.xls]_SHOPLIST_xl_9105"/>
      <sheetName val="[SHOPLIST.xls]_SHOPLIST_xl_9106"/>
      <sheetName val="[SHOPLIST.xls]_SHOPLIST_xl_9107"/>
      <sheetName val="[SHOPLIST.xls]_SHOPLIST_xl_9108"/>
      <sheetName val="[SHOPLIST.xls]_SHOPLIST_xl_9823"/>
      <sheetName val="[SHOPLIST.xls]_SHOPLIST_xl_9109"/>
      <sheetName val="[SHOPLIST.xls]_SHOPLIST_xl_9110"/>
      <sheetName val="[SHOPLIST.xls]_SHOPLIST_xl_9111"/>
      <sheetName val="[SHOPLIST.xls]_SHOPLIST_xl_9112"/>
      <sheetName val="[SHOPLIST.xls]_SHOPLIST_xl_9824"/>
      <sheetName val="[SHOPLIST.xls]_SHOPLIST_xl_9113"/>
      <sheetName val="[SHOPLIST.xls]_SHOPLIST_xl_9825"/>
      <sheetName val="[SHOPLIST.xls]_SHOPLIST_xl_9114"/>
      <sheetName val="[SHOPLIST.xls]_SHOPLIST_xl_9826"/>
      <sheetName val="[SHOPLIST.xls]_SHOPLIST_xl_9115"/>
      <sheetName val="[SHOPLIST.xls]_SHOPLIST_xl_9827"/>
      <sheetName val="[SHOPLIST.xls]_SHOPLIST_xl_9116"/>
      <sheetName val="[SHOPLIST.xls]_SHOPLIST_xl_9117"/>
      <sheetName val="[SHOPLIST.xls]_SHOPLIST_xl_9118"/>
      <sheetName val="[SHOPLIST.xls]_SHOPLIST_xl_9119"/>
      <sheetName val="[SHOPLIST.xls]_SHOPLIST_xl_9120"/>
      <sheetName val="[SHOPLIST.xls]_SHOPLIST_xl_9121"/>
      <sheetName val="[SHOPLIST.xls]_SHOPLIST_xl_9122"/>
      <sheetName val="[SHOPLIST.xls]_SHOPLIST_xl_9123"/>
      <sheetName val="[SHOPLIST.xls]_SHOPLIST_xl_9124"/>
      <sheetName val="[SHOPLIST.xls]_SHOPLIST_xl_9125"/>
      <sheetName val="[SHOPLIST.xls]_SHOPLIST_xl_9126"/>
      <sheetName val="[SHOPLIST.xls]_SHOPLIST_xl_9127"/>
      <sheetName val="[SHOPLIST.xls]_SHOPLIST_xl_9128"/>
      <sheetName val="[SHOPLIST.xls]_SHOPLIST_xl_9828"/>
      <sheetName val="[SHOPLIST.xls]_SHOPLIST_xl_9129"/>
      <sheetName val="[SHOPLIST.xls]_SHOPLIST_xl_9130"/>
      <sheetName val="[SHOPLIST.xls]_SHOPLIST_xl_9131"/>
      <sheetName val="[SHOPLIST.xls]_SHOPLIST_xl_9829"/>
      <sheetName val="[SHOPLIST.xls]_SHOPLIST_xl_9132"/>
      <sheetName val="[SHOPLIST.xls]_SHOPLIST_xl_9133"/>
      <sheetName val="[SHOPLIST.xls]_SHOPLIST_xl_9134"/>
      <sheetName val="[SHOPLIST.xls]_SHOPLIST_xl_9135"/>
      <sheetName val="[SHOPLIST.xls]_SHOPLIST_xl_9136"/>
      <sheetName val="[SHOPLIST.xls]_SHOPLIST_xl_9137"/>
      <sheetName val="[SHOPLIST.xls]_SHOPLIST_xl_9138"/>
      <sheetName val="[SHOPLIST.xls]_SHOPLIST_xl_9139"/>
      <sheetName val="[SHOPLIST.xls]_SHOPLIST_xl_9140"/>
      <sheetName val="[SHOPLIST.xls]_SHOPLIST_xl_9830"/>
      <sheetName val="[SHOPLIST.xls]_SHOPLIST_xl_9141"/>
      <sheetName val="[SHOPLIST.xls]_SHOPLIST_xl_9142"/>
      <sheetName val="[SHOPLIST.xls]_SHOPLIST_xl_9143"/>
      <sheetName val="[SHOPLIST.xls]_SHOPLIST_xl_9144"/>
      <sheetName val="[SHOPLIST.xls]_SHOPLIST_xl_9145"/>
      <sheetName val="[SHOPLIST.xls]_SHOPLIST_xl_9146"/>
      <sheetName val="[SHOPLIST.xls]_SHOPLIST_xl_9147"/>
      <sheetName val="[SHOPLIST.xls]_SHOPLIST_xl_9831"/>
      <sheetName val="[SHOPLIST.xls]_SHOPLIST_xl_9148"/>
      <sheetName val="[SHOPLIST.xls]_SHOPLIST_xl_9149"/>
      <sheetName val="[SHOPLIST.xls]_SHOPLIST_xl_9150"/>
      <sheetName val="[SHOPLIST.xls]_SHOPLIST_xl_9151"/>
      <sheetName val="[SHOPLIST.xls]_SHOPLIST_xl_9152"/>
      <sheetName val="[SHOPLIST.xls]_SHOPLIST_xl_9153"/>
      <sheetName val="[SHOPLIST.xls]_SHOPLIST_xl_9154"/>
      <sheetName val="[SHOPLIST.xls]_SHOPLIST_xl_9155"/>
      <sheetName val="[SHOPLIST.xls]_SHOPLIST_xl_9156"/>
      <sheetName val="[SHOPLIST.xls]_SHOPLIST_xl_9832"/>
      <sheetName val="[SHOPLIST.xls]_SHOPLIST_xl_9157"/>
      <sheetName val="[SHOPLIST.xls]_SHOPLIST_xl_9158"/>
      <sheetName val="[SHOPLIST.xls]_SHOPLIST_xl_9159"/>
      <sheetName val="[SHOPLIST.xls]_SHOPLIST_xl_9160"/>
      <sheetName val="[SHOPLIST.xls]_SHOPLIST_xl_9161"/>
      <sheetName val="[SHOPLIST.xls]_SHOPLIST_xl_9162"/>
      <sheetName val="[SHOPLIST.xls]_SHOPLIST_xl_9163"/>
      <sheetName val="[SHOPLIST.xls]_SHOPLIST_xl_9164"/>
      <sheetName val="[SHOPLIST.xls]_SHOPLIST_xl_9165"/>
      <sheetName val="[SHOPLIST.xls]_SHOPLIST_xl_9833"/>
      <sheetName val="[SHOPLIST.xls]_SHOPLIST_xl_9834"/>
      <sheetName val="[SHOPLIST.xls]_SHOPLIST_xl_9166"/>
      <sheetName val="[SHOPLIST.xls]_SHOPLIST_xl_9167"/>
      <sheetName val="[SHOPLIST.xls]_SHOPLIST_xl_9168"/>
      <sheetName val="[SHOPLIST.xls]_SHOPLIST_xl_9169"/>
      <sheetName val="[SHOPLIST.xls]_SHOPLIST_xl_9170"/>
      <sheetName val="[SHOPLIST.xls]_SHOPLIST_xl_9171"/>
      <sheetName val="[SHOPLIST.xls]_SHOPLIST_xl_9172"/>
      <sheetName val="[SHOPLIST.xls]_SHOPLIST_xl_9173"/>
      <sheetName val="[SHOPLIST.xls]_SHOPLIST_xl_9174"/>
      <sheetName val="[SHOPLIST.xls]_SHOPLIST_xl_9835"/>
      <sheetName val="[SHOPLIST.xls]_SHOPLIST_xl_9175"/>
      <sheetName val="[SHOPLIST.xls]_SHOPLIST_xl_9176"/>
      <sheetName val="[SHOPLIST.xls]_SHOPLIST_xl_9177"/>
      <sheetName val="[SHOPLIST.xls]_SHOPLIST_xl_9178"/>
      <sheetName val="[SHOPLIST.xls]_SHOPLIST_xl_9179"/>
      <sheetName val="[SHOPLIST.xls]_SHOPLIST_xl_9180"/>
      <sheetName val="[SHOPLIST.xls]_SHOPLIST_xl_9181"/>
      <sheetName val="[SHOPLIST.xls]_SHOPLIST_xl_9182"/>
      <sheetName val="[SHOPLIST.xls]_SHOPLIST_xl_9183"/>
      <sheetName val="[SHOPLIST.xls]_SHOPLIST_xl_9184"/>
      <sheetName val="[SHOPLIST.xls]_SHOPLIST_xl_9185"/>
      <sheetName val="[SHOPLIST.xls]_SHOPLIST_xl_9186"/>
      <sheetName val="[SHOPLIST.xls]_SHOPLIST_xl_9187"/>
      <sheetName val="[SHOPLIST.xls]_SHOPLIST_xl_9188"/>
      <sheetName val="[SHOPLIST.xls]_SHOPLIST_xl_9189"/>
      <sheetName val="[SHOPLIST.xls]_SHOPLIST_xl_9190"/>
      <sheetName val="[SHOPLIST.xls]_SHOPLIST_xl_9191"/>
      <sheetName val="[SHOPLIST.xls]_SHOPLIST_xl_9192"/>
      <sheetName val="[SHOPLIST.xls]_SHOPLIST_xl_9836"/>
      <sheetName val="[SHOPLIST.xls]_SHOPLIST_xl_9193"/>
      <sheetName val="[SHOPLIST.xls]_SHOPLIST_xl_9194"/>
      <sheetName val="[SHOPLIST.xls]_SHOPLIST_xl_9195"/>
      <sheetName val="[SHOPLIST.xls]_SHOPLIST_xl_9196"/>
      <sheetName val="[SHOPLIST.xls]_SHOPLIST_xl_9197"/>
      <sheetName val="[SHOPLIST.xls]_SHOPLIST_xl_9198"/>
      <sheetName val="[SHOPLIST.xls]_SHOPLIST_xl_9199"/>
      <sheetName val="[SHOPLIST.xls]_SHOPLIST_xl_9200"/>
      <sheetName val="[SHOPLIST.xls]_SHOPLIST_xl_9201"/>
      <sheetName val="[SHOPLIST.xls]_SHOPLIST_xl_9202"/>
      <sheetName val="[SHOPLIST.xls]_SHOPLIST_xl_9837"/>
      <sheetName val="[SHOPLIST.xls]_SHOPLIST_xl_9838"/>
      <sheetName val="[SHOPLIST.xls]_SHOPLIST_xl_9203"/>
      <sheetName val="[SHOPLIST.xls]_SHOPLIST_xl_9204"/>
      <sheetName val="[SHOPLIST.xls]_SHOPLIST_xl_9205"/>
      <sheetName val="[SHOPLIST.xls]_SHOPLIST_xl_9206"/>
      <sheetName val="[SHOPLIST.xls]_SHOPLIST_xl_9207"/>
      <sheetName val="[SHOPLIST.xls]_SHOPLIST_xl_9208"/>
      <sheetName val="[SHOPLIST.xls]_SHOPLIST_xl_9209"/>
      <sheetName val="[SHOPLIST.xls]_SHOPLIST_xl_9210"/>
      <sheetName val="[SHOPLIST.xls]_SHOPLIST_xl_9211"/>
      <sheetName val="[SHOPLIST.xls]_SHOPLIST_xl_9839"/>
      <sheetName val="[SHOPLIST.xls]_SHOPLIST_xl_9212"/>
      <sheetName val="[SHOPLIST.xls]_SHOPLIST_xl_9213"/>
      <sheetName val="[SHOPLIST.xls]_SHOPLIST_xl_9214"/>
      <sheetName val="[SHOPLIST.xls]_SHOPLIST_xl_9215"/>
      <sheetName val="[SHOPLIST.xls]_SHOPLIST_xl_9216"/>
      <sheetName val="[SHOPLIST.xls]_SHOPLIST_xl_9217"/>
      <sheetName val="[SHOPLIST.xls]_SHOPLIST_xl_9218"/>
      <sheetName val="[SHOPLIST.xls]_SHOPLIST_xl_9219"/>
      <sheetName val="[SHOPLIST.xls]_SHOPLIST_xl_9220"/>
      <sheetName val="[SHOPLIST.xls]70_x005f_x005f_x005f_x0000_25"/>
      <sheetName val="[SHOPLIST.xls]_SHOPLIST_xl_9221"/>
      <sheetName val="[SHOPLIST.xls]_SHOPLIST_xl_9222"/>
      <sheetName val="[SHOPLIST.xls]_SHOPLIST_xl_9223"/>
      <sheetName val="[SHOPLIST.xls]_SHOPLIST_xl_9840"/>
      <sheetName val="[SHOPLIST.xls]_SHOPLIST_xl_9224"/>
      <sheetName val="[SHOPLIST.xls]_SHOPLIST_xl_9225"/>
      <sheetName val="[SHOPLIST.xls]_SHOPLIST_xl_9226"/>
      <sheetName val="[SHOPLIST.xls]_SHOPLIST_xl_9841"/>
      <sheetName val="[SHOPLIST.xls]_SHOPLIST_xl_9842"/>
      <sheetName val="[SHOPLIST.xls]_SHOPLIST_xl_9843"/>
      <sheetName val="[SHOPLIST.xls]_SHOPLIST_xl_9844"/>
      <sheetName val="[SHOPLIST.xls]_SHOPLIST_xl_9227"/>
      <sheetName val="[SHOPLIST.xls]_SHOPLIST_xl_9845"/>
      <sheetName val="[SHOPLIST.xls]_SHOPLIST_xl_9228"/>
      <sheetName val="[SHOPLIST.xls]_SHOPLIST_xl_9229"/>
      <sheetName val="[SHOPLIST.xls]_SHOPLIST_xl_9230"/>
      <sheetName val="[SHOPLIST.xls]_SHOPLIST_xl_9231"/>
      <sheetName val="[SHOPLIST.xls]_SHOPLIST_xl_9232"/>
      <sheetName val="[SHOPLIST.xls]_SHOPLIST_xl_9846"/>
      <sheetName val="[SHOPLIST.xls]_SHOPLIST_xl_9233"/>
      <sheetName val="[SHOPLIST.xls]_SHOPLIST_xl_9234"/>
      <sheetName val="[SHOPLIST.xls]_SHOPLIST_xl_9235"/>
      <sheetName val="[SHOPLIST.xls]_SHOPLIST_xl_9236"/>
      <sheetName val="[SHOPLIST.xls]_SHOPLIST_xl_9237"/>
      <sheetName val="[SHOPLIST.xls]_SHOPLIST_xl_9238"/>
      <sheetName val="[SHOPLIST.xls]_SHOPLIST_xl_9239"/>
      <sheetName val="[SHOPLIST.xls]_SHOPLIST_xl_9240"/>
      <sheetName val="[SHOPLIST.xls]_SHOPLIST_xl_9241"/>
      <sheetName val="[SHOPLIST.xls]_SHOPLIST_xl_9242"/>
      <sheetName val="[SHOPLIST.xls]_SHOPLIST_xl_9243"/>
      <sheetName val="[SHOPLIST.xls]_SHOPLIST_xl_9244"/>
      <sheetName val="[SHOPLIST.xls]_SHOPLIST_xl_9245"/>
      <sheetName val="[SHOPLIST.xls]_SHOPLIST_xl_9246"/>
      <sheetName val="[SHOPLIST.xls]_SHOPLIST_xl_9847"/>
      <sheetName val="[SHOPLIST.xls]_SHOPLIST_xl_9848"/>
      <sheetName val="[SHOPLIST.xls]_SHOPLIST_xl_9849"/>
      <sheetName val="[SHOPLIST.xls]_SHOPLIST_xl_9850"/>
      <sheetName val="[SHOPLIST.xls]_SHOPLIST_xl_9247"/>
      <sheetName val="[SHOPLIST.xls]_SHOPLIST_xl_9851"/>
      <sheetName val="[SHOPLIST.xls]_SHOPLIST_xl_9852"/>
      <sheetName val="[SHOPLIST.xls]_SHOPLIST_xl_9248"/>
      <sheetName val="[SHOPLIST.xls]_SHOPLIST_xl_9249"/>
      <sheetName val="[SHOPLIST.xls]_SHOPLIST_xl_9250"/>
      <sheetName val="[SHOPLIST.xls]_SHOPLIST_xl_9251"/>
      <sheetName val="[SHOPLIST.xls]_SHOPLIST_xl_9252"/>
      <sheetName val="[SHOPLIST.xls]_SHOPLIST_xl_9253"/>
      <sheetName val="[SHOPLIST.xls]_SHOPLIST_xl_9254"/>
      <sheetName val="[SHOPLIST.xls]_SHOPLIST_xl_9255"/>
      <sheetName val="[SHOPLIST.xls]_SHOPLIST_xl_9256"/>
      <sheetName val="[SHOPLIST.xls]_SHOPLIST_xl_9257"/>
      <sheetName val="[SHOPLIST.xls]_SHOPLIST_xl_9258"/>
      <sheetName val="[SHOPLIST.xls]_SHOPLIST_xl_9259"/>
      <sheetName val="[SHOPLIST.xls]_SHOPLIST_xl_9260"/>
      <sheetName val="[SHOPLIST.xls]_SHOPLIST_xl_9261"/>
      <sheetName val="[SHOPLIST.xls]_SHOPLIST_xl_9262"/>
      <sheetName val="[SHOPLIST.xls]_SHOPLIST_xl_9263"/>
      <sheetName val="[SHOPLIST.xls]_SHOPLIST_xl_9264"/>
      <sheetName val="[SHOPLIST.xls]_SHOPLIST_xl_9265"/>
      <sheetName val="[SHOPLIST.xls]_SHOPLIST_xl_9853"/>
      <sheetName val="[SHOPLIST.xls]_SHOPLIST_xl_9854"/>
      <sheetName val="[SHOPLIST.xls]_SHOPLIST_xl_9266"/>
      <sheetName val="[SHOPLIST.xls]_SHOPLIST_xl_9267"/>
      <sheetName val="[SHOPLIST.xls]_SHOPLIST_xl_9268"/>
      <sheetName val="[SHOPLIST.xls]_SHOPLIST_xl_9269"/>
      <sheetName val="[SHOPLIST.xls]_SHOPLIST_xl_9270"/>
      <sheetName val="[SHOPLIST.xls]_SHOPLIST_xl_9271"/>
      <sheetName val="[SHOPLIST.xls]_SHOPLIST_xl_9272"/>
      <sheetName val="[SHOPLIST.xls]_SHOPLIST_xl_9273"/>
      <sheetName val="[SHOPLIST.xls]_SHOPLIST_xl_9274"/>
      <sheetName val="[SHOPLIST.xls]_SHOPLIST_xl_9275"/>
      <sheetName val="[SHOPLIST.xls]_SHOPLIST_xl_9276"/>
      <sheetName val="[SHOPLIST.xls]_SHOPLIST_xl_9277"/>
      <sheetName val="[SHOPLIST.xls]_SHOPLIST_xl_9278"/>
      <sheetName val="[SHOPLIST.xls]_SHOPLIST_xl_9279"/>
      <sheetName val="[SHOPLIST.xls]_SHOPLIST_xl_9280"/>
      <sheetName val="[SHOPLIST.xls]_SHOPLIST_xl_9281"/>
      <sheetName val="[SHOPLIST.xls]_SHOPLIST_xl_9855"/>
      <sheetName val="[SHOPLIST.xls]_SHOPLIST_xl_9856"/>
      <sheetName val="[SHOPLIST.xls]_SHOPLIST_xl_9857"/>
      <sheetName val="[SHOPLIST.xls]_SHOPLIST_xl_9858"/>
      <sheetName val="[SHOPLIST.xls]_SHOPLIST_xl_9859"/>
      <sheetName val="[SHOPLIST.xls]_SHOPLIST_xl_9860"/>
      <sheetName val="[SHOPLIST.xls]_SHOPLIST_xl_9861"/>
      <sheetName val="[SHOPLIST.xls]_SHOPLIST_xl_9862"/>
      <sheetName val="[SHOPLIST.xls]_SHOPLIST_xl_9863"/>
      <sheetName val="[SHOPLIST.xls]_SHOPLIST_xl_9864"/>
      <sheetName val="[SHOPLIST.xls]_SHOPLIST_xl_9865"/>
      <sheetName val="[SHOPLIST.xls]_SHOPLIST_xl_9866"/>
      <sheetName val="[SHOPLIST.xls]_SHOPLIST_xl_9867"/>
      <sheetName val="[SHOPLIST.xls]_SHOPLIST_xl_9868"/>
      <sheetName val="[SHOPLIST.xls]_SHOPLIST_xl_9869"/>
      <sheetName val="[SHOPLIST.xls]_SHOPLIST_xl_9870"/>
      <sheetName val="[SHOPLIST.xls]_SHOPLIST_xl_9871"/>
      <sheetName val="[SHOPLIST.xls]_SHOPLIST_xl_9872"/>
      <sheetName val="[SHOPLIST.xls]_SHOPLIST_xl_9873"/>
      <sheetName val="[SHOPLIST.xls]_SHOPLIST_xl_9874"/>
      <sheetName val="[SHOPLIST.xls]_SHOPLIST_xl_9875"/>
      <sheetName val="[SHOPLIST.xls]_SHOPLIST_xl_9876"/>
      <sheetName val="[SHOPLIST.xls]_SHOPLIST_xl_9877"/>
      <sheetName val="[SHOPLIST.xls]_SHOPLIST_xl_9878"/>
      <sheetName val="[SHOPLIST.xls]_SHOPLIST_xl_9879"/>
      <sheetName val="[SHOPLIST.xls]_SHOPLIST_xl_9880"/>
      <sheetName val="[SHOPLIST.xls]_SHOPLIST_xl_9881"/>
      <sheetName val="[SHOPLIST.xls]_SHOPLIST_xl_9882"/>
      <sheetName val="[SHOPLIST.xls]_SHOPLIST_xl_9883"/>
      <sheetName val="[SHOPLIST.xls]_SHOPLIST_xl_9884"/>
      <sheetName val="[SHOPLIST.xls]_SHOPLIST_xl_9885"/>
      <sheetName val="[SHOPLIST.xls]_SHOPLIST_xl_9886"/>
      <sheetName val="[SHOPLIST.xls]_SHOPLIST_xl_9887"/>
      <sheetName val="[SHOPLIST.xls]_SHOPLIST_xl_9888"/>
      <sheetName val="[SHOPLIST.xls]_SHOPLIST_xl_9889"/>
      <sheetName val="[SHOPLIST.xls]_SHOPLIST_xl_9890"/>
      <sheetName val="[SHOPLIST.xls]_SHOPLIST_xl_9891"/>
      <sheetName val="[SHOPLIST.xls]_SHOPLIST_xl_9892"/>
      <sheetName val="[SHOPLIST.xls]_SHOPLIST_xl_9893"/>
      <sheetName val="[SHOPLIST.xls]_SHOPLIST_xl_9894"/>
      <sheetName val="[SHOPLIST.xls]_SHOPLIST_xl_9895"/>
      <sheetName val="[SHOPLIST.xls]_SHOPLIST_xl_9896"/>
      <sheetName val="[SHOPLIST.xls]_SHOPLIST_xl_9897"/>
      <sheetName val="[SHOPLIST.xls]_SHOPLIST_xl_9898"/>
      <sheetName val="[SHOPLIST.xls]_SHOPLIST_xl_9899"/>
      <sheetName val="[SHOPLIST.xls]_SHOPLIST_xl_9900"/>
      <sheetName val="[SHOPLIST.xls]_SHOPLIST_xl_9901"/>
      <sheetName val="[SHOPLIST.xls]_SHOPLIST_xl_9902"/>
      <sheetName val="[SHOPLIST.xls]_SHOPLIST_xl_9903"/>
      <sheetName val="[SHOPLIST.xls]_SHOPLIST_xl_9904"/>
      <sheetName val="[SHOPLIST.xls]_SHOPLIST_xl_9905"/>
      <sheetName val="[SHOPLIST.xls]_SHOPLIST_xl_9906"/>
      <sheetName val="[SHOPLIST.xls]_SHOPLIST_xl_9907"/>
      <sheetName val="[SHOPLIST.xls]_SHOPLIST_xl_9908"/>
      <sheetName val="[SHOPLIST.xls]_SHOPLIST_xl_9909"/>
      <sheetName val="[SHOPLIST.xls]_SHOPLIST_xl_9910"/>
      <sheetName val="[SHOPLIST.xls]_SHOPLIST_xl_9911"/>
      <sheetName val="[SHOPLIST.xls]_SHOPLIST_xl_9912"/>
      <sheetName val="[SHOPLIST.xls]_SHOPLIST_xl_9913"/>
      <sheetName val="[SHOPLIST.xls]_SHOPLIST_xl_9914"/>
      <sheetName val="[SHOPLIST.xls]_SHOPLIST_xl_9915"/>
      <sheetName val="[SHOPLIST.xls]_SHOPLIST_xl_9916"/>
      <sheetName val="[SHOPLIST.xls]_SHOPLIST_xl_9917"/>
      <sheetName val="[SHOPLIST.xls]_SHOPLIST_xl_9918"/>
      <sheetName val="[SHOPLIST.xls]_SHOPLIST_xl_9919"/>
      <sheetName val="[SHOPLIST.xls]_SHOPLIST_xl_9920"/>
      <sheetName val="[SHOPLIST.xls]_SHOPLIST_xl_9921"/>
      <sheetName val="[SHOPLIST.xls]_SHOPLIST_xl_9922"/>
      <sheetName val="[SHOPLIST.xls]_SHOPLIST_xl_9923"/>
      <sheetName val="[SHOPLIST.xls]_SHOPLIST_xl_9924"/>
      <sheetName val="[SHOPLIST.xls]_SHOPLIST_xl_9925"/>
      <sheetName val="[SHOPLIST.xls]_SHOPLIST_xl_9282"/>
      <sheetName val="[SHOPLIST.xls]_SHOPLIST_xl_9283"/>
      <sheetName val="[SHOPLIST.xls]_SHOPLIST_xl_9284"/>
      <sheetName val="[SHOPLIST.xls]_SHOPLIST_xl_9285"/>
      <sheetName val="[SHOPLIST.xls]_SHOPLIST_xl_9286"/>
      <sheetName val="[SHOPLIST.xls]_SHOPLIST_xl_9287"/>
      <sheetName val="[SHOPLIST.xls]_SHOPLIST_xl_9288"/>
      <sheetName val="[SHOPLIST.xls]_SHOPLIST_xl_9289"/>
      <sheetName val="[SHOPLIST.xls]_SHOPLIST_xl_9290"/>
      <sheetName val="[SHOPLIST.xls]_SHOPLIST_xl_9291"/>
      <sheetName val="[SHOPLIST.xls]_SHOPLIST_xl_9292"/>
      <sheetName val="[SHOPLIST.xls]_SHOPLIST_xl_9293"/>
      <sheetName val="[SHOPLIST.xls]_SHOPLIST_xl_9294"/>
      <sheetName val="[SHOPLIST.xls]_SHOPLIST_xl_9295"/>
      <sheetName val="[SHOPLIST.xls]_SHOPLIST_xl_9296"/>
      <sheetName val="[SHOPLIST.xls]_SHOPLIST_xl_9297"/>
      <sheetName val="[SHOPLIST.xls]_SHOPLIST_xl_9298"/>
      <sheetName val="[SHOPLIST.xls]_SHOPLIST_xl_9299"/>
      <sheetName val="[SHOPLIST.xls]_SHOPLIST_xl_9300"/>
      <sheetName val="[SHOPLIST.xls]_SHOPLIST_xl_9301"/>
      <sheetName val="[SHOPLIST.xls]_SHOPLIST_xl_9302"/>
      <sheetName val="[SHOPLIST.xls]_SHOPLIST_xl_9303"/>
      <sheetName val="[SHOPLIST.xls]_SHOPLIST_xl_9304"/>
      <sheetName val="[SHOPLIST.xls]_SHOPLIST_xl_9305"/>
      <sheetName val="[SHOPLIST.xls]_SHOPLIST_xl_9306"/>
      <sheetName val="[SHOPLIST.xls]_SHOPLIST_xl_9307"/>
      <sheetName val="[SHOPLIST.xls]_SHOPLIST_xl_9308"/>
      <sheetName val="[SHOPLIST.xls]_SHOPLIST_xl_9309"/>
      <sheetName val="[SHOPLIST.xls]_SHOPLIST_xl_9310"/>
      <sheetName val="[SHOPLIST.xls]_SHOPLIST_xl_9311"/>
      <sheetName val="[SHOPLIST.xls]_SHOPLIST_xl_9312"/>
      <sheetName val="[SHOPLIST.xls]_SHOPLIST_xl_9313"/>
      <sheetName val="[SHOPLIST.xls]_SHOPLIST_xl_9314"/>
      <sheetName val="[SHOPLIST.xls]_SHOPLIST_xl_9315"/>
      <sheetName val="[SHOPLIST.xls]_SHOPLIST_xl_9316"/>
      <sheetName val="[SHOPLIST.xls]_SHOPLIST_xl_9317"/>
      <sheetName val="[SHOPLIST.xls]_SHOPLIST_xl_9318"/>
      <sheetName val="[SHOPLIST.xls]_SHOPLIST_xl_9319"/>
      <sheetName val="[SHOPLIST.xls]_SHOPLIST_xl_9320"/>
      <sheetName val="[SHOPLIST.xls]_SHOPLIST_xl_9321"/>
      <sheetName val="[SHOPLIST.xls]_SHOPLIST_xl_9322"/>
      <sheetName val="[SHOPLIST.xls]_SHOPLIST_xl_9926"/>
      <sheetName val="[SHOPLIST.xls]_SHOPLIST_xl_9927"/>
      <sheetName val="[SHOPLIST.xls]_SHOPLIST_xl_9323"/>
      <sheetName val="[SHOPLIST.xls]_SHOPLIST_xl_9324"/>
      <sheetName val="[SHOPLIST.xls]_SHOPLIST_xl_9325"/>
      <sheetName val="[SHOPLIST.xls]_SHOPLIST_xl_9326"/>
      <sheetName val="[SHOPLIST.xls]_SHOPLIST_xl_9327"/>
      <sheetName val="[SHOPLIST.xls]_SHOPLIST_xl_9328"/>
      <sheetName val="[SHOPLIST.xls]_SHOPLIST_xl_9329"/>
      <sheetName val="[SHOPLIST.xls]_SHOPLIST_xl_9330"/>
      <sheetName val="[SHOPLIST.xls]_SHOPLIST_xl_9331"/>
      <sheetName val="[SHOPLIST.xls]_SHOPLIST_xl_9332"/>
      <sheetName val="[SHOPLIST.xls]_SHOPLIST_xl_9333"/>
      <sheetName val="[SHOPLIST.xls]_SHOPLIST_xl_9334"/>
      <sheetName val="[SHOPLIST.xls]_SHOPLIST_xl_9335"/>
      <sheetName val="[SHOPLIST.xls]_SHOPLIST_xl_9336"/>
      <sheetName val="[SHOPLIST.xls]_SHOPLIST_xl_9337"/>
      <sheetName val="[SHOPLIST.xls]_SHOPLIST_xl_9338"/>
      <sheetName val="[SHOPLIST.xls]_SHOPLIST_xl_9339"/>
      <sheetName val="[SHOPLIST.xls]_SHOPLIST_xl_9340"/>
      <sheetName val="[SHOPLIST.xls]_SHOPLIST_xl_9341"/>
      <sheetName val="[SHOPLIST.xls]_SHOPLIST_xl_9342"/>
      <sheetName val="[SHOPLIST.xls]_SHOPLIST_xl_9343"/>
      <sheetName val="[SHOPLIST.xls]_SHOPLIST_xl_9344"/>
      <sheetName val="[SHOPLIST.xls]_SHOPLIST_xl_9345"/>
      <sheetName val="[SHOPLIST.xls]_SHOPLIST_xl_9346"/>
      <sheetName val="[SHOPLIST.xls]_SHOPLIST_xl_9347"/>
      <sheetName val="[SHOPLIST.xls]_SHOPLIST_xl_9348"/>
      <sheetName val="[SHOPLIST.xls]_SHOPLIST_xl_9349"/>
      <sheetName val="[SHOPLIST.xls]_SHOPLIST_xl_9350"/>
      <sheetName val="[SHOPLIST.xls]_SHOPLIST_xl_9351"/>
      <sheetName val="[SHOPLIST.xls]_SHOPLIST_xl_9352"/>
      <sheetName val="[SHOPLIST.xls]_SHOPLIST_xl_9353"/>
      <sheetName val="[SHOPLIST.xls]_SHOPLIST_xl_9354"/>
      <sheetName val="[SHOPLIST.xls]_SHOPLIST_xl_9355"/>
      <sheetName val="[SHOPLIST.xls]_SHOPLIST_xl_9356"/>
      <sheetName val="[SHOPLIST.xls]_SHOPLIST_xl_9357"/>
      <sheetName val="[SHOPLIST.xls]_SHOPLIST_xl_9358"/>
      <sheetName val="[SHOPLIST.xls]_SHOPLIST_xl_9359"/>
      <sheetName val="[SHOPLIST.xls]_SHOPLIST_xl_9360"/>
      <sheetName val="[SHOPLIST.xls]_SHOPLIST_xl_9361"/>
      <sheetName val="[SHOPLIST.xls]_SHOPLIST_xl_9362"/>
      <sheetName val="[SHOPLIST.xls]_SHOPLIST_xl_9363"/>
      <sheetName val="[SHOPLIST.xls]_SHOPLIST_xl_9364"/>
      <sheetName val="[SHOPLIST.xls]_SHOPLIST_xl_9365"/>
      <sheetName val="[SHOPLIST.xls]_SHOPLIST_xl_9366"/>
      <sheetName val="[SHOPLIST.xls]_SHOPLIST_xl_9367"/>
      <sheetName val="[SHOPLIST.xls]_SHOPLIST_xl_9368"/>
      <sheetName val="[SHOPLIST.xls]_SHOPLIST_xl_9369"/>
      <sheetName val="[SHOPLIST.xls]_SHOPLIST_xl_9370"/>
      <sheetName val="[SHOPLIST.xls]_SHOPLIST_xl_9371"/>
      <sheetName val="[SHOPLIST.xls]_SHOPLIST_xl_9372"/>
      <sheetName val="[SHOPLIST.xls]_SHOPLIST_xl_9373"/>
      <sheetName val="[SHOPLIST.xls]_SHOPLIST_xl_9374"/>
      <sheetName val="[SHOPLIST.xls]_SHOPLIST_xl_9375"/>
      <sheetName val="[SHOPLIST.xls]_SHOPLIST_xl_9376"/>
      <sheetName val="[SHOPLIST.xls]_SHOPLIST_xl_9377"/>
      <sheetName val="[SHOPLIST.xls]_SHOPLIST_xl_9378"/>
      <sheetName val="[SHOPLIST.xls]_SHOPLIST_xl_9379"/>
      <sheetName val="[SHOPLIST.xls]_SHOPLIST_xl_9380"/>
      <sheetName val="[SHOPLIST.xls]_SHOPLIST_xl_9381"/>
      <sheetName val="[SHOPLIST.xls]_SHOPLIST_xl_9382"/>
      <sheetName val="[SHOPLIST.xls]_SHOPLIST_xl_9383"/>
      <sheetName val="[SHOPLIST.xls]_SHOPLIST_xl_9384"/>
      <sheetName val="[SHOPLIST.xls]_SHOPLIST_xl_9385"/>
      <sheetName val="[SHOPLIST.xls]_SHOPLIST_xl_9386"/>
      <sheetName val="[SHOPLIST.xls]_SHOPLIST_xl_9387"/>
      <sheetName val="[SHOPLIST.xls]_SHOPLIST_xl_9388"/>
      <sheetName val="[SHOPLIST.xls]_SHOPLIST_xl_9389"/>
      <sheetName val="[SHOPLIST.xls]_SHOPLIST_xl_9390"/>
      <sheetName val="[SHOPLIST.xls]_SHOPLIST_xl_9391"/>
      <sheetName val="[SHOPLIST.xls]_SHOPLIST_xl_9392"/>
      <sheetName val="[SHOPLIST.xls]_SHOPLIST_xl_9393"/>
      <sheetName val="[SHOPLIST.xls]_SHOPLIST_xl_9394"/>
      <sheetName val="[SHOPLIST.xls]_SHOPLIST_xl_9395"/>
      <sheetName val="[SHOPLIST.xls]_SHOPLIST_xl_9396"/>
      <sheetName val="[SHOPLIST.xls]_SHOPLIST_xl_9397"/>
      <sheetName val="[SHOPLIST.xls]_SHOPLIST_xl_9398"/>
      <sheetName val="[SHOPLIST.xls]_SHOPLIST_xl_9399"/>
      <sheetName val="[SHOPLIST.xls]_SHOPLIST_xl_9400"/>
      <sheetName val="[SHOPLIST.xls]_SHOPLIST_xl_9401"/>
      <sheetName val="[SHOPLIST.xls]_SHOPLIST_xl_9402"/>
      <sheetName val="[SHOPLIST.xls]_SHOPLIST_xl_9403"/>
      <sheetName val="[SHOPLIST.xls]_SHOPLIST_xl_9404"/>
      <sheetName val="[SHOPLIST.xls]_SHOPLIST_xl_9405"/>
      <sheetName val="[SHOPLIST.xls]_SHOPLIST_xl_9406"/>
      <sheetName val="[SHOPLIST.xls]_SHOPLIST_xl_9407"/>
      <sheetName val="[SHOPLIST.xls]_SHOPLIST_xl_9408"/>
      <sheetName val="[SHOPLIST.xls]_SHOPLIST_xl_9409"/>
      <sheetName val="[SHOPLIST.xls]_SHOPLIST_xl_9410"/>
      <sheetName val="[SHOPLIST.xls]_SHOPLIST_xl_9411"/>
      <sheetName val="[SHOPLIST.xls]_SHOPLIST_xl_9928"/>
      <sheetName val="[SHOPLIST.xls]_SHOPLIST_xl_9929"/>
      <sheetName val="[SHOPLIST.xls]_SHOPLIST_xl_9930"/>
      <sheetName val="[SHOPLIST.xls]_SHOPLIST_xl_9931"/>
      <sheetName val="[SHOPLIST.xls]_SHOPLIST_xl_9932"/>
      <sheetName val="[SHOPLIST.xls]_SHOPLIST_xl_9933"/>
      <sheetName val="[SHOPLIST.xls]_SHOPLIST_xl_9934"/>
      <sheetName val="[SHOPLIST.xls]_SHOPLIST_xl_9935"/>
      <sheetName val="[SHOPLIST.xls]_SHOPLIST_xl_9936"/>
      <sheetName val="[SHOPLIST.xls]_SHOPLIST_xl_9937"/>
      <sheetName val="[SHOPLIST.xls]_SHOPLIST_xl_9938"/>
      <sheetName val="[SHOPLIST.xls]_SHOPLIST_xl_9939"/>
      <sheetName val="[SHOPLIST.xls]_SHOPLIST_xl_9940"/>
      <sheetName val="[SHOPLIST.xls]_SHOPLIST_xl_9941"/>
      <sheetName val="[SHOPLIST.xls]_SHOPLIST_xl_9942"/>
      <sheetName val="[SHOPLIST.xls]_SHOPLIST_xl_9943"/>
      <sheetName val="[SHOPLIST.xls]_SHOPLIST_xl_9944"/>
      <sheetName val="[SHOPLIST.xls]_SHOPLIST_xl_9412"/>
      <sheetName val="[SHOPLIST.xls]_SHOPLIST_xl_9413"/>
      <sheetName val="[SHOPLIST.xls]_SHOPLIST_xl_9414"/>
      <sheetName val="[SHOPLIST.xls]_SHOPLIST_xl_9415"/>
      <sheetName val="[SHOPLIST.xls]_SHOPLIST_xl_9416"/>
      <sheetName val="[SHOPLIST.xls]_SHOPLIST_xl_9417"/>
      <sheetName val="[SHOPLIST.xls]_SHOPLIST_xl_9418"/>
      <sheetName val="[SHOPLIST.xls]_SHOPLIST_xl_9419"/>
      <sheetName val="[SHOPLIST.xls]_SHOPLIST_xl_9420"/>
      <sheetName val="[SHOPLIST.xls]_SHOPLIST_xl_9421"/>
      <sheetName val="[SHOPLIST.xls]_SHOPLIST_xl_9422"/>
      <sheetName val="[SHOPLIST.xls]_SHOPLIST_xl_9423"/>
      <sheetName val="[SHOPLIST.xls]_SHOPLIST_xl_9424"/>
      <sheetName val="[SHOPLIST.xls]_SHOPLIST_xl_9425"/>
      <sheetName val="[SHOPLIST.xls]_SHOPLIST_xl_9426"/>
      <sheetName val="[SHOPLIST.xls]_SHOPLIST_xl_9427"/>
      <sheetName val="[SHOPLIST.xls]_SHOPLIST_xl_9428"/>
      <sheetName val="[SHOPLIST.xls]_SHOPLIST_xl_9429"/>
      <sheetName val="[SHOPLIST.xls]_SHOPLIST_xl_9430"/>
      <sheetName val="[SHOPLIST.xls]_SHOPLIST_xl_9431"/>
      <sheetName val="[SHOPLIST.xls]_SHOPLIST_xl_9432"/>
      <sheetName val="[SHOPLIST.xls]_SHOPLIST_xl_9433"/>
      <sheetName val="[SHOPLIST.xls]_SHOPLIST_xl_9434"/>
      <sheetName val="[SHOPLIST.xls]_SHOPLIST_xl_9435"/>
      <sheetName val="[SHOPLIST.xls]_SHOPLIST_xl_9436"/>
      <sheetName val="[SHOPLIST.xls]_SHOPLIST_xl_9437"/>
      <sheetName val="[SHOPLIST.xls]_SHOPLIST_xl_9438"/>
      <sheetName val="[SHOPLIST.xls]_SHOPLIST_xl_9439"/>
      <sheetName val="[SHOPLIST.xls]_SHOPLIST_xl_9440"/>
      <sheetName val="[SHOPLIST.xls]_SHOPLIST_xl_9441"/>
      <sheetName val="[SHOPLIST.xls]_SHOPLIST_xl_9442"/>
      <sheetName val="[SHOPLIST.xls]_SHOPLIST_xl_9443"/>
      <sheetName val="[SHOPLIST.xls]_SHOPLIST_xl_9444"/>
      <sheetName val="[SHOPLIST.xls]_SHOPLIST_xl_9445"/>
      <sheetName val="[SHOPLIST.xls]_SHOPLIST_xl_9446"/>
      <sheetName val="[SHOPLIST.xls]_SHOPLIST_xl_9447"/>
      <sheetName val="[SHOPLIST.xls]_SHOPLIST_xl_9448"/>
      <sheetName val="[SHOPLIST.xls]_SHOPLIST_xl_9449"/>
      <sheetName val="[SHOPLIST.xls]_SHOPLIST_xl_9450"/>
      <sheetName val="[SHOPLIST.xls]_SHOPLIST_xl_9451"/>
      <sheetName val="[SHOPLIST.xls]_SHOPLIST_xl_9452"/>
      <sheetName val="[SHOPLIST.xls]_SHOPLIST_xl_9453"/>
      <sheetName val="[SHOPLIST.xls]_SHOPLIST_xl_9454"/>
      <sheetName val="[SHOPLIST.xls]_SHOPLIST_xl_9455"/>
      <sheetName val="[SHOPLIST.xls]_SHOPLIST_xl_9456"/>
      <sheetName val="[SHOPLIST.xls]_SHOPLIST_xl_9457"/>
      <sheetName val="[SHOPLIST.xls]_SHOPLIST_xl_9458"/>
      <sheetName val="[SHOPLIST.xls]_SHOPLIST_xl_9459"/>
      <sheetName val="[SHOPLIST.xls]_SHOPLIST_xl_9460"/>
      <sheetName val="[SHOPLIST.xls]_SHOPLIST_xl_9461"/>
      <sheetName val="[SHOPLIST.xls]_SHOPLIST_xl_9462"/>
      <sheetName val="[SHOPLIST.xls]_SHOPLIST_xl_9463"/>
      <sheetName val="[SHOPLIST.xls]_SHOPLIST_xl_9464"/>
      <sheetName val="[SHOPLIST.xls]_SHOPLIST_xl_9465"/>
      <sheetName val="[SHOPLIST.xls]_SHOPLIST_xl_9466"/>
      <sheetName val="[SHOPLIST.xls]_SHOPLIST_xl_9467"/>
      <sheetName val="[SHOPLIST.xls]_SHOPLIST_xl_9468"/>
      <sheetName val="[SHOPLIST.xls]_SHOPLIST_xl_9469"/>
      <sheetName val="[SHOPLIST.xls]_SHOPLIST_xl_9470"/>
      <sheetName val="[SHOPLIST.xls]_SHOPLIST_xl_9471"/>
      <sheetName val="[SHOPLIST.xls]_SHOPLIST_xl_9472"/>
      <sheetName val="[SHOPLIST.xls]_SHOPLIST_xl_9473"/>
      <sheetName val="[SHOPLIST.xls]_SHOPLIST_xl_9474"/>
      <sheetName val="[SHOPLIST.xls]_SHOPLIST_xl_9475"/>
      <sheetName val="[SHOPLIST.xls]_SHOPLIST_xl_9476"/>
      <sheetName val="[SHOPLIST.xls]_SHOPLIST_xl_9477"/>
      <sheetName val="[SHOPLIST.xls]_SHOPLIST_xl_9478"/>
      <sheetName val="[SHOPLIST.xls]_SHOPLIST_xl_9479"/>
      <sheetName val="[SHOPLIST.xls]_SHOPLIST_xl_9480"/>
      <sheetName val="[SHOPLIST.xls]_SHOPLIST_xl_9481"/>
      <sheetName val="[SHOPLIST.xls]_SHOPLIST_xl_9482"/>
      <sheetName val="[SHOPLIST.xls]_SHOPLIST_xl_9483"/>
      <sheetName val="[SHOPLIST.xls]_SHOPLIST_xl_9484"/>
      <sheetName val="[SHOPLIST.xls]_SHOPLIST_xl_9485"/>
      <sheetName val="[SHOPLIST.xls]_SHOPLIST_xl_9486"/>
      <sheetName val="[SHOPLIST.xls]_SHOPLIST_xl_9487"/>
      <sheetName val="[SHOPLIST.xls]_SHOPLIST_xl_9488"/>
      <sheetName val="[SHOPLIST.xls]_SHOPLIST_xl_9945"/>
      <sheetName val="[SHOPLIST.xls]_SHOPLIST_xl_9946"/>
      <sheetName val="[SHOPLIST.xls]_SHOPLIST_xl_9947"/>
      <sheetName val="[SHOPLIST.xls]_SHOPLIST_xl_9948"/>
      <sheetName val="[SHOPLIST.xls]_SHOPLIST_xl_9949"/>
      <sheetName val="[SHOPLIST.xls]_SHOPLIST_xl_9950"/>
      <sheetName val="[SHOPLIST.xls]_SHOPLIST_xl_9951"/>
      <sheetName val="[SHOPLIST.xls]_SHOPLIST_xl_9952"/>
      <sheetName val="[SHOPLIST.xls]_SHOPLIST_xl_9953"/>
      <sheetName val="[SHOPLIST.xls]_SHOPLIST_xl_9954"/>
      <sheetName val="[SHOPLIST.xls]_SHOPLIST_xl_9955"/>
      <sheetName val="[SHOPLIST.xls]_SHOPLIST_xl_9956"/>
      <sheetName val="[SHOPLIST.xls]_SHOPLIST_xl_9957"/>
      <sheetName val="[SHOPLIST.xls]_SHOPLIST_xl_9958"/>
      <sheetName val="[SHOPLIST.xls]_SHOPLIST_xl_9959"/>
      <sheetName val="[SHOPLIST.xls]_SHOPLIST_xl_9960"/>
      <sheetName val="[SHOPLIST.xls]_SHOPLIST_xl_9961"/>
      <sheetName val="[SHOPLIST.xls]_SHOPLIST_xl_9962"/>
      <sheetName val="[SHOPLIST.xls]_SHOPLIST_xl_9963"/>
      <sheetName val="[SHOPLIST.xls]_SHOPLIST_xl_9964"/>
      <sheetName val="[SHOPLIST.xls]_SHOPLIST_xl_9965"/>
      <sheetName val="[SHOPLIST.xls]_SHOPLIST_xl_9966"/>
      <sheetName val="[SHOPLIST.xls]_SHOPLIST_xl_9967"/>
      <sheetName val="[SHOPLIST.xls]_SHOPLIST_xl_9968"/>
      <sheetName val="[SHOPLIST.xls]_SHOPLIST_xl_9969"/>
      <sheetName val="[SHOPLIST.xls]_SHOPLIST_xl_9970"/>
      <sheetName val="[SHOPLIST.xls]_SHOPLIST_xl_9971"/>
      <sheetName val="[SHOPLIST.xls]_SHOPLIST_xl_9972"/>
      <sheetName val="[SHOPLIST.xls]_SHOPLIST_xl_9973"/>
      <sheetName val="[SHOPLIST.xls]_SHOPLIST_xl_9974"/>
      <sheetName val="[SHOPLIST.xls]_SHOPLIST_xl_9975"/>
      <sheetName val="[SHOPLIST.xls]_SHOPLIST_xl_9976"/>
      <sheetName val="[SHOPLIST.xls]_SHOPLIST_xl_9977"/>
      <sheetName val="[SHOPLIST.xls]_SHOPLIST_xl_9978"/>
      <sheetName val="[SHOPLIST.xls]_SHOPLIST_xl_9979"/>
      <sheetName val="[SHOPLIST.xls]_SHOPLIST_xl_9980"/>
      <sheetName val="[SHOPLIST.xls]_SHOPLIST_xl_9981"/>
      <sheetName val="[SHOPLIST.xls]_SHOPLIST_xl_9982"/>
      <sheetName val="[SHOPLIST.xls]_SHOPLIST_xl_9983"/>
      <sheetName val="[SHOPLIST.xls]_SHOPLIST_xl_9984"/>
      <sheetName val="[SHOPLIST.xls]_SHOPLIST_xl_9985"/>
      <sheetName val="[SHOPLIST.xls]_SHOPLIST_xl_9986"/>
      <sheetName val="[SHOPLIST.xls]_SHOPLIST_xl_9987"/>
      <sheetName val="[SHOPLIST.xls]_SHOPLIST_xl_9988"/>
      <sheetName val="[SHOPLIST.xls]_SHOPLIST_xl_9989"/>
      <sheetName val="[SHOPLIST.xls]_SHOPLIST_xl_9990"/>
      <sheetName val="[SHOPLIST.xls]_SHOPLIST_xl_9991"/>
      <sheetName val="[SHOPLIST.xls]_SHOPLIST_xl_9992"/>
      <sheetName val="[SHOPLIST.xls]_SHOPLIST_xl_9993"/>
      <sheetName val="[SHOPLIST.xls]_SHOPLIST_xl_9994"/>
      <sheetName val="[SHOPLIST.xls]_SHOPLIST_xl_9995"/>
      <sheetName val="[SHOPLIST.xls]_SHOPLIST_xl_9996"/>
      <sheetName val="[SHOPLIST.xls]_SHOPLIST_xl_9997"/>
      <sheetName val="[SHOPLIST.xls]_SHOPLIST_xl_9998"/>
      <sheetName val="[SHOPLIST.xls]_SHOPLIST_xl_9999"/>
      <sheetName val="[SHOPLIST.xls]_SHOPLIST_x_10000"/>
      <sheetName val="[SHOPLIST.xls]_SHOPLIST_x_10001"/>
      <sheetName val="[SHOPLIST.xls]_SHOPLIST_x_10002"/>
      <sheetName val="[SHOPLIST.xls]_SHOPLIST_x_10003"/>
      <sheetName val="[SHOPLIST.xls]70_x005f_x0000___0_x_34"/>
      <sheetName val="[SHOPLIST.xls]_SHOPLIST_xl_9489"/>
      <sheetName val="[SHOPLIST.xls]_SHOPLIST_xl_9490"/>
      <sheetName val="[SHOPLIST.xls]_SHOPLIST_xl_9491"/>
      <sheetName val="[SHOPLIST.xls]_SHOPLIST_xl_9492"/>
      <sheetName val="[SHOPLIST.xls]_SHOPLIST_xl_9493"/>
      <sheetName val="[SHOPLIST.xls]_SHOPLIST_xl_9494"/>
      <sheetName val="[SHOPLIST.xls]_SHOPLIST_xl_9495"/>
      <sheetName val="[SHOPLIST.xls]_SHOPLIST_xl_9496"/>
      <sheetName val="[SHOPLIST.xls]_SHOPLIST_xl_9497"/>
      <sheetName val="[SHOPLIST.xls]_SHOPLIST_xl_9498"/>
      <sheetName val="[SHOPLIST.xls]_SHOPLIST_xl_9499"/>
      <sheetName val="[SHOPLIST.xls]_SHOPLIST_xl_9500"/>
      <sheetName val="[SHOPLIST.xls]_SHOPLIST_xl_9501"/>
      <sheetName val="[SHOPLIST.xls]_SHOPLIST_xl_9502"/>
      <sheetName val="[SHOPLIST.xls]_SHOPLIST_xl_9503"/>
      <sheetName val="[SHOPLIST.xls]_SHOPLIST_xl_9504"/>
      <sheetName val="[SHOPLIST.xls]_SHOPLIST_xl_9505"/>
      <sheetName val="[SHOPLIST.xls]_SHOPLIST_xl_9506"/>
      <sheetName val="[SHOPLIST.xls]_SHOPLIST_xl_9507"/>
      <sheetName val="[SHOPLIST.xls]_SHOPLIST_xl_9508"/>
      <sheetName val="[SHOPLIST.xls]_SHOPLIST_xl_9509"/>
      <sheetName val="[SHOPLIST.xls]_SHOPLIST_xl_9510"/>
      <sheetName val="[SHOPLIST.xls]_SHOPLIST_xl_9511"/>
      <sheetName val="[SHOPLIST.xls]_SHOPLIST_xl_9512"/>
      <sheetName val="[SHOPLIST.xls]_SHOPLIST_xl_9513"/>
      <sheetName val="[SHOPLIST.xls]_SHOPLIST_xl_9514"/>
      <sheetName val="[SHOPLIST.xls]_SHOPLIST_x_10004"/>
      <sheetName val="[SHOPLIST.xls]_VW__VU________90"/>
      <sheetName val="[SHOPLIST.xls]_SHOPLIST_xl_9515"/>
      <sheetName val="[SHOPLIST.xls]_SHOPLIST_x_10005"/>
      <sheetName val="[SHOPLIST.xls]_SHOPLIST_xl_9516"/>
      <sheetName val="[SHOPLIST.xls]_SHOPLIST_x_10006"/>
      <sheetName val="[SHOPLIST.xls]70___0_s__i___111"/>
      <sheetName val="[SHOPLIST.xls]_SHOPLIST_xl_9517"/>
      <sheetName val="[SHOPLIST.xls]_SHOPLIST_xl_9518"/>
      <sheetName val="[SHOPLIST.xls]_SHOPLIST_xl_9519"/>
      <sheetName val="[SHOPLIST.xls]_VW__VU________91"/>
      <sheetName val="[SHOPLIST.xls]_VW__VU________92"/>
      <sheetName val="[SHOPLIST.xls]_SHOPLIST_xl_9520"/>
      <sheetName val="[SHOPLIST.xls]_SHOPLIST_x_10007"/>
      <sheetName val="[SHOPLIST.xls]_SHOPLIST_xl_9521"/>
      <sheetName val="[SHOPLIST.xls]70___0_s__i___112"/>
      <sheetName val="[SHOPLIST.xls]_SHOPLIST_xl_9522"/>
      <sheetName val="[SHOPLIST.xls]_SHOPLIST_xl_9523"/>
      <sheetName val="[SHOPLIST.xls]_SHOPLIST_xl_9524"/>
      <sheetName val="[SHOPLIST.xls]_SHOPLIST_xl_9525"/>
      <sheetName val="[SHOPLIST.xls]_SHOPLIST_xl_9526"/>
      <sheetName val="[SHOPLIST.xls]_SHOPLIST_xl_9527"/>
      <sheetName val="[SHOPLIST.xls]_SHOPLIST_xl_9528"/>
      <sheetName val="[SHOPLIST.xls]_SHOPLIST_xl_9529"/>
      <sheetName val="[SHOPLIST.xls]_SHOPLIST_xl_9530"/>
      <sheetName val="[SHOPLIST.xls]_SHOPLIST_xl_9531"/>
      <sheetName val="[SHOPLIST.xls]_SHOPLIST_xl_9532"/>
      <sheetName val="[SHOPLIST.xls]_SHOPLIST_xl_9533"/>
      <sheetName val="[SHOPLIST.xls]_SHOPLIST_xl_9534"/>
      <sheetName val="[SHOPLIST.xls]_SHOPLIST_xl_9535"/>
      <sheetName val="[SHOPLIST.xls]_SHOPLIST_xl_9536"/>
      <sheetName val="[SHOPLIST.xls]_VW__VU________93"/>
      <sheetName val="[SHOPLIST.xls]_SHOPLIST_xl_9537"/>
      <sheetName val="[SHOPLIST.xls]_SHOPLIST_xl_9538"/>
      <sheetName val="[SHOPLIST.xls]_SHOPLIST_xl_9539"/>
      <sheetName val="[SHOPLIST.xls]_SHOPLIST_xl_9540"/>
      <sheetName val="[SHOPLIST.xls]_SHOPLIST_xl_9541"/>
      <sheetName val="[SHOPLIST.xls]_SHOPLIST_xl_9542"/>
      <sheetName val="[SHOPLIST.xls]_SHOPLIST_xl_9543"/>
      <sheetName val="[SHOPLIST.xls]_SHOPLIST_xl_9544"/>
      <sheetName val="[SHOPLIST.xls]_SHOPLIST_xl_9545"/>
      <sheetName val="[SHOPLIST.xls]_SHOPLIST_xl_9546"/>
      <sheetName val="[SHOPLIST.xls]_SHOPLIST_xl_9547"/>
      <sheetName val="[SHOPLIST.xls]_SHOPLIST_xl_9548"/>
      <sheetName val="[SHOPLIST.xls]_SHOPLIST_xl_9549"/>
      <sheetName val="[SHOPLIST.xls]_SHOPLIST_xl_9550"/>
      <sheetName val="[SHOPLIST.xls]_SHOPLIST_xl_9551"/>
      <sheetName val="[SHOPLIST.xls]_SHOPLIST_xl_9552"/>
      <sheetName val="[SHOPLIST.xls]_SHOPLIST_xl_9553"/>
      <sheetName val="[SHOPLIST.xls]_SHOPLIST_xl_9554"/>
      <sheetName val="[SHOPLIST.xls]_SHOPLIST_xl_9555"/>
      <sheetName val="[SHOPLIST.xls]_SHOPLIST_xl_9556"/>
      <sheetName val="[SHOPLIST.xls]_SHOPLIST_xl_9557"/>
      <sheetName val="[SHOPLIST.xls]_SHOPLIST_xl_9558"/>
      <sheetName val="[SHOPLIST.xls]_SHOPLIST_xl_9559"/>
      <sheetName val="[SHOPLIST.xls]_SHOPLIST_xl_9560"/>
      <sheetName val="[SHOPLIST.xls]_SHOPLIST_xl_9561"/>
      <sheetName val="[SHOPLIST.xls]_SHOPLIST_xl_9562"/>
      <sheetName val="[SHOPLIST.xls]_SHOPLIST_xl_9563"/>
      <sheetName val="[SHOPLIST.xls]_SHOPLIST_xl_9564"/>
      <sheetName val="[SHOPLIST.xls]_SHOPLIST_xl_9565"/>
      <sheetName val="[SHOPLIST.xls]_SHOPLIST_xl_9566"/>
      <sheetName val="[SHOPLIST.xls]_SHOPLIST_xl_9567"/>
      <sheetName val="[SHOPLIST.xls]_SHOPLIST_xl_9568"/>
      <sheetName val="[SHOPLIST.xls]_SHOPLIST_xl_9569"/>
      <sheetName val="[SHOPLIST.xls]_SHOPLIST_xl_9570"/>
      <sheetName val="[SHOPLIST.xls]_SHOPLIST_xl_9571"/>
      <sheetName val="[SHOPLIST.xls]_SHOPLIST_xl_9572"/>
      <sheetName val="[SHOPLIST.xls]_SHOPLIST_xl_9573"/>
      <sheetName val="[SHOPLIST.xls]_SHOPLIST_xl_9574"/>
      <sheetName val="[SHOPLIST.xls]_SHOPLIST_xl_9575"/>
      <sheetName val="[SHOPLIST.xls]_SHOPLIST_xl_9576"/>
      <sheetName val="[SHOPLIST.xls]_SHOPLIST_xl_9577"/>
      <sheetName val="[SHOPLIST.xls]_SHOPLIST_xl_9578"/>
      <sheetName val="[SHOPLIST.xls]_SHOPLIST_xl_9579"/>
      <sheetName val="[SHOPLIST.xls]_SHOPLIST_xl_9580"/>
      <sheetName val="[SHOPLIST.xls]_SHOPLIST_xl_9581"/>
      <sheetName val="[SHOPLIST.xls]_SHOPLIST_xl_9582"/>
      <sheetName val="[SHOPLIST.xls]_SHOPLIST_xl_9583"/>
      <sheetName val="[SHOPLIST.xls]_SHOPLIST_xl_9584"/>
      <sheetName val="[SHOPLIST.xls]_SHOPLIST_xl_9585"/>
      <sheetName val="[SHOPLIST.xls]_SHOPLIST_xl_9586"/>
      <sheetName val="[SHOPLIST.xls]_SHOPLIST_xl_9587"/>
      <sheetName val="[SHOPLIST.xls]_SHOPLIST_xl_9588"/>
      <sheetName val="[SHOPLIST.xls]_SHOPLIST_xl_9589"/>
      <sheetName val="[SHOPLIST.xls]_SHOPLIST_xl_9590"/>
      <sheetName val="[SHOPLIST.xls]_SHOPLIST_xl_9591"/>
      <sheetName val="[SHOPLIST.xls]_SHOPLIST_xl_9592"/>
      <sheetName val="[SHOPLIST.xls]_SHOPLIST_xl_9593"/>
      <sheetName val="[SHOPLIST.xls]_SHOPLIST_xl_9594"/>
      <sheetName val="[SHOPLIST.xls]_SHOPLIST_xl_9595"/>
      <sheetName val="[SHOPLIST.xls]_SHOPLIST_xl_9596"/>
      <sheetName val="[SHOPLIST.xls]_SHOPLIST_xl_9597"/>
      <sheetName val="[SHOPLIST.xls]_SHOPLIST_xl_9598"/>
      <sheetName val="[SHOPLIST.xls]_SHOPLIST_xl_9599"/>
      <sheetName val="[SHOPLIST.xls]_SHOPLIST_xl_9600"/>
      <sheetName val="[SHOPLIST.xls]_SHOPLIST_xl_9601"/>
      <sheetName val="[SHOPLIST.xls]_SHOPLIST_xl_9602"/>
      <sheetName val="[SHOPLIST.xls]_SHOPLIST_xl_9603"/>
      <sheetName val="[SHOPLIST.xls]_SHOPLIST_xl_9604"/>
      <sheetName val="[SHOPLIST.xls]_SHOPLIST_xl_9605"/>
      <sheetName val="[SHOPLIST.xls]_SHOPLIST_xl_9606"/>
      <sheetName val="[SHOPLIST.xls]_SHOPLIST_xl_9607"/>
      <sheetName val="[SHOPLIST.xls]_SHOPLIST_xl_9608"/>
      <sheetName val="[SHOPLIST.xls]_SHOPLIST_xl_9609"/>
      <sheetName val="[SHOPLIST.xls]_SHOPLIST_xl_9610"/>
      <sheetName val="[SHOPLIST.xls]_SHOPLIST_xl_9611"/>
      <sheetName val="[SHOPLIST.xls]_SHOPLIST_xl_9612"/>
      <sheetName val="[SHOPLIST.xls]_SHOPLIST_xl_9613"/>
      <sheetName val="[SHOPLIST.xls]_SHOPLIST_xl_9614"/>
      <sheetName val="[SHOPLIST.xls]_SHOPLIST_xl_9615"/>
      <sheetName val="[SHOPLIST.xls]_SHOPLIST_xl_9616"/>
      <sheetName val="[SHOPLIST.xls]_SHOPLIST_xl_9617"/>
      <sheetName val="[SHOPLIST.xls]_SHOPLIST_xl_9618"/>
      <sheetName val="[SHOPLIST.xls]_SHOPLIST_xl_9619"/>
      <sheetName val="[SHOPLIST.xls]_SHOPLIST_xl_9620"/>
      <sheetName val="[SHOPLIST.xls]_SHOPLIST_xl_9621"/>
      <sheetName val="[SHOPLIST.xls]_SHOPLIST_xl_9622"/>
      <sheetName val="[SHOPLIST.xls]_SHOPLIST_xl_9623"/>
      <sheetName val="[SHOPLIST.xls]_SHOPLIST_xl_9624"/>
      <sheetName val="[SHOPLIST.xls]_SHOPLIST_xl_9625"/>
      <sheetName val="[SHOPLIST.xls]_SHOPLIST_xl_9626"/>
      <sheetName val="[SHOPLIST.xls]_SHOPLIST_xl_9627"/>
      <sheetName val="[SHOPLIST.xls]_SHOPLIST_xl_9628"/>
      <sheetName val="[SHOPLIST.xls]_SHOPLIST_xl_9629"/>
      <sheetName val="[SHOPLIST.xls]_SHOPLIST_xl_9630"/>
      <sheetName val="[SHOPLIST.xls]_SHOPLIST_xl_9631"/>
      <sheetName val="[SHOPLIST.xls]_SHOPLIST_xl_9632"/>
      <sheetName val="[SHOPLIST.xls]_SHOPLIST_xl_9633"/>
      <sheetName val="[SHOPLIST.xls]_SHOPLIST_xl_9634"/>
      <sheetName val="[SHOPLIST.xls]_SHOPLIST_xl_9635"/>
      <sheetName val="[SHOPLIST.xls]_SHOPLIST_xl_9636"/>
      <sheetName val="[SHOPLIST.xls]_SHOPLIST_xl_9637"/>
      <sheetName val="[SHOPLIST.xls]_SHOPLIST_xl_9638"/>
      <sheetName val="[SHOPLIST.xls]_SHOPLIST_xl_9639"/>
      <sheetName val="[SHOPLIST.xls]_SHOPLIST_xl_9640"/>
      <sheetName val="[SHOPLIST.xls]_SHOPLIST_xl_9641"/>
      <sheetName val="[SHOPLIST.xls]_SHOPLIST_xl_9642"/>
      <sheetName val="[SHOPLIST.xls]_SHOPLIST_xl_9643"/>
      <sheetName val="[SHOPLIST.xls]_SHOPLIST_xl_9644"/>
      <sheetName val="[SHOPLIST.xls]_SHOPLIST_xl_9645"/>
      <sheetName val="[SHOPLIST.xls]_SHOPLIST_xl_9646"/>
      <sheetName val="[SHOPLIST.xls]_SHOPLIST_xl_9647"/>
      <sheetName val="[SHOPLIST.xls]_SHOPLIST_xl_9648"/>
      <sheetName val="[SHOPLIST.xls]_SHOPLIST_xl_9649"/>
      <sheetName val="[SHOPLIST.xls]_SHOPLIST_xl_9650"/>
      <sheetName val="[SHOPLIST.xls]_SHOPLIST_xl_9651"/>
      <sheetName val="[SHOPLIST.xls]_SHOPLIST_xl_9652"/>
      <sheetName val="[SHOPLIST.xls]_SHOPLIST_xl_9653"/>
      <sheetName val="[SHOPLIST.xls]_SHOPLIST_xl_9654"/>
      <sheetName val="[SHOPLIST.xls]_SHOPLIST_xl_9655"/>
      <sheetName val="[SHOPLIST.xls]_SHOPLIST_xl_9656"/>
      <sheetName val="[SHOPLIST.xls]_SHOPLIST_xl_9657"/>
      <sheetName val="[SHOPLIST.xls]_SHOPLIST_xl_9658"/>
      <sheetName val="[SHOPLIST.xls]_SHOPLIST_xl_9659"/>
      <sheetName val="[SHOPLIST.xls]_SHOPLIST_xl_9660"/>
      <sheetName val="[SHOPLIST.xls]_SHOPLIST_xl_9661"/>
      <sheetName val="[SHOPLIST.xls]_SHOPLIST_xl_9662"/>
      <sheetName val="[SHOPLIST.xls]_SHOPLIST_xl_9663"/>
      <sheetName val="[SHOPLIST.xls]_SHOPLIST_xl_9664"/>
      <sheetName val="[SHOPLIST.xls]_SHOPLIST_xl_9665"/>
      <sheetName val="[SHOPLIST.xls]_SHOPLIST_xl_9666"/>
      <sheetName val="[SHOPLIST.xls]_SHOPLIST_xl_9667"/>
      <sheetName val="[SHOPLIST.xls]_SHOPLIST_xl_9668"/>
      <sheetName val="[SHOPLIST.xls]_SHOPLIST_xl_9669"/>
      <sheetName val="[SHOPLIST.xls]_SHOPLIST_xl_9670"/>
      <sheetName val="[SHOPLIST.xls]_SHOPLIST_xl_9671"/>
      <sheetName val="[SHOPLIST.xls]_SHOPLIST_xl_9672"/>
      <sheetName val="[SHOPLIST.xls]_SHOPLIST_xl_9673"/>
      <sheetName val="[SHOPLIST.xls]_SHOPLIST_xl_9674"/>
      <sheetName val="[SHOPLIST.xls]_SHOPLIST_xl_9675"/>
      <sheetName val="[SHOPLIST.xls]_SHOPLIST_xl_9676"/>
      <sheetName val="[SHOPLIST.xls]_SHOPLIST_xl_9677"/>
      <sheetName val="[SHOPLIST.xls]_SHOPLIST_xl_9678"/>
      <sheetName val="[SHOPLIST.xls]_SHOPLIST_xl_9679"/>
      <sheetName val="[SHOPLIST.xls]_SHOPLIST_xl_9680"/>
      <sheetName val="[SHOPLIST.xls]_SHOPLIST_xl_9681"/>
      <sheetName val="[SHOPLIST.xls]_SHOPLIST_xl_9682"/>
      <sheetName val="[SHOPLIST.xls]_SHOPLIST_xl_9683"/>
      <sheetName val="[SHOPLIST.xls]_SHOPLIST_xl_9684"/>
      <sheetName val="[SHOPLIST.xls]_SHOPLIST_xl_9685"/>
      <sheetName val="[SHOPLIST.xls]_SHOPLIST_xl_9686"/>
      <sheetName val="[SHOPLIST.xls]_SHOPLIST_xl_9687"/>
      <sheetName val="[SHOPLIST.xls]_SHOPLIST_xl_9688"/>
      <sheetName val="[SHOPLIST.xls]_SHOPLIST_x_10008"/>
      <sheetName val="[SHOPLIST.xls]_SHOPLIST_x_10009"/>
      <sheetName val="[SHOPLIST.xls]_SHOPLIST_x_10010"/>
      <sheetName val="[SHOPLIST.xls]_SHOPLIST_x_10011"/>
      <sheetName val="[SHOPLIST.xls]_SHOPLIST_xl_9689"/>
      <sheetName val="[SHOPLIST.xls]_SHOPLIST_xl_9690"/>
      <sheetName val="[SHOPLIST.xls]_SHOPLIST_xl_9691"/>
      <sheetName val="[SHOPLIST.xls]_SHOPLIST_xl_9692"/>
      <sheetName val="[SHOPLIST.xls]_SHOPLIST_xl_9693"/>
      <sheetName val="[SHOPLIST.xls]70___0_s__i___113"/>
      <sheetName val="[SHOPLIST.xls]_VW__VU________94"/>
      <sheetName val="[SHOPLIST.xls]70___0_s__i___114"/>
      <sheetName val="[SHOPLIST.xls]_SHOPLIST_xl_9694"/>
      <sheetName val="[SHOPLIST.xls]_SHOPLIST_xl_9695"/>
      <sheetName val="[SHOPLIST.xls]_SHOPLIST_xl_9696"/>
      <sheetName val="[SHOPLIST.xls]_SHOPLIST_x_10012"/>
      <sheetName val="[SHOPLIST.xls]70___0_s__i___115"/>
      <sheetName val="[SHOPLIST.xls]_SHOPLIST_x_10013"/>
      <sheetName val="[SHOPLIST.xls]_VW__VU________95"/>
      <sheetName val="[SHOPLIST.xls]_SHOPLIST_xl_9697"/>
      <sheetName val="[SHOPLIST.xls]_SHOPLIST_xl_9698"/>
      <sheetName val="[SHOPLIST.xls]_SHOPLIST_xl_9699"/>
      <sheetName val="[SHOPLIST.xls]_SHOPLIST_xl_9700"/>
      <sheetName val="[SHOPLIST.xls]_SHOPLIST_xl_9701"/>
      <sheetName val="[SHOPLIST.xls]_SHOPLIST_xl_9702"/>
      <sheetName val="[SHOPLIST.xls]_SHOPLIST_xl_9703"/>
      <sheetName val="[SHOPLIST.xls]_SHOPLIST_xl_9704"/>
      <sheetName val="[SHOPLIST.xls]_SHOPLIST_xl_9705"/>
      <sheetName val="[SHOPLIST.xls]_SHOPLIST_xl_9706"/>
      <sheetName val="[SHOPLIST.xls]_SHOPLIST_xl_9707"/>
      <sheetName val="[SHOPLIST.xls]_SHOPLIST_xl_9708"/>
      <sheetName val="[SHOPLIST.xls]_SHOPLIST_xl_9709"/>
      <sheetName val="[SHOPLIST.xls]_SHOPLIST_xl_9710"/>
      <sheetName val="[SHOPLIST.xls]_SHOPLIST_xl_9711"/>
      <sheetName val="[SHOPLIST.xls]_SHOPLIST_xl_9712"/>
      <sheetName val="[SHOPLIST.xls]_SHOPLIST_xl_9713"/>
      <sheetName val="[SHOPLIST.xls]_SHOPLIST_xl_9714"/>
      <sheetName val="[SHOPLIST.xls]_SHOPLIST_xl_9715"/>
      <sheetName val="[SHOPLIST.xls]_SHOPLIST_xl_9716"/>
      <sheetName val="[SHOPLIST.xls]_SHOPLIST_xl_9717"/>
      <sheetName val="[SHOPLIST.xls]_SHOPLIST_xl_9718"/>
      <sheetName val="[SHOPLIST.xls]_SHOPLIST_xl_9719"/>
      <sheetName val="[SHOPLIST.xls]_SHOPLIST_xl_9720"/>
      <sheetName val="[SHOPLIST.xls]_SHOPLIST_xl_9721"/>
      <sheetName val="[SHOPLIST.xls]_SHOPLIST_xl_9722"/>
      <sheetName val="[SHOPLIST.xls]_SHOPLIST_xl_9723"/>
      <sheetName val="[SHOPLIST.xls]_SHOPLIST_xl_9724"/>
      <sheetName val="[SHOPLIST.xls]_SHOPLIST_xl_9725"/>
      <sheetName val="[SHOPLIST.xls]_SHOPLIST_xl_9726"/>
      <sheetName val="[SHOPLIST.xls]_SHOPLIST_xl_9727"/>
      <sheetName val="[SHOPLIST.xls]_SHOPLIST_xl_9728"/>
      <sheetName val="[SHOPLIST.xls]_SHOPLIST_xl_9729"/>
      <sheetName val="[SHOPLIST.xls]_SHOPLIST_xl_9730"/>
      <sheetName val="[SHOPLIST.xls]_SHOPLIST_xl_9731"/>
      <sheetName val="[SHOPLIST.xls]_SHOPLIST_xl_9732"/>
      <sheetName val="[SHOPLIST.xls]_SHOPLIST_xl_9733"/>
      <sheetName val="[SHOPLIST.xls]_SHOPLIST_xl_9734"/>
      <sheetName val="[SHOPLIST.xls]_SHOPLIST_xl_9735"/>
      <sheetName val="[SHOPLIST.xls]_SHOPLIST_xl_9736"/>
      <sheetName val="[SHOPLIST.xls]_SHOPLIST_xl_9737"/>
      <sheetName val="[SHOPLIST.xls]_SHOPLIST_xl_9738"/>
      <sheetName val="[SHOPLIST.xls]_SHOPLIST_xl_9739"/>
      <sheetName val="[SHOPLIST.xls]_SHOPLIST_xl_9740"/>
      <sheetName val="[SHOPLIST.xls]_SHOPLIST_xl_9741"/>
      <sheetName val="[SHOPLIST.xls]_SHOPLIST_xl_9742"/>
      <sheetName val="[SHOPLIST.xls]_SHOPLIST_xl_9743"/>
      <sheetName val="[SHOPLIST.xls]_SHOPLIST_xl_9744"/>
      <sheetName val="[SHOPLIST.xls]70___0_s__i___116"/>
      <sheetName val="[SHOPLIST.xls]_SHOPLIST_xl_9745"/>
      <sheetName val="[SHOPLIST.xls]_SHOPLIST_xl_9746"/>
      <sheetName val="[SHOPLIST.xls]_SHOPLIST_xl_9747"/>
      <sheetName val="[SHOPLIST.xls]_VW__VU________96"/>
      <sheetName val="[SHOPLIST.xls]_SHOPLIST_xl_9748"/>
      <sheetName val="[SHOPLIST.xls]_SHOPLIST_xl_9749"/>
      <sheetName val="[SHOPLIST.xls]_SHOPLIST_xl_9750"/>
      <sheetName val="[SHOPLIST.xls]_SHOPLIST_xl_9751"/>
      <sheetName val="[SHOPLIST.xls]_SHOPLIST_xl_9752"/>
      <sheetName val="[SHOPLIST.xls]_SHOPLIST_xl_9753"/>
      <sheetName val="[SHOPLIST.xls]_SHOPLIST_xl_9754"/>
      <sheetName val="[SHOPLIST.xls]_SHOPLIST_xl_9755"/>
      <sheetName val="[SHOPLIST.xls]_SHOPLIST_xl_9756"/>
      <sheetName val="[SHOPLIST.xls]_SHOPLIST_xl_9757"/>
      <sheetName val="[SHOPLIST.xls]_SHOPLIST_xl_9758"/>
      <sheetName val="[SHOPLIST.xls]_SHOPLIST_xl_9759"/>
      <sheetName val="[SHOPLIST.xls]_SHOPLIST_xl_9760"/>
      <sheetName val="[SHOPLIST.xls]_SHOPLIST_xl_9761"/>
      <sheetName val="[SHOPLIST.xls]_SHOPLIST_xl_9762"/>
      <sheetName val="[SHOPLIST.xls]_SHOPLIST_xl_9763"/>
      <sheetName val="[SHOPLIST.xls]_SHOPLIST_xl_9764"/>
      <sheetName val="[SHOPLIST.xls]_SHOPLIST_xl_9765"/>
      <sheetName val="[SHOPLIST.xls]_SHOPLIST_xl_9766"/>
      <sheetName val="[SHOPLIST.xls]_SHOPLIST_xl_9767"/>
      <sheetName val="[SHOPLIST.xls]_SHOPLIST_xl_9768"/>
      <sheetName val="[SHOPLIST.xls]_SHOPLIST_xl_9769"/>
      <sheetName val="[SHOPLIST.xls]_SHOPLIST_xl_9770"/>
      <sheetName val="[SHOPLIST.xls]_SHOPLIST_xl_9771"/>
      <sheetName val="[SHOPLIST.xls]_SHOPLIST_xl_9772"/>
      <sheetName val="[SHOPLIST.xls]_SHOPLIST_xl_9773"/>
      <sheetName val="[SHOPLIST.xls]_SHOPLIST_xl_9774"/>
      <sheetName val="[SHOPLIST.xls]_SHOPLIST_xl_9775"/>
      <sheetName val="[SHOPLIST.xls]_SHOPLIST_xl_9776"/>
      <sheetName val="[SHOPLIST.xls]_SHOPLIST_xl_9777"/>
      <sheetName val="[SHOPLIST.xls]_SHOPLIST_xl_9778"/>
      <sheetName val="[SHOPLIST.xls]_SHOPLIST_xl_9779"/>
      <sheetName val="[SHOPLIST.xls]_SHOPLIST_xl_9780"/>
      <sheetName val="[SHOPLIST.xls]_SHOPLIST_xl_9781"/>
      <sheetName val="[SHOPLIST.xls]_SHOPLIST_xl_9782"/>
      <sheetName val="[SHOPLIST.xls]_SHOPLIST_xl_9783"/>
      <sheetName val="[SHOPLIST.xls]_SHOPLIST_xl_9784"/>
      <sheetName val="[SHOPLIST.xls]_SHOPLIST_xl_9785"/>
      <sheetName val="[SHOPLIST.xls]_SHOPLIST_xl_9786"/>
      <sheetName val="[SHOPLIST.xls]_SHOPLIST_xl_9787"/>
      <sheetName val="[SHOPLIST.xls]_SHOPLIST_xl_9788"/>
      <sheetName val="[SHOPLIST.xls]_SHOPLIST_xl_9789"/>
      <sheetName val="[SHOPLIST.xls]_SHOPLIST_xl_9790"/>
      <sheetName val="[SHOPLIST.xls]_SHOPLIST_xl_9791"/>
      <sheetName val="[SHOPLIST.xls]_SHOPLIST_xl_9792"/>
      <sheetName val="[SHOPLIST.xls]_SHOPLIST_xl_9793"/>
      <sheetName val="[SHOPLIST.xls]_SHOPLIST_xl_9794"/>
      <sheetName val="[SHOPLIST.xls]_SHOPLIST_xl_9795"/>
      <sheetName val="[SHOPLIST.xls]_SHOPLIST_xl_9796"/>
      <sheetName val="[SHOPLIST.xls]_SHOPLIST_xl_9797"/>
      <sheetName val="[SHOPLIST.xls]_SHOPLIST_xl_9798"/>
      <sheetName val="[SHOPLIST.xls]_SHOPLIST_xl_9799"/>
      <sheetName val="[SHOPLIST.xls]_SHOPLIST_xl_9800"/>
      <sheetName val="[SHOPLIST.xls]_SHOPLIST_xl_9801"/>
      <sheetName val="[SHOPLIST.xls]_SHOPLIST_xl_9802"/>
      <sheetName val="[SHOPLIST.xls]_SHOPLIST_xl_9803"/>
      <sheetName val="[SHOPLIST.xls]_SHOPLIST_xl_9804"/>
      <sheetName val="[SHOPLIST.xls]_SHOPLIST_xl_9805"/>
      <sheetName val="[SHOPLIST.xls]_SHOPLIST_xl_9806"/>
      <sheetName val="[SHOPLIST.xls]_SHOPLIST_x_10014"/>
      <sheetName val="[SHOPLIST.xls]_SHOPLIST_x_10015"/>
      <sheetName val="[SHOPLIST.xls]_SHOPLIST_x_10016"/>
      <sheetName val="[SHOPLIST.xls]_SHOPLIST_x_10017"/>
      <sheetName val="[SHOPLIST.xls]_SHOPLIST_x_10018"/>
      <sheetName val="[SHOPLIST.xls]_SHOPLIST_x_10019"/>
      <sheetName val="[SHOPLIST.xls]_SHOPLIST_x_10020"/>
      <sheetName val="[SHOPLIST.xls]_SHOPLIST_x_10021"/>
      <sheetName val="[SHOPLIST.xls]_SHOPLIST_x_10022"/>
      <sheetName val="[SHOPLIST.xls]_SHOPLIST_x_10023"/>
      <sheetName val="[SHOPLIST.xls]_SHOPLIST_x_10024"/>
      <sheetName val="[SHOPLIST.xls]_SHOPLIST_x_10025"/>
      <sheetName val="[SHOPLIST.xls]_SHOPLIST_x_10026"/>
      <sheetName val="[SHOPLIST.xls]_SHOPLIST_x_10027"/>
      <sheetName val="[SHOPLIST.xls]_SHOPLIST_x_10028"/>
      <sheetName val="[SHOPLIST.xls]_SHOPLIST_x_10029"/>
      <sheetName val="[SHOPLIST.xls]_SHOPLIST_x_10030"/>
      <sheetName val="[SHOPLIST.xls]_SHOPLIST_x_10031"/>
      <sheetName val="[SHOPLIST.xls]_SHOPLIST_x_10032"/>
      <sheetName val="[SHOPLIST.xls]_SHOPLIST_x_10033"/>
      <sheetName val="[SHOPLIST.xls]_SHOPLIST_x_10034"/>
      <sheetName val="[SHOPLIST.xls]_SHOPLIST_x_10035"/>
      <sheetName val="[SHOPLIST.xls]_SHOPLIST_x_10036"/>
      <sheetName val="[SHOPLIST.xls]_SHOPLIST_x_10037"/>
      <sheetName val="[SHOPLIST.xls]_SHOPLIST_x_10038"/>
      <sheetName val="[SHOPLIST.xls]_SHOPLIST_x_10039"/>
      <sheetName val="[SHOPLIST.xls]_SHOPLIST_x_10040"/>
      <sheetName val="[SHOPLIST.xls]_SHOPLIST_x_10041"/>
      <sheetName val="[SHOPLIST.xls]_SHOPLIST_x_10042"/>
      <sheetName val="[SHOPLIST.xls]_SHOPLIST_x_10043"/>
      <sheetName val="[SHOPLIST.xls]_SHOPLIST_x_10044"/>
      <sheetName val="[SHOPLIST.xls]_SHOPLIST_x_10045"/>
      <sheetName val="[SHOPLIST.xls]_SHOPLIST_x_10046"/>
      <sheetName val="[SHOPLIST.xls]_SHOPLIST_x_10047"/>
      <sheetName val="[SHOPLIST.xls]_SHOPLIST_x_10048"/>
      <sheetName val="[SHOPLIST.xls]_SHOPLIST_x_10049"/>
      <sheetName val="[SHOPLIST.xls]_SHOPLIST_x_10050"/>
      <sheetName val="[SHOPLIST.xls]_SHOPLIST_x_10051"/>
      <sheetName val="[SHOPLIST.xls]_SHOPLIST_x_10052"/>
      <sheetName val="[SHOPLIST.xls]_SHOPLIST_x_10053"/>
      <sheetName val="[SHOPLIST.xls]_SHOPLIST_x_10054"/>
      <sheetName val="[SHOPLIST.xls]_SHOPLIST_x_10055"/>
      <sheetName val="[SHOPLIST.xls]_SHOPLIST_x_10056"/>
      <sheetName val="[SHOPLIST.xls]_SHOPLIST_x_10057"/>
      <sheetName val="[SHOPLIST.xls]_SHOPLIST_x_10058"/>
      <sheetName val="[SHOPLIST.xls]_SHOPLIST_x_10059"/>
      <sheetName val="[SHOPLIST.xls]_SHOPLIST_x_10060"/>
      <sheetName val="[SHOPLIST.xls]_SHOPLIST_x_10061"/>
      <sheetName val="[SHOPLIST.xls]_SHOPLIST_x_10062"/>
      <sheetName val="[SHOPLIST.xls]_SHOPLIST_x_10063"/>
      <sheetName val="[SHOPLIST.xls]_SHOPLIST_x_10064"/>
      <sheetName val="[SHOPLIST.xls]_SHOPLIST_x_10065"/>
      <sheetName val="[SHOPLIST.xls]_SHOPLIST_x_10066"/>
      <sheetName val="[SHOPLIST.xls]_SHOPLIST_x_10067"/>
      <sheetName val="[SHOPLIST.xls]_SHOPLIST_x_10068"/>
      <sheetName val="[SHOPLIST.xls]_SHOPLIST_x_10069"/>
      <sheetName val="[SHOPLIST.xls]_SHOPLIST_x_10070"/>
      <sheetName val="[SHOPLIST.xls]_SHOPLIST_x_10071"/>
      <sheetName val="[SHOPLIST.xls]_SHOPLIST_x_10072"/>
      <sheetName val="[SHOPLIST.xls]_SHOPLIST_x_10073"/>
      <sheetName val="[SHOPLIST.xls]_SHOPLIST_x_10074"/>
      <sheetName val="[SHOPLIST.xls]_SHOPLIST_x_10075"/>
      <sheetName val="[SHOPLIST.xls]_SHOPLIST_x_10076"/>
      <sheetName val="[SHOPLIST.xls]_SHOPLIST_x_10077"/>
      <sheetName val="[SHOPLIST.xls]_SHOPLIST_x_10078"/>
      <sheetName val="[SHOPLIST.xls]_SHOPLIST_x_10079"/>
      <sheetName val="[SHOPLIST.xls]_SHOPLIST_x_10080"/>
      <sheetName val="[SHOPLIST.xls]_SHOPLIST_x_10081"/>
      <sheetName val="[SHOPLIST.xls]_SHOPLIST_x_10082"/>
      <sheetName val="[SHOPLIST.xls]_SHOPLIST_x_10083"/>
      <sheetName val="[SHOPLIST.xls]_SHOPLIST_x_10084"/>
      <sheetName val="[SHOPLIST.xls]_SHOPLIST_x_10085"/>
      <sheetName val="[SHOPLIST.xls]_SHOPLIST_x_10086"/>
      <sheetName val="[SHOPLIST.xls]_SHOPLIST_x_10087"/>
      <sheetName val="[SHOPLIST.xls]_SHOPLIST_x_10088"/>
      <sheetName val="[SHOPLIST.xls]_SHOPLIST_xl_9807"/>
      <sheetName val="[SHOPLIST.xls]_SHOPLIST_x_10089"/>
      <sheetName val="[SHOPLIST.xls]70___0_s__i___117"/>
      <sheetName val="[SHOPLIST.xls]_SHOPLIST_xl_9808"/>
      <sheetName val="[SHOPLIST.xls]_SHOPLIST_xl_9809"/>
      <sheetName val="[SHOPLIST.xls]_SHOPLIST_xl_9810"/>
      <sheetName val="[SHOPLIST.xls]_SHOPLIST_xl_9811"/>
      <sheetName val="[SHOPLIST.xls]70___0_s__i___118"/>
      <sheetName val="[SHOPLIST.xls]_VW__VU________97"/>
      <sheetName val="[SHOPLIST.xls]_VW__VU________98"/>
      <sheetName val="[SHOPLIST.xls]70_x005f_x0000___0_x_35"/>
      <sheetName val="[SHOPLIST.xls]70___0_s__i___119"/>
      <sheetName val="[SHOPLIST.xls]70___0_s__i___120"/>
      <sheetName val="[SHOPLIST.xls]_SHOPLIST_x_10090"/>
      <sheetName val="[SHOPLIST.xls]_SHOPLIST_x_10091"/>
      <sheetName val="[SHOPLIST.xls]_SHOPLIST_x_10092"/>
      <sheetName val="[SHOPLIST.xls]_SHOPLIST_x_10093"/>
      <sheetName val="[SHOPLIST.xls]_SHOPLIST_x_10094"/>
      <sheetName val="[SHOPLIST.xls]_SHOPLIST_x_10095"/>
      <sheetName val="[SHOPLIST.xls]_SHOPLIST_x_10096"/>
      <sheetName val="[SHOPLIST.xls]_SHOPLIST_x_10097"/>
      <sheetName val="[SHOPLIST.xls]_SHOPLIST_x_10098"/>
      <sheetName val="[SHOPLIST.xls]_SHOPLIST_x_10099"/>
      <sheetName val="[SHOPLIST.xls]_SHOPLIST_x_10100"/>
      <sheetName val="[SHOPLIST.xls]_SHOPLIST_x_10101"/>
      <sheetName val="[SHOPLIST.xls]_SHOPLIST_x_10102"/>
      <sheetName val="[SHOPLIST.xls]_SHOPLIST_x_10103"/>
      <sheetName val="[SHOPLIST.xls]_SHOPLIST_x_10104"/>
      <sheetName val="[SHOPLIST.xls]_SHOPLIST_x_10105"/>
      <sheetName val="[SHOPLIST.xls]_SHOPLIST_x_10106"/>
      <sheetName val="[SHOPLIST.xls]_SHOPLIST_x_10107"/>
      <sheetName val="[SHOPLIST.xls]_SHOPLIST_x_10108"/>
      <sheetName val="[SHOPLIST.xls]_SHOPLIST_x_10109"/>
      <sheetName val="[SHOPLIST.xls]_SHOPLIST_x_10110"/>
      <sheetName val="[SHOPLIST.xls]_SHOPLIST_x_10111"/>
      <sheetName val="[SHOPLIST.xls]_SHOPLIST_x_10112"/>
      <sheetName val="[SHOPLIST.xls]_SHOPLIST_x_10113"/>
      <sheetName val="[SHOPLIST.xls]_SHOPLIST_x_10114"/>
      <sheetName val="[SHOPLIST.xls]_SHOPLIST_x_10115"/>
      <sheetName val="[SHOPLIST.xls]_SHOPLIST_x_10116"/>
      <sheetName val="[SHOPLIST.xls]_SHOPLIST_x_10117"/>
      <sheetName val="[SHOPLIST.xls]_SHOPLIST_x_10118"/>
      <sheetName val="[SHOPLIST.xls]_SHOPLIST_x_10119"/>
      <sheetName val="[SHOPLIST.xls]_SHOPLIST_x_10120"/>
      <sheetName val="[SHOPLIST.xls]_SHOPLIST_x_10121"/>
      <sheetName val="[SHOPLIST.xls]_SHOPLIST_x_10122"/>
      <sheetName val="[SHOPLIST.xls]_SHOPLIST_x_10123"/>
      <sheetName val="[SHOPLIST.xls]_SHOPLIST_x_10124"/>
      <sheetName val="[SHOPLIST.xls]_SHOPLIST_x_10125"/>
      <sheetName val="[SHOPLIST.xls]_SHOPLIST_x_10126"/>
      <sheetName val="[SHOPLIST.xls]_SHOPLIST_x_10127"/>
      <sheetName val="[SHOPLIST.xls]_SHOPLIST_x_10128"/>
      <sheetName val="[SHOPLIST.xls]_SHOPLIST_x_10129"/>
      <sheetName val="[SHOPLIST.xls]_SHOPLIST_x_10130"/>
      <sheetName val="[SHOPLIST.xls]_SHOPLIST_x_10131"/>
      <sheetName val="[SHOPLIST.xls]_SHOPLIST_x_10132"/>
      <sheetName val="[SHOPLIST.xls]_SHOPLIST_x_10133"/>
      <sheetName val="[SHOPLIST.xls]_SHOPLIST_x_10134"/>
      <sheetName val="[SHOPLIST.xls]_SHOPLIST_x_10135"/>
      <sheetName val="[SHOPLIST.xls]_SHOPLIST_x_10136"/>
      <sheetName val="[SHOPLIST.xls]_SHOPLIST_x_10137"/>
      <sheetName val="[SHOPLIST.xls]_SHOPLIST_x_10138"/>
      <sheetName val="[SHOPLIST.xls]_SHOPLIST_x_10139"/>
      <sheetName val="[SHOPLIST.xls]_SHOPLIST_x_10140"/>
      <sheetName val="[SHOPLIST.xls]_SHOPLIST_x_10141"/>
      <sheetName val="[SHOPLIST.xls]_SHOPLIST_x_10142"/>
      <sheetName val="[SHOPLIST.xls]_SHOPLIST_x_10143"/>
      <sheetName val="[SHOPLIST.xls]_SHOPLIST_x_10144"/>
      <sheetName val="[SHOPLIST.xls]_SHOPLIST_x_10145"/>
      <sheetName val="[SHOPLIST.xls]_SHOPLIST_x_10146"/>
      <sheetName val="[SHOPLIST.xls]_SHOPLIST_x_10147"/>
      <sheetName val="[SHOPLIST.xls]_SHOPLIST_x_10148"/>
      <sheetName val="[SHOPLIST.xls]_SHOPLIST_x_10149"/>
      <sheetName val="[SHOPLIST.xls]_SHOPLIST_x_10150"/>
      <sheetName val="[SHOPLIST.xls]_SHOPLIST_x_10151"/>
      <sheetName val="[SHOPLIST.xls]_SHOPLIST_x_10152"/>
      <sheetName val="[SHOPLIST.xls]_SHOPLIST_x_10153"/>
      <sheetName val="[SHOPLIST.xls]_SHOPLIST_x_10154"/>
      <sheetName val="[SHOPLIST.xls]_SHOPLIST_x_10155"/>
      <sheetName val="[SHOPLIST.xls]_SHOPLIST_x_10156"/>
      <sheetName val="[SHOPLIST.xls]_SHOPLIST_x_10157"/>
      <sheetName val="[SHOPLIST.xls]_SHOPLIST_x_10158"/>
      <sheetName val="[SHOPLIST.xls]_SHOPLIST_x_10159"/>
      <sheetName val="[SHOPLIST.xls]_SHOPLIST_x_10160"/>
      <sheetName val="[SHOPLIST.xls]_SHOPLIST_x_10161"/>
      <sheetName val="[SHOPLIST.xls]_SHOPLIST_x_10162"/>
      <sheetName val="[SHOPLIST.xls]_SHOPLIST_x_10163"/>
      <sheetName val="[SHOPLIST.xls]_SHOPLIST_x_10164"/>
      <sheetName val="[SHOPLIST.xls]_SHOPLIST_x_10165"/>
      <sheetName val="[SHOPLIST.xls]_SHOPLIST_x_10166"/>
      <sheetName val="[SHOPLIST.xls]_SHOPLIST_x_10167"/>
      <sheetName val="[SHOPLIST.xls]_SHOPLIST_x_10168"/>
      <sheetName val="[SHOPLIST.xls]_SHOPLIST_x_10169"/>
      <sheetName val="[SHOPLIST.xls]_SHOPLIST_x_10170"/>
      <sheetName val="[SHOPLIST.xls]_SHOPLIST_x_10171"/>
      <sheetName val="[SHOPLIST.xls]_SHOPLIST_x_10172"/>
      <sheetName val="[SHOPLIST.xls]_SHOPLIST_x_10173"/>
      <sheetName val="[SHOPLIST.xls]_SHOPLIST_x_10174"/>
      <sheetName val="[SHOPLIST.xls]_SHOPLIST_x_10175"/>
      <sheetName val="[SHOPLIST.xls]_SHOPLIST_x_10176"/>
      <sheetName val="[SHOPLIST.xls]_SHOPLIST_x_10177"/>
      <sheetName val="[SHOPLIST.xls]_SHOPLIST_x_10178"/>
      <sheetName val="[SHOPLIST.xls]_SHOPLIST_x_10179"/>
      <sheetName val="[SHOPLIST.xls]_SHOPLIST_x_10180"/>
      <sheetName val="[SHOPLIST.xls]_SHOPLIST_x_10181"/>
      <sheetName val="[SHOPLIST.xls]_SHOPLIST_x_10182"/>
      <sheetName val="[SHOPLIST.xls]_SHOPLIST_x_10183"/>
      <sheetName val="[SHOPLIST.xls]_SHOPLIST_x_10184"/>
      <sheetName val="[SHOPLIST.xls]_SHOPLIST_x_10185"/>
      <sheetName val="[SHOPLIST.xls]_SHOPLIST_x_10186"/>
      <sheetName val="[SHOPLIST.xls]_SHOPLIST_x_10187"/>
      <sheetName val="[SHOPLIST.xls]_SHOPLIST_x_10188"/>
      <sheetName val="[SHOPLIST.xls]_SHOPLIST_x_10189"/>
      <sheetName val="[SHOPLIST.xls]_SHOPLIST_x_10190"/>
      <sheetName val="[SHOPLIST.xls]_SHOPLIST_x_10191"/>
      <sheetName val="[SHOPLIST.xls]_SHOPLIST_x_10192"/>
      <sheetName val="[SHOPLIST.xls]_SHOPLIST_x_10193"/>
      <sheetName val="[SHOPLIST.xls]_SHOPLIST_x_10194"/>
      <sheetName val="[SHOPLIST.xls]_SHOPLIST_x_10195"/>
      <sheetName val="[SHOPLIST.xls]_SHOPLIST_x_10196"/>
      <sheetName val="[SHOPLIST.xls]_SHOPLIST_x_10197"/>
      <sheetName val="[SHOPLIST.xls]_SHOPLIST_x_10198"/>
      <sheetName val="[SHOPLIST.xls]_SHOPLIST_x_10199"/>
      <sheetName val="[SHOPLIST.xls]70_x005f_x005f_x005f_x0000_26"/>
      <sheetName val="[SHOPLIST.xls]_SHOPLIST_x_10200"/>
      <sheetName val="[SHOPLIST.xls]_SHOPLIST_x_10201"/>
      <sheetName val="[SHOPLIST.xls]_SHOPLIST_x_10202"/>
      <sheetName val="[SHOPLIST.xls]70___0_s__i___121"/>
      <sheetName val="[SHOPLIST.xls]_SHOPLIST_x_10203"/>
      <sheetName val="[SHOPLIST.xls]_SHOPLIST_x_10204"/>
      <sheetName val="[SHOPLIST.xls]_SHOPLIST_x_10205"/>
      <sheetName val="[SHOPLIST.xls]_SHOPLIST_x_10206"/>
      <sheetName val="[SHOPLIST.xls]_SHOPLIST_x_10207"/>
      <sheetName val="[SHOPLIST.xls]_SHOPLIST_x_10208"/>
      <sheetName val="[SHOPLIST.xls]_SHOPLIST_x_10209"/>
      <sheetName val="[SHOPLIST.xls]_SHOPLIST_x_10210"/>
      <sheetName val="[SHOPLIST.xls]_SHOPLIST_x_10211"/>
      <sheetName val="[SHOPLIST.xls]_SHOPLIST_x_10212"/>
      <sheetName val="[SHOPLIST.xls]_SHOPLIST_x_10213"/>
      <sheetName val="[SHOPLIST.xls]_SHOPLIST_x_10214"/>
      <sheetName val="[SHOPLIST.xls]_SHOPLIST_x_10215"/>
      <sheetName val="[SHOPLIST.xls]_SHOPLIST_x_10216"/>
      <sheetName val="[SHOPLIST.xls]_SHOPLIST_x_10217"/>
      <sheetName val="[SHOPLIST.xls]_SHOPLIST_x_10218"/>
      <sheetName val="[SHOPLIST.xls]_SHOPLIST_x_10219"/>
      <sheetName val="[SHOPLIST.xls]_SHOPLIST_x_10220"/>
      <sheetName val="[SHOPLIST.xls]_SHOPLIST_x_10221"/>
      <sheetName val="[SHOPLIST.xls]_SHOPLIST_x_10222"/>
      <sheetName val="[SHOPLIST.xls]_SHOPLIST_x_10223"/>
      <sheetName val="[SHOPLIST.xls]_SHOPLIST_x_10224"/>
      <sheetName val="[SHOPLIST.xls]_SHOPLIST_x_10225"/>
      <sheetName val="[SHOPLIST.xls]_SHOPLIST_x_10226"/>
      <sheetName val="[SHOPLIST.xls]_SHOPLIST_x_10227"/>
      <sheetName val="[SHOPLIST.xls]_SHOPLIST_x_10228"/>
      <sheetName val="[SHOPLIST.xls]_SHOPLIST_x_10229"/>
      <sheetName val="[SHOPLIST.xls]_SHOPLIST_x_10230"/>
      <sheetName val="[SHOPLIST.xls]_SHOPLIST_x_10231"/>
      <sheetName val="[SHOPLIST.xls]_SHOPLIST_x_10232"/>
      <sheetName val="[SHOPLIST.xls]_SHOPLIST_x_10233"/>
      <sheetName val="[SHOPLIST.xls]_SHOPLIST_x_10234"/>
      <sheetName val="[SHOPLIST.xls]_SHOPLIST_x_10235"/>
      <sheetName val="[SHOPLIST.xls]_SHOPLIST_x_10236"/>
      <sheetName val="[SHOPLIST.xls]_SHOPLIST_x_10237"/>
      <sheetName val="[SHOPLIST.xls]_SHOPLIST_x_10238"/>
      <sheetName val="[SHOPLIST.xls]_SHOPLIST_x_10239"/>
      <sheetName val="[SHOPLIST.xls]_SHOPLIST_x_10240"/>
      <sheetName val="[SHOPLIST.xls]_SHOPLIST_x_10241"/>
      <sheetName val="[SHOPLIST.xls]_SHOPLIST_x_10242"/>
      <sheetName val="[SHOPLIST.xls]_SHOPLIST_x_10243"/>
      <sheetName val="[SHOPLIST.xls]_SHOPLIST_x_10244"/>
      <sheetName val="[SHOPLIST.xls]_SHOPLIST_x_10245"/>
      <sheetName val="[SHOPLIST.xls]_SHOPLIST_x_10246"/>
      <sheetName val="[SHOPLIST.xls]_SHOPLIST_x_10247"/>
      <sheetName val="[SHOPLIST.xls]_SHOPLIST_x_10248"/>
      <sheetName val="[SHOPLIST.xls]_SHOPLIST_x_10249"/>
      <sheetName val="[SHOPLIST.xls]_SHOPLIST_x_10250"/>
      <sheetName val="[SHOPLIST.xls]_SHOPLIST_x_10251"/>
      <sheetName val="[SHOPLIST.xls]_SHOPLIST_x_10252"/>
      <sheetName val="[SHOPLIST.xls]_SHOPLIST_x_10253"/>
      <sheetName val="[SHOPLIST.xls]_SHOPLIST_x_10254"/>
      <sheetName val="[SHOPLIST.xls]_SHOPLIST_x_10255"/>
      <sheetName val="[SHOPLIST.xls]_SHOPLIST_x_10256"/>
      <sheetName val="[SHOPLIST.xls]_SHOPLIST_x_10257"/>
      <sheetName val="[SHOPLIST.xls]_SHOPLIST_x_10258"/>
      <sheetName val="[SHOPLIST.xls]_SHOPLIST_x_10259"/>
      <sheetName val="[SHOPLIST.xls]_SHOPLIST_x_10260"/>
      <sheetName val="[SHOPLIST.xls]_SHOPLIST_x_10261"/>
      <sheetName val="[SHOPLIST.xls]_SHOPLIST_x_10262"/>
      <sheetName val="[SHOPLIST.xls]_SHOPLIST_x_10263"/>
      <sheetName val="[SHOPLIST.xls]_SHOPLIST_x_10264"/>
      <sheetName val="[SHOPLIST.xls]_SHOPLIST_x_10265"/>
      <sheetName val="[SHOPLIST.xls]_SHOPLIST_x_10266"/>
      <sheetName val="[SHOPLIST.xls]_SHOPLIST_x_10267"/>
      <sheetName val="[SHOPLIST.xls]_SHOPLIST_x_10268"/>
      <sheetName val="[SHOPLIST.xls]_SHOPLIST_x_10269"/>
      <sheetName val="[SHOPLIST.xls]_SHOPLIST_x_10270"/>
      <sheetName val="[SHOPLIST.xls]_SHOPLIST_x_10271"/>
      <sheetName val="[SHOPLIST.xls]_SHOPLIST_x_10272"/>
      <sheetName val="[SHOPLIST.xls]_SHOPLIST_x_10273"/>
      <sheetName val="[SHOPLIST.xls]_SHOPLIST_x_10274"/>
      <sheetName val="[SHOPLIST.xls]_SHOPLIST_x_10275"/>
      <sheetName val="[SHOPLIST.xls]_SHOPLIST_x_10276"/>
      <sheetName val="[SHOPLIST.xls]_SHOPLIST_x_10277"/>
      <sheetName val="[SHOPLIST.xls]_SHOPLIST_x_10278"/>
      <sheetName val="[SHOPLIST.xls]_SHOPLIST_x_10279"/>
      <sheetName val="[SHOPLIST.xls]_SHOPLIST_x_10280"/>
      <sheetName val="[SHOPLIST.xls]_SHOPLIST_x_10281"/>
      <sheetName val="[SHOPLIST.xls]_SHOPLIST_x_10282"/>
      <sheetName val="[SHOPLIST.xls]_SHOPLIST_x_10283"/>
      <sheetName val="[SHOPLIST.xls]_SHOPLIST_x_10284"/>
      <sheetName val="[SHOPLIST.xls]_SHOPLIST_x_10285"/>
      <sheetName val="[SHOPLIST.xls]_SHOPLIST_x_10286"/>
      <sheetName val="[SHOPLIST.xls]_SHOPLIST_x_10287"/>
      <sheetName val="[SHOPLIST.xls]_SHOPLIST_x_10288"/>
      <sheetName val="[SHOPLIST.xls]_SHOPLIST_x_10289"/>
      <sheetName val="[SHOPLIST.xls]_SHOPLIST_x_10290"/>
      <sheetName val="[SHOPLIST.xls]_SHOPLIST_x_10291"/>
      <sheetName val="[SHOPLIST.xls]_SHOPLIST_x_10292"/>
      <sheetName val="[SHOPLIST.xls]_SHOPLIST_x_10293"/>
      <sheetName val="[SHOPLIST.xls]_SHOPLIST_x_10294"/>
      <sheetName val="[SHOPLIST.xls]_SHOPLIST_x_10295"/>
      <sheetName val="[SHOPLIST.xls]_SHOPLIST_x_10296"/>
      <sheetName val="[SHOPLIST.xls]_SHOPLIST_x_10297"/>
      <sheetName val="[SHOPLIST.xls]_SHOPLIST_x_10298"/>
      <sheetName val="[SHOPLIST.xls]_SHOPLIST_x_10299"/>
      <sheetName val="[SHOPLIST.xls]_SHOPLIST_x_10300"/>
      <sheetName val="[SHOPLIST.xls]_SHOPLIST_x_10301"/>
      <sheetName val="[SHOPLIST.xls]_SHOPLIST_x_10302"/>
      <sheetName val="[SHOPLIST.xls]_SHOPLIST_x_10303"/>
      <sheetName val="[SHOPLIST.xls]_SHOPLIST_x_10304"/>
      <sheetName val="[SHOPLIST.xls]_SHOPLIST_x_10305"/>
      <sheetName val="[SHOPLIST.xls]_SHOPLIST_x_10306"/>
      <sheetName val="[SHOPLIST.xls]_SHOPLIST_x_10307"/>
      <sheetName val="[SHOPLIST.xls]_SHOPLIST_x_10308"/>
      <sheetName val="[SHOPLIST.xls]_SHOPLIST_x_10309"/>
      <sheetName val="[SHOPLIST.xls]_SHOPLIST_x_10310"/>
      <sheetName val="[SHOPLIST.xls]_SHOPLIST_x_10311"/>
      <sheetName val="[SHOPLIST.xls]70_x005f_x0000___0_x_36"/>
      <sheetName val="[SHOPLIST.xls]_SHOPLIST_x_10312"/>
      <sheetName val="[SHOPLIST.xls]_SHOPLIST_x_10313"/>
      <sheetName val="[SHOPLIST.xls]_SHOPLIST_x_10314"/>
      <sheetName val="[SHOPLIST.xls]_SHOPLIST_x_10315"/>
      <sheetName val="[SHOPLIST.xls]_SHOPLIST_x_10316"/>
      <sheetName val="[SHOPLIST.xls]_SHOPLIST_x_10317"/>
      <sheetName val="[SHOPLIST.xls]_SHOPLIST_x_10318"/>
      <sheetName val="[SHOPLIST.xls]_SHOPLIST_x_10319"/>
      <sheetName val="[SHOPLIST.xls]_SHOPLIST_x_10320"/>
      <sheetName val="[SHOPLIST.xls]_SHOPLIST_x_10321"/>
      <sheetName val="[SHOPLIST.xls]_SHOPLIST_x_10322"/>
      <sheetName val="[SHOPLIST.xls]_SHOPLIST_x_10323"/>
      <sheetName val="[SHOPLIST.xls]_SHOPLIST_x_10324"/>
      <sheetName val="[SHOPLIST.xls]_SHOPLIST_x_10325"/>
      <sheetName val="[SHOPLIST.xls]_SHOPLIST_x_10326"/>
      <sheetName val="[SHOPLIST.xls]_SHOPLIST_x_10327"/>
      <sheetName val="[SHOPLIST.xls]_SHOPLIST_x_10328"/>
      <sheetName val="[SHOPLIST.xls]_SHOPLIST_x_10329"/>
      <sheetName val="[SHOPLIST.xls]_SHOPLIST_x_10330"/>
      <sheetName val="[SHOPLIST.xls]_SHOPLIST_x_10331"/>
      <sheetName val="[SHOPLIST.xls]_SHOPLIST_x_10332"/>
      <sheetName val="[SHOPLIST.xls]_SHOPLIST_x_10333"/>
      <sheetName val="[SHOPLIST.xls]_SHOPLIST_x_10334"/>
      <sheetName val="[SHOPLIST.xls]_SHOPLIST_x_10335"/>
      <sheetName val="[SHOPLIST.xls]_SHOPLIST_x_10336"/>
      <sheetName val="[SHOPLIST.xls]_SHOPLIST_x_10337"/>
      <sheetName val="[SHOPLIST.xls]_SHOPLIST_x_10338"/>
      <sheetName val="[SHOPLIST.xls]_SHOPLIST_x_10339"/>
      <sheetName val="[SHOPLIST.xls]_SHOPLIST_x_10340"/>
      <sheetName val="[SHOPLIST.xls]_SHOPLIST_x_10341"/>
      <sheetName val="[SHOPLIST.xls]_SHOPLIST_x_10342"/>
      <sheetName val="[SHOPLIST.xls]_SHOPLIST_x_10343"/>
      <sheetName val="[SHOPLIST.xls]_SHOPLIST_x_10344"/>
      <sheetName val="[SHOPLIST.xls]_SHOPLIST_x_10345"/>
      <sheetName val="[SHOPLIST.xls]_SHOPLIST_x_10346"/>
      <sheetName val="[SHOPLIST.xls]_SHOPLIST_x_10347"/>
      <sheetName val="[SHOPLIST.xls]_SHOPLIST_x_10348"/>
      <sheetName val="[SHOPLIST.xls]_SHOPLIST_x_10349"/>
      <sheetName val="[SHOPLIST.xls]_SHOPLIST_x_10350"/>
      <sheetName val="[SHOPLIST.xls]_SHOPLIST_x_10351"/>
      <sheetName val="[SHOPLIST.xls]_SHOPLIST_x_10352"/>
      <sheetName val="[SHOPLIST.xls]_SHOPLIST_x_10353"/>
      <sheetName val="[SHOPLIST.xls]_SHOPLIST_x_10354"/>
      <sheetName val="[SHOPLIST.xls]_SHOPLIST_x_10355"/>
      <sheetName val="[SHOPLIST.xls]_SHOPLIST_x_10356"/>
      <sheetName val="[SHOPLIST.xls]_SHOPLIST_x_10357"/>
      <sheetName val="[SHOPLIST.xls]_SHOPLIST_x_10358"/>
      <sheetName val="[SHOPLIST.xls]_SHOPLIST_x_10359"/>
      <sheetName val="[SHOPLIST.xls]_SHOPLIST_x_10360"/>
      <sheetName val="[SHOPLIST.xls]_SHOPLIST_x_10361"/>
      <sheetName val="[SHOPLIST.xls]_SHOPLIST_x_10362"/>
      <sheetName val="[SHOPLIST.xls]_SHOPLIST_x_10363"/>
      <sheetName val="[SHOPLIST.xls]_SHOPLIST_x_10364"/>
      <sheetName val="[SHOPLIST.xls]_SHOPLIST_x_10365"/>
      <sheetName val="[SHOPLIST.xls]_SHOPLIST_x_10366"/>
      <sheetName val="[SHOPLIST.xls]_SHOPLIST_x_10367"/>
      <sheetName val="[SHOPLIST.xls]_SHOPLIST_x_10368"/>
      <sheetName val="[SHOPLIST.xls]_SHOPLIST_x_10369"/>
      <sheetName val="[SHOPLIST.xls]_SHOPLIST_x_10370"/>
      <sheetName val="[SHOPLIST.xls]_SHOPLIST_x_10371"/>
      <sheetName val="[SHOPLIST.xls]_SHOPLIST_x_10372"/>
      <sheetName val="[SHOPLIST.xls]_SHOPLIST_x_10373"/>
      <sheetName val="[SHOPLIST.xls]_SHOPLIST_x_10374"/>
      <sheetName val="[SHOPLIST.xls]_SHOPLIST_x_10375"/>
      <sheetName val="[SHOPLIST.xls]_SHOPLIST_x_10376"/>
      <sheetName val="[SHOPLIST.xls]_SHOPLIST_x_10377"/>
      <sheetName val="[SHOPLIST.xls]_SHOPLIST_x_10378"/>
      <sheetName val="[SHOPLIST.xls]_SHOPLIST_x_10379"/>
      <sheetName val="[SHOPLIST.xls]_SHOPLIST_x_10380"/>
      <sheetName val="[SHOPLIST.xls]_SHOPLIST_x_10381"/>
      <sheetName val="[SHOPLIST.xls]_SHOPLIST_x_10382"/>
      <sheetName val="[SHOPLIST.xls]_SHOPLIST_x_10383"/>
      <sheetName val="[SHOPLIST.xls]_SHOPLIST_x_10384"/>
      <sheetName val="[SHOPLIST.xls]_SHOPLIST_x_10385"/>
      <sheetName val="[SHOPLIST.xls]_SHOPLIST_x_10386"/>
      <sheetName val="[SHOPLIST.xls]_SHOPLIST_x_10387"/>
      <sheetName val="[SHOPLIST.xls]_SHOPLIST_x_10388"/>
      <sheetName val="[SHOPLIST.xls]_SHOPLIST_x_10389"/>
      <sheetName val="[SHOPLIST.xls]_SHOPLIST_x_10390"/>
      <sheetName val="[SHOPLIST.xls]_SHOPLIST_x_10391"/>
      <sheetName val="[SHOPLIST.xls]_SHOPLIST_x_10392"/>
      <sheetName val="[SHOPLIST.xls]_SHOPLIST_x_10393"/>
      <sheetName val="[SHOPLIST.xls]_SHOPLIST_x_10394"/>
      <sheetName val="[SHOPLIST.xls]_SHOPLIST_x_10395"/>
      <sheetName val="[SHOPLIST.xls]_SHOPLIST_x_10396"/>
      <sheetName val="[SHOPLIST.xls]_SHOPLIST_x_10397"/>
      <sheetName val="[SHOPLIST.xls]_SHOPLIST_x_10398"/>
      <sheetName val="[SHOPLIST.xls]_SHOPLIST_x_10399"/>
      <sheetName val="[SHOPLIST.xls]_VW__VU________99"/>
      <sheetName val="[SHOPLIST.xls]_VW__VU_______100"/>
      <sheetName val="[SHOPLIST.xls]_SHOPLIST_x_10400"/>
      <sheetName val="[SHOPLIST.xls]70___0_s__i___122"/>
      <sheetName val="[SHOPLIST.xls]_SHOPLIST_x_10401"/>
      <sheetName val="[SHOPLIST.xls]_SHOPLIST_x_10402"/>
      <sheetName val="[SHOPLIST.xls]_VW__VU_______101"/>
      <sheetName val="[SHOPLIST.xls]_VW__VU_______102"/>
      <sheetName val="[SHOPLIST.xls]_SHOPLIST_x_10403"/>
      <sheetName val="[SHOPLIST.xls]_SHOPLIST_x_10404"/>
      <sheetName val="[SHOPLIST.xls]70___0_s__i___123"/>
      <sheetName val="[SHOPLIST.xls]_SHOPLIST_x_10405"/>
      <sheetName val="[SHOPLIST.xls]_SHOPLIST_x_10406"/>
      <sheetName val="[SHOPLIST.xls]_SHOPLIST_x_10407"/>
      <sheetName val="[SHOPLIST.xls]_SHOPLIST_x_10408"/>
      <sheetName val="[SHOPLIST.xls]_SHOPLIST_x_10409"/>
      <sheetName val="[SHOPLIST.xls]_SHOPLIST_x_10410"/>
      <sheetName val="[SHOPLIST.xls]_SHOPLIST_x_10411"/>
      <sheetName val="[SHOPLIST.xls]_SHOPLIST_x_10412"/>
      <sheetName val="[SHOPLIST.xls]_SHOPLIST_x_10413"/>
      <sheetName val="[SHOPLIST.xls]_SHOPLIST_x_10414"/>
      <sheetName val="[SHOPLIST.xls]_SHOPLIST_x_10415"/>
      <sheetName val="[SHOPLIST.xls]_SHOPLIST_x_10416"/>
      <sheetName val="[SHOPLIST.xls]_SHOPLIST_x_10417"/>
      <sheetName val="[SHOPLIST.xls]_SHOPLIST_x_10418"/>
      <sheetName val="[SHOPLIST.xls]_SHOPLIST_x_10419"/>
      <sheetName val="[SHOPLIST.xls]_SHOPLIST_x_10420"/>
      <sheetName val="[SHOPLIST.xls]_SHOPLIST_x_10421"/>
      <sheetName val="[SHOPLIST.xls]_SHOPLIST_x_10422"/>
      <sheetName val="[SHOPLIST.xls]_SHOPLIST_x_10423"/>
      <sheetName val="[SHOPLIST.xls]_SHOPLIST_x_10424"/>
      <sheetName val="[SHOPLIST.xls]_SHOPLIST_x_10425"/>
      <sheetName val="[SHOPLIST.xls]_SHOPLIST_x_10426"/>
      <sheetName val="[SHOPLIST.xls]_SHOPLIST_x_10427"/>
      <sheetName val="[SHOPLIST.xls]_SHOPLIST_x_10428"/>
      <sheetName val="[SHOPLIST.xls]_SHOPLIST_x_10429"/>
      <sheetName val="[SHOPLIST.xls]_SHOPLIST_x_10430"/>
      <sheetName val="[SHOPLIST.xls]_SHOPLIST_x_10431"/>
      <sheetName val="[SHOPLIST.xls]_SHOPLIST_x_10432"/>
      <sheetName val="[SHOPLIST.xls]_SHOPLIST_x_10433"/>
      <sheetName val="[SHOPLIST.xls]_SHOPLIST_x_10434"/>
      <sheetName val="[SHOPLIST.xls]_SHOPLIST_x_10435"/>
      <sheetName val="[SHOPLIST.xls]_SHOPLIST_x_10436"/>
      <sheetName val="[SHOPLIST.xls]_SHOPLIST_x_10437"/>
      <sheetName val="[SHOPLIST.xls]_SHOPLIST_x_10438"/>
      <sheetName val="[SHOPLIST.xls]_SHOPLIST_x_10439"/>
      <sheetName val="[SHOPLIST.xls]_SHOPLIST_x_10440"/>
      <sheetName val="[SHOPLIST.xls]_SHOPLIST_x_10441"/>
      <sheetName val="[SHOPLIST.xls]_SHOPLIST_x_10442"/>
      <sheetName val="[SHOPLIST.xls]_SHOPLIST_x_10443"/>
      <sheetName val="[SHOPLIST.xls]_SHOPLIST_x_10444"/>
      <sheetName val="[SHOPLIST.xls]_SHOPLIST_x_10445"/>
      <sheetName val="[SHOPLIST.xls]_SHOPLIST_x_10446"/>
      <sheetName val="[SHOPLIST.xls]_SHOPLIST_x_10447"/>
      <sheetName val="[SHOPLIST.xls]_SHOPLIST_x_10448"/>
      <sheetName val="[SHOPLIST.xls]_SHOPLIST_x_10449"/>
      <sheetName val="[SHOPLIST.xls]_SHOPLIST_x_10450"/>
      <sheetName val="[SHOPLIST.xls]_SHOPLIST_x_10451"/>
      <sheetName val="[SHOPLIST.xls]_SHOPLIST_x_10452"/>
      <sheetName val="[SHOPLIST.xls]_SHOPLIST_x_10453"/>
      <sheetName val="[SHOPLIST.xls]_SHOPLIST_x_10454"/>
      <sheetName val="[SHOPLIST.xls]_SHOPLIST_x_10455"/>
      <sheetName val="[SHOPLIST.xls]_SHOPLIST_x_10456"/>
      <sheetName val="[SHOPLIST.xls]70___0_s__i___124"/>
      <sheetName val="[SHOPLIST.xls]_SHOPLIST_x_10457"/>
      <sheetName val="[SHOPLIST.xls]_SHOPLIST_x_10458"/>
      <sheetName val="[SHOPLIST.xls]_SHOPLIST_x_10459"/>
      <sheetName val="[SHOPLIST.xls]_VW__VU_______103"/>
      <sheetName val="[SHOPLIST.xls]_SHOPLIST_x_10460"/>
      <sheetName val="[SHOPLIST.xls]_SHOPLIST_x_10461"/>
      <sheetName val="[SHOPLIST.xls]_SHOPLIST_x_10462"/>
      <sheetName val="[SHOPLIST.xls]_SHOPLIST_x_10463"/>
      <sheetName val="[SHOPLIST.xls]_SHOPLIST_x_10464"/>
      <sheetName val="[SHOPLIST.xls]_SHOPLIST_x_10465"/>
      <sheetName val="[SHOPLIST.xls]_SHOPLIST_x_10466"/>
      <sheetName val="[SHOPLIST.xls]_SHOPLIST_x_10467"/>
      <sheetName val="[SHOPLIST.xls]_SHOPLIST_x_10468"/>
      <sheetName val="[SHOPLIST.xls]_SHOPLIST_x_10469"/>
      <sheetName val="[SHOPLIST.xls]_SHOPLIST_x_10470"/>
      <sheetName val="[SHOPLIST.xls]_SHOPLIST_x_10471"/>
      <sheetName val="[SHOPLIST.xls]_SHOPLIST_x_10472"/>
      <sheetName val="[SHOPLIST.xls]_SHOPLIST_x_10473"/>
      <sheetName val="[SHOPLIST.xls]_SHOPLIST_x_10474"/>
      <sheetName val="[SHOPLIST.xls]_SHOPLIST_x_10475"/>
      <sheetName val="[SHOPLIST.xls]_SHOPLIST_x_10476"/>
      <sheetName val="[SHOPLIST.xls]_SHOPLIST_x_10477"/>
      <sheetName val="[SHOPLIST.xls]_SHOPLIST_x_10478"/>
      <sheetName val="[SHOPLIST.xls]_SHOPLIST_x_10479"/>
      <sheetName val="[SHOPLIST.xls]_SHOPLIST_x_10480"/>
      <sheetName val="[SHOPLIST.xls]_SHOPLIST_x_10481"/>
      <sheetName val="[SHOPLIST.xls]_SHOPLIST_x_10482"/>
      <sheetName val="[SHOPLIST.xls]_SHOPLIST_x_10483"/>
      <sheetName val="[SHOPLIST.xls]_SHOPLIST_x_10484"/>
      <sheetName val="[SHOPLIST.xls]_SHOPLIST_x_10485"/>
      <sheetName val="[SHOPLIST.xls]_SHOPLIST_x_10486"/>
      <sheetName val="[SHOPLIST.xls]_SHOPLIST_x_10487"/>
      <sheetName val="[SHOPLIST.xls]_SHOPLIST_x_10488"/>
      <sheetName val="[SHOPLIST.xls]_SHOPLIST_x_10489"/>
      <sheetName val="[SHOPLIST.xls]_SHOPLIST_x_10490"/>
      <sheetName val="[SHOPLIST.xls]_SHOPLIST_x_10491"/>
      <sheetName val="[SHOPLIST.xls]_SHOPLIST_x_10492"/>
      <sheetName val="[SHOPLIST.xls]_SHOPLIST_x_10493"/>
      <sheetName val="[SHOPLIST.xls]_SHOPLIST_x_10494"/>
      <sheetName val="[SHOPLIST.xls]_SHOPLIST_x_10495"/>
      <sheetName val="[SHOPLIST.xls]_SHOPLIST_x_10496"/>
      <sheetName val="[SHOPLIST.xls]_SHOPLIST_x_10497"/>
      <sheetName val="[SHOPLIST.xls]_SHOPLIST_x_10498"/>
      <sheetName val="[SHOPLIST.xls]_SHOPLIST_x_10499"/>
      <sheetName val="[SHOPLIST.xls]_SHOPLIST_x_10500"/>
      <sheetName val="[SHOPLIST.xls]_SHOPLIST_x_10501"/>
      <sheetName val="[SHOPLIST.xls]_SHOPLIST_x_10502"/>
      <sheetName val="[SHOPLIST.xls]_SHOPLIST_x_10503"/>
      <sheetName val="[SHOPLIST.xls]_SHOPLIST_x_10504"/>
      <sheetName val="[SHOPLIST.xls]_SHOPLIST_x_10505"/>
      <sheetName val="[SHOPLIST.xls]_SHOPLIST_x_10506"/>
      <sheetName val="[SHOPLIST.xls]_SHOPLIST_x_10507"/>
      <sheetName val="[SHOPLIST.xls]_SHOPLIST_x_10508"/>
      <sheetName val="[SHOPLIST.xls]_SHOPLIST_x_10509"/>
      <sheetName val="[SHOPLIST.xls]_SHOPLIST_x_10510"/>
      <sheetName val="[SHOPLIST.xls]_SHOPLIST_x_10511"/>
      <sheetName val="[SHOPLIST.xls]_SHOPLIST_x_10512"/>
      <sheetName val="[SHOPLIST.xls]_SHOPLIST_x_10513"/>
      <sheetName val="[SHOPLIST.xls]_SHOPLIST_x_10514"/>
      <sheetName val="[SHOPLIST.xls]_SHOPLIST_x_10515"/>
      <sheetName val="[SHOPLIST.xls]_SHOPLIST_x_10516"/>
      <sheetName val="[SHOPLIST.xls]_SHOPLIST_x_10517"/>
      <sheetName val="[SHOPLIST.xls]_SHOPLIST_x_10518"/>
      <sheetName val="[SHOPLIST.xls]_SHOPLIST_x_10519"/>
      <sheetName val="[SHOPLIST.xls]70___0_s__i___125"/>
      <sheetName val="[SHOPLIST.xls]_SHOPLIST_x_10520"/>
      <sheetName val="[SHOPLIST.xls]_VW_VU____t__0__4"/>
      <sheetName val="[SHOPLIST.xls]_SHOPLIST_x_10521"/>
      <sheetName val="[SHOPLIST.xls]_SHOPLIST_x_10522"/>
      <sheetName val="[SHOPLIST.xls]_SHOPLIST_x_10523"/>
      <sheetName val="Dropdown_Attributes"/>
      <sheetName val="schedule nos"/>
      <sheetName val="Sheet8"/>
      <sheetName val="Electricity"/>
      <sheetName val="R&amp;M"/>
      <sheetName val="Letter"/>
      <sheetName val="F-6_COVER1"/>
      <sheetName val="10_Breakdown_1"/>
      <sheetName val="Exc_Adj1"/>
      <sheetName val="Bill_011"/>
      <sheetName val="Bill_021"/>
      <sheetName val="Bill_031"/>
      <sheetName val="Bill_041"/>
      <sheetName val="Bill_051"/>
      <sheetName val="Bill_061"/>
      <sheetName val="Bill_071"/>
      <sheetName val="Bill_081"/>
      <sheetName val="Bill_091"/>
      <sheetName val="NBT_Calculation1"/>
      <sheetName val="Main_VO_Summary1"/>
      <sheetName val="VO_Sum_Non(New)1"/>
      <sheetName val="VO-07_1"/>
      <sheetName val="VO-08_1"/>
      <sheetName val="B.O.Q. Main Villa"/>
      <sheetName val="6PILE  (돌출)"/>
      <sheetName val="INSPECTION REQUEST (IR)"/>
      <sheetName val="INFLATION"/>
      <sheetName val="TEMPS"/>
      <sheetName val="P.C.SUMS"/>
      <sheetName val="PLANT"/>
      <sheetName val="CLIENTS"/>
      <sheetName val="BULD_32"/>
      <sheetName val="BLOCK_K2"/>
      <sheetName val="F-6_COVER2"/>
      <sheetName val="10_Breakdown_2"/>
      <sheetName val="Exc_Adj2"/>
      <sheetName val="Bill_012"/>
      <sheetName val="Bill_022"/>
      <sheetName val="Bill_032"/>
      <sheetName val="Bill_042"/>
      <sheetName val="Bill_052"/>
      <sheetName val="Bill_062"/>
      <sheetName val="Bill_072"/>
      <sheetName val="Bill_082"/>
      <sheetName val="Bill_092"/>
      <sheetName val="NBT_Calculation2"/>
      <sheetName val="Main_VO_Summary2"/>
      <sheetName val="VO_Sum_Non(New)2"/>
      <sheetName val="VO-07_2"/>
      <sheetName val="VO-08_2"/>
      <sheetName val="BULD_33"/>
      <sheetName val="BLOCK_K3"/>
      <sheetName val="F-6_COVER3"/>
      <sheetName val="10_Breakdown_3"/>
      <sheetName val="Exc_Adj3"/>
      <sheetName val="Bill_013"/>
      <sheetName val="Bill_023"/>
      <sheetName val="Bill_033"/>
      <sheetName val="Bill_043"/>
      <sheetName val="Bill_053"/>
      <sheetName val="Bill_063"/>
      <sheetName val="Bill_073"/>
      <sheetName val="Bill_083"/>
      <sheetName val="Bill_093"/>
      <sheetName val="NBT_Calculation3"/>
      <sheetName val="Main_VO_Summary3"/>
      <sheetName val="VO_Sum_Non(New)3"/>
      <sheetName val="VO-07_3"/>
      <sheetName val="VO-08_3"/>
      <sheetName val="B_O_Q__Main_Villa"/>
      <sheetName val="6PILE__(돌출)"/>
      <sheetName val="INSPECTION_REQUEST_(IR)"/>
      <sheetName val="P_C_SUMS"/>
      <sheetName val="BULD_34"/>
      <sheetName val="BLOCK_K4"/>
      <sheetName val="F-6_COVER4"/>
      <sheetName val="10_Breakdown_4"/>
      <sheetName val="Exc_Adj4"/>
      <sheetName val="Bill_014"/>
      <sheetName val="Bill_024"/>
      <sheetName val="Bill_034"/>
      <sheetName val="Bill_044"/>
      <sheetName val="Bill_054"/>
      <sheetName val="Bill_064"/>
      <sheetName val="Bill_074"/>
      <sheetName val="Bill_084"/>
      <sheetName val="Bill_094"/>
      <sheetName val="Bill_1019"/>
      <sheetName val="NBT_Calculation4"/>
      <sheetName val="Main_VO_Summary4"/>
      <sheetName val="VO_Sum_Non(New)4"/>
      <sheetName val="VO-07_4"/>
      <sheetName val="VO-08_4"/>
      <sheetName val="Bill_1020"/>
      <sheetName val="B_O_Q__Main_Villa1"/>
      <sheetName val="6PILE__(돌출)1"/>
      <sheetName val="INSPECTION_REQUEST_(IR)1"/>
      <sheetName val="P_C_SUMS1"/>
      <sheetName val="TS1"/>
      <sheetName val="_SHOPLIST_xls_70_x0000_,_0_x000"/>
      <sheetName val="Grand_Summary_6"/>
      <sheetName val="Bill_No_01_-_GI_6"/>
      <sheetName val="combined_6"/>
      <sheetName val="summary-Optional_6"/>
      <sheetName val="B14_02_6"/>
      <sheetName val="Prov_Sum_6"/>
      <sheetName val="Cover_Page6"/>
      <sheetName val="Approved_INR_Claimed_Log_(2)6"/>
      <sheetName val="INR_Data6"/>
      <sheetName val="Dec_OCR6"/>
      <sheetName val="OCR_(APR6"/>
      <sheetName val="Survey_6"/>
      <sheetName val="INR_Summary_Sheet6"/>
      <sheetName val="ITR_Form_(Rev0)6"/>
      <sheetName val="ITR_Form_(SS)6"/>
      <sheetName val="ITR_Form_(Rev1)6"/>
      <sheetName val="Method_Statements6"/>
      <sheetName val="SI_226"/>
      <sheetName val="TO_List6"/>
      <sheetName val="CCTV_DATA6"/>
      <sheetName val="General_Summary6"/>
      <sheetName val="FAL_intern6"/>
      <sheetName val="SoW_Assess_Blank_Form3"/>
      <sheetName val="VO_Breakdown3"/>
      <sheetName val="Measurement_Sheet3"/>
      <sheetName val="Schedule_of_Drawings3"/>
      <sheetName val="SI_Schedule3"/>
      <sheetName val="ContraCharge_Schedule3"/>
      <sheetName val="Item_List_OLD3"/>
      <sheetName val="B_Room_W_Done_Progress3"/>
      <sheetName val="SUMMARY_(ROOM)3"/>
      <sheetName val="W_D_Prgress_Public_area3"/>
      <sheetName val="SUMMARY_Public3"/>
      <sheetName val="[SHOPLIST_xls]_VW__VU________21"/>
      <sheetName val="[SHOPLIST_xls]70_x005f_x0000___0_x011"/>
      <sheetName val="[SHOPLIST_xls]70___0_s__i____31"/>
      <sheetName val="[SHOPLIST_xls]_SHOPLIST_xls1000"/>
      <sheetName val="[SHOPLIST_xls]_SHOPLIST_xls1001"/>
      <sheetName val="[SHOPLIST_xls]_SHOPLIST_xls1002"/>
      <sheetName val="[SHOPLIST_xls]_SHOPLIST_xls1003"/>
      <sheetName val="[SHOPLIST_xls]_SHOPLIST_xls1004"/>
      <sheetName val="[SHOPLIST_xls]_SHOPLIST_xls1005"/>
      <sheetName val="[SHOPLIST_xls]_SHOPLIST_xls1006"/>
      <sheetName val="[SHOPLIST_xls]_SHOPLIST_xls1007"/>
      <sheetName val="[SHOPLIST_xls]_SHOPLIST_xls1008"/>
      <sheetName val="[SHOPLIST_xls]_SHOPLIST_xls1009"/>
      <sheetName val="[SHOPLIST_xls]_SHOPLIST_xls1010"/>
      <sheetName val="[SHOPLIST_xls]_SHOPLIST_xls1011"/>
      <sheetName val="[SHOPLIST_xls]_SHOPLIST_xls1012"/>
      <sheetName val="[SHOPLIST_xls]_SHOPLIST_xls1013"/>
      <sheetName val="[SHOPLIST_xls]_SHOPLIST_xls1014"/>
      <sheetName val="[SHOPLIST_xls]_SHOPLIST_xls1015"/>
      <sheetName val="[SHOPLIST_xls]_SHOPLIST_xls1016"/>
      <sheetName val="[SHOPLIST_xls]_SHOPLIST_xls1017"/>
      <sheetName val="[SHOPLIST_xls]_SHOPLIST_xls1018"/>
      <sheetName val="[SHOPLIST_xls]_SHOPLIST_xls1019"/>
      <sheetName val="[SHOPLIST_xls]_SHOPLIST_xls1020"/>
      <sheetName val="[SHOPLIST_xls]_SHOPLIST_xls1021"/>
      <sheetName val="[SHOPLIST_xls]_SHOPLIST_xls1022"/>
      <sheetName val="[SHOPLIST_xls]_SHOPLIST_xls1023"/>
      <sheetName val="[SHOPLIST_xls]_SHOPLIST_xls1024"/>
      <sheetName val="[SHOPLIST_xls]_SHOPLIST_xls1025"/>
      <sheetName val="[SHOPLIST_xls]_SHOPLIST_xls1026"/>
      <sheetName val="[SHOPLIST_xls]_SHOPLIST_xls1027"/>
      <sheetName val="[SHOPLIST_xls]_SHOPLIST_xls1028"/>
      <sheetName val="[SHOPLIST_xls]_SHOPLIST_xls1029"/>
      <sheetName val="[SHOPLIST_xls]_SHOPLIST_xls1030"/>
      <sheetName val="[SHOPLIST_xls]_SHOPLIST_xls1031"/>
      <sheetName val="[SHOPLIST_xls]_SHOPLIST_xls1032"/>
      <sheetName val="[SHOPLIST_xls]_SHOPLIST_xls1033"/>
      <sheetName val="[SHOPLIST_xls]_SHOPLIST_xls1034"/>
      <sheetName val="[SHOPLIST_xls]_SHOPLIST_xls1035"/>
      <sheetName val="[SHOPLIST_xls]_SHOPLIST_xls1036"/>
      <sheetName val="[SHOPLIST_xls]_SHOPLIST_xls1037"/>
      <sheetName val="[SHOPLIST_xls]_SHOPLIST_xls1038"/>
      <sheetName val="[SHOPLIST_xls]_SHOPLIST_xls1039"/>
      <sheetName val="[SHOPLIST_xls]_SHOPLIST_xls1040"/>
      <sheetName val="[SHOPLIST_xls]_SHOPLIST_xls1041"/>
      <sheetName val="[SHOPLIST_xls]_SHOPLIST_xls1042"/>
      <sheetName val="[SHOPLIST_xls]_SHOPLIST_xls1043"/>
      <sheetName val="[SHOPLIST_xls]_SHOPLIST_xls1044"/>
      <sheetName val="[SHOPLIST_xls]_SHOPLIST_xls1045"/>
      <sheetName val="[SHOPLIST_xls]_SHOPLIST_xls1046"/>
      <sheetName val="[SHOPLIST_xls]_SHOPLIST_xls1047"/>
      <sheetName val="[SHOPLIST_xls]_SHOPLIST_xls1048"/>
      <sheetName val="[SHOPLIST_xls]_SHOPLIST_xls1049"/>
      <sheetName val="[SHOPLIST_xls]_SHOPLIST_xls1050"/>
      <sheetName val="[SHOPLIST_xls]_SHOPLIST_xls1051"/>
      <sheetName val="[SHOPLIST_xls]_SHOPLIST_xls1052"/>
      <sheetName val="[SHOPLIST_xls]_SHOPLIST_xls1053"/>
      <sheetName val="[SHOPLIST_xls]_SHOPLIST_xls1054"/>
      <sheetName val="[SHOPLIST_xls]_SHOPLIST_xls1055"/>
      <sheetName val="[SHOPLIST_xls]_SHOPLIST_xls1056"/>
      <sheetName val="[SHOPLIST_xls]_SHOPLIST_xls1057"/>
      <sheetName val="[SHOPLIST_xls]_SHOPLIST_xls1058"/>
      <sheetName val="[SHOPLIST_xls]_SHOPLIST_xls1059"/>
      <sheetName val="[SHOPLIST_xls]_SHOPLIST_xls1060"/>
      <sheetName val="[SHOPLIST_xls]_SHOPLIST_xls1061"/>
      <sheetName val="[SHOPLIST_xls]_SHOPLIST_xls1062"/>
      <sheetName val="[SHOPLIST_xls]_SHOPLIST_xls1063"/>
      <sheetName val="[SHOPLIST_xls]_SHOPLIST_xls1064"/>
      <sheetName val="[SHOPLIST_xls]_SHOPLIST_xls1065"/>
      <sheetName val="[SHOPLIST_xls]_SHOPLIST_xls1066"/>
      <sheetName val="[SHOPLIST_xls]_SHOPLIST_xls1067"/>
      <sheetName val="[SHOPLIST_xls]_SHOPLIST_xls1068"/>
      <sheetName val="[SHOPLIST_xls]_SHOPLIST_xls1069"/>
      <sheetName val="[SHOPLIST_xls]_SHOPLIST_xls1070"/>
      <sheetName val="[SHOPLIST_xls]_SHOPLIST_xls1071"/>
      <sheetName val="[SHOPLIST_xls]_SHOPLIST_xls1072"/>
      <sheetName val="[SHOPLIST_xls]_SHOPLIST_xls1073"/>
      <sheetName val="[SHOPLIST_xls]_SHOPLIST_xls1074"/>
      <sheetName val="[SHOPLIST_xls]_SHOPLIST_xls1075"/>
      <sheetName val="[SHOPLIST_xls]_SHOPLIST_xls1076"/>
      <sheetName val="[SHOPLIST_xls]_SHOPLIST_xls1077"/>
      <sheetName val="[SHOPLIST_xls]_SHOPLIST_xls1078"/>
      <sheetName val="[SHOPLIST_xls]_SHOPLIST_xls1079"/>
      <sheetName val="[SHOPLIST_xls]_SHOPLIST_xls1080"/>
      <sheetName val="[SHOPLIST_xls]_SHOPLIST_xls1081"/>
      <sheetName val="[SHOPLIST_xls]_SHOPLIST_xls1082"/>
      <sheetName val="[SHOPLIST_xls]_SHOPLIST_xls1083"/>
      <sheetName val="[SHOPLIST_xls]_SHOPLIST_xls1084"/>
      <sheetName val="[SHOPLIST_xls]_SHOPLIST_xls1085"/>
      <sheetName val="[SHOPLIST_xls]_SHOPLIST_xls1086"/>
      <sheetName val="[SHOPLIST_xls]_SHOPLIST_xls1087"/>
      <sheetName val="[SHOPLIST_xls]_SHOPLIST_xls1088"/>
      <sheetName val="[SHOPLIST_xls]_SHOPLIST_xls1089"/>
      <sheetName val="[SHOPLIST_xls]_SHOPLIST_xls1090"/>
      <sheetName val="[SHOPLIST_xls]_SHOPLIST_xls1091"/>
      <sheetName val="[SHOPLIST_xls]_SHOPLIST_xls1092"/>
      <sheetName val="[SHOPLIST_xls]_SHOPLIST_xls1093"/>
      <sheetName val="[SHOPLIST_xls]_SHOPLIST_xls1094"/>
      <sheetName val="[SHOPLIST_xls]_SHOPLIST_xls1095"/>
      <sheetName val="[SHOPLIST_xls]_SHOPLIST_xls1096"/>
      <sheetName val="[SHOPLIST_xls]_SHOPLIST_xls1097"/>
      <sheetName val="[SHOPLIST_xls]_SHOPLIST_xls1098"/>
      <sheetName val="[SHOPLIST_xls]_SHOPLIST_xls1099"/>
      <sheetName val="[SHOPLIST_xls]_SHOPLIST_xls1100"/>
      <sheetName val="[SHOPLIST_xls]_SHOPLIST_xls1101"/>
      <sheetName val="[SHOPLIST_xls]_SHOPLIST_xls1102"/>
      <sheetName val="[SHOPLIST_xls]_SHOPLIST_xls1103"/>
      <sheetName val="[SHOPLIST_xls]_SHOPLIST_xls1104"/>
      <sheetName val="[SHOPLIST_xls]_SHOPLIST_xls1105"/>
      <sheetName val="[SHOPLIST_xls]_SHOPLIST_xls1106"/>
      <sheetName val="[SHOPLIST_xls]_SHOPLIST_xls1107"/>
      <sheetName val="[SHOPLIST_xls]_SHOPLIST_xls1108"/>
      <sheetName val="[SHOPLIST_xls]_SHOPLIST_xls1109"/>
      <sheetName val="[SHOPLIST_xls]_SHOPLIST_xls1110"/>
      <sheetName val="[SHOPLIST_xls]_SHOPLIST_xls1111"/>
      <sheetName val="[SHOPLIST_xls]_SHOPLIST_xls1112"/>
      <sheetName val="[SHOPLIST_xls]_SHOPLIST_xls1113"/>
      <sheetName val="[SHOPLIST_xls]70_x005f_x005f_x005f_x0000__9"/>
      <sheetName val="[SHOPLIST_xls]_SHOPLIST_xls1114"/>
      <sheetName val="[SHOPLIST_xls]_SHOPLIST_xls1115"/>
      <sheetName val="[SHOPLIST_xls]_SHOPLIST_xls1116"/>
      <sheetName val="[SHOPLIST_xls]_SHOPLIST_xls1117"/>
      <sheetName val="[SHOPLIST_xls]_SHOPLIST_xls1118"/>
      <sheetName val="[SHOPLIST_xls]_SHOPLIST_xls1119"/>
      <sheetName val="제출내역_(2)2"/>
      <sheetName val="_Structural2"/>
      <sheetName val="Travel_Cranes2"/>
      <sheetName val="Recap_Travel_Crane2"/>
      <sheetName val="Recap_Architect2"/>
      <sheetName val="Recap_External2"/>
      <sheetName val="Recap_Struct2"/>
      <sheetName val="Package_12"/>
      <sheetName val="Recap_Lift2"/>
      <sheetName val="Bill_3_Boutique2"/>
      <sheetName val="Landscape_No_12"/>
      <sheetName val="MEP_No_32"/>
      <sheetName val="Cover_Sheet2"/>
      <sheetName val="Pay_Cert2"/>
      <sheetName val="Reconcilliation_Sheet2"/>
      <sheetName val="EPMS-Total_2"/>
      <sheetName val="EPMS_Earned_-GR2"/>
      <sheetName val="EPMS_Earned_Electrical_Utiliti2"/>
      <sheetName val="EPMS_-_Materials2"/>
      <sheetName val="EPMS_-_Variations2"/>
      <sheetName val="Variations_2"/>
      <sheetName val="EPMS_-_Claims2"/>
      <sheetName val="Advance_d_12"/>
      <sheetName val="Prev_Pay_Certs2"/>
      <sheetName val="Monthly_Summary_01_Aug-25Sept2"/>
      <sheetName val="Bond_calculation_(Verifi)2"/>
      <sheetName val="IPC_10_Prog2"/>
      <sheetName val="Grand_Summary2"/>
      <sheetName val="Comparison_per_subzone2"/>
      <sheetName val="Base_Course2"/>
      <sheetName val="PC_2"/>
      <sheetName val="App_-_A_2"/>
      <sheetName val="App-_B_2"/>
      <sheetName val="App_-_C_2"/>
      <sheetName val="App_-_D_2"/>
      <sheetName val="App_-_E_2"/>
      <sheetName val="App_-_F2"/>
      <sheetName val="App_-_G_2"/>
      <sheetName val="App_-_H2"/>
      <sheetName val="Concrete_Breakdown2"/>
      <sheetName val="Masonry_Breakdown2"/>
      <sheetName val="Mnhr_Book_Updated_11_10_20181"/>
      <sheetName val="Unit_cost-_Drain-Protection-1_1"/>
      <sheetName val="Unit_cost-_Drain-Protection-21"/>
      <sheetName val="[SHOPLIST_xls]70___0_s__i____32"/>
      <sheetName val="[SHOPLIST_xls]_VW__VU________22"/>
      <sheetName val="[SHOPLIST_xls]70___0_s__i____33"/>
      <sheetName val="[SHOPLIST_xls]70_x005f_x0000___0_x012"/>
      <sheetName val="[SHOPLIST_xls]70___0_s__i____34"/>
      <sheetName val="[SHOPLIST_xls]_VW__VU________23"/>
      <sheetName val="[SHOPLIST_xls]70___0_s__i____35"/>
      <sheetName val="[SHOPLIST_xls]_VW__VU________24"/>
      <sheetName val="[SHOPLIST_xls]70___0_s__i____36"/>
      <sheetName val="[SHOPLIST_xls]70_x005f_x0000___0_x013"/>
      <sheetName val="[SHOPLIST_xls]70___0_s__i____37"/>
      <sheetName val="[SHOPLIST_xls]_VW__VU________25"/>
      <sheetName val="[SHOPLIST_xls]_SHOPLIST_xls1120"/>
      <sheetName val="[SHOPLIST_xls]_SHOPLIST_xls1121"/>
      <sheetName val="[SHOPLIST_xls]_SHOPLIST_xls1122"/>
      <sheetName val="[SHOPLIST_xls]_SHOPLIST_xls1123"/>
      <sheetName val="[SHOPLIST_xls]_SHOPLIST_xls1124"/>
      <sheetName val="[SHOPLIST_xls]_SHOPLIST_xls1125"/>
      <sheetName val="[SHOPLIST_xls]_SHOPLIST_xls1126"/>
      <sheetName val="[SHOPLIST_xls]_SHOPLIST_xls1127"/>
      <sheetName val="[SHOPLIST_xls]_SHOPLIST_xls1128"/>
      <sheetName val="[SHOPLIST_xls]_SHOPLIST_xls1129"/>
      <sheetName val="[SHOPLIST_xls]_SHOPLIST_xls1130"/>
      <sheetName val="[SHOPLIST_xls]_SHOPLIST_xls1131"/>
      <sheetName val="[SHOPLIST_xls]_SHOPLIST_xls1132"/>
      <sheetName val="[SHOPLIST_xls]_SHOPLIST_xls1133"/>
      <sheetName val="[SHOPLIST_xls]_SHOPLIST_xls1134"/>
      <sheetName val="[SHOPLIST_xls]_SHOPLIST_xls1135"/>
      <sheetName val="[SHOPLIST_xls]_SHOPLIST_xls1136"/>
      <sheetName val="[SHOPLIST_xls]_SHOPLIST_xls1137"/>
      <sheetName val="[SHOPLIST_xls]_SHOPLIST_xls1138"/>
      <sheetName val="[SHOPLIST_xls]_SHOPLIST_xls1139"/>
      <sheetName val="[SHOPLIST_xls]_SHOPLIST_xls1140"/>
      <sheetName val="[SHOPLIST_xls]_SHOPLIST_xls1141"/>
      <sheetName val="[SHOPLIST_xls]_SHOPLIST_xls1142"/>
      <sheetName val="[SHOPLIST_xls]_SHOPLIST_xls1143"/>
      <sheetName val="[SHOPLIST_xls]_SHOPLIST_xls1144"/>
      <sheetName val="[SHOPLIST_xls]_SHOPLIST_xls1145"/>
      <sheetName val="[SHOPLIST_xls]_SHOPLIST_xls1146"/>
      <sheetName val="[SHOPLIST_xls]_SHOPLIST_xls1147"/>
      <sheetName val="[SHOPLIST_xls]_SHOPLIST_xls1148"/>
      <sheetName val="[SHOPLIST_xls]_SHOPLIST_xls1149"/>
      <sheetName val="[SHOPLIST_xls]_SHOPLIST_xls1150"/>
      <sheetName val="[SHOPLIST_xls]_SHOPLIST_xls1151"/>
      <sheetName val="[SHOPLIST_xls]_SHOPLIST_xls1152"/>
      <sheetName val="[SHOPLIST_xls]_SHOPLIST_xls1153"/>
      <sheetName val="[SHOPLIST_xls]_SHOPLIST_xls1154"/>
      <sheetName val="[SHOPLIST_xls]_SHOPLIST_xls1155"/>
      <sheetName val="[SHOPLIST_xls]_SHOPLIST_xls1156"/>
      <sheetName val="[SHOPLIST_xls]_SHOPLIST_xls1157"/>
      <sheetName val="[SHOPLIST_xls]_SHOPLIST_xls1158"/>
      <sheetName val="[SHOPLIST_xls]_SHOPLIST_xls1159"/>
      <sheetName val="[SHOPLIST_xls]_SHOPLIST_xls1160"/>
      <sheetName val="[SHOPLIST_xls]_SHOPLIST_xls1161"/>
      <sheetName val="[SHOPLIST_xls]_SHOPLIST_xls1162"/>
      <sheetName val="[SHOPLIST_xls]_SHOPLIST_xls1163"/>
      <sheetName val="[SHOPLIST_xls]_SHOPLIST_xls1164"/>
      <sheetName val="[SHOPLIST_xls]_SHOPLIST_xls1165"/>
      <sheetName val="[SHOPLIST_xls]_SHOPLIST_xls1166"/>
      <sheetName val="[SHOPLIST_xls]_SHOPLIST_xls1167"/>
      <sheetName val="[SHOPLIST_xls]_SHOPLIST_xls1168"/>
      <sheetName val="[SHOPLIST_xls]_SHOPLIST_xls1169"/>
      <sheetName val="[SHOPLIST_xls]_SHOPLIST_xls1170"/>
      <sheetName val="[SHOPLIST_xls]_SHOPLIST_xls1171"/>
      <sheetName val="[SHOPLIST_xls]_SHOPLIST_xls1172"/>
      <sheetName val="[SHOPLIST_xls]_SHOPLIST_xls1173"/>
      <sheetName val="[SHOPLIST_xls]_SHOPLIST_xls1174"/>
      <sheetName val="[SHOPLIST_xls]_SHOPLIST_xls1175"/>
      <sheetName val="[SHOPLIST_xls]_SHOPLIST_xls1176"/>
      <sheetName val="[SHOPLIST_xls]_SHOPLIST_xls1177"/>
      <sheetName val="[SHOPLIST_xls]_SHOPLIST_xls1178"/>
      <sheetName val="[SHOPLIST_xls]_SHOPLIST_xls1179"/>
      <sheetName val="[SHOPLIST_xls]_SHOPLIST_xls1180"/>
      <sheetName val="[SHOPLIST_xls]_SHOPLIST_xls1181"/>
      <sheetName val="[SHOPLIST_xls]_SHOPLIST_xls1182"/>
      <sheetName val="[SHOPLIST_xls]_SHOPLIST_xls1183"/>
      <sheetName val="[SHOPLIST_xls]_SHOPLIST_xls1184"/>
      <sheetName val="[SHOPLIST_xls]_SHOPLIST_xls1185"/>
      <sheetName val="[SHOPLIST_xls]_SHOPLIST_xls1186"/>
      <sheetName val="[SHOPLIST_xls]_SHOPLIST_xls1187"/>
      <sheetName val="[SHOPLIST_xls]_SHOPLIST_xls1188"/>
      <sheetName val="[SHOPLIST_xls]_SHOPLIST_xls1189"/>
      <sheetName val="[SHOPLIST_xls]_SHOPLIST_xls1190"/>
      <sheetName val="[SHOPLIST_xls]_SHOPLIST_xls1191"/>
      <sheetName val="[SHOPLIST_xls]_SHOPLIST_xls1192"/>
      <sheetName val="[SHOPLIST_xls]_SHOPLIST_xls1193"/>
      <sheetName val="[SHOPLIST_xls]_SHOPLIST_xls1194"/>
      <sheetName val="[SHOPLIST_xls]_SHOPLIST_xls1195"/>
      <sheetName val="[SHOPLIST_xls]_SHOPLIST_xls1196"/>
      <sheetName val="[SHOPLIST_xls]_SHOPLIST_xls1197"/>
      <sheetName val="[SHOPLIST_xls]_SHOPLIST_xls1198"/>
      <sheetName val="[SHOPLIST_xls]_SHOPLIST_xls1199"/>
      <sheetName val="[SHOPLIST_xls]_SHOPLIST_xls1200"/>
      <sheetName val="[SHOPLIST_xls]_SHOPLIST_xls1201"/>
      <sheetName val="[SHOPLIST_xls]_SHOPLIST_xls1202"/>
      <sheetName val="[SHOPLIST_xls]_SHOPLIST_xls1203"/>
      <sheetName val="[SHOPLIST_xls]_SHOPLIST_xls1204"/>
      <sheetName val="[SHOPLIST_xls]70_x005f_x005f_x005f_x0000_10"/>
      <sheetName val="[SHOPLIST_xls]_SHOPLIST_xls1205"/>
      <sheetName val="[SHOPLIST_xls]_SHOPLIST_xls1206"/>
      <sheetName val="[SHOPLIST_xls]_SHOPLIST_xls1207"/>
      <sheetName val="[SHOPLIST_xls]_SHOPLIST_xls1208"/>
      <sheetName val="[SHOPLIST_xls]_SHOPLIST_xls1209"/>
      <sheetName val="[SHOPLIST_xls]_SHOPLIST_xls1210"/>
      <sheetName val="[SHOPLIST_xls]_SHOPLIST_xls1211"/>
      <sheetName val="[SHOPLIST_xls]_SHOPLIST_xls1212"/>
      <sheetName val="[SHOPLIST_xls]_SHOPLIST_xls1213"/>
      <sheetName val="[SHOPLIST_xls]_SHOPLIST_xls1214"/>
      <sheetName val="[SHOPLIST_xls]_SHOPLIST_xls1215"/>
      <sheetName val="[SHOPLIST_xls]_SHOPLIST_xls1216"/>
      <sheetName val="[SHOPLIST_xls]_SHOPLIST_xls1217"/>
      <sheetName val="[SHOPLIST_xls]_SHOPLIST_xls1218"/>
      <sheetName val="[SHOPLIST_xls]_SHOPLIST_xls1219"/>
      <sheetName val="[SHOPLIST_xls]_SHOPLIST_xls1220"/>
      <sheetName val="[SHOPLIST_xls]_SHOPLIST_xls1221"/>
      <sheetName val="[SHOPLIST_xls]_SHOPLIST_xls1222"/>
      <sheetName val="[SHOPLIST_xls]_SHOPLIST_xls1223"/>
      <sheetName val="[SHOPLIST_xls]_SHOPLIST_xls1224"/>
      <sheetName val="[SHOPLIST_xls]_SHOPLIST_xls1225"/>
      <sheetName val="[SHOPLIST_xls]_SHOPLIST_xls1226"/>
      <sheetName val="[SHOPLIST_xls]_SHOPLIST_xls1227"/>
      <sheetName val="[SHOPLIST_xls]_SHOPLIST_xls1228"/>
      <sheetName val="[SHOPLIST_xls]_SHOPLIST_xls1229"/>
      <sheetName val="[SHOPLIST_xls]_SHOPLIST_xls1230"/>
      <sheetName val="[SHOPLIST_xls]_SHOPLIST_xls1231"/>
      <sheetName val="[SHOPLIST_xls]_SHOPLIST_xls1232"/>
      <sheetName val="[SHOPLIST_xls]_SHOPLIST_xls1233"/>
      <sheetName val="[SHOPLIST_xls]_SHOPLIST_xls1234"/>
      <sheetName val="[SHOPLIST_xls]_SHOPLIST_xls1235"/>
      <sheetName val="[SHOPLIST_xls]_SHOPLIST_xls1236"/>
      <sheetName val="[SHOPLIST_xls]70___0_s__i____38"/>
      <sheetName val="[SHOPLIST_xls]_VW__VU________26"/>
      <sheetName val="[SHOPLIST_xls]70___0_s__i____39"/>
      <sheetName val="[SHOPLIST_xls]70_x005f_x0000___0_x014"/>
      <sheetName val="[SHOPLIST_xls]70___0_s__i____40"/>
      <sheetName val="[SHOPLIST_xls]_SHOPLIST_xls1237"/>
      <sheetName val="[SHOPLIST_xls]_VW__VU________27"/>
      <sheetName val="[SHOPLIST_xls]_SHOPLIST_xls1238"/>
      <sheetName val="[SHOPLIST_xls]_SHOPLIST_xls1239"/>
      <sheetName val="[SHOPLIST_xls]_SHOPLIST_xls1240"/>
      <sheetName val="[SHOPLIST_xls]_SHOPLIST_xls1241"/>
      <sheetName val="[SHOPLIST_xls]_SHOPLIST_xls1242"/>
      <sheetName val="[SHOPLIST_xls]_SHOPLIST_xls1243"/>
      <sheetName val="[SHOPLIST_xls]_SHOPLIST_xls1244"/>
      <sheetName val="[SHOPLIST_xls]_SHOPLIST_xls1245"/>
      <sheetName val="[SHOPLIST_xls]_SHOPLIST_xls1246"/>
      <sheetName val="[SHOPLIST_xls]_SHOPLIST_xls1247"/>
      <sheetName val="[SHOPLIST_xls]_SHOPLIST_xls1248"/>
      <sheetName val="[SHOPLIST_xls]_SHOPLIST_xls1249"/>
      <sheetName val="[SHOPLIST_xls]_SHOPLIST_xls1250"/>
      <sheetName val="[SHOPLIST_xls]_SHOPLIST_xls1251"/>
      <sheetName val="[SHOPLIST_xls]_SHOPLIST_xls1252"/>
      <sheetName val="[SHOPLIST_xls]_SHOPLIST_xls1253"/>
      <sheetName val="[SHOPLIST_xls]_SHOPLIST_xls1254"/>
      <sheetName val="[SHOPLIST_xls]_SHOPLIST_xls1255"/>
      <sheetName val="[SHOPLIST_xls]_SHOPLIST_xls1256"/>
      <sheetName val="[SHOPLIST_xls]_SHOPLIST_xls1257"/>
      <sheetName val="[SHOPLIST_xls]_SHOPLIST_xls1258"/>
      <sheetName val="[SHOPLIST_xls]_SHOPLIST_xls1259"/>
      <sheetName val="[SHOPLIST_xls]_SHOPLIST_xls1260"/>
      <sheetName val="[SHOPLIST_xls]_SHOPLIST_xls1261"/>
      <sheetName val="[SHOPLIST_xls]_SHOPLIST_xls1262"/>
      <sheetName val="[SHOPLIST_xls]_SHOPLIST_xls1263"/>
      <sheetName val="[SHOPLIST_xls]_SHOPLIST_xls1264"/>
      <sheetName val="[SHOPLIST_xls]_SHOPLIST_xls1265"/>
      <sheetName val="[SHOPLIST_xls]_SHOPLIST_xls1266"/>
      <sheetName val="[SHOPLIST_xls]_SHOPLIST_xls1267"/>
      <sheetName val="[SHOPLIST_xls]_SHOPLIST_xls1268"/>
      <sheetName val="[SHOPLIST_xls]_SHOPLIST_xls1269"/>
      <sheetName val="[SHOPLIST_xls]_SHOPLIST_xls1270"/>
      <sheetName val="[SHOPLIST_xls]_SHOPLIST_xls1271"/>
      <sheetName val="[SHOPLIST_xls]_SHOPLIST_xls1272"/>
      <sheetName val="[SHOPLIST_xls]_SHOPLIST_xls1273"/>
      <sheetName val="[SHOPLIST_xls]_SHOPLIST_xls1274"/>
      <sheetName val="[SHOPLIST_xls]_SHOPLIST_xls1275"/>
      <sheetName val="[SHOPLIST_xls]_SHOPLIST_xls1276"/>
      <sheetName val="[SHOPLIST_xls]_SHOPLIST_xls1277"/>
      <sheetName val="[SHOPLIST_xls]_SHOPLIST_xls1278"/>
      <sheetName val="[SHOPLIST_xls]_SHOPLIST_xls1279"/>
      <sheetName val="[SHOPLIST_xls]_SHOPLIST_xls1280"/>
      <sheetName val="[SHOPLIST_xls]_SHOPLIST_xls1281"/>
      <sheetName val="[SHOPLIST_xls]_SHOPLIST_xls1282"/>
      <sheetName val="[SHOPLIST_xls]_SHOPLIST_xls1283"/>
      <sheetName val="[SHOPLIST_xls]_SHOPLIST_xls1284"/>
      <sheetName val="[SHOPLIST_xls]_SHOPLIST_xls1285"/>
      <sheetName val="[SHOPLIST_xls]_SHOPLIST_xls1286"/>
      <sheetName val="[SHOPLIST_xls]_SHOPLIST_xls1287"/>
      <sheetName val="[SHOPLIST_xls]_SHOPLIST_xls1288"/>
      <sheetName val="[SHOPLIST_xls]_SHOPLIST_xls1289"/>
      <sheetName val="[SHOPLIST_xls]_SHOPLIST_xls1290"/>
      <sheetName val="[SHOPLIST_xls]_SHOPLIST_xls1291"/>
      <sheetName val="[SHOPLIST_xls]_SHOPLIST_xls1292"/>
      <sheetName val="[SHOPLIST_xls]_SHOPLIST_xls1293"/>
      <sheetName val="[SHOPLIST_xls]_SHOPLIST_xls1294"/>
      <sheetName val="[SHOPLIST_xls]_SHOPLIST_xls1295"/>
      <sheetName val="[SHOPLIST_xls]_SHOPLIST_xls1296"/>
      <sheetName val="[SHOPLIST_xls]_SHOPLIST_xls1297"/>
      <sheetName val="[SHOPLIST_xls]_SHOPLIST_xls1298"/>
      <sheetName val="[SHOPLIST_xls]_SHOPLIST_xls1299"/>
      <sheetName val="[SHOPLIST_xls]_SHOPLIST_xls1300"/>
      <sheetName val="[SHOPLIST_xls]_SHOPLIST_xls1301"/>
      <sheetName val="[SHOPLIST_xls]_SHOPLIST_xls1302"/>
      <sheetName val="[SHOPLIST_xls]_SHOPLIST_xls1303"/>
      <sheetName val="[SHOPLIST_xls]_SHOPLIST_xls1304"/>
      <sheetName val="[SHOPLIST_xls]_SHOPLIST_xls1305"/>
      <sheetName val="[SHOPLIST_xls]_SHOPLIST_xls1306"/>
      <sheetName val="[SHOPLIST_xls]_SHOPLIST_xls1307"/>
      <sheetName val="[SHOPLIST_xls]_SHOPLIST_xls1308"/>
      <sheetName val="[SHOPLIST_xls]_SHOPLIST_xls1309"/>
      <sheetName val="[SHOPLIST_xls]_SHOPLIST_xls1310"/>
      <sheetName val="[SHOPLIST_xls]_SHOPLIST_xls1311"/>
      <sheetName val="[SHOPLIST_xls]_SHOPLIST_xls1312"/>
      <sheetName val="[SHOPLIST_xls]_SHOPLIST_xls1313"/>
      <sheetName val="[SHOPLIST_xls]_SHOPLIST_xls1314"/>
      <sheetName val="[SHOPLIST_xls]_SHOPLIST_xls1315"/>
      <sheetName val="[SHOPLIST_xls]_SHOPLIST_xls1316"/>
      <sheetName val="[SHOPLIST_xls]_SHOPLIST_xls1317"/>
      <sheetName val="[SHOPLIST_xls]_SHOPLIST_xls1318"/>
      <sheetName val="[SHOPLIST_xls]_SHOPLIST_xls1319"/>
      <sheetName val="[SHOPLIST_xls]_SHOPLIST_xls1320"/>
      <sheetName val="[SHOPLIST_xls]_SHOPLIST_xls1321"/>
      <sheetName val="[SHOPLIST_xls]_SHOPLIST_xls1322"/>
      <sheetName val="[SHOPLIST_xls]_SHOPLIST_xls1323"/>
      <sheetName val="[SHOPLIST_xls]_SHOPLIST_xls1324"/>
      <sheetName val="[SHOPLIST_xls]_SHOPLIST_xls1325"/>
      <sheetName val="[SHOPLIST_xls]_SHOPLIST_xls1326"/>
      <sheetName val="[SHOPLIST_xls]_SHOPLIST_xls1327"/>
      <sheetName val="[SHOPLIST_xls]_SHOPLIST_xls1328"/>
      <sheetName val="[SHOPLIST_xls]_SHOPLIST_xls1329"/>
      <sheetName val="[SHOPLIST_xls]_SHOPLIST_xls1330"/>
      <sheetName val="[SHOPLIST_xls]_SHOPLIST_xls1331"/>
      <sheetName val="[SHOPLIST_xls]_SHOPLIST_xls1332"/>
      <sheetName val="[SHOPLIST_xls]_SHOPLIST_xls1333"/>
      <sheetName val="[SHOPLIST_xls]_SHOPLIST_xls1334"/>
      <sheetName val="[SHOPLIST_xls]_SHOPLIST_xls1335"/>
      <sheetName val="[SHOPLIST_xls]_SHOPLIST_xls1336"/>
      <sheetName val="[SHOPLIST_xls]_SHOPLIST_xls1337"/>
      <sheetName val="[SHOPLIST_xls]_SHOPLIST_xls1338"/>
      <sheetName val="[SHOPLIST_xls]_SHOPLIST_xls1339"/>
      <sheetName val="[SHOPLIST_xls]_SHOPLIST_xls1340"/>
      <sheetName val="[SHOPLIST_xls]_SHOPLIST_xls1341"/>
      <sheetName val="[SHOPLIST_xls]_SHOPLIST_xls1342"/>
      <sheetName val="[SHOPLIST_xls]_SHOPLIST_xls1343"/>
      <sheetName val="[SHOPLIST_xls]_SHOPLIST_xls1344"/>
      <sheetName val="[SHOPLIST_xls]_SHOPLIST_xls1345"/>
      <sheetName val="[SHOPLIST_xls]_SHOPLIST_xls1346"/>
      <sheetName val="[SHOPLIST_xls]_SHOPLIST_xls1347"/>
      <sheetName val="[SHOPLIST_xls]_SHOPLIST_xls1348"/>
      <sheetName val="[SHOPLIST_xls]70_x005f_x005f_x005f_x0000_11"/>
      <sheetName val="Tender_Stage2"/>
      <sheetName val="Delay_Clasifications2"/>
      <sheetName val="PA_Milestones2"/>
      <sheetName val="satış_planı_(2)1"/>
      <sheetName val="Total_PrC-Goldi1"/>
      <sheetName val="[SHOPLIST_xls]_SHOPLIST_xls1349"/>
      <sheetName val="[SHOPLIST_xls]_SHOPLIST_xls1350"/>
      <sheetName val="[SHOPLIST_xls]_SHOPLIST_xls1351"/>
      <sheetName val="[SHOPLIST_xls]_SHOPLIST_xls1352"/>
      <sheetName val="[SHOPLIST_xls]_SHOPLIST_xls1353"/>
      <sheetName val="[SHOPLIST_xls]_SHOPLIST_xls1354"/>
      <sheetName val="[SHOPLIST_xls]_SHOPLIST_xls1355"/>
      <sheetName val="[SHOPLIST_xls]_SHOPLIST_xls1356"/>
      <sheetName val="[SHOPLIST_xls]_SHOPLIST_xls1357"/>
      <sheetName val="[SHOPLIST_xls]_SHOPLIST_xls1358"/>
      <sheetName val="[SHOPLIST_xls]_SHOPLIST_xls1359"/>
      <sheetName val="[SHOPLIST_xls]_SHOPLIST_xls1360"/>
      <sheetName val="[SHOPLIST_xls]_SHOPLIST_xls1361"/>
      <sheetName val="[SHOPLIST_xls]_SHOPLIST_xls1362"/>
      <sheetName val="[SHOPLIST_xls]_SHOPLIST_xls1363"/>
      <sheetName val="[SHOPLIST_xls]_SHOPLIST_xls1364"/>
      <sheetName val="[SHOPLIST_xls]_SHOPLIST_xls1365"/>
      <sheetName val="[SHOPLIST_xls]_SHOPLIST_xls1366"/>
      <sheetName val="[SHOPLIST_xls]_SHOPLIST_xls1367"/>
      <sheetName val="[SHOPLIST_xls]_SHOPLIST_xls1368"/>
      <sheetName val="[SHOPLIST_xls]_SHOPLIST_xls1369"/>
      <sheetName val="[SHOPLIST_xls]_SHOPLIST_xls1370"/>
      <sheetName val="[SHOPLIST_xls]_SHOPLIST_xls1371"/>
      <sheetName val="[SHOPLIST_xls]_SHOPLIST_xls1372"/>
      <sheetName val="[SHOPLIST_xls]_SHOPLIST_xls1373"/>
      <sheetName val="[SHOPLIST_xls]_SHOPLIST_xls1374"/>
      <sheetName val="[SHOPLIST_xls]_SHOPLIST_xls1375"/>
      <sheetName val="[SHOPLIST_xls]_SHOPLIST_xls1376"/>
      <sheetName val="[SHOPLIST_xls]_SHOPLIST_xls1377"/>
      <sheetName val="[SHOPLIST_xls]_SHOPLIST_xls1378"/>
      <sheetName val="[SHOPLIST_xls]_SHOPLIST_xls1379"/>
      <sheetName val="[SHOPLIST_xls]_SHOPLIST_xls1380"/>
      <sheetName val="[SHOPLIST_xls]_SHOPLIST_xls1381"/>
      <sheetName val="[SHOPLIST_xls]_SHOPLIST_xls1382"/>
      <sheetName val="[SHOPLIST_xls]_SHOPLIST_xls1383"/>
      <sheetName val="[SHOPLIST_xls]_SHOPLIST_xls1384"/>
      <sheetName val="[SHOPLIST_xls]_SHOPLIST_xls1385"/>
      <sheetName val="[SHOPLIST_xls]_SHOPLIST_xls1386"/>
      <sheetName val="[SHOPLIST_xls]_SHOPLIST_xls1387"/>
      <sheetName val="[SHOPLIST_xls]_SHOPLIST_xls1388"/>
      <sheetName val="[SHOPLIST_xls]_SHOPLIST_xls1389"/>
      <sheetName val="[SHOPLIST_xls]_SHOPLIST_xls1390"/>
      <sheetName val="[SHOPLIST_xls]_SHOPLIST_xls1391"/>
      <sheetName val="[SHOPLIST_xls]_SHOPLIST_xls1392"/>
      <sheetName val="[SHOPLIST_xls]_SHOPLIST_xls1393"/>
      <sheetName val="[SHOPLIST_xls]_SHOPLIST_xls1394"/>
      <sheetName val="[SHOPLIST_xls]_SHOPLIST_xls1395"/>
      <sheetName val="[SHOPLIST_xls]_SHOPLIST_xls1396"/>
      <sheetName val="[SHOPLIST_xls]_SHOPLIST_xls1397"/>
      <sheetName val="[SHOPLIST_xls]_SHOPLIST_xls1398"/>
      <sheetName val="[SHOPLIST_xls]_SHOPLIST_xls1399"/>
      <sheetName val="[SHOPLIST_xls]_SHOPLIST_xls1400"/>
      <sheetName val="[SHOPLIST_xls]_SHOPLIST_xls1401"/>
      <sheetName val="[SHOPLIST_xls]_SHOPLIST_xls1402"/>
      <sheetName val="[SHOPLIST_xls]_SHOPLIST_xls1403"/>
      <sheetName val="[SHOPLIST_xls]_SHOPLIST_xls1404"/>
      <sheetName val="[SHOPLIST_xls]_SHOPLIST_xls1405"/>
      <sheetName val="[SHOPLIST_xls]_SHOPLIST_xls1406"/>
      <sheetName val="[SHOPLIST_xls]_SHOPLIST_xls1407"/>
      <sheetName val="[SHOPLIST_xls]_SHOPLIST_xls1408"/>
      <sheetName val="[SHOPLIST_xls]_SHOPLIST_xls1409"/>
      <sheetName val="[SHOPLIST_xls]_SHOPLIST_xls1410"/>
      <sheetName val="[SHOPLIST_xls]_SHOPLIST_xls1411"/>
      <sheetName val="[SHOPLIST_xls]_SHOPLIST_xls1412"/>
      <sheetName val="[SHOPLIST_xls]_SHOPLIST_xls1413"/>
      <sheetName val="[SHOPLIST_xls]_SHOPLIST_xls1414"/>
      <sheetName val="[SHOPLIST_xls]_SHOPLIST_xls1415"/>
      <sheetName val="[SHOPLIST_xls]_SHOPLIST_xls1416"/>
      <sheetName val="[SHOPLIST_xls]_SHOPLIST_xls1417"/>
      <sheetName val="[SHOPLIST_xls]_SHOPLIST_xls1418"/>
      <sheetName val="[SHOPLIST_xls]_SHOPLIST_xls1419"/>
      <sheetName val="[SHOPLIST_xls]_SHOPLIST_xls1420"/>
      <sheetName val="[SHOPLIST_xls]_SHOPLIST_xls1421"/>
      <sheetName val="[SHOPLIST_xls]_SHOPLIST_xls1422"/>
      <sheetName val="[SHOPLIST_xls]_SHOPLIST_xls1423"/>
      <sheetName val="[SHOPLIST_xls]_SHOPLIST_xls1424"/>
      <sheetName val="[SHOPLIST_xls]_SHOPLIST_xls1425"/>
      <sheetName val="[SHOPLIST_xls]_SHOPLIST_xls1426"/>
      <sheetName val="[SHOPLIST_xls]_SHOPLIST_xls1427"/>
      <sheetName val="[SHOPLIST_xls]_SHOPLIST_xls1428"/>
      <sheetName val="[SHOPLIST_xls]_SHOPLIST_xls1429"/>
      <sheetName val="[SHOPLIST_xls]_SHOPLIST_xls1430"/>
      <sheetName val="[SHOPLIST_xls]_SHOPLIST_xls1431"/>
      <sheetName val="[SHOPLIST_xls]_SHOPLIST_xls1432"/>
      <sheetName val="[SHOPLIST_xls]_SHOPLIST_xls1433"/>
      <sheetName val="[SHOPLIST_xls]_SHOPLIST_xls1434"/>
      <sheetName val="[SHOPLIST_xls]_SHOPLIST_xls1435"/>
      <sheetName val="[SHOPLIST_xls]_SHOPLIST_xls1436"/>
      <sheetName val="[SHOPLIST_xls]_SHOPLIST_xls1437"/>
      <sheetName val="[SHOPLIST_xls]_SHOPLIST_xls1438"/>
      <sheetName val="[SHOPLIST_xls]_SHOPLIST_xls1439"/>
      <sheetName val="[SHOPLIST_xls]_SHOPLIST_xls1440"/>
      <sheetName val="[SHOPLIST_xls]_SHOPLIST_xls1441"/>
      <sheetName val="[SHOPLIST_xls]_SHOPLIST_xls1442"/>
      <sheetName val="[SHOPLIST_xls]_SHOPLIST_xls1443"/>
      <sheetName val="[SHOPLIST_xls]70___0_s__i____41"/>
      <sheetName val="[SHOPLIST_xls]_SHOPLIST_xls1444"/>
      <sheetName val="[SHOPLIST_xls]_SHOPLIST_xls1445"/>
      <sheetName val="[SHOPLIST_xls]_SHOPLIST_xls1446"/>
      <sheetName val="[SHOPLIST_xls]_SHOPLIST_xls1447"/>
      <sheetName val="[SHOPLIST_xls]_SHOPLIST_xls1448"/>
      <sheetName val="[SHOPLIST_xls]_SHOPLIST_xls1449"/>
      <sheetName val="[SHOPLIST_xls]_SHOPLIST_xls1450"/>
      <sheetName val="[SHOPLIST_xls]_SHOPLIST_xls1451"/>
      <sheetName val="[SHOPLIST_xls]_SHOPLIST_xls1452"/>
      <sheetName val="[SHOPLIST_xls]_SHOPLIST_xls1453"/>
      <sheetName val="[SHOPLIST_xls]_SHOPLIST_xls1454"/>
      <sheetName val="[SHOPLIST_xls]_SHOPLIST_xls1455"/>
      <sheetName val="[SHOPLIST_xls]_SHOPLIST_xls1456"/>
      <sheetName val="[SHOPLIST_xls]_SHOPLIST_xls1457"/>
      <sheetName val="[SHOPLIST_xls]_SHOPLIST_xls1458"/>
      <sheetName val="[SHOPLIST_xls]_SHOPLIST_xls1459"/>
      <sheetName val="[SHOPLIST_xls]_SHOPLIST_xls1460"/>
      <sheetName val="[SHOPLIST_xls]_SHOPLIST_xls1461"/>
      <sheetName val="[SHOPLIST_xls]_SHOPLIST_xls1462"/>
      <sheetName val="[SHOPLIST_xls]_SHOPLIST_xls1463"/>
      <sheetName val="[SHOPLIST_xls]_SHOPLIST_xls1464"/>
      <sheetName val="[SHOPLIST_xls]_SHOPLIST_xls1465"/>
      <sheetName val="[SHOPLIST_xls]_SHOPLIST_xls1466"/>
      <sheetName val="[SHOPLIST_xls]_SHOPLIST_xls1467"/>
      <sheetName val="[SHOPLIST_xls]_SHOPLIST_xls1468"/>
      <sheetName val="[SHOPLIST_xls]_SHOPLIST_xls1469"/>
      <sheetName val="[SHOPLIST_xls]_SHOPLIST_xls1470"/>
      <sheetName val="[SHOPLIST_xls]_SHOPLIST_xls1471"/>
      <sheetName val="[SHOPLIST_xls]_SHOPLIST_xls1472"/>
      <sheetName val="[SHOPLIST_xls]_SHOPLIST_xls1473"/>
      <sheetName val="[SHOPLIST_xls]_SHOPLIST_xls1474"/>
      <sheetName val="[SHOPLIST_xls]_SHOPLIST_xls1475"/>
      <sheetName val="[SHOPLIST_xls]_SHOPLIST_xls1476"/>
      <sheetName val="[SHOPLIST_xls]_SHOPLIST_xls1477"/>
      <sheetName val="[SHOPLIST_xls]_SHOPLIST_xls1478"/>
      <sheetName val="[SHOPLIST_xls]_SHOPLIST_xls1479"/>
      <sheetName val="[SHOPLIST_xls]_SHOPLIST_xls1480"/>
      <sheetName val="[SHOPLIST_xls]_SHOPLIST_xls1481"/>
      <sheetName val="[SHOPLIST_xls]_SHOPLIST_xls1482"/>
      <sheetName val="[SHOPLIST_xls]_SHOPLIST_xls1483"/>
      <sheetName val="[SHOPLIST_xls]_SHOPLIST_xls1484"/>
      <sheetName val="[SHOPLIST_xls]_SHOPLIST_xls1485"/>
      <sheetName val="[SHOPLIST_xls]_SHOPLIST_xls1486"/>
      <sheetName val="[SHOPLIST_xls]_SHOPLIST_xls1487"/>
      <sheetName val="[SHOPLIST_xls]_SHOPLIST_xls1488"/>
      <sheetName val="[SHOPLIST_xls]_SHOPLIST_xls1489"/>
      <sheetName val="[SHOPLIST_xls]_SHOPLIST_xls1490"/>
      <sheetName val="[SHOPLIST_xls]_SHOPLIST_xls1491"/>
      <sheetName val="[SHOPLIST_xls]_SHOPLIST_xls1492"/>
      <sheetName val="[SHOPLIST_xls]_SHOPLIST_xls1493"/>
      <sheetName val="[SHOPLIST_xls]_SHOPLIST_xls1494"/>
      <sheetName val="[SHOPLIST_xls]_SHOPLIST_xls1495"/>
      <sheetName val="[SHOPLIST_xls]_SHOPLIST_xls1496"/>
      <sheetName val="[SHOPLIST_xls]_SHOPLIST_xls1497"/>
      <sheetName val="[SHOPLIST_xls]_SHOPLIST_xls1498"/>
      <sheetName val="[SHOPLIST_xls]_SHOPLIST_xls1499"/>
      <sheetName val="[SHOPLIST_xls]_SHOPLIST_xls1500"/>
      <sheetName val="[SHOPLIST_xls]_SHOPLIST_xls1501"/>
      <sheetName val="[SHOPLIST_xls]_SHOPLIST_xls1502"/>
      <sheetName val="[SHOPLIST_xls]_SHOPLIST_xls1503"/>
      <sheetName val="[SHOPLIST_xls]_SHOPLIST_xls1504"/>
      <sheetName val="[SHOPLIST_xls]_SHOPLIST_xls1505"/>
      <sheetName val="[SHOPLIST_xls]_SHOPLIST_xls1506"/>
      <sheetName val="[SHOPLIST_xls]_SHOPLIST_xls1507"/>
      <sheetName val="[SHOPLIST_xls]_SHOPLIST_xls1508"/>
      <sheetName val="[SHOPLIST_xls]_SHOPLIST_xls1509"/>
      <sheetName val="[SHOPLIST_xls]70_x005f_x005f_x005f_x0000_12"/>
      <sheetName val="[SHOPLIST_xls]70___0_s__i____42"/>
      <sheetName val="Dropdown_Lists"/>
      <sheetName val="[SIOPLIST_yls]_SHOPLIST_xls_491"/>
      <sheetName val="[SIOPLHST_yls]^SHOQLIST_xls_508"/>
      <sheetName val="[SHOPLIST_xls]_SHOQLISU_xlr_524"/>
      <sheetName val="[SIOPLHST_xls]_SHOPLIST_xlr_535"/>
      <sheetName val="[SHOPLIST_xls]^SHOPLIST_xls_537"/>
      <sheetName val="[SHOPLIST_xls]_SHOPLIST_xlr_539"/>
      <sheetName val="شهادة_الدفع"/>
      <sheetName val="[SHOPLIST_xls]_VW__VU________28"/>
      <sheetName val="[SHOPLIST_xls]_VW__VU________29"/>
      <sheetName val="[SHOPLIST_xls]70___0_s__i____43"/>
      <sheetName val="[SHOPLIST_xls]70___0_s__i____44"/>
      <sheetName val="Index_sheet"/>
      <sheetName val="All_BGL_List"/>
      <sheetName val="Budget_Config"/>
      <sheetName val="All_Department_List"/>
      <sheetName val="Price_List"/>
      <sheetName val="Cost_Factor_Sheet"/>
      <sheetName val="Load_Sch,_Cable_Sel_&amp;_Qty"/>
      <sheetName val="Factor_Sheet"/>
      <sheetName val="Price_Sheet"/>
      <sheetName val="Beach_Villas"/>
      <sheetName val="Overwater_Villas"/>
      <sheetName val="Presidential_Villa"/>
      <sheetName val="[SHOPLIST.xls]70__0_x0_2"/>
      <sheetName val="[SHOPLIST.xls]70__0_x0_3"/>
      <sheetName val="[SHOPLIST.xls]70__0_x0_4"/>
      <sheetName val="[SHOPLIST.xls]70__0_x0_5"/>
      <sheetName val="[SHOPLIST_xls]70__0_x0_2"/>
      <sheetName val="[SHOPLIST.xls]70__0_x0_6"/>
      <sheetName val="[SHOPLIST.xls]70__0_x0_7"/>
      <sheetName val="[SHOPLIST.xls]70__0_x0_8"/>
      <sheetName val="[SHOPLIST.xls]70__0_x0_9"/>
      <sheetName val="70,/0_x000"/>
      <sheetName val="PriceCalculation"/>
      <sheetName val="WORK TABLE"/>
      <sheetName val="Fill this out first..."/>
      <sheetName val="CONS. PROJECT HITS"/>
      <sheetName val="Guard House #1; D,E,F"/>
      <sheetName val="Spread"/>
      <sheetName val="BILL-3-Alt 1"/>
      <sheetName val="Financ. Overview"/>
      <sheetName val="Trial Bal "/>
      <sheetName val="Schedule Activities"/>
      <sheetName val="Ref. Tables"/>
      <sheetName val="Risk Impact Table"/>
      <sheetName val="RBS"/>
      <sheetName val="ATC RIW-MIR"/>
      <sheetName val="DB Fed From"/>
      <sheetName val="VO Log"/>
      <sheetName val="2-Cash Flow"/>
      <sheetName val="OOC Form"/>
      <sheetName val="B2-Basement"/>
      <sheetName val="B7-N04-Apartment"/>
      <sheetName val="B14-U07-Apartment"/>
      <sheetName val="RCC,Ret. Wall"/>
      <sheetName val="H.Satuan"/>
      <sheetName val="Plot 1"/>
      <sheetName val="Malaysia incl. RET"/>
      <sheetName val="_SHOPLIST.xls_70_x005f_x0000__3"/>
      <sheetName val="_SHOPLIST.xls_70_x005f_x0000__5"/>
      <sheetName val="_SHOPLIST.xls_70_x005f_x0000__4"/>
      <sheetName val="_SHOPLIST.xls_70_x005f_x0000__6"/>
      <sheetName val="BOQ CIVIL"/>
      <sheetName val="ABB"/>
      <sheetName val="GE"/>
      <sheetName val="_SHOPLIST.xls_70_x0000___0_x0_7"/>
      <sheetName val="_SHOPLIST.xls_70_x0000___0_x0_4"/>
      <sheetName val="_SHOPLIST.xls_70_x0000___0_x0_5"/>
      <sheetName val="_SHOPLIST.xls_70_x0000___0_x0_6"/>
      <sheetName val="_SHOPLIST.xls_70_x0000___0_x0_8"/>
      <sheetName val="산근"/>
      <sheetName val="bill02"/>
      <sheetName val="Factor F Data"/>
      <sheetName val="Zones"/>
      <sheetName val="총괄표 (2)"/>
      <sheetName val="Material Prices to site"/>
      <sheetName val=" Factor  "/>
      <sheetName val="Histry Price"/>
      <sheetName val="M - S"/>
      <sheetName val="70,_0s«_x0008_iÆø_x0003_í¬_x0008_i"/>
      <sheetName val="Detail_In_Door_Stad"/>
      <sheetName val="Earnings model"/>
      <sheetName val="JAN 1"/>
      <sheetName val="ECARates"/>
      <sheetName val="Office Twrs"/>
      <sheetName val="SPI"/>
      <sheetName val="_gHOP_ISTrxls_U_R_A___PLA_TER_2"/>
      <sheetName val="U.RßA -£TILÆNG"/>
      <sheetName val="[ýHOP[ISTxls[V.C 9 - CERAMIC"/>
      <sheetName val="[THOP#ISTÜxlsV.CÞ9 -FINzSHEZ"/>
      <sheetName val="[|HOPÀISTÓxlsÙStattCo_yCharges8"/>
      <sheetName val="[_x000b_HOP_x0004_ISTíxlsØLabüCumNHisY8"/>
      <sheetName val="[rHOPIST{xlsRatÂ_anplysss7"/>
      <sheetName val="[sHOPÅIST6xlsInviceáSum&gt;ary_x0016_"/>
      <sheetName val="__HOP_IST_xls_POWPR_A_SUM_TIO_2"/>
      <sheetName val="[}HOPåISTPxls±Activity_List3"/>
      <sheetName val="__HOPnISTWxlsOSof_sca_e_B_ild_2"/>
      <sheetName val="[[HOPëIST³xlsìfoo-sl×b_rkinfó1"/>
      <sheetName val="[HOPüIST.xls#CHA·T O&gt; ACþOUNPS"/>
      <sheetName val="E-Büll üo.6¬A-O"/>
      <sheetName val="VAL)E_C_x001f_AMBîRS"/>
      <sheetName val="[sHOPiIST_x000a_xls_x0006_Fir¢_Hyæran§s"/>
      <sheetName val="[iHOPÍIST3xls_x0011_VAL_x001a_E_CíAMB_x001c_RS1"/>
      <sheetName val="[_x000a_HOP6ISTxls_x001b_Fir_x0010__Hy_x001a_ranes1"/>
      <sheetName val="[MHOP&amp;ISTSxlsµB_GxTE_TALV|1"/>
      <sheetName val="[MHOPçISTÿxlsÆSub_x001e_G12;FirX1"/>
      <sheetName val="[&quot;HOPIST+xlseM-Bok_;or_5onc?"/>
      <sheetName val="[ÍHOPISTÚxlsÿPA-_Consutant_2"/>
      <sheetName val="__HOPvIST_xls2Materials_Cost__2"/>
      <sheetName val="_NHOP_IST_xls4Ind_a_F_S_T_mpl_2"/>
      <sheetName val="__HOPJIST_xls_U_R_A___PLASTER_2"/>
      <sheetName val="[«HOPæISTÍxls_x0005_U_R!A_-_x0009_GRAÊITE"/>
      <sheetName val="TEXT"/>
      <sheetName val="报价汇总表"/>
      <sheetName val="Main Log"/>
      <sheetName val="Keşif-I"/>
      <sheetName val="BUTCE+MANHOUR"/>
      <sheetName val="_SHOPLIST.xls_70__0_x0_2"/>
      <sheetName val="_SHOPLIST.xls_70__0_x0_3"/>
      <sheetName val="_SHOPLIST.xls_70__0_x0_7"/>
      <sheetName val="_SHOPLIST.xls_70__0_x0_4"/>
      <sheetName val="_SHOPLIST.xls_70__0_x0_5"/>
      <sheetName val="_SHOPLIST.xls_70__0_x0_6"/>
      <sheetName val="_SHOPLIST.xls_70__0_x0_8"/>
      <sheetName val="P"/>
      <sheetName val="금액내역서"/>
      <sheetName val="costing sheet"/>
      <sheetName val="G2- Ground works"/>
      <sheetName val="Item#9.3"/>
      <sheetName val="Item#1.9"/>
      <sheetName val="Item#6.7"/>
      <sheetName val="Item#2.6"/>
      <sheetName val="Item#4.10"/>
      <sheetName val="Item#5.8"/>
      <sheetName val="Item#7.21"/>
      <sheetName val="Item#3.8"/>
      <sheetName val="Item#8.7"/>
      <sheetName val="[SHOPLIST_xls]70_x0000_,/0_x001"/>
      <sheetName val="[SHOPLIST_xls]70_x0000___0_x0_4"/>
      <sheetName val="[SHOPLIST_xls]70_x0000___0_x0_5"/>
      <sheetName val="[SHOPLIST_xls]70_x0000___0_x0_6"/>
      <sheetName val="[SHOPLIST_xls]70_x0000_,/0_x002"/>
      <sheetName val="[SHOPLIST_xls]70_x0000___0_x0_1"/>
      <sheetName val="[SHOPLIST.xls]70_x0000___0_x_10"/>
      <sheetName val="70_x0000___0_x0_2"/>
      <sheetName val="70_x0000___0_x0_3"/>
      <sheetName val="70_x0000___0_x0_4"/>
      <sheetName val="70_x0000___0_x0_5"/>
      <sheetName val="70_x0000___0_x0_6"/>
      <sheetName val="70_x0000___0_x0_7"/>
      <sheetName val="70_x0000___0_x0_8"/>
      <sheetName val="70_x0000___0_x0_9"/>
      <sheetName val="[SHOPLIST_xls]70_x0000_,/0_x003"/>
      <sheetName val="[SHOPLIST_xls]70_x0000___0_x0_7"/>
      <sheetName val="[SHOPLIST_xls]70_x0000___0_x0_8"/>
      <sheetName val="[SHOPLIST_xls]70_x0000___0_x0_9"/>
      <sheetName val="[SHOPLIST.xls]70_x0000___0_x_11"/>
      <sheetName val="[SHOPLIST.xls]70_x0000___0_x_12"/>
      <sheetName val="[SHOPLIST.xls]70_x0000___0_x_13"/>
      <sheetName val="[SHOPLIST_xls]70_x0000___0_x_10"/>
      <sheetName val="70_x0000_,/0_x001"/>
      <sheetName val="70_x0000___0_x0_1"/>
      <sheetName val="70_x005f_x0000__1"/>
      <sheetName val="70_x0000_,/0_x002"/>
      <sheetName val="[SHOPLIST.xls]70_x0000___0_x_15"/>
      <sheetName val="[SHOPLIST.xls]70_x005f_x0000_14"/>
      <sheetName val="[SHOPLIST.xls]70_x0000___0_x_14"/>
      <sheetName val="[SHOPLIST_xls]70_x0000_,/0_x004"/>
      <sheetName val="[SHOPLIST_xls]70_x0000_,/0_x005"/>
      <sheetName val="Geneí¬_x0008_i??_x0014_?0_"/>
      <sheetName val="Guneí¬_x0008_i_x0000__x0000__x0"/>
      <sheetName val="GFA_HQ_Building39"/>
      <sheetName val="GFA_Conference38"/>
      <sheetName val="BQ_External38"/>
      <sheetName val="LABOUR_HISTOGRAM38"/>
      <sheetName val="Chiet_tinh_dz2237"/>
      <sheetName val="Chiet_tinh_dz3537"/>
      <sheetName val="Penthouse_Apartment37"/>
      <sheetName val="StattCo_yCharges37"/>
      <sheetName val="Graph_Data_(DO_NOT_PRINT)37"/>
      <sheetName val="budget_summary_(2)36"/>
      <sheetName val="Budget_Analysis_Summary36"/>
      <sheetName val="Raw_Data37"/>
      <sheetName val="CT_Thang_Mo37"/>
      <sheetName val="@risk_rents_and_incentives37"/>
      <sheetName val="Car_park_lease37"/>
      <sheetName val="Net_rent_analysis37"/>
      <sheetName val="Poz-1_37"/>
      <sheetName val="Lab_Cum_Hist37"/>
      <sheetName val="Projet,_methodes_&amp;_couts36"/>
      <sheetName val="Risques_majeurs_&amp;_Frais_Ind_36"/>
      <sheetName val="CT__PL36"/>
      <sheetName val="Bill_No__237"/>
      <sheetName val="FOL_-_Bar37"/>
      <sheetName val="LEVEL_SHEET37"/>
      <sheetName val="SPT_vs_PHI37"/>
      <sheetName val="Customize_Your_Invoice37"/>
      <sheetName val="HVAC_BoQ37"/>
      <sheetName val="intr_stool_brkup36"/>
      <sheetName val="Tender_Summary37"/>
      <sheetName val="Insurance_Ext37"/>
      <sheetName val="Body_Sheet36"/>
      <sheetName val="1_0_Executive_Summary36"/>
      <sheetName val="beam-reinft-IIInd_floor33"/>
      <sheetName val="beam-reinft-machine_rm33"/>
      <sheetName val="Bill_134"/>
      <sheetName val="Bill_235"/>
      <sheetName val="Bill_334"/>
      <sheetName val="Bill_434"/>
      <sheetName val="Bill_534"/>
      <sheetName val="Bill_634"/>
      <sheetName val="Bill_734"/>
      <sheetName val="B100-Cable_Rack"/>
      <sheetName val="Mp-team_1"/>
      <sheetName val="1_Summary"/>
      <sheetName val="co-no_2"/>
      <sheetName val="SOR"/>
      <sheetName val="newsales"/>
      <sheetName val="[«HOPæISTÍxls_x0005_U_R!A_- GRAÊITE"/>
      <sheetName val="1-OBJ98 "/>
      <sheetName val="wt"/>
      <sheetName val="JOINT"/>
      <sheetName val="PCC"/>
      <sheetName val="05. BUDGET"/>
      <sheetName val="Makro1"/>
      <sheetName val="RAMISHEET"/>
      <sheetName val="Premisas"/>
      <sheetName val="camdnac"/>
      <sheetName val="activo2"/>
      <sheetName val="capex"/>
      <sheetName val="cfact1"/>
      <sheetName val="cfact2"/>
      <sheetName val="cfcon"/>
      <sheetName val="Cash Flow Operación"/>
      <sheetName val="Presentación"/>
      <sheetName val="Costes"/>
      <sheetName val="Comercial"/>
      <sheetName val="Financiero"/>
      <sheetName val="Gráfico"/>
      <sheetName val="BDGDownload"/>
      <sheetName val="INTSHEET"/>
      <sheetName val="INTSHEET3"/>
      <sheetName val="_SHOPLIST_xls__SHOPLIST_xls__43"/>
      <sheetName val="_SHOPLIST_xls__SHOPLIST_xls__44"/>
      <sheetName val="_SHOPLIST_xls__SHOPLIST_xls__45"/>
      <sheetName val="_SHOPLIST_xls__SHOPLIST_xls__46"/>
      <sheetName val="_SHOPLIST_xls__SHOPLIST_xls__47"/>
      <sheetName val="_SHOPLIST_xls__SHOPLIST_xls__48"/>
      <sheetName val="_SHOPLIST_xls__SHOPLIST_xls__49"/>
      <sheetName val="_SHOPLIST_xls__SHOPLIST_xls__50"/>
      <sheetName val="_SHOPLIST_xls__SHOPLIST_xls__51"/>
      <sheetName val="_SHOPLIST_xls__SHOPLIST_xls__52"/>
      <sheetName val="_SHOPLIST_xls__SHOPLIST_xls__53"/>
      <sheetName val="_SHOPLIST_xls__SHOPLIST_xls__54"/>
      <sheetName val="_SHOPLIST_xls__SHOPLIST_xls__55"/>
      <sheetName val="_SHOPLIST_xls__SHOPLIST_xls__56"/>
      <sheetName val="_SHOPLIST_xls__SHOPLIST_xls__57"/>
      <sheetName val="_SHOPLIST_xls__SHOPLIST_xls__58"/>
      <sheetName val="_SHOPLIST_xls__SHOPLIST_xls__59"/>
      <sheetName val="_SHOPLIST_xls__SHOPLIST_xls__60"/>
      <sheetName val="_SHOPLIST_xls__SHOPLIST_xls__61"/>
      <sheetName val="_SHOPLIST_xls__SHOPLIST_xls__62"/>
      <sheetName val="_SHOPLIST_xls__SHOPLIST_xls__63"/>
      <sheetName val="_SHOPLIST_xls__SHOPLIST_xls__64"/>
      <sheetName val="_SHOPLIST_xls__SHOPLIST_xls__65"/>
      <sheetName val="_SHOPLIST_xls__SHOPLIST_xls__66"/>
      <sheetName val="_SHOPLIST_xls__SHOPLIST_xls__67"/>
      <sheetName val="_SHOPLIST_xls__SHOPLIST_xls__68"/>
      <sheetName val="_SHOPLIST_xls__SHOPLIST_xls__69"/>
      <sheetName val="_SHOPLIST_xls__SHOPLIST_xls__70"/>
      <sheetName val="_SHOPLIST_xls__SHOPLIST_xls__71"/>
      <sheetName val="_SHOPLIST_xls__SHOPLIST_xls__72"/>
      <sheetName val="_SHOPLIST_xls__SHOPLIST_xls__73"/>
      <sheetName val="_SHOPLIST_xls__SHOPLIST_xls__74"/>
      <sheetName val="_SHOPLIST_xls__SHOPLIST_xls__75"/>
      <sheetName val="_SHOPLIST_xls__SHOPLIST_xls__76"/>
      <sheetName val="_SHOPLIST_xls__SHOPLIST_xls__77"/>
      <sheetName val="_SHOPLIST_xls__SHOPLIST_xls__78"/>
      <sheetName val="_SHOPLIST_xls__SHOPLIST_xls__79"/>
      <sheetName val="_SHOPLIST_xls__SHOPLIST_xls__80"/>
      <sheetName val="_SHOPLIST_xls__SHOPLIST_xls__81"/>
      <sheetName val="_SHOPLIST_xls__SHOPLIST_xls__82"/>
      <sheetName val="_SHOPLIST_xls__SHOPLIST_xls__83"/>
      <sheetName val="_SHOPLIST_xls__SHOPLIST_xls__84"/>
      <sheetName val="_SHOPLIST_xls__SHOPLIST_xls__85"/>
      <sheetName val="_SHOPLIST_xls__SHOPLIST_xls__86"/>
      <sheetName val="_SHOPLIST_xls__SHOPLIST_xls__87"/>
      <sheetName val="_SHOPLIST_xls__SHOPLIST_xls__88"/>
      <sheetName val="_SHOPLIST_xls__SHOPLIST_xls__89"/>
      <sheetName val="_SHOPLIST_xls__SHOPLIST_xls__90"/>
      <sheetName val="_SHOPLIST_xls__SHOPLIST_xls__91"/>
      <sheetName val="_SHOPLIST_xls__SHOPLIST_xls__92"/>
      <sheetName val="_SHOPLIST_xls__SHOPLIST_xls__93"/>
      <sheetName val="_SHOPLIST_xls__SHOPLIST_xls__94"/>
      <sheetName val="_SHOPLIST_xls__SHOPLIST_xls__95"/>
      <sheetName val="_SHOPLIST_xls__SHOPLIST_xls__96"/>
      <sheetName val="_SHOPLIST_xls__SHOPLIST_xls__97"/>
      <sheetName val="_SHOPLIST_xls__SHOPLIST_xls__98"/>
      <sheetName val="_SHOPLIST_xls__SHOPLIST_xls__99"/>
      <sheetName val="_SHOPLIST_xls__SHOPLIST_xls_100"/>
      <sheetName val="_SHOPLIST_xls__SHOPLIST_xls_101"/>
      <sheetName val="_SHOPLIST_xls__SHOPLIST_xls_102"/>
      <sheetName val="_SHOPLIST_xls__SHOPLIST_xls_103"/>
      <sheetName val="_SHOPLIST_xls__SHOPLIST_xls_104"/>
      <sheetName val="_SHOPLIST_xls__SHOPLIST_xls_105"/>
      <sheetName val="_SHOPLIST_xls__SHOPLIST_xls_106"/>
      <sheetName val="_SHOPLIST_xls__SHOPLIST_xls_107"/>
      <sheetName val="_SHOPLIST_xls__SHOPLIST_xls_108"/>
      <sheetName val="_SHOPLIST_xls__SHOPLIST_xls_109"/>
      <sheetName val="_SHOPLIST_xls__SHOPLIST_xls_110"/>
      <sheetName val="_SHOPLIST_xls__SHOPLIST_xls_111"/>
      <sheetName val="_SHOPLIST_xls__SHOPLIST_xls_112"/>
      <sheetName val="_SHOPLIST_xls__SHOPLIST_xls_113"/>
      <sheetName val="_SHOPLIST_xls__SHOPLIST_xls_114"/>
      <sheetName val="_SHOPLIST_xls__VWVU))1"/>
      <sheetName val="_SHOPLIST_xls__VW1"/>
      <sheetName val="_SHOPLIST_xls_70,_0s«iÆøí¬i110"/>
      <sheetName val="_SHOPLIST_xls__SHOPLIST_xls_115"/>
      <sheetName val="_SHOPLIST_xls__SHOPLIST_xls_116"/>
      <sheetName val="_SHOPLIST_xls__SHOPLIST_xls_117"/>
      <sheetName val="_SHOPLIST_xls__SHOPLIST_xls_118"/>
      <sheetName val="_SHOPLIST_xls__SHOPLIST_xls_119"/>
      <sheetName val="_SHOPLIST_xls__SHOPLIST_xls_120"/>
      <sheetName val="_SHOPLIST_xls__SHOPLIST_xls_121"/>
      <sheetName val="_SHOPLIST_xls__SHOPLIST_xls_122"/>
      <sheetName val="_SHOPLIST_xls__SHOPLIST_xls_123"/>
      <sheetName val="_SHOPLIST_xls__SHOPLIST_xls_124"/>
      <sheetName val="_SHOPLIST_xls__SHOPLIST_xls_125"/>
      <sheetName val="_SHOPLIST_xls__SHOPLIST_xls_126"/>
      <sheetName val="_SHOPLIST_xls__SHOPLIST_xls_127"/>
      <sheetName val="_SHOPLIST_xls__SHOPLIST_xls_128"/>
      <sheetName val="_SHOPLIST_xls_70___0_s__i_____1"/>
      <sheetName val="_SHOPLIST_xls__VW__VU_________1"/>
      <sheetName val="_SHOPLIST_xls__VW__VU_________4"/>
      <sheetName val="_SHOPLIST_xls_70_x005f_x0000___0_x0_1"/>
      <sheetName val="_SHOPLIST_xls_70___0_s__i_____5"/>
      <sheetName val="_SHOPLIST_xls_70___0_s__i_____6"/>
      <sheetName val="_SHOPLIST_xls__SHOPLIST_xls_750"/>
      <sheetName val="_SHOPLIST_xls__SHOPLIST_xls_751"/>
      <sheetName val="_SHOPLIST_xls__SHOPLIST_xls_752"/>
      <sheetName val="_SHOPLIST_xls__SHOPLIST_xls_753"/>
      <sheetName val="_SHOPLIST_xls__SHOPLIST_xls_754"/>
      <sheetName val="_SHOPLIST_xls__SHOPLIST_xls_755"/>
      <sheetName val="_SHOPLIST_xls__SHOPLIST_xls_756"/>
      <sheetName val="_SHOPLIST_xls__SHOPLIST_xls_129"/>
      <sheetName val="_SHOPLIST_xls__SHOPLIST_xls_130"/>
      <sheetName val="_SHOPLIST_xls__SHOPLIST_xls_131"/>
      <sheetName val="_SHOPLIST_xls__SHOPLIST_xls_757"/>
      <sheetName val="_SHOPLIST_xls__SHOPLIST_xls_132"/>
      <sheetName val="_SHOPLIST_xls__SHOPLIST_xls_133"/>
      <sheetName val="_SHOPLIST_xls__SHOPLIST_xls_134"/>
      <sheetName val="_SHOPLIST_xls__SHOPLIST_xls_135"/>
      <sheetName val="_SHOPLIST_xls__SHOPLIST_xls_136"/>
      <sheetName val="_SHOPLIST_xls__SHOPLIST_xls_137"/>
      <sheetName val="_SHOPLIST_xls__SHOPLIST_xls_138"/>
      <sheetName val="_SHOPLIST_xls__SHOPLIST_xls_139"/>
      <sheetName val="_SHOPLIST_xls__SHOPLIST_xls_140"/>
      <sheetName val="_SHOPLIST_xls__SHOPLIST_xls_141"/>
      <sheetName val="_SHOPLIST_xls__SHOPLIST_xls_142"/>
      <sheetName val="_SHOPLIST_xls__SHOPLIST_xls_143"/>
      <sheetName val="_SHOPLIST_xls__SHOPLIST_xls_144"/>
      <sheetName val="_SHOPLIST_xls__SHOPLIST_xls_145"/>
      <sheetName val="_SHOPLIST_xls__SHOPLIST_xls_146"/>
      <sheetName val="_SHOPLIST_xls__SHOPLIST_xls_147"/>
      <sheetName val="_SHOPLIST_xls__SHOPLIST_xls_148"/>
      <sheetName val="_SHOPLIST_xls__SHOPLIST_xls_149"/>
      <sheetName val="_SHOPLIST_xls__SHOPLIST_xls_150"/>
      <sheetName val="_SHOPLIST_xls__SHOPLIST_xls_151"/>
      <sheetName val="_SHOPLIST_xls__SHOPLIST_xls_152"/>
      <sheetName val="_SHOPLIST_xls__SHOPLIST_xls_153"/>
      <sheetName val="_SHOPLIST_xls__SHOPLIST_xls_154"/>
      <sheetName val="_SHOPLIST_xls__SHOPLIST_xls_155"/>
      <sheetName val="_SHOPLIST_xls__SHOPLIST_xls_156"/>
      <sheetName val="_SHOPLIST_xls__SHOPLIST_xls_157"/>
      <sheetName val="_SHOPLIST_xls__SHOPLIST_xls_158"/>
      <sheetName val="_SHOPLIST_xls__SHOPLIST_xls_159"/>
      <sheetName val="_SHOPLIST_xls__SHOPLIST_xls_160"/>
      <sheetName val="_SHOPLIST_xls__SHOPLIST_xls_161"/>
      <sheetName val="_SHOPLIST_xls__SHOPLIST_xls_162"/>
      <sheetName val="_SHOPLIST_xls__SHOPLIST_xls_163"/>
      <sheetName val="_SHOPLIST_xls__SHOPLIST_xls_164"/>
      <sheetName val="_SHOPLIST_xls__SHOPLIST_xls_165"/>
      <sheetName val="_SHOPLIST_xls__SHOPLIST_xls_166"/>
      <sheetName val="_SHOPLIST_xls__SHOPLIST_xls_167"/>
      <sheetName val="_SHOPLIST_xls__SHOPLIST_xls_168"/>
      <sheetName val="_SHOPLIST_xls__SHOPLIST_xls_169"/>
      <sheetName val="_SHOPLIST_xls__SHOPLIST_xls_170"/>
      <sheetName val="_SHOPLIST_xls__SHOPLIST_xls_171"/>
      <sheetName val="_SHOPLIST_xls__SHOPLIST_xls_172"/>
      <sheetName val="_SHOPLIST_xls__SHOPLIST_xls_173"/>
      <sheetName val="_SHOPLIST_xls__SHOPLIST_xls_174"/>
      <sheetName val="_SHOPLIST_xls__SHOPLIST_xls_175"/>
      <sheetName val="_SHOPLIST_xls__SHOPLIST_xls_176"/>
      <sheetName val="_SHOPLIST_xls__SHOPLIST_xls_177"/>
      <sheetName val="_SHOPLIST_xls__SHOPLIST_xls_178"/>
      <sheetName val="_SHOPLIST_xls__SHOPLIST_xls_179"/>
      <sheetName val="_SHOPLIST_xls__SHOPLIST_xls_180"/>
      <sheetName val="_SHOPLIST_xls__SHOPLIST_xls_181"/>
      <sheetName val="_SHOPLIST_xls__SHOPLIST_xls_182"/>
      <sheetName val="_SHOPLIST_xls__SHOPLIST_xls_183"/>
      <sheetName val="_SHOPLIST_xls__SHOPLIST_xls_184"/>
      <sheetName val="_SHOPLIST_xls__SHOPLIST_xls_185"/>
      <sheetName val="_SHOPLIST_xls__SHOPLIST_xls_186"/>
      <sheetName val="_SHOPLIST_xls__SHOPLIST_xls_187"/>
      <sheetName val="_SHOPLIST_xls__SHOPLIST_xls_188"/>
      <sheetName val="_SHOPLIST_xls__SHOPLIST_xls_189"/>
      <sheetName val="_SHOPLIST_xls__SHOPLIST_xls_190"/>
      <sheetName val="_SHOPLIST_xls__SHOPLIST_xls_191"/>
      <sheetName val="_SHOPLIST_xls__SHOPLIST_xls_192"/>
      <sheetName val="_SHOPLIST_xls__SHOPLIST_xls_193"/>
      <sheetName val="_SHOPLIST_xls__SHOPLIST_xls_194"/>
      <sheetName val="_SHOPLIST_xls__SHOPLIST_xls_195"/>
      <sheetName val="_SHOPLIST_xls__SHOPLIST_xls_196"/>
      <sheetName val="_SHOPLIST_xls__SHOPLIST_xls_197"/>
      <sheetName val="_SHOPLIST_xls__SHOPLIST_xls_198"/>
      <sheetName val="_SHOPLIST_xls__SHOPLIST_xls_199"/>
      <sheetName val="_SHOPLIST_xls__SHOPLIST_xls_200"/>
      <sheetName val="_SHOPLIST_xls__SHOPLIST_xls_201"/>
      <sheetName val="_SHOPLIST_xls__SHOPLIST_xls_202"/>
      <sheetName val="_SHOPLIST_xls__SHOPLIST_xls_203"/>
      <sheetName val="_SHOPLIST_xls__SHOPLIST_xls_204"/>
      <sheetName val="_SHOPLIST_xls__SHOPLIST_xls_205"/>
      <sheetName val="_SHOPLIST_xls__SHOPLIST_xls_206"/>
      <sheetName val="_SHOPLIST_xls__SHOPLIST_xls_207"/>
      <sheetName val="_SHOPLIST_xls__SHOPLIST_xls_208"/>
      <sheetName val="_SHOPLIST_xls__SHOPLIST_xls_209"/>
      <sheetName val="_SHOPLIST_xls__SHOPLIST_xls_210"/>
      <sheetName val="_SHOPLIST_xls__SHOPLIST_xls_211"/>
      <sheetName val="_SHOPLIST_xls__SHOPLIST_xls_212"/>
      <sheetName val="_SHOPLIST_xls__SHOPLIST_xls_213"/>
      <sheetName val="_SHOPLIST_xls__SHOPLIST_xls_214"/>
      <sheetName val="_SHOPLIST_xls__SHOPLIST_xls_215"/>
      <sheetName val="_SHOPLIST_xls__SHOPLIST_xls_216"/>
      <sheetName val="_SHOPLIST_xls__SHOPLIST_xls_217"/>
      <sheetName val="_SHOPLIST_xls__SHOPLIST_xls_218"/>
      <sheetName val="_SHOPLIST_xls__SHOPLIST_xls_219"/>
      <sheetName val="_SHOPLIST_xls__SHOPLIST_xls_220"/>
      <sheetName val="_SHOPLIST_xls__SHOPLIST_xls_221"/>
      <sheetName val="_SHOPLIST_xls__SHOPLIST_xls_222"/>
      <sheetName val="_SHOPLIST_xls__SHOPLIST_xls_223"/>
      <sheetName val="_SHOPLIST_xls__SHOPLIST_xls_224"/>
      <sheetName val="_SHOPLIST_xls__SHOPLIST_xls_225"/>
      <sheetName val="_SHOPLIST_xls__SHOPLIST_xls_226"/>
      <sheetName val="_SHOPLIST_xls__SHOPLIST_xls_227"/>
      <sheetName val="_SHOPLIST_xls__SHOPLIST_xls_228"/>
      <sheetName val="_SHOPLIST_xls__SHOPLIST_xls_758"/>
      <sheetName val="_SHOPLIST_xls__VWVU))2"/>
      <sheetName val="_SHOPLIST_xls_70_x005f_x005f_x005f_x0000__1"/>
      <sheetName val="_SHOPLIST_xls__SHOPLIST_xls_759"/>
      <sheetName val="_SHOPLIST.xls__SHOPLIST_xls__VW"/>
      <sheetName val="Mapping"/>
      <sheetName val="BOQ AC"/>
      <sheetName val="Section 2-SCHEDULE OF DAYWORK"/>
      <sheetName val="3f"/>
      <sheetName val="Imp_HDPE PN16"/>
      <sheetName val="Architectural works"/>
      <sheetName val="IND MP"/>
      <sheetName val="Mntly_sgmntl2"/>
      <sheetName val="E.O.steel"/>
      <sheetName val="1997 IPO"/>
      <sheetName val="[SHOPLIST.xls]70_x005f_x0000___0_x_37"/>
      <sheetName val="[SHOPLIST.xls]70___0_s__i___126"/>
      <sheetName val="[SHOPLIST.xls]70___0_s__i___127"/>
      <sheetName val="[SHOPLIST.xls]70___0_s__i___128"/>
      <sheetName val="[SHOPLIST.xls]70___0_s__i___129"/>
      <sheetName val="[SHOPLIST.xls]70_x005f_x0000___0_x_38"/>
      <sheetName val="[SHOPLIST.xls]70___0_s__i___130"/>
      <sheetName val="[SHOPLIST.xls]70___0_s__i___131"/>
      <sheetName val="[SHOPLIST.xls]_SHOPLIST_x_10524"/>
      <sheetName val="[SHOPLIST.xls]_SHOPLIST_x_10525"/>
      <sheetName val="[SHOPLIST.xls]_SHOPLIST_x_10526"/>
      <sheetName val="[SHOPLIST.xls]_SHOPLIST_x_10527"/>
      <sheetName val="[SHOPLIST.xls]_SHOPLIST_x_10528"/>
      <sheetName val="[SHOPLIST.xls]_SHOPLIST_x_10529"/>
      <sheetName val="[SHOPLIST.xls]_SHOPLIST_x_10530"/>
      <sheetName val="[SHOPLIST.xls]_SHOPLIST_x_10531"/>
      <sheetName val="[SHOPLIST.xls]_SHOPLIST_x_10532"/>
      <sheetName val="[SHOPLIST.xls]_SHOPLIST_x_10533"/>
      <sheetName val="[SHOPLIST.xls]_SHOPLIST_x_10534"/>
      <sheetName val="[SHOPLIST.xls]_SHOPLIST_x_10535"/>
      <sheetName val="[SHOPLIST.xls]_SHOPLIST_x_10536"/>
      <sheetName val="[SHOPLIST.xls]_SHOPLIST_x_10537"/>
      <sheetName val="[SHOPLIST.xls]_SHOPLIST_x_10538"/>
      <sheetName val="[SHOPLIST.xls]_SHOPLIST_x_10539"/>
      <sheetName val="[SHOPLIST.xls]_SHOPLIST_x_10540"/>
      <sheetName val="[SHOPLIST.xls]_SHOPLIST_x_10541"/>
      <sheetName val="[SHOPLIST.xls]_SHOPLIST_x_10542"/>
      <sheetName val="[SHOPLIST.xls]_SHOPLIST_x_10543"/>
      <sheetName val="[SHOPLIST.xls]_SHOPLIST_x_10544"/>
      <sheetName val="[SHOPLIST.xls]_SHOPLIST_x_10545"/>
      <sheetName val="[SHOPLIST.xls]_SHOPLIST_x_10546"/>
      <sheetName val="[SHOPLIST.xls]_SHOPLIST_x_10547"/>
      <sheetName val="[SHOPLIST.xls]_SHOPLIST_x_10548"/>
      <sheetName val="[SHOPLIST.xls]_SHOPLIST_x_10549"/>
      <sheetName val="[SHOPLIST.xls]_SHOPLIST_x_10550"/>
      <sheetName val="[SHOPLIST.xls]70___0_s__i___132"/>
      <sheetName val="[SHOPLIST.xls]_SHOPLIST_x_10551"/>
      <sheetName val="[SHOPLIST.xls]_SHOPLIST_x_10552"/>
      <sheetName val="[SHOPLIST.xls]_SHOPLIST_x_10553"/>
      <sheetName val="[SHOPLIST.xls]_SHOPLIST_x_10554"/>
      <sheetName val="[SHOPLIST.xls]_SHOPLIST_x_10555"/>
      <sheetName val="[SHOPLIST.xls]_SHOPLIST_x_10556"/>
      <sheetName val="[SHOPLIST.xls]_SHOPLIST_x_10557"/>
      <sheetName val="[SHOPLIST.xls]_SHOPLIST_x_10558"/>
      <sheetName val="[SHOPLIST.xls]_SHOPLIST_x_10559"/>
      <sheetName val="[SHOPLIST.xls]_SHOPLIST_x_10560"/>
      <sheetName val="[SHOPLIST.xls]_SHOPLIST_x_10561"/>
      <sheetName val="[SHOPLIST.xls]_SHOPLIST_x_10562"/>
      <sheetName val="[SHOPLIST.xls]_SHOPLIST_x_10563"/>
      <sheetName val="[SHOPLIST.xls]_SHOPLIST_x_10564"/>
      <sheetName val="[SHOPLIST.xls]_SHOPLIST_x_10565"/>
      <sheetName val="[SHOPLIST.xls]_SHOPLIST_x_10566"/>
      <sheetName val="[SHOPLIST.xls]_SHOPLIST_x_10567"/>
      <sheetName val="[SHOPLIST.xls]_SHOPLIST_x_10568"/>
      <sheetName val="[SHOPLIST.xls]_SHOPLIST_x_10569"/>
      <sheetName val="[SHOPLIST.xls]_SHOPLIST_x_10570"/>
      <sheetName val="[SHOPLIST.xls]_SHOPLIST_x_10571"/>
      <sheetName val="[SHOPLIST.xls]_SHOPLIST_x_10572"/>
      <sheetName val="[SHOPLIST.xls]_SHOPLIST_x_10573"/>
      <sheetName val="[SHOPLIST.xls]_SHOPLIST_x_10574"/>
      <sheetName val="[SHOPLIST.xls]_SHOPLIST_x_10575"/>
      <sheetName val="[SHOPLIST.xls]_SHOPLIST_x_10576"/>
      <sheetName val="[SHOPLIST.xls]_SHOPLIST_x_10577"/>
      <sheetName val="[SHOPLIST.xls]_SHOPLIST_x_10578"/>
      <sheetName val="[SHOPLIST.xls]_SHOPLIST_x_10579"/>
      <sheetName val="[SHOPLIST.xls]_SHOPLIST_x_10580"/>
      <sheetName val="[SHOPLIST.xls]_SHOPLIST_x_10581"/>
      <sheetName val="[SHOPLIST.xls]_SHOPLIST_x_10582"/>
      <sheetName val="[SHOPLIST.xls]_SHOPLIST_x_10583"/>
      <sheetName val="[SHOPLIST.xls]_SHOPLIST_x_10584"/>
      <sheetName val="[SHOPLIST.xls]_SHOPLIST_x_10585"/>
      <sheetName val="[SHOPLIST.xls]_SHOPLIST_x_10586"/>
      <sheetName val="[SHOPLIST.xls]_SHOPLIST_x_10587"/>
      <sheetName val="[SHOPLIST.xls]_SHOPLIST_x_10588"/>
      <sheetName val="[SHOPLIST.xls]_SHOPLIST_x_10589"/>
      <sheetName val="[SHOPLIST.xls]_SHOPLIST_x_10590"/>
      <sheetName val="[SHOPLIST.xls]_SHOPLIST_x_10591"/>
      <sheetName val="[SHOPLIST.xls]_SHOPLIST_x_10592"/>
      <sheetName val="[SHOPLIST.xls]_SHOPLIST_x_10593"/>
      <sheetName val="[SHOPLIST.xls]_SHOPLIST_x_10594"/>
      <sheetName val="[SHOPLIST.xls]_SHOPLIST_x_10595"/>
      <sheetName val="[SHOPLIST.xls]_SHOPLIST_x_10596"/>
      <sheetName val="[SHOPLIST.xls]_SHOPLIST_x_10597"/>
      <sheetName val="[SHOPLIST.xls]_SHOPLIST_x_10598"/>
      <sheetName val="[SHOPLIST.xls]_SHOPLIST_x_10599"/>
      <sheetName val="[SHOPLIST.xls]_SHOPLIST_x_10600"/>
      <sheetName val="[SHOPLIST.xls]_SHOPLIST_x_10601"/>
      <sheetName val="[SHOPLIST.xls]_SHOPLIST_x_10602"/>
      <sheetName val="[SHOPLIST.xls]_SHOPLIST_x_10603"/>
      <sheetName val="[SHOPLIST.xls]_SHOPLIST_x_10604"/>
      <sheetName val="[SHOPLIST.xls]_SHOPLIST_x_10605"/>
      <sheetName val="[SHOPLIST.xls]_SHOPLIST_x_10606"/>
      <sheetName val="[SHOPLIST.xls]_SHOPLIST_x_10607"/>
      <sheetName val="[SHOPLIST.xls]_SHOPLIST_x_10608"/>
      <sheetName val="[SHOPLIST.xls]_SHOPLIST_x_10609"/>
      <sheetName val="[SHOPLIST.xls]_SHOPLIST_x_10610"/>
      <sheetName val="[SHOPLIST.xls]_SHOPLIST_x_10611"/>
      <sheetName val="[SHOPLIST.xls]_SHOPLIST_x_10612"/>
      <sheetName val="[SHOPLIST.xls]_SHOPLIST_x_10613"/>
      <sheetName val="[SHOPLIST.xls]_SHOPLIST_x_10614"/>
      <sheetName val="[SHOPLIST.xls]_SHOPLIST_x_10615"/>
      <sheetName val="[SHOPLIST.xls]_SHOPLIST_x_10616"/>
      <sheetName val="[SHOPLIST.xls]_SHOPLIST_x_10617"/>
      <sheetName val="[SHOPLIST.xls]_SHOPLIST_x_10618"/>
      <sheetName val="[SHOPLIST.xls]_SHOPLIST_x_10619"/>
      <sheetName val="[SHOPLIST.xls]_SHOPLIST_x_10620"/>
      <sheetName val="[SHOPLIST.xls]_SHOPLIST_x_10621"/>
      <sheetName val="[SHOPLIST.xls]_SHOPLIST_x_10622"/>
      <sheetName val="[SHOPLIST.xls]_SHOPLIST_x_10623"/>
      <sheetName val="[SHOPLIST.xls]_SHOPLIST_x_10624"/>
      <sheetName val="[SHOPLIST.xls]_SHOPLIST_x_10625"/>
      <sheetName val="[SHOPLIST.xls]_SHOPLIST_x_10626"/>
      <sheetName val="[SHOPLIST.xls]_SHOPLIST_x_10627"/>
      <sheetName val="[SHOPLIST.xls]_SHOPLIST_x_10628"/>
      <sheetName val="[SHOPLIST.xls]_SHOPLIST_x_10629"/>
      <sheetName val="[SHOPLIST.xls]_SHOPLIST_x_10630"/>
      <sheetName val="[SHOPLIST.xls]_SHOPLIST_x_10631"/>
      <sheetName val="[SHOPLIST.xls]_SHOPLIST_x_10632"/>
      <sheetName val="[SHOPLIST.xls]_SHOPLIST_x_10633"/>
      <sheetName val="[SHOPLIST.xls]_SHOPLIST_x_10634"/>
      <sheetName val="[SHOPLIST.xls]_SHOPLIST_x_10635"/>
      <sheetName val="[SHOPLIST.xls]_SHOPLIST_x_10636"/>
      <sheetName val="[SHOPLIST.xls]_SHOPLIST_x_10637"/>
      <sheetName val="[SHOPLIST.xls]_SHOPLIST_x_10638"/>
      <sheetName val="[SHOPLIST.xls]_SHOPLIST_x_10639"/>
      <sheetName val="[SHOPLIST.xls]_SHOPLIST_x_10640"/>
      <sheetName val="[SHOPLIST.xls]_SHOPLIST_x_10641"/>
      <sheetName val="[SHOPLIST.xls]_SHOPLIST_x_10642"/>
      <sheetName val="[SHOPLIST.xls]_SHOPLIST_x_10643"/>
      <sheetName val="[SHOPLIST.xls]_SHOPLIST_x_10644"/>
      <sheetName val="[SHOPLIST.xls]_SHOPLIST_x_10645"/>
      <sheetName val="[SHOPLIST.xls]_SHOPLIST_x_10646"/>
      <sheetName val="[SHOPLIST.xls]_SHOPLIST_x_10647"/>
      <sheetName val="[SHOPLIST.xls]_SHOPLIST_x_10648"/>
      <sheetName val="[SHOPLIST.xls]_SHOPLIST_x_10649"/>
      <sheetName val="[SHOPLIST.xls]_SHOPLIST_x_10650"/>
      <sheetName val="[SHOPLIST.xls]_SHOPLIST_x_10651"/>
      <sheetName val="[SHOPLIST.xls]_SHOPLIST_x_10652"/>
      <sheetName val="[SHOPLIST.xls]_SHOPLIST_x_10653"/>
      <sheetName val="[SHOPLIST.xls]_SHOPLIST_x_10654"/>
      <sheetName val="[SHOPLIST.xls]_SHOPLIST_x_10655"/>
      <sheetName val="[SHOPLIST.xls]_SHOPLIST_x_10656"/>
      <sheetName val="[SHOPLIST.xls]_SHOPLIST_x_10657"/>
      <sheetName val="[SHOPLIST.xls]_SHOPLIST_x_10658"/>
      <sheetName val="[SHOPLIST.xls]_SHOPLIST_x_10659"/>
      <sheetName val="[SHOPLIST.xls]_SHOPLIST_x_10660"/>
      <sheetName val="[SHOPLIST.xls]_SHOPLIST_x_10661"/>
      <sheetName val="[SHOPLIST.xls]_SHOPLIST_x_10662"/>
      <sheetName val="[SHOPLIST.xls]_SHOPLIST_x_10663"/>
      <sheetName val="[SHOPLIST.xls]_SHOPLIST_x_10664"/>
      <sheetName val="[SHOPLIST.xls]_SHOPLIST_x_10665"/>
      <sheetName val="[SHOPLIST.xls]_SHOPLIST_x_10666"/>
      <sheetName val="[SHOPLIST.xls]_SHOPLIST_x_10667"/>
      <sheetName val="[SHOPLIST.xls]_SHOPLIST_x_10668"/>
      <sheetName val="[SHOPLIST.xls]_SHOPLIST_x_10669"/>
      <sheetName val="[SHOPLIST.xls]_SHOPLIST_x_10670"/>
      <sheetName val="[SHOPLIST.xls]_SHOPLIST_x_10671"/>
      <sheetName val="[SHOPLIST.xls]_SHOPLIST_x_10672"/>
      <sheetName val="[SHOPLIST.xls]_SHOPLIST_x_10673"/>
      <sheetName val="[SHOPLIST.xls]_SHOPLIST_x_10674"/>
      <sheetName val="[SHOPLIST.xls]_SHOPLIST_x_10675"/>
      <sheetName val="[SHOPLIST.xls]_SHOPLIST_x_10676"/>
      <sheetName val="[SHOPLIST.xls]_SHOPLIST_x_10677"/>
      <sheetName val="[SHOPLIST.xls]_SHOPLIST_x_10678"/>
      <sheetName val="[SHOPLIST.xls]_SHOPLIST_x_10679"/>
      <sheetName val="[SHOPLIST.xls]_SHOPLIST_x_10680"/>
      <sheetName val="[SHOPLIST.xls]_SHOPLIST_x_10681"/>
      <sheetName val="[SHOPLIST.xls]_SHOPLIST_x_10682"/>
      <sheetName val="[SHOPLIST.xls]_SHOPLIST_x_10683"/>
      <sheetName val="[SHOPLIST.xls]_SHOPLIST_x_10684"/>
      <sheetName val="[SHOPLIST.xls]_SHOPLIST_x_10685"/>
      <sheetName val="[SHOPLIST.xls]_SHOPLIST_x_10686"/>
      <sheetName val="[SHOPLIST.xls]_SHOPLIST_x_10687"/>
      <sheetName val="[SHOPLIST.xls]_SHOPLIST_x_10688"/>
      <sheetName val="[SHOPLIST.xls]_SHOPLIST_x_10689"/>
      <sheetName val="[SHOPLIST.xls]_SHOPLIST_x_10690"/>
      <sheetName val="[SHOPLIST.xls]_SHOPLIST_x_10691"/>
      <sheetName val="[SHOPLIST.xls]_SHOPLIST_x_10692"/>
      <sheetName val="[SHOPLIST.xls]_SHOPLIST_x_10693"/>
      <sheetName val="[SHOPLIST.xls]_SHOPLIST_x_10694"/>
      <sheetName val="[SHOPLIST.xls]_SHOPLIST_x_10695"/>
      <sheetName val="[SHOPLIST.xls]_SHOPLIST_x_10696"/>
      <sheetName val="[SHOPLIST.xls]_SHOPLIST_x_10697"/>
      <sheetName val="[SHOPLIST.xls]_SHOPLIST_x_10698"/>
      <sheetName val="[SHOPLIST.xls]_SHOPLIST_x_10699"/>
      <sheetName val="[SHOPLIST.xls]_SHOPLIST_x_10700"/>
      <sheetName val="[SHOPLIST.xls]_SHOPLIST_x_10701"/>
      <sheetName val="[SHOPLIST.xls]_SHOPLIST_x_10702"/>
      <sheetName val="[SHOPLIST.xls]_SHOPLIST_x_10703"/>
      <sheetName val="[SHOPLIST.xls]_SHOPLIST_x_10704"/>
      <sheetName val="[SHOPLIST.xls]_SHOPLIST_x_10705"/>
      <sheetName val="[SHOPLIST.xls]_SHOPLIST_x_10706"/>
      <sheetName val="[SHOPLIST.xls]_SHOPLIST_x_10707"/>
      <sheetName val="[SHOPLIST.xls]_SHOPLIST_x_10708"/>
      <sheetName val="[SHOPLIST.xls]_SHOPLIST_x_10709"/>
      <sheetName val="[SHOPLIST.xls]_SHOPLIST_x_10710"/>
      <sheetName val="[SHOPLIST.xls]_SHOPLIST_x_10711"/>
      <sheetName val="[SHOPLIST.xls]_SHOPLIST_x_10712"/>
      <sheetName val="[SHOPLIST.xls]_SHOPLIST_x_10713"/>
      <sheetName val="[SHOPLIST.xls]_SHOPLIST_x_10714"/>
      <sheetName val="[SHOPLIST.xls]_SHOPLIST_x_10715"/>
      <sheetName val="[SHOPLIST.xls]_SHOPLIST_x_10716"/>
      <sheetName val="[SHOPLIST.xls]_SHOPLIST_x_10717"/>
      <sheetName val="[SHOPLIST.xls]_SHOPLIST_x_10718"/>
      <sheetName val="[SHOPLIST.xls]_SHOPLIST_x_10719"/>
      <sheetName val="[SHOPLIST.xls]_SHOPLIST_x_10720"/>
      <sheetName val="[SHOPLIST.xls]_SHOPLIST_x_10721"/>
      <sheetName val="[SHOPLIST.xls]_SHOPLIST_x_10722"/>
      <sheetName val="[SHOPLIST.xls]_SHOPLIST_x_10723"/>
      <sheetName val="[SHOPLIST.xls]_SHOPLIST_x_10724"/>
      <sheetName val="[SHOPLIST.xls]_SHOPLIST_x_10725"/>
      <sheetName val="[SHOPLIST.xls]_SHOPLIST_x_10726"/>
      <sheetName val="[SHOPLIST.xls]_SHOPLIST_x_10727"/>
      <sheetName val="[SHOPLIST.xls]_SHOPLIST_x_10728"/>
      <sheetName val="[SHOPLIST.xls]_SHOPLIST_x_10729"/>
      <sheetName val="[SHOPLIST.xls]_SHOPLIST_x_10730"/>
      <sheetName val="[SHOPLIST.xls]_SHOPLIST_x_10731"/>
      <sheetName val="[SHOPLIST.xls]_SHOPLIST_x_10732"/>
      <sheetName val="[SHOPLIST.xls]_SHOPLIST_x_10733"/>
      <sheetName val="[SHOPLIST.xls]_SHOPLIST_x_10734"/>
      <sheetName val="[SHOPLIST.xls]_SHOPLIST_x_10735"/>
      <sheetName val="[SHOPLIST.xls]_SHOPLIST_x_10736"/>
      <sheetName val="[SHOPLIST.xls]_SHOPLIST_x_10737"/>
      <sheetName val="[SHOPLIST.xls]_SHOPLIST_x_10738"/>
      <sheetName val="[SHOPLIST.xls]_SHOPLIST_x_10739"/>
      <sheetName val="[SHOPLIST.xls]_SHOPLIST_x_10740"/>
      <sheetName val="[SHOPLIST.xls]_SHOPLIST_x_10741"/>
      <sheetName val="[SHOPLIST.xls]_SHOPLIST_x_10742"/>
      <sheetName val="[SHOPLIST.xls]_SHOPLIST_x_10743"/>
      <sheetName val="[SHOPLIST.xls]_SHOPLIST_x_10744"/>
      <sheetName val="[SHOPLIST.xls]_SHOPLIST_x_10745"/>
      <sheetName val="[SHOPLIST.xls]_SHOPLIST_x_10746"/>
      <sheetName val="[SHOPLIST.xls]_SHOPLIST_x_10747"/>
      <sheetName val="[SHOPLIST.xls]_SHOPLIST_x_10748"/>
      <sheetName val="[SHOPLIST.xls]_SHOPLIST_x_10749"/>
      <sheetName val="[SHOPLIST.xls]_SHOPLIST_x_10750"/>
      <sheetName val="[SHOPLIST.xls]_SHOPLIST_x_10751"/>
      <sheetName val="[SHOPLIST.xls]_SHOPLIST_x_10752"/>
      <sheetName val="[SHOPLIST.xls]_SHOPLIST_x_10753"/>
      <sheetName val="[SHOPLIST.xls]_SHOPLIST_x_10754"/>
      <sheetName val="[SHOPLIST.xls]_SHOPLIST_x_10755"/>
      <sheetName val="[SHOPLIST.xls]_SHOPLIST_x_10756"/>
      <sheetName val="[SHOPLIST.xls]_SHOPLIST_x_10757"/>
      <sheetName val="[SHOPLIST.xls]_SHOPLIST_x_10758"/>
      <sheetName val="[SHOPLIST.xls]_SHOPLIST_x_10759"/>
      <sheetName val="[SHOPLIST.xls]_SHOPLIST_x_10760"/>
      <sheetName val="[SHOPLIST.xls]_SHOPLIST_x_10761"/>
      <sheetName val="[SHOPLIST.xls]_SHOPLIST_x_10762"/>
      <sheetName val="[SHOPLIST.xls]_SHOPLIST_x_10763"/>
      <sheetName val="[SHOPLIST.xls]_SHOPLIST_x_10764"/>
      <sheetName val="[SHOPLIST.xls]_SHOPLIST_x_10765"/>
      <sheetName val="[SHOPLIST.xls]_SHOPLIST_x_10766"/>
      <sheetName val="[SHOPLIST.xls]_SHOPLIST_x_10767"/>
      <sheetName val="[SHOPLIST.xls]_SHOPLIST_x_10768"/>
      <sheetName val="[SHOPLIST.xls]_SHOPLIST_x_10769"/>
      <sheetName val="[SHOPLIST.xls]_SHOPLIST_x_10770"/>
      <sheetName val="[SHOPLIST.xls]_SHOPLIST_x_10771"/>
      <sheetName val="[SHOPLIST.xls]_SHOPLIST_x_10772"/>
      <sheetName val="[SHOPLIST.xls]_SHOPLIST_x_10773"/>
      <sheetName val="[SHOPLIST.xls]_SHOPLIST_x_10774"/>
      <sheetName val="[SHOPLIST.xls]_SHOPLIST_x_10775"/>
      <sheetName val="[SHOPLIST.xls]_SHOPLIST_x_10776"/>
      <sheetName val="[SHOPLIST.xls]_SHOPLIST_x_10777"/>
      <sheetName val="[SHOPLIST.xls]_SHOPLIST_x_10778"/>
      <sheetName val="[SHOPLIST.xls]_SHOPLIST_x_10779"/>
      <sheetName val="[SHOPLIST.xls]_SHOPLIST_x_10780"/>
      <sheetName val="[SHOPLIST.xls]_SHOPLIST_x_10781"/>
      <sheetName val="[SHOPLIST.xls]_SHOPLIST_x_10782"/>
      <sheetName val="[SHOPLIST.xls]_SHOPLIST_x_10783"/>
      <sheetName val="[SHOPLIST.xls]_SHOPLIST_x_10784"/>
      <sheetName val="[SHOPLIST.xls]_SHOPLIST_x_10785"/>
      <sheetName val="[SHOPLIST.xls]_SHOPLIST_x_10786"/>
      <sheetName val="[SHOPLIST.xls]_SHOPLIST_x_10787"/>
      <sheetName val="[SHOPLIST.xls]_SHOPLIST_x_10788"/>
      <sheetName val="[SHOPLIST.xls]_SHOPLIST_x_10789"/>
      <sheetName val="[SHOPLIST.xls]_SHOPLIST_x_10790"/>
      <sheetName val="[SHOPLIST.xls]_SHOPLIST_x_10791"/>
      <sheetName val="[SHOPLIST.xls]_SHOPLIST_x_10792"/>
      <sheetName val="[SHOPLIST.xls]_SHOPLIST_x_10793"/>
      <sheetName val="[SHOPLIST.xls]_SHOPLIST_x_10794"/>
      <sheetName val="[SHOPLIST.xls]_SHOPLIST_x_10795"/>
      <sheetName val="[SHOPLIST.xls]_SHOPLIST_x_10796"/>
      <sheetName val="[SHOPLIST.xls]_SHOPLIST_x_10797"/>
      <sheetName val="[SHOPLIST.xls]_SHOPLIST_x_10798"/>
      <sheetName val="[SHOPLIST.xls]_SHOPLIST_x_10799"/>
      <sheetName val="[SHOPLIST.xls]_SHOPLIST_x_10800"/>
      <sheetName val="[SHOPLIST.xls]_SHOPLIST_x_10801"/>
      <sheetName val="[SHOPLIST.xls]_SHOPLIST_x_10802"/>
      <sheetName val="[SHOPLIST.xls]_SHOPLIST_x_10803"/>
      <sheetName val="[SHOPLIST.xls]_SHOPLIST_x_10804"/>
      <sheetName val="[SHOPLIST.xls]_SHOPLIST_x_10805"/>
      <sheetName val="[SHOPLIST.xls]_SHOPLIST_x_10806"/>
      <sheetName val="[SHOPLIST.xls]_SHOPLIST_x_10807"/>
      <sheetName val="[SHOPLIST.xls]_SHOPLIST_x_10808"/>
      <sheetName val="[SHOPLIST.xls]_SHOPLIST_x_10809"/>
      <sheetName val="[SHOPLIST.xls]_SHOPLIST_x_10810"/>
      <sheetName val="[SHOPLIST.xls]_SHOPLIST_x_10811"/>
      <sheetName val="[SHOPLIST.xls]_SHOPLIST_x_10812"/>
      <sheetName val="[SHOPLIST.xls]_SHOPLIST_x_10813"/>
      <sheetName val="[SHOPLIST.xls]_SHOPLIST_x_10814"/>
      <sheetName val="[SHOPLIST.xls]_SHOPLIST_x_10815"/>
      <sheetName val="[SHOPLIST.xls]_SHOPLIST_x_10816"/>
      <sheetName val="[SHOPLIST.xls]_SHOPLIST_x_10817"/>
      <sheetName val="[SHOPLIST.xls]_SHOPLIST_x_10818"/>
      <sheetName val="[SHOPLIST.xls]_SHOPLIST_x_10819"/>
      <sheetName val="[SHOPLIST.xls]_SHOPLIST_x_10820"/>
      <sheetName val="[SHOPLIST.xls]_SHOPLIST_x_10821"/>
      <sheetName val="[SHOPLIST.xls]_SHOPLIST_x_10822"/>
      <sheetName val="[SHOPLIST.xls]_SHOPLIST_x_10823"/>
      <sheetName val="[SHOPLIST.xls]_SHOPLIST_x_10824"/>
      <sheetName val="[SHOPLIST.xls]_SHOPLIST_x_10825"/>
      <sheetName val="[SHOPLIST.xls]_SHOPLIST_x_10826"/>
      <sheetName val="[SHOPLIST.xls]_SHOPLIST_x_10827"/>
      <sheetName val="[SHOPLIST.xls]_SHOPLIST_x_10828"/>
      <sheetName val="[SHOPLIST.xls]_SHOPLIST_x_10829"/>
      <sheetName val="[SHOPLIST.xls]_SHOPLIST_x_10830"/>
      <sheetName val="[SHOPLIST.xls]_SHOPLIST_x_10831"/>
      <sheetName val="[SHOPLIST.xls]_SHOPLIST_x_10832"/>
      <sheetName val="[SHOPLIST.xls]_SHOPLIST_x_10833"/>
      <sheetName val="[SHOPLIST.xls]_SHOPLIST_x_10834"/>
      <sheetName val="[SHOPLIST.xls]_SHOPLIST_x_10835"/>
      <sheetName val="[SHOPLIST.xls]_SHOPLIST_x_10836"/>
      <sheetName val="[SHOPLIST.xls]_SHOPLIST_x_10837"/>
      <sheetName val="[SHOPLIST.xls]_SHOPLIST_x_10838"/>
      <sheetName val="[SHOPLIST.xls]_SHOPLIST_x_10839"/>
      <sheetName val="[SHOPLIST.xls]70_x005f_x0000___0_x_39"/>
      <sheetName val="[SHOPLIST.xls]_SHOPLIST_x_10840"/>
      <sheetName val="[SHOPLIST.xls]_SHOPLIST_x_10841"/>
      <sheetName val="[SHOPLIST.xls]_SHOPLIST_x_10842"/>
      <sheetName val="[SHOPLIST.xls]_SHOPLIST_x_10843"/>
      <sheetName val="[SHOPLIST.xls]_SHOPLIST_x_10844"/>
      <sheetName val="[SHOPLIST.xls]_SHOPLIST_x_10845"/>
      <sheetName val="[SHOPLIST.xls]_SHOPLIST_x_10846"/>
      <sheetName val="[SHOPLIST.xls]_SHOPLIST_x_10847"/>
      <sheetName val="[SHOPLIST.xls]_SHOPLIST_x_10848"/>
      <sheetName val="[SHOPLIST.xls]_SHOPLIST_x_10849"/>
      <sheetName val="[SHOPLIST.xls]_SHOPLIST_x_10850"/>
      <sheetName val="[SHOPLIST.xls]_SHOPLIST_x_10851"/>
      <sheetName val="[SHOPLIST.xls]_SHOPLIST_x_10852"/>
      <sheetName val="[SHOPLIST.xls]_SHOPLIST_x_10853"/>
      <sheetName val="[SHOPLIST.xls]_SHOPLIST_x_10854"/>
      <sheetName val="[SHOPLIST.xls]_SHOPLIST_x_10855"/>
      <sheetName val="[SHOPLIST.xls]_SHOPLIST_x_10856"/>
      <sheetName val="[SHOPLIST.xls]_SHOPLIST_x_10857"/>
      <sheetName val="[SHOPLIST.xls]_SHOPLIST_x_10858"/>
      <sheetName val="[SHOPLIST.xls]_SHOPLIST_x_10859"/>
      <sheetName val="[SHOPLIST.xls]_SHOPLIST_x_10860"/>
      <sheetName val="[SHOPLIST.xls]_SHOPLIST_x_10861"/>
      <sheetName val="[SHOPLIST.xls]_SHOPLIST_x_10862"/>
      <sheetName val="[SHOPLIST.xls]_SHOPLIST_x_10863"/>
      <sheetName val="[SHOPLIST.xls]_SHOPLIST_x_10864"/>
      <sheetName val="[SHOPLIST.xls]_SHOPLIST_x_10865"/>
      <sheetName val="[SHOPLIST.xls]_SHOPLIST_x_10866"/>
      <sheetName val="[SHOPLIST.xls]_SHOPLIST_x_10867"/>
      <sheetName val="[SHOPLIST.xls]_SHOPLIST_x_10868"/>
      <sheetName val="[SHOPLIST.xls]_SHOPLIST_x_10869"/>
      <sheetName val="[SHOPLIST.xls]_SHOPLIST_x_10870"/>
      <sheetName val="[SHOPLIST.xls]_SHOPLIST_x_10871"/>
      <sheetName val="[SHOPLIST.xls]_SHOPLIST_x_10872"/>
      <sheetName val="[SHOPLIST.xls]_SHOPLIST_x_10873"/>
      <sheetName val="[SHOPLIST.xls]_SHOPLIST_x_10874"/>
      <sheetName val="[SHOPLIST.xls]_SHOPLIST_x_10875"/>
      <sheetName val="[SHOPLIST.xls]_SHOPLIST_x_10876"/>
      <sheetName val="[SHOPLIST.xls]_SHOPLIST_x_10877"/>
      <sheetName val="[SHOPLIST.xls]_SHOPLIST_x_10878"/>
      <sheetName val="[SHOPLIST.xls]_SHOPLIST_x_10879"/>
      <sheetName val="[SHOPLIST.xls]_SHOPLIST_x_10880"/>
      <sheetName val="[SHOPLIST.xls]_SHOPLIST_x_10881"/>
      <sheetName val="[SHOPLIST.xls]_SHOPLIST_x_10882"/>
      <sheetName val="[SHOPLIST.xls]_SHOPLIST_x_10883"/>
      <sheetName val="[SHOPLIST.xls]_SHOPLIST_x_10884"/>
      <sheetName val="[SHOPLIST.xls]_SHOPLIST_x_10885"/>
      <sheetName val="[SHOPLIST.xls]_SHOPLIST_x_10886"/>
      <sheetName val="[SHOPLIST.xls]_SHOPLIST_x_10887"/>
      <sheetName val="[SHOPLIST.xls]_SHOPLIST_x_10888"/>
      <sheetName val="[SHOPLIST.xls]_SHOPLIST_x_10889"/>
      <sheetName val="[SHOPLIST.xls]_SHOPLIST_x_10890"/>
      <sheetName val="[SHOPLIST.xls]_SHOPLIST_x_10891"/>
      <sheetName val="[SHOPLIST.xls]_SHOPLIST_x_10892"/>
      <sheetName val="[SHOPLIST.xls]_SHOPLIST_x_10893"/>
      <sheetName val="[SHOPLIST.xls]_SHOPLIST_x_10894"/>
      <sheetName val="[SHOPLIST.xls]_SHOPLIST_x_10895"/>
      <sheetName val="[SHOPLIST.xls]_SHOPLIST_x_10896"/>
      <sheetName val="[SHOPLIST.xls]_SHOPLIST_x_10897"/>
      <sheetName val="[SHOPLIST.xls]_SHOPLIST_x_10898"/>
      <sheetName val="[SHOPLIST.xls]_SHOPLIST_x_10899"/>
      <sheetName val="[SHOPLIST.xls]_SHOPLIST_x_10900"/>
      <sheetName val="[SHOPLIST.xls]_SHOPLIST_x_10901"/>
      <sheetName val="[SHOPLIST.xls]_SHOPLIST_x_10902"/>
      <sheetName val="[SHOPLIST.xls]_SHOPLIST_x_10903"/>
      <sheetName val="[SHOPLIST.xls]_SHOPLIST_x_10904"/>
      <sheetName val="[SHOPLIST.xls]_SHOPLIST_x_10905"/>
      <sheetName val="[SHOPLIST.xls]_SHOPLIST_x_10906"/>
      <sheetName val="[SHOPLIST.xls]_SHOPLIST_x_10907"/>
      <sheetName val="[SHOPLIST.xls]_SHOPLIST_x_10908"/>
      <sheetName val="[SHOPLIST.xls]_VW__VU_______104"/>
      <sheetName val="[SHOPLIST.xls]_VW__VU_______105"/>
      <sheetName val="[SHOPLIST.xls]_SHOPLIST_x_10909"/>
      <sheetName val="[SHOPLIST.xls]_SHOPLIST_x_10910"/>
      <sheetName val="[SHOPLIST.xls]70___0_s__i___133"/>
      <sheetName val="[SHOPLIST.xls]_SHOPLIST_x_10911"/>
      <sheetName val="[SHOPLIST.xls]_SHOPLIST_x_10912"/>
      <sheetName val="[SHOPLIST.xls]_SHOPLIST_x_10913"/>
      <sheetName val="[SHOPLIST.xls]_VW__VU_______106"/>
      <sheetName val="[SHOPLIST.xls]_VW__VU_______107"/>
      <sheetName val="[SHOPLIST.xls]_SHOPLIST_x_10914"/>
      <sheetName val="[SHOPLIST.xls]_SHOPLIST_x_10915"/>
      <sheetName val="[SHOPLIST.xls]70___0_s__i___134"/>
      <sheetName val="[SHOPLIST.xls]_SHOPLIST_x_10916"/>
      <sheetName val="[SHOPLIST.xls]_SHOPLIST_x_10917"/>
      <sheetName val="[SHOPLIST.xls]70___0_s__i___135"/>
      <sheetName val="[SHOPLIST.xls]_SHOPLIST_x_10918"/>
      <sheetName val="[SHOPLIST.xls]_SHOPLIST_x_10919"/>
      <sheetName val="[SHOPLIST.xls]_SHOPLIST_x_10920"/>
      <sheetName val="[SHOPLIST.xls]_VW__VU_______108"/>
      <sheetName val="[SHOPLIST.xls]_SHOPLIST_x_10921"/>
      <sheetName val="[SHOPLIST.xls]_SHOPLIST_x_10922"/>
      <sheetName val="[SHOPLIST.xls]_SHOPLIST_x_10923"/>
      <sheetName val="[SHOPLIST.xls]_SHOPLIST_x_10924"/>
      <sheetName val="[SHOPLIST.xls]_SHOPLIST_x_10925"/>
      <sheetName val="[SHOPLIST.xls]_SHOPLIST_x_10926"/>
      <sheetName val="[SHOPLIST.xls]_SHOPLIST_x_10927"/>
      <sheetName val="[SHOPLIST.xls]_SHOPLIST_x_10928"/>
      <sheetName val="[SHOPLIST.xls]_SHOPLIST_x_10929"/>
      <sheetName val="[SHOPLIST.xls]_SHOPLIST_x_10930"/>
      <sheetName val="[SHOPLIST.xls]_SHOPLIST_x_10931"/>
      <sheetName val="[SHOPLIST.xls]_SHOPLIST_x_10932"/>
      <sheetName val="[SHOPLIST.xls]_SHOPLIST_x_10933"/>
      <sheetName val="[SHOPLIST.xls]_SHOPLIST_x_10934"/>
      <sheetName val="[SHOPLIST.xls]_SHOPLIST_x_10935"/>
      <sheetName val="[SHOPLIST.xls]_SHOPLIST_x_10936"/>
      <sheetName val="[SHOPLIST.xls]_SHOPLIST_x_10937"/>
      <sheetName val="[SHOPLIST.xls]_SHOPLIST_x_10938"/>
      <sheetName val="[SHOPLIST.xls]_SHOPLIST_x_10939"/>
      <sheetName val="[SHOPLIST.xls]_SHOPLIST_x_10940"/>
      <sheetName val="[SHOPLIST.xls]_SHOPLIST_x_10941"/>
      <sheetName val="[SHOPLIST.xls]_SHOPLIST_x_10942"/>
      <sheetName val="[SHOPLIST.xls]_SHOPLIST_x_10943"/>
      <sheetName val="[SHOPLIST.xls]_SHOPLIST_x_10944"/>
      <sheetName val="[SHOPLIST.xls]_SHOPLIST_x_10945"/>
      <sheetName val="[SHOPLIST.xls]_SHOPLIST_x_10946"/>
      <sheetName val="[SHOPLIST.xls]_SHOPLIST_x_10947"/>
      <sheetName val="[SHOPLIST.xls]_SHOPLIST_x_10948"/>
      <sheetName val="[SHOPLIST.xls]_SHOPLIST_x_10949"/>
      <sheetName val="[SHOPLIST.xls]_SHOPLIST_x_10950"/>
      <sheetName val="[SHOPLIST.xls]_SHOPLIST_x_10951"/>
      <sheetName val="[SHOPLIST.xls]_SHOPLIST_x_10952"/>
      <sheetName val="[SHOPLIST.xls]_SHOPLIST_x_10953"/>
      <sheetName val="[SHOPLIST.xls]_SHOPLIST_x_10954"/>
      <sheetName val="[SHOPLIST.xls]_SHOPLIST_x_10955"/>
      <sheetName val="[SHOPLIST.xls]_SHOPLIST_x_10956"/>
      <sheetName val="[SHOPLIST.xls]_SHOPLIST_x_10957"/>
      <sheetName val="[SHOPLIST.xls]_SHOPLIST_x_10958"/>
      <sheetName val="[SHOPLIST.xls]_SHOPLIST_x_10959"/>
      <sheetName val="[SHOPLIST.xls]_SHOPLIST_x_10960"/>
      <sheetName val="[SHOPLIST.xls]_SHOPLIST_x_10961"/>
      <sheetName val="[SHOPLIST.xls]_SHOPLIST_x_10962"/>
      <sheetName val="[SHOPLIST.xls]_SHOPLIST_x_10963"/>
      <sheetName val="[SHOPLIST.xls]_SHOPLIST_x_10964"/>
      <sheetName val="[SHOPLIST.xls]_SHOPLIST_x_10965"/>
      <sheetName val="[SHOPLIST.xls]_SHOPLIST_x_10966"/>
      <sheetName val="[SHOPLIST.xls]_SHOPLIST_x_10967"/>
      <sheetName val="[SHOPLIST.xls]_SHOPLIST_x_10968"/>
      <sheetName val="[SHOPLIST.xls]_SHOPLIST_x_10969"/>
      <sheetName val="[SHOPLIST.xls]_SHOPLIST_x_10970"/>
      <sheetName val="[SHOPLIST.xls]_SHOPLIST_x_10971"/>
      <sheetName val="[SHOPLIST.xls]_SHOPLIST_x_10972"/>
      <sheetName val="[SHOPLIST.xls]_SHOPLIST_x_10973"/>
      <sheetName val="[SHOPLIST.xls]_SHOPLIST_x_10974"/>
      <sheetName val="[SHOPLIST.xls]_SHOPLIST_x_10975"/>
      <sheetName val="[SHOPLIST.xls]_SHOPLIST_x_10976"/>
      <sheetName val="[SHOPLIST.xls]_SHOPLIST_x_10977"/>
      <sheetName val="[SHOPLIST.xls]_SHOPLIST_x_10978"/>
      <sheetName val="[SHOPLIST.xls]_SHOPLIST_x_10979"/>
      <sheetName val="[SHOPLIST.xls]_SHOPLIST_x_10980"/>
      <sheetName val="[SHOPLIST.xls]_SHOPLIST_x_10981"/>
      <sheetName val="[SHOPLIST.xls]_SHOPLIST_x_10982"/>
      <sheetName val="[SHOPLIST.xls]_SHOPLIST_x_10983"/>
      <sheetName val="[SHOPLIST.xls]_SHOPLIST_x_10984"/>
      <sheetName val="[SHOPLIST.xls]_SHOPLIST_x_10985"/>
      <sheetName val="[SHOPLIST.xls]_SHOPLIST_x_10986"/>
      <sheetName val="[SHOPLIST.xls]_SHOPLIST_x_10987"/>
      <sheetName val="[SHOPLIST.xls]_SHOPLIST_x_10988"/>
      <sheetName val="[SHOPLIST.xls]_SHOPLIST_x_10989"/>
      <sheetName val="[SHOPLIST.xls]_SHOPLIST_x_10990"/>
      <sheetName val="[SHOPLIST.xls]_SHOPLIST_x_10991"/>
      <sheetName val="[SHOPLIST.xls]_SHOPLIST_x_10992"/>
      <sheetName val="[SHOPLIST.xls]_SHOPLIST_x_10993"/>
      <sheetName val="[SHOPLIST.xls]_SHOPLIST_x_10994"/>
      <sheetName val="[SHOPLIST.xls]_SHOPLIST_x_10995"/>
      <sheetName val="[SHOPLIST.xls]_SHOPLIST_x_10996"/>
      <sheetName val="[SHOPLIST.xls]_SHOPLIST_x_10997"/>
      <sheetName val="[SHOPLIST.xls]_SHOPLIST_x_10998"/>
      <sheetName val="[SHOPLIST.xls]_SHOPLIST_x_10999"/>
      <sheetName val="[SHOPLIST.xls]_SHOPLIST_x_11000"/>
      <sheetName val="[SHOPLIST.xls]_SHOPLIST_x_11001"/>
      <sheetName val="[SHOPLIST.xls]_SHOPLIST_x_11002"/>
      <sheetName val="[SHOPLIST.xls]_SHOPLIST_x_11003"/>
      <sheetName val="[SHOPLIST.xls]_SHOPLIST_x_11004"/>
      <sheetName val="[SHOPLIST.xls]_SHOPLIST_x_11005"/>
      <sheetName val="[SHOPLIST.xls]_SHOPLIST_x_11006"/>
      <sheetName val="[SHOPLIST.xls]_SHOPLIST_x_11007"/>
      <sheetName val="[SHOPLIST.xls]_SHOPLIST_x_11008"/>
      <sheetName val="[SHOPLIST.xls]_SHOPLIST_x_11009"/>
      <sheetName val="[SHOPLIST.xls]_SHOPLIST_x_11010"/>
      <sheetName val="[SHOPLIST.xls]_SHOPLIST_x_11011"/>
      <sheetName val="[SHOPLIST.xls]_SHOPLIST_x_11012"/>
      <sheetName val="[SHOPLIST.xls]_SHOPLIST_x_11013"/>
      <sheetName val="[SHOPLIST.xls]_SHOPLIST_x_11014"/>
      <sheetName val="[SHOPLIST.xls]_SHOPLIST_x_11015"/>
      <sheetName val="[SHOPLIST.xls]_SHOPLIST_x_11016"/>
      <sheetName val="[SHOPLIST.xls]_SHOPLIST_x_11017"/>
      <sheetName val="[SHOPLIST.xls]_SHOPLIST_x_11018"/>
      <sheetName val="[SHOPLIST.xls]_SHOPLIST_x_11019"/>
      <sheetName val="[SHOPLIST.xls]_SHOPLIST_x_11020"/>
      <sheetName val="[SHOPLIST.xls]_SHOPLIST_x_11021"/>
      <sheetName val="[SHOPLIST.xls]_SHOPLIST_x_11022"/>
      <sheetName val="[SHOPLIST.xls]_SHOPLIST_x_11023"/>
      <sheetName val="[SHOPLIST.xls]_SHOPLIST_x_11024"/>
      <sheetName val="[SHOPLIST.xls]_SHOPLIST_x_11025"/>
      <sheetName val="[SHOPLIST.xls]_SHOPLIST_x_11026"/>
      <sheetName val="[SHOPLIST.xls]_SHOPLIST_x_11027"/>
      <sheetName val="[SHOPLIST.xls]_SHOPLIST_x_11028"/>
      <sheetName val="[SHOPLIST.xls]_SHOPLIST_x_11029"/>
      <sheetName val="[SHOPLIST.xls]_SHOPLIST_x_11030"/>
      <sheetName val="[SHOPLIST.xls]_SHOPLIST_x_11031"/>
      <sheetName val="[SHOPLIST.xls]_SHOPLIST_x_11032"/>
      <sheetName val="[SHOPLIST.xls]_SHOPLIST_x_11033"/>
      <sheetName val="[SHOPLIST.xls]_SHOPLIST_x_11034"/>
      <sheetName val="[SHOPLIST.xls]_SHOPLIST_x_11035"/>
      <sheetName val="[SHOPLIST.xls]_SHOPLIST_x_11036"/>
      <sheetName val="[SHOPLIST.xls]_SHOPLIST_x_11037"/>
      <sheetName val="[SHOPLIST.xls]_SHOPLIST_x_11038"/>
      <sheetName val="[SHOPLIST.xls]_SHOPLIST_x_11039"/>
      <sheetName val="[SHOPLIST.xls]_SHOPLIST_x_11040"/>
      <sheetName val="[SHOPLIST.xls]_SHOPLIST_x_11041"/>
      <sheetName val="[SHOPLIST.xls]_SHOPLIST_x_11042"/>
      <sheetName val="[SHOPLIST.xls]70___0_s__i___136"/>
      <sheetName val="[SHOPLIST.xls]_SHOPLIST_x_11043"/>
      <sheetName val="[SHOPLIST.xls]_SHOPLIST_x_11044"/>
      <sheetName val="[SHOPLIST.xls]_SHOPLIST_x_11045"/>
      <sheetName val="[SHOPLIST.xls]_SHOPLIST_x_11046"/>
      <sheetName val="[SHOPLIST.xls]_SHOPLIST_x_11047"/>
      <sheetName val="[SHOPLIST.xls]_SHOPLIST_x_11048"/>
      <sheetName val="[SHOPLIST.xls]_SHOPLIST_x_11049"/>
      <sheetName val="[SHOPLIST.xls]_SHOPLIST_x_11050"/>
      <sheetName val="[SHOPLIST.xls]_SHOPLIST_x_11051"/>
      <sheetName val="[SHOPLIST.xls]_SHOPLIST_x_11052"/>
      <sheetName val="[SHOPLIST.xls]_SHOPLIST_x_11053"/>
      <sheetName val="[SHOPLIST.xls]_SHOPLIST_x_11054"/>
      <sheetName val="[SHOPLIST.xls]_SHOPLIST_x_11055"/>
      <sheetName val="[SHOPLIST.xls]_SHOPLIST_x_11056"/>
      <sheetName val="[SHOPLIST.xls]_SHOPLIST_x_11057"/>
      <sheetName val="[SHOPLIST.xls]_SHOPLIST_x_11058"/>
      <sheetName val="[SHOPLIST.xls]_SHOPLIST_x_11059"/>
      <sheetName val="[SHOPLIST.xls]_SHOPLIST_x_11060"/>
      <sheetName val="[SHOPLIST.xls]_SHOPLIST_x_11061"/>
      <sheetName val="[SHOPLIST.xls]_SHOPLIST_x_11062"/>
      <sheetName val="[SHOPLIST.xls]_SHOPLIST_x_11063"/>
      <sheetName val="[SHOPLIST.xls]_SHOPLIST_x_11064"/>
      <sheetName val="[SHOPLIST.xls]_SHOPLIST_x_11065"/>
      <sheetName val="[SHOPLIST.xls]_SHOPLIST_x_11066"/>
      <sheetName val="[SHOPLIST.xls]_SHOPLIST_x_11067"/>
      <sheetName val="[SHOPLIST.xls]_SHOPLIST_x_11068"/>
      <sheetName val="[SHOPLIST.xls]_SHOPLIST_x_11069"/>
      <sheetName val="[SHOPLIST.xls]_SHOPLIST_x_11070"/>
      <sheetName val="[SHOPLIST.xls]_SHOPLIST_x_11071"/>
      <sheetName val="[SHOPLIST.xls]_SHOPLIST_x_11072"/>
      <sheetName val="[SHOPLIST.xls]_SHOPLIST_x_11073"/>
      <sheetName val="[SHOPLIST.xls]_SHOPLIST_x_11074"/>
      <sheetName val="[SHOPLIST.xls]_SHOPLIST_x_11075"/>
      <sheetName val="[SHOPLIST.xls]_SHOPLIST_x_11076"/>
      <sheetName val="[SHOPLIST.xls]_SHOPLIST_x_11077"/>
      <sheetName val="[SHOPLIST.xls]_SHOPLIST_x_11078"/>
      <sheetName val="[SHOPLIST.xls]_SHOPLIST_x_11079"/>
      <sheetName val="[SHOPLIST.xls]_SHOPLIST_x_11080"/>
      <sheetName val="[SHOPLIST.xls]_SHOPLIST_x_11081"/>
      <sheetName val="[SHOPLIST.xls]_SHOPLIST_x_11082"/>
      <sheetName val="[SHOPLIST.xls]_SHOPLIST_x_11083"/>
      <sheetName val="[SHOPLIST.xls]_SHOPLIST_x_11084"/>
      <sheetName val="[SHOPLIST.xls]_SHOPLIST_x_11085"/>
      <sheetName val="[SHOPLIST.xls]_SHOPLIST_x_11086"/>
      <sheetName val="[SHOPLIST.xls]_SHOPLIST_x_11087"/>
      <sheetName val="[SHOPLIST.xls]_SHOPLIST_x_11088"/>
      <sheetName val="[SHOPLIST.xls]_SHOPLIST_x_11089"/>
      <sheetName val="[SHOPLIST.xls]_SHOPLIST_x_11090"/>
      <sheetName val="[SHOPLIST.xls]_SHOPLIST_x_11091"/>
      <sheetName val="[SHOPLIST.xls]_SHOPLIST_x_11092"/>
      <sheetName val="[SHOPLIST.xls]_SHOPLIST_x_11093"/>
      <sheetName val="[SHOPLIST.xls]_SHOPLIST_x_11094"/>
      <sheetName val="[SHOPLIST.xls]_SHOPLIST_x_11095"/>
      <sheetName val="[SHOPLIST.xls]_SHOPLIST_x_11096"/>
      <sheetName val="[SHOPLIST.xls]_SHOPLIST_x_11097"/>
      <sheetName val="[SHOPLIST.xls]_SHOPLIST_x_11098"/>
      <sheetName val="[SHOPLIST.xls]_SHOPLIST_x_11099"/>
      <sheetName val="[SHOPLIST.xls]_SHOPLIST_x_11100"/>
      <sheetName val="[SHOPLIST.xls]_SHOPLIST_x_11101"/>
      <sheetName val="[SHOPLIST.xls]_SHOPLIST_x_11102"/>
      <sheetName val="[SHOPLIST.xls]_SHOPLIST_x_11103"/>
      <sheetName val="[SHOPLIST.xls]_SHOPLIST_x_11104"/>
      <sheetName val="[SHOPLIST.xls]_SHOPLIST_x_11105"/>
      <sheetName val="[SHOPLIST.xls]_SHOPLIST_x_11106"/>
      <sheetName val="[SHOPLIST.xls]_SHOPLIST_x_11107"/>
      <sheetName val="[SHOPLIST.xls]_SHOPLIST_x_11108"/>
      <sheetName val="[SHOPLIST.xls]_SHOPLIST_x_11109"/>
      <sheetName val="[SHOPLIST.xls]_SHOPLIST_x_11110"/>
      <sheetName val="[SHOPLIST.xls]_SHOPLIST_x_11111"/>
      <sheetName val="[SHOPLIST.xls]_SHOPLIST_x_11112"/>
      <sheetName val="[SHOPLIST.xls]_SHOPLIST_x_11113"/>
      <sheetName val="[SHOPLIST.xls]_SHOPLIST_x_11114"/>
      <sheetName val="[SHOPLIST.xls]_SHOPLIST_x_11115"/>
      <sheetName val="[SHOPLIST.xls]_SHOPLIST_x_11116"/>
      <sheetName val="[SHOPLIST.xls]_SHOPLIST_x_11117"/>
      <sheetName val="[SHOPLIST.xls]_SHOPLIST_x_11118"/>
      <sheetName val="[SHOPLIST.xls]_SHOPLIST_x_11119"/>
      <sheetName val="[SHOPLIST.xls]_SHOPLIST_x_11120"/>
      <sheetName val="[SHOPLIST.xls]_SHOPLIST_x_11121"/>
      <sheetName val="[SHOPLIST.xls]_SHOPLIST_x_11122"/>
      <sheetName val="[SHOPLIST.xls]_SHOPLIST_x_11123"/>
      <sheetName val="[SHOPLIST.xls]_SHOPLIST_x_11124"/>
      <sheetName val="[SHOPLIST.xls]_SHOPLIST_x_11125"/>
      <sheetName val="[SHOPLIST.xls]_SHOPLIST_x_11126"/>
      <sheetName val="[SHOPLIST.xls]_SHOPLIST_x_11127"/>
      <sheetName val="[SHOPLIST.xls]_SHOPLIST_x_11128"/>
      <sheetName val="[SHOPLIST.xls]_SHOPLIST_x_11129"/>
      <sheetName val="Corps STP"/>
      <sheetName val="入力"/>
      <sheetName val="1201070 blk 9 rej1140907 blk 27"/>
      <sheetName val="Bill 3 Boutiquea"/>
      <sheetName val="mweqpt"/>
      <sheetName val="[SHOPLIST.xls]70_x005f_x005f_x005f_x0000_27"/>
      <sheetName val="[SHOPLIST.xls]_VW__VU_______109"/>
      <sheetName val="[SHOPLIST.xls]_VW__VU_______110"/>
      <sheetName val="[SHOPLIST.xls]_SHOPLIST_x_11130"/>
      <sheetName val="[SHOPLIST.xls]_SHOPLIST_x_11131"/>
      <sheetName val="[SHOPLIST.xls]_SHOPLIST_x_11132"/>
      <sheetName val="[SHOPLIST.xls]_SHOPLIST_x_11133"/>
      <sheetName val="[SHOPLIST.xls]_SHOPLIST_x_11134"/>
      <sheetName val="[SHOPLIST.xls]_SHOPLIST_x_11135"/>
      <sheetName val="[SHOPLIST.xls]_SHOPLIST_x_11136"/>
      <sheetName val="[SHOPLIST.xls]_SHOPLIST_x_11137"/>
      <sheetName val="[SHOPLIST.xls]_SHOPLIST_x_11138"/>
      <sheetName val="[SHOPLIST.xls]_SHOPLIST_x_11139"/>
      <sheetName val="[SHOPLIST.xls]_SHOPLIST_x_11140"/>
      <sheetName val="[SHOPLIST.xls]_SHOPLIST_x_11141"/>
      <sheetName val="[SHOPLIST.xls]_SHOPLIST_x_11142"/>
      <sheetName val="[SHOPLIST.xls]_SHOPLIST_x_11143"/>
      <sheetName val="[SHOPLIST.xls]_SHOPLIST_x_11144"/>
      <sheetName val="[SHOPLIST.xls]_SHOPLIST_x_11145"/>
      <sheetName val="[SHOPLIST.xls]_SHOPLIST_x_11146"/>
      <sheetName val="[SHOPLIST.xls]_SHOPLIST_x_11147"/>
      <sheetName val="[SHOPLIST.xls]_SHOPLIST_x_11148"/>
      <sheetName val="[SHOPLIST.xls]_SHOPLIST_x_11149"/>
      <sheetName val="[SHOPLIST.xls]_SHOPLIST_x_11150"/>
      <sheetName val="[SHOPLIST.xls]_SHOPLIST_x_11151"/>
      <sheetName val="[SHOPLIST.xls]_SHOPLIST_x_11152"/>
      <sheetName val="[SHOPLIST.xls]_SHOPLIST_x_11153"/>
      <sheetName val="[SHOPLIST.xls]_SHOPLIST_x_11154"/>
      <sheetName val="[SHOPLIST.xls]_SHOPLIST_x_11155"/>
      <sheetName val="[SHOPLIST.xls]_SHOPLIST_x_11156"/>
      <sheetName val="[SHOPLIST.xls]_SHOPLIST_x_11157"/>
      <sheetName val="[SHOPLIST.xls]_SHOPLIST_x_11158"/>
      <sheetName val="[SHOPLIST.xls]_SHOPLIST_x_11159"/>
      <sheetName val="[SHOPLIST.xls]_SHOPLIST_x_11160"/>
      <sheetName val="[SHOPLIST.xls]_SHOPLIST_x_11161"/>
      <sheetName val="[SHOPLIST.xls]_SHOPLIST_x_11162"/>
      <sheetName val="[SHOPLIST.xls]_SHOPLIST_x_11163"/>
      <sheetName val="[SHOPLIST.xls]_SHOPLIST_x_11164"/>
      <sheetName val="[SHOPLIST.xls]_SHOPLIST_x_11165"/>
      <sheetName val="[SHOPLIST.xls]_SHOPLIST_x_11166"/>
      <sheetName val="[SHOPLIST.xls]_SHOPLIST_x_11167"/>
      <sheetName val="[SHOPLIST.xls]_SHOPLIST_x_11168"/>
      <sheetName val="[SHOPLIST.xls]_SHOPLIST_x_11169"/>
      <sheetName val="[SHOPLIST.xls]_SHOPLIST_x_11170"/>
      <sheetName val="[SHOPLIST.xls]_SHOPLIST_x_11171"/>
      <sheetName val="[SHOPLIST.xls]_SHOPLIST_x_11172"/>
      <sheetName val="[SHOPLIST.xls]_SHOPLIST_x_11173"/>
      <sheetName val="[SHOPLIST.xls]_SHOPLIST_x_11174"/>
      <sheetName val="[SHOPLIST.xls]_SHOPLIST_x_11175"/>
      <sheetName val="[SHOPLIST.xls]_SHOPLIST_x_11176"/>
      <sheetName val="[SHOPLIST.xls]_SHOPLIST_x_11177"/>
      <sheetName val="[SHOPLIST.xls]_SHOPLIST_x_11178"/>
      <sheetName val="[SHOPLIST.xls]_SHOPLIST_x_11179"/>
      <sheetName val="[SHOPLIST.xls]_SHOPLIST_x_11180"/>
      <sheetName val="[SHOPLIST.xls]_SHOPLIST_x_11181"/>
      <sheetName val="[SHOPLIST.xls]_SHOPLIST_x_11182"/>
      <sheetName val="[SHOPLIST.xls]_SHOPLIST_x_11183"/>
      <sheetName val="[SHOPLIST.xls]_SHOPLIST_x_11184"/>
      <sheetName val="[SHOPLIST.xls]_SHOPLIST_x_11185"/>
      <sheetName val="[SHOPLIST.xls]_SHOPLIST_x_11186"/>
      <sheetName val="[SHOPLIST.xls]_SHOPLIST_x_11187"/>
      <sheetName val="[SHOPLIST.xls]_SHOPLIST_x_11188"/>
      <sheetName val="[SHOPLIST.xls]_SHOPLIST_x_11189"/>
      <sheetName val="[SHOPLIST.xls]_SHOPLIST_x_11190"/>
      <sheetName val="[SHOPLIST.xls]_SHOPLIST_x_11191"/>
      <sheetName val="[SHOPLIST.xls]_SHOPLIST_x_11192"/>
      <sheetName val="[SHOPLIST.xls]_SHOPLIST_x_11193"/>
      <sheetName val="[SHOPLIST.xls]_SHOPLIST_x_11194"/>
      <sheetName val="[SHOPLIST.xls]_SHOPLIST_x_11195"/>
      <sheetName val="[SHOPLIST.xls]_SHOPLIST_x_11196"/>
      <sheetName val="[SHOPLIST.xls]_SHOPLIST_x_11197"/>
      <sheetName val="[SHOPLIST.xls]_SHOPLIST_x_11198"/>
      <sheetName val="[SHOPLIST.xls]_SHOPLIST_x_11199"/>
      <sheetName val="[SHOPLIST.xls]_SHOPLIST_x_11200"/>
      <sheetName val="[SHOPLIST.xls]_SHOPLIST_x_11201"/>
      <sheetName val="[SHOPLIST.xls]_SHOPLIST_x_11202"/>
      <sheetName val="[SHOPLIST.xls]_SHOPLIST_x_11203"/>
      <sheetName val="[SHOPLIST.xls]_SHOPLIST_x_11204"/>
      <sheetName val="[SHOPLIST.xls]_SHOPLIST_x_11205"/>
      <sheetName val="[SHOPLIST.xls]_SHOPLIST_x_11206"/>
      <sheetName val="[SHOPLIST.xls]_SHOPLIST_x_11207"/>
      <sheetName val="[SHOPLIST.xls]_SHOPLIST_x_11208"/>
      <sheetName val="[SHOPLIST.xls]_SHOPLIST_x_11209"/>
      <sheetName val="[SHOPLIST.xls]_SHOPLIST_x_11210"/>
      <sheetName val="[SHOPLIST.xls]_SHOPLIST_x_11211"/>
      <sheetName val="[SHOPLIST.xls]_SHOPLIST_x_11212"/>
      <sheetName val="[SHOPLIST.xls]_SHOPLIST_x_11213"/>
      <sheetName val="[SHOPLIST.xls]_SHOPLIST_x_11214"/>
      <sheetName val="[SHOPLIST.xls]_SHOPLIST_x_11215"/>
      <sheetName val="[SHOPLIST.xls]_SHOPLIST_x_11216"/>
      <sheetName val="[SHOPLIST.xls]_SHOPLIST_x_11217"/>
      <sheetName val="[SHOPLIST.xls]_SHOPLIST_x_11218"/>
      <sheetName val="[SHOPLIST.xls]_SHOPLIST_x_11219"/>
      <sheetName val="[SHOPLIST.xls]_SHOPLIST_x_11220"/>
      <sheetName val="[SHOPLIST.xls]_SHOPLIST_x_11221"/>
      <sheetName val="[SHOPLIST.xls]_SHOPLIST_x_11222"/>
      <sheetName val="[SHOPLIST.xls]_SHOPLIST_x_11223"/>
      <sheetName val="[SHOPLIST.xls]_SHOPLIST_x_11224"/>
      <sheetName val="[SHOPLIST.xls]_SHOPLIST_x_11225"/>
      <sheetName val="[SHOPLIST.xls]_SHOPLIST_x_11226"/>
      <sheetName val="[SHOPLIST.xls]_SHOPLIST_x_11227"/>
      <sheetName val="[SHOPLIST.xls]_SHOPLIST_x_11228"/>
      <sheetName val="[SHOPLIST.xls]_VW_VU____t__0__5"/>
      <sheetName val="[SHOPLIST.xls]_SHOPLIST_x_11229"/>
      <sheetName val="[SHOPLIST.xls]_SHOPLIST_x_11230"/>
      <sheetName val="[SHOPLIST.xls]_SHOPLIST_x_11231"/>
      <sheetName val="[SHOPLIST.xls]_SHOPLIST_x_11232"/>
      <sheetName val="[SHOPLIST.xls]_SHOPLIST_x_11233"/>
      <sheetName val="[SHOPLIST.xls]_SHOPLIST_x_11234"/>
      <sheetName val="[SHOPLIST.xls]_SHOPLIST_x_11235"/>
      <sheetName val="[SHOPLIST_xls]70__0_x0_3"/>
      <sheetName val="汇率"/>
      <sheetName val="材料价"/>
      <sheetName val="汇率&amp;代码"/>
      <sheetName val="Scatter"/>
      <sheetName val="CTC"/>
      <sheetName val="배수내역 (2)"/>
      <sheetName val="Timesheet"/>
      <sheetName val="삼성전기"/>
      <sheetName val="대부현황"/>
      <sheetName val="조선맥주"/>
      <sheetName val="한솔전자"/>
      <sheetName val="군자산업"/>
      <sheetName val="두산음료"/>
      <sheetName val="아남산업"/>
      <sheetName val="유공"/>
      <sheetName val="두산상사"/>
      <sheetName val="대호"/>
      <sheetName val="사용내역"/>
      <sheetName val="Sheet10"/>
      <sheetName val="Sheet11"/>
      <sheetName val="Sheet12"/>
      <sheetName val="Sheet13"/>
      <sheetName val="Sheet14"/>
      <sheetName val="Sheet15"/>
      <sheetName val="Sheet16"/>
      <sheetName val="노임이"/>
      <sheetName val="1-1"/>
      <sheetName val="양식summary"/>
      <sheetName val="98주식"/>
      <sheetName val="원가계산서"/>
      <sheetName val="01AC"/>
      <sheetName val="직노"/>
      <sheetName val="경산"/>
      <sheetName val="1999-2000 MONTHLY CASHFLOW"/>
      <sheetName val="SITE DEV,T"/>
      <sheetName val="Hac.Lots"/>
      <sheetName val="Res.Lots"/>
      <sheetName val="Spine Road"/>
      <sheetName val="UPASum"/>
      <sheetName val="calc sht-substructure"/>
      <sheetName val="Sheet1 _2_"/>
      <sheetName val="O＆P"/>
      <sheetName val="결재판(삭제하지말아주세요)"/>
      <sheetName val="9811"/>
      <sheetName val="프랜트면허"/>
      <sheetName val="토목주소"/>
      <sheetName val="실행내역"/>
      <sheetName val="총괄"/>
      <sheetName val="genre"/>
      <sheetName val="temporary power ob"/>
      <sheetName val="building permit"/>
      <sheetName val="guardhouse ob"/>
      <sheetName val="conditions"/>
      <sheetName val="openings"/>
      <sheetName val="Navigation Page"/>
      <sheetName val="Wiring Sched"/>
      <sheetName val="8-31-98"/>
      <sheetName val="worksheet inchican"/>
      <sheetName val="combined 9-30"/>
      <sheetName val="Steel Struc. &amp; Acc."/>
      <sheetName val="BQ_Methanol"/>
      <sheetName val="PipWT"/>
      <sheetName val="EQPT - SP"/>
      <sheetName val="Benefits"/>
      <sheetName val="계화배수"/>
      <sheetName val="공사수행방안"/>
      <sheetName val="MOTOR"/>
      <sheetName val="시멘트"/>
      <sheetName val="Site Expenses"/>
      <sheetName val="s.v"/>
      <sheetName val="bearing"/>
      <sheetName val="관접합및부설"/>
      <sheetName val="단가"/>
      <sheetName val="AILC004"/>
      <sheetName val="정부노임단가"/>
      <sheetName val="직공비"/>
      <sheetName val="방배동내역(리라)"/>
      <sheetName val="공통가설"/>
      <sheetName val="현장경비"/>
      <sheetName val="건축공사집계표"/>
      <sheetName val="방배동내역 (총괄)"/>
      <sheetName val="부대공사총괄"/>
      <sheetName val="형강류 단가 CODE"/>
      <sheetName val="Macro(전선)"/>
      <sheetName val="JUCKEYK"/>
      <sheetName val="BID"/>
      <sheetName val="PAINT"/>
      <sheetName val="진주방향"/>
      <sheetName val="마산방향"/>
      <sheetName val="간선계산"/>
      <sheetName val="Tot-sum"/>
      <sheetName val="일위대가목차"/>
      <sheetName val="포장복구집계"/>
      <sheetName val="매입세"/>
      <sheetName val="공사개요"/>
      <sheetName val="내역서(2)"/>
      <sheetName val="ABUT수량-A1"/>
      <sheetName val="TS"/>
      <sheetName val="(1.2)"/>
      <sheetName val="structural"/>
      <sheetName val="architectutal"/>
      <sheetName val="CRA-Detail"/>
      <sheetName val="cf-var"/>
      <sheetName val="Note_Piping"/>
      <sheetName val="Bill 4 -BPO2"/>
      <sheetName val="labor_range"/>
      <sheetName val="1999-2000_MONTHLY_CASHFLOW"/>
      <sheetName val="Bill_3_-BPO1"/>
      <sheetName val="Bill_3_-BPO2"/>
      <sheetName val="Bill_2_-RETAIL"/>
      <sheetName val="SITE_DEV,T"/>
      <sheetName val="Steel_Struc__&amp;_Acc_"/>
      <sheetName val="temporary_power_ob"/>
      <sheetName val="building_permit"/>
      <sheetName val="guardhouse_ob"/>
      <sheetName val="Navigation_Page"/>
      <sheetName val="Wiring_Sched"/>
      <sheetName val="worksheet_inchican"/>
      <sheetName val="combined_9-30"/>
      <sheetName val="Hac_Lots"/>
      <sheetName val="Res_Lots"/>
      <sheetName val="Spine_Road"/>
      <sheetName val="UC LIB"/>
      <sheetName val="tables_slab"/>
      <sheetName val="Master Equipment List"/>
      <sheetName val="ID"/>
      <sheetName val="EAST TOWER"/>
      <sheetName val="Rehash - EBS"/>
      <sheetName val="Change Order Log"/>
      <sheetName val="markup"/>
      <sheetName val="calc_sht-substructure"/>
      <sheetName val="Sheet1__2_"/>
      <sheetName val="Code 02"/>
      <sheetName val="Code 03"/>
      <sheetName val="Code 04"/>
      <sheetName val="Code 05"/>
      <sheetName val="Code 06"/>
      <sheetName val="Executive Summary (Aug 25)"/>
      <sheetName val="derivationB2&amp;B3"/>
      <sheetName val="CAP"/>
      <sheetName val="Selling Price Sum Sheet"/>
      <sheetName val="PCSum (For Edit)"/>
      <sheetName val="Site_Expenses"/>
      <sheetName val="s_v"/>
      <sheetName val="방배동내역_(총괄)"/>
      <sheetName val="형강류_단가_CODE"/>
      <sheetName val="CONTRACT-SUM"/>
      <sheetName val="1 park lane"/>
      <sheetName val="내역서2안"/>
      <sheetName val="reserves01-0409"/>
      <sheetName val="Sched of Rates"/>
      <sheetName val="basis of rates_derivation"/>
      <sheetName val="proj description final"/>
      <sheetName val="GMQ"/>
      <sheetName val="BOQ1"/>
      <sheetName val="basis of rates_price list"/>
      <sheetName val="Adimi bldg"/>
      <sheetName val="Pump House"/>
      <sheetName val="Fuel Regu Station"/>
      <sheetName val="DD"/>
      <sheetName val="해외 연수비용 계산-삭제"/>
      <sheetName val="카메라"/>
      <sheetName val="해외 기술훈련비 (합계)"/>
      <sheetName val="Bill#05 Amenities (5F)"/>
      <sheetName val="Bill#02 Basement"/>
      <sheetName val="Bill#07 Common Area"/>
      <sheetName val="Bill#03 GF"/>
      <sheetName val="Bill#04 Podium"/>
      <sheetName val="Bill#06 Residential Tower"/>
      <sheetName val="BD"/>
      <sheetName val="Matls"/>
      <sheetName val="retail"/>
      <sheetName val="Appendix A14"/>
      <sheetName val="Kiss"/>
      <sheetName val="ITI"/>
      <sheetName val="MCS"/>
      <sheetName val="Act"/>
      <sheetName val="Late"/>
      <sheetName val="Disc"/>
      <sheetName val="PO-MFG-CT"/>
      <sheetName val="03년 현장공사비 실적 총괄"/>
      <sheetName val="03년 현장공사비 실적 상세"/>
      <sheetName val="03년 현장자재 및 장비비 실적총괄"/>
      <sheetName val="03년 현장 외주비.자재 및 장비비 실적"/>
      <sheetName val="DESCRIPTION"/>
      <sheetName val="BM DATA SHEET"/>
      <sheetName val="5대총괄"/>
      <sheetName val="PROPOSAL"/>
      <sheetName val="찍기"/>
      <sheetName val="환율"/>
      <sheetName val="DB_ET200(R. A)"/>
      <sheetName val="경영현황"/>
      <sheetName val="Orbit"/>
      <sheetName val="No Inspection"/>
      <sheetName val="설산1.나"/>
      <sheetName val="본사S"/>
      <sheetName val="INPUT DATA OF SCHEDULE"/>
      <sheetName val="자바라1"/>
      <sheetName val="Peralatan (2)"/>
      <sheetName val="BQ GEDUNG"/>
      <sheetName val="Peralatan"/>
      <sheetName val="Basic Price"/>
      <sheetName val="Podium Retail (Cathay)"/>
      <sheetName val="PCSum (fls)"/>
      <sheetName val="PCSum Total Blended"/>
      <sheetName val="EX_STRBQ"/>
      <sheetName val="2.151M_due to dist cooling"/>
      <sheetName val="Cost Proposal (lyn)"/>
      <sheetName val="Tabulation "/>
      <sheetName val="4300_UTILITY_BLDG_(2)"/>
      <sheetName val="MATERIAL'S_PRICE"/>
      <sheetName val="Code03"/>
      <sheetName val="Integral waterproofing"/>
      <sheetName val="CFA"/>
      <sheetName val="Material Price"/>
      <sheetName val="Tower 1 "/>
      <sheetName val="AT Centera 06.30.2013 (Net)"/>
      <sheetName val="Price &amp; factor "/>
      <sheetName val="CapitalMetrics"/>
      <sheetName val="Valves BQ"/>
      <sheetName val="trench drain"/>
      <sheetName val="0200 Siteworks"/>
      <sheetName val="dervstruc"/>
      <sheetName val="2000 MOR"/>
      <sheetName val="AREA"/>
      <sheetName val="Pump Rev"/>
      <sheetName val="AreaPerM"/>
      <sheetName val="FIELD"/>
      <sheetName val="SHOP"/>
      <sheetName val="TESTING"/>
      <sheetName val="WEIGHT"/>
      <sheetName val="OLD Norms Table"/>
      <sheetName val="UCD"/>
      <sheetName val="[SHOPLIST.xls]_SHOPLI⁓T_xl_6605"/>
      <sheetName val="[SHOPLIST.xls]_SHOPLIST_x࡬_6633"/>
      <sheetName val="[SHOPLIST.xls]_VW_VU____t__0__6"/>
      <sheetName val="VERA R1"/>
      <sheetName val="REVA"/>
      <sheetName val="VERA"/>
      <sheetName val="ELၟ56"/>
      <sheetName val="FINANCIALS"/>
      <sheetName val="Mpwrclaim"/>
      <sheetName val="Bill 2.2 Villa 2 beds"/>
      <sheetName val="Raft Found. Computation"/>
      <sheetName val="C-dayworks"/>
      <sheetName val="1-General Items"/>
      <sheetName val="2-Dem &amp; Site Clear"/>
      <sheetName val="3-Ground Inves"/>
      <sheetName val="4.1-Earthwork"/>
      <sheetName val="4.2-Earth Work"/>
      <sheetName val="4 - Earth Works"/>
      <sheetName val="5-Roads"/>
      <sheetName val="6.1 Pedestrian Bridge 1"/>
      <sheetName val="6.2 Pedestrian Bridge 2"/>
      <sheetName val="6.3 Pedestrian Bridge 3"/>
      <sheetName val="6.4 Pedestrian Bridge  4"/>
      <sheetName val="6 - Pedestrian Bridges"/>
      <sheetName val="7.1 Utility Tunnel Dry "/>
      <sheetName val="7.2 Utility Tunnel Wet"/>
      <sheetName val="7.3A Combine Tunnel "/>
      <sheetName val="7.3B Airport Tunnels"/>
      <sheetName val="7.3C Tunnel (01) - KAAR"/>
      <sheetName val="7.3D Tunnel (02)"/>
      <sheetName val="7.3E Tunnel (03)"/>
      <sheetName val="7.3 Main Tunnel Works"/>
      <sheetName val="7.4 Tunnel MEP Works"/>
      <sheetName val="7.5 Mechanical Rooms"/>
      <sheetName val="7  Tunnel Summary"/>
      <sheetName val="8-Water-p"/>
      <sheetName val="9-Electricity"/>
      <sheetName val="10-Drainage"/>
      <sheetName val="11-Grey Water"/>
      <sheetName val="12-Grey Water"/>
      <sheetName val="13-Sewerage"/>
      <sheetName val="14-Irrigation Works"/>
      <sheetName val="15-SL "/>
      <sheetName val="16-Telecom "/>
      <sheetName val="17-Solid Waste Network"/>
      <sheetName val="18-District Cooling "/>
      <sheetName val="19-ICT-S"/>
      <sheetName val="20-Scada"/>
      <sheetName val="21-Provisional Sum"/>
      <sheetName val="22-SOR"/>
      <sheetName val="F "/>
      <sheetName val="CBS"/>
      <sheetName val="[SHOPLIST_xls]70,/0_x001"/>
      <sheetName val="[SHOPLIST_xls]70__0_x0_4"/>
      <sheetName val="[SHOPLIST_xls]70__0_x0_5"/>
      <sheetName val="[SHOPLIST_xls]70__0_x0_6"/>
      <sheetName val="[SHOPLIST_xls]70,/0_x002"/>
      <sheetName val="[SHOPLIST_xls]70__0_x0_1"/>
      <sheetName val="[SHOPLIST.xls]70__0_x_10"/>
      <sheetName val="70__0_x0_2"/>
      <sheetName val="70__0_x0_3"/>
      <sheetName val="70__0_x0_4"/>
      <sheetName val="70__0_x0_5"/>
      <sheetName val="70__0_x0_6"/>
      <sheetName val="70__0_x0_7"/>
      <sheetName val="70__0_x0_8"/>
      <sheetName val="70__0_x0_9"/>
      <sheetName val="[SHOPLIST_xls]70,/0_x003"/>
      <sheetName val="[SHOPLIST_xls]70__0_x0_7"/>
      <sheetName val="[SHOPLIST_xls]70__0_x0_8"/>
      <sheetName val="[SHOPLIST_xls]70__0_x0_9"/>
      <sheetName val="[SHOPLIST.xls]70__0_x_11"/>
      <sheetName val="[SHOPLIST.xls]70__0_x_12"/>
      <sheetName val="[SHOPLIST.xls]70__0_x_13"/>
      <sheetName val="[SHOPLIST_xls]70__0_x_10"/>
      <sheetName val="70,/0_x001"/>
      <sheetName val="70__0_x0_1"/>
      <sheetName val="70,/0_x002"/>
      <sheetName val="[SHOPLIST.xls]70__0_x_15"/>
      <sheetName val="[SHOPLIST.xls]70__0_x_14"/>
      <sheetName val="[SHOPLIST_xls]70,/0_x004"/>
      <sheetName val="[SHOPLIST_xls]70,/0_x005"/>
      <sheetName val="Guneí¬_x0008_i_x0"/>
      <sheetName val="HVAC_M6____________SHOPLIST_x_2"/>
      <sheetName val="_SHOPLIST_xls__VWVU))tÏØ0_167"/>
      <sheetName val="_SHOPLIST_xls__VWVU))tÏØ0_168"/>
      <sheetName val="_SHOPLIST_xls__VWVU))tÏØ0_169"/>
      <sheetName val="_SHOPLIST_xls__VWVU))tÏØ0_170"/>
      <sheetName val="_SHOPLIST_xls__VWVU))tÏØ0_171"/>
      <sheetName val="_SHOPLIST_xls__VWVU))tÏØ0_172"/>
      <sheetName val="_SHOPLIST_xls__VWVU))tÏØ0_173"/>
      <sheetName val="_SHOPLIST_xls__VWVU))tÏØ0_174"/>
      <sheetName val="_SHOPLIST_xls__VWVU))tÏØ0_175"/>
      <sheetName val="_SHOPLIST_xls_70,_0s«iÆøí¬6"/>
      <sheetName val="_SHOPLIST_xls__VWVU))tÏØ0_176"/>
      <sheetName val="_SHOPLIST_xls__VWVU))tÏØ0_177"/>
      <sheetName val="_SHOPLIST_xls__VWVU))tÏØ0_178"/>
      <sheetName val="_SHOPLIST_xls__VWVU))tÏØ0_179"/>
      <sheetName val="_SHOPLIST_xls__SH6"/>
      <sheetName val="_SHOPLIST_xls_70_6"/>
      <sheetName val="_SHOPLIST_xls__VWVU))tÏØ0_180"/>
      <sheetName val="_SHOPLIST_xls_70,_0s«i_x5"/>
      <sheetName val="_SHOPLIST_xls__VWVU))tÏØ0_181"/>
      <sheetName val="_SHOPLIST_xls__VWVU))tÏØ0_182"/>
      <sheetName val="_SHOPLIST_xls__VWVU))tÏØ0_183"/>
      <sheetName val="_SHOPLIST_xls__VWVU))tÏØ0_184"/>
      <sheetName val="_SHOPLIST_xls__VWVU))tÏØ0_185"/>
      <sheetName val="_SHOPLIST_xls__VWVU))tÏØ0_186"/>
      <sheetName val="_SHOPLIST_xls__VWVU))tÏØ0_187"/>
      <sheetName val="_SHOPLIST_xls__VWVU))tÏØ0_188"/>
      <sheetName val="_SHOPLIST_xls_70_x005f_x0000_,_0_x003"/>
      <sheetName val="_SHOPLIST_xls__VW__VU_________5"/>
      <sheetName val="_SHOPLIST_xls_70___0_s__i_____7"/>
      <sheetName val="_SHOPLIST_xls__SHOPLIST_xls_760"/>
      <sheetName val="_SHOPLIST_xls__SHOPLIST_xls_761"/>
      <sheetName val="_SHOPLIST_xls__SHOPLIST_xls_762"/>
      <sheetName val="_SHOPLIST_xls__SHOPLIST_xls_763"/>
      <sheetName val="_SHOPLIST_xls__SHOPLIST_xls_764"/>
      <sheetName val="_SHOPLIST_xls__SHOPLIST_xls_765"/>
      <sheetName val="_SHOPLIST_xls__SHOPLIST_xls_766"/>
      <sheetName val="_SHOPLIST_xls__SHOPLIST_xls_767"/>
      <sheetName val="_SHOPLIST_xls__SHOPLIST_xls_768"/>
      <sheetName val="_SHOPLIST_xls__SHOPLIST_xls_229"/>
      <sheetName val="_SHOPLIST_xls__SHOPLIST_xls_230"/>
      <sheetName val="_SHOPLIST_xls__SHOPLIST_xls_231"/>
      <sheetName val="_SHOPLIST_xls__SHOPLIST_xls_232"/>
      <sheetName val="_SHOPLIST_xls_70___0_s__i_____8"/>
      <sheetName val="_SHOPLIST_xls__VW__VU_________6"/>
      <sheetName val="_SHOPLIST_xls__VW__VU_________7"/>
      <sheetName val="_SHOPLIST_xls_70___0_s__i_____9"/>
      <sheetName val="_SHOPLIST_xls_70_x005f_x0000___0_x0_4"/>
      <sheetName val="_SHOPLIST_xls__SHOPLIST_xls_233"/>
      <sheetName val="_SHOPLIST_xls_70___0_s__i____10"/>
      <sheetName val="_SHOPLIST_xls__SHOPLIST_xls_234"/>
      <sheetName val="_SHOPLIST_xls__SHOPLIST_xls_235"/>
      <sheetName val="_SHOPLIST_xls__SHOPLIST_xls_236"/>
      <sheetName val="_SHOPLIST_xls__SHOPLIST_xls_237"/>
      <sheetName val="_SHOPLIST_xls__SHOPLIST_xls_238"/>
      <sheetName val="_SHOPLIST_xls__SHOPLIST_xls_239"/>
      <sheetName val="_SHOPLIST_xls__SHOPLIST_xls_240"/>
      <sheetName val="_SHOPLIST_xls__SHOPLIST_xls_241"/>
      <sheetName val="_SHOPLIST_xls__SHOPLIST_xls_242"/>
      <sheetName val="_SHOPLIST_xls__SHOPLIST_xls_243"/>
      <sheetName val="_SHOPLIST_xls__SHOPLIST_xls_244"/>
      <sheetName val="_SHOPLIST_xls__SHOPLIST_xls_245"/>
      <sheetName val="_SHOPLIST_xls__SHOPLIST_xls_246"/>
      <sheetName val="_SHOPLIST_xls__SHOPLIST_xls_247"/>
      <sheetName val="_SHOPLIST_xls__SHOPLIST_xls_248"/>
      <sheetName val="_SHOPLIST_xls__SHOPLIST_xls_249"/>
      <sheetName val="_SHOPLIST_xls__SHOPLIST_xls_250"/>
      <sheetName val="_SHOPLIST_xls__SHOPLIST_xls_251"/>
      <sheetName val="_SHOPLIST_xls__SHOPLIST_xls_252"/>
      <sheetName val="_SHOPLIST_xls__SHOPLIST_xls_253"/>
      <sheetName val="_SHOPLIST_xls__SHOPLIST_xls_254"/>
      <sheetName val="_SHOPLIST_xls__SHOPLIST_xls_255"/>
      <sheetName val="_SHOPLIST_xls__SHOPLIST_xls_256"/>
      <sheetName val="_SHOPLIST_xls__SHOPLIST_xls_257"/>
      <sheetName val="_SHOPLIST_xls__SHOPLIST_xls_258"/>
      <sheetName val="_SHOPLIST_xls__SHOPLIST_xls_259"/>
      <sheetName val="_SHOPLIST_xls__SHOPLIST_xls_260"/>
      <sheetName val="_SHOPLIST_xls__SHOPLIST_xls_261"/>
      <sheetName val="_SHOPLIST_xls__SHOPLIST_xls_262"/>
      <sheetName val="_SHOPLIST_xls__SHOPLIST_xls_263"/>
      <sheetName val="_SHOPLIST_xls__SHOPLIST_xls_264"/>
      <sheetName val="_SHOPLIST_xls__SHOPLIST_xls_265"/>
      <sheetName val="_SHOPLIST_xls__SHOPLIST_xls_266"/>
      <sheetName val="_SHOPLIST_xls__SHOPLIST_xls_267"/>
      <sheetName val="_SHOPLIST_xls__SHOPLIST_xls_268"/>
      <sheetName val="_SHOPLIST_xls__SHOPLIST_xls_269"/>
      <sheetName val="_SHOPLIST_xls__SHOPLIST_xls_270"/>
      <sheetName val="_SHOPLIST_xls__SHOPLIST_xls_271"/>
      <sheetName val="_SHOPLIST_xls__SHOPLIST_xls_272"/>
      <sheetName val="_SHOPLIST_xls__SHOPLIST_xls_273"/>
      <sheetName val="_SHOPLIST_xls__SHOPLIST_xls_274"/>
      <sheetName val="_SHOPLIST_xls__SHOPLIST_xls_275"/>
      <sheetName val="_SHOPLIST_xls__SHOPLIST_xls_276"/>
      <sheetName val="_SHOPLIST_xls__SHOPLIST_xls_277"/>
      <sheetName val="_SHOPLIST_xls__SHOPLIST_xls_278"/>
      <sheetName val="_SHOPLIST_xls__SHOPLIST_xls_279"/>
      <sheetName val="_SHOPLIST_xls__SHOPLIST_xls_280"/>
      <sheetName val="_SHOPLIST_xls__SHOPLIST_xls_281"/>
      <sheetName val="_SHOPLIST_xls__SHOPLIST_xls_282"/>
      <sheetName val="_SHOPLIST_xls__SHOPLIST_xls_283"/>
      <sheetName val="_SHOPLIST_xls__SHOPLIST_xls_284"/>
      <sheetName val="_SHOPLIST_xls__SHOPLIST_xls_285"/>
      <sheetName val="_SHOPLIST_xls__SHOPLIST_xls_286"/>
      <sheetName val="_SHOPLIST_xls__SHOPLIST_xls_287"/>
      <sheetName val="_SHOPLIST_xls__SHOPLIST_xls_288"/>
      <sheetName val="_SHOPLIST_xls__SHOPLIST_xls_289"/>
      <sheetName val="_SHOPLIST_xls__SHOPLIST_xls_290"/>
      <sheetName val="_SHOPLIST_xls__SHOPLIST_xls_291"/>
      <sheetName val="_SHOPLIST_xls__SHOPLIST_xls_292"/>
      <sheetName val="_SHOPLIST_xls__SHOPLIST_xls_293"/>
      <sheetName val="_SHOPLIST_xls__SHOPLIST_xls_294"/>
      <sheetName val="_SHOPLIST_xls__SHOPLIST_xls_295"/>
      <sheetName val="_SHOPLIST_xls__SHOPLIST_xls_296"/>
      <sheetName val="_SHOPLIST_xls__SHOPLIST_xls_297"/>
      <sheetName val="_SHOPLIST_xls__SHOPLIST_xls_298"/>
      <sheetName val="_SHOPLIST_xls__SHOPLIST_xls_299"/>
      <sheetName val="_SHOPLIST_xls__SHOPLIST_xls_300"/>
      <sheetName val="_SHOPLIST_xls__SHOPLIST_xls_301"/>
      <sheetName val="_SHOPLIST_xls__SHOPLIST_xls_302"/>
      <sheetName val="_SHOPLIST_xls__SHOPLIST_xls_303"/>
      <sheetName val="_SHOPLIST_xls__SHOPLIST_xls_304"/>
      <sheetName val="_SHOPLIST_xls__SHOPLIST_xls_305"/>
      <sheetName val="_SHOPLIST_xls__SHOPLIST_xls_306"/>
      <sheetName val="_SHOPLIST_xls__SHOPLIST_xls_307"/>
      <sheetName val="_SHOPLIST_xls__SHOPLIST_xls_308"/>
      <sheetName val="_SHOPLIST_xls__SHOPLIST_xls_309"/>
      <sheetName val="_SHOPLIST_xls__SHOPLIST_xls_310"/>
      <sheetName val="_SHOPLIST_xls__SHOPLIST_xls_311"/>
      <sheetName val="_SHOPLIST_xls__SHOPLIST_xls_312"/>
      <sheetName val="_SHOPLIST_xls__SHOPLIST_xls_313"/>
      <sheetName val="_SHOPLIST_xls__SHOPLIST_xls_314"/>
      <sheetName val="_SHOPLIST_xls__SHOPLIST_xls_315"/>
      <sheetName val="_SHOPLIST_xls__SHOPLIST_xls_316"/>
      <sheetName val="_SHOPLIST_xls__SHOPLIST_xls_317"/>
      <sheetName val="_SHOPLIST_xls__SHOPLIST_xls_320"/>
      <sheetName val="_SHOPLIST_xls__SHOPLIST_xls_321"/>
      <sheetName val="_SHOPLIST_xls__SHOPLIST_xls_322"/>
      <sheetName val="_SHOPLIST_xls__SHOPLIST_xls_323"/>
      <sheetName val="_SHOPLIST_xls__SHOPLIST_xls_324"/>
      <sheetName val="_SHOPLIST_xls__SHOPLIST_xls_325"/>
      <sheetName val="_SHOPLIST_xls__SHOPLIST_xls_326"/>
      <sheetName val="_SHOPLIST_xls__SHOPLIST_xls_327"/>
      <sheetName val="_SHOPLIST_xls__SHOPLIST_xls_328"/>
      <sheetName val="_SHOPLIST_xls__SHOPLIST_xls_329"/>
      <sheetName val="_SHOPLIST_xls__SHOPLIST_xls_330"/>
      <sheetName val="_SHOPLIST_xls__SHOPLIST_xls_331"/>
      <sheetName val="_SHOPLIST_xls__SHOPLIST_xls_332"/>
      <sheetName val="_SHOPLIST_xls__SHOPLIST_xls_333"/>
      <sheetName val="_SHOPLIST_xls__SHOPLIST_xls_334"/>
      <sheetName val="_SHOPLIST_xls__SHOPLIST_xls_335"/>
      <sheetName val="_SHOPLIST_xls__SHOPLIST_xls_336"/>
      <sheetName val="_SHOPLIST_xls__SHOPLIST_xls_337"/>
      <sheetName val="_SHOPLIST_xls__SHOPLIST_xls_338"/>
      <sheetName val="_SHOPLIST_xls__SHOPLIST_xls_339"/>
      <sheetName val="_SHOPLIST_xls__SHOPLIST_xls_340"/>
      <sheetName val="_SHOPLIST_xls__SHOPLIST_xls_341"/>
      <sheetName val="_SHOPLIST_xls__SHOPLIST_xls_342"/>
      <sheetName val="_SHOPLIST_xls__SHOPLIST_xls_343"/>
      <sheetName val="_SHOPLIST_xls__SHOPLIST_xls_344"/>
      <sheetName val="_SHOPLIST_xls__SHOPLIST_xls_345"/>
      <sheetName val="_SHOPLIST_xls__SHOPLIST_xls_346"/>
      <sheetName val="_SHOPLIST_xls__SHOPLIST_xls_347"/>
      <sheetName val="_SHOPLIST_xls__SHOPLIST_xls_348"/>
      <sheetName val="_SHOPLIST_xls__SHOPLIST_xls_349"/>
      <sheetName val="_SHOPLIST_xls_70___0_s__i____11"/>
      <sheetName val="_SHOPLIST_xls__VW__VU_________8"/>
      <sheetName val="_SHOPLIST_xls__VW__VU_________9"/>
      <sheetName val="_SHOPLIST_xls_70___0_s__i____12"/>
      <sheetName val="_SHOPLIST_xls_70_x005f_x0000___0_x0_5"/>
      <sheetName val="_SHOPLIST_xls__SHOPLIST_xls_350"/>
      <sheetName val="_SHOPLIST_xls_70___0_s__i____13"/>
      <sheetName val="_SHOPLIST_xls__SHOPLIST_xls_351"/>
      <sheetName val="_SHOPLIST_xls__SHOPLIST_xls_352"/>
      <sheetName val="_SHOPLIST_xls__SHOPLIST_xls_353"/>
      <sheetName val="_SHOPLIST_xls__SHOPLIST_xls_354"/>
      <sheetName val="_SHOPLIST_xls__SHOPLIST_xls_355"/>
      <sheetName val="_SHOPLIST_xls__SHOPLIST_xls_356"/>
      <sheetName val="_SHOPLIST_xls__SHOPLIST_xls_357"/>
      <sheetName val="_SHOPLIST_xls__SHOPLIST_xls_358"/>
      <sheetName val="_SHOPLIST_xls__SHOPLIST_xls_359"/>
      <sheetName val="_SHOPLIST_xls__SHOPLIST_xls_360"/>
      <sheetName val="_SHOPLIST_xls__SHOPLIST_xls_361"/>
      <sheetName val="_SHOPLIST_xls__SHOPLIST_xls_362"/>
      <sheetName val="_SHOPLIST_xls__SHOPLIST_xls_363"/>
      <sheetName val="_SHOPLIST_xls__SHOPLIST_xls_364"/>
      <sheetName val="_SHOPLIST_xls__SHOPLIST_xls_365"/>
      <sheetName val="_SHOPLIST_xls__SHOPLIST_xls_366"/>
      <sheetName val="_SHOPLIST_xls__SHOPLIST_xls_367"/>
      <sheetName val="_SHOPLIST_xls__SHOPLIST_xls_368"/>
      <sheetName val="_SHOPLIST_xls__SHOPLIST_xls_369"/>
      <sheetName val="_SHOPLIST_xls__SHOPLIST_xls_370"/>
      <sheetName val="_SHOPLIST_xls__SHOPLIST_xls_371"/>
      <sheetName val="_SHOPLIST_xls__SHOPLIST_xls_372"/>
      <sheetName val="_SHOPLIST_xls__SHOPLIST_xls_373"/>
      <sheetName val="_SHOPLIST_xls__SHOPLIST_xls_374"/>
      <sheetName val="_SHOPLIST_xls__SHOPLIST_xls_375"/>
      <sheetName val="_SHOPLIST_xls__SHOPLIST_xls_376"/>
      <sheetName val="_SHOPLIST_xls__SHOPLIST_xls_377"/>
      <sheetName val="_SHOPLIST_xls__SHOPLIST_xls_378"/>
      <sheetName val="_SHOPLIST_xls__SHOPLIST_xls_379"/>
      <sheetName val="_SHOPLIST_xls__SHOPLIST_xls_380"/>
      <sheetName val="_SHOPLIST_xls__SHOPLIST_xls_381"/>
      <sheetName val="_SHOPLIST_xls__SHOPLIST_xls_382"/>
      <sheetName val="_SHOPLIST_xls__SHOPLIST_xls_383"/>
      <sheetName val="_SHOPLIST_xls__SHOPLIST_xls_384"/>
      <sheetName val="_SHOPLIST_xls__SHOPLIST_xls_385"/>
      <sheetName val="_SHOPLIST_xls__SHOPLIST_xls_386"/>
      <sheetName val="_SHOPLIST_xls__SHOPLIST_xls_387"/>
      <sheetName val="_SHOPLIST_xls__SHOPLIST_xls_388"/>
      <sheetName val="_SHOPLIST_xls__SHOPLIST_xls_389"/>
      <sheetName val="_SHOPLIST_xls__SHOPLIST_xls_390"/>
      <sheetName val="_SHOPLIST_xls__SHOPLIST_xls_391"/>
      <sheetName val="_SHOPLIST_xls__SHOPLIST_xls_392"/>
      <sheetName val="_SHOPLIST_xls__SHOPLIST_xls_393"/>
      <sheetName val="_SHOPLIST_xls__SHOPLIST_xls_394"/>
      <sheetName val="_SHOPLIST_xls__SHOPLIST_xls_395"/>
      <sheetName val="_SHOPLIST_xls__SHOPLIST_xls_396"/>
      <sheetName val="_SHOPLIST_xls__SHOPLIST_xls_397"/>
      <sheetName val="_SHOPLIST_xls__SHOPLIST_xls_398"/>
      <sheetName val="_SHOPLIST_xls__SHOPLIST_xls_399"/>
      <sheetName val="_SHOPLIST_xls__SHOPLIST_xls_400"/>
      <sheetName val="_SHOPLIST_xls__SHOPLIST_xls_401"/>
      <sheetName val="_SHOPLIST_xls__SHOPLIST_xls_402"/>
      <sheetName val="_SHOPLIST_xls__SHOPLIST_xls_403"/>
      <sheetName val="_SHOPLIST_xls__SHOPLIST_xls_404"/>
      <sheetName val="_SHOPLIST_xls__SHOPLIST_xls_405"/>
      <sheetName val="_SHOPLIST_xls__SHOPLIST_xls_406"/>
      <sheetName val="_SHOPLIST_xls__SHOPLIST_xls_407"/>
      <sheetName val="_SHOPLIST_xls__SHOPLIST_xls_408"/>
      <sheetName val="_SHOPLIST_xls__SHOPLIST_xls_409"/>
      <sheetName val="_SHOPLIST_xls__SHOPLIST_xls_410"/>
      <sheetName val="_SHOPLIST_xls__SHOPLIST_xls_411"/>
      <sheetName val="_SHOPLIST_xls__SHOPLIST_xls_412"/>
      <sheetName val="_SHOPLIST_xls__SHOPLIST_xls_413"/>
      <sheetName val="_SHOPLIST_xls__SHOPLIST_xls_414"/>
      <sheetName val="_SHOPLIST_xls__SHOPLIST_xls_415"/>
      <sheetName val="_SHOPLIST_xls__SHOPLIST_xls_416"/>
      <sheetName val="_SHOPLIST_xls__SHOPLIST_xls_417"/>
      <sheetName val="_SHOPLIST_xls__SHOPLIST_xls_418"/>
      <sheetName val="_SHOPLIST_xls__SHOPLIST_xls_419"/>
      <sheetName val="_SHOPLIST_xls__SHOPLIST_xls_420"/>
      <sheetName val="_SHOPLIST_xls__SHOPLIST_xls_421"/>
      <sheetName val="_SHOPLIST_xls__SHOPLIST_xls_422"/>
      <sheetName val="_SHOPLIST_xls__SHOPLIST_xls_423"/>
      <sheetName val="_SHOPLIST_xls__SHOPLIST_xls_424"/>
      <sheetName val="_SHOPLIST_xls__SHOPLIST_xls_425"/>
      <sheetName val="_SHOPLIST_xls__SHOPLIST_xls_426"/>
      <sheetName val="_SHOPLIST_xls__SHOPLIST_xls_427"/>
      <sheetName val="_SHOPLIST_xls__SHOPLIST_xls_428"/>
      <sheetName val="_SHOPLIST_xls__SHOPLIST_xls_429"/>
      <sheetName val="_SHOPLIST_xls__SHOPLIST_xls_430"/>
      <sheetName val="_SHOPLIST_xls__SHOPLIST_xls_431"/>
      <sheetName val="_SHOPLIST_xls__SHOPLIST_xls_432"/>
      <sheetName val="_SHOPLIST_xls__SHOPLIST_xls_433"/>
      <sheetName val="_SHOPLIST_xls__SHOPLIST_xls_434"/>
      <sheetName val="_SHOPLIST_xls__SHOPLIST_xls_435"/>
      <sheetName val="_SHOPLIST_xls__SHOPLIST_xls_436"/>
      <sheetName val="_SHOPLIST_xls__SHOPLIST_xls_437"/>
      <sheetName val="_SHOPLIST_xls__SHOPLIST_xls_438"/>
      <sheetName val="_SHOPLIST_xls__SHOPLIST_xls_439"/>
      <sheetName val="_SHOPLIST_xls__SHOPLIST_xls_440"/>
      <sheetName val="_SHOPLIST_xls__SHOPLIST_xls_441"/>
      <sheetName val="_SHOPLIST_xls__SHOPLIST_xls_442"/>
      <sheetName val="_SHOPLIST_xls__SHOPLIST_xls_443"/>
      <sheetName val="_SHOPLIST_xls__SHOPLIST_xls_444"/>
      <sheetName val="_SHOPLIST_xls__SHOPLIST_xls_445"/>
      <sheetName val="_SHOPLIST_xls__SHOPLIST_xls_446"/>
      <sheetName val="_SHOPLIST_xls__SHOPLIST_xls_447"/>
      <sheetName val="_SHOPLIST_xls__SHOPLIST_xls_448"/>
      <sheetName val="_SHOPLIST_xls__SHOPLIST_xls_449"/>
      <sheetName val="_SHOPLIST_xls__SHOPLIST_xls_450"/>
      <sheetName val="_SHOPLIST_xls__SHOPLIST_xls_451"/>
      <sheetName val="_SHOPLIST_xls__SHOPLIST_xls_452"/>
      <sheetName val="_SHOPLIST_xls__SHOPLIST_xls_453"/>
      <sheetName val="_SHOPLIST_xls__SHOPLIST_xls_454"/>
      <sheetName val="_SHOPLIST_xls__SHOPLIST_xls_455"/>
      <sheetName val="_SHOPLIST_xls__SHOPLIST_xls_456"/>
      <sheetName val="_SHOPLIST_xls__SHOPLIST_xls_457"/>
      <sheetName val="_SHOPLIST_xls__SHOPLIST_xls_458"/>
      <sheetName val="_SHOPLIST_xls__SHOPLIST_xls_459"/>
      <sheetName val="_SHOPLIST_xls__SHOPLIST_xls_460"/>
      <sheetName val="_SHOPLIST_xls__SHOPLIST_xls_461"/>
      <sheetName val="_SHOPLIST_xls_70_x005f_x005f_x005f_x0000__4"/>
      <sheetName val="_SHOPLIST_xls__SHOPLIST_xls_462"/>
      <sheetName val="_SHOPLIST_xls__SHOPLIST_xls_463"/>
      <sheetName val="_SHOPLIST_xls_70_x005f_x005f_x005f_x0000__3"/>
      <sheetName val="_SHOPLIST_xls__SHOPLIST_xls_318"/>
      <sheetName val="_SHOPLIST_xls__SHOPLIST_xls_319"/>
      <sheetName val="2A-CFRD"/>
      <sheetName val="12CGOU"/>
      <sheetName val="SA-1 Oil"/>
      <sheetName val="Rate_analysis22"/>
      <sheetName val="/VWVU))tÏØ0__100"/>
      <sheetName val="ملخص_المشاريع6"/>
      <sheetName val="عقود_المقاولين6"/>
      <sheetName val="اوامر_الشراء6"/>
      <sheetName val="الحركة_اليومية6"/>
      <sheetName val="محمد_عساف6"/>
      <sheetName val="كشف_الايرادات_والضرائب6"/>
      <sheetName val="حساب_البنك6"/>
      <sheetName val="كشف_الرواتب6"/>
      <sheetName val="SAF_-_عهد_-_سلامي_ابو_فخر6"/>
      <sheetName val="THA_-_عهد_-_ثابت_احمد6"/>
      <sheetName val="AAH_-_عهد_-_انس_هبو6"/>
      <sheetName val="YSA_-_عهد_-_ياسر_السبع6"/>
      <sheetName val="MKJ_-_عهد_-_محمود_قجك6"/>
      <sheetName val="MSH_-_عهد_-_محمد_الشامي6"/>
      <sheetName val="ALW_-_عهد_-_علوان_علي6"/>
      <sheetName val="AHA_-_عهد_-_احمد_الحاج6"/>
      <sheetName val="MOR_-_عهد_-_مرجان_عبدالهادي6"/>
      <sheetName val="MHA_-_عهد_-_محمد_حسون_العلي6"/>
      <sheetName val="MF_-_مكتب_رئيسي6"/>
      <sheetName val="CO_-_مقاولين_-_عقود_(2)6"/>
      <sheetName val="BUR_-_موردين_-_شركة_البروج_6"/>
      <sheetName val="CAP_-_موردين_-_عاصمة_الكهرباء6"/>
      <sheetName val="PO_-_موردين_-_اوامر_شراء6"/>
      <sheetName val="CO_-_مقاولين_-_عقود6"/>
      <sheetName val="Detail_Page4"/>
      <sheetName val="Démol_6"/>
      <sheetName val="Account_Codes6"/>
      <sheetName val="_SUMMARY6"/>
      <sheetName val="PREAMBLES_6"/>
      <sheetName val="GENERAL_REQUIREMENT6"/>
      <sheetName val="B-_SITE_WORK6"/>
      <sheetName val="C__CONCRETE_WORKS_6"/>
      <sheetName val="D-_MASONRY6"/>
      <sheetName val="E__METAL_WORK6"/>
      <sheetName val="F__WOOD_WORK_6"/>
      <sheetName val="G__THERMAL_&amp;MP6"/>
      <sheetName val="H__DOORS___WINDOWS6"/>
      <sheetName val="J__FINISHES6"/>
      <sheetName val="K_ACCESSO6"/>
      <sheetName val="P_CONVEYING_SYSTEM6"/>
      <sheetName val="Q_MECHANICAL6"/>
      <sheetName val="R_ELECTRICAL6"/>
      <sheetName val="S_External_Works6"/>
      <sheetName val="T_Provisional_Sum6"/>
      <sheetName val="T__MEP_Works6"/>
      <sheetName val="U-DAY_WORKS_SCHEDULE6"/>
      <sheetName val="Struct__Members6"/>
      <sheetName val="8_0_Programme4"/>
      <sheetName val="[SHOPLIST_xls]/VWVU))tÏØ0_224"/>
      <sheetName val="[SHOPLIST_xls]/VWVU))tÏØ0_225"/>
      <sheetName val="[SHOPLIST_xls]/VWVU))tÏØ0_226"/>
      <sheetName val="[SHOPLIST_xls]/VWVU))tÏØ0_227"/>
      <sheetName val="[SHOPLIST_xls]/VWVU))tÏØ0_228"/>
      <sheetName val="[SHOPLIST_xls]/VWVU))tÏØ0_229"/>
      <sheetName val="[SHOPLIST_xls]/VWVU))tÏØ0_230"/>
      <sheetName val="[SHOPLIST_xls]/VWVU))tÏØ0_231"/>
      <sheetName val="[SHOPLIST_xls]/VWVU))tÏØ0_232"/>
      <sheetName val="[SHOPLIST_xls]/VWVU))tÏØ0_233"/>
      <sheetName val="[SHOPLIST_xls]/VWVU))tÏØ0_234"/>
      <sheetName val="[SHOPLIST_xls]/VWVU))tÏØ0_235"/>
      <sheetName val="[SHOPLIST_xls]/VWVU))tÏØ0_236"/>
      <sheetName val="[SHOPLIST_xls]/VWVU))tÏØ0_237"/>
      <sheetName val="[SHOPLIST_xls]/VWVU))tÏØ0_238"/>
      <sheetName val="[SHOPLIST_xls]/VWVU))tÏØ0_239"/>
      <sheetName val="[SHOPLIST_xls]/VWVU))tÏØ0_240"/>
      <sheetName val="[SHOPLIST_xls]/VWVU))tÏØ0_241"/>
      <sheetName val="[SHOPLIST_xls]/VWVU))tÏØ0_242"/>
      <sheetName val="[SHOPLIST_xls]/VWVU))tÏØ0_243"/>
      <sheetName val="[SHOPLIST_xls]/VWVU))tÏØ0_244"/>
      <sheetName val="[SHOPLIST_xls]/VWVU))tÏØ0_245"/>
      <sheetName val="Data_Works1"/>
      <sheetName val="Control_Panel1"/>
      <sheetName val="SGOLD_FEB"/>
      <sheetName val="VC2_8_98"/>
      <sheetName val="PE-F-42_Rev_01_Manpower"/>
      <sheetName val="Slide_6_-_Returns_&amp;_NWC"/>
      <sheetName val="[SHOPLIST_xls]7_21"/>
      <sheetName val="[SHOPLIST_xls]__21"/>
      <sheetName val="[SHOPLIST_xls]7_31"/>
      <sheetName val="[SHOPLIST_xls]__31"/>
      <sheetName val="[SHOPLIST_xls]__41"/>
      <sheetName val="[SHOPLIST_xls]__51"/>
      <sheetName val="[SHOPLIST_xls]__61"/>
      <sheetName val="[SHOPLIST_xls]__71"/>
      <sheetName val="[SHOPLIST_xls]7_41"/>
      <sheetName val="[SHOPLIST_xls]__81"/>
      <sheetName val="[SHOPLIST_xls]7_51"/>
      <sheetName val="[SHOPLIST_xls]7_61"/>
      <sheetName val="[SHOPLIST_xls]__91"/>
      <sheetName val="[SHOPLIST_xls]_101"/>
      <sheetName val="[SHOPLIST_xls]_111"/>
      <sheetName val="[SHOPLIST_xls]_121"/>
      <sheetName val="[SHOPLIST_xls]_131"/>
      <sheetName val="[SHOPLIST_xls]_141"/>
      <sheetName val="[SHOPLIST_xls]_151"/>
      <sheetName val="[SHOPLIST_xls]7_71"/>
      <sheetName val="[SHOPLIST_xls]_161"/>
      <sheetName val="[SHOPLIST_xls]_171"/>
      <sheetName val="[SHOPLIST_xls]7_81"/>
      <sheetName val="[SHOPLIST_xls]70?"/>
      <sheetName val="[SHOPLIST_xls]7_91"/>
      <sheetName val="[SHOPLIST_xls]_181"/>
      <sheetName val="[SHOPLIST_xls]_191"/>
      <sheetName val="[SHOPLIST_xls]_201"/>
      <sheetName val="[SHOPLIST_xls]_211"/>
      <sheetName val="[SHOPLIST_xls]_221"/>
      <sheetName val="[SHOPLIST_xls]_231"/>
      <sheetName val="[SHOPLIST_xls]_241"/>
      <sheetName val="[SHOPLIST_xls]_251"/>
      <sheetName val="[SHOPLIST_xls]_261"/>
      <sheetName val="[SHOPLIST_xls]_271"/>
      <sheetName val="[SHOPLIST_xls]_281"/>
      <sheetName val="[SHOPLIST_xls]_291"/>
      <sheetName val="[SHOPLIST_xls]_301"/>
      <sheetName val="[SHOPLIST_xls]_311"/>
      <sheetName val="[SHOPLIST_xls]_321"/>
      <sheetName val="[SHOPLIST_xls]_331"/>
      <sheetName val="[SHOPLIST_xls]_341"/>
      <sheetName val="[SHOPLIST_xls]_351"/>
      <sheetName val="[SHOPLIST_xls]_361"/>
      <sheetName val="[SHOPLIST_xls]_371"/>
      <sheetName val="[SHOPLIST_xls]_381"/>
      <sheetName val="[SHOPLIST_xls]_391"/>
      <sheetName val="[SHOPLIST_xls]_401"/>
      <sheetName val="[SHOPLIST_xls]_411"/>
      <sheetName val="[SHOPLIST_xls]_421"/>
      <sheetName val="[SHOPLIST_xls]_431"/>
      <sheetName val="[SHOPLIST_xls]_441"/>
      <sheetName val="[SHOPLIST_xls]_451"/>
      <sheetName val="[SHOPLIST_xls]_461"/>
      <sheetName val="[SHOPLIST_xls]_471"/>
      <sheetName val="[SHOPLIST_xls]_481"/>
      <sheetName val="[SHOPLIST_xls]_491"/>
      <sheetName val="[SHOPLIST_xls]_501"/>
      <sheetName val="[SHOPLIST_xls]_511"/>
      <sheetName val="[SHOPLIST_xls]_521"/>
      <sheetName val="[SHOPLIST_xls]_531"/>
      <sheetName val="[SHOPLIST_xls]_541"/>
      <sheetName val="[SHOPLIST_xls]_551"/>
      <sheetName val="[SHOPLIST_xls]_561"/>
      <sheetName val="[SHOPLIST_xls]_571"/>
      <sheetName val="[SHOPLIST_xls]_581"/>
      <sheetName val="[SHOPLIST_xls]_591"/>
      <sheetName val="[SHOPLIST_xls]_601"/>
      <sheetName val="[SHOPLIST_xls]_611"/>
      <sheetName val="[SHOPLIST_xls]_621"/>
      <sheetName val="[SHOPLIST_xls]_631"/>
      <sheetName val="[SHOPLIST_xls]_641"/>
      <sheetName val="[SHOPLIST_xls]_651"/>
      <sheetName val="[SHOPLIST_xls]_661"/>
      <sheetName val="[SHOPLIST_xls]_671"/>
      <sheetName val="[SHOPLIST_xls]_681"/>
      <sheetName val="[SHOPLIST_xls]_691"/>
      <sheetName val="[SHOPLIST_xls]_701"/>
      <sheetName val="[SHOPLIST_xls]_711"/>
      <sheetName val="[SHOPLIST_xls]_721"/>
      <sheetName val="[SHOPLIST_xls]_731"/>
      <sheetName val="[SHOPLIST_xls]_741"/>
      <sheetName val="[SHOPLIST_xls]_751"/>
      <sheetName val="[SHOPLIST_xls]_761"/>
      <sheetName val="[SHOPLIST_xls]_771"/>
      <sheetName val="[SHOPLIST_xls]_781"/>
      <sheetName val="[SHOPLIST_xls]_791"/>
      <sheetName val="[SHOPLIST_xls]_801"/>
      <sheetName val="[SHOPLIST_xls]_811"/>
      <sheetName val="[SHOPLIST_xls]_821"/>
      <sheetName val="[SHOPLIST_xls]_831"/>
      <sheetName val="[SHOPLIST_xls]_841"/>
      <sheetName val="[SHOPLIST_xls]_851"/>
      <sheetName val="[SHOPLIST_xls]_861"/>
      <sheetName val="[SHOPLIST_xls]_871"/>
      <sheetName val="[SHOPLIST_xls]_881"/>
      <sheetName val="[SHOPLIST_xls]_891"/>
      <sheetName val="[SHOPLIST_xls]_901"/>
      <sheetName val="[SHOPLIST_xls]_911"/>
      <sheetName val="[SHOPLIST_xls]_921"/>
      <sheetName val="[SHOPLIST_xls]_931"/>
      <sheetName val="[SHOPLIST_xls]_941"/>
      <sheetName val="[SHOPLIST_xls]_951"/>
      <sheetName val="[SHOPLIST_xls]_961"/>
      <sheetName val="[SHOPLIST_xls]_971"/>
      <sheetName val="[SHOPLIST_xls]_981"/>
      <sheetName val="[SHOPLIST_xls]_991"/>
      <sheetName val="[SHOPLIST_xls]70___0_s__i____45"/>
      <sheetName val="[SHOPLIST_xls]70___0_s__i____46"/>
      <sheetName val="[SHOPLIST_xls]70___0_s__i____47"/>
      <sheetName val="[SHOPLIST_xls]_SHOPLIST_xl_1142"/>
      <sheetName val="[SHOPLIST_xls]_SHOPLIST_xl_1143"/>
      <sheetName val="[SHOPLIST_xls]_SHOPLIST_xl_1144"/>
      <sheetName val="[SHOPLIST_xls]_SHOPLIST_xl_1145"/>
      <sheetName val="[SHOPLIST_xls]_SHOPLIST_xl_1146"/>
      <sheetName val="[SHOPLIST_xls]_SHOPLIST_xl_1147"/>
      <sheetName val="[SHOPLIST_xls]_SHOPLIST_xl_1148"/>
      <sheetName val="[SHOPLIST_xls]_SHOPLIST_xl_1149"/>
      <sheetName val="[SHOPLIST_xls]_SHOPLIST_xl_1150"/>
      <sheetName val="[SHOPLIST_xls]_SHOPLIST_xl_1151"/>
      <sheetName val="[SHOPLIST_xls]_SHOPLIST_xl_1152"/>
      <sheetName val="[SHOPLIST_xls]_SHOPLIST_xl_1153"/>
      <sheetName val="[SHOPLIST_xls]_SHOPLIST_xl_1154"/>
      <sheetName val="[SHOPLIST_xls]_SHOPLIST_xl_1155"/>
      <sheetName val="[SHOPLIST_xls]_SHOPLIST_xl_1156"/>
      <sheetName val="[SHOPLIST_xls]_SHOPLIST_xl_1157"/>
      <sheetName val="[SHOPLIST_xls]_SHOPLIST_xl_1158"/>
      <sheetName val="[SHOPLIST_xls]_SHOPLIST_xl_1159"/>
      <sheetName val="[SHOPLIST_xls]_SHOPLIST_xl_1160"/>
      <sheetName val="[SHOPLIST_xls]_SHOPLIST_xl_1161"/>
      <sheetName val="[SHOPLIST_xls]70_x005f_x005f_x005f_x0000_13"/>
      <sheetName val="[SHOPLIST_xls]_SHOPLIST_xl_1162"/>
      <sheetName val="[SHOPLIST_xls]_SHOPLIST_xl_1163"/>
      <sheetName val="[SHOPLIST_xls]_SHOPLIST_xl_1164"/>
      <sheetName val="[SHOPLIST_xls]_SHOPLIST_xl_1165"/>
      <sheetName val="[SHOPLIST_xls]_SHOPLIST_xl_1166"/>
      <sheetName val="[SHOPLIST_xls]_SHOPLIST_xl_1167"/>
      <sheetName val="[SHOPLIST_xls]_SHOPLIST_xl_1168"/>
      <sheetName val="[SHOPLIST_xls]_SHOPLIST_xl_1169"/>
      <sheetName val="[SHOPLIST_xls]_SHOPLIST_xl_1170"/>
      <sheetName val="[SHOPLIST_xls]_SHOPLIST_xl_1171"/>
      <sheetName val="[SHOPLIST_xls]_SHOPLIST_xl_1172"/>
      <sheetName val="[SHOPLIST_xls]_SHOPLIST_xl_1173"/>
      <sheetName val="[SHOPLIST_xls]_SHOPLIST_xl_1174"/>
      <sheetName val="[SHOPLIST_xls]_SHOPLIST_xl_1175"/>
      <sheetName val="[SHOPLIST_xls]_SHOPLIST_xl_1176"/>
      <sheetName val="[SHOPLIST_xls]_SHOPLIST_xl_1177"/>
      <sheetName val="[SHOPLIST_xls]_SHOPLIST_xl_1178"/>
      <sheetName val="[SHOPLIST_xls]_SHOPLIST_xl_1179"/>
      <sheetName val="[SHOPLIST_xls]_SHOPLIST_xl_1180"/>
      <sheetName val="[SHOPLIST_xls]_SHOPLIST_xl_1181"/>
      <sheetName val="[SHOPLIST_xls]_SHOPLIST_xl_1182"/>
      <sheetName val="[SHOPLIST_xls]_SHOPLIST_xl_1183"/>
      <sheetName val="[SHOPLIST_xls]_SHOPLIST_xl_1184"/>
      <sheetName val="[SHOPLIST_xls]_SHOPLIST_xl_1185"/>
      <sheetName val="[SHOPLIST_xls]_SHOPLIST_xl_1186"/>
      <sheetName val="[SHOPLIST_xls]_SHOPLIST_xl_1187"/>
      <sheetName val="[SHOPLIST_xls]_SHOPLIST_xl_1188"/>
      <sheetName val="[SHOPLIST_xls]_SHOPLIST_xl_1189"/>
      <sheetName val="[SHOPLIST_xls]_SHOPLIST_xl_1190"/>
      <sheetName val="[SHOPLIST_xls]_SHOPLIST_xl_1191"/>
      <sheetName val="[SHOPLIST_xls]_SHOPLIST_xl_1192"/>
      <sheetName val="[SHOPLIST_xls]_SHOPLIST_xl_1193"/>
      <sheetName val="[SHOPLIST_xls]_SHOPLIST_xl_1194"/>
      <sheetName val="[SHOPLIST_xls]_SHOPLIST_xl_1195"/>
      <sheetName val="[SHOPLIST_xls]_SHOPLIST_xl_1196"/>
      <sheetName val="[SHOPLIST_xls]_SHOPLIST_xl_1197"/>
      <sheetName val="[SHOPLIST_xls]_SHOPLIST_xl_1198"/>
      <sheetName val="[SHOPLIST_xls]_SHOPLIST_xl_1199"/>
      <sheetName val="[SHOPLIST_xls]_SHOPLIST_xl_1200"/>
      <sheetName val="[SHOPLIST_xls]_SHOPLIST_xl_1201"/>
      <sheetName val="[SHOPLIST_xls]_SHOPLIST_xl_1202"/>
      <sheetName val="[SHOPLIST_xls]_SHOPLIST_xl_1203"/>
      <sheetName val="[SHOPLIST_xls]_SHOPLIST_xl_1204"/>
      <sheetName val="[SHOPLIST_xls]_SHOPLIST_xl_1205"/>
      <sheetName val="[SHOPLIST_xls]_SHOPLIST_xl_1206"/>
      <sheetName val="[SHOPLIST_xls]_SHOPLIST_xl_1207"/>
      <sheetName val="[SHOPLIST_xls]_SHOPLIST_xl_1208"/>
      <sheetName val="[SHOPLIST_xls]_SHOPLIST_xl_1209"/>
      <sheetName val="[SHOPLIST_xls]_SHOPLIST_xl_1210"/>
      <sheetName val="[SHOPLIST_xls]_SHOPLIST_xl_1211"/>
      <sheetName val="[SHOPLIST_xls]_SHOPLIST_xl_1212"/>
      <sheetName val="[SHOPLIST_xls]_SHOPLIST_xl_1213"/>
      <sheetName val="[SHOPLIST_xls]_SHOPLIST_xl_1214"/>
      <sheetName val="[SHOPLIST_xls]_SHOPLIST_xl_1215"/>
      <sheetName val="[SHOPLIST_xls]_SHOPLIST_xl_1216"/>
      <sheetName val="[SHOPLIST_xls]_SHOPLIST_xl_1217"/>
      <sheetName val="[SHOPLIST_xls]_SHOPLIST_xl_1218"/>
      <sheetName val="[SHOPLIST_xls]_SHOPLIST_xl_1219"/>
      <sheetName val="[SHOPLIST_xls]_SHOPLIST_xl_1220"/>
      <sheetName val="[SHOPLIST_xls]_SHOPLIST_xl_1221"/>
      <sheetName val="[SHOPLIST_xls]_SHOPLIST_xl_1222"/>
      <sheetName val="[SHOPLIST_xls]_SHOPLIST_xl_1223"/>
      <sheetName val="[SHOPLIST_xls]_SHOPLIST_xl_1224"/>
      <sheetName val="[SHOPLIST_xls]_SHOPLIST_xl_1225"/>
      <sheetName val="[SHOPLIST_xls]_SHOPLIST_xl_1226"/>
      <sheetName val="[SHOPLIST_xls]_SHOPLIST_xl_1227"/>
      <sheetName val="[SHOPLIST_xls]_SHOPLIST_xl_1228"/>
      <sheetName val="[SHOPLIST_xls]_SHOPLIST_xl_1229"/>
      <sheetName val="[SHOPLIST_xls]_SHOPLIST_xl_1230"/>
      <sheetName val="[SHOPLIST_xls]_SHOPLIST_xl_1231"/>
      <sheetName val="[SHOPLIST_xls]_SHOPLIST_xl_1232"/>
      <sheetName val="[SHOPLIST_xls]_SHOPLIST_xl_1233"/>
      <sheetName val="[SHOPLIST_xls]_SHOPLIST_xl_1234"/>
      <sheetName val="[SHOPLIST_xls]_SHOPLIST_xl_1235"/>
      <sheetName val="[SHOPLIST_xls]_SHOPLIST_xl_1236"/>
      <sheetName val="[SHOPLIST_xls]_SHOPLIST_xl_1237"/>
      <sheetName val="[SHOPLIST_xls]_SHOPLIST_xl_1238"/>
      <sheetName val="[SHOPLIST_xls]_SHOPLIST_xl_1239"/>
      <sheetName val="[SHOPLIST_xls]_SHOPLIST_xl_1240"/>
      <sheetName val="[SHOPLIST_xls]_SHOPLIST_xl_1241"/>
      <sheetName val="[SHOPLIST_xls]_SHOPLIST_xl_1242"/>
      <sheetName val="[SHOPLIST_xls]_SHOPLIST_xl_1243"/>
      <sheetName val="[SHOPLIST_xls]_SHOPLIST_xl_1244"/>
      <sheetName val="[SHOPLIST_xls]_SHOPLIST_xl_1245"/>
      <sheetName val="[SHOPLIST_xls]_SHOPLIST_xl_1246"/>
      <sheetName val="[SHOPLIST_xls]_SHOPLIST_xl_1247"/>
      <sheetName val="[SHOPLIST_xls]_SHOPLIST_xl_1248"/>
      <sheetName val="[SHOPLIST_xls]_SHOPLIST_xl_1249"/>
      <sheetName val="[SHOPLIST_xls]_SHOPLIST_xl_1250"/>
      <sheetName val="[SHOPLIST_xls]_SHOPLIST_xl_1251"/>
      <sheetName val="[SHOPLIST_xls]_SHOPLIST_xl_1252"/>
      <sheetName val="[SHOPLIST_xls]_SHOPLIST_xl_1253"/>
      <sheetName val="[SHOPLIST_xls]_SHOPLIST_xl_1254"/>
      <sheetName val="[SHOPLIST_xls]_SHOPLIST_xl_1255"/>
      <sheetName val="[SHOPLIST_xls]_SHOPLIST_xl_1256"/>
      <sheetName val="[SHOPLIST_xls]_SHOPLIST_xl_1257"/>
      <sheetName val="[SHOPLIST_xls]_SHOPLIST_xl_1258"/>
      <sheetName val="[SHOPLIST_xls]_SHOPLIST_xl_1259"/>
      <sheetName val="[SHOPLIST_xls]_SHOPLIST_xl_1260"/>
      <sheetName val="[SHOPLIST_xls]_SHOPLIST_xl_1261"/>
      <sheetName val="[SHOPLIST_xls]_SHOPLIST_xl_1262"/>
      <sheetName val="[SHOPLIST_xls]_SHOPLIST_xl_1263"/>
      <sheetName val="[SHOPLIST_xls]_SHOPLIST_xl_1264"/>
      <sheetName val="[SHOPLIST_xls]_SHOPLIST_xl_1265"/>
      <sheetName val="[SHOPLIST_xls]_SHOPLIST_xl_1266"/>
      <sheetName val="[SHOPLIST_xls]_SHOPLIST_xl_1267"/>
      <sheetName val="[SHOPLIST_xls]_SHOPLIST_xl_1268"/>
      <sheetName val="[SHOPLIST_xls]_SHOPLIST_xl_1269"/>
      <sheetName val="[SHOPLIST_xls]_SHOPLIST_xl_1270"/>
      <sheetName val="[SHOPLIST_xls]_SHOPLIST_xl_1271"/>
      <sheetName val="[SHOPLIST_xls]_SHOPLIST_xl_1272"/>
      <sheetName val="[SHOPLIST_xls]_SHOPLIST_xl_1273"/>
      <sheetName val="[SHOPLIST_xls]_SHOPLIST_xl_1274"/>
      <sheetName val="[SHOPLIST_xls]70___0_s__i____48"/>
      <sheetName val="[SHOPLIST_xls]_VW__VU________30"/>
      <sheetName val="[SHOPLIST_xls]_VW__VU________31"/>
      <sheetName val="[SHOPLIST_xls]70_x005f_x0000___0_x_11"/>
      <sheetName val="[SHOPLIST_xls]70___0_s__i____49"/>
      <sheetName val="[SHOPLIST_xls]_SHOPLIST_xl_1275"/>
      <sheetName val="[SHOPLIST_xls]70___0_s__i____50"/>
      <sheetName val="[SHOPLIST_xls]_SHOPLIST_xl_1276"/>
      <sheetName val="[SHOPLIST_xls]_SHOPLIST_xl_1277"/>
      <sheetName val="[SHOPLIST_xls]_SHOPLIST_xl_1278"/>
      <sheetName val="[SHOPLIST_xls]_SHOPLIST_xl_1279"/>
      <sheetName val="[SHOPLIST_xls]_SHOPLIST_xl_1280"/>
      <sheetName val="[SHOPLIST_xls]_SHOPLIST_xl_1281"/>
      <sheetName val="[SHOPLIST_xls]_SHOPLIST_xl_1282"/>
      <sheetName val="[SHOPLIST_xls]_SHOPLIST_xl_1283"/>
      <sheetName val="[SHOPLIST_xls]_SHOPLIST_xl_1284"/>
      <sheetName val="[SHOPLIST_xls]_SHOPLIST_xl_1285"/>
      <sheetName val="[SHOPLIST_xls]_SHOPLIST_xl_1286"/>
      <sheetName val="[SHOPLIST_xls]_SHOPLIST_xl_1287"/>
      <sheetName val="[SHOPLIST_xls]70___0_s__i____51"/>
      <sheetName val="[SHOPLIST_xls]_SHOPLIST_xl_1288"/>
      <sheetName val="[SHOPLIST_xls]_SHOPLIST_xl_1289"/>
      <sheetName val="[SHOPLIST_xls]_SHOPLIST_xl_1290"/>
      <sheetName val="[SHOPLIST_xls]_SHOPLIST_xl_1291"/>
      <sheetName val="[SHOPLIST_xls]_SHOPLIST_xl_1292"/>
      <sheetName val="[SHOPLIST_xls]_SHOPLIST_xl_1293"/>
      <sheetName val="[SHOPLIST_xls]_SHOPLIST_xl_1294"/>
      <sheetName val="[SHOPLIST_xls]_SHOPLIST_xl_1295"/>
      <sheetName val="[SHOPLIST_xls]_SHOPLIST_xl_1296"/>
      <sheetName val="[SHOPLIST_xls]_SHOPLIST_xl_1297"/>
      <sheetName val="[SHOPLIST_xls]_SHOPLIST_xl_1298"/>
      <sheetName val="[SHOPLIST_xls]_SHOPLIST_xl_1299"/>
      <sheetName val="[SHOPLIST_xls]_SHOPLIST_xl_1300"/>
      <sheetName val="[SHOPLIST_xls]_SHOPLIST_xl_1301"/>
      <sheetName val="[SHOPLIST_xls]_SHOPLIST_xl_1302"/>
      <sheetName val="[SHOPLIST_xls]_SHOPLIST_xl_1303"/>
      <sheetName val="[SHOPLIST_xls]_SHOPLIST_xl_1304"/>
      <sheetName val="[SHOPLIST_xls]_SHOPLIST_xl_1305"/>
      <sheetName val="[SHOPLIST_xls]_SHOPLIST_xl_1306"/>
      <sheetName val="[SHOPLIST_xls]_SHOPLIST_xl_1307"/>
      <sheetName val="[SHOPLIST_xls]_SHOPLIST_xl_1308"/>
      <sheetName val="[SHOPLIST_xls]_SHOPLIST_xl_1309"/>
      <sheetName val="[SHOPLIST_xls]_SHOPLIST_xl_1310"/>
      <sheetName val="[SHOPLIST_xls]_SHOPLIST_xl_1311"/>
      <sheetName val="[SHOPLIST_xls]_SHOPLIST_xl_1312"/>
      <sheetName val="[SHOPLIST_xls]_SHOPLIST_xl_1313"/>
      <sheetName val="[SHOPLIST_xls]70_x005f_x005f_x005f_x0000_14"/>
      <sheetName val="[SHOPLIST_xls]_SHOPLIST_xl_1314"/>
      <sheetName val="[SHOPLIST_xls]_SHOPLIST_xl_1315"/>
      <sheetName val="[SHOPLIST_xls]_SHOPLIST_xl_1316"/>
      <sheetName val="[SHOPLIST_xls]_SHOPLIST_xl_1317"/>
      <sheetName val="[SHOPLIST_xls]_SHOPLIST_xl_1318"/>
      <sheetName val="[SHOPLIST_xls]_SHOPLIST_xl_1319"/>
      <sheetName val="[SHOPLIST_xls]_SHOPLIST_xl_1320"/>
      <sheetName val="[SHOPLIST_xls]_SHOPLIST_xl_1321"/>
      <sheetName val="[SHOPLIST_xls]_SHOPLIST_xl_1322"/>
      <sheetName val="[SHOPLIST_xls]_SHOPLIST_xl_1323"/>
      <sheetName val="[SHOPLIST_xls]_SHOPLIST_xl_1324"/>
      <sheetName val="[SHOPLIST_xls]_SHOPLIST_xl_1325"/>
      <sheetName val="[SHOPLIST_xls]_SHOPLIST_xl_1326"/>
      <sheetName val="[SHOPLIST_xls]_SHOPLIST_xl_1327"/>
      <sheetName val="[SHOPLIST_xls]_SHOPLIST_xl_1328"/>
      <sheetName val="[SHOPLIST_xls]_SHOPLIST_xl_1329"/>
      <sheetName val="[SHOPLIST_xls]_SHOPLIST_xl_1330"/>
      <sheetName val="[SHOPLIST_xls]_SHOPLIST_xl_1331"/>
      <sheetName val="[SHOPLIST_xls]_SHOPLIST_xl_1332"/>
      <sheetName val="[SHOPLIST_xls]_SHOPLIST_xl_1333"/>
      <sheetName val="[SHOPLIST_xls]_SHOPLIST_xl_1334"/>
      <sheetName val="[SHOPLIST_xls]_SHOPLIST_xl_1335"/>
      <sheetName val="[SHOPLIST_xls]_SHOPLIST_xl_1336"/>
      <sheetName val="[SHOPLIST_xls]_SHOPLIST_xl_1337"/>
      <sheetName val="[SHOPLIST_xls]_SHOPLIST_xl_1338"/>
      <sheetName val="[SHOPLIST_xls]_SHOPLIST_xl_1339"/>
      <sheetName val="[SHOPLIST_xls]_SHOPLIST_xl_1340"/>
      <sheetName val="[SHOPLIST_xls]_SHOPLIST_xl_1341"/>
      <sheetName val="[SHOPLIST_xls]_SHOPLIST_xl_1342"/>
      <sheetName val="[SHOPLIST_xls]_SHOPLIST_xl_1343"/>
      <sheetName val="[SHOPLIST_xls]_SHOPLIST_xl_1344"/>
      <sheetName val="[SHOPLIST_xls]_SHOPLIST_xl_1345"/>
      <sheetName val="[SHOPLIST_xls]_SHOPLIST_xl_1346"/>
      <sheetName val="[SHOPLIST_xls]_SHOPLIST_xl_1347"/>
      <sheetName val="[SHOPLIST_xls]_SHOPLIST_xl_1348"/>
      <sheetName val="[SHOPLIST_xls]_SHOPLIST_xl_1349"/>
      <sheetName val="[SHOPLIST_xls]_SHOPLIST_xl_1350"/>
      <sheetName val="[SHOPLIST_xls]_SHOPLIST_xl_1351"/>
      <sheetName val="[SHOPLIST_xls]_SHOPLIST_xl_1352"/>
      <sheetName val="[SHOPLIST_xls]_SHOPLIST_xl_1353"/>
      <sheetName val="[SHOPLIST_xls]_SHOPLIST_xl_1354"/>
      <sheetName val="[SHOPLIST_xls]_SHOPLIST_xl_1355"/>
      <sheetName val="[SHOPLIST_xls]_SHOPLIST_xl_1356"/>
      <sheetName val="[SHOPLIST_xls]_SHOPLIST_xl_1357"/>
      <sheetName val="[SHOPLIST_xls]_SHOPLIST_xl_1358"/>
      <sheetName val="[SHOPLIST_xls]_SHOPLIST_xl_1359"/>
      <sheetName val="[SHOPLIST_xls]_SHOPLIST_xl_1360"/>
      <sheetName val="[SHOPLIST_xls]_SHOPLIST_xl_1361"/>
      <sheetName val="[SHOPLIST_xls]_SHOPLIST_xl_1362"/>
      <sheetName val="[SHOPLIST_xls]_SHOPLIST_xl_1363"/>
      <sheetName val="[SHOPLIST_xls]_SHOPLIST_xl_1364"/>
      <sheetName val="[SHOPLIST_xls]_SHOPLIST_xl_1365"/>
      <sheetName val="[SHOPLIST_xls]_SHOPLIST_xl_1366"/>
      <sheetName val="[SHOPLIST_xls]_SHOPLIST_xl_1367"/>
      <sheetName val="[SHOPLIST_xls]_SHOPLIST_xl_1368"/>
      <sheetName val="[SHOPLIST_xls]_SHOPLIST_xl_1369"/>
      <sheetName val="[SHOPLIST_xls]_SHOPLIST_xl_1370"/>
      <sheetName val="[SHOPLIST_xls]_SHOPLIST_xl_1371"/>
      <sheetName val="[SHOPLIST_xls]_SHOPLIST_xl_1372"/>
      <sheetName val="[SHOPLIST_xls]_SHOPLIST_xl_1373"/>
      <sheetName val="[SHOPLIST_xls]_SHOPLIST_xl_1374"/>
      <sheetName val="[SHOPLIST_xls]_SHOPLIST_xl_1375"/>
      <sheetName val="[SHOPLIST_xls]_SHOPLIST_xl_1376"/>
      <sheetName val="[SHOPLIST_xls]_SHOPLIST_xl_1377"/>
      <sheetName val="[SHOPLIST_xls]_SHOPLIST_xl_1378"/>
      <sheetName val="[SHOPLIST_xls]_SHOPLIST_xl_1379"/>
      <sheetName val="[SHOPLIST_xls]_SHOPLIST_xl_1380"/>
      <sheetName val="[SHOPLIST_xls]_SHOPLIST_xl_1381"/>
      <sheetName val="[SHOPLIST_xls]_SHOPLIST_xl_1382"/>
      <sheetName val="[SHOPLIST_xls]_SHOPLIST_xl_1383"/>
      <sheetName val="[SHOPLIST_xls]_SHOPLIST_xl_1384"/>
      <sheetName val="[SHOPLIST_xls]_SHOPLIST_xl_1385"/>
      <sheetName val="[SHOPLIST_xls]_SHOPLIST_xl_1386"/>
      <sheetName val="[SHOPLIST_xls]_SHOPLIST_xl_1387"/>
      <sheetName val="[SHOPLIST_xls]_SHOPLIST_xl_1388"/>
      <sheetName val="[SHOPLIST_xls]_SHOPLIST_xl_1389"/>
      <sheetName val="[SHOPLIST_xls]_SHOPLIST_xl_1390"/>
      <sheetName val="[SHOPLIST_xls]_SHOPLIST_xl_1391"/>
      <sheetName val="[SHOPLIST_xls]_SHOPLIST_xl_1392"/>
      <sheetName val="[SHOPLIST_xls]_SHOPLIST_xl_1393"/>
      <sheetName val="[SHOPLIST_xls]_SHOPLIST_xl_1394"/>
      <sheetName val="[SHOPLIST_xls]_SHOPLIST_xl_1395"/>
      <sheetName val="[SHOPLIST_xls]_SHOPLIST_xl_1396"/>
      <sheetName val="[SHOPLIST_xls]_SHOPLIST_xl_1397"/>
      <sheetName val="[SHOPLIST_xls]_SHOPLIST_xl_1398"/>
      <sheetName val="[SHOPLIST_xls]_SHOPLIST_xl_1399"/>
      <sheetName val="[SHOPLIST_xls]_SHOPLIST_xl_1400"/>
      <sheetName val="[SHOPLIST_xls]_SHOPLIST_xl_1401"/>
      <sheetName val="[SHOPLIST_xls]_SHOPLIST_xl_1402"/>
      <sheetName val="[SHOPLIST_xls]_SHOPLIST_xl_1403"/>
      <sheetName val="[SHOPLIST_xls]_SHOPLIST_xl_1404"/>
      <sheetName val="[SHOPLIST_xls]_SHOPLIST_xl_1405"/>
      <sheetName val="[SHOPLIST_xls]_SHOPLIST_xl_1406"/>
      <sheetName val="[SHOPLIST_xls]_SHOPLIST_xl_1407"/>
      <sheetName val="[SHOPLIST_xls]_SHOPLIST_xl_1408"/>
      <sheetName val="[SHOPLIST_xls]_SHOPLIST_xl_1409"/>
      <sheetName val="[SHOPLIST_xls]_SHOPLIST_xl_1410"/>
      <sheetName val="[SHOPLIST_xls]_SHOPLIST_xl_1411"/>
      <sheetName val="[SHOPLIST_xls]_SHOPLIST_xl_1412"/>
      <sheetName val="[SHOPLIST_xls]_SHOPLIST_xl_1413"/>
      <sheetName val="[SHOPLIST_xls]_SHOPLIST_xl_1414"/>
      <sheetName val="[SHOPLIST_xls]_SHOPLIST_xl_1415"/>
      <sheetName val="[SHOPLIST_xls]_SHOPLIST_xl_1416"/>
      <sheetName val="[SHOPLIST_xls]_SHOPLIST_xl_1417"/>
      <sheetName val="[SHOPLIST_xls]_SHOPLIST_xl_1418"/>
      <sheetName val="[SHOPLIST_xls]_SHOPLIST_xl_1419"/>
      <sheetName val="[SHOPLIST_xls]_SHOPLIST_xl_1420"/>
      <sheetName val="[SHOPLIST_xls]_SHOPLIST_xl_1421"/>
      <sheetName val="[SHOPLIST_xls]_SHOPLIST_xl_1422"/>
      <sheetName val="[SHOPLIST_xls]_SHOPLIST_xl_1423"/>
      <sheetName val="[SHOPLIST_xls]_SHOPLIST_xl_1424"/>
      <sheetName val="[SHOPLIST_xls]_SHOPLIST_xl_1425"/>
      <sheetName val="[SHOPLIST_xls]_SHOPLIST_xl_1426"/>
      <sheetName val="[SHOPLIST_xls]_SHOPLIST_xl_1427"/>
      <sheetName val="[SHOPLIST_xls]_SHOPLIST_xl_1428"/>
      <sheetName val="[SHOPLIST_xls]_SHOPLIST_xl_1429"/>
      <sheetName val="[SHOPLIST_xls]_SHOPLIST_xl_1430"/>
      <sheetName val="[SHOPLIST_xls]_SHOPLIST_xl_1431"/>
      <sheetName val="[SHOPLIST_xls]_SHOPLIST_xl_1432"/>
      <sheetName val="[SHOPLIST_xls]_SHOPLIST_xl_1433"/>
      <sheetName val="[SHOPLIST_xls]_SHOPLIST_xl_1434"/>
      <sheetName val="[SHOPLIST_xls]_SHOPLIST_xl_1435"/>
      <sheetName val="[SHOPLIST_xls]_SHOPLIST_xl_1436"/>
      <sheetName val="[SHOPLIST_xls]_SHOPLIST_xl_1437"/>
      <sheetName val="[SHOPLIST_xls]_SHOPLIST_xl_1438"/>
      <sheetName val="[SHOPLIST_xls]_SHOPLIST_xl_1439"/>
      <sheetName val="[SHOPLIST_xls]_SHOPLIST_xl_1440"/>
      <sheetName val="[SHOPLIST_xls]_SHOPLIST_xl_1441"/>
      <sheetName val="[SHOPLIST_xls]_SHOPLIST_xl_1442"/>
      <sheetName val="[SHOPLIST_xls]_SHOPLIST_xl_1443"/>
      <sheetName val="[SHOPLIST_xls]_SHOPLIST_xl_1444"/>
      <sheetName val="[SHOPLIST_xls]_SHOPLIST_xl_1445"/>
      <sheetName val="[SHOPLIST_xls]_SHOPLIST_xl_1446"/>
      <sheetName val="[SHOPLIST_xls]_SHOPLIST_xl_1447"/>
      <sheetName val="[SHOPLIST_xls]_SHOPLIST_xl_1448"/>
      <sheetName val="[SHOPLIST_xls]_SHOPLIST_xl_1449"/>
      <sheetName val="[SHOPLIST_xls]_SHOPLIST_xl_1450"/>
      <sheetName val="[SHOPLIST_xls]_SHOPLIST_xl_1451"/>
      <sheetName val="[SHOPLIST_xls]_SHOPLIST_xl_1452"/>
      <sheetName val="[SHOPLIST_xls]_SHOPLIST_xl_1453"/>
      <sheetName val="[SHOPLIST_xls]_SHOPLIST_xl_1454"/>
      <sheetName val="[SHOPLIST_xls]_SHOPLIST_xl_1455"/>
      <sheetName val="[SHOPLIST_xls]_SHOPLIST_xl_1456"/>
      <sheetName val="[SHOPLIST_xls]_SHOPLIST_xl_1457"/>
      <sheetName val="[SHOPLIST_xls]_SHOPLIST_xl_1458"/>
      <sheetName val="[SHOPLIST_xls]_SHOPLIST_xl_1459"/>
      <sheetName val="[SHOPLIST_xls]_SHOPLIST_xl_1460"/>
      <sheetName val="[SHOPLIST_xls]_SHOPLIST_xl_1461"/>
      <sheetName val="[SHOPLIST_xls]_SHOPLIST_xl_1462"/>
      <sheetName val="[SHOPLIST_xls]_SHOPLIST_xl_1463"/>
      <sheetName val="[SHOPLIST_xls]_SHOPLIST_xl_1464"/>
      <sheetName val="[SHOPLIST_xls]70___0_s__i____52"/>
      <sheetName val="[SHOPLIST_xls]_VW__VU________32"/>
      <sheetName val="[SHOPLIST_xls]70_x005f_x0000___0_x_12"/>
      <sheetName val="[SHOPLIST_xls]70___0_s__i____53"/>
      <sheetName val="[SHOPLIST_xls]_SHOPLIST_xl_1465"/>
      <sheetName val="[SHOPLIST_xls]70___0_s__i____54"/>
      <sheetName val="[SHOPLIST_xls]_VW__VU________33"/>
      <sheetName val="[SHOPLIST_xls]_SHOPLIST_xl_1466"/>
      <sheetName val="[SHOPLIST_xls]_SHOPLIST_xl_1467"/>
      <sheetName val="[SHOPLIST_xls]_SHOPLIST_xl_1468"/>
      <sheetName val="[SHOPLIST_xls]_SHOPLIST_xl_1469"/>
      <sheetName val="[SHOPLIST_xls]_SHOPLIST_xl_1470"/>
      <sheetName val="[SHOPLIST_xls]_SHOPLIST_xl_1471"/>
      <sheetName val="[SHOPLIST_xls]_SHOPLIST_xl_1472"/>
      <sheetName val="[SHOPLIST_xls]_SHOPLIST_xl_1473"/>
      <sheetName val="[SHOPLIST_xls]_SHOPLIST_xl_1474"/>
      <sheetName val="[SHOPLIST_xls]_SHOPLIST_xl_1475"/>
      <sheetName val="[SHOPLIST_xls]_SHOPLIST_xl_1476"/>
      <sheetName val="[SHOPLIST_xls]_SHOPLIST_xl_1477"/>
      <sheetName val="[SHOPLIST_xls]70___0_s__i____55"/>
      <sheetName val="[SHOPLIST_xls]_SHOPLIST_xl_1478"/>
      <sheetName val="[SHOPLIST_xls]70_x005f_x005f_x005f_x0000_15"/>
      <sheetName val="[SHOPLIST_xls]_SHOPLIST_xl_1479"/>
      <sheetName val="[SHOPLIST_xls]_SHOPLIST_xl_1480"/>
      <sheetName val="[SHOPLIST_xls]_SHOPLIST_xl_1481"/>
      <sheetName val="[SHOPLIST_xls]_SHOPLIST_xl_1482"/>
      <sheetName val="[SHOPLIST_xls]_SHOPLIST_xl_1483"/>
      <sheetName val="[SHOPLIST_xls]_SHOPLIST_xl_1484"/>
      <sheetName val="[SHOPLIST_xls]_SHOPLIST_xl_1485"/>
      <sheetName val="[SHOPLIST_xls]_SHOPLIST_xl_1486"/>
      <sheetName val="[SHOPLIST_xls]_SHOPLIST_xl_1487"/>
      <sheetName val="[SHOPLIST_xls]_SHOPLIST_xl_1488"/>
      <sheetName val="[SHOPLIST_xls]_SHOPLIST_xl_1489"/>
      <sheetName val="[SHOPLIST_xls]_SHOPLIST_xl_1490"/>
      <sheetName val="[SHOPLIST_xls]_SHOPLIST_xl_1491"/>
      <sheetName val="[SHOPLIST_xls]_SHOPLIST_xl_1492"/>
      <sheetName val="[SHOPLIST_xls]_SHOPLIST_xl_1493"/>
      <sheetName val="[SHOPLIST_xls]_SHOPLIST_xl_1494"/>
      <sheetName val="[SHOPLIST_xls]_SHOPLIST_xl_1495"/>
      <sheetName val="[SHOPLIST_xls]_SHOPLIST_xl_1496"/>
      <sheetName val="[SHOPLIST_xls]_SHOPLIST_xl_1497"/>
      <sheetName val="[SHOPLIST_xls]_SHOPLIST_xl_1498"/>
      <sheetName val="[SHOPLIST_xls]_SHOPLIST_xl_1499"/>
      <sheetName val="[SHOPLIST_xls]_SHOPLIST_xl_1500"/>
      <sheetName val="[SHOPLIST_xls]_SHOPLIST_xl_1501"/>
      <sheetName val="[SHOPLIST_xls]_SHOPLIST_xl_1502"/>
      <sheetName val="[SHOPLIST_xls]_SHOPLIST_xl_1503"/>
      <sheetName val="[SHOPLIST_xls]_SHOPLIST_xl_1504"/>
      <sheetName val="[SHOPLIST_xls]_SHOPLIST_xl_1505"/>
      <sheetName val="[SHOPLIST_xls]_SHOPLIST_xl_1506"/>
      <sheetName val="[SHOPLIST_xls]_SHOPLIST_xl_1507"/>
      <sheetName val="[SHOPLIST_xls]_SHOPLIST_xl_1508"/>
      <sheetName val="[SHOPLIST_xls]_SHOPLIST_xl_1509"/>
      <sheetName val="[SHOPLIST_xls]_SHOPLIST_xl_1510"/>
      <sheetName val="[SHOPLIST_xls]_SHOPLIST_xl_1511"/>
      <sheetName val="[SHOPLIST_xls]_SHOPLIST_xl_1512"/>
      <sheetName val="[SHOPLIST_xls]_SHOPLIST_xl_1513"/>
      <sheetName val="[SHOPLIST_xls]_SHOPLIST_xl_1514"/>
      <sheetName val="[SHOPLIST_xls]_SHOPLIST_xl_1515"/>
      <sheetName val="[SHOPLIST_xls]_SHOPLIST_xl_1516"/>
      <sheetName val="[SHOPLIST_xls]_SHOPLIST_xl_1517"/>
      <sheetName val="[SHOPLIST_xls]_SHOPLIST_xl_1518"/>
      <sheetName val="[SHOPLIST_xls]_SHOPLIST_xl_1519"/>
      <sheetName val="[SHOPLIST_xls]_SHOPLIST_xl_1520"/>
      <sheetName val="[SHOPLIST_xls]_SHOPLIST_xl_1521"/>
      <sheetName val="[SHOPLIST_xls]_SHOPLIST_xl_1522"/>
      <sheetName val="[SHOPLIST_xls]_SHOPLIST_xl_1523"/>
      <sheetName val="[SHOPLIST_xls]_SHOPLIST_xl_1524"/>
      <sheetName val="[SHOPLIST_xls]_SHOPLIST_xl_1525"/>
      <sheetName val="[SHOPLIST_xls]_SHOPLIST_xl_1526"/>
      <sheetName val="[SHOPLIST_xls]_SHOPLIST_xl_1527"/>
      <sheetName val="[SHOPLIST_xls]_SHOPLIST_xl_1528"/>
      <sheetName val="[SHOPLIST_xls]_SHOPLIST_xl_1529"/>
      <sheetName val="[SHOPLIST_xls]_SHOPLIST_xl_1530"/>
      <sheetName val="[SHOPLIST_xls]_SHOPLIST_xl_1531"/>
      <sheetName val="[SHOPLIST_xls]_SHOPLIST_xl_1532"/>
      <sheetName val="[SHOPLIST_xls]_SHOPLIST_xl_1533"/>
      <sheetName val="[SHOPLIST_xls]_SHOPLIST_xl_1534"/>
      <sheetName val="[SHOPLIST_xls]_SHOPLIST_xl_1535"/>
      <sheetName val="[SHOPLIST_xls]_SHOPLIST_xl_1536"/>
      <sheetName val="[SHOPLIST_xls]_SHOPLIST_xl_1537"/>
      <sheetName val="[SHOPLIST_xls]_SHOPLIST_xl_1538"/>
      <sheetName val="[SHOPLIST_xls]_SHOPLIST_xl_1539"/>
      <sheetName val="[SHOPLIST_xls]_SHOPLIST_xl_1540"/>
      <sheetName val="[SHOPLIST_xls]_SHOPLIST_xl_1541"/>
      <sheetName val="[SHOPLIST_xls]_SHOPLIST_xl_1542"/>
      <sheetName val="[SHOPLIST_xls]_SHOPLIST_xl_1543"/>
      <sheetName val="[SHOPLIST_xls]_SHOPLIST_xl_1544"/>
      <sheetName val="[SHOPLIST_xls]_SHOPLIST_xl_1545"/>
      <sheetName val="[SHOPLIST_xls]_SHOPLIST_xl_1546"/>
      <sheetName val="[SHOPLIST_xls]_SHOPLIST_xl_1547"/>
      <sheetName val="[SHOPLIST_xls]_SHOPLIST_xl_1548"/>
      <sheetName val="[SHOPLIST_xls]_SHOPLIST_xl_1549"/>
      <sheetName val="[SHOPLIST_xls]_SHOPLIST_xl_1550"/>
      <sheetName val="[SHOPLIST_xls]_SHOPLIST_xl_1551"/>
      <sheetName val="[SHOPLIST_xls]_SHOPLIST_xl_1552"/>
      <sheetName val="[SHOPLIST_xls]_SHOPLIST_xl_1553"/>
      <sheetName val="[SHOPLIST_xls]_SHOPLIST_xl_1554"/>
      <sheetName val="[SHOPLIST_xls]_SHOPLIST_xl_1555"/>
      <sheetName val="[SHOPLIST_xls]_SHOPLIST_xl_1556"/>
      <sheetName val="[SHOPLIST_xls]_SHOPLIST_xl_1557"/>
      <sheetName val="[SHOPLIST_xls]_SHOPLIST_xl_1558"/>
      <sheetName val="[SHOPLIST_xls]_SHOPLIST_xl_1559"/>
      <sheetName val="[SHOPLIST_xls]_SHOPLIST_xl_1560"/>
      <sheetName val="[SHOPLIST_xls]_SHOPLIST_xl_1561"/>
      <sheetName val="[SHOPLIST_xls]_SHOPLIST_xl_1562"/>
      <sheetName val="[SHOPLIST_xls]_SHOPLIST_xl_1563"/>
      <sheetName val="[SHOPLIST_xls]_SHOPLIST_xl_1564"/>
      <sheetName val="[SHOPLIST_xls]_SHOPLIST_xl_1565"/>
      <sheetName val="[SHOPLIST_xls]_SHOPLIST_xl_1566"/>
      <sheetName val="[SHOPLIST_xls]_SHOPLIST_xl_1567"/>
      <sheetName val="[SHOPLIST_xls]_SHOPLIST_xl_1568"/>
      <sheetName val="[SHOPLIST_xls]_SHOPLIST_xl_1569"/>
      <sheetName val="[SHOPLIST_xls]_SHOPLIST_xl_1570"/>
      <sheetName val="[SHOPLIST_xls]_SHOPLIST_xl_1571"/>
      <sheetName val="[SHOPLIST_xls]_SHOPLIST_xl_1572"/>
      <sheetName val="[SHOPLIST_xls]_SHOPLIST_xl_1573"/>
      <sheetName val="[SHOPLIST_xls]_SHOPLIST_xl_1574"/>
      <sheetName val="[SHOPLIST_xls]_SHOPLIST_xl_1575"/>
      <sheetName val="[SHOPLIST_xls]_SHOPLIST_xl_1576"/>
      <sheetName val="[SHOPLIST_xls]_SHOPLIST_xl_1577"/>
      <sheetName val="[SHOPLIST_xls]_SHOPLIST_xl_1578"/>
      <sheetName val="[SHOPLIST_xls]_SHOPLIST_xl_1579"/>
      <sheetName val="[SHOPLIST_xls]_SHOPLIST_xl_1580"/>
      <sheetName val="[SHOPLIST_xls]_SHOPLIST_xl_1581"/>
      <sheetName val="[SHOPLIST_xls]_SHOPLIST_xl_1582"/>
      <sheetName val="[SHOPLIST_xls]_SHOPLIST_xl_1583"/>
      <sheetName val="[SHOPLIST_xls]_SHOPLIST_xl_1584"/>
      <sheetName val="[SHOPLIST_xls]_SHOPLIST_xl_1585"/>
      <sheetName val="[SHOPLIST_xls]_SHOPLIST_xl_1586"/>
      <sheetName val="[SHOPLIST_xls]_SHOPLIST_xl_1587"/>
      <sheetName val="[SHOPLIST_xls]_SHOPLIST_xl_1588"/>
      <sheetName val="[SHOPLIST_xls]_SHOPLIST_xl_1589"/>
      <sheetName val="[SHOPLIST_xls]_SHOPLIST_xl_1590"/>
      <sheetName val="[SHOPLIST_xls]_SHOPLIST_xl_1591"/>
      <sheetName val="[SHOPLIST_xls]_SHOPLIST_xl_1592"/>
      <sheetName val="[SHOPLIST_xls]_SHOPLIST_xl_1593"/>
      <sheetName val="[SHOPLIST_xls]_SHOPLIST_xl_1594"/>
      <sheetName val="[SHOPLIST_xls]_SHOPLIST_xl_1595"/>
      <sheetName val="[SHOPLIST_xls]_SHOPLIST_xl_1596"/>
      <sheetName val="[SHOPLIST_xls]_SHOPLIST_xl_1597"/>
      <sheetName val="[SHOPLIST_xls]_SHOPLIST_xl_1598"/>
      <sheetName val="[SHOPLIST_xls]_SHOPLIST_xl_1599"/>
      <sheetName val="[SHOPLIST_xls]_SHOPLIST_xl_1600"/>
      <sheetName val="[SHOPLIST_xls]_SHOPLIST_xl_1601"/>
      <sheetName val="[SHOPLIST_xls]_SHOPLIST_xl_1602"/>
      <sheetName val="[SHOPLIST_xls]_SHOPLIST_xl_1603"/>
      <sheetName val="[SHOPLIST_xls]_SHOPLIST_xl_1604"/>
      <sheetName val="[SHOPLIST_xls]_SHOPLIST_xl_1605"/>
      <sheetName val="[SHOPLIST_xls]_SHOPLIST_xl_1606"/>
      <sheetName val="[SHOPLIST_xls]_SHOPLIST_xl_1607"/>
      <sheetName val="[SHOPLIST_xls]_SHOPLIST_xl_1608"/>
      <sheetName val="[SHOPLIST_xls]_SHOPLIST_xl_1609"/>
      <sheetName val="[SHOPLIST_xls]_SHOPLIST_xl_1610"/>
      <sheetName val="[SHOPLIST_xls]_SHOPLIST_xl_1611"/>
      <sheetName val="[SHOPLIST_xls]_SHOPLIST_xl_1612"/>
      <sheetName val="[SHOPLIST_xls]_SHOPLIST_xl_1613"/>
      <sheetName val="[SHOPLIST_xls]_SHOPLIST_xl_1614"/>
      <sheetName val="[SHOPLIST_xls]_SHOPLIST_xl_1615"/>
      <sheetName val="[SHOPLIST_xls]_SHOPLIST_xl_1616"/>
      <sheetName val="[SHOPLIST_xls]_SHOPLIST_xl_1617"/>
      <sheetName val="[SHOPLIST_xls]_SHOPLIST_xl_1618"/>
      <sheetName val="[SHOPLIST_xls]_SHOPLIST_xl_1619"/>
      <sheetName val="[SHOPLIST_xls]_SHOPLIST_xl_1620"/>
      <sheetName val="[SHOPLIST_xls]_SHOPLIST_xl_1621"/>
      <sheetName val="[SHOPLIST_xls]_SHOPLIST_xl_1622"/>
      <sheetName val="[SHOPLIST_xls]_SHOPLIST_xl_1623"/>
      <sheetName val="[SHOPLIST_xls]_SHOPLIST_xl_1624"/>
      <sheetName val="Front_Sheet"/>
      <sheetName val="Indirect_Costs"/>
      <sheetName val="4_1_G_Ammount"/>
      <sheetName val="5-Thermal_&amp;_Moisture"/>
      <sheetName val="[SHOPLIST_xls]/VWVU))tÏØ0_246"/>
      <sheetName val="[SHOPLIST_xls]/VWVU))tÏØ0_247"/>
      <sheetName val="[SHOPLIST_xls]70,/0s«iÆøí¬i161"/>
      <sheetName val="[SHOPLIST_xls]/VW111"/>
      <sheetName val="[SHOPLIST_xls]/VWVU))tÏØ0_248"/>
      <sheetName val="[SHOPLIST_xls]/VWVU))tÏØ0_249"/>
      <sheetName val="[SHOPLIST_xls]/VWVU))tÏØ0_250"/>
      <sheetName val="[SHOPLIST_xls]/VWVU))tÏØ0_251"/>
      <sheetName val="[SHOPLIST_xls]/VWVU))tÏØ0_252"/>
      <sheetName val="[SHOPLIST_xls]70,/0s«_iÆø_í¬_28"/>
      <sheetName val="[SHOPLIST_xls]70?,/0?s«i?Æøí¬28"/>
      <sheetName val="[SHOPLIST_xls]/VWVU))tÏØ0_253"/>
      <sheetName val="[SHOPLIST_xls]/VWVU))tÏØ0_254"/>
      <sheetName val="[SHOPLIST_xls]/VWVU))tÏØ0_255"/>
      <sheetName val="[SHOPLIST_xls]/VWVU))tÏØ0_256"/>
      <sheetName val="[SHOPLIST_xls]/VWVU))tÏØ0_257"/>
      <sheetName val="ตารางส่วนลด_EE_"/>
      <sheetName val="frais_VS_BBI"/>
      <sheetName val="without claims"/>
      <sheetName val="Corner Arch"/>
      <sheetName val="End Arch"/>
      <sheetName val="[SHOPLIST.xls]_VW_VU___t__0___2"/>
      <sheetName val="Staff Cost - NTB Inputs"/>
      <sheetName val="[SHOPLIST.xls]_VW_VU___t__0___3"/>
      <sheetName val="Bill split Utilities"/>
      <sheetName val="Sheet95"/>
      <sheetName val="RTW4"/>
      <sheetName val="경비2내역"/>
      <sheetName val="0000"/>
      <sheetName val="A.O.R."/>
      <sheetName val="upa of boq"/>
      <sheetName val="STAFFSCH  Electrical "/>
      <sheetName val="FA_SUMMARY"/>
      <sheetName val="23B"/>
      <sheetName val="Gene�� i??_x0014_?0."/>
      <sheetName val="_VWVU))_x0001_tÏØ0 _x0008_ _x0008_"/>
      <sheetName val="70,_0s« iÆø í¬ i"/>
      <sheetName val="_SHOPLIST.xls_70,_0s«_x0008_iÆø_x0003_í¬"/>
      <sheetName val="_SHOPLIST.xls_70,_0s« iÆø í¬"/>
      <sheetName val="_SHOPLIST.xls_70,_0s«_x0008_i_x"/>
      <sheetName val="70,_0s�_x0008_i��_x0003_��_x0008_i"/>
      <sheetName val="_SHOPLIST.xls__VW__VU________18"/>
      <sheetName val="_SHOPLIST.xls_70_x005f_x0000___0_x_10"/>
      <sheetName val="_SHOPLIST.xls_70___0_s__i____28"/>
      <sheetName val="_SHOPLIST.xls__VW__VU________19"/>
      <sheetName val="_SHOPLIST.xls_70___0_s__i____29"/>
      <sheetName val="_SHOPLIST.xls__SHOPLIST_xl_1080"/>
      <sheetName val="_SHOPLIST.xls__SHOPLIST_xl_1081"/>
      <sheetName val="_SHOPLIST.xls__SHOPLIST_xl_1082"/>
      <sheetName val="_SHOPLIST.xls__SHOPLIST_xl_1083"/>
      <sheetName val="_SHOPLIST.xls__SHOPLIST_xl_1084"/>
      <sheetName val="_SHOPLIST.xls__SHOPLIST_xl_1085"/>
      <sheetName val="_SHOPLIST.xls__SHOPLIST_xl_1086"/>
      <sheetName val="_SHOPLIST.xls__SHOPLIST_xl_1087"/>
      <sheetName val="_SHOPLIST.xls__SHOPLIST_xl_1088"/>
      <sheetName val="_SHOPLIST.xls__SHOPLIST_xl_1089"/>
      <sheetName val="_SHOPLIST.xls__SHOPLIST_xl_1090"/>
      <sheetName val="_SHOPLIST.xls__SHOPLIST_xl_1091"/>
      <sheetName val="_SHOPLIST.xls__SHOPLIST_xl_1092"/>
      <sheetName val="_SHOPLIST.xls__SHOPLIST_xl_1093"/>
      <sheetName val="_SHOPLIST.xls__SHOPLIST_xl_1094"/>
      <sheetName val="_SHOPLIST.xls__SHOPLIST_xl_1095"/>
      <sheetName val="_SHOPLIST.xls__SHOPLIST_xl_1096"/>
      <sheetName val="_SHOPLIST.xls__SHOPLIST_xl_1097"/>
      <sheetName val="_SHOPLIST.xls__SHOPLIST_xl_1098"/>
      <sheetName val="_SHOPLIST.xls__SHOPLIST_xl_1099"/>
      <sheetName val="_SHOPLIST.xls__SHOPLIST_xl_1100"/>
      <sheetName val="_SHOPLIST.xls__SHOPLIST_xl_1101"/>
      <sheetName val="_SHOPLIST.xls__SHOPLIST_xl_1102"/>
      <sheetName val="_SHOPLIST.xls__SHOPLIST_xl_1103"/>
      <sheetName val="_SHOPLIST.xls__SHOPLIST_xl_1104"/>
      <sheetName val="_SHOPLIST.xls__SHOPLIST_xl_1105"/>
      <sheetName val="_SHOPLIST.xls__SHOPLIST_xl_1106"/>
      <sheetName val="_SHOPLIST.xls__SHOPLIST_xl_1107"/>
      <sheetName val="_SHOPLIST.xls__SHOPLIST_xl_1108"/>
      <sheetName val="_SHOPLIST.xls__SHOPLIST_xl_1109"/>
      <sheetName val="_SHOPLIST.xls__SHOPLIST_xl_1110"/>
      <sheetName val="_SHOPLIST.xls__SHOPLIST_xl_1111"/>
      <sheetName val="_SHOPLIST.xls__SHOPLIST_xl_1112"/>
      <sheetName val="_SHOPLIST.xls__SHOPLIST_xl_1113"/>
      <sheetName val="_SHOPLIST.xls__SHOPLIST_xl_1114"/>
      <sheetName val="_SHOPLIST.xls__SHOPLIST_xl_1115"/>
      <sheetName val="_SHOPLIST.xls__SHOPLIST_xl_1116"/>
      <sheetName val="_SHOPLIST.xls__SHOPLIST_xl_1117"/>
      <sheetName val="_SHOPLIST.xls__SHOPLIST_xl_1118"/>
      <sheetName val="_SHOPLIST.xls__SHOPLIST_xl_1119"/>
      <sheetName val="_SHOPLIST.xls__SHOPLIST_xl_1120"/>
      <sheetName val="_SHOPLIST.xls__SHOPLIST_xl_1121"/>
      <sheetName val="_SHOPLIST.xls__SHOPLIST_xl_1122"/>
      <sheetName val="_SHOPLIST.xls__SHOPLIST_xl_1123"/>
      <sheetName val="_SHOPLIST.xls__SHOPLIST_xl_1124"/>
      <sheetName val="_SHOPLIST.xls__SHOPLIST_xl_1125"/>
      <sheetName val="_SHOPLIST.xls__SHOPLIST_xl_1126"/>
      <sheetName val="_SHOPLIST.xls__SHOPLIST_xl_1127"/>
      <sheetName val="_SHOPLIST.xls__SHOPLIST_xl_1128"/>
      <sheetName val="_SHOPLIST.xls__SHOPLIST_xl_1129"/>
      <sheetName val="_SHOPLIST.xls__SHOPLIST_xl_1130"/>
      <sheetName val="_SHOPLIST.xls__SHOPLIST_xl_1131"/>
      <sheetName val="_SHOPLIST.xls__SHOPLIST_xl_1132"/>
      <sheetName val="_SHOPLIST.xls__SHOPLIST_xl_1133"/>
      <sheetName val="_SHOPLIST.xls__SHOPLIST_xl_1134"/>
      <sheetName val="_SHOPLIST.xls__SHOPLIST_xl_1135"/>
      <sheetName val="_SHOPLIST.xls__SHOPLIST_xl_1136"/>
      <sheetName val="_SHOPLIST.xls__SHOPLIST_xl_1137"/>
      <sheetName val="_SHOPLIST.xls__SHOPLIST_xl_1138"/>
      <sheetName val="_SHOPLIST.xls__SHOPLIST_xl_1139"/>
      <sheetName val="_SHOPLIST.xls__SHOPLIST_xl_1140"/>
      <sheetName val="_SHOPLIST.xls__SHOPLIST_xl_1141"/>
      <sheetName val="_SHOPLIST.xls_7_2"/>
      <sheetName val="_SHOPLIST.xls___2"/>
      <sheetName val="_SHOPLIST.xls_7_3"/>
      <sheetName val="_SHOPLIST.xls___3"/>
      <sheetName val="_SHOPLIST.xls___4"/>
      <sheetName val="_SHOPLIST.xls___5"/>
      <sheetName val="_SHOPLIST.xls___6"/>
      <sheetName val="_SHOPLIST.xls___7"/>
      <sheetName val="_SHOPLIST.xls_7_4"/>
      <sheetName val="_SHOPLIST_xls_7_2"/>
      <sheetName val="_SHOPLIST_xls_7_3"/>
      <sheetName val="_SHOPLIST_xls_7_4"/>
      <sheetName val="_SHOPLIST_xls_7_5"/>
      <sheetName val="_SHOPLIST_xls_7_6"/>
      <sheetName val="_SHOPLIST_xls_7_7"/>
      <sheetName val="_SHOPLIST_xls_7_8"/>
      <sheetName val="_SHOPLIST.xls___8"/>
      <sheetName val="_SHOPLIST.xls_7_5"/>
      <sheetName val="_SHOPLIST.xls_7_6"/>
      <sheetName val="_SHOPLIST.xls___9"/>
      <sheetName val="_SHOPLIST_xls___2"/>
      <sheetName val="_SHOPLIST_xls___3"/>
      <sheetName val="_SHOPLIST_xls___4"/>
      <sheetName val="_SHOPLIST_xls_7_9"/>
      <sheetName val="_SHOPLIST_xls___5"/>
      <sheetName val="_SHOPLIST_xls___6"/>
      <sheetName val="_SHOPLIST_xls___7"/>
      <sheetName val="_SHOPLIST_xls___8"/>
      <sheetName val="_SHOPLIST_xls__12"/>
      <sheetName val="_SHOPLIST_xls___9"/>
      <sheetName val="_SHOPLIST_xls__13"/>
      <sheetName val="_SHOPLIST_xls__14"/>
      <sheetName val="_SHOPLIST_xls__15"/>
      <sheetName val="_SHOPLIST_xls__16"/>
      <sheetName val="_SHOPLIST_xls__17"/>
      <sheetName val="_SHOPLIST_xls__18"/>
      <sheetName val="_SHOPLIST_xls__19"/>
      <sheetName val="_SHOPLIST_xls__20"/>
      <sheetName val="_SHOPLIST_xls__21"/>
      <sheetName val="_SHOPLIST_xls__22"/>
      <sheetName val="_SHOPLIST_xls__23"/>
      <sheetName val="_SHOPLIST_xls__24"/>
      <sheetName val="_SHOPLIST_xls__25"/>
      <sheetName val="_SHOPLIST_xls__26"/>
      <sheetName val="_SHOPLIST_xls__27"/>
      <sheetName val="_SHOPLIST_xls__28"/>
      <sheetName val="_SHOPLIST.xls__10"/>
      <sheetName val="_SHOPLIST.xls__11"/>
      <sheetName val="_SHOPLIST.xls__12"/>
      <sheetName val="_SHOPLIST_xls__29"/>
      <sheetName val="_SHOPLIST_xls__30"/>
      <sheetName val="_SHOPLIST_xls__31"/>
      <sheetName val="_SHOPLIST_xls__32"/>
      <sheetName val="_SHOPLIST_xls__33"/>
      <sheetName val="_SHOPLIST_xls__34"/>
      <sheetName val="_SHOPLIST_xls__35"/>
      <sheetName val="_SHOPLIST_xls__36"/>
      <sheetName val="_SHOPLIST_xls__37"/>
      <sheetName val="_SHOPLIST_xls__38"/>
      <sheetName val="_SHOPLIST_xls__39"/>
      <sheetName val="_SHOPLIST_xls__40"/>
      <sheetName val="_SHOPLIST_xls__41"/>
      <sheetName val="_SHOPLIST_xls__42"/>
      <sheetName val="_SHOPLIST_xls__43"/>
      <sheetName val="_SHOPLIST_xls__44"/>
      <sheetName val="_SHOPLIST_xls__45"/>
      <sheetName val="_SHOPLIST_xls__46"/>
      <sheetName val="_SHOPLIST_xls__47"/>
      <sheetName val="_SHOPLIST_xls__48"/>
      <sheetName val="_SHOPLIST_xls__49"/>
      <sheetName val="_SHOPLIST_xls__50"/>
      <sheetName val="_SHOPLIST_xls__51"/>
      <sheetName val="_SHOPLIST_xls__52"/>
      <sheetName val="_SHOPLIST_xls__53"/>
      <sheetName val="_SHOPLIST_xls__54"/>
      <sheetName val="_SHOPLIST_xls__55"/>
      <sheetName val="_SHOPLIST_xls__56"/>
      <sheetName val="_SHOPLIST_xls__57"/>
      <sheetName val="_SHOPLIST_xls__58"/>
      <sheetName val="_SHOPLIST_xls__59"/>
      <sheetName val="_SHOPLIST_xls__60"/>
      <sheetName val="_SHOPLIST_xls__61"/>
      <sheetName val="_SHOPLIST_xls__62"/>
      <sheetName val="_SHOPLIST_xls__63"/>
      <sheetName val="_SHOPLIST_xls__64"/>
      <sheetName val="_SHOPLIST_xls__65"/>
      <sheetName val="_SHOPLIST_xls__66"/>
      <sheetName val="_SHOPLIST_xls__67"/>
      <sheetName val="_SHOPLIST_xls__68"/>
      <sheetName val="_SHOPLIST_xls__69"/>
      <sheetName val="_SHOPLIST_xls__70"/>
      <sheetName val="_SHOPLIST_xls__71"/>
      <sheetName val="_SHOPLIST_xls__72"/>
      <sheetName val="_SHOPLIST_xls__73"/>
      <sheetName val="_SHOPLIST_xls__74"/>
      <sheetName val="_SHOPLIST_xls__75"/>
      <sheetName val="_SHOPLIST_xls__76"/>
      <sheetName val="_SHOPLIST_xls__77"/>
      <sheetName val="_SHOPLIST_xls__78"/>
      <sheetName val="_SHOPLIST_xls__79"/>
      <sheetName val="_SHOPLIST_xls__80"/>
      <sheetName val="_SHOPLIST_xls__81"/>
      <sheetName val="_SHOPLIST_xls__82"/>
      <sheetName val="_SHOPLIST.xls__13"/>
      <sheetName val="_SHOPLIST_xls__83"/>
      <sheetName val="_SHOPLIST_xls__84"/>
      <sheetName val="_SHOPLIST_xls__85"/>
      <sheetName val="_SHOPLIST_xls__86"/>
      <sheetName val="_SHOPLIST_xls__87"/>
      <sheetName val="_SHOPLIST_xls__88"/>
      <sheetName val="_SHOPLIST_xls__89"/>
      <sheetName val="_SHOPLIST_xls__90"/>
      <sheetName val="_SHOPLIST_xls__91"/>
      <sheetName val="_SHOPLIST_xls__92"/>
      <sheetName val="_SHOPLIST_xls__93"/>
      <sheetName val="_SHOPLIST_xls__94"/>
      <sheetName val="_SHOPLIST_xls__95"/>
      <sheetName val="_SHOPLIST_xls__96"/>
      <sheetName val="_SHOPLIST_xls__97"/>
      <sheetName val="_SHOPLIST_xls__98"/>
      <sheetName val="_SHOPLIST_xls__99"/>
      <sheetName val="_SHOPLIST.xls__14"/>
      <sheetName val="_SHOPLIST.xls__15"/>
      <sheetName val="_SHOPLIST.xls_7_7"/>
      <sheetName val="_SHOPLIST.xls__16"/>
      <sheetName val="_SHOPLIST.xls__17"/>
      <sheetName val="_SHOPLIST.xls_7_8"/>
      <sheetName val="_VWVU))tÏØ0__72"/>
      <sheetName val="_SH1"/>
      <sheetName val="_VWVU))tÏØ0__64"/>
      <sheetName val="_VWVU))tÏØ0__65"/>
      <sheetName val="_VWVU))tÏØ0__66"/>
      <sheetName val="_SHOPLIST.xls_7_9"/>
      <sheetName val="_SHOPLIST.xls__18"/>
      <sheetName val="_SHOPLIST.xls__19"/>
      <sheetName val="_SHOPLIST.xls__20"/>
      <sheetName val="_SHOPLIST.xls__21"/>
      <sheetName val="_SHOPLIST.xls__22"/>
      <sheetName val="_SHOPLIST.xls__23"/>
      <sheetName val="_SHOPLIST.xls__24"/>
      <sheetName val="_SHOPLIST.xls__25"/>
      <sheetName val="_SHOPLIST.xls__26"/>
      <sheetName val="_SHOPLIST.xls__27"/>
      <sheetName val="_SHOPLIST.xls__28"/>
      <sheetName val="_SHOPLIST.xls__29"/>
      <sheetName val="_SHOPLIST.xls__30"/>
      <sheetName val="_SHOPLIST.xls__31"/>
      <sheetName val="_SHOPLIST.xls__32"/>
      <sheetName val="_SHOPLIST.xls__33"/>
      <sheetName val="_SHOPLIST.xls__34"/>
      <sheetName val="_SHOPLIST.xls__35"/>
      <sheetName val="_SHOPLIST.xls__36"/>
      <sheetName val="_SHOPLIST.xls__37"/>
      <sheetName val="_SHOPLIST.xls__38"/>
      <sheetName val="_SHOPLIST.xls__39"/>
      <sheetName val="_SHOPLIST.xls__40"/>
      <sheetName val="_SHOPLIST.xls__41"/>
      <sheetName val="_SHOPLIST.xls__42"/>
      <sheetName val="_SHOPLIST.xls__43"/>
      <sheetName val="_SHOPLIST.xls__44"/>
      <sheetName val="_SHOPLIST.xls__45"/>
      <sheetName val="_SHOPLIST.xls__46"/>
      <sheetName val="_SHOPLIST.xls__47"/>
      <sheetName val="_SHOPLIST.xls__48"/>
      <sheetName val="_SHOPLIST.xls__49"/>
      <sheetName val="_SHOPLIST.xls__50"/>
      <sheetName val="_SHOPLIST.xls__51"/>
      <sheetName val="_SHOPLIST.xls__52"/>
      <sheetName val="_SHOPLIST.xls__53"/>
      <sheetName val="_SHOPLIST.xls__54"/>
      <sheetName val="_SHOPLIST.xls__55"/>
      <sheetName val="_SHOPLIST.xls__56"/>
      <sheetName val="_SHOPLIST.xls__57"/>
      <sheetName val="_SHOPLIST.xls__58"/>
      <sheetName val="_SHOPLIST.xls__59"/>
      <sheetName val="_SHOPLIST.xls__60"/>
      <sheetName val="_SHOPLIST.xls__61"/>
      <sheetName val="_SHOPLIST.xls__62"/>
      <sheetName val="_SHOPLIST.xls__63"/>
      <sheetName val="_SHOPLIST.xls__64"/>
      <sheetName val="_SHOPLIST.xls__65"/>
      <sheetName val="_SHOPLIST.xls__66"/>
      <sheetName val="_SHOPLIST.xls__67"/>
      <sheetName val="_SHOPLIST.xls__68"/>
      <sheetName val="_SHOPLIST.xls__69"/>
      <sheetName val="_SHOPLIST.xls__70"/>
      <sheetName val="_SHOPLIST.xls__71"/>
      <sheetName val="_SHOPLIST.xls__72"/>
      <sheetName val="_SHOPLIST.xls__73"/>
      <sheetName val="_SHOPLIST.xls__74"/>
      <sheetName val="_SHOPLIST.xls__75"/>
      <sheetName val="_SHOPLIST.xls__76"/>
      <sheetName val="_SHOPLIST.xls__77"/>
      <sheetName val="_SHOPLIST.xls__78"/>
      <sheetName val="_SHOPLIST.xls__79"/>
      <sheetName val="_SHOPLIST.xls__80"/>
      <sheetName val="_SHOPLIST.xls__81"/>
      <sheetName val="_SHOPLIST.xls__82"/>
      <sheetName val="_SHOPLIST.xls__83"/>
      <sheetName val="_SHOPLIST.xls__84"/>
      <sheetName val="_SHOPLIST.xls__85"/>
      <sheetName val="_SHOPLIST.xls__86"/>
      <sheetName val="_SHOPLIST.xls__87"/>
      <sheetName val="_SHOPLIST.xls__88"/>
      <sheetName val="_SHOPLIST.xls__89"/>
      <sheetName val="_SHOPLIST.xls__90"/>
      <sheetName val="_SHOPLIST.xls__91"/>
      <sheetName val="_SHOPLIST.xls__92"/>
      <sheetName val="_SHOPLIST.xls__93"/>
      <sheetName val="_SHOPLIST.xls__94"/>
      <sheetName val="_SHOPLIST.xls__95"/>
      <sheetName val="_SHOPLIST.xls__96"/>
      <sheetName val="_SHOPLIST.xls__97"/>
      <sheetName val="_SHOPLIST.xls__98"/>
      <sheetName val="_SHOPLIST.xls__99"/>
      <sheetName val="70,_0s«iÆøí¬i17"/>
      <sheetName val="_VW12"/>
      <sheetName val="_VWVU))tÏØ0__67"/>
      <sheetName val="70,_0s«_iÆø_í¬_12"/>
      <sheetName val="70_,_0_s«i_Æøí¬12"/>
      <sheetName val="_VWVU))tÏØ0__68"/>
      <sheetName val="_VWVU))tÏØ0__69"/>
      <sheetName val="_VWVU))tÏØ0__70"/>
      <sheetName val="_SHOPLIST_xls__V1"/>
      <sheetName val="_VWVU))tÏØ0__82"/>
      <sheetName val="_VWVU))tÏØ0__92"/>
      <sheetName val="_VWVU))tÏØ0__73"/>
      <sheetName val="_VWVU))tÏØ0__74"/>
      <sheetName val="_VWVU))tÏØ0__75"/>
      <sheetName val="70,_0s«iÆøí¬1"/>
      <sheetName val="70,_0s«iÆøí¬i18"/>
      <sheetName val="_VW13"/>
      <sheetName val="_VWVU))tÏØ0__76"/>
      <sheetName val="_VWVU))tÏØ0__77"/>
      <sheetName val="_VWVU))tÏØ0__78"/>
      <sheetName val="_VWVU))tÏØ0__79"/>
      <sheetName val="_VWVU))tÏØ0__80"/>
      <sheetName val="70,_0s«_iÆø_í¬_13"/>
      <sheetName val="70_,_0_s«i_Æøí¬13"/>
      <sheetName val="_VWVU))tÏØ0__83"/>
      <sheetName val="_VWVU))tÏØ0__84"/>
      <sheetName val="_VWVU))tÏØ0__85"/>
      <sheetName val="_VWVU))tÏØ0__86"/>
      <sheetName val="_SHOPLIST_xls__V2"/>
      <sheetName val="_VWVU))tÏØ0__87"/>
      <sheetName val="_VWVU))tÏØ0__93"/>
      <sheetName val="_SH2"/>
      <sheetName val="_VWVU))tÏØ0__88"/>
      <sheetName val="_VWVU))tÏØ0__89"/>
      <sheetName val="_VWVU))tÏØ0__90"/>
      <sheetName val="70,_0s«iÆøí¬2"/>
      <sheetName val="70,_0s«iÆøí¬i19"/>
      <sheetName val="_VW14"/>
      <sheetName val="_VWVU))tÏØ0__94"/>
      <sheetName val="_VWVU))tÏØ0__95"/>
      <sheetName val="_VWVU))tÏØ0__96"/>
      <sheetName val="_VWVU))tÏØ0__97"/>
      <sheetName val="_VWVU))tÏØ0__98"/>
      <sheetName val="70,_0s«_iÆø_í¬_14"/>
      <sheetName val="70_,_0_s«i_Æøí¬14"/>
      <sheetName val="_VWVU))tÏØ0__99"/>
      <sheetName val="_VWVU))tÏØ0_100"/>
      <sheetName val="_VWVU))tÏØ0_101"/>
      <sheetName val="_VWVU))tÏØ0_102"/>
      <sheetName val="_SHOPLIST_xls__V3"/>
      <sheetName val="_VWVU))tÏØ0_103"/>
      <sheetName val="_VWVU))tÏØ0_104"/>
      <sheetName val="_SH3"/>
      <sheetName val="_VWVU))tÏØ0_105"/>
      <sheetName val="_VWVU))tÏØ0_106"/>
      <sheetName val="_VWVU))tÏØ0_107"/>
      <sheetName val="70,_0s«iÆøí¬3"/>
      <sheetName val="_SHOPLIST.xls__SHOPLIST_xl_1142"/>
      <sheetName val="_SHOPLIST.xls__SHOPLIST_xl_1143"/>
      <sheetName val="_SHOPLIST.xls__SHOPLIST_xl_1144"/>
      <sheetName val="_SHOPLIST.xls__SHOPLIST_xl_1145"/>
      <sheetName val="_SHOPLIST.xls__SHOPLIST_xl_1146"/>
      <sheetName val="_SHOPLIST.xls_70___0_s__i____30"/>
      <sheetName val="_SHOPLIST.xls__SHOPLIST_xl_1147"/>
      <sheetName val="_SHOPLIST.xls__SHOPLIST_xl_1148"/>
      <sheetName val="_SHOPLIST.xls__SHOPLIST_xl_1149"/>
      <sheetName val="_SHOPLIST.xls__SHOPLIST_xl_1150"/>
      <sheetName val="_SHOPLIST.xls__SHOPLIST_xl_1151"/>
      <sheetName val="_SHOPLIST.xls__SHOPLIST_xl_1152"/>
      <sheetName val="_SHOPLIST.xls__SHOPLIST_xl_1153"/>
      <sheetName val="_SHOPLIST.xls__SHOPLIST_xl_1154"/>
      <sheetName val="_SHOPLIST.xls__SHOPLIST_xl_1155"/>
      <sheetName val="_SHOPLIST.xls__SHOPLIST_xl_1156"/>
      <sheetName val="_SHOPLIST.xls__SHOPLIST_xl_1157"/>
      <sheetName val="_SHOPLIST.xls__SHOPLIST_xl_1158"/>
      <sheetName val="_SHOPLIST.xls__SHOPLIST_xl_1159"/>
      <sheetName val="_SHOPLIST.xls__SHOPLIST_xl_1160"/>
      <sheetName val="_SHOPLIST.xls__SHOPLIST_xl_1161"/>
      <sheetName val="_SHOPLIST.xls__SHOPLIST_xl_1162"/>
      <sheetName val="_SHOPLIST.xls__SHOPLIST_xl_1163"/>
      <sheetName val="_SHOPLIST.xls__SHOPLIST_xl_1164"/>
      <sheetName val="_SHOPLIST.xls__SHOPLIST_xl_1165"/>
      <sheetName val="_SHOPLIST.xls__SHOPLIST_xl_1166"/>
      <sheetName val="_SHOPLIST.xls__SHOPLIST_xl_1167"/>
      <sheetName val="_SHOPLIST.xls__SHOPLIST_xl_1168"/>
      <sheetName val="_SHOPLIST.xls__SHOPLIST_xl_1169"/>
      <sheetName val="_SHOPLIST.xls__SHOPLIST_xl_1170"/>
      <sheetName val="_SHOPLIST.xls__SHOPLIST_xl_1171"/>
      <sheetName val="_SHOPLIST.xls__SHOPLIST_xl_1172"/>
      <sheetName val="_SHOPLIST.xls__SHOPLIST_xl_1173"/>
      <sheetName val="_SHOPLIST.xls__SHOPLIST_xl_1174"/>
      <sheetName val="_SHOPLIST.xls__SHOPLIST_xl_1175"/>
      <sheetName val="_SHOPLIST.xls__SHOPLIST_xl_1176"/>
      <sheetName val="_SHOPLIST.xls__SHOPLIST_xl_1177"/>
      <sheetName val="_SHOPLIST.xls__SHOPLIST_xl_1178"/>
      <sheetName val="_SHOPLIST.xls__SHOPLIST_xl_1179"/>
      <sheetName val="_SHOPLIST.xls__SHOPLIST_xl_1180"/>
      <sheetName val="_SHOPLIST.xls__SHOPLIST_xl_1181"/>
      <sheetName val="_SHOPLIST.xls__SHOPLIST_xl_1182"/>
      <sheetName val="_SHOPLIST.xls__SHOPLIST_xl_1183"/>
      <sheetName val="_SHOPLIST.xls__SHOPLIST_xl_1184"/>
      <sheetName val="_SHOPLIST.xls__SHOPLIST_xl_1185"/>
      <sheetName val="_SHOPLIST.xls__SHOPLIST_xl_1186"/>
      <sheetName val="_SHOPLIST.xls__SHOPLIST_xl_1187"/>
      <sheetName val="_SHOPLIST.xls__SHOPLIST_xl_1188"/>
      <sheetName val="_SHOPLIST.xls__SHOPLIST_xl_1189"/>
      <sheetName val="_SHOPLIST.xls__SHOPLIST_xl_1190"/>
      <sheetName val="_SHOPLIST.xls__SHOPLIST_xl_1191"/>
      <sheetName val="_SHOPLIST.xls__SHOPLIST_xl_1192"/>
      <sheetName val="_SHOPLIST.xls__SHOPLIST_xl_1193"/>
      <sheetName val="_SHOPLIST.xls__SHOPLIST_xl_1194"/>
      <sheetName val="_SHOPLIST.xls__SHOPLIST_xl_1195"/>
      <sheetName val="_SHOPLIST.xls__SHOPLIST_xl_1196"/>
      <sheetName val="_SHOPLIST.xls__SHOPLIST_xl_1197"/>
      <sheetName val="_SHOPLIST.xls__SHOPLIST_xl_1198"/>
      <sheetName val="_SHOPLIST.xls__SHOPLIST_xl_1199"/>
      <sheetName val="_SHOPLIST.xls__SHOPLIST_xl_1200"/>
      <sheetName val="_SHOPLIST.xls__SHOPLIST_xl_1201"/>
      <sheetName val="_SHOPLIST.xls__SHOPLIST_xl_1202"/>
      <sheetName val="_SHOPLIST.xls__SHOPLIST_xl_1203"/>
      <sheetName val="_SHOPLIST.xls__SHOPLIST_xl_1204"/>
      <sheetName val="_SHOPLIST.xls__SHOPLIST_xl_1205"/>
      <sheetName val="_SHOPLIST.xls__SHOPLIST_xl_1206"/>
      <sheetName val="_SHOPLIST.xls__SHOPLIST_xl_1207"/>
      <sheetName val="_SHOPLIST.xls__SHOPLIST_xl_1208"/>
      <sheetName val="_SHOPLIST.xls__SHOPLIST_xl_1209"/>
      <sheetName val="_SHOPLIST.xls__SHOPLIST_xl_1210"/>
      <sheetName val="_SHOPLIST.xls__SHOPLIST_xl_1211"/>
      <sheetName val="_SHOPLIST.xls__SHOPLIST_xl_1212"/>
      <sheetName val="_SHOPLIST.xls__SHOPLIST_xl_1213"/>
      <sheetName val="_SHOPLIST.xls__SHOPLIST_xl_1214"/>
      <sheetName val="_SHOPLIST.xls__SHOPLIST_xl_1215"/>
      <sheetName val="_SHOPLIST.xls__SHOPLIST_xl_1216"/>
      <sheetName val="_SHOPLIST.xls__SHOPLIST_xl_1217"/>
      <sheetName val="_SHOPLIST.xls__SHOPLIST_xl_1218"/>
      <sheetName val="_SHOPLIST.xls__SHOPLIST_xl_1219"/>
      <sheetName val="_SHOPLIST.xls__SHOPLIST_xl_1220"/>
      <sheetName val="_SHOPLIST.xls__SHOPLIST_xl_1221"/>
      <sheetName val="_SHOPLIST.xls__SHOPLIST_xl_1222"/>
      <sheetName val="_SHOPLIST.xls_70,_0"/>
      <sheetName val="_SHOPLIST_xls__VW__VU________10"/>
      <sheetName val="_SHOPLIST_xls_70___0_s__i____14"/>
      <sheetName val="_SHOPLIST_xls_70,_0s«iÆøí¬i41"/>
      <sheetName val="_SHOPLIST_xls_70,_0s«iÆøí¬i51"/>
      <sheetName val="_SHOPLIST_xls_70___0_s__i____15"/>
      <sheetName val="_SHOPLIST_xls__VW__VU________11"/>
      <sheetName val="_SHOPLIST_xls__VW__VU________12"/>
      <sheetName val="_SHOPLIST_xls_70_x005f_x0000___0_x0_6"/>
      <sheetName val="_SHOPLIST_xls_70___0_s__i____16"/>
      <sheetName val="_SHOPLIST_xls__SHOPLIST_xls_464"/>
      <sheetName val="_SHOPLIST_xls__SHOPLIST_xls_465"/>
      <sheetName val="_SHOPLIST_xls_70___0_s__i____17"/>
      <sheetName val="_SHOPLIST_xls__SHOPLIST_xls_466"/>
      <sheetName val="_SHOPLIST_xls__SHOPLIST_xls_467"/>
      <sheetName val="_SHOPLIST_xls__SHOPLIST_xls_468"/>
      <sheetName val="_SHOPLIST_xls__SHOPLIST_xls_469"/>
      <sheetName val="_SHOPLIST_xls__SHOPLIST_xls_470"/>
      <sheetName val="_SHOPLIST_xls__SHOPLIST_xls_471"/>
      <sheetName val="_SHOPLIST_xls__SHOPLIST_xls_472"/>
      <sheetName val="_SHOPLIST_xls__SHOPLIST_xls_473"/>
      <sheetName val="_SHOPLIST_xls__SHOPLIST_xls_474"/>
      <sheetName val="_SHOPLIST_xls__SHOPLIST_xls_475"/>
      <sheetName val="_SHOPLIST_xls__SHOPLIST_xls_476"/>
      <sheetName val="_SHOPLIST_xls__SHOPLIST_xls_477"/>
      <sheetName val="_SHOPLIST_xls__SHOPLIST_xls_478"/>
      <sheetName val="_SHOPLIST_xls__SHOPLIST_xls_479"/>
      <sheetName val="_SHOPLIST_xls__SHOPLIST_xls_480"/>
      <sheetName val="_SHOPLIST_xls__SHOPLIST_xls_481"/>
      <sheetName val="_SHOPLIST_xls__SHOPLIST_xls_482"/>
      <sheetName val="_SHOPLIST_xls__SHOPLIST_xls_483"/>
      <sheetName val="_SHOPLIST_xls__SHOPLIST_xls_484"/>
      <sheetName val="_SHOPLIST_xls__SHOPLIST_xls_485"/>
      <sheetName val="_SHOPLIST_xls__SHOPLIST_xls_486"/>
      <sheetName val="_SHOPLIST_xls__SHOPLIST_xls_487"/>
      <sheetName val="_SHOPLIST_xls__SHOPLIST_xls_488"/>
      <sheetName val="_SHOPLIST_xls__SHOPLIST_xls_489"/>
      <sheetName val="_SHOPLIST_xls__SHOPLIST_xls_490"/>
      <sheetName val="_SHOPLIST_xls__SHOPLIST_xls_491"/>
      <sheetName val="_SHOPLIST_xls__SHOPLIST_xls_492"/>
      <sheetName val="_SHOPLIST_xls__SHOPLIST_xls_493"/>
      <sheetName val="_SHOPLIST_xls__SHOPLIST_xls_494"/>
      <sheetName val="_SHOPLIST_xls__SHOPLIST_xls_495"/>
      <sheetName val="_SHOPLIST_xls__SHOPLIST_xls_496"/>
      <sheetName val="_SHOPLIST_xls__SHOPLIST_xls_497"/>
      <sheetName val="_SHOPLIST_xls__SHOPLIST_xls_498"/>
      <sheetName val="_SHOPLIST_xls__SHOPLIST_xls_499"/>
      <sheetName val="_SHOPLIST_xls__SHOPLIST_xls_500"/>
      <sheetName val="_SHOPLIST_xls__SHOPLIST_xls_501"/>
      <sheetName val="_SHOPLIST_xls__SHOPLIST_xls_502"/>
      <sheetName val="_SHOPLIST_xls__SHOPLIST_xls_503"/>
      <sheetName val="_SHOPLIST_xls__SHOPLIST_xls_504"/>
      <sheetName val="_SHOPLIST_xls__SHOPLIST_xls_505"/>
      <sheetName val="_SHOPLIST_xls__SHOPLIST_xls_506"/>
      <sheetName val="_SHOPLIST_xls__SHOPLIST_xls_507"/>
      <sheetName val="_SHOPLIST_xls__SHOPLIST_xls_508"/>
      <sheetName val="_SHOPLIST_xls__SHOPLIST_xls_509"/>
      <sheetName val="_SHOPLIST_xls__SHOPLIST_xls_510"/>
      <sheetName val="_SHOPLIST_xls__SHOPLIST_xls_511"/>
      <sheetName val="_SHOPLIST_xls__SHOPLIST_xls_512"/>
      <sheetName val="_SHOPLIST_xls__SHOPLIST_xls_513"/>
      <sheetName val="_SHOPLIST_xls__SHOPLIST_xls_514"/>
      <sheetName val="_SHOPLIST_xls__SHOPLIST_xls_515"/>
      <sheetName val="_SHOPLIST_xls__SHOPLIST_xls_516"/>
      <sheetName val="_SHOPLIST_xls__SHOPLIST_xls_517"/>
      <sheetName val="_SHOPLIST_xls__SHOPLIST_xls_518"/>
      <sheetName val="_SHOPLIST_xls__SHOPLIST_xls_519"/>
      <sheetName val="_SHOPLIST_xls__SHOPLIST_xls_520"/>
      <sheetName val="_SHOPLIST_xls__SHOPLIST_xls_521"/>
      <sheetName val="_SHOPLIST_xls__SHOPLIST_xls_522"/>
      <sheetName val="_SHOPLIST_xls__SHOPLIST_xls_523"/>
      <sheetName val="_SHOPLIST_xls__SHOPLIST_xls_524"/>
      <sheetName val="_SHOPLIST_xls__SHOPLIST_xls_525"/>
      <sheetName val="_SHOPLIST_xls__SHOPLIST_xls_526"/>
      <sheetName val="_SHOPLIST_xls__SHOPLIST_xls_527"/>
      <sheetName val="_SHOPLIST_xls__SHOPLIST_xls_528"/>
      <sheetName val="_SHOPLIST_xls__SHOPLIST_xls_529"/>
      <sheetName val="_SHOPLIST_xls__SHOPLIST_xls_530"/>
      <sheetName val="_SHOPLIST_xls__SHOPLIST_xls_531"/>
      <sheetName val="_SHOPLIST_xls__SHOPLIST_xls_532"/>
      <sheetName val="_SHOPLIST_xls__SHOPLIST_xls_533"/>
      <sheetName val="_SHOPLIST_xls__SHOPLIST_xls_534"/>
      <sheetName val="_SHOPLIST_xls__SHOPLIST_xls_535"/>
      <sheetName val="_SHOPLIST_xls__SHOPLIST_xls_536"/>
      <sheetName val="_SHOPLIST_xls__SHOPLIST_xls_537"/>
      <sheetName val="_SHOPLIST_xls__SHOPLIST_xls_538"/>
      <sheetName val="_SHOPLIST_xls__SHOPLIST_xls_539"/>
      <sheetName val="_SHOPLIST_xls__SHOPLIST_xls_540"/>
      <sheetName val="_SHOPLIST_xls__SHOPLIST_xls_541"/>
      <sheetName val="_SHOPLIST_xls__SHOPLIST_xls_542"/>
      <sheetName val="_SHOPLIST_xls__SHOPLIST_xls_543"/>
      <sheetName val="_SHOPLIST_xls__SHOPLIST_xls_544"/>
      <sheetName val="_SHOPLIST_xls__SHOPLIST_xls_545"/>
      <sheetName val="_SHOPLIST_xls__SHOPLIST_xls_546"/>
      <sheetName val="_SHOPLIST_xls__SHOPLIST_xls_547"/>
      <sheetName val="_SHOPLIST_xls__SHOPLIST_xls_548"/>
      <sheetName val="_SHOPLIST_xls__SHOPLIST_xls_549"/>
      <sheetName val="_SHOPLIST_xls__SHOPLIST_xls_550"/>
      <sheetName val="_SHOPLIST_xls__SHOPLIST_xls_551"/>
      <sheetName val="_SHOPLIST_xls__SHOPLIST_xls_552"/>
      <sheetName val="_SHOPLIST_xls__SHOPLIST_xls_553"/>
      <sheetName val="_SHOPLIST_xls__SHOPLIST_xls_554"/>
      <sheetName val="_SHOPLIST_xls__SHOPLIST_xls_555"/>
      <sheetName val="_SHOPLIST_xls__SHOPLIST_xls_556"/>
      <sheetName val="_SHOPLIST_xls__SHOPLIST_xls_557"/>
      <sheetName val="_SHOPLIST_xls__SHOPLIST_xls_558"/>
      <sheetName val="_SHOPLIST_xls__SHOPLIST_xls_559"/>
      <sheetName val="_SHOPLIST_xls__SHOPLIST_xls_560"/>
      <sheetName val="_SHOPLIST_xls__SHOPLIST_xls_561"/>
      <sheetName val="_SHOPLIST_xls__SHOPLIST_xls_562"/>
      <sheetName val="_SHOPLIST_xls__SHOPLIST_xls_563"/>
      <sheetName val="_SHOPLIST_xls__SHOPLIST_xls_564"/>
      <sheetName val="_SHOPLIST_xls__SHOPLIST_xls_565"/>
      <sheetName val="_SHOPLIST_xls__SHOPLIST_xls_566"/>
      <sheetName val="_SHOPLIST_xls__SHOPLIST_xls_567"/>
      <sheetName val="_SHOPLIST_xls__SHOPLIST_xls_568"/>
      <sheetName val="_SHOPLIST_xls__SHOPLIST_xls_569"/>
      <sheetName val="_SHOPLIST_xls__SHOPLIST_xls_570"/>
      <sheetName val="_SHOPLIST_xls__SHOPLIST_xls_571"/>
      <sheetName val="_SHOPLIST_xls__SHOPLIST_xls_572"/>
      <sheetName val="_SHOPLIST_xls__SHOPLIST_xls_573"/>
      <sheetName val="_SHOPLIST_xls__SHOPLIST_xls_574"/>
      <sheetName val="_SHOPLIST_xls__SHOPLIST_xls_575"/>
      <sheetName val="_SHOPLIST_xls__SHOPLIST_xls_576"/>
      <sheetName val="_SHOPLIST_xls__SHOPLIST_xls_577"/>
      <sheetName val="_SHOPLIST_xls__SHOPLIST_xls_578"/>
      <sheetName val="_SHOPLIST_xls__SHOPLIST_xls_579"/>
      <sheetName val="_SHOPLIST_xls__SHOPLIST_xls_580"/>
      <sheetName val="_SHOPLIST_xls__SHOPLIST_xls_581"/>
      <sheetName val="_SHOPLIST_xls__SHOPLIST_xls_582"/>
      <sheetName val="_SHOPLIST_xls__SHOPLIST_xls_583"/>
      <sheetName val="_SHOPLIST_xls__SHOPLIST_xls_584"/>
      <sheetName val="_SHOPLIST_xls__SHOPLIST_xls_585"/>
      <sheetName val="_SHOPLIST_xls__SHOPLIST_xls_586"/>
      <sheetName val="_SHOPLIST_xls__SHOPLIST_xls_587"/>
      <sheetName val="_SHOPLIST_xls__SHOPLIST_xls_588"/>
      <sheetName val="_SHOPLIST_xls__SHOPLIST_xls_589"/>
      <sheetName val="_SHOPLIST_xls__SHOPLIST_xls_590"/>
      <sheetName val="_SHOPLIST_xls__SHOPLIST_xls_591"/>
      <sheetName val="_SHOPLIST_xls__SHOPLIST_xls_592"/>
      <sheetName val="_SHOPLIST_xls__SHOPLIST_xls_593"/>
      <sheetName val="_SHOPLIST_xls__SHOPLIST_xls_594"/>
      <sheetName val="_SHOPLIST_xls__SHOPLIST_xls_595"/>
      <sheetName val="_SHOPLIST_xls__SHOPLIST_xls_596"/>
      <sheetName val="_SHOPLIST_xls__SHOPLIST_xls_597"/>
      <sheetName val="_SHOPLIST_xls__SHOPLIST_xls_598"/>
      <sheetName val="_SHOPLIST_xls__SHOPLIST_xls_599"/>
      <sheetName val="_SHOPLIST_xls__SHOPLIST_xls_600"/>
      <sheetName val="_SHOPLIST_xls__SHOPLIST_xls_601"/>
      <sheetName val="_SHOPLIST_xls__SHOPLIST_xls_602"/>
      <sheetName val="_SHOPLIST_xls__SHOPLIST_xls_603"/>
      <sheetName val="_SHOPLIST_xls_70_x005f_x005f_x005f_x0000__5"/>
      <sheetName val="_SHOPLIST_xls__SHOPLIST_xls_604"/>
      <sheetName val="_SHOPLIST_xls__SHOPLIST_xls_605"/>
      <sheetName val="_SHOPLIST_xls__SHOPLIST_xls_606"/>
      <sheetName val="_SHOPLIST_xls__SHOPLIST_xls_607"/>
      <sheetName val="_SHOPLIST_xls__SHOPLIST_xls_608"/>
      <sheetName val="_SHOPLIST_xls__SHOPLIST_xls_609"/>
      <sheetName val="_SHOPLIST_xls_70___0_s__i____18"/>
      <sheetName val="_SHOPLIST_xls__VW__VU________13"/>
      <sheetName val="_SHOPLIST_xls__VW__VU________14"/>
      <sheetName val="_SHOPLIST_xls_70___0_s__i____19"/>
      <sheetName val="_SHOPLIST_xls_70_x005f_x0000___0_x0_7"/>
      <sheetName val="_SHOPLIST_xls__SHOPLIST_xls_610"/>
      <sheetName val="_SHOPLIST_xls__SHOPLIST_xls_611"/>
      <sheetName val="_SHOPLIST_xls_70___0_s__i____20"/>
      <sheetName val="_SHOPLIST_xls__SHOPLIST_xls_612"/>
      <sheetName val="_SHOPLIST_xls__SHOPLIST_xls_613"/>
      <sheetName val="_SHOPLIST_xls__SHOPLIST_xls_614"/>
      <sheetName val="_SHOPLIST_xls__SHOPLIST_xls_615"/>
      <sheetName val="_SHOPLIST_xls__SHOPLIST_xls_616"/>
      <sheetName val="_SHOPLIST_xls__SHOPLIST_xls_617"/>
      <sheetName val="_SHOPLIST_xls__SHOPLIST_xls_618"/>
      <sheetName val="_SHOPLIST_xls__SHOPLIST_xls_619"/>
      <sheetName val="_SHOPLIST_xls__SHOPLIST_xls_620"/>
      <sheetName val="_SHOPLIST_xls__SHOPLIST_xls_621"/>
      <sheetName val="_SHOPLIST_xls__SHOPLIST_xls_622"/>
      <sheetName val="_SHOPLIST_xls__SHOPLIST_xls_623"/>
      <sheetName val="_SHOPLIST_xls__SHOPLIST_xls_624"/>
      <sheetName val="_SHOPLIST_xls__SHOPLIST_xls_625"/>
      <sheetName val="_SHOPLIST_xls__SHOPLIST_xls_626"/>
      <sheetName val="_SHOPLIST_xls__SHOPLIST_xls_627"/>
      <sheetName val="_SHOPLIST_xls__SHOPLIST_xls_628"/>
      <sheetName val="_SHOPLIST_xls__SHOPLIST_xls_629"/>
      <sheetName val="_SHOPLIST_xls__SHOPLIST_xls_630"/>
      <sheetName val="_SHOPLIST_xls__SHOPLIST_xls_769"/>
      <sheetName val="_SHOPLIST_xls__SHOPLIST_xls_631"/>
      <sheetName val="_SHOPLIST_xls__SHOPLIST_xls_770"/>
      <sheetName val="_SHOPLIST_xls__SHOPLIST_xls_632"/>
      <sheetName val="_SHOPLIST_xls__SHOPLIST_xls_633"/>
      <sheetName val="_SHOPLIST_xls__SHOPLIST_xls_634"/>
      <sheetName val="_SHOPLIST_xls__SHOPLIST_xls_635"/>
      <sheetName val="_SHOPLIST_xls__SHOPLIST_xls_636"/>
      <sheetName val="_SHOPLIST_xls__SHOPLIST_xls_637"/>
      <sheetName val="_SHOPLIST_xls__SHOPLIST_xls_638"/>
      <sheetName val="_SHOPLIST_xls__SHOPLIST_xls_639"/>
      <sheetName val="_SHOPLIST_xls__SHOPLIST_xls_640"/>
      <sheetName val="_SHOPLIST_xls__SHOPLIST_xls_641"/>
      <sheetName val="_SHOPLIST_xls__SHOPLIST_xls_642"/>
      <sheetName val="_SHOPLIST_xls__SHOPLIST_xls_643"/>
      <sheetName val="_SHOPLIST_xls__SHOPLIST_xls_771"/>
      <sheetName val="_SHOPLIST_xls__SHOPLIST_xls_772"/>
      <sheetName val="_SHOPLIST_xls__SHOPLIST_xls_644"/>
      <sheetName val="_SHOPLIST_xls__SHOPLIST_xls_645"/>
      <sheetName val="_SHOPLIST_xls__SHOPLIST_xls_646"/>
      <sheetName val="_SHOPLIST_xls__SHOPLIST_xls_647"/>
      <sheetName val="_SHOPLIST_xls__SHOPLIST_xls_648"/>
      <sheetName val="_SHOPLIST_xls__SHOPLIST_xls_649"/>
      <sheetName val="_SHOPLIST_xls__SHOPLIST_xls_650"/>
      <sheetName val="_SHOPLIST_xls__SHOPLIST_xls_651"/>
      <sheetName val="_SHOPLIST_xls__SHOPLIST_xls_652"/>
      <sheetName val="_SHOPLIST_xls__SHOPLIST_xls_653"/>
      <sheetName val="_SHOPLIST_xls__SHOPLIST_xls_654"/>
      <sheetName val="_SHOPLIST_xls__SHOPLIST_xls_655"/>
      <sheetName val="_SHOPLIST_xls__SHOPLIST_xls_656"/>
      <sheetName val="_SHOPLIST_xls__SHOPLIST_xls_773"/>
      <sheetName val="_SHOPLIST_xls__SHOPLIST_xls_657"/>
      <sheetName val="_SHOPLIST_xls__SHOPLIST_xls_774"/>
      <sheetName val="_SHOPLIST_xls__SHOPLIST_xls_658"/>
      <sheetName val="_SHOPLIST_xls__SHOPLIST_xls_659"/>
      <sheetName val="_SHOPLIST_xls__SHOPLIST_xls_660"/>
      <sheetName val="_SHOPLIST_xls__SHOPLIST_xls_661"/>
      <sheetName val="_SHOPLIST_xls__SHOPLIST_xls_662"/>
      <sheetName val="_SHOPLIST_xls__SHOPLIST_xls_663"/>
      <sheetName val="_SHOPLIST_xls__SHOPLIST_xls_664"/>
      <sheetName val="_SHOPLIST_xls__SHOPLIST_xls_665"/>
      <sheetName val="_SHOPLIST_xls__SHOPLIST_xls_666"/>
      <sheetName val="_SHOPLIST_xls__SHOPLIST_xls_667"/>
      <sheetName val="_SHOPLIST_xls__SHOPLIST_xls_668"/>
      <sheetName val="_SHOPLIST_xls__SHOPLIST_xls_669"/>
      <sheetName val="_SHOPLIST_xls__SHOPLIST_xls_670"/>
      <sheetName val="_SHOPLIST_xls__SHOPLIST_xls_775"/>
      <sheetName val="_SHOPLIST_xls__SHOPLIST_xls_671"/>
      <sheetName val="_SHOPLIST_xls__SHOPLIST_xls_672"/>
      <sheetName val="_SHOPLIST_xls__SHOPLIST_xls_673"/>
      <sheetName val="_SHOPLIST_xls__SHOPLIST_xls_674"/>
      <sheetName val="_SHOPLIST_xls__SHOPLIST_xls_776"/>
      <sheetName val="_SHOPLIST_xls__SHOPLIST_xls_675"/>
      <sheetName val="_SHOPLIST_xls__SHOPLIST_xls_676"/>
      <sheetName val="_SHOPLIST_xls__SHOPLIST_xls_677"/>
      <sheetName val="_SHOPLIST_xls__SHOPLIST_xls_678"/>
      <sheetName val="_SHOPLIST_xls__SHOPLIST_xls_679"/>
      <sheetName val="_SHOPLIST_xls__SHOPLIST_xls_680"/>
      <sheetName val="_SHOPLIST_xls__SHOPLIST_xls_681"/>
      <sheetName val="_SHOPLIST_xls__SHOPLIST_xls_682"/>
      <sheetName val="_SHOPLIST_xls__SHOPLIST_xls_777"/>
      <sheetName val="_SHOPLIST_xls__SHOPLIST_xls_683"/>
      <sheetName val="_SHOPLIST_xls__SHOPLIST_xls_684"/>
      <sheetName val="_SHOPLIST_xls__SHOPLIST_xls_685"/>
      <sheetName val="_SHOPLIST_xls__SHOPLIST_xls_686"/>
      <sheetName val="_SHOPLIST_xls__SHOPLIST_xls_687"/>
      <sheetName val="_SHOPLIST_xls__SHOPLIST_xls_688"/>
      <sheetName val="_SHOPLIST_xls__SHOPLIST_xls_689"/>
      <sheetName val="_SHOPLIST_xls__SHOPLIST_xls_778"/>
      <sheetName val="_SHOPLIST_xls__SHOPLIST_xls_779"/>
      <sheetName val="_SHOPLIST_xls__SHOPLIST_xls_690"/>
      <sheetName val="_SHOPLIST_xls__SHOPLIST_xls_691"/>
      <sheetName val="_SHOPLIST_xls__SHOPLIST_xls_692"/>
      <sheetName val="_SHOPLIST_xls__SHOPLIST_xls_693"/>
      <sheetName val="_SHOPLIST_xls__SHOPLIST_xls_694"/>
      <sheetName val="_SHOPLIST_xls__SHOPLIST_xls_695"/>
      <sheetName val="_SHOPLIST_xls__SHOPLIST_xls_696"/>
      <sheetName val="_SHOPLIST_xls__SHOPLIST_xls_697"/>
      <sheetName val="_SHOPLIST_xls__SHOPLIST_xls_698"/>
      <sheetName val="_SHOPLIST_xls__SHOPLIST_xls_780"/>
      <sheetName val="_SHOPLIST_xls__SHOPLIST_xls_699"/>
      <sheetName val="_SHOPLIST_xls__SHOPLIST_xls_700"/>
      <sheetName val="_SHOPLIST_xls__SHOPLIST_xls_781"/>
      <sheetName val="_SHOPLIST_xls__SHOPLIST_xls_782"/>
      <sheetName val="_SHOPLIST_xls__SHOPLIST_xls_783"/>
      <sheetName val="_SHOPLIST_xls__SHOPLIST_xls_784"/>
      <sheetName val="_SHOPLIST_xls__SHOPLIST_xls_785"/>
      <sheetName val="_SHOPLIST_xls__SHOPLIST_xls_786"/>
      <sheetName val="_SHOPLIST_xls__SHOPLIST_xls_787"/>
      <sheetName val="_SHOPLIST_xls_70_x005f_x005f_x005f_x0000__6"/>
      <sheetName val="_SHOPLIST_xls_70___0_s__i____21"/>
      <sheetName val="_SHOPLIST_xls__SHOPLIST_xls_788"/>
      <sheetName val="_SHOPLIST_xls_70___0_s__i____22"/>
      <sheetName val="_SHOPLIST_xls__VW__VU________15"/>
      <sheetName val="_SHOPLIST_xls__VW__VU________16"/>
      <sheetName val="_SHOPLIST_xls_70_x005f_x0000___0_x0_8"/>
      <sheetName val="_SHOPLIST_xls_70___0_s__i____23"/>
      <sheetName val="_SHOPLIST_xls__SHOPLIST_xls_789"/>
      <sheetName val="_SHOPLIST_xls_70___0_s__i____24"/>
      <sheetName val="_SHOPLIST_xls__SHOPLIST_xls_790"/>
      <sheetName val="_SHOPLIST_xls__SHOPLIST_xls_791"/>
      <sheetName val="_SHOPLIST_xls__SHOPLIST_xls_792"/>
      <sheetName val="_SHOPLIST_xls__SHOPLIST_xls_793"/>
      <sheetName val="_SHOPLIST_xls__SHOPLIST_xls_794"/>
      <sheetName val="_SHOPLIST_xls__SHOPLIST_xls_795"/>
      <sheetName val="_SHOPLIST_xls__SHOPLIST_xls_796"/>
      <sheetName val="_SHOPLIST_xls__SHOPLIST_xls_797"/>
      <sheetName val="_SHOPLIST_xls__SHOPLIST_xls_798"/>
      <sheetName val="_SHOPLIST_xls__SHOPLIST_xls_799"/>
      <sheetName val="_SHOPLIST_xls__SHOPLIST_xls_800"/>
      <sheetName val="_SHOPLIST_xls__SHOPLIST_xls_801"/>
      <sheetName val="_SHOPLIST_xls__SHOPLIST_xls_802"/>
      <sheetName val="_SHOPLIST_xls__SHOPLIST_xls_803"/>
      <sheetName val="_SHOPLIST_xls__SHOPLIST_xls_804"/>
      <sheetName val="_SHOPLIST_xls__SHOPLIST_xls_805"/>
      <sheetName val="_SHOPLIST_xls__SHOPLIST_xls_806"/>
      <sheetName val="_SHOPLIST_xls__SHOPLIST_xls_807"/>
      <sheetName val="_SHOPLIST_xls__SHOPLIST_xls_808"/>
      <sheetName val="_SHOPLIST_xls__SHOPLIST_xls_809"/>
      <sheetName val="_SHOPLIST_xls__SHOPLIST_xls_810"/>
      <sheetName val="_SHOPLIST_xls__SHOPLIST_xls_811"/>
      <sheetName val="_SHOPLIST_xls__SHOPLIST_xls_812"/>
      <sheetName val="_SHOPLIST_xls__SHOPLIST_xls_813"/>
      <sheetName val="_SHOPLIST_xls__SHOPLIST_xls_814"/>
      <sheetName val="_SHOPLIST_xls__SHOPLIST_xls_815"/>
      <sheetName val="_SHOPLIST_xls__SHOPLIST_xls_816"/>
      <sheetName val="_SHOPLIST_xls__SHOPLIST_xls_817"/>
      <sheetName val="_SHOPLIST_xls__SHOPLIST_xls_818"/>
      <sheetName val="_SHOPLIST_xls__SHOPLIST_xls_819"/>
      <sheetName val="_SHOPLIST_xls__SHOPLIST_xls_820"/>
      <sheetName val="_SHOPLIST_xls__SHOPLIST_xls_821"/>
      <sheetName val="_SHOPLIST_xls__SHOPLIST_xls_822"/>
      <sheetName val="_SHOPLIST_xls__SHOPLIST_xls_823"/>
      <sheetName val="_SHOPLIST_xls__SHOPLIST_xls_824"/>
      <sheetName val="_SHOPLIST_xls__SHOPLIST_xls_825"/>
      <sheetName val="_SHOPLIST_xls__SHOPLIST_xls_826"/>
      <sheetName val="_SHOPLIST_xls__SHOPLIST_xls_827"/>
      <sheetName val="_SHOPLIST_xls__SHOPLIST_xls_828"/>
      <sheetName val="_SHOPLIST_xls__SHOPLIST_xls_829"/>
      <sheetName val="_SHOPLIST_xls__SHOPLIST_xls_830"/>
      <sheetName val="_SHOPLIST_xls__SHOPLIST_xls_831"/>
      <sheetName val="_SHOPLIST_xls__SHOPLIST_xls_832"/>
      <sheetName val="_SHOPLIST_xls__SHOPLIST_xls_833"/>
      <sheetName val="_SHOPLIST_xls__SHOPLIST_xls_834"/>
      <sheetName val="_SHOPLIST_xls__SHOPLIST_xls_835"/>
      <sheetName val="_SHOPLIST_xls__SHOPLIST_xls_836"/>
      <sheetName val="_SHOPLIST_xls__SHOPLIST_xls_837"/>
      <sheetName val="_SHOPLIST_xls__SHOPLIST_xls_838"/>
      <sheetName val="_SHOPLIST_xls__SHOPLIST_xls_839"/>
      <sheetName val="_SHOPLIST_xls__SHOPLIST_xls_840"/>
      <sheetName val="_SHOPLIST_xls__SHOPLIST_xls_841"/>
      <sheetName val="_SHOPLIST_xls__SHOPLIST_xls_842"/>
      <sheetName val="_SHOPLIST_xls__SHOPLIST_xls_843"/>
      <sheetName val="_SHOPLIST_xls__SHOPLIST_xls_844"/>
      <sheetName val="_SHOPLIST_xls__SHOPLIST_xls_845"/>
      <sheetName val="_SHOPLIST_xls__SHOPLIST_xls_846"/>
      <sheetName val="_SHOPLIST_xls__SHOPLIST_xls_847"/>
      <sheetName val="_SHOPLIST_xls__SHOPLIST_xls_848"/>
      <sheetName val="_SHOPLIST_xls__SHOPLIST_xls_849"/>
      <sheetName val="_SHOPLIST_xls__SHOPLIST_xls_850"/>
      <sheetName val="_SHOPLIST_xls__SHOPLIST_xls_851"/>
      <sheetName val="_SHOPLIST_xls__SHOPLIST_xls_852"/>
      <sheetName val="_SHOPLIST_xls__SHOPLIST_xls_853"/>
      <sheetName val="_SHOPLIST_xls__SHOPLIST_xls_854"/>
      <sheetName val="_SHOPLIST_xls__SHOPLIST_xls_855"/>
      <sheetName val="_SHOPLIST_xls__SHOPLIST_xls_856"/>
      <sheetName val="_SHOPLIST_xls__SHOPLIST_xls_857"/>
      <sheetName val="_SHOPLIST_xls__SHOPLIST_xls_858"/>
      <sheetName val="_SHOPLIST_xls__SHOPLIST_xls_859"/>
      <sheetName val="_SHOPLIST_xls__SHOPLIST_xls_860"/>
      <sheetName val="_SHOPLIST_xls__SHOPLIST_xls_861"/>
      <sheetName val="_SHOPLIST_xls__SHOPLIST_xls_862"/>
      <sheetName val="_SHOPLIST_xls__SHOPLIST_xls_863"/>
      <sheetName val="_SHOPLIST_xls__SHOPLIST_xls_864"/>
      <sheetName val="_SHOPLIST_xls__SHOPLIST_xls_865"/>
      <sheetName val="_SHOPLIST_xls__SHOPLIST_xls_866"/>
      <sheetName val="_SHOPLIST_xls__SHOPLIST_xls_867"/>
      <sheetName val="_SHOPLIST_xls__SHOPLIST_xls_868"/>
      <sheetName val="_SHOPLIST_xls__SHOPLIST_xls_869"/>
      <sheetName val="_SHOPLIST_xls__SHOPLIST_xls_870"/>
      <sheetName val="_SHOPLIST_xls__SHOPLIST_xls_871"/>
      <sheetName val="_SHOPLIST_xls__SHOPLIST_xls_872"/>
      <sheetName val="_SHOPLIST_xls__SHOPLIST_xls_873"/>
      <sheetName val="_SHOPLIST_xls__SHOPLIST_xls_874"/>
      <sheetName val="_SHOPLIST_xls__SHOPLIST_xls_875"/>
      <sheetName val="_SHOPLIST_xls__SHOPLIST_xls_876"/>
      <sheetName val="_SHOPLIST_xls__SHOPLIST_xls_877"/>
      <sheetName val="_SHOPLIST_xls__SHOPLIST_xls_878"/>
      <sheetName val="_SHOPLIST_xls__SHOPLIST_xls_879"/>
      <sheetName val="_SHOPLIST_xls__SHOPLIST_xls_880"/>
      <sheetName val="_SHOPLIST_xls__SHOPLIST_xls_881"/>
      <sheetName val="_SHOPLIST_xls__SHOPLIST_xls_882"/>
      <sheetName val="_SHOPLIST_xls__SHOPLIST_xls_883"/>
      <sheetName val="_SHOPLIST_xls__SHOPLIST_xls_884"/>
      <sheetName val="_SHOPLIST_xls__SHOPLIST_xls_885"/>
      <sheetName val="_SHOPLIST_xls__SHOPLIST_xls_886"/>
      <sheetName val="_SHOPLIST_xls__SHOPLIST_xls_887"/>
      <sheetName val="_SHOPLIST_xls__SHOPLIST_xls_888"/>
      <sheetName val="_SHOPLIST_xls__SHOPLIST_xls_889"/>
      <sheetName val="_SHOPLIST_xls__SHOPLIST_xls_890"/>
      <sheetName val="_SHOPLIST_xls__SHOPLIST_xls_891"/>
      <sheetName val="_SHOPLIST_xls__SHOPLIST_xls_892"/>
      <sheetName val="_SHOPLIST_xls__SHOPLIST_xls_893"/>
      <sheetName val="_SHOPLIST_xls__SHOPLIST_xls_894"/>
      <sheetName val="_SHOPLIST_xls__SHOPLIST_xls_895"/>
      <sheetName val="_SHOPLIST_xls__SHOPLIST_xls_896"/>
      <sheetName val="_SHOPLIST_xls__SHOPLIST_xls_897"/>
      <sheetName val="_SHOPLIST_xls__SHOPLIST_xls_898"/>
      <sheetName val="_SHOPLIST_xls__SHOPLIST_xls_899"/>
      <sheetName val="_SHOPLIST_xls__SHOPLIST_xls_900"/>
      <sheetName val="_SHOPLIST_xls_70_x005f_x005f_x005f_x0000__7"/>
      <sheetName val="_SHOPLIST_xls__SHOPLIST_xls_901"/>
      <sheetName val="_SHOPLIST_xls__SHOPLIST_xls_902"/>
      <sheetName val="_SHOPLIST_xls_70___0_s__i____25"/>
      <sheetName val="_SHOPLIST_xls__VW__VU________17"/>
      <sheetName val="_SHOPLIST_xls_70_x005f_x0000___0_x0_9"/>
      <sheetName val="_SHOPLIST_xls_70___0_s__i____26"/>
      <sheetName val="_SHOPLIST_xls__VW__VU________18"/>
      <sheetName val="_SHOPLIST.xls__VW__VU________20"/>
      <sheetName val="_SHOPLIST.xls__VW__VU________21"/>
      <sheetName val="_SHOPLIST.xls_70_x005f_x0000___0_x_11"/>
      <sheetName val="_SHOPLIST.xls_70___0_s__i____31"/>
      <sheetName val="_SHOPLIST.xls_70_x005f_x005f_x005f_x0000__9"/>
      <sheetName val="_SHOPLIST.xls_70_x005f_x005f_x005f_x0000_10"/>
      <sheetName val="_SHOPLIST.xls_70___0_s__i____32"/>
      <sheetName val="_SHOPLIST.xls__VW__VU________22"/>
      <sheetName val="_SHOPLIST.xls__VW__VU________23"/>
      <sheetName val="_SHOPLIST.xls_70_x005f_x0000___0_x_12"/>
      <sheetName val="_SHOPLIST.xls_70___0_s__i____33"/>
      <sheetName val="_SHOPLIST.xls_70___0_s__i____34"/>
      <sheetName val="_SHOPLIST.xls_70___0_s__i____35"/>
      <sheetName val="_SHOPLIST.xls_70_x005f_x005f_x005f_x0000_11"/>
      <sheetName val="___________22"/>
      <sheetName val="_SHOPLIST_xls__VW17"/>
      <sheetName val="_SHOPLIST_xls_7017"/>
      <sheetName val="_SHOPLIST_xls_70,17"/>
      <sheetName val="_SHOPLIST_xls_70,_0s«_iÆø_í¬_17"/>
      <sheetName val="_SHOPLIST_xls_70_,_0_s«i_Æøí¬17"/>
      <sheetName val="_SHOPLIST_xls__SHOPLIST_xls__V6"/>
      <sheetName val="_SHOPLIST_xls_70,_0s«iÆøí¬i23"/>
      <sheetName val="_SHOPLIST_xls_70,_0s«_iÆø_í¬3"/>
      <sheetName val="_SHOPLIST_xls_70,_0s«iÆøí¬i33"/>
      <sheetName val="_SHOPLIST_xls_70,_0s«iÆøí¬i61"/>
      <sheetName val="_SHOPLIST_xls__VW18"/>
      <sheetName val="_SHOPLIST_xls_70,_0s«iÆøí¬i71"/>
      <sheetName val="_SHOPLIST_xls__VW21"/>
      <sheetName val="_SHOPLIST_xls_70,_0s«_iÆø_í¬_18"/>
      <sheetName val="_SHOPLIST_xls_70_,_0_s«i_Æøí¬18"/>
      <sheetName val="_SHOPLIST_xls_70,_0s«_iÆø_í¬_19"/>
      <sheetName val="_SHOPLIST_xls_70_,_0_s«i_Æøí¬19"/>
      <sheetName val="_SHOPLIST_xls_70,_0s«iÆøí¬i81"/>
      <sheetName val="_SHOPLIST_xls__VW31"/>
      <sheetName val="_SHOPLIST_xls_70,_0s«_iÆø_í¬_20"/>
      <sheetName val="_SHOPLIST_xls_70_,_0_s«i_Æøí¬20"/>
      <sheetName val="_SHOPLIST_xls_70,_0s«iÆøí¬i131"/>
      <sheetName val="_SHOPLIST_xls__VW81"/>
      <sheetName val="_SHOPLIST_xls_70,_0s«_iÆø_í¬_21"/>
      <sheetName val="_SHOPLIST_xls_70_,_0_s«i_Æøí¬21"/>
      <sheetName val="_SHOPLIST_xls_70,_0s«iÆøí¬i101"/>
      <sheetName val="_SHOPLIST_xls__VW51"/>
      <sheetName val="_SHOPLIST_xls_70,_0s«_iÆø_í¬_22"/>
      <sheetName val="_SHOPLIST_xls_70_,_0_s«i_Æøí¬22"/>
      <sheetName val="_SHOPLIST_xls_70,_0s«iÆøí¬i91"/>
      <sheetName val="_SHOPLIST_xls__VW41"/>
      <sheetName val="_SHOPLIST_xls_70,_0s«_iÆø_í¬_23"/>
      <sheetName val="_SHOPLIST_xls_70_,_0_s«i_Æøí¬23"/>
      <sheetName val="_SHOPLIST_xls_70,_0s«iÆøí¬i121"/>
      <sheetName val="_SHOPLIST_xls__VW71"/>
      <sheetName val="_SHOPLIST_xls_70,_0s«_iÆø_í¬_24"/>
      <sheetName val="_SHOPLIST_xls_70_,_0_s«i_Æøí¬24"/>
      <sheetName val="_SHOPLIST_xls_70,_0s«iÆøí¬i111"/>
      <sheetName val="_SHOPLIST_xls__VW61"/>
      <sheetName val="_SHOPLIST_xls_70,_0s«_iÆø_í¬_25"/>
      <sheetName val="_SHOPLIST_xls_70_,_0_s«i_Æøí¬25"/>
      <sheetName val="_SHOPLIST_xls_70,_0s«iÆøí¬i141"/>
      <sheetName val="_SHOPLIST_xls__VW91"/>
      <sheetName val="_SHOPLIST_xls_70,_0s«_iÆø_í¬_26"/>
      <sheetName val="_SHOPLIST_xls_70_,_0_s«i_Æøí¬26"/>
      <sheetName val="_SHOPLIST_xls_70,_0s«iÆøí¬i151"/>
      <sheetName val="_SHOPLIST_xls__VW101"/>
      <sheetName val="_SHOPLIST_xls_70,_0s«_iÆø_í¬_27"/>
      <sheetName val="_SHOPLIST_xls_70_,_0_s«i_Æøí¬27"/>
      <sheetName val="_SHOPLIST_xls_70,_0s�i����i"/>
      <sheetName val="_SHOPLIST_xls__VW3"/>
      <sheetName val="_SHOPLIST_xls__VW2"/>
      <sheetName val="_SHOPLIST.xls__SHOPLIST_xl_1470"/>
      <sheetName val="_SHOPLIST.xls__SHOPLIST_xl_1471"/>
      <sheetName val="_SHOPLIST.xls_70___0_s__i____36"/>
      <sheetName val="_SHOPLIST.xls__SHOPLIST_xl_1472"/>
      <sheetName val="_SHOPLIST.xls__SHOPLIST_xl_1473"/>
      <sheetName val="_SHOPLIST.xls__SHOPLIST_xl_1474"/>
      <sheetName val="_SHOPLIST.xls__SHOPLIST_xl_1475"/>
      <sheetName val="_SHOPLIST.xls__SHOPLIST_xl_1476"/>
      <sheetName val="_SHOPLIST.xls__SHOPLIST_xl_1477"/>
      <sheetName val="_SHOPLIST.xls__SHOPLIST_xl_1478"/>
      <sheetName val="_SHOPLIST.xls__SHOPLIST_xl_1479"/>
      <sheetName val="_SHOPLIST.xls__SHOPLIST_xl_1480"/>
      <sheetName val="_SHOPLIST.xls__SHOPLIST_xl_1481"/>
      <sheetName val="_SHOPLIST.xls__SHOPLIST_xl_1482"/>
      <sheetName val="_SHOPLIST.xls__SHOPLIST_xl_1483"/>
      <sheetName val="_SHOPLIST.xls__SHOPLIST_xl_1484"/>
      <sheetName val="_SHOPLIST.xls__SHOPLIST_xl_1485"/>
      <sheetName val="_SHOPLIST.xls__SHOPLIST_xl_1486"/>
      <sheetName val="_SHOPLIST.xls__SHOPLIST_xl_1487"/>
      <sheetName val="_SHOPLIST.xls__SHOPLIST_xl_1488"/>
      <sheetName val="_SHOPLIST.xls__SHOPLIST_xl_1489"/>
      <sheetName val="_SHOPLIST.xls__SHOPLIST_xl_1490"/>
      <sheetName val="_SHOPLIST.xls__SHOPLIST_xl_1491"/>
      <sheetName val="_SHOPLIST.xls__SHOPLIST_xl_1492"/>
      <sheetName val="_SHOPLIST.xls__SHOPLIST_xl_1493"/>
      <sheetName val="_SHOPLIST.xls__SHOPLIST_xl_1494"/>
      <sheetName val="_SHOPLIST.xls__SHOPLIST_xl_1495"/>
      <sheetName val="_SHOPLIST.xls__SHOPLIST_xl_1496"/>
      <sheetName val="_SHOPLIST.xls__SHOPLIST_xl_1497"/>
      <sheetName val="_SHOPLIST.xls__SHOPLIST_xl_1498"/>
      <sheetName val="_SHOPLIST.xls__SHOPLIST_xl_1499"/>
      <sheetName val="_SHOPLIST.xls__SHOPLIST_xl_1500"/>
      <sheetName val="_SHOPLIST.xls__SHOPLIST_xl_1501"/>
      <sheetName val="_SHOPLIST.xls__SHOPLIST_xl_1502"/>
      <sheetName val="_SHOPLIST.xls__SHOPLIST_xl_1503"/>
      <sheetName val="_SHOPLIST.xls__SHOPLIST_xl_1504"/>
      <sheetName val="_SHOPLIST.xls__SHOPLIST_xl_1505"/>
      <sheetName val="_SHOPLIST.xls__SHOPLIST_xl_1506"/>
      <sheetName val="_SHOPLIST.xls__SHOPLIST_xl_1507"/>
      <sheetName val="_SHOPLIST.xls__SHOPLIST_xl_1508"/>
      <sheetName val="_SHOPLIST.xls__SHOPLIST_xl_1509"/>
      <sheetName val="_SHOPLIST.xls__SHOPLIST_xl_1510"/>
      <sheetName val="_SHOPLIST.xls__SHOPLIST_xl_1511"/>
      <sheetName val="_SHOPLIST.xls__SHOPLIST_xl_1512"/>
      <sheetName val="_SHOPLIST.xls__SHOPLIST_xl_1513"/>
      <sheetName val="_SHOPLIST.xls__SHOPLIST_xl_1514"/>
      <sheetName val="_SHOPLIST.xls__SHOPLIST_xl_1515"/>
      <sheetName val="_SHOPLIST.xls__SHOPLIST_xl_1516"/>
      <sheetName val="_SHOPLIST.xls__SHOPLIST_xl_1517"/>
      <sheetName val="_SHOPLIST.xls__SHOPLIST_xl_1518"/>
      <sheetName val="_SHOPLIST.xls__SHOPLIST_xl_1519"/>
      <sheetName val="_SHOPLIST.xls__SHOPLIST_xl_1520"/>
      <sheetName val="_SHOPLIST.xls__SHOPLIST_xl_1521"/>
      <sheetName val="_SHOPLIST.xls__SHOPLIST_xl_1522"/>
      <sheetName val="_SHOPLIST.xls__SHOPLIST_xl_1523"/>
      <sheetName val="_SHOPLIST.xls__SHOPLIST_xl_1524"/>
      <sheetName val="_SHOPLIST.xls__SHOPLIST_xl_1525"/>
      <sheetName val="_SHOPLIST.xls__SHOPLIST_xl_1526"/>
      <sheetName val="_SHOPLIST.xls__SHOPLIST_xl_1527"/>
      <sheetName val="_SHOPLIST.xls__SHOPLIST_xl_1528"/>
      <sheetName val="_SHOPLIST.xls__SHOPLIST_xl_1529"/>
      <sheetName val="_SHOPLIST.xls__SHOPLIST_xl_1530"/>
      <sheetName val="_SHOPLIST.xls__SHOPLIST_xl_1531"/>
      <sheetName val="_SHOPLIST.xls__SHOPLIST_xl_1532"/>
      <sheetName val="_SHOPLIST.xls__SHOPLIST_xl_1533"/>
      <sheetName val="_SHOPLIST.xls__SHOPLIST_xl_1534"/>
      <sheetName val="_SHOPLIST.xls__SHOPLIST_xl_1535"/>
      <sheetName val="_SHOPLIST.xls__SHOPLIST_xl_1536"/>
      <sheetName val="_SHOPLIST.xls__SHOPLIST_xl_1537"/>
      <sheetName val="_SHOPLIST.xls__SHOPLIST_xl_1538"/>
      <sheetName val="_SHOPLIST.xls__SHOPLIST_xl_1539"/>
      <sheetName val="_SHOPLIST.xls__SHOPLIST_xl_1540"/>
      <sheetName val="_SHOPLIST.xls__SHOPLIST_xl_1541"/>
      <sheetName val="_SHOPLIST.xls__SHOPLIST_xl_1542"/>
      <sheetName val="_SHOPLIST.xls__SHOPLIST_xl_1543"/>
      <sheetName val="_SHOPLIST.xls__SHOPLIST_xl_1544"/>
      <sheetName val="_SHOPLIST.xls__SHOPLIST_xl_1545"/>
      <sheetName val="_SHOPLIST.xls__SHOPLIST_xl_1546"/>
      <sheetName val="_SHOPLIST.xls__SHOPLIST_xl_1547"/>
      <sheetName val="_SHOPLIST.xls__SHOPLIST_xl_1548"/>
      <sheetName val="_SHOPLIST.xls__SHOPLIST_xl_1549"/>
      <sheetName val="_SHOPLIST.xls__SHOPLIST_xl_1550"/>
      <sheetName val="_SHOPLIST.xls__SHOPLIST_xl_1551"/>
      <sheetName val="_SHOPLIST.xls__SHOPLIST_xl_1552"/>
      <sheetName val="_SHOPLIST.xls__SHOPLIST_xl_1553"/>
      <sheetName val="_SHOPLIST.xls__SHOPLIST_xl_1554"/>
      <sheetName val="_SHOPLIST.xls__SHOPLIST_xl_1555"/>
      <sheetName val="_SHOPLIST.xls__SHOPLIST_xl_1556"/>
      <sheetName val="_SHOPLIST.xls__SHOPLIST_xl_1557"/>
      <sheetName val="_SHOPLIST.xls__SHOPLIST_xl_1558"/>
      <sheetName val="_SHOPLIST.xls__SHOPLIST_xl_1559"/>
      <sheetName val="_SHOPLIST.xls__SHOPLIST_xl_1560"/>
      <sheetName val="_SHOPLIST.xls__SHOPLIST_xl_1561"/>
      <sheetName val="_SHOPLIST.xls__SHOPLIST_xl_1562"/>
      <sheetName val="_SHOPLIST.xls__SHOPLIST_xl_1563"/>
      <sheetName val="_SHOPLIST.xls__SHOPLIST_xl_1564"/>
      <sheetName val="_SHOPLIST.xls__SHOPLIST_xl_1565"/>
      <sheetName val="_SHOPLIST.xls__SHOPLIST_xl_1566"/>
      <sheetName val="_SHOPLIST.xls__SHOPLIST_xl_1567"/>
      <sheetName val="_SHOPLIST.xls__SHOPLIST_xl_1568"/>
      <sheetName val="_SHOPLIST.xls__SHOPLIST_xl_1569"/>
      <sheetName val="_SHOPLIST.xls__SHOPLIST_xl_1570"/>
      <sheetName val="_SHOPLIST.xls__SHOPLIST_xl_1571"/>
      <sheetName val="_SHOPLIST.xls__SHOPLIST_xl_1572"/>
      <sheetName val="_SHOPLIST.xls__SHOPLIST_xl_1573"/>
      <sheetName val="_SHOPLIST.xls__SHOPLIST_xl_1574"/>
      <sheetName val="_SHOPLIST.xls__SHOPLIST_xl_1575"/>
      <sheetName val="_SHOPLIST.xls__SHOPLIST_xl_1576"/>
      <sheetName val="_SHOPLIST.xls__SHOPLIST_xl_1577"/>
      <sheetName val="_SHOPLIST.xls__SHOPLIST_xl_1578"/>
      <sheetName val="_SHOPLIST.xls__SHOPLIST_xl_1579"/>
      <sheetName val="_SHOPLIST.xls__SHOPLIST_xl_1580"/>
      <sheetName val="_SHOPLIST.xls__SHOPLIST_xl_1581"/>
      <sheetName val="_SHOPLIST.xls__SHOPLIST_xl_1582"/>
      <sheetName val="_SHOPLIST.xls__SHOPLIST_xl_1583"/>
      <sheetName val="_SHOPLIST.xls__SHOPLIST_xl_1584"/>
      <sheetName val="_SHOPLIST.xls__SHOPLIST_xl_1585"/>
      <sheetName val="_SHOPLIST.xls__SHOPLIST_xl_1586"/>
      <sheetName val="_SHOPLIST.xls__SHOPLIST_xl_1587"/>
      <sheetName val="_SHOPLIST.xls__SHOPLIST_xl_1588"/>
      <sheetName val="_SHOPLIST.xls__SHOPLIST_xl_1589"/>
      <sheetName val="_SHOPLIST.xls__SHOPLIST_xl_1590"/>
      <sheetName val="_SHOPLIST.xls__SHOPLIST_xl_1591"/>
      <sheetName val="_SHOPLIST.xls__SHOPLIST_xl_1592"/>
      <sheetName val="_SHOPLIST.xls__SHOPLIST_xl_1593"/>
      <sheetName val="_SHOPLIST.xls__SHOPLIST_xl_1594"/>
      <sheetName val="_SHOPLIST.xls__SHOPLIST_xl_1595"/>
      <sheetName val="_SHOPLIST.xls__SHOPLIST_xl_1596"/>
      <sheetName val="_SHOPLIST.xls__SHOPLIST_xl_1597"/>
      <sheetName val="_SHOPLIST.xls__SHOPLIST_xl_1598"/>
      <sheetName val="_SHOPLIST.xls__SHOPLIST_xl_1599"/>
      <sheetName val="_SHOPLIST.xls__SHOPLIST_xl_1600"/>
      <sheetName val="_SHOPLIST.xls__SHOPLIST_xl_1601"/>
      <sheetName val="_SHOPLIST.xls__SHOPLIST_xl_1602"/>
      <sheetName val="_SHOPLIST.xls_70___0_s__i____37"/>
      <sheetName val="_SHOPLIST.xls__SHOPLIST_xl_1603"/>
      <sheetName val="_SHOPLIST.xls__SHOPLIST_xl_1604"/>
      <sheetName val="_SHOPLIST.xls__SHOPLIST_xl_1605"/>
      <sheetName val="_SHOPLIST.xls__SHOPLIST_xl_1606"/>
      <sheetName val="_SHOPLIST.xls__SHOPLIST_xl_1607"/>
      <sheetName val="_SHOPLIST.xls__SHOPLIST_xl_1608"/>
      <sheetName val="_SHOPLIST.xls__SHOPLIST_xl_1609"/>
      <sheetName val="_SHOPLIST.xls__SHOPLIST_xl_1610"/>
      <sheetName val="_SHOPLIST.xls__SHOPLIST_xl_1611"/>
      <sheetName val="_SHOPLIST.xls__SHOPLIST_xl_1612"/>
      <sheetName val="_SHOPLIST.xls__SHOPLIST_xl_1613"/>
      <sheetName val="_SHOPLIST.xls__SHOPLIST_xl_1614"/>
      <sheetName val="_SHOPLIST.xls__SHOPLIST_xl_1615"/>
      <sheetName val="_SHOPLIST.xls__SHOPLIST_xl_1616"/>
      <sheetName val="_SHOPLIST.xls__SHOPLIST_xl_1617"/>
      <sheetName val="_SHOPLIST.xls__SHOPLIST_xl_1618"/>
      <sheetName val="_SHOPLIST.xls__SHOPLIST_xl_1619"/>
      <sheetName val="_SHOPLIST.xls__SHOPLIST_xl_1620"/>
      <sheetName val="_SHOPLIST.xls__SHOPLIST_xl_1621"/>
      <sheetName val="_SHOPLIST.xls__SHOPLIST_xl_1622"/>
      <sheetName val="_SHOPLIST.xls__SHOPLIST_xl_1623"/>
      <sheetName val="_SHOPLIST.xls__SHOPLIST_xl_1624"/>
      <sheetName val="_SHOPLIST.xls__SHOPLIST_xl_1625"/>
      <sheetName val="_SHOPLIST.xls__SHOPLIST_xl_1626"/>
      <sheetName val="_SHOPLIST.xls__SHOPLIST_xl_1627"/>
      <sheetName val="_SHOPLIST.xls__SHOPLIST_xl_1628"/>
      <sheetName val="_SHOPLIST.xls__SHOPLIST_xl_1629"/>
      <sheetName val="_SHOPLIST.xls__SHOPLIST_xl_1630"/>
      <sheetName val="_SHOPLIST.xls__SHOPLIST_xl_1631"/>
      <sheetName val="_SHOPLIST.xls__SHOPLIST_xl_1632"/>
      <sheetName val="_SHOPLIST.xls__SHOPLIST_xl_1633"/>
      <sheetName val="_SHOPLIST.xls__SHOPLIST_xl_1634"/>
      <sheetName val="_SHOPLIST.xls__SHOPLIST_xl_1635"/>
      <sheetName val="_SHOPLIST.xls__SHOPLIST_xl_1636"/>
      <sheetName val="_SHOPLIST.xls__SHOPLIST_xl_1637"/>
      <sheetName val="_SHOPLIST.xls__SHOPLIST_xl_1638"/>
      <sheetName val="_SHOPLIST.xls__SHOPLIST_xl_1639"/>
      <sheetName val="_SHOPLIST.xls__SHOPLIST_xl_1640"/>
      <sheetName val="_SHOPLIST.xls__SHOPLIST_xl_1641"/>
      <sheetName val="_SHOPLIST.xls__SHOPLIST_xl_1642"/>
      <sheetName val="_SHOPLIST.xls__SHOPLIST_xl_1643"/>
      <sheetName val="_SHOPLIST.xls__SHOPLIST_xl_1644"/>
      <sheetName val="_SHOPLIST.xls__SHOPLIST_xl_1645"/>
      <sheetName val="_SHOPLIST.xls__SHOPLIST_xl_1646"/>
      <sheetName val="_SHOPLIST.xls__SHOPLIST_xl_1647"/>
      <sheetName val="_SHOPLIST.xls__SHOPLIST_xl_1648"/>
      <sheetName val="_SHOPLIST.xls__SHOPLIST_xl_1649"/>
      <sheetName val="_SHOPLIST.xls__SHOPLIST_xl_1650"/>
      <sheetName val="_SHOPLIST.xls__SHOPLIST_xl_1651"/>
      <sheetName val="_SHOPLIST.xls__SHOPLIST_xl_1652"/>
      <sheetName val="_SHOPLIST.xls__SHOPLIST_xl_1653"/>
      <sheetName val="_SHOPLIST.xls__SHOPLIST_xl_1654"/>
      <sheetName val="_SHOPLIST.xls__SHOPLIST_xl_1655"/>
      <sheetName val="_SHOPLIST.xls__SHOPLIST_xl_1656"/>
      <sheetName val="_SHOPLIST.xls__SHOPLIST_xl_1657"/>
      <sheetName val="_SHOPLIST.xls__SHOPLIST_xl_1658"/>
      <sheetName val="_SHOPLIST.xls__SHOPLIST_xl_1659"/>
      <sheetName val="_SHOPLIST.xls__SHOPLIST_xl_1660"/>
      <sheetName val="_SHOPLIST.xls__SHOPLIST_xl_1661"/>
      <sheetName val="_SHOPLIST.xls__SHOPLIST_xl_1662"/>
      <sheetName val="_SHOPLIST.xls__SHOPLIST_xl_1663"/>
      <sheetName val="_SHOPLIST.xls__SHOPLIST_xl_1664"/>
      <sheetName val="_SHOPLIST.xls__SHOPLIST_xl_1665"/>
      <sheetName val="_SHOPLIST.xls__SHOPLIST_xl_1666"/>
      <sheetName val="_SHOPLIST.xls__SHOPLIST_xl_1667"/>
      <sheetName val="_SHOPLIST.xls__SHOPLIST_xl_1668"/>
      <sheetName val="_SHOPLIST.xls__SHOPLIST_xl_1669"/>
      <sheetName val="_SHOPLIST.xls__SHOPLIST_xl_1670"/>
      <sheetName val="_SHOPLIST.xls__SHOPLIST_xl_1671"/>
      <sheetName val="_SHOPLIST.xls__SHOPLIST_xl_1672"/>
      <sheetName val="_SHOPLIST.xls__SHOPLIST_xl_1673"/>
      <sheetName val="_SHOPLIST.xls__SHOPLIST_xl_1674"/>
      <sheetName val="_SHOPLIST.xls__SHOPLIST_xl_1675"/>
      <sheetName val="_SHOPLIST.xls__SHOPLIST_xl_1676"/>
      <sheetName val="_SHOPLIST.xls__SHOPLIST_xl_1677"/>
      <sheetName val="_SHOPLIST.xls__SHOPLIST_xl_1678"/>
      <sheetName val="_SHOPLIST.xls__SHOPLIST_xl_1679"/>
      <sheetName val="_SHOPLIST.xls__SHOPLIST_xl_1680"/>
      <sheetName val="_SHOPLIST.xls__SHOPLIST_xl_1681"/>
      <sheetName val="_SHOPLIST.xls__SHOPLIST_xl_1682"/>
      <sheetName val="_SHOPLIST.xls__SHOPLIST_xl_1683"/>
      <sheetName val="_SHOPLIST.xls__SHOPLIST_xl_1684"/>
      <sheetName val="_SHOPLIST.xls__SHOPLIST_xl_1685"/>
      <sheetName val="_SHOPLIST.xls__SHOPLIST_xl_1686"/>
      <sheetName val="_SHOPLIST.xls__SHOPLIST_xl_1687"/>
      <sheetName val="_SHOPLIST.xls__SHOPLIST_xl_1688"/>
      <sheetName val="_SHOPLIST.xls__SHOPLIST_xl_1689"/>
      <sheetName val="_SHOPLIST.xls__SHOPLIST_xl_1690"/>
      <sheetName val="_SHOPLIST.xls__SHOPLIST_xl_1691"/>
      <sheetName val="_SHOPLIST.xls__SHOPLIST_xl_1692"/>
      <sheetName val="_SHOPLIST.xls__SHOPLIST_xl_1693"/>
      <sheetName val="_SHOPLIST.xls__SHOPLIST_xl_1694"/>
      <sheetName val="_SHOPLIST.xls__SHOPLIST_xl_1695"/>
      <sheetName val="_SHOPLIST.xls__SHOPLIST_xl_1696"/>
      <sheetName val="_SHOPLIST.xls__SHOPLIST_xl_1697"/>
      <sheetName val="_SHOPLIST.xls__SHOPLIST_xl_1698"/>
      <sheetName val="_SHOPLIST.xls__SHOPLIST_xl_1699"/>
      <sheetName val="_SHOPLIST.xls__SHOPLIST_xl_1700"/>
      <sheetName val="_SHOPLIST.xls__SHOPLIST_xl_1701"/>
      <sheetName val="_SHOPLIST.xls__SHOPLIST_xl_1702"/>
      <sheetName val="_SHOPLIST.xls__SHOPLIST_xl_1703"/>
      <sheetName val="_SHOPLIST.xls__SHOPLIST_xl_1704"/>
      <sheetName val="_SHOPLIST.xls__SHOPLIST_xl_1705"/>
      <sheetName val="_SHOPLIST.xls__SHOPLIST_xl_1706"/>
      <sheetName val="_SHOPLIST.xls__SHOPLIST_xl_1707"/>
      <sheetName val="_SHOPLIST.xls__SHOPLIST_xl_1708"/>
      <sheetName val="_SHOPLIST.xls__SHOPLIST_xl_1709"/>
      <sheetName val="_SHOPLIST.xls__SHOPLIST_xl_1710"/>
      <sheetName val="_SHOPLIST.xls__SHOPLIST_xl_1711"/>
      <sheetName val="_SHOPLIST.xls__SHOPLIST_xl_1712"/>
      <sheetName val="_SHOPLIST.xls__SHOPLIST_xl_1713"/>
      <sheetName val="_SHOPLIST.xls__SHOPLIST_xl_1714"/>
      <sheetName val="_SHOPLIST.xls__SHOPLIST_xl_1715"/>
      <sheetName val="_SHOPLIST.xls__SHOPLIST_xl_1716"/>
      <sheetName val="_SHOPLIST.xls__SHOPLIST_xl_1717"/>
      <sheetName val="_SHOPLIST.xls__SHOPLIST_xl_1718"/>
      <sheetName val="_SHOPLIST.xls__SHOPLIST_xl_1719"/>
      <sheetName val="_SHOPLIST.xls__SHOPLIST_xl_1720"/>
      <sheetName val="_SHOPLIST.xls__SHOPLIST_xl_1721"/>
      <sheetName val="_SHOPLIST.xls__SHOPLIST_xl_1722"/>
      <sheetName val="_SHOPLIST.xls__SHOPLIST_xl_1723"/>
      <sheetName val="_SHOPLIST.xls__SHOPLIST_xl_1724"/>
      <sheetName val="_SHOPLIST.xls__SHOPLIST_xl_1725"/>
      <sheetName val="_SHOPLIST.xls__SHOPLIST_xl_1726"/>
      <sheetName val="_SHOPLIST.xls__SHOPLIST_xl_1727"/>
      <sheetName val="_SHOPLIST.xls__SHOPLIST_xl_1728"/>
      <sheetName val="_SHOPLIST.xls__SHOPLIST_xl_1729"/>
      <sheetName val="_SHOPLIST.xls__SHOPLIST_xl_1730"/>
      <sheetName val="_SHOPLIST.xls__SHOPLIST_xl_1731"/>
      <sheetName val="_SHOPLIST.xls__SHOPLIST_xl_1732"/>
      <sheetName val="_SHOPLIST.xls__SHOPLIST_xl_1733"/>
      <sheetName val="_SHOPLIST.xls__SHOPLIST_xl_1734"/>
      <sheetName val="_SHOPLIST.xls__SHOPLIST_xl_1735"/>
      <sheetName val="_SHOPLIST.xls__SHOPLIST_xl_1736"/>
      <sheetName val="_SHOPLIST.xls__SHOPLIST_xl_1737"/>
      <sheetName val="_SHOPLIST.xls__SHOPLIST_xl_1738"/>
      <sheetName val="_SHOPLIST.xls__SHOPLIST_xl_1739"/>
      <sheetName val="_SHOPLIST.xls__SHOPLIST_xl_1740"/>
      <sheetName val="_SHOPLIST.xls__SHOPLIST_xl_1741"/>
      <sheetName val="_SHOPLIST.xls__SHOPLIST_xl_1742"/>
      <sheetName val="_SHOPLIST.xls__SHOPLIST_xl_1743"/>
      <sheetName val="_SHOPLIST.xls__SHOPLIST_xl_1744"/>
      <sheetName val="_SHOPLIST.xls__SHOPLIST_xl_1745"/>
      <sheetName val="_SHOPLIST.xls__SHOPLIST_xl_1746"/>
      <sheetName val="_SHOPLIST.xls__SHOPLIST_xl_1747"/>
      <sheetName val="_SHOPLIST.xls__SHOPLIST_xl_1748"/>
      <sheetName val="_SHOPLIST.xls__SHOPLIST_xl_1749"/>
      <sheetName val="_SHOPLIST.xls__SHOPLIST_xl_1750"/>
      <sheetName val="_SHOPLIST.xls__SHOPLIST_xl_1751"/>
      <sheetName val="_SHOPLIST.xls__SHOPLIST_xl_1752"/>
      <sheetName val="_SHOPLIST.xls__SHOPLIST_xl_1753"/>
      <sheetName val="_SHOPLIST.xls__SHOPLIST_xl_1754"/>
      <sheetName val="_SHOPLIST.xls__SHOPLIST_xl_1755"/>
      <sheetName val="_SHOPLIST.xls__SHOPLIST_xl_1756"/>
      <sheetName val="_SHOPLIST.xls__SHOPLIST_xl_1757"/>
      <sheetName val="_SHOPLIST.xls__SHOPLIST_xl_1758"/>
      <sheetName val="_SHOPLIST.xls__SHOPLIST_xl_1759"/>
      <sheetName val="_SHOPLIST.xls__SHOPLIST_xl_1760"/>
      <sheetName val="_SHOPLIST.xls__SHOPLIST_xl_1761"/>
      <sheetName val="_SHOPLIST.xls__SHOPLIST_xl_1762"/>
      <sheetName val="_SHOPLIST.xls__SHOPLIST_xl_1763"/>
      <sheetName val="_SHOPLIST.xls__SHOPLIST_xl_1764"/>
      <sheetName val="_SHOPLIST.xls__SHOPLIST_xl_1765"/>
      <sheetName val="_SHOPLIST.xls__SHOPLIST_xl_1766"/>
      <sheetName val="_SHOPLIST.xls__SHOPLIST_xl_1767"/>
      <sheetName val="_SHOPLIST.xls__SHOPLIST_xl_1768"/>
      <sheetName val="_SHOPLIST.xls__SHOPLIST_xl_1769"/>
      <sheetName val="_SHOPLIST.xls__SHOPLIST_xl_1770"/>
      <sheetName val="_SHOPLIST.xls__SHOPLIST_xl_1771"/>
      <sheetName val="_SHOPLIST.xls__SHOPLIST_xl_1772"/>
      <sheetName val="_SHOPLIST.xls__SHOPLIST_xl_1773"/>
      <sheetName val="_SHOPLIST.xls__SHOPLIST_xl_1774"/>
      <sheetName val="_SHOPLIST.xls__SHOPLIST_xl_1775"/>
      <sheetName val="_SHOPLIST.xls__SHOPLIST_xl_1776"/>
      <sheetName val="_SHOPLIST.xls__SHOPLIST_xl_1777"/>
      <sheetName val="_SHOPLIST.xls__SHOPLIST_xl_1778"/>
      <sheetName val="_SHOPLIST.xls__SHOPLIST_xl_1779"/>
      <sheetName val="_SHOPLIST.xls__SHOPLIST_xl_1780"/>
      <sheetName val="_SHOPLIST.xls__SHOPLIST_xl_1781"/>
      <sheetName val="_SHOPLIST.xls__SHOPLIST_xl_1782"/>
      <sheetName val="_SHOPLIST.xls__VWVU))tÏØ0__61"/>
      <sheetName val="_SHOPLIST.xls__VWVU))tÏØ0__71"/>
      <sheetName val="_SHOPLIST.xls_70,_0s«iÆøí¬i16"/>
      <sheetName val="_SHOPLIST.xls__VW11"/>
      <sheetName val="_SHOPLIST.xls__VWVU))tÏØ0__55"/>
      <sheetName val="_SHOPLIST.xls__VWVU))tÏØ0__56"/>
      <sheetName val="_SHOPLIST.xls__VWVU))tÏØ0__57"/>
      <sheetName val="_SHOPLIST.xls__VWVU))tÏØ0__58"/>
      <sheetName val="_SHOPLIST.xls__VWVU))tÏØ0__59"/>
      <sheetName val="_SHOPLIST.xls_70,_0s«_iÆø_í¬_11"/>
      <sheetName val="_SHOPLIST.xls_70_,_0_s«i_Æøí¬11"/>
      <sheetName val="_SHOPLIST.xls__VWVU))tÏØ0__60"/>
      <sheetName val="_SHOPLIST.xls__VWVU))tÏØ0__62"/>
      <sheetName val="_SHOPLIST.xls__VWVU))tÏØ0__63"/>
      <sheetName val="_SHOPLIST.xls__VWVU))tÏØ0__81"/>
      <sheetName val="_SHOPLIST.xls__VWVU))tÏØ0__91"/>
      <sheetName val="_SHOPLIST.xls__SHOPLIST_xl_1783"/>
      <sheetName val="_SHOPLIST.xls__SHOPLIST_xl_1784"/>
      <sheetName val="_SHOPLIST.xls__SHOPLIST_xl_1785"/>
      <sheetName val="_SHOPLIST.xls__SHOPLIST_xl_1786"/>
      <sheetName val="_SHOPLIST.xls__SHOPLIST_xl_1787"/>
      <sheetName val="_SHOPLIST.xls__SHOPLIST_xl_1788"/>
      <sheetName val="_SHOPLIST.xls__SHOPLIST_xl_1789"/>
      <sheetName val="_SHOPLIST.xls__SHOPLIST_xl_1790"/>
      <sheetName val="_SHOPLIST.xls__SHOPLIST_xl_1791"/>
      <sheetName val="_SHOPLIST.xls__SHOPLIST_xl_1792"/>
      <sheetName val="_SHOPLIST.xls__SHOPLIST_xl_1793"/>
      <sheetName val="_SHOPLIST.xls__SHOPLIST_xl_1794"/>
      <sheetName val="_SHOPLIST.xls__SHOPLIST_xl_1795"/>
      <sheetName val="_SHOPLIST.xls__SHOPLIST_xl_1796"/>
      <sheetName val="_SHOPLIST.xls__SHOPLIST_xl_1797"/>
      <sheetName val="_SHOPLIST.xls__SHOPLIST_xl_1798"/>
      <sheetName val="_SHOPLIST.xls__SHOPLIST_xl_1799"/>
      <sheetName val="_SHOPLIST.xls__SHOPLIST_xl_1800"/>
      <sheetName val="_SHOPLIST.xls__SHOPLIST_xl_1801"/>
      <sheetName val="_SHOPLIST.xls__SHOPLIST_xl_1802"/>
      <sheetName val="_SHOPLIST.xls__SHOPLIST_xl_1803"/>
      <sheetName val="_SHOPLIST.xls__SHOPLIST_xl_1804"/>
      <sheetName val="_SHOPLIST.xls__SHOPLIST_xl_1805"/>
      <sheetName val="_SHOPLIST.xls__SHOPLIST_xl_1806"/>
      <sheetName val="_SHOPLIST.xls__SHOPLIST_xl_1807"/>
      <sheetName val="_SHOPLIST.xls__SHOPLIST_xl_1808"/>
      <sheetName val="_SHOPLIST.xls__SHOPLIST_xl_1809"/>
      <sheetName val="_SHOPLIST.xls__SHOPLIST_xl_1810"/>
      <sheetName val="_SHOPLIST.xls__SHOPLIST_xl_1811"/>
      <sheetName val="_SHOPLIST.xls__SHOPLIST_xl_1812"/>
      <sheetName val="_SHOPLIST.xls__SHOPLIST_xl_1813"/>
      <sheetName val="_SHOPLIST.xls__SHOPLIST_xl_1814"/>
      <sheetName val="_SHOPLIST.xls__SHOPLIST_xl_1815"/>
      <sheetName val="_SHOPLIST.xls__SHOPLIST_xl_1816"/>
      <sheetName val="_SHOPLIST.xls__SHOPLIST_xl_1817"/>
      <sheetName val="_SHOPLIST.xls__SHOPLIST_xl_1818"/>
      <sheetName val="_SHOPLIST.xls__SHOPLIST_xl_1819"/>
      <sheetName val="_SHOPLIST.xls__SHOPLIST_xl_1820"/>
      <sheetName val="_SHOPLIST.xls__SHOPLIST_xl_1821"/>
      <sheetName val="_SHOPLIST.xls__SHOPLIST_xl_1822"/>
      <sheetName val="_SHOPLIST.xls__SHOPLIST_xl_1823"/>
      <sheetName val="_SHOPLIST.xls__SHOPLIST_xl_1824"/>
      <sheetName val="_SHOPLIST.xls__SHOPLIST_xl_1825"/>
      <sheetName val="_SHOPLIST.xls__SHOPLIST_xl_1826"/>
      <sheetName val="_SHOPLIST.xls__SHOPLIST_xl_1827"/>
      <sheetName val="_SHOPLIST.xls__SHOPLIST_xl_1828"/>
      <sheetName val="_SHOPLIST.xls__SHOPLIST_xl_1829"/>
      <sheetName val="_SHOPLIST.xls__SHOPLIST_xl_1830"/>
      <sheetName val="_SHOPLIST.xls__SHOPLIST_xl_1831"/>
      <sheetName val="_SHOPLIST.xls__SHOPLIST_xl_1832"/>
      <sheetName val="_SHOPLIST.xls__SHOPLIST_xl_1833"/>
      <sheetName val="_SHOPLIST.xls__SHOPLIST_xl_1834"/>
      <sheetName val="_SHOPLIST.xls__SHOPLIST_xl_1835"/>
      <sheetName val="_SHOPLIST.xls__SHOPLIST_xl_1836"/>
      <sheetName val="_SHOPLIST.xls__SHOPLIST_xl_1837"/>
      <sheetName val="_SHOPLIST.xls__SHOPLIST_xl_1838"/>
      <sheetName val="_SHOPLIST.xls__SHOPLIST_xl_1839"/>
      <sheetName val="_SHOPLIST.xls__SHOPLIST_xl_1840"/>
      <sheetName val="_SHOPLIST.xls__SHOPLIST_xl_1841"/>
      <sheetName val="_SHOPLIST.xls__SHOPLIST_xl_1842"/>
      <sheetName val="_SHOPLIST.xls__SHOPLIST_xl_1843"/>
      <sheetName val="_SHOPLIST.xls__SHOPLIST_xl_1844"/>
      <sheetName val="_SHOPLIST.xls__SHOPLIST_xl_1845"/>
      <sheetName val="_SHOPLIST.xls__SHOPLIST_xl_1846"/>
      <sheetName val="_SHOPLIST.xls__SHOPLIST_xl_1847"/>
      <sheetName val="_SHOPLIST.xls__SHOPLIST_xl_1848"/>
      <sheetName val="_SHOPLIST.xls__SHOPLIST_xl_1849"/>
      <sheetName val="_SHOPLIST.xls__SHOPLIST_xl_1850"/>
      <sheetName val="_SHOPLIST.xls__SHOPLIST_xl_1851"/>
      <sheetName val="_SHOPLIST.xls__SHOPLIST_xl_1852"/>
      <sheetName val="_SHOPLIST.xls__SHOPLIST_xl_1853"/>
      <sheetName val="_SHOPLIST.xls__SHOPLIST_xl_1854"/>
      <sheetName val="_SHOPLIST.xls__SHOPLIST_xl_1855"/>
      <sheetName val="_SHOPLIST.xls__SHOPLIST_xl_1856"/>
      <sheetName val="_SHOPLIST.xls__SHOPLIST_xl_1857"/>
      <sheetName val="_SHOPLIST.xls__SHOPLIST_xl_1858"/>
      <sheetName val="_SHOPLIST.xls__SHOPLIST_xl_1859"/>
      <sheetName val="_SHOPLIST.xls__SHOPLIST_xl_1223"/>
      <sheetName val="_SHOPLIST.xls__SHOPLIST_xl_1224"/>
      <sheetName val="_SHOPLIST.xls__SHOPLIST_xl_1225"/>
      <sheetName val="_SHOPLIST.xls__SHOPLIST_xl_1226"/>
      <sheetName val="_SHOPLIST.xls__SHOPLIST_xl_1227"/>
      <sheetName val="_SHOPLIST.xls__SHOPLIST_xl_1228"/>
      <sheetName val="_SHOPLIST.xls__SHOPLIST_xl_1229"/>
      <sheetName val="_SHOPLIST.xls__SHOPLIST_xl_1230"/>
      <sheetName val="_SHOPLIST.xls__SHOPLIST_xl_1231"/>
      <sheetName val="_SHOPLIST.xls__SHOPLIST_xl_1232"/>
      <sheetName val="_SHOPLIST.xls__SHOPLIST_xl_1233"/>
      <sheetName val="_SHOPLIST.xls__SHOPLIST_xl_1234"/>
      <sheetName val="_SHOPLIST.xls__SHOPLIST_xl_1235"/>
      <sheetName val="_SHOPLIST.xls__SHOPLIST_xl_1236"/>
      <sheetName val="_SHOPLIST.xls__SHOPLIST_xl_1237"/>
      <sheetName val="_SHOPLIST.xls__SHOPLIST_xl_1238"/>
      <sheetName val="_SHOPLIST.xls__SHOPLIST_xl_1239"/>
      <sheetName val="_SHOPLIST.xls__SHOPLIST_xl_1240"/>
      <sheetName val="_SHOPLIST.xls__SHOPLIST_xl_1241"/>
      <sheetName val="_SHOPLIST.xls__SHOPLIST_xl_1242"/>
      <sheetName val="_SHOPLIST.xls__SHOPLIST_xl_1243"/>
      <sheetName val="_SHOPLIST.xls__SHOPLIST_xl_1244"/>
      <sheetName val="_SHOPLIST.xls__SHOPLIST_xl_1245"/>
      <sheetName val="_SHOPLIST.xls__SHOPLIST_xl_1246"/>
      <sheetName val="_SHOPLIST.xls__SHOPLIST_xl_1247"/>
      <sheetName val="_SHOPLIST.xls__SHOPLIST_xl_1248"/>
      <sheetName val="_SHOPLIST.xls__SHOPLIST_xl_1249"/>
      <sheetName val="_SHOPLIST.xls__SHOPLIST_xl_1250"/>
      <sheetName val="_SHOPLIST.xls__SHOPLIST_xl_1251"/>
      <sheetName val="_SHOPLIST.xls__SHOPLIST_xl_1252"/>
      <sheetName val="_SHOPLIST.xls__SHOPLIST_xl_1253"/>
      <sheetName val="_SHOPLIST.xls__SHOPLIST_xl_1254"/>
      <sheetName val="_SHOPLIST.xls__SHOPLIST_xl_1255"/>
      <sheetName val="_SHOPLIST.xls__SHOPLIST_xl_1256"/>
      <sheetName val="_SHOPLIST.xls__SHOPLIST_xl_1257"/>
      <sheetName val="_SHOPLIST.xls__SHOPLIST_xl_1258"/>
      <sheetName val="_SHOPLIST.xls__SHOPLIST_xl_1259"/>
      <sheetName val="_SHOPLIST.xls__SHOPLIST_xl_1260"/>
      <sheetName val="_SHOPLIST.xls__SHOPLIST_xl_1261"/>
      <sheetName val="_SHOPLIST.xls__SHOPLIST_xl_1262"/>
      <sheetName val="_SHOPLIST.xls__SHOPLIST_xl_1263"/>
      <sheetName val="_SHOPLIST.xls__SHOPLIST_xl_1264"/>
      <sheetName val="_SHOPLIST.xls__SHOPLIST_xl_1265"/>
      <sheetName val="_SHOPLIST.xls__SHOPLIST_xl_1266"/>
      <sheetName val="_SHOPLIST.xls__SHOPLIST_xl_1267"/>
      <sheetName val="_SHOPLIST.xls__SHOPLIST_xl_1268"/>
      <sheetName val="_SHOPLIST.xls__SHOPLIST_xl_1269"/>
      <sheetName val="_SHOPLIST.xls__SHOPLIST_xl_1270"/>
      <sheetName val="_SHOPLIST.xls__SHOPLIST_xl_1271"/>
      <sheetName val="_SHOPLIST.xls__SHOPLIST_xl_1272"/>
      <sheetName val="_SHOPLIST.xls__SHOPLIST_xl_1273"/>
      <sheetName val="_SHOPLIST.xls__SHOPLIST_xl_1274"/>
      <sheetName val="_SHOPLIST.xls__SHOPLIST_xl_1275"/>
      <sheetName val="_SHOPLIST.xls__SHOPLIST_xl_1276"/>
      <sheetName val="_SHOPLIST.xls__SHOPLIST_xl_1277"/>
      <sheetName val="_SHOPLIST.xls__SHOPLIST_xl_1278"/>
      <sheetName val="_SHOPLIST.xls__SHOPLIST_xl_1279"/>
      <sheetName val="_SHOPLIST.xls__SHOPLIST_xl_1280"/>
      <sheetName val="_SHOPLIST.xls__SHOPLIST_xl_1281"/>
      <sheetName val="_SHOPLIST.xls__SHOPLIST_xl_1282"/>
      <sheetName val="_SHOPLIST.xls__SHOPLIST_xl_1283"/>
      <sheetName val="_SHOPLIST.xls__SHOPLIST_xl_1284"/>
      <sheetName val="_SHOPLIST.xls__SHOPLIST_xl_1285"/>
      <sheetName val="_SHOPLIST.xls__SHOPLIST_xl_1286"/>
      <sheetName val="_SHOPLIST.xls__SHOPLIST_xl_1287"/>
      <sheetName val="_SHOPLIST.xls__SHOPLIST_xl_1288"/>
      <sheetName val="_SHOPLIST.xls__SHOPLIST_xl_1289"/>
      <sheetName val="_SHOPLIST.xls__SHOPLIST_xl_1290"/>
      <sheetName val="_SHOPLIST.xls__SHOPLIST_xl_1291"/>
      <sheetName val="_SHOPLIST.xls__SHOPLIST_xl_1292"/>
      <sheetName val="_SHOPLIST.xls__SHOPLIST_xl_1293"/>
      <sheetName val="_SHOPLIST.xls__SHOPLIST_xl_1294"/>
      <sheetName val="_SHOPLIST.xls__SHOPLIST_xl_1295"/>
      <sheetName val="_SHOPLIST.xls__SHOPLIST_xl_1296"/>
      <sheetName val="_SHOPLIST.xls__SHOPLIST_xl_1297"/>
      <sheetName val="_SHOPLIST.xls__SHOPLIST_xl_1298"/>
      <sheetName val="_SHOPLIST.xls__SHOPLIST_xl_1299"/>
      <sheetName val="_SHOPLIST.xls__SHOPLIST_xl_1300"/>
      <sheetName val="_SHOPLIST.xls__SHOPLIST_xl_1301"/>
      <sheetName val="_SHOPLIST.xls__SHOPLIST_xl_1302"/>
      <sheetName val="_SHOPLIST.xls__SHOPLIST_xl_1303"/>
      <sheetName val="_SHOPLIST.xls__SHOPLIST_xl_1304"/>
      <sheetName val="_SHOPLIST.xls__SHOPLIST_xl_1305"/>
      <sheetName val="_SHOPLIST.xls__SHOPLIST_xl_1306"/>
      <sheetName val="_SHOPLIST.xls__SHOPLIST_xl_1307"/>
      <sheetName val="_SHOPLIST.xls__SHOPLIST_xl_1308"/>
      <sheetName val="_SHOPLIST.xls__SHOPLIST_xl_1309"/>
      <sheetName val="_SHOPLIST.xls__SHOPLIST_xl_1310"/>
      <sheetName val="_SHOPLIST.xls__SHOPLIST_xl_1311"/>
      <sheetName val="_SHOPLIST.xls__SHOPLIST_xl_1312"/>
      <sheetName val="_SHOPLIST.xls__SHOPLIST_xl_1313"/>
      <sheetName val="_SHOPLIST.xls__SHOPLIST_xl_1314"/>
      <sheetName val="_SHOPLIST.xls__SHOPLIST_xl_1315"/>
      <sheetName val="_SHOPLIST.xls__SHOPLIST_xl_1316"/>
      <sheetName val="_SHOPLIST.xls__SHOPLIST_xl_1317"/>
      <sheetName val="_SHOPLIST.xls__SHOPLIST_xl_1318"/>
      <sheetName val="_SHOPLIST.xls__SHOPLIST_xl_1319"/>
      <sheetName val="_SHOPLIST.xls__SHOPLIST_xl_1320"/>
      <sheetName val="_SHOPLIST.xls__SHOPLIST_xl_1860"/>
      <sheetName val="_SHOPLIST.xls__SHOPLIST_xl_1321"/>
      <sheetName val="_SHOPLIST.xls__SHOPLIST_xl_1322"/>
      <sheetName val="_SHOPLIST.xls__SHOPLIST_xl_1323"/>
      <sheetName val="_SHOPLIST.xls__SHOPLIST_xl_1324"/>
      <sheetName val="_SHOPLIST.xls__SHOPLIST_xl_1325"/>
      <sheetName val="_SHOPLIST.xls__SHOPLIST_xl_1326"/>
      <sheetName val="_SHOPLIST.xls__SHOPLIST_xl_1327"/>
      <sheetName val="_SHOPLIST.xls__SHOPLIST_xl_1328"/>
      <sheetName val="_SHOPLIST.xls__SHOPLIST_xl_1329"/>
      <sheetName val="_SHOPLIST.xls__SHOPLIST_xl_1330"/>
      <sheetName val="_SHOPLIST.xls__SHOPLIST_xl_1331"/>
      <sheetName val="_SHOPLIST.xls__SHOPLIST_xl_1332"/>
      <sheetName val="_SHOPLIST.xls__SHOPLIST_xl_1333"/>
      <sheetName val="_SHOPLIST.xls__SHOPLIST_xl_1334"/>
      <sheetName val="_SHOPLIST.xls__SHOPLIST_xl_1335"/>
      <sheetName val="_SHOPLIST.xls__SHOPLIST_xl_1336"/>
      <sheetName val="_SHOPLIST.xls__SHOPLIST_xl_1337"/>
      <sheetName val="_SHOPLIST.xls__SHOPLIST_xl_1338"/>
      <sheetName val="_SHOPLIST.xls__SHOPLIST_xl_1339"/>
      <sheetName val="_SHOPLIST.xls__SHOPLIST_xl_1340"/>
      <sheetName val="_SHOPLIST.xls__SHOPLIST_xl_1341"/>
      <sheetName val="_SHOPLIST.xls__SHOPLIST_xl_1342"/>
      <sheetName val="_SHOPLIST.xls__SHOPLIST_xl_1343"/>
      <sheetName val="_SHOPLIST.xls__SHOPLIST_xl_1344"/>
      <sheetName val="_SHOPLIST.xls__SHOPLIST_xl_1345"/>
      <sheetName val="_SHOPLIST.xls__SHOPLIST_xl_1346"/>
      <sheetName val="_SHOPLIST.xls__SHOPLIST_xl_1347"/>
      <sheetName val="_SHOPLIST.xls__SHOPLIST_xl_1348"/>
      <sheetName val="_SHOPLIST.xls__SHOPLIST_xl_1349"/>
      <sheetName val="_SHOPLIST.xls__SHOPLIST_xl_1350"/>
      <sheetName val="_SHOPLIST.xls__SHOPLIST_xl_1351"/>
      <sheetName val="_SHOPLIST.xls__SHOPLIST_xl_1352"/>
      <sheetName val="_SHOPLIST.xls__SHOPLIST_xl_1353"/>
      <sheetName val="_SHOPLIST.xls__SHOPLIST_xl_1354"/>
      <sheetName val="_SHOPLIST.xls__SHOPLIST_xl_1355"/>
      <sheetName val="_SHOPLIST.xls__SHOPLIST_xl_1356"/>
      <sheetName val="_SHOPLIST.xls__SHOPLIST_xl_1357"/>
      <sheetName val="_SHOPLIST.xls__SHOPLIST_xl_1358"/>
      <sheetName val="_SHOPLIST.xls__SHOPLIST_xl_1359"/>
      <sheetName val="_SHOPLIST.xls__SHOPLIST_xl_1360"/>
      <sheetName val="_SHOPLIST.xls__SHOPLIST_xl_1361"/>
      <sheetName val="_SHOPLIST.xls__SHOPLIST_xl_1362"/>
      <sheetName val="_SHOPLIST.xls__SHOPLIST_xl_1363"/>
      <sheetName val="_SHOPLIST.xls__SHOPLIST_xl_1364"/>
      <sheetName val="_SHOPLIST.xls__SHOPLIST_xl_1365"/>
      <sheetName val="_SHOPLIST.xls__SHOPLIST_xl_1366"/>
      <sheetName val="_SHOPLIST.xls__SHOPLIST_xl_1367"/>
      <sheetName val="_SHOPLIST.xls__SHOPLIST_xl_1368"/>
      <sheetName val="_SHOPLIST.xls__SHOPLIST_xl_1369"/>
      <sheetName val="_SHOPLIST.xls__SHOPLIST_xl_1370"/>
      <sheetName val="_SHOPLIST.xls__SHOPLIST_xl_1371"/>
      <sheetName val="_SHOPLIST.xls__SHOPLIST_xl_1372"/>
      <sheetName val="_SHOPLIST.xls__SHOPLIST_xl_1373"/>
      <sheetName val="_SHOPLIST.xls__SHOPLIST_xl_1374"/>
      <sheetName val="_SHOPLIST.xls__SHOPLIST_xl_1375"/>
      <sheetName val="_SHOPLIST.xls__SHOPLIST_xl_1376"/>
      <sheetName val="_SHOPLIST.xls__SHOPLIST_xl_1377"/>
      <sheetName val="_SHOPLIST.xls__SHOPLIST_xl_1378"/>
      <sheetName val="_SHOPLIST.xls__SHOPLIST_xl_1379"/>
      <sheetName val="_SHOPLIST.xls__SHOPLIST_xl_1380"/>
      <sheetName val="_SHOPLIST.xls__SHOPLIST_xl_1381"/>
      <sheetName val="_SHOPLIST.xls__SHOPLIST_xl_1382"/>
      <sheetName val="_SHOPLIST.xls__SHOPLIST_xl_1383"/>
      <sheetName val="_SHOPLIST.xls__SHOPLIST_xl_1384"/>
      <sheetName val="_SHOPLIST.xls__SHOPLIST_xl_1385"/>
      <sheetName val="_SHOPLIST.xls__SHOPLIST_xl_1386"/>
      <sheetName val="_SHOPLIST.xls__SHOPLIST_xl_1387"/>
      <sheetName val="_SHOPLIST.xls__SHOPLIST_xl_1388"/>
      <sheetName val="_SHOPLIST.xls__SHOPLIST_xl_1389"/>
      <sheetName val="_SHOPLIST.xls__SHOPLIST_xl_1390"/>
      <sheetName val="_SHOPLIST.xls__SHOPLIST_xl_1391"/>
      <sheetName val="_SHOPLIST.xls__SHOPLIST_xl_1392"/>
      <sheetName val="_SHOPLIST.xls__SHOPLIST_xl_1393"/>
      <sheetName val="_SHOPLIST.xls__SHOPLIST_xl_1394"/>
      <sheetName val="_SHOPLIST.xls__SHOPLIST_xl_1395"/>
      <sheetName val="_SHOPLIST.xls__SHOPLIST_xl_1396"/>
      <sheetName val="_SHOPLIST.xls__SHOPLIST_xl_1397"/>
      <sheetName val="_SHOPLIST.xls__SHOPLIST_xl_1398"/>
      <sheetName val="_SHOPLIST.xls__SHOPLIST_xl_1399"/>
      <sheetName val="_SHOPLIST.xls__SHOPLIST_xl_1400"/>
      <sheetName val="_SHOPLIST.xls__SHOPLIST_xl_1401"/>
      <sheetName val="_SHOPLIST.xls__SHOPLIST_xl_1402"/>
      <sheetName val="_SHOPLIST.xls__SHOPLIST_xl_1403"/>
      <sheetName val="_SHOPLIST.xls__SHOPLIST_xl_1404"/>
      <sheetName val="_SHOPLIST.xls__SHOPLIST_xl_1405"/>
      <sheetName val="_SHOPLIST.xls__SHOPLIST_xl_1406"/>
      <sheetName val="_SHOPLIST.xls__SHOPLIST_xl_1407"/>
      <sheetName val="_SHOPLIST.xls__SHOPLIST_xl_1408"/>
      <sheetName val="_SHOPLIST.xls__SHOPLIST_xl_1409"/>
      <sheetName val="_SHOPLIST.xls__SHOPLIST_xl_1410"/>
      <sheetName val="_SHOPLIST.xls__SHOPLIST_xl_1411"/>
      <sheetName val="_SHOPLIST.xls__SHOPLIST_xl_1412"/>
      <sheetName val="_SHOPLIST.xls__SHOPLIST_xl_1413"/>
      <sheetName val="_SHOPLIST.xls__SHOPLIST_xl_1414"/>
      <sheetName val="_SHOPLIST.xls__SHOPLIST_xl_1415"/>
      <sheetName val="_SHOPLIST.xls__SHOPLIST_xl_1416"/>
      <sheetName val="_SHOPLIST.xls__SHOPLIST_xl_1417"/>
      <sheetName val="_SHOPLIST.xls__SHOPLIST_xl_1418"/>
      <sheetName val="_SHOPLIST.xls__SHOPLIST_xl_1419"/>
      <sheetName val="_SHOPLIST.xls__SHOPLIST_xl_1420"/>
      <sheetName val="_SHOPLIST.xls__SHOPLIST_xl_1421"/>
      <sheetName val="_SHOPLIST.xls__SHOPLIST_xl_1422"/>
      <sheetName val="_SHOPLIST.xls__SHOPLIST_xl_1423"/>
      <sheetName val="_SHOPLIST.xls__SHOPLIST_xl_1424"/>
      <sheetName val="_SHOPLIST.xls__SHOPLIST_xl_1425"/>
      <sheetName val="_SHOPLIST.xls__SHOPLIST_xl_1426"/>
      <sheetName val="_SHOPLIST.xls__SHOPLIST_xl_1427"/>
      <sheetName val="_SHOPLIST.xls__SHOPLIST_xl_1428"/>
      <sheetName val="_SHOPLIST.xls__SHOPLIST_xl_1429"/>
      <sheetName val="_SHOPLIST.xls__SHOPLIST_xl_1430"/>
      <sheetName val="_SHOPLIST.xls__SHOPLIST_xl_1431"/>
      <sheetName val="_SHOPLIST.xls__SHOPLIST_xl_1432"/>
      <sheetName val="_SHOPLIST.xls__SHOPLIST_xl_1433"/>
      <sheetName val="_SHOPLIST.xls__SHOPLIST_xl_1434"/>
      <sheetName val="_SHOPLIST.xls__SHOPLIST_xl_1435"/>
      <sheetName val="_SHOPLIST.xls__SHOPLIST_xl_1436"/>
      <sheetName val="_SHOPLIST.xls__SHOPLIST_xl_1437"/>
      <sheetName val="_SHOPLIST.xls__SHOPLIST_xl_1438"/>
      <sheetName val="_SHOPLIST.xls__SHOPLIST_xl_1439"/>
      <sheetName val="_SHOPLIST.xls__SHOPLIST_xl_1440"/>
      <sheetName val="_SHOPLIST.xls__SHOPLIST_xl_1441"/>
      <sheetName val="_SHOPLIST.xls__SHOPLIST_xl_1442"/>
      <sheetName val="_SHOPLIST.xls__SHOPLIST_xl_1443"/>
      <sheetName val="_SHOPLIST.xls__SHOPLIST_xl_1444"/>
      <sheetName val="_SHOPLIST.xls__SHOPLIST_xl_1445"/>
      <sheetName val="_SHOPLIST.xls__SHOPLIST_xl_1446"/>
      <sheetName val="_SHOPLIST.xls__SHOPLIST_xl_1447"/>
      <sheetName val="_SHOPLIST.xls__SHOPLIST_xl_1448"/>
      <sheetName val="_SHOPLIST.xls__SHOPLIST_xl_1449"/>
      <sheetName val="_SHOPLIST.xls__SHOPLIST_xl_1450"/>
      <sheetName val="_SHOPLIST.xls__SHOPLIST_xl_1451"/>
      <sheetName val="_SHOPLIST.xls__SHOPLIST_xl_1452"/>
      <sheetName val="_SHOPLIST.xls__SHOPLIST_xl_1453"/>
      <sheetName val="_SHOPLIST.xls__SHOPLIST_xl_1454"/>
      <sheetName val="_SHOPLIST.xls__SHOPLIST_xl_1455"/>
      <sheetName val="_SHOPLIST.xls__SHOPLIST_xl_1456"/>
      <sheetName val="_SHOPLIST.xls__SHOPLIST_xl_1457"/>
      <sheetName val="_SHOPLIST.xls__SHOPLIST_xl_1458"/>
      <sheetName val="_SHOPLIST.xls__SHOPLIST_xl_1459"/>
      <sheetName val="_SHOPLIST.xls__SHOPLIST_xl_1460"/>
      <sheetName val="_SHOPLIST.xls__SHOPLIST_xl_1461"/>
      <sheetName val="_SHOPLIST.xls__SHOPLIST_xl_1462"/>
      <sheetName val="_SHOPLIST.xls__SHOPLIST_xl_1861"/>
      <sheetName val="_SHOPLIST.xls__SHOPLIST_xl_1862"/>
      <sheetName val="_SHOPLIST.xls__SHOPLIST_xl_1863"/>
      <sheetName val="_SHOPLIST.xls__SHOPLIST_xl_1864"/>
      <sheetName val="_SHOPLIST.xls__SHOPLIST_xl_1865"/>
      <sheetName val="_SHOPLIST.xls__SHOPLIST_xl_1866"/>
      <sheetName val="_SHOPLIST.xls__SHOPLIST_xl_1867"/>
      <sheetName val="_SHOPLIST.xls__SHOPLIST_xl_1868"/>
      <sheetName val="_SHOPLIST.xls__SHOPLIST_xl_1869"/>
      <sheetName val="_SHOPLIST.xls__SHOPLIST_xl_1870"/>
      <sheetName val="_SHOPLIST.xls__SHOPLIST_xl_1871"/>
      <sheetName val="_SHOPLIST.xls__SHOPLIST_xl_1872"/>
      <sheetName val="_SHOPLIST.xls__SHOPLIST_xl_1873"/>
      <sheetName val="_SHOPLIST.xls__SHOPLIST_xl_1874"/>
      <sheetName val="_SHOPLIST.xls__SHOPLIST_xl_1875"/>
      <sheetName val="_SHOPLIST.xls__SHOPLIST_xl_1463"/>
      <sheetName val="_SHOPLIST.xls__SHOPLIST_xl_1464"/>
      <sheetName val="_SHOPLIST.xls__SHOPLIST_xl_1465"/>
      <sheetName val="_SHOPLIST.xls__SHOPLIST_xl_1466"/>
      <sheetName val="_SHOPLIST.xls__SHOPLIST_xl_1467"/>
      <sheetName val="_SHOPLIST.xls__SHOPLIST_xl_1468"/>
      <sheetName val="_SHOPLIST.xls__SHOPLIST_xl_1469"/>
      <sheetName val="_SHOPLIST_xls__SHOPLIST_xls_903"/>
      <sheetName val="_SHOPLIST_xls__SHOPLIST_xls_904"/>
      <sheetName val="_SHOPLIST_xls__SHOPLIST_xls_905"/>
      <sheetName val="_SHOPLIST_xls__SHOPLIST_xls_906"/>
      <sheetName val="_SHOPLIST_xls__SHOPLIST_xls_907"/>
      <sheetName val="_SHOPLIST_xls__SHOPLIST_xls_908"/>
      <sheetName val="_SHOPLIST_xls__SHOPLIST_xls_909"/>
      <sheetName val="_SHOPLIST_xls__SHOPLIST_xls_910"/>
      <sheetName val="_SHOPLIST_xls__SHOPLIST_xls_911"/>
      <sheetName val="_SHOPLIST_xls__SHOPLIST_xls_912"/>
      <sheetName val="_SHOPLIST_xls__SHOPLIST_xls_913"/>
      <sheetName val="_SHOPLIST_xls__SHOPLIST_xls_914"/>
      <sheetName val="_SHOPLIST_xls__SHOPLIST_xls_915"/>
      <sheetName val="_SHOPLIST_xls__SHOPLIST_xls_916"/>
      <sheetName val="_SHOPLIST_xls__SHOPLIST_xls_917"/>
      <sheetName val="_SHOPLIST_xls__SHOPLIST_xls_918"/>
      <sheetName val="_SHOPLIST_xls__SHOPLIST_xls_919"/>
      <sheetName val="_SHOPLIST_xls__SHOPLIST_xls_920"/>
      <sheetName val="_SHOPLIST_xls__SHOPLIST_xls_921"/>
      <sheetName val="_SHOPLIST_xls__SHOPLIST_xls_922"/>
      <sheetName val="_SHOPLIST_xls__SHOPLIST_xls_923"/>
      <sheetName val="_SHOPLIST_xls__SHOPLIST_xls_924"/>
      <sheetName val="_SHOPLIST_xls__SHOPLIST_xls_925"/>
      <sheetName val="_SHOPLIST_xls__SHOPLIST_xls_926"/>
      <sheetName val="_SHOPLIST_xls__SHOPLIST_xls_927"/>
      <sheetName val="_SHOPLIST_xls__SHOPLIST_xls_928"/>
      <sheetName val="_SHOPLIST_xls__SHOPLIST_xls_929"/>
      <sheetName val="_SHOPLIST_xls__SHOPLIST_xls_930"/>
      <sheetName val="_SHOPLIST_xls__SHOPLIST_xls_931"/>
      <sheetName val="_SHOPLIST_xls__SHOPLIST_xls_932"/>
      <sheetName val="_SHOPLIST_xls__SHOPLIST_xls_933"/>
      <sheetName val="_SHOPLIST_xls__SHOPLIST_xl_1048"/>
      <sheetName val="_SHOPLIST_xls__SHOPLIST_xl_1049"/>
      <sheetName val="_SHOPLIST_xls__SHOPLIST_xl_1050"/>
      <sheetName val="_SHOPLIST_xls__SHOPLIST_xl_1051"/>
      <sheetName val="_SHOPLIST_xls__SHOPLIST_xl_1052"/>
      <sheetName val="_SHOPLIST_xls__SHOPLIST_xl_1053"/>
      <sheetName val="_SHOPLIST_xls_70___0_s__i____27"/>
      <sheetName val="_SHOPLIST_xls__SHOPLIST_xls_934"/>
      <sheetName val="_SHOPLIST_xls__SHOPLIST_xl_1054"/>
      <sheetName val="_SHOPLIST_xls__SHOPLIST_xl_1055"/>
      <sheetName val="_SHOPLIST_xls__SHOPLIST_xl_1056"/>
      <sheetName val="_SHOPLIST_xls__SHOPLIST_xls_935"/>
      <sheetName val="_SHOPLIST_xls__SHOPLIST_xls_936"/>
      <sheetName val="_SHOPLIST_xls__SHOPLIST_xls_937"/>
      <sheetName val="_SHOPLIST_xls__SHOPLIST_xls_938"/>
      <sheetName val="_SHOPLIST_xls__SHOPLIST_xl_1057"/>
      <sheetName val="_SHOPLIST_xls__SHOPLIST_xls_939"/>
      <sheetName val="_SHOPLIST_xls__SHOPLIST_xls_940"/>
      <sheetName val="_SHOPLIST_xls__SHOPLIST_xl_1058"/>
      <sheetName val="_SHOPLIST_xls__SHOPLIST_xls_941"/>
      <sheetName val="_SHOPLIST_xls__SHOPLIST_xl_1059"/>
      <sheetName val="_SHOPLIST_xls__SHOPLIST_xls_942"/>
      <sheetName val="_SHOPLIST_xls__SHOPLIST_xl_1060"/>
      <sheetName val="_SHOPLIST_xls__SHOPLIST_xl_1061"/>
      <sheetName val="_SHOPLIST_xls__SHOPLIST_xls_943"/>
      <sheetName val="_SHOPLIST_xls__SHOPLIST_xls_944"/>
      <sheetName val="_SHOPLIST_xls__SHOPLIST_xls_945"/>
      <sheetName val="_SHOPLIST_xls__SHOPLIST_xls_946"/>
      <sheetName val="_SHOPLIST_xls__SHOPLIST_xls_947"/>
      <sheetName val="_SHOPLIST_xls__SHOPLIST_xls_948"/>
      <sheetName val="_SHOPLIST_xls__SHOPLIST_xls_949"/>
      <sheetName val="_SHOPLIST_xls__SHOPLIST_xls_950"/>
      <sheetName val="_SHOPLIST_xls__SHOPLIST_xls_951"/>
      <sheetName val="_SHOPLIST_xls__SHOPLIST_xls_952"/>
      <sheetName val="_SHOPLIST_xls__SHOPLIST_xl_1062"/>
      <sheetName val="_SHOPLIST_xls__SHOPLIST_xls_953"/>
      <sheetName val="_SHOPLIST_xls__SHOPLIST_xl_1063"/>
      <sheetName val="_SHOPLIST_xls__SHOPLIST_xl_1064"/>
      <sheetName val="_SHOPLIST_xls__SHOPLIST_xls_954"/>
      <sheetName val="_SHOPLIST_xls__SHOPLIST_xls_955"/>
      <sheetName val="_SHOPLIST_xls__SHOPLIST_xls_956"/>
      <sheetName val="_SHOPLIST_xls__SHOPLIST_xls_957"/>
      <sheetName val="_SHOPLIST_xls__SHOPLIST_xls_958"/>
      <sheetName val="_SHOPLIST_xls__SHOPLIST_xls_959"/>
      <sheetName val="_SHOPLIST_xls__SHOPLIST_xls_960"/>
      <sheetName val="_SHOPLIST_xls__SHOPLIST_xls_961"/>
      <sheetName val="_SHOPLIST_xls__SHOPLIST_xls_962"/>
      <sheetName val="_SHOPLIST_xls__SHOPLIST_xls_963"/>
      <sheetName val="_SHOPLIST_xls__SHOPLIST_xls_964"/>
      <sheetName val="_SHOPLIST_xls__SHOPLIST_xl_1065"/>
      <sheetName val="_SHOPLIST_xls__SHOPLIST_xl_1066"/>
      <sheetName val="_SHOPLIST_xls__SHOPLIST_xls_965"/>
      <sheetName val="_SHOPLIST_xls__SHOPLIST_xls_966"/>
      <sheetName val="_SHOPLIST_xls__SHOPLIST_xls_967"/>
      <sheetName val="_SHOPLIST_xls__SHOPLIST_xls_968"/>
      <sheetName val="_SHOPLIST_xls__SHOPLIST_xls_969"/>
      <sheetName val="_SHOPLIST_xls__SHOPLIST_xls_970"/>
      <sheetName val="_SHOPLIST_xls__SHOPLIST_xls_971"/>
      <sheetName val="_SHOPLIST_xls__SHOPLIST_xls_972"/>
      <sheetName val="_SHOPLIST_xls__SHOPLIST_xls_973"/>
      <sheetName val="_SHOPLIST_xls__SHOPLIST_xls_974"/>
      <sheetName val="_SHOPLIST_xls__SHOPLIST_xls_975"/>
      <sheetName val="_SHOPLIST_xls__SHOPLIST_xls_976"/>
      <sheetName val="_SHOPLIST_xls__SHOPLIST_xls_977"/>
      <sheetName val="_SHOPLIST_xls__SHOPLIST_xl_1067"/>
      <sheetName val="_SHOPLIST_xls__SHOPLIST_xls_978"/>
      <sheetName val="_SHOPLIST_xls__SHOPLIST_xl_1068"/>
      <sheetName val="_SHOPLIST_xls__SHOPLIST_xl_1069"/>
      <sheetName val="_SHOPLIST_xls__SHOPLIST_xl_1070"/>
      <sheetName val="_SHOPLIST_xls__SHOPLIST_xl_1071"/>
      <sheetName val="_SHOPLIST_xls__SHOPLIST_xls_979"/>
      <sheetName val="_SHOPLIST_xls__SHOPLIST_xl_1072"/>
      <sheetName val="_SHOPLIST_xls__SHOPLIST_xls_980"/>
      <sheetName val="_SHOPLIST_xls__SHOPLIST_xls_981"/>
      <sheetName val="_SHOPLIST_xls__SHOPLIST_xls_982"/>
      <sheetName val="_SHOPLIST_xls__SHOPLIST_xls_983"/>
      <sheetName val="_SHOPLIST_xls__SHOPLIST_xls_984"/>
      <sheetName val="_SHOPLIST_xls__SHOPLIST_xls_985"/>
      <sheetName val="_SHOPLIST_xls__SHOPLIST_xls_986"/>
      <sheetName val="_SHOPLIST_xls__SHOPLIST_xl_1073"/>
      <sheetName val="_SHOPLIST_xls__SHOPLIST_xl_1074"/>
      <sheetName val="_SHOPLIST_xls__SHOPLIST_xls_987"/>
      <sheetName val="_SHOPLIST_xls__SHOPLIST_xls_988"/>
      <sheetName val="_SHOPLIST_xls__SHOPLIST_xls_989"/>
      <sheetName val="_SHOPLIST_xls__SHOPLIST_xls_990"/>
      <sheetName val="_SHOPLIST_xls__SHOPLIST_xls_991"/>
      <sheetName val="_SHOPLIST_xls__SHOPLIST_xls_992"/>
      <sheetName val="_SHOPLIST_xls__SHOPLIST_xls_993"/>
      <sheetName val="_SHOPLIST_xls__SHOPLIST_xls_994"/>
      <sheetName val="_SHOPLIST_xls__SHOPLIST_xls_995"/>
      <sheetName val="_SHOPLIST_xls__SHOPLIST_xl_1075"/>
      <sheetName val="_SHOPLIST_xls__SHOPLIST_xls_996"/>
      <sheetName val="_SHOPLIST_xls__SHOPLIST_xls_997"/>
      <sheetName val="_SHOPLIST_xls__SHOPLIST_xls_998"/>
      <sheetName val="_SHOPLIST_xls__SHOPLIST_xls_999"/>
      <sheetName val="_SHOPLIST_xls__SHOPLIST_xl_1000"/>
      <sheetName val="_SHOPLIST_xls__SHOPLIST_xl_1001"/>
      <sheetName val="_SHOPLIST_xls__SHOPLIST_xl_1002"/>
      <sheetName val="_SHOPLIST_xls__SHOPLIST_xl_1076"/>
      <sheetName val="_SHOPLIST_xls__SHOPLIST_xl_1003"/>
      <sheetName val="_SHOPLIST_xls__SHOPLIST_xl_1004"/>
      <sheetName val="_SHOPLIST_xls__SHOPLIST_xl_1005"/>
      <sheetName val="_SHOPLIST_xls__SHOPLIST_xl_1006"/>
      <sheetName val="_SHOPLIST_xls__SHOPLIST_xl_1007"/>
      <sheetName val="_SHOPLIST_xls__SHOPLIST_xl_1008"/>
      <sheetName val="_SHOPLIST_xls__SHOPLIST_xl_1009"/>
      <sheetName val="_SHOPLIST_xls__SHOPLIST_xl_1010"/>
      <sheetName val="_SHOPLIST_xls__SHOPLIST_xl_1011"/>
      <sheetName val="_SHOPLIST_xls__SHOPLIST_xl_1012"/>
      <sheetName val="_SHOPLIST_xls__SHOPLIST_xl_1013"/>
      <sheetName val="_SHOPLIST_xls__SHOPLIST_xl_1014"/>
      <sheetName val="_SHOPLIST_xls__SHOPLIST_xl_1015"/>
      <sheetName val="_SHOPLIST_xls__SHOPLIST_xl_1016"/>
      <sheetName val="_SHOPLIST_xls__SHOPLIST_xl_1017"/>
      <sheetName val="_SHOPLIST_xls__SHOPLIST_xl_1018"/>
      <sheetName val="_SHOPLIST_xls__SHOPLIST_xl_1019"/>
      <sheetName val="_SHOPLIST_xls__SHOPLIST_xl_1020"/>
      <sheetName val="_SHOPLIST_xls__SHOPLIST_xl_1077"/>
      <sheetName val="_SHOPLIST_xls__SHOPLIST_xl_1021"/>
      <sheetName val="_SHOPLIST_xls__SHOPLIST_xl_1022"/>
      <sheetName val="_SHOPLIST_xls__SHOPLIST_xl_1023"/>
      <sheetName val="_SHOPLIST_xls__SHOPLIST_xl_1024"/>
      <sheetName val="_SHOPLIST_xls__SHOPLIST_xl_1025"/>
      <sheetName val="_SHOPLIST_xls__SHOPLIST_xl_1026"/>
      <sheetName val="_SHOPLIST_xls__SHOPLIST_xl_1027"/>
      <sheetName val="_SHOPLIST_xls__SHOPLIST_xl_1028"/>
      <sheetName val="_SHOPLIST_xls__SHOPLIST_xl_1029"/>
      <sheetName val="_SHOPLIST_xls__SHOPLIST_xl_1078"/>
      <sheetName val="_SHOPLIST_xls__SHOPLIST_xl_1030"/>
      <sheetName val="_SHOPLIST_xls__SHOPLIST_xl_1031"/>
      <sheetName val="_SHOPLIST_xls__SHOPLIST_xl_1032"/>
      <sheetName val="_SHOPLIST_xls__SHOPLIST_xl_1033"/>
      <sheetName val="_SHOPLIST_xls__SHOPLIST_xl_1034"/>
      <sheetName val="_SHOPLIST_xls__SHOPLIST_xl_1035"/>
      <sheetName val="_SHOPLIST_xls__SHOPLIST_xl_1036"/>
      <sheetName val="_SHOPLIST_xls__SHOPLIST_xl_1037"/>
      <sheetName val="_SHOPLIST_xls__SHOPLIST_xl_1038"/>
      <sheetName val="_SHOPLIST_xls__SHOPLIST_xl_1079"/>
      <sheetName val="_SHOPLIST_xls__SHOPLIST_xl_1039"/>
      <sheetName val="_SHOPLIST_xls__SHOPLIST_xl_1040"/>
      <sheetName val="_SHOPLIST_xls__SHOPLIST_xl_1041"/>
      <sheetName val="_SHOPLIST_xls__SHOPLIST_xl_1042"/>
      <sheetName val="_SHOPLIST_xls__SHOPLIST_xl_1043"/>
      <sheetName val="_SHOPLIST_xls__SHOPLIST_xl_1044"/>
      <sheetName val="_SHOPLIST_xls__SHOPLIST_xl_1045"/>
      <sheetName val="_SHOPLIST_xls_70_x005f_x005f_x005f_x0000__8"/>
      <sheetName val="_SHOPLIST_xls__SHOPLIST_xl_1046"/>
      <sheetName val="_SHOPLIST_xls__SHOPLIST_xl_1047"/>
      <sheetName val="_SHOPLIST_xls_70___0_s__i____28"/>
      <sheetName val="_SHOPLIST_xls__SHOPLIST_xls__V7"/>
      <sheetName val="_SHOPLIST_xls__VW__VU________19"/>
      <sheetName val="_SHOPLIST_xls_70_x005f_x0000___0_x_10"/>
      <sheetName val="_SHOPLIST_xls_70___0_s__i____29"/>
      <sheetName val="_SHOPLIST_xls__VW__VU________20"/>
      <sheetName val="_SHOPLIST_xls_70___0_s__i____30"/>
      <sheetName val="_SHOPLIST_xls__SHOPLIST_xl_1080"/>
      <sheetName val="_SHOPLIST_xls__SHOPLIST_xl_1081"/>
      <sheetName val="_SHOPLIST_xls__SHOPLIST_xl_1082"/>
      <sheetName val="_SHOPLIST_xls__SHOPLIST_xl_1083"/>
      <sheetName val="_SHOPLIST_xls__SHOPLIST_xl_1084"/>
      <sheetName val="_SHOPLIST_xls__SHOPLIST_xl_1085"/>
      <sheetName val="_SHOPLIST_xls__SHOPLIST_xl_1086"/>
      <sheetName val="_SHOPLIST_xls__SHOPLIST_xl_1087"/>
      <sheetName val="_SHOPLIST_xls__SHOPLIST_xl_1088"/>
      <sheetName val="_SHOPLIST_xls__SHOPLIST_xl_1089"/>
      <sheetName val="_SHOPLIST_xls__SHOPLIST_xl_1090"/>
      <sheetName val="_SHOPLIST_xls__SHOPLIST_xl_1091"/>
      <sheetName val="_SHOPLIST_xls__SHOPLIST_xl_1092"/>
      <sheetName val="_SHOPLIST_xls__SHOPLIST_xl_1093"/>
      <sheetName val="_SHOPLIST_xls__SHOPLIST_xl_1094"/>
      <sheetName val="_SHOPLIST_xls__SHOPLIST_xl_1095"/>
      <sheetName val="_SHOPLIST_xls__SHOPLIST_xl_1096"/>
      <sheetName val="_SHOPLIST_xls__SHOPLIST_xl_1097"/>
      <sheetName val="_SHOPLIST_xls__SHOPLIST_xl_1098"/>
      <sheetName val="_SHOPLIST_xls__SHOPLIST_xl_1099"/>
      <sheetName val="_SHOPLIST_xls__SHOPLIST_xl_1100"/>
      <sheetName val="_SHOPLIST_xls__SHOPLIST_xl_1101"/>
      <sheetName val="_SHOPLIST_xls__SHOPLIST_xl_1102"/>
      <sheetName val="_SHOPLIST_xls__SHOPLIST_xl_1103"/>
      <sheetName val="_SHOPLIST_xls__SHOPLIST_xl_1104"/>
      <sheetName val="_SHOPLIST_xls__SHOPLIST_xl_1105"/>
      <sheetName val="_SHOPLIST_xls__SHOPLIST_xl_1106"/>
      <sheetName val="_SHOPLIST_xls__SHOPLIST_xl_1107"/>
      <sheetName val="_SHOPLIST_xls__SHOPLIST_xl_1108"/>
      <sheetName val="_SHOPLIST_xls__SHOPLIST_xl_1109"/>
      <sheetName val="_SHOPLIST_xls__SHOPLIST_xl_1110"/>
      <sheetName val="_SHOPLIST_xls__SHOPLIST_xl_1111"/>
      <sheetName val="_SHOPLIST_xls__SHOPLIST_xl_1112"/>
      <sheetName val="_SHOPLIST_xls__SHOPLIST_xl_1113"/>
      <sheetName val="_SHOPLIST_xls__SHOPLIST_xl_1114"/>
      <sheetName val="_SHOPLIST_xls__SHOPLIST_xl_1115"/>
      <sheetName val="_SHOPLIST_xls__SHOPLIST_xl_1116"/>
      <sheetName val="_SHOPLIST_xls__SHOPLIST_xl_1117"/>
      <sheetName val="_SHOPLIST_xls__SHOPLIST_xl_1118"/>
      <sheetName val="_SHOPLIST_xls__SHOPLIST_xl_1119"/>
      <sheetName val="_SHOPLIST_xls__SHOPLIST_xl_1120"/>
      <sheetName val="_SHOPLIST_xls__SHOPLIST_xl_1121"/>
      <sheetName val="_SHOPLIST_xls__SHOPLIST_xl_1122"/>
      <sheetName val="_SHOPLIST_xls__SHOPLIST_xl_1123"/>
      <sheetName val="_SHOPLIST_xls__SHOPLIST_xl_1124"/>
      <sheetName val="_SHOPLIST_xls__SHOPLIST_xl_1125"/>
      <sheetName val="_SHOPLIST_xls__SHOPLIST_xl_1126"/>
      <sheetName val="_SHOPLIST_xls__SHOPLIST_xl_1127"/>
      <sheetName val="_SHOPLIST_xls__SHOPLIST_xl_1128"/>
      <sheetName val="_SHOPLIST_xls__SHOPLIST_xl_1129"/>
      <sheetName val="_SHOPLIST_xls__SHOPLIST_xl_1130"/>
      <sheetName val="_SHOPLIST_xls__SHOPLIST_xl_1131"/>
      <sheetName val="_SHOPLIST_xls__SHOPLIST_xl_1132"/>
      <sheetName val="_SHOPLIST_xls__SHOPLIST_xl_1133"/>
      <sheetName val="_SHOPLIST_xls__SHOPLIST_xl_1134"/>
      <sheetName val="_SHOPLIST_xls__SHOPLIST_xl_1135"/>
      <sheetName val="_SHOPLIST_xls__SHOPLIST_xl_1136"/>
      <sheetName val="_SHOPLIST_xls__SHOPLIST_xl_1137"/>
      <sheetName val="_SHOPLIST_xls__SHOPLIST_xl_1138"/>
      <sheetName val="_SHOPLIST_xls__SHOPLIST_xl_1139"/>
      <sheetName val="_SHOPLIST_xls__SHOPLIST_xl_1140"/>
      <sheetName val="_SHOPLIST_xls__SHOPLIST_xl_1141"/>
      <sheetName val="_SHOPLIST.xls__VW__VU________24"/>
      <sheetName val="_SHOPLIST.xls__VW__VU________25"/>
      <sheetName val="_SHOPLIST.xls_70_x005f_x0000___0_x_13"/>
      <sheetName val="_SHOPLIST.xls_70_x005f_x005f_x005f_x0000_13"/>
      <sheetName val="_SHOPLIST.xls_70_x005f_x005f_x005f_x0000_12"/>
      <sheetName val="_SHOPLIST.xls_70_,_0_s«i_x"/>
      <sheetName val="_SIOPLIST.yls__SHOPLIST_xls_491"/>
      <sheetName val="_SIOPLHST.yls_^SHOQLIST_xls_508"/>
      <sheetName val="_SHOPLIST.xls__SHOQLISU_xlr_524"/>
      <sheetName val="_SIOPLHST.xls__SHOPLIST_xlr_535"/>
      <sheetName val="_SHOPLIST.xls_^SHOPLIST_xls_537"/>
      <sheetName val="_SHOPLIST.xls__SHOPLIST_xlr_539"/>
      <sheetName val="_SHOPLIST_xls__VW4"/>
      <sheetName val="_SHOPLIST_xls_70,_0s«iÆøí¬i24"/>
      <sheetName val="_SHOPLIST_xls__VWVU))3"/>
      <sheetName val="_SHOPLIST_xls_70,_0s«iÆøí¬i25"/>
      <sheetName val="_SHOPLIST_xls__VW5"/>
      <sheetName val="_SHOPLIST_xls_70,_0s«iÆøí¬i112"/>
      <sheetName val="_SHOPLIST_xls_70,_0s«_iÆø_í¬4"/>
      <sheetName val="_SHOPLIST_xls_70,_0s«iÆøí¬i26"/>
      <sheetName val="_SHOPLIST_xls_70,_0s«iÆøí¬i34"/>
      <sheetName val="_SHOPLIST_xls__VWVU))4"/>
      <sheetName val="_SHOPLIST_xls_70,_0s«iÆøí¬i27"/>
      <sheetName val="_SHOPLIST_xls_70,_0s«iÆøí¬7"/>
      <sheetName val="_SHOPLIST_xls__SH7"/>
      <sheetName val="_SHOPLIST_xls_70_7"/>
      <sheetName val="_SHOPLIST_xls__VW6"/>
      <sheetName val="_SHOPLIST_xls_70,_0s«i_x6"/>
      <sheetName val="_SHOPLIST_xls_70_x005f_x0000_,_0_x004"/>
      <sheetName val="_SHOPLIST_xls__VWVU))tÏØ0_189"/>
      <sheetName val="_SHOPLIST_xls__VWVU))tÏØ0_190"/>
      <sheetName val="_SHOPLIST_xls__VWVU))tÏØ0_191"/>
      <sheetName val="_SHOPLIST_xls__VWVU))tÏØ0_192"/>
      <sheetName val="_SHOPLIST_xls__VWVU))tÏØ0_193"/>
      <sheetName val="_SHOPLIST_xls__VWVU))tÏØ0_194"/>
      <sheetName val="_SHOPLIST_xls_70,_0s«iÆøí¬i113"/>
      <sheetName val="_SHOPLIST_xls_70,_0s«_iÆø_í¬5"/>
      <sheetName val="_SHOPLIST_xls_70,_0s«iÆøí¬i28"/>
      <sheetName val="_SHOPLIST_xls_70,_0s«iÆøí¬i35"/>
      <sheetName val="_SHOPLIST_xls__VWVU))5"/>
      <sheetName val="_SHOPLIST_xls_70,_0s«iÆøí¬i29"/>
      <sheetName val="_SHOPLIST_xls_7018"/>
      <sheetName val="___________23"/>
      <sheetName val="_SHOPLIST_xls__VWVU))tÏØ0_195"/>
      <sheetName val="_SHOPLIST_xls__VWVU))tÏØ0_196"/>
      <sheetName val="_SHOPLIST_xls_70,18"/>
      <sheetName val="_SHOPLIST_xls__VWVU))tÏØ0_197"/>
      <sheetName val="_SHOPLIST_xls__VWVU))tÏØ0_198"/>
      <sheetName val="_SHOPLIST_xls__VWVU))tÏØ0_199"/>
      <sheetName val="_SHOPLIST_xls__VWVU))tÏØ0_200"/>
      <sheetName val="_SHOPLIST_xls__VWVU))tÏØ0_201"/>
      <sheetName val="_SHOPLIST_xls__VWVU))tÏØ0_202"/>
      <sheetName val="_SHOPLIST_xls__VWVU))tÏØ0_203"/>
      <sheetName val="_SHOPLIST_xls__VWVU))tÏØ0_204"/>
      <sheetName val="_SHOPLIST_xls__VWVU))tÏØ0_205"/>
      <sheetName val="_SHOPLIST_xls_70,_0s«iÆøí¬8"/>
      <sheetName val="_SHOPLIST_xls__SH8"/>
      <sheetName val="_SHOPLIST_xls_70_8"/>
      <sheetName val="_SHOPLIST_xls__VW7"/>
      <sheetName val="_SHOPLIST_xls__VWVU))tÏØ0_206"/>
      <sheetName val="_SHOPLIST_xls__VWVU))tÏØ0_207"/>
      <sheetName val="_SHOPLIST_xls__VWVU))tÏØ0_208"/>
      <sheetName val="_SHOPLIST_xls_70,_0s«i_x7"/>
      <sheetName val="_SHOPLIST_xls_70_x005f_x0000_,_0_x005"/>
      <sheetName val="_SHOPLIST_xls__VWVU))tÏØ0_209"/>
      <sheetName val="_SHOPLIST_xls__VWVU))tÏØ0_210"/>
      <sheetName val="_SHOPLIST_xls__VWVU))tÏØ0_211"/>
      <sheetName val="_SHOPLIST_xls__VWVU))tÏØ0_212"/>
      <sheetName val="_SHOPLIST_xls__VWVU))tÏØ0_213"/>
      <sheetName val="_SHOPLIST_xls__VWVU))tÏØ0_214"/>
      <sheetName val="_SHOPLIST_xls__VWVU))tÏØ0_215"/>
      <sheetName val="_SHOPLIST_xls__VWVU))tÏØ0_216"/>
      <sheetName val="_SHOPLIST_xls_70,_0s«iÆøí¬i114"/>
      <sheetName val="_SHOPLIST_xls_70,_0s«_iÆø_í¬6"/>
      <sheetName val="_SHOPLIST_xls_70,_0s«iÆøí¬i210"/>
      <sheetName val="_SHOPLIST_xls_70,_0s«iÆøí¬i36"/>
      <sheetName val="_SHOPLIST_xls__VWVU))6"/>
      <sheetName val="_SHOPLIST.xls_70___0_s__i____38"/>
      <sheetName val="_SHOPLIST_xls__VWVU))tÏØ0_217"/>
      <sheetName val="_SHOPLIST_xls__VWVU))tÏØ0_218"/>
      <sheetName val="_SHOPLIST_xls__VWVU))tÏØ0_219"/>
      <sheetName val="_SHOPLIST_xls__VWVU))tÏØ0_220"/>
      <sheetName val="_SHOPLIST_xls__VWVU))tÏØ0_221"/>
      <sheetName val="_SHOPLIST_xls__VWVU))tÏØ0_222"/>
      <sheetName val="_SHOPLIST_xls__VWVU))tÏØ0_223"/>
      <sheetName val="_SHOPLIST.xls_70___0_s__i____48"/>
      <sheetName val="_SHOPLIST.xls__VW__VU________28"/>
      <sheetName val="_SHOPLIST.xls__VW__VU________29"/>
      <sheetName val="_SHOPLIST.xls_70___0_s__i____49"/>
      <sheetName val="_SHOPLIST.xls_70_x005f_x0000___0_x_15"/>
      <sheetName val="_SHOPLIST.xls_70___0_s__i____50"/>
      <sheetName val="_SHOPLIST.xls__SHOPLIST_xl_3232"/>
      <sheetName val="_SHOPLIST.xls__SHOPLIST_xl_3233"/>
      <sheetName val="_SHOPLIST.xls__SHOPLIST_xl_3234"/>
      <sheetName val="_SHOPLIST.xls__SHOPLIST_xl_3235"/>
      <sheetName val="_SHOPLIST.xls__SHOPLIST_xl_3236"/>
      <sheetName val="_SHOPLIST.xls__SHOPLIST_xl_3237"/>
      <sheetName val="_SHOPLIST.xls__SHOPLIST_xl_3238"/>
      <sheetName val="_SHOPLIST.xls__SHOPLIST_xl_3239"/>
      <sheetName val="_SHOPLIST.xls__SHOPLIST_xl_3240"/>
      <sheetName val="_SHOPLIST.xls__SHOPLIST_xl_3241"/>
      <sheetName val="_SHOPLIST.xls__SHOPLIST_xl_3242"/>
      <sheetName val="_SHOPLIST.xls__SHOPLIST_xl_3243"/>
      <sheetName val="_SHOPLIST.xls__SHOPLIST_xl_3244"/>
      <sheetName val="_SHOPLIST.xls__SHOPLIST_xl_3245"/>
      <sheetName val="_SHOPLIST.xls__SHOPLIST_xl_3246"/>
      <sheetName val="_SHOPLIST.xls__SHOPLIST_xl_3247"/>
      <sheetName val="_SHOPLIST.xls__SHOPLIST_xl_3248"/>
      <sheetName val="_SHOPLIST.xls__SHOPLIST_xl_3249"/>
      <sheetName val="_SHOPLIST.xls__SHOPLIST_xl_3250"/>
      <sheetName val="_SHOPLIST.xls__SHOPLIST_xl_3251"/>
      <sheetName val="_SHOPLIST.xls__SHOPLIST_xl_3252"/>
      <sheetName val="_SHOPLIST.xls__SHOPLIST_xl_3253"/>
      <sheetName val="_SHOPLIST.xls__SHOPLIST_xl_3254"/>
      <sheetName val="_SHOPLIST.xls__SHOPLIST_xl_3255"/>
      <sheetName val="_SHOPLIST.xls__SHOPLIST_xl_3256"/>
      <sheetName val="_SHOPLIST.xls__SHOPLIST_xl_3257"/>
      <sheetName val="_SHOPLIST.xls__SHOPLIST_xl_3258"/>
      <sheetName val="_SHOPLIST.xls__SHOPLIST_xl_3259"/>
      <sheetName val="_SHOPLIST.xls__SHOPLIST_xl_3260"/>
      <sheetName val="_SHOPLIST.xls__SHOPLIST_xl_3261"/>
      <sheetName val="_SHOPLIST.xls__SHOPLIST_xl_3262"/>
      <sheetName val="_SHOPLIST.xls__SHOPLIST_xl_3263"/>
      <sheetName val="_SHOPLIST.xls__SHOPLIST_xl_3264"/>
      <sheetName val="_SHOPLIST.xls__SHOPLIST_xl_3265"/>
      <sheetName val="_SHOPLIST.xls__SHOPLIST_xl_3266"/>
      <sheetName val="_SHOPLIST.xls__SHOPLIST_xl_3267"/>
      <sheetName val="_SHOPLIST.xls__SHOPLIST_xl_3268"/>
      <sheetName val="_SHOPLIST.xls__SHOPLIST_xl_3269"/>
      <sheetName val="_SHOPLIST.xls__SHOPLIST_xl_3270"/>
      <sheetName val="_SHOPLIST.xls__SHOPLIST_xl_3271"/>
      <sheetName val="_SHOPLIST.xls__SHOPLIST_xl_3272"/>
      <sheetName val="_SHOPLIST.xls__SHOPLIST_xl_3273"/>
      <sheetName val="_SHOPLIST.xls__SHOPLIST_xl_3274"/>
      <sheetName val="_SHOPLIST.xls__SHOPLIST_xl_3275"/>
      <sheetName val="_SHOPLIST.xls__SHOPLIST_xl_3276"/>
      <sheetName val="_SHOPLIST.xls__SHOPLIST_xl_3277"/>
      <sheetName val="_SHOPLIST.xls__SHOPLIST_xl_3278"/>
      <sheetName val="_SHOPLIST.xls__SHOPLIST_xl_3279"/>
      <sheetName val="_SHOPLIST.xls__SHOPLIST_xl_3280"/>
      <sheetName val="_SHOPLIST.xls__SHOPLIST_xl_3281"/>
      <sheetName val="_SHOPLIST.xls__SHOPLIST_xl_3282"/>
      <sheetName val="_SHOPLIST.xls__SHOPLIST_xl_3283"/>
      <sheetName val="_SHOPLIST.xls__SHOPLIST_xl_3284"/>
      <sheetName val="_SHOPLIST.xls__SHOPLIST_xl_3285"/>
      <sheetName val="_SHOPLIST.xls__SHOPLIST_xl_3286"/>
      <sheetName val="_SHOPLIST.xls__SHOPLIST_xl_3287"/>
      <sheetName val="_SHOPLIST.xls__SHOPLIST_xl_3288"/>
      <sheetName val="_SHOPLIST.xls__SHOPLIST_xl_3289"/>
      <sheetName val="_SHOPLIST.xls__SHOPLIST_xl_3290"/>
      <sheetName val="_SHOPLIST.xls__SHOPLIST_xl_3291"/>
      <sheetName val="_SHOPLIST.xls__SHOPLIST_xl_3292"/>
      <sheetName val="_SHOPLIST.xls__SHOPLIST_xl_3293"/>
      <sheetName val="_SHOPLIST.xls__SHOPLIST_xl_3294"/>
      <sheetName val="_SHOPLIST.xls__SHOPLIST_xl_3295"/>
      <sheetName val="_SHOPLIST.xls__SHOPLIST_xl_3296"/>
      <sheetName val="_SHOPLIST.xls__SHOPLIST_xl_3297"/>
      <sheetName val="_SHOPLIST.xls__SHOPLIST_xl_3298"/>
      <sheetName val="_SHOPLIST.xls__SHOPLIST_xl_3299"/>
      <sheetName val="_SHOPLIST.xls__SHOPLIST_xl_3300"/>
      <sheetName val="_SHOPLIST.xls__SHOPLIST_xl_3301"/>
      <sheetName val="_SHOPLIST.xls__SHOPLIST_xl_3302"/>
      <sheetName val="_SHOPLIST.xls__SHOPLIST_xl_3303"/>
      <sheetName val="_SHOPLIST.xls__SHOPLIST_xl_3304"/>
      <sheetName val="_SHOPLIST.xls__SHOPLIST_xl_3305"/>
      <sheetName val="_SHOPLIST.xls__SHOPLIST_xl_3306"/>
      <sheetName val="_SHOPLIST.xls__SHOPLIST_xl_3307"/>
      <sheetName val="_SHOPLIST.xls__SHOPLIST_xl_3308"/>
      <sheetName val="_SHOPLIST.xls__SHOPLIST_xl_3309"/>
      <sheetName val="_SHOPLIST.xls__SHOPLIST_xl_3310"/>
      <sheetName val="_SHOPLIST.xls__SHOPLIST_xl_3311"/>
      <sheetName val="_SHOPLIST.xls__SHOPLIST_xl_3312"/>
      <sheetName val="_SHOPLIST.xls__SHOPLIST_xl_3313"/>
      <sheetName val="_SHOPLIST.xls__SHOPLIST_xl_3314"/>
      <sheetName val="_SHOPLIST.xls__SHOPLIST_xl_3315"/>
      <sheetName val="_SHOPLIST.xls__SHOPLIST_xl_3316"/>
      <sheetName val="_SHOPLIST.xls__SHOPLIST_xl_3317"/>
      <sheetName val="_SHOPLIST.xls__SHOPLIST_xl_3318"/>
      <sheetName val="_SHOPLIST.xls__SHOPLIST_xl_3319"/>
      <sheetName val="_SHOPLIST.xls__SHOPLIST_xl_3320"/>
      <sheetName val="_SHOPLIST.xls__SHOPLIST_xl_3321"/>
      <sheetName val="_SHOPLIST.xls__SHOPLIST_xl_3322"/>
      <sheetName val="_SHOPLIST.xls__SHOPLIST_xl_3323"/>
      <sheetName val="_SHOPLIST.xls__SHOPLIST_xl_3324"/>
      <sheetName val="_SHOPLIST.xls__SHOPLIST_xl_3325"/>
      <sheetName val="_SHOPLIST.xls__SHOPLIST_xl_3326"/>
      <sheetName val="_SHOPLIST.xls__SHOPLIST_xl_3327"/>
      <sheetName val="_SHOPLIST.xls__SHOPLIST_xl_3328"/>
      <sheetName val="_SHOPLIST.xls__SHOPLIST_xl_3329"/>
      <sheetName val="_SHOPLIST.xls__SHOPLIST_xl_3330"/>
      <sheetName val="_SHOPLIST.xls__SHOPLIST_xl_3331"/>
      <sheetName val="_SHOPLIST.xls__SHOPLIST_xl_3332"/>
      <sheetName val="_SHOPLIST.xls__SHOPLIST_xl_3333"/>
      <sheetName val="_SHOPLIST.xls__SHOPLIST_xl_3334"/>
      <sheetName val="_SHOPLIST.xls__SHOPLIST_xl_3335"/>
      <sheetName val="_SHOPLIST.xls__SHOPLIST_xl_3336"/>
      <sheetName val="_SHOPLIST.xls__SHOPLIST_xl_3337"/>
      <sheetName val="_SHOPLIST.xls__SHOPLIST_xl_3338"/>
      <sheetName val="_SHOPLIST.xls__SHOPLIST_xl_3339"/>
      <sheetName val="_SHOPLIST.xls__SHOPLIST_xl_3340"/>
      <sheetName val="_SHOPLIST.xls__SHOPLIST_xl_3341"/>
      <sheetName val="_SHOPLIST.xls__SHOPLIST_xl_3342"/>
      <sheetName val="_SHOPLIST.xls__SHOPLIST_xl_3343"/>
      <sheetName val="_SHOPLIST.xls__SHOPLIST_xl_3344"/>
      <sheetName val="_SHOPLIST.xls__SHOPLIST_xl_3345"/>
      <sheetName val="_SHOPLIST.xls__SHOPLIST_xl_3346"/>
      <sheetName val="_SHOPLIST.xls__SHOPLIST_xl_3347"/>
      <sheetName val="_SHOPLIST.xls__SHOPLIST_xl_3348"/>
      <sheetName val="_SHOPLIST.xls__SHOPLIST_xl_3349"/>
      <sheetName val="_SHOPLIST.xls__SHOPLIST_xl_3350"/>
      <sheetName val="_SHOPLIST.xls__SHOPLIST_xl_3351"/>
      <sheetName val="_SHOPLIST.xls__SHOPLIST_xl_3352"/>
      <sheetName val="_SHOPLIST.xls__SHOPLIST_xl_3353"/>
      <sheetName val="_SHOPLIST.xls__SHOPLIST_xl_3354"/>
      <sheetName val="_SHOPLIST.xls__SHOPLIST_xl_3355"/>
      <sheetName val="_SHOPLIST.xls__SHOPLIST_xl_3356"/>
      <sheetName val="_SHOPLIST.xls__SHOPLIST_xl_3357"/>
      <sheetName val="_SHOPLIST.xls_70_x005f_x005f_x005f_x0000_14"/>
      <sheetName val="_SHOPLIST.xls__SHOPLIST_xl_3358"/>
      <sheetName val="_SHOPLIST.xls__SHOPLIST_xl_3359"/>
      <sheetName val="_SHOPLIST.xls__SHOPLIST_xl_3360"/>
      <sheetName val="_SHOPLIST.xls__SHOPLIST_xl_3361"/>
      <sheetName val="_SHOPLIST.xls__SHOPLIST_xl_3362"/>
      <sheetName val="_SHOPLIST.xls__SHOPLIST_xl_3363"/>
      <sheetName val="_SHOPLIST.xls__SHOPLIST_xl_3364"/>
      <sheetName val="_SHOPLIST.xls__SHOPLIST_xl_3365"/>
      <sheetName val="_SHOPLIST.xls__SHOPLIST_xl_3366"/>
      <sheetName val="_SHOPLIST.xls__SHOPLIST_xl_3367"/>
      <sheetName val="_SHOPLIST.xls__SHOPLIST_xl_3368"/>
      <sheetName val="_SHOPLIST.xls__SHOPLIST_xl_3369"/>
      <sheetName val="_SHOPLIST.xls__SHOPLIST_xl_3370"/>
      <sheetName val="_SHOPLIST.xls_70___0_s__i____51"/>
      <sheetName val="_SHOPLIST.xls__SHOPLIST_xl_3371"/>
      <sheetName val="_SHOPLIST.xls__SHOPLIST_xl_3372"/>
      <sheetName val="_SHOPLIST.xls__SHOPLIST_xl_3373"/>
      <sheetName val="_SHOPLIST.xls__SHOPLIST_xl_3374"/>
      <sheetName val="_SHOPLIST.xls__SHOPLIST_xl_3375"/>
      <sheetName val="_SHOPLIST.xls__SHOPLIST_xl_3376"/>
      <sheetName val="_SHOPLIST.xls__SHOPLIST_xl_3377"/>
      <sheetName val="_SHOPLIST.xls__SHOPLIST_xl_3378"/>
      <sheetName val="_SHOPLIST.xls__SHOPLIST_xl_3379"/>
      <sheetName val="_SHOPLIST.xls__SHOPLIST_xl_3380"/>
      <sheetName val="_SHOPLIST.xls__SHOPLIST_xl_3381"/>
      <sheetName val="_SHOPLIST.xls__SHOPLIST_xl_3382"/>
      <sheetName val="_SHOPLIST.xls__SHOPLIST_xl_3383"/>
      <sheetName val="_SHOPLIST.xls__SHOPLIST_xl_3384"/>
      <sheetName val="_SHOPLIST.xls__SHOPLIST_xl_3385"/>
      <sheetName val="_SHOPLIST.xls__SHOPLIST_xl_3386"/>
      <sheetName val="_SHOPLIST.xls__SHOPLIST_xl_3387"/>
      <sheetName val="_SHOPLIST.xls__SHOPLIST_xl_3388"/>
      <sheetName val="_SHOPLIST.xls__SHOPLIST_xl_3389"/>
      <sheetName val="_SHOPLIST.xls__SHOPLIST_xl_3390"/>
      <sheetName val="_SHOPLIST.xls__SHOPLIST_xl_3391"/>
      <sheetName val="_SHOPLIST.xls__SHOPLIST_xl_3392"/>
      <sheetName val="_SHOPLIST.xls__SHOPLIST_xl_3393"/>
      <sheetName val="_SHOPLIST.xls__SHOPLIST_xl_3394"/>
      <sheetName val="_SHOPLIST.xls__SHOPLIST_xl_3395"/>
      <sheetName val="_SHOPLIST.xls__SHOPLIST_xl_3396"/>
      <sheetName val="_SHOPLIST.xls__SHOPLIST_xl_3397"/>
      <sheetName val="_SHOPLIST.xls__SHOPLIST_xl_3398"/>
      <sheetName val="_SHOPLIST.xls__SHOPLIST_xl_3399"/>
      <sheetName val="_SHOPLIST.xls__SHOPLIST_xl_3400"/>
      <sheetName val="_SHOPLIST.xls__SHOPLIST_xl_3401"/>
      <sheetName val="_SHOPLIST.xls__SHOPLIST_xl_3402"/>
      <sheetName val="_SHOPLIST.xls__SHOPLIST_xl_3403"/>
      <sheetName val="_SHOPLIST.xls__SHOPLIST_xl_3404"/>
      <sheetName val="_SHOPLIST.xls__SHOPLIST_xl_3405"/>
      <sheetName val="_SHOPLIST.xls__SHOPLIST_xl_3406"/>
      <sheetName val="_SHOPLIST.xls__SHOPLIST_xl_3407"/>
      <sheetName val="_SHOPLIST.xls__SHOPLIST_xl_3408"/>
      <sheetName val="_SHOPLIST.xls__SHOPLIST_xl_3409"/>
      <sheetName val="_SHOPLIST.xls__SHOPLIST_xl_3410"/>
      <sheetName val="_SHOPLIST.xls__SHOPLIST_xl_3411"/>
      <sheetName val="_SHOPLIST.xls__SHOPLIST_xl_3412"/>
      <sheetName val="_SHOPLIST.xls__SHOPLIST_xl_3413"/>
      <sheetName val="_SHOPLIST.xls__SHOPLIST_xl_3414"/>
      <sheetName val="_SHOPLIST.xls__SHOPLIST_xl_3415"/>
      <sheetName val="_SHOPLIST.xls__SHOPLIST_xl_3416"/>
      <sheetName val="_SHOPLIST.xls__SHOPLIST_xl_3417"/>
      <sheetName val="_SHOPLIST.xls__SHOPLIST_xl_3418"/>
      <sheetName val="_SHOPLIST.xls__SHOPLIST_xl_3419"/>
      <sheetName val="_SHOPLIST.xls__SHOPLIST_xl_3420"/>
      <sheetName val="_SHOPLIST.xls__SHOPLIST_xl_3421"/>
      <sheetName val="_SHOPLIST.xls__SHOPLIST_xl_3422"/>
      <sheetName val="_SHOPLIST.xls__SHOPLIST_xl_3423"/>
      <sheetName val="_SHOPLIST.xls__SHOPLIST_xl_3424"/>
      <sheetName val="_SHOPLIST.xls__SHOPLIST_xl_3425"/>
      <sheetName val="_SHOPLIST.xls__SHOPLIST_xl_3426"/>
      <sheetName val="_SHOPLIST.xls__SHOPLIST_xl_3427"/>
      <sheetName val="_SHOPLIST.xls__SHOPLIST_xl_3428"/>
      <sheetName val="_SHOPLIST.xls__SHOPLIST_xl_3429"/>
      <sheetName val="_SHOPLIST.xls__SHOPLIST_xl_3430"/>
      <sheetName val="_SHOPLIST.xls__SHOPLIST_xl_3431"/>
      <sheetName val="_SHOPLIST.xls__SHOPLIST_xl_3432"/>
      <sheetName val="_SHOPLIST.xls__SHOPLIST_xl_3433"/>
      <sheetName val="_SHOPLIST.xls__SHOPLIST_xl_3434"/>
      <sheetName val="_SHOPLIST.xls__SHOPLIST_xl_3435"/>
      <sheetName val="_SHOPLIST.xls__SHOPLIST_xl_3436"/>
      <sheetName val="_SHOPLIST.xls__SHOPLIST_xl_3437"/>
      <sheetName val="_SHOPLIST.xls__SHOPLIST_xl_3438"/>
      <sheetName val="_SHOPLIST.xls__SHOPLIST_xl_3439"/>
      <sheetName val="_SHOPLIST.xls__SHOPLIST_xl_3440"/>
      <sheetName val="_SHOPLIST.xls__SHOPLIST_xl_3441"/>
      <sheetName val="_SHOPLIST.xls__SHOPLIST_xl_3442"/>
      <sheetName val="_SHOPLIST.xls__SHOPLIST_xl_3443"/>
      <sheetName val="_SHOPLIST.xls__SHOPLIST_xl_3444"/>
      <sheetName val="_SHOPLIST.xls__SHOPLIST_xl_3445"/>
      <sheetName val="_SHOPLIST.xls__SHOPLIST_xl_3446"/>
      <sheetName val="_SHOPLIST.xls__SHOPLIST_xl_3447"/>
      <sheetName val="_SHOPLIST.xls__SHOPLIST_xl_3448"/>
      <sheetName val="_SHOPLIST.xls__SHOPLIST_xl_3449"/>
      <sheetName val="_SHOPLIST.xls__SHOPLIST_xl_3450"/>
      <sheetName val="_SHOPLIST.xls__SHOPLIST_xl_3451"/>
      <sheetName val="_SHOPLIST.xls__SHOPLIST_xl_3452"/>
      <sheetName val="_SHOPLIST.xls__SHOPLIST_xl_3453"/>
      <sheetName val="_SHOPLIST.xls__SHOPLIST_xl_3454"/>
      <sheetName val="_SHOPLIST.xls__SHOPLIST_xl_1876"/>
      <sheetName val="_SHOPLIST.xls__SHOPLIST_xl_1877"/>
      <sheetName val="_SHOPLIST.xls__SHOPLIST_xl_1878"/>
      <sheetName val="_SHOPLIST.xls__SHOPLIST_xl_1879"/>
      <sheetName val="_SHOPLIST.xls__SHOPLIST_xl_1880"/>
      <sheetName val="_SHOPLIST.xls__SHOPLIST_xl_1881"/>
      <sheetName val="_SHOPLIST.xls__SHOPLIST_xl_1882"/>
      <sheetName val="_SHOPLIST.xls__SHOPLIST_xl_1883"/>
      <sheetName val="_SHOPLIST.xls__SHOPLIST_xl_1884"/>
      <sheetName val="_SHOPLIST.xls__SHOPLIST_xl_1885"/>
      <sheetName val="_SHOPLIST.xls__SHOPLIST_xl_1886"/>
      <sheetName val="_SHOPLIST.xls__SHOPLIST_xl_1887"/>
      <sheetName val="_SHOPLIST.xls__SHOPLIST_xl_1888"/>
      <sheetName val="_SHOPLIST.xls__SHOPLIST_xl_1889"/>
      <sheetName val="_SHOPLIST.xls__SHOPLIST_xl_1890"/>
      <sheetName val="_SHOPLIST.xls__SHOPLIST_xl_1891"/>
      <sheetName val="_SHOPLIST.xls__SHOPLIST_xl_1892"/>
      <sheetName val="_SHOPLIST.xls__SHOPLIST_xl_1893"/>
      <sheetName val="_SHOPLIST.xls__SHOPLIST_xl_1894"/>
      <sheetName val="_SHOPLIST.xls__SHOPLIST_xl_1895"/>
      <sheetName val="_SHOPLIST.xls__SHOPLIST_xl_1896"/>
      <sheetName val="_SHOPLIST.xls__SHOPLIST_xl_1897"/>
      <sheetName val="_SHOPLIST.xls__SHOPLIST_xl_1898"/>
      <sheetName val="_SHOPLIST.xls__SHOPLIST_xl_1899"/>
      <sheetName val="_SHOPLIST.xls__SHOPLIST_xl_1900"/>
      <sheetName val="_SHOPLIST.xls__SHOPLIST_xl_1901"/>
      <sheetName val="_SHOPLIST.xls__SHOPLIST_xl_1902"/>
      <sheetName val="_SHOPLIST.xls__SHOPLIST_xl_1903"/>
      <sheetName val="_SHOPLIST.xls__SHOPLIST_xl_1904"/>
      <sheetName val="_SHOPLIST.xls__SHOPLIST_xl_1905"/>
      <sheetName val="_SHOPLIST.xls__SHOPLIST_xl_1906"/>
      <sheetName val="_SHOPLIST.xls__SHOPLIST_xl_1907"/>
      <sheetName val="_SHOPLIST.xls__SHOPLIST_xl_1908"/>
      <sheetName val="_SHOPLIST.xls__SHOPLIST_xl_1909"/>
      <sheetName val="_SHOPLIST.xls__SHOPLIST_xl_1910"/>
      <sheetName val="_SHOPLIST.xls__SHOPLIST_xl_1911"/>
      <sheetName val="_SHOPLIST.xls__SHOPLIST_xl_1912"/>
      <sheetName val="_SHOPLIST.xls__SHOPLIST_xl_1913"/>
      <sheetName val="_SHOPLIST.xls__SHOPLIST_xl_1914"/>
      <sheetName val="_SHOPLIST.xls__SHOPLIST_xl_1915"/>
      <sheetName val="_SHOPLIST.xls__SHOPLIST_xl_1916"/>
      <sheetName val="_SHOPLIST.xls__SHOPLIST_xl_1917"/>
      <sheetName val="_SHOPLIST.xls__SHOPLIST_xl_1918"/>
      <sheetName val="_SHOPLIST.xls__SHOPLIST_xl_1919"/>
      <sheetName val="_SHOPLIST.xls__SHOPLIST_xl_1920"/>
      <sheetName val="_SHOPLIST.xls__SHOPLIST_xl_1921"/>
      <sheetName val="_SHOPLIST.xls__SHOPLIST_xl_1922"/>
      <sheetName val="_SHOPLIST.xls__SHOPLIST_xl_1923"/>
      <sheetName val="_SHOPLIST.xls__SHOPLIST_xl_1924"/>
      <sheetName val="_SHOPLIST.xls__SHOPLIST_xl_1925"/>
      <sheetName val="_SHOPLIST.xls__SHOPLIST_xl_1926"/>
      <sheetName val="_SHOPLIST.xls__SHOPLIST_xl_1927"/>
      <sheetName val="_SHOPLIST.xls__SHOPLIST_xl_1928"/>
      <sheetName val="_SHOPLIST.xls__SHOPLIST_xl_1929"/>
      <sheetName val="_SHOPLIST.xls__SHOPLIST_xl_1930"/>
      <sheetName val="_SHOPLIST.xls__SHOPLIST_xl_1931"/>
      <sheetName val="_SHOPLIST.xls__SHOPLIST_xl_1932"/>
      <sheetName val="_SHOPLIST.xls__SHOPLIST_xl_1933"/>
      <sheetName val="_SHOPLIST.xls__SHOPLIST_xl_2142"/>
      <sheetName val="_SHOPLIST.xls__SHOPLIST_xl_1934"/>
      <sheetName val="_SHOPLIST.xls__SHOPLIST_xl_1935"/>
      <sheetName val="_SHOPLIST.xls__SHOPLIST_xl_1936"/>
      <sheetName val="_SHOPLIST.xls__SHOPLIST_xl_1937"/>
      <sheetName val="_SHOPLIST.xls__SHOPLIST_xl_1938"/>
      <sheetName val="_SHOPLIST.xls__SHOPLIST_xl_1939"/>
      <sheetName val="_SHOPLIST.xls__SHOPLIST_xl_1940"/>
      <sheetName val="_SHOPLIST.xls__SHOPLIST_xl_1941"/>
      <sheetName val="_SHOPLIST.xls__SHOPLIST_xl_1942"/>
      <sheetName val="_SHOPLIST.xls__SHOPLIST_xl_1943"/>
      <sheetName val="_SHOPLIST.xls__SHOPLIST_xl_1944"/>
      <sheetName val="_SHOPLIST.xls__SHOPLIST_xl_1945"/>
      <sheetName val="_SHOPLIST.xls__SHOPLIST_xl_1946"/>
      <sheetName val="_SHOPLIST.xls__SHOPLIST_xl_1947"/>
      <sheetName val="_SHOPLIST.xls__SHOPLIST_xl_1948"/>
      <sheetName val="_SHOPLIST.xls__SHOPLIST_xl_1949"/>
      <sheetName val="_SHOPLIST.xls__SHOPLIST_xl_1950"/>
      <sheetName val="_SHOPLIST.xls__SHOPLIST_xl_1951"/>
      <sheetName val="_SHOPLIST.xls__SHOPLIST_xl_1952"/>
      <sheetName val="_SHOPLIST.xls__SHOPLIST_xl_2143"/>
      <sheetName val="_SHOPLIST.xls__SHOPLIST_xl_2144"/>
      <sheetName val="_SHOPLIST.xls__SHOPLIST_xl_2145"/>
      <sheetName val="_SHOPLIST.xls__SHOPLIST_xl_2146"/>
      <sheetName val="_SHOPLIST.xls__SHOPLIST_xl_2147"/>
      <sheetName val="_SHOPLIST.xls__SHOPLIST_xl_1953"/>
      <sheetName val="_SHOPLIST.xls__SHOPLIST_xl_2148"/>
      <sheetName val="_SHOPLIST.xls__SHOPLIST_xl_2149"/>
      <sheetName val="_SHOPLIST.xls__SHOPLIST_xl_1954"/>
      <sheetName val="_SHOPLIST.xls__SHOPLIST_xl_1955"/>
      <sheetName val="_SHOPLIST.xls__SHOPLIST_xl_2150"/>
      <sheetName val="_SHOPLIST.xls__SHOPLIST_xl_1956"/>
      <sheetName val="_SHOPLIST.xls__SHOPLIST_xl_2151"/>
      <sheetName val="_SHOPLIST.xls__SHOPLIST_xl_1957"/>
      <sheetName val="_SHOPLIST.xls__SHOPLIST_xl_2152"/>
      <sheetName val="_SHOPLIST.xls__SHOPLIST_xl_1958"/>
      <sheetName val="_SHOPLIST.xls__SHOPLIST_xl_1959"/>
      <sheetName val="_SHOPLIST.xls__SHOPLIST_xl_2153"/>
      <sheetName val="_SHOPLIST.xls__SHOPLIST_xl_1960"/>
      <sheetName val="_SHOPLIST.xls__SHOPLIST_xl_2154"/>
      <sheetName val="_SHOPLIST.xls__SHOPLIST_xl_1961"/>
      <sheetName val="_SHOPLIST.xls__SHOPLIST_xl_2155"/>
      <sheetName val="_SHOPLIST.xls__SHOPLIST_xl_1962"/>
      <sheetName val="_SHOPLIST.xls__SHOPLIST_xl_2156"/>
      <sheetName val="_SHOPLIST.xls__SHOPLIST_xl_1963"/>
      <sheetName val="_SHOPLIST.xls__SHOPLIST_xl_1964"/>
      <sheetName val="_SHOPLIST.xls__SHOPLIST_xl_1965"/>
      <sheetName val="_SHOPLIST.xls__SHOPLIST_xl_1966"/>
      <sheetName val="_SHOPLIST.xls__SHOPLIST_xl_1967"/>
      <sheetName val="_SHOPLIST.xls__SHOPLIST_xl_1968"/>
      <sheetName val="_SHOPLIST.xls__SHOPLIST_xl_1969"/>
      <sheetName val="_SHOPLIST.xls__SHOPLIST_xl_2157"/>
      <sheetName val="_SHOPLIST.xls__SHOPLIST_xl_1970"/>
      <sheetName val="_SHOPLIST.xls__SHOPLIST_xl_1971"/>
      <sheetName val="_SHOPLIST.xls__SHOPLIST_xl_1972"/>
      <sheetName val="_SHOPLIST.xls__SHOPLIST_xl_2158"/>
      <sheetName val="_SHOPLIST.xls__SHOPLIST_xl_1973"/>
      <sheetName val="_SHOPLIST.xls__SHOPLIST_xl_1974"/>
      <sheetName val="_SHOPLIST.xls__SHOPLIST_xl_2159"/>
      <sheetName val="_SHOPLIST.xls__SHOPLIST_xl_1975"/>
      <sheetName val="_SHOPLIST.xls__SHOPLIST_xl_1976"/>
      <sheetName val="_SHOPLIST.xls__SHOPLIST_xl_1977"/>
      <sheetName val="_SHOPLIST.xls__SHOPLIST_xl_1978"/>
      <sheetName val="_SHOPLIST.xls__SHOPLIST_xl_1979"/>
      <sheetName val="_SHOPLIST.xls__SHOPLIST_xl_1980"/>
      <sheetName val="_SHOPLIST.xls__SHOPLIST_xl_1981"/>
      <sheetName val="_SHOPLIST.xls__SHOPLIST_xl_1982"/>
      <sheetName val="_SHOPLIST.xls__SHOPLIST_xl_1983"/>
      <sheetName val="_SHOPLIST.xls__SHOPLIST_xl_2160"/>
      <sheetName val="_SHOPLIST.xls__SHOPLIST_xl_1984"/>
      <sheetName val="_SHOPLIST.xls__SHOPLIST_xl_1985"/>
      <sheetName val="_SHOPLIST.xls__SHOPLIST_xl_1986"/>
      <sheetName val="_SHOPLIST.xls__SHOPLIST_xl_1987"/>
      <sheetName val="_SHOPLIST.xls__SHOPLIST_xl_1988"/>
      <sheetName val="_SHOPLIST.xls__SHOPLIST_xl_1989"/>
      <sheetName val="_SHOPLIST.xls__SHOPLIST_xl_1990"/>
      <sheetName val="_SHOPLIST.xls__SHOPLIST_xl_2161"/>
      <sheetName val="_SHOPLIST.xls__SHOPLIST_xl_1991"/>
      <sheetName val="_SHOPLIST.xls__SHOPLIST_xl_2162"/>
      <sheetName val="_SHOPLIST.xls__SHOPLIST_xl_1992"/>
      <sheetName val="_SHOPLIST.xls__SHOPLIST_xl_1993"/>
      <sheetName val="_SHOPLIST.xls__SHOPLIST_xl_1994"/>
      <sheetName val="_SHOPLIST.xls__SHOPLIST_xl_1995"/>
      <sheetName val="_SHOPLIST.xls__SHOPLIST_xl_1996"/>
      <sheetName val="_SHOPLIST.xls__SHOPLIST_xl_1997"/>
      <sheetName val="_SHOPLIST.xls__SHOPLIST_xl_1998"/>
      <sheetName val="_SHOPLIST.xls__SHOPLIST_xl_1999"/>
      <sheetName val="_SHOPLIST.xls__SHOPLIST_xl_2163"/>
      <sheetName val="_SHOPLIST.xls__SHOPLIST_xl_2000"/>
      <sheetName val="_SHOPLIST.xls__SHOPLIST_xl_2001"/>
      <sheetName val="_SHOPLIST.xls__SHOPLIST_xl_2002"/>
      <sheetName val="_SHOPLIST.xls__SHOPLIST_xl_2003"/>
      <sheetName val="_SHOPLIST.xls__SHOPLIST_xl_2004"/>
      <sheetName val="_SHOPLIST.xls__SHOPLIST_xl_2005"/>
      <sheetName val="_SHOPLIST.xls__SHOPLIST_xl_2006"/>
      <sheetName val="_SHOPLIST.xls__SHOPLIST_xl_2007"/>
      <sheetName val="_SHOPLIST.xls__SHOPLIST_xl_2008"/>
      <sheetName val="_SHOPLIST.xls__SHOPLIST_xl_2164"/>
      <sheetName val="_SHOPLIST.xls__SHOPLIST_xl_2165"/>
      <sheetName val="_SHOPLIST.xls__SHOPLIST_xl_2009"/>
      <sheetName val="_SHOPLIST.xls__SHOPLIST_xl_2010"/>
      <sheetName val="_SHOPLIST.xls__SHOPLIST_xl_2011"/>
      <sheetName val="_SHOPLIST.xls__SHOPLIST_xl_2012"/>
      <sheetName val="_SHOPLIST.xls__SHOPLIST_xl_2013"/>
      <sheetName val="_SHOPLIST.xls__SHOPLIST_xl_2014"/>
      <sheetName val="_SHOPLIST.xls__SHOPLIST_xl_2015"/>
      <sheetName val="_SHOPLIST.xls__SHOPLIST_xl_2016"/>
      <sheetName val="_SHOPLIST.xls__SHOPLIST_xl_2017"/>
      <sheetName val="_SHOPLIST.xls__SHOPLIST_xl_2166"/>
      <sheetName val="_SHOPLIST.xls__SHOPLIST_xl_2018"/>
      <sheetName val="_SHOPLIST.xls__SHOPLIST_xl_2019"/>
      <sheetName val="_SHOPLIST.xls__SHOPLIST_xl_2020"/>
      <sheetName val="_SHOPLIST.xls__SHOPLIST_xl_2021"/>
      <sheetName val="_SHOPLIST.xls__SHOPLIST_xl_2022"/>
      <sheetName val="_SHOPLIST.xls__SHOPLIST_xl_2023"/>
      <sheetName val="_SHOPLIST.xls__SHOPLIST_xl_2024"/>
      <sheetName val="_SHOPLIST.xls__SHOPLIST_xl_2025"/>
      <sheetName val="_SHOPLIST.xls__SHOPLIST_xl_2026"/>
      <sheetName val="_SHOPLIST.xls__SHOPLIST_xl_2027"/>
      <sheetName val="_SHOPLIST.xls__SHOPLIST_xl_2028"/>
      <sheetName val="_SHOPLIST.xls__SHOPLIST_xl_2029"/>
      <sheetName val="_SHOPLIST.xls__SHOPLIST_xl_2030"/>
      <sheetName val="_SHOPLIST.xls__SHOPLIST_xl_2031"/>
      <sheetName val="_SHOPLIST.xls__SHOPLIST_xl_2032"/>
      <sheetName val="_SHOPLIST.xls__SHOPLIST_xl_2033"/>
      <sheetName val="_SHOPLIST.xls__SHOPLIST_xl_2034"/>
      <sheetName val="_SHOPLIST.xls__SHOPLIST_xl_2035"/>
      <sheetName val="_SHOPLIST.xls__SHOPLIST_xl_2167"/>
      <sheetName val="_SHOPLIST.xls__SHOPLIST_xl_2036"/>
      <sheetName val="_SHOPLIST.xls__SHOPLIST_xl_2037"/>
      <sheetName val="_SHOPLIST.xls__SHOPLIST_xl_2038"/>
      <sheetName val="_SHOPLIST.xls__SHOPLIST_xl_2039"/>
      <sheetName val="_SHOPLIST.xls__SHOPLIST_xl_2040"/>
      <sheetName val="_SHOPLIST.xls__SHOPLIST_xl_2041"/>
      <sheetName val="_SHOPLIST.xls__SHOPLIST_xl_2042"/>
      <sheetName val="_SHOPLIST.xls__SHOPLIST_xl_2043"/>
      <sheetName val="_SHOPLIST.xls__SHOPLIST_xl_2044"/>
      <sheetName val="_SHOPLIST.xls__SHOPLIST_xl_2168"/>
      <sheetName val="_SHOPLIST.xls__SHOPLIST_xl_2045"/>
      <sheetName val="_SHOPLIST.xls__SHOPLIST_xl_2046"/>
      <sheetName val="_SHOPLIST.xls__SHOPLIST_xl_2047"/>
      <sheetName val="_SHOPLIST.xls__SHOPLIST_xl_2048"/>
      <sheetName val="_SHOPLIST.xls__SHOPLIST_xl_2049"/>
      <sheetName val="_SHOPLIST.xls__SHOPLIST_xl_2050"/>
      <sheetName val="_SHOPLIST.xls__SHOPLIST_xl_2051"/>
      <sheetName val="_SHOPLIST.xls__SHOPLIST_xl_2052"/>
      <sheetName val="_SHOPLIST.xls__SHOPLIST_xl_2053"/>
      <sheetName val="_SHOPLIST.xls__SHOPLIST_xl_2169"/>
      <sheetName val="_SHOPLIST.xls__SHOPLIST_xl_2054"/>
      <sheetName val="_SHOPLIST.xls__SHOPLIST_xl_2055"/>
      <sheetName val="_SHOPLIST.xls__SHOPLIST_xl_2056"/>
      <sheetName val="_SHOPLIST.xls__SHOPLIST_xl_2057"/>
      <sheetName val="_SHOPLIST.xls__SHOPLIST_xl_2058"/>
      <sheetName val="_SHOPLIST.xls__SHOPLIST_xl_2059"/>
      <sheetName val="_SHOPLIST.xls__SHOPLIST_xl_2060"/>
      <sheetName val="_SHOPLIST.xls__SHOPLIST_xl_2061"/>
      <sheetName val="_SHOPLIST.xls__SHOPLIST_xl_2062"/>
      <sheetName val="_SHOPLIST.xls__SHOPLIST_xl_2170"/>
      <sheetName val="_SHOPLIST.xls__SHOPLIST_xl_2063"/>
      <sheetName val="_SHOPLIST.xls__SHOPLIST_xl_2064"/>
      <sheetName val="_SHOPLIST.xls__SHOPLIST_xl_2171"/>
      <sheetName val="_SHOPLIST.xls__SHOPLIST_xl_2172"/>
      <sheetName val="_SHOPLIST.xls__SHOPLIST_xl_2173"/>
      <sheetName val="_SHOPLIST.xls__SHOPLIST_xl_2174"/>
      <sheetName val="_SHOPLIST.xls__SHOPLIST_xl_2065"/>
      <sheetName val="_SHOPLIST.xls__SHOPLIST_xl_2175"/>
      <sheetName val="_SHOPLIST.xls__SHOPLIST_xl_2176"/>
      <sheetName val="_SHOPLIST.xls__SHOPLIST_xl_2177"/>
      <sheetName val="_SHOPLIST.xls_70___0_s__i____39"/>
      <sheetName val="_SHOPLIST.xls__SHOPLIST_xl_2178"/>
      <sheetName val="_SHOPLIST.xls__SHOPLIST_xl_2179"/>
      <sheetName val="_SHOPLIST.xls__SHOPLIST_xl_2180"/>
      <sheetName val="_SHOPLIST.xls__SHOPLIST_xl_2181"/>
      <sheetName val="_SHOPLIST.xls__SHOPLIST_xl_2182"/>
      <sheetName val="_SHOPLIST.xls__SHOPLIST_xl_2183"/>
      <sheetName val="_SHOPLIST.xls__SHOPLIST_xl_2184"/>
      <sheetName val="_SHOPLIST.xls__SHOPLIST_xl_2185"/>
      <sheetName val="_SHOPLIST.xls__SHOPLIST_xl_2186"/>
      <sheetName val="_SHOPLIST.xls__SHOPLIST_xl_2187"/>
      <sheetName val="_SHOPLIST.xls__SHOPLIST_xl_2188"/>
      <sheetName val="_SHOPLIST.xls__SHOPLIST_xl_2189"/>
      <sheetName val="_SHOPLIST.xls__SHOPLIST_xl_2190"/>
      <sheetName val="_SHOPLIST.xls__SHOPLIST_xl_2191"/>
      <sheetName val="_SHOPLIST.xls__SHOPLIST_xl_2192"/>
      <sheetName val="_SHOPLIST.xls__SHOPLIST_xl_2193"/>
      <sheetName val="_SHOPLIST.xls__SHOPLIST_xl_2194"/>
      <sheetName val="_SHOPLIST.xls__SHOPLIST_xl_2195"/>
      <sheetName val="_SHOPLIST.xls__SHOPLIST_xl_2196"/>
      <sheetName val="_SHOPLIST.xls__SHOPLIST_xl_2197"/>
      <sheetName val="_SHOPLIST.xls__SHOPLIST_xl_2198"/>
      <sheetName val="_SHOPLIST.xls__SHOPLIST_xl_2199"/>
      <sheetName val="_SHOPLIST.xls__SHOPLIST_xl_2200"/>
      <sheetName val="_SHOPLIST.xls__SHOPLIST_xl_2201"/>
      <sheetName val="_SHOPLIST.xls__SHOPLIST_xl_2202"/>
      <sheetName val="_SHOPLIST.xls__SHOPLIST_xl_2203"/>
      <sheetName val="_SHOPLIST.xls__SHOPLIST_xl_2204"/>
      <sheetName val="_SHOPLIST.xls__SHOPLIST_xl_2205"/>
      <sheetName val="_SHOPLIST.xls__SHOPLIST_xl_2206"/>
      <sheetName val="_SHOPLIST.xls__SHOPLIST_xl_2207"/>
      <sheetName val="_SHOPLIST.xls__SHOPLIST_xl_2208"/>
      <sheetName val="_SHOPLIST.xls__SHOPLIST_xl_2209"/>
      <sheetName val="_SHOPLIST.xls__SHOPLIST_xl_2210"/>
      <sheetName val="_SHOPLIST.xls__SHOPLIST_xl_2211"/>
      <sheetName val="_SHOPLIST.xls__SHOPLIST_xl_2212"/>
      <sheetName val="_SHOPLIST.xls__SHOPLIST_xl_2213"/>
      <sheetName val="_SHOPLIST.xls__SHOPLIST_xl_2214"/>
      <sheetName val="_SHOPLIST.xls__SHOPLIST_xl_2215"/>
      <sheetName val="_SHOPLIST.xls__SHOPLIST_xl_2216"/>
      <sheetName val="_SHOPLIST.xls__SHOPLIST_xl_2217"/>
      <sheetName val="_SHOPLIST.xls__SHOPLIST_xl_2218"/>
      <sheetName val="_SHOPLIST.xls__SHOPLIST_xl_2219"/>
      <sheetName val="_SHOPLIST.xls__SHOPLIST_xl_2220"/>
      <sheetName val="_SHOPLIST.xls__SHOPLIST_xl_2221"/>
      <sheetName val="_SHOPLIST.xls__SHOPLIST_xl_2222"/>
      <sheetName val="_SHOPLIST.xls__SHOPLIST_xl_2223"/>
      <sheetName val="_SHOPLIST.xls__SHOPLIST_xl_2224"/>
      <sheetName val="_SHOPLIST.xls__SHOPLIST_xl_2225"/>
      <sheetName val="_SHOPLIST.xls__SHOPLIST_xl_2226"/>
      <sheetName val="_SHOPLIST.xls__SHOPLIST_xl_2227"/>
      <sheetName val="_SHOPLIST.xls__SHOPLIST_xl_2228"/>
      <sheetName val="_SHOPLIST.xls__SHOPLIST_xl_2229"/>
      <sheetName val="_SHOPLIST.xls__SHOPLIST_xl_2230"/>
      <sheetName val="_SHOPLIST.xls__SHOPLIST_xl_2231"/>
      <sheetName val="_SHOPLIST.xls__SHOPLIST_xl_2232"/>
      <sheetName val="_SHOPLIST.xls__SHOPLIST_xl_2233"/>
      <sheetName val="_SHOPLIST.xls__SHOPLIST_xl_2234"/>
      <sheetName val="_SHOPLIST.xls__SHOPLIST_xl_2235"/>
      <sheetName val="_SHOPLIST.xls__SHOPLIST_xl_2236"/>
      <sheetName val="_SHOPLIST.xls__SHOPLIST_xl_2237"/>
      <sheetName val="_SHOPLIST.xls__SHOPLIST_xl_2238"/>
      <sheetName val="_SHOPLIST.xls__SHOPLIST_xl_2239"/>
      <sheetName val="_SHOPLIST.xls__SHOPLIST_xl_2240"/>
      <sheetName val="_SHOPLIST.xls__SHOPLIST_xl_2241"/>
      <sheetName val="_SHOPLIST.xls__SHOPLIST_xl_2242"/>
      <sheetName val="_SHOPLIST.xls__SHOPLIST_xl_2243"/>
      <sheetName val="_SHOPLIST.xls__SHOPLIST_xl_2244"/>
      <sheetName val="_SHOPLIST.xls__SHOPLIST_xl_2245"/>
      <sheetName val="_SHOPLIST.xls__SHOPLIST_xl_2246"/>
      <sheetName val="_SHOPLIST.xls__SHOPLIST_xl_2247"/>
      <sheetName val="_SHOPLIST.xls__SHOPLIST_xl_2248"/>
      <sheetName val="_SHOPLIST.xls__SHOPLIST_xl_2249"/>
      <sheetName val="_SHOPLIST.xls__SHOPLIST_xl_2250"/>
      <sheetName val="_SHOPLIST.xls__SHOPLIST_xl_2251"/>
      <sheetName val="_SHOPLIST.xls__SHOPLIST_xl_2252"/>
      <sheetName val="_SHOPLIST.xls__SHOPLIST_xl_2066"/>
      <sheetName val="_SHOPLIST.xls__SHOPLIST_xl_2067"/>
      <sheetName val="_SHOPLIST.xls__SHOPLIST_xl_2068"/>
      <sheetName val="_SHOPLIST.xls__SHOPLIST_xl_2069"/>
      <sheetName val="_SHOPLIST.xls__SHOPLIST_xl_2070"/>
      <sheetName val="_SHOPLIST.xls__SHOPLIST_xl_2071"/>
      <sheetName val="_SHOPLIST.xls__SHOPLIST_xl_2072"/>
      <sheetName val="_SHOPLIST.xls__SHOPLIST_xl_2073"/>
      <sheetName val="_SHOPLIST.xls__SHOPLIST_xl_2074"/>
      <sheetName val="_SHOPLIST.xls__SHOPLIST_xl_2075"/>
      <sheetName val="_SHOPLIST.xls__SHOPLIST_xl_2076"/>
      <sheetName val="_SHOPLIST.xls__SHOPLIST_xl_2077"/>
      <sheetName val="_SHOPLIST.xls__SHOPLIST_xl_2078"/>
      <sheetName val="_SHOPLIST.xls__SHOPLIST_xl_2079"/>
      <sheetName val="_SHOPLIST.xls__SHOPLIST_xl_2080"/>
      <sheetName val="_SHOPLIST.xls__SHOPLIST_xl_2081"/>
      <sheetName val="_SHOPLIST.xls__SHOPLIST_xl_2253"/>
      <sheetName val="_SHOPLIST.xls__SHOPLIST_xl_2254"/>
      <sheetName val="_SHOPLIST.xls__SHOPLIST_xl_2255"/>
      <sheetName val="_SHOPLIST.xls__SHOPLIST_xl_2082"/>
      <sheetName val="_SHOPLIST.xls__SHOPLIST_xl_2083"/>
      <sheetName val="_SHOPLIST.xls__SHOPLIST_xl_2084"/>
      <sheetName val="_SHOPLIST.xls__SHOPLIST_xl_2085"/>
      <sheetName val="_SHOPLIST.xls__SHOPLIST_xl_2086"/>
      <sheetName val="_SHOPLIST.xls__SHOPLIST_xl_2087"/>
      <sheetName val="_SHOPLIST.xls__SHOPLIST_xl_2256"/>
      <sheetName val="_SHOPLIST.xls__SHOPLIST_xl_2257"/>
      <sheetName val="_SHOPLIST.xls__SHOPLIST_xl_2258"/>
      <sheetName val="_SHOPLIST.xls__SHOPLIST_xl_2259"/>
      <sheetName val="_SHOPLIST.xls__SHOPLIST_xl_2260"/>
      <sheetName val="_SHOPLIST.xls__SHOPLIST_xl_2261"/>
      <sheetName val="_SHOPLIST.xls__SHOPLIST_xl_2262"/>
      <sheetName val="_SHOPLIST.xls__SHOPLIST_xl_2263"/>
      <sheetName val="_SHOPLIST.xls__SHOPLIST_xl_2264"/>
      <sheetName val="_SHOPLIST.xls__SHOPLIST_xl_2265"/>
      <sheetName val="_SHOPLIST.xls__SHOPLIST_xl_2266"/>
      <sheetName val="_SHOPLIST.xls__SHOPLIST_xl_2267"/>
      <sheetName val="_SHOPLIST.xls__SHOPLIST_xl_2268"/>
      <sheetName val="_SHOPLIST.xls__SHOPLIST_xl_2269"/>
      <sheetName val="_SHOPLIST.xls__SHOPLIST_xl_2270"/>
      <sheetName val="_SHOPLIST.xls__SHOPLIST_xl_2088"/>
      <sheetName val="_SHOPLIST.xls__SHOPLIST_xl_2089"/>
      <sheetName val="_SHOPLIST.xls__SHOPLIST_xl_2090"/>
      <sheetName val="_SHOPLIST.xls__SHOPLIST_xl_2091"/>
      <sheetName val="_SHOPLIST.xls__SHOPLIST_xl_2092"/>
      <sheetName val="_SHOPLIST.xls__SHOPLIST_xl_2093"/>
      <sheetName val="_SHOPLIST.xls__SHOPLIST_xl_2271"/>
      <sheetName val="_SHOPLIST.xls__SHOPLIST_xl_2094"/>
      <sheetName val="_SHOPLIST.xls__SHOPLIST_xl_2095"/>
      <sheetName val="_SHOPLIST.xls__SHOPLIST_xl_2096"/>
      <sheetName val="_SHOPLIST.xls__SHOPLIST_xl_2097"/>
      <sheetName val="_SHOPLIST.xls__SHOPLIST_xl_2098"/>
      <sheetName val="_SHOPLIST.xls__SHOPLIST_xl_2099"/>
      <sheetName val="_SHOPLIST.xls__SHOPLIST_xl_2100"/>
      <sheetName val="_SHOPLIST.xls__SHOPLIST_xl_2101"/>
      <sheetName val="_SHOPLIST.xls__SHOPLIST_xl_2102"/>
      <sheetName val="_SHOPLIST.xls__SHOPLIST_xl_2103"/>
      <sheetName val="_SHOPLIST.xls__SHOPLIST_xl_2104"/>
      <sheetName val="_SHOPLIST.xls__SHOPLIST_xl_2105"/>
      <sheetName val="_SHOPLIST.xls__SHOPLIST_xl_2106"/>
      <sheetName val="_SHOPLIST.xls__SHOPLIST_xl_2107"/>
      <sheetName val="_SHOPLIST.xls__SHOPLIST_xl_2108"/>
      <sheetName val="_SHOPLIST.xls__SHOPLIST_xl_2109"/>
      <sheetName val="_SHOPLIST.xls__SHOPLIST_xl_2110"/>
      <sheetName val="_SHOPLIST.xls__SHOPLIST_xl_2111"/>
      <sheetName val="_SHOPLIST.xls__SHOPLIST_xl_2112"/>
      <sheetName val="_SHOPLIST.xls__SHOPLIST_xl_2113"/>
      <sheetName val="_SHOPLIST.xls__SHOPLIST_xl_2114"/>
      <sheetName val="_SHOPLIST.xls__SHOPLIST_xl_2115"/>
      <sheetName val="_SHOPLIST.xls__SHOPLIST_xl_2116"/>
      <sheetName val="_SHOPLIST.xls__SHOPLIST_xl_2117"/>
      <sheetName val="_SHOPLIST.xls__SHOPLIST_xl_2118"/>
      <sheetName val="_SHOPLIST.xls__SHOPLIST_xl_2119"/>
      <sheetName val="_SHOPLIST.xls__SHOPLIST_xl_2120"/>
      <sheetName val="_SHOPLIST.xls__SHOPLIST_xl_2121"/>
      <sheetName val="_SHOPLIST.xls__SHOPLIST_xl_2122"/>
      <sheetName val="_SHOPLIST.xls__SHOPLIST_xl_2123"/>
      <sheetName val="_SHOPLIST.xls__SHOPLIST_xl_2124"/>
      <sheetName val="_SHOPLIST.xls__SHOPLIST_xl_2125"/>
      <sheetName val="_SHOPLIST.xls__SHOPLIST_xl_2126"/>
      <sheetName val="_SHOPLIST.xls__SHOPLIST_xl_2127"/>
      <sheetName val="_SHOPLIST.xls__SHOPLIST_xl_2128"/>
      <sheetName val="_SHOPLIST.xls__SHOPLIST_xl_2129"/>
      <sheetName val="_SHOPLIST.xls__SHOPLIST_xl_2130"/>
      <sheetName val="_SHOPLIST.xls__SHOPLIST_xl_2131"/>
      <sheetName val="_SHOPLIST.xls__SHOPLIST_xl_2132"/>
      <sheetName val="_SHOPLIST.xls__SHOPLIST_xl_2133"/>
      <sheetName val="_SHOPLIST.xls__SHOPLIST_xl_2134"/>
      <sheetName val="_SHOPLIST.xls__SHOPLIST_xl_2135"/>
      <sheetName val="_SHOPLIST.xls__SHOPLIST_xl_2136"/>
      <sheetName val="_SHOPLIST.xls__SHOPLIST_xl_2137"/>
      <sheetName val="_SHOPLIST.xls__SHOPLIST_xl_2138"/>
      <sheetName val="_SHOPLIST.xls__SHOPLIST_xl_2139"/>
      <sheetName val="_SHOPLIST.xls__SHOPLIST_xl_2140"/>
      <sheetName val="_SHOPLIST.xls__SHOPLIST_xl_2141"/>
      <sheetName val="_SHOPLIST.xls_70___0_s__i____40"/>
      <sheetName val="_SHOPLIST.xls_70___0_s__i____41"/>
      <sheetName val="_SHOPLIST.xls__SHOPLIST_xl_2272"/>
      <sheetName val="_SHOPLIST.xls_70___0_s__i____42"/>
      <sheetName val="_SHOPLIST.xls__SHOPLIST_xl_2273"/>
      <sheetName val="_SHOPLIST.xls__SHOPLIST_xl_2274"/>
      <sheetName val="_SHOPLIST.xls__SHOPLIST_xl_2275"/>
      <sheetName val="_SHOPLIST.xls__SHOPLIST_xl_2276"/>
      <sheetName val="_SHOPLIST.xls__SHOPLIST_xl_2277"/>
      <sheetName val="_SHOPLIST.xls__SHOPLIST_xl_2278"/>
      <sheetName val="_SHOPLIST.xls__SHOPLIST_xl_2279"/>
      <sheetName val="_SHOPLIST.xls__SHOPLIST_xl_2280"/>
      <sheetName val="_SHOPLIST.xls__SHOPLIST_xl_2281"/>
      <sheetName val="_SHOPLIST.xls__SHOPLIST_xl_2282"/>
      <sheetName val="_SHOPLIST.xls__SHOPLIST_xl_2283"/>
      <sheetName val="_SHOPLIST.xls__SHOPLIST_xl_2284"/>
      <sheetName val="_SHOPLIST.xls__SHOPLIST_xl_2285"/>
      <sheetName val="_SHOPLIST.xls__SHOPLIST_xl_2286"/>
      <sheetName val="_SHOPLIST.xls__SHOPLIST_xl_2287"/>
      <sheetName val="_SHOPLIST.xls__SHOPLIST_xl_2288"/>
      <sheetName val="_SHOPLIST.xls__SHOPLIST_xl_2289"/>
      <sheetName val="_SHOPLIST.xls__SHOPLIST_xl_2290"/>
      <sheetName val="_SHOPLIST.xls__SHOPLIST_xl_2291"/>
      <sheetName val="_SHOPLIST.xls__SHOPLIST_xl_2292"/>
      <sheetName val="_SHOPLIST.xls__SHOPLIST_xl_2293"/>
      <sheetName val="_SHOPLIST.xls__SHOPLIST_xl_2294"/>
      <sheetName val="_SHOPLIST.xls__SHOPLIST_xl_2295"/>
      <sheetName val="_SHOPLIST.xls__SHOPLIST_xl_2296"/>
      <sheetName val="_SHOPLIST.xls__SHOPLIST_xl_2297"/>
      <sheetName val="_SHOPLIST.xls__SHOPLIST_xl_2298"/>
      <sheetName val="_SHOPLIST.xls__SHOPLIST_xl_2299"/>
      <sheetName val="_SHOPLIST.xls__SHOPLIST_xl_2300"/>
      <sheetName val="_SHOPLIST.xls__SHOPLIST_xl_2301"/>
      <sheetName val="_SHOPLIST.xls__SHOPLIST_xl_2302"/>
      <sheetName val="_SHOPLIST.xls__SHOPLIST_xl_2303"/>
      <sheetName val="_SHOPLIST.xls__SHOPLIST_xl_2304"/>
      <sheetName val="_SHOPLIST.xls__SHOPLIST_xl_2305"/>
      <sheetName val="_SHOPLIST.xls__SHOPLIST_xl_2306"/>
      <sheetName val="_SHOPLIST.xls__SHOPLIST_xl_2307"/>
      <sheetName val="_SHOPLIST.xls__SHOPLIST_xl_2308"/>
      <sheetName val="_SHOPLIST.xls__SHOPLIST_xl_2309"/>
      <sheetName val="_SHOPLIST.xls__SHOPLIST_xl_2310"/>
      <sheetName val="_SHOPLIST.xls__SHOPLIST_xl_2311"/>
      <sheetName val="_SHOPLIST.xls__SHOPLIST_xl_2312"/>
      <sheetName val="_SHOPLIST.xls__SHOPLIST_xl_2313"/>
      <sheetName val="_SHOPLIST.xls__SHOPLIST_xl_2314"/>
      <sheetName val="_SHOPLIST.xls__SHOPLIST_xl_2315"/>
      <sheetName val="_SHOPLIST.xls__SHOPLIST_xl_2316"/>
      <sheetName val="_SHOPLIST.xls__SHOPLIST_xl_2317"/>
      <sheetName val="_SHOPLIST.xls__SHOPLIST_xl_2318"/>
      <sheetName val="_SHOPLIST.xls__SHOPLIST_xl_2319"/>
      <sheetName val="_SHOPLIST.xls__SHOPLIST_xl_2320"/>
      <sheetName val="_SHOPLIST.xls__SHOPLIST_xl_2321"/>
      <sheetName val="_SHOPLIST.xls__SHOPLIST_xl_2322"/>
      <sheetName val="_SHOPLIST.xls__SHOPLIST_xl_2323"/>
      <sheetName val="_SHOPLIST.xls__SHOPLIST_xl_2324"/>
      <sheetName val="_SHOPLIST.xls__SHOPLIST_xl_2325"/>
      <sheetName val="_SHOPLIST.xls__SHOPLIST_xl_2326"/>
      <sheetName val="_SHOPLIST.xls__SHOPLIST_xl_2327"/>
      <sheetName val="_SHOPLIST.xls__SHOPLIST_xl_2328"/>
      <sheetName val="_SHOPLIST.xls__SHOPLIST_xl_2329"/>
      <sheetName val="_SHOPLIST.xls__SHOPLIST_xl_2330"/>
      <sheetName val="_SHOPLIST.xls__SHOPLIST_xl_2331"/>
      <sheetName val="_SHOPLIST.xls__SHOPLIST_xl_2332"/>
      <sheetName val="_SHOPLIST.xls__SHOPLIST_xl_2333"/>
      <sheetName val="_SHOPLIST.xls__SHOPLIST_xl_2334"/>
      <sheetName val="_SHOPLIST.xls__SHOPLIST_xl_2335"/>
      <sheetName val="_SHOPLIST.xls__SHOPLIST_xl_2336"/>
      <sheetName val="_SHOPLIST.xls__SHOPLIST_xl_2337"/>
      <sheetName val="_SHOPLIST.xls__SHOPLIST_xl_2338"/>
      <sheetName val="_SHOPLIST.xls__SHOPLIST_xl_2339"/>
      <sheetName val="_SHOPLIST.xls__SHOPLIST_xl_2340"/>
      <sheetName val="_SHOPLIST.xls__SHOPLIST_xl_2341"/>
      <sheetName val="_SHOPLIST.xls__SHOPLIST_xl_2342"/>
      <sheetName val="_SHOPLIST.xls__SHOPLIST_xl_2343"/>
      <sheetName val="_SHOPLIST.xls__SHOPLIST_xl_2344"/>
      <sheetName val="_SHOPLIST.xls__SHOPLIST_xl_2345"/>
      <sheetName val="_SHOPLIST.xls__SHOPLIST_xl_2346"/>
      <sheetName val="_SHOPLIST.xls__SHOPLIST_xl_2347"/>
      <sheetName val="_SHOPLIST.xls__SHOPLIST_xl_2348"/>
      <sheetName val="_SHOPLIST.xls__SHOPLIST_xl_2349"/>
      <sheetName val="_SHOPLIST.xls__SHOPLIST_xl_2350"/>
      <sheetName val="_SHOPLIST.xls__SHOPLIST_xl_2351"/>
      <sheetName val="_SHOPLIST.xls__SHOPLIST_xl_2352"/>
      <sheetName val="_SHOPLIST.xls__SHOPLIST_xl_2353"/>
      <sheetName val="_SHOPLIST.xls__SHOPLIST_xl_2354"/>
      <sheetName val="_SHOPLIST.xls__SHOPLIST_xl_2355"/>
      <sheetName val="_SHOPLIST.xls__SHOPLIST_xl_2356"/>
      <sheetName val="_SHOPLIST.xls__SHOPLIST_xl_2357"/>
      <sheetName val="_SHOPLIST.xls__SHOPLIST_xl_2358"/>
      <sheetName val="_SHOPLIST.xls__SHOPLIST_xl_2359"/>
      <sheetName val="_SHOPLIST.xls__SHOPLIST_xl_2360"/>
      <sheetName val="_SHOPLIST.xls__SHOPLIST_xl_2361"/>
      <sheetName val="_SHOPLIST.xls__SHOPLIST_xl_2362"/>
      <sheetName val="_SHOPLIST.xls__SHOPLIST_xl_2363"/>
      <sheetName val="_SHOPLIST.xls__SHOPLIST_xl_2364"/>
      <sheetName val="_SHOPLIST.xls__SHOPLIST_xl_2365"/>
      <sheetName val="_SHOPLIST.xls__SHOPLIST_xl_2366"/>
      <sheetName val="_SHOPLIST.xls__SHOPLIST_xl_2367"/>
      <sheetName val="_SHOPLIST.xls__SHOPLIST_xl_2368"/>
      <sheetName val="_SHOPLIST.xls__SHOPLIST_xl_2369"/>
      <sheetName val="_SHOPLIST.xls__SHOPLIST_xl_2370"/>
      <sheetName val="_SHOPLIST.xls__SHOPLIST_xl_2371"/>
      <sheetName val="_SHOPLIST.xls__SHOPLIST_xl_2372"/>
      <sheetName val="_SHOPLIST.xls__SHOPLIST_xl_2373"/>
      <sheetName val="_SHOPLIST.xls__SHOPLIST_xl_2374"/>
      <sheetName val="_SHOPLIST.xls__SHOPLIST_xl_2375"/>
      <sheetName val="_SHOPLIST.xls__SHOPLIST_xl_2376"/>
      <sheetName val="_SHOPLIST.xls__SHOPLIST_xl_2377"/>
      <sheetName val="_SHOPLIST.xls__SHOPLIST_xl_2378"/>
      <sheetName val="_SHOPLIST.xls__SHOPLIST_xl_2379"/>
      <sheetName val="_SHOPLIST.xls__SHOPLIST_xl_2380"/>
      <sheetName val="_SHOPLIST.xls__SHOPLIST_xl_2381"/>
      <sheetName val="_SHOPLIST.xls__SHOPLIST_xl_2382"/>
      <sheetName val="_SHOPLIST.xls__SHOPLIST_xl_2383"/>
      <sheetName val="_SHOPLIST.xls__SHOPLIST_xl_2384"/>
      <sheetName val="_SHOPLIST.xls_70___0_s__i____43"/>
      <sheetName val="_SHOPLIST.xls__SHOPLIST_xl_3455"/>
      <sheetName val="_SHOPLIST.xls__SHOPLIST_xl_3456"/>
      <sheetName val="_SHOPLIST.xls__SHOPLIST_xl_3457"/>
      <sheetName val="_SHOPLIST.xls__SHOPLIST_xl_2385"/>
      <sheetName val="_SHOPLIST.xls__SHOPLIST_xl_2386"/>
      <sheetName val="_SHOPLIST.xls__SHOPLIST_xl_2387"/>
      <sheetName val="_SHOPLIST.xls__SHOPLIST_xl_2388"/>
      <sheetName val="_SHOPLIST.xls__SHOPLIST_xl_2389"/>
      <sheetName val="_SHOPLIST.xls__SHOPLIST_xl_2390"/>
      <sheetName val="_SHOPLIST.xls__SHOPLIST_xl_2391"/>
      <sheetName val="_SHOPLIST.xls__SHOPLIST_xl_2392"/>
      <sheetName val="_SHOPLIST.xls__SHOPLIST_xl_2393"/>
      <sheetName val="_SHOPLIST.xls__SHOPLIST_xl_2394"/>
      <sheetName val="_SHOPLIST.xls__SHOPLIST_xl_2395"/>
      <sheetName val="_SHOPLIST.xls__SHOPLIST_xl_2396"/>
      <sheetName val="_SHOPLIST.xls__SHOPLIST_xl_2397"/>
      <sheetName val="_SHOPLIST.xls__SHOPLIST_xl_2398"/>
      <sheetName val="_SHOPLIST.xls__SHOPLIST_xl_2399"/>
      <sheetName val="_SHOPLIST.xls__SHOPLIST_xl_2400"/>
      <sheetName val="_SHOPLIST.xls__SHOPLIST_xl_2401"/>
      <sheetName val="_SHOPLIST.xls__SHOPLIST_xl_2402"/>
      <sheetName val="_SHOPLIST.xls__SHOPLIST_xl_2403"/>
      <sheetName val="_SHOPLIST.xls__SHOPLIST_xl_2404"/>
      <sheetName val="_SHOPLIST.xls__SHOPLIST_xl_2405"/>
      <sheetName val="_SHOPLIST.xls__SHOPLIST_xl_2406"/>
      <sheetName val="_SHOPLIST.xls__SHOPLIST_xl_3458"/>
      <sheetName val="_SHOPLIST.xls__SHOPLIST_xl_3459"/>
      <sheetName val="_SHOPLIST.xls__SHOPLIST_xl_2407"/>
      <sheetName val="_SHOPLIST.xls__SHOPLIST_xl_2408"/>
      <sheetName val="_SHOPLIST.xls__SHOPLIST_xl_2409"/>
      <sheetName val="_SHOPLIST.xls__SHOPLIST_xl_2410"/>
      <sheetName val="_SHOPLIST.xls__SHOPLIST_xl_2411"/>
      <sheetName val="_SHOPLIST.xls__SHOPLIST_xl_2412"/>
      <sheetName val="_SHOPLIST.xls__SHOPLIST_xl_2413"/>
      <sheetName val="_SHOPLIST.xls__SHOPLIST_xl_2414"/>
      <sheetName val="_SHOPLIST.xls__SHOPLIST_xl_2415"/>
      <sheetName val="_SHOPLIST.xls__SHOPLIST_xl_2416"/>
      <sheetName val="_SHOPLIST.xls__SHOPLIST_xl_2417"/>
      <sheetName val="_SHOPLIST.xls__SHOPLIST_xl_2418"/>
      <sheetName val="_SHOPLIST.xls__SHOPLIST_xl_2419"/>
      <sheetName val="_SHOPLIST.xls__SHOPLIST_xl_2420"/>
      <sheetName val="_SHOPLIST.xls__SHOPLIST_xl_3460"/>
      <sheetName val="_SHOPLIST.xls__SHOPLIST_xl_3461"/>
      <sheetName val="_SHOPLIST.xls__SHOPLIST_xl_3462"/>
      <sheetName val="_SHOPLIST.xls__SHOPLIST_xl_3463"/>
      <sheetName val="_SHOPLIST.xls__SHOPLIST_xl_3464"/>
      <sheetName val="_SHOPLIST.xls__SHOPLIST_xl_3465"/>
      <sheetName val="_SHOPLIST.xls__SHOPLIST_xl_3466"/>
      <sheetName val="_SHOPLIST.xls__SHOPLIST_xl_3467"/>
      <sheetName val="_SHOPLIST.xls__SHOPLIST_xl_3468"/>
      <sheetName val="_SHOPLIST.xls__SHOPLIST_xl_3469"/>
      <sheetName val="_SHOPLIST.xls__SHOPLIST_xl_3470"/>
      <sheetName val="_SHOPLIST.xls__SHOPLIST_xl_3471"/>
      <sheetName val="_SHOPLIST.xls__SHOPLIST_xl_3472"/>
      <sheetName val="_SHOPLIST.xls__SHOPLIST_xl_3473"/>
      <sheetName val="_SHOPLIST.xls__SHOPLIST_xl_3474"/>
      <sheetName val="_SHOPLIST.xls__SHOPLIST_xl_3475"/>
      <sheetName val="_SHOPLIST.xls__SHOPLIST_xl_3476"/>
      <sheetName val="_SHOPLIST.xls__SHOPLIST_xl_3477"/>
      <sheetName val="_SHOPLIST.xls__SHOPLIST_xl_3478"/>
      <sheetName val="_SHOPLIST.xls__SHOPLIST_xl_3479"/>
      <sheetName val="_SHOPLIST.xls__SHOPLIST_xl_3480"/>
      <sheetName val="_SHOPLIST.xls__SHOPLIST_xl_3481"/>
      <sheetName val="_SHOPLIST.xls__SHOPLIST_xl_3482"/>
      <sheetName val="_SHOPLIST.xls__SHOPLIST_xl_3483"/>
      <sheetName val="_SHOPLIST.xls__SHOPLIST_xl_3484"/>
      <sheetName val="_SHOPLIST.xls__SHOPLIST_xl_3485"/>
      <sheetName val="_SHOPLIST.xls__SHOPLIST_xl_3486"/>
      <sheetName val="_SHOPLIST.xls__SHOPLIST_xl_3487"/>
      <sheetName val="_SHOPLIST.xls__SHOPLIST_xl_3488"/>
      <sheetName val="_SHOPLIST.xls__SHOPLIST_xl_3489"/>
      <sheetName val="_SHOPLIST.xls__SHOPLIST_xl_3490"/>
      <sheetName val="_SHOPLIST.xls__SHOPLIST_xl_3491"/>
      <sheetName val="_SHOPLIST.xls__SHOPLIST_xl_3492"/>
      <sheetName val="_SHOPLIST.xls__SHOPLIST_xl_3493"/>
      <sheetName val="_SHOPLIST.xls__SHOPLIST_xl_3494"/>
      <sheetName val="_SHOPLIST.xls__SHOPLIST_xl_3495"/>
      <sheetName val="_SHOPLIST.xls__SHOPLIST_xl_3496"/>
      <sheetName val="_SHOPLIST.xls__SHOPLIST_xl_3497"/>
      <sheetName val="_SHOPLIST.xls__SHOPLIST_xl_3498"/>
      <sheetName val="_SHOPLIST.xls__SHOPLIST_xl_3499"/>
      <sheetName val="_SHOPLIST.xls__SHOPLIST_xl_3500"/>
      <sheetName val="_SHOPLIST.xls__SHOPLIST_xl_3501"/>
      <sheetName val="_SHOPLIST.xls__SHOPLIST_xl_3502"/>
      <sheetName val="_SHOPLIST.xls__SHOPLIST_xl_3503"/>
      <sheetName val="_SHOPLIST.xls__SHOPLIST_xl_3504"/>
      <sheetName val="_SHOPLIST.xls__SHOPLIST_xl_3505"/>
      <sheetName val="_SHOPLIST.xls__SHOPLIST_xl_3506"/>
      <sheetName val="_SHOPLIST.xls__SHOPLIST_xl_3507"/>
      <sheetName val="_SHOPLIST.xls__SHOPLIST_xl_3508"/>
      <sheetName val="_SHOPLIST.xls__SHOPLIST_xl_3509"/>
      <sheetName val="_SHOPLIST.xls__SHOPLIST_xl_3510"/>
      <sheetName val="_SHOPLIST.xls__SHOPLIST_xl_3511"/>
      <sheetName val="_SHOPLIST.xls__SHOPLIST_xl_3512"/>
      <sheetName val="_SHOPLIST.xls__SHOPLIST_xl_3513"/>
      <sheetName val="_SHOPLIST.xls__SHOPLIST_xl_3514"/>
      <sheetName val="_SHOPLIST.xls__SHOPLIST_xl_3515"/>
      <sheetName val="_SHOPLIST.xls__SHOPLIST_xl_3516"/>
      <sheetName val="_SHOPLIST.xls__SHOPLIST_xl_3517"/>
      <sheetName val="_SHOPLIST.xls__SHOPLIST_xl_3518"/>
      <sheetName val="_SHOPLIST.xls__SHOPLIST_xl_3519"/>
      <sheetName val="_SHOPLIST.xls__SHOPLIST_xl_3520"/>
      <sheetName val="_SHOPLIST.xls__SHOPLIST_xl_3521"/>
      <sheetName val="_SHOPLIST.xls__SHOPLIST_xl_3522"/>
      <sheetName val="_SHOPLIST.xls__SHOPLIST_xl_3523"/>
      <sheetName val="_SHOPLIST.xls__SHOPLIST_xl_3524"/>
      <sheetName val="_SHOPLIST.xls__SHOPLIST_xl_3525"/>
      <sheetName val="_SHOPLIST.xls__SHOPLIST_xl_3526"/>
      <sheetName val="_SHOPLIST.xls__SHOPLIST_xl_3527"/>
      <sheetName val="_SHOPLIST.xls__SHOPLIST_xl_3528"/>
      <sheetName val="_SHOPLIST.xls__SHOPLIST_xl_3529"/>
      <sheetName val="_SHOPLIST.xls__SHOPLIST_xl_3530"/>
      <sheetName val="_SHOPLIST.xls__SHOPLIST_xl_3531"/>
      <sheetName val="_SHOPLIST.xls__SHOPLIST_xl_3532"/>
      <sheetName val="_SHOPLIST.xls__SHOPLIST_xl_2421"/>
      <sheetName val="_SHOPLIST.xls__SHOPLIST_xl_2422"/>
      <sheetName val="_SHOPLIST.xls__SHOPLIST_xl_2423"/>
      <sheetName val="_SHOPLIST.xls__SHOPLIST_xl_2424"/>
      <sheetName val="_SHOPLIST.xls__SHOPLIST_xl_2425"/>
      <sheetName val="_SHOPLIST.xls__SHOPLIST_xl_3533"/>
      <sheetName val="_SHOPLIST.xls__SHOPLIST_xl_2426"/>
      <sheetName val="_SHOPLIST.xls__SHOPLIST_xl_2427"/>
      <sheetName val="_SHOPLIST.xls__SHOPLIST_xl_2428"/>
      <sheetName val="_SHOPLIST.xls__SHOPLIST_xl_2429"/>
      <sheetName val="_SHOPLIST.xls__SHOPLIST_xl_2430"/>
      <sheetName val="_SHOPLIST.xls__SHOPLIST_xl_2431"/>
      <sheetName val="_SHOPLIST.xls__SHOPLIST_xl_2432"/>
      <sheetName val="_SHOPLIST.xls__SHOPLIST_xl_2433"/>
      <sheetName val="_SHOPLIST.xls__SHOPLIST_xl_2434"/>
      <sheetName val="_SHOPLIST.xls__SHOPLIST_xl_2435"/>
      <sheetName val="_SHOPLIST.xls__SHOPLIST_xl_2436"/>
      <sheetName val="_SHOPLIST.xls__SHOPLIST_xl_2437"/>
      <sheetName val="_SHOPLIST.xls__SHOPLIST_xl_2438"/>
      <sheetName val="_SHOPLIST.xls__SHOPLIST_xl_2439"/>
      <sheetName val="_SHOPLIST.xls__SHOPLIST_xl_2440"/>
      <sheetName val="_SHOPLIST.xls__SHOPLIST_xl_2441"/>
      <sheetName val="_SHOPLIST.xls__SHOPLIST_xl_2442"/>
      <sheetName val="_SHOPLIST.xls__SHOPLIST_xl_2443"/>
      <sheetName val="_SHOPLIST.xls__SHOPLIST_xl_2444"/>
      <sheetName val="_SHOPLIST.xls__SHOPLIST_xl_2445"/>
      <sheetName val="_SHOPLIST.xls__SHOPLIST_xl_2446"/>
      <sheetName val="_SHOPLIST.xls__SHOPLIST_xl_2447"/>
      <sheetName val="_SHOPLIST.xls__SHOPLIST_xl_2448"/>
      <sheetName val="_SHOPLIST.xls__SHOPLIST_xl_2449"/>
      <sheetName val="_SHOPLIST.xls__SHOPLIST_xl_2450"/>
      <sheetName val="_SHOPLIST.xls__SHOPLIST_xl_2451"/>
      <sheetName val="_SHOPLIST.xls__SHOPLIST_xl_2452"/>
      <sheetName val="_SHOPLIST.xls__SHOPLIST_xl_2453"/>
      <sheetName val="_SHOPLIST.xls__SHOPLIST_xl_2454"/>
      <sheetName val="_SHOPLIST.xls__SHOPLIST_xl_2455"/>
      <sheetName val="_SHOPLIST.xls__SHOPLIST_xl_2456"/>
      <sheetName val="_SHOPLIST.xls__SHOPLIST_xl_2457"/>
      <sheetName val="_SHOPLIST.xls__SHOPLIST_xl_2458"/>
      <sheetName val="_SHOPLIST.xls__SHOPLIST_xl_2459"/>
      <sheetName val="_SHOPLIST.xls__SHOPLIST_xl_2460"/>
      <sheetName val="_SHOPLIST.xls__SHOPLIST_xl_2800"/>
      <sheetName val="_SHOPLIST.xls__SHOPLIST_xl_2801"/>
      <sheetName val="_SHOPLIST.xls__SHOPLIST_xl_2802"/>
      <sheetName val="_SHOPLIST.xls__SHOPLIST_xl_2803"/>
      <sheetName val="_SHOPLIST.xls__SHOPLIST_xl_2804"/>
      <sheetName val="_SHOPLIST.xls__SHOPLIST_xl_2805"/>
      <sheetName val="_SHOPLIST.xls__SHOPLIST_xl_2806"/>
      <sheetName val="_SHOPLIST.xls__SHOPLIST_xl_2807"/>
      <sheetName val="_SHOPLIST.xls__SHOPLIST_xl_2808"/>
      <sheetName val="_SHOPLIST.xls__SHOPLIST_xl_2809"/>
      <sheetName val="_SHOPLIST.xls__SHOPLIST_xl_2810"/>
      <sheetName val="_SHOPLIST.xls__SHOPLIST_xl_2811"/>
      <sheetName val="_SHOPLIST.xls__SHOPLIST_xl_2812"/>
      <sheetName val="_SHOPLIST.xls__SHOPLIST_xl_2813"/>
      <sheetName val="_SHOPLIST.xls__SHOPLIST_xl_2814"/>
      <sheetName val="_SHOPLIST.xls__SHOPLIST_xl_2815"/>
      <sheetName val="_SHOPLIST.xls__SHOPLIST_xl_2816"/>
      <sheetName val="_SHOPLIST.xls__SHOPLIST_xl_2817"/>
      <sheetName val="_SHOPLIST.xls__SHOPLIST_xl_2818"/>
      <sheetName val="_SHOPLIST.xls__SHOPLIST_xl_2819"/>
      <sheetName val="_SHOPLIST.xls__SHOPLIST_xl_2820"/>
      <sheetName val="_SHOPLIST.xls__SHOPLIST_xl_2821"/>
      <sheetName val="_SHOPLIST.xls__SHOPLIST_xl_2822"/>
      <sheetName val="_SHOPLIST.xls__SHOPLIST_xl_2823"/>
      <sheetName val="_SHOPLIST.xls__SHOPLIST_xl_2824"/>
      <sheetName val="_SHOPLIST.xls__SHOPLIST_xl_2825"/>
      <sheetName val="_SHOPLIST.xls__SHOPLIST_xl_2826"/>
      <sheetName val="_SHOPLIST.xls__SHOPLIST_xl_2827"/>
      <sheetName val="_SHOPLIST.xls__SHOPLIST_xl_2828"/>
      <sheetName val="_SHOPLIST.xls__SHOPLIST_xl_2829"/>
      <sheetName val="_SHOPLIST.xls__SHOPLIST_xl_2830"/>
      <sheetName val="_SHOPLIST.xls__SHOPLIST_xl_2831"/>
      <sheetName val="_SHOPLIST.xls__SHOPLIST_xl_2832"/>
      <sheetName val="_SHOPLIST.xls__SHOPLIST_xl_2833"/>
      <sheetName val="_SHOPLIST.xls__SHOPLIST_xl_2834"/>
      <sheetName val="_SHOPLIST.xls__SHOPLIST_xl_2835"/>
      <sheetName val="_SHOPLIST.xls__SHOPLIST_xl_2836"/>
      <sheetName val="_SHOPLIST.xls__SHOPLIST_xl_2837"/>
      <sheetName val="_SHOPLIST.xls__SHOPLIST_xl_2838"/>
      <sheetName val="_SHOPLIST.xls__SHOPLIST_xl_2839"/>
      <sheetName val="_SHOPLIST.xls__SHOPLIST_xl_2840"/>
      <sheetName val="_SHOPLIST.xls__SHOPLIST_xl_2841"/>
      <sheetName val="_SHOPLIST.xls__SHOPLIST_xl_2842"/>
      <sheetName val="_SHOPLIST.xls__SHOPLIST_xl_2843"/>
      <sheetName val="_SHOPLIST.xls__SHOPLIST_xl_2844"/>
      <sheetName val="_SHOPLIST.xls__SHOPLIST_xl_2845"/>
      <sheetName val="_SHOPLIST.xls__SHOPLIST_xl_2846"/>
      <sheetName val="_SHOPLIST.xls__SHOPLIST_xl_2847"/>
      <sheetName val="_SHOPLIST.xls__SHOPLIST_xl_2848"/>
      <sheetName val="_SHOPLIST.xls__SHOPLIST_xl_2849"/>
      <sheetName val="_SHOPLIST.xls__SHOPLIST_xl_2850"/>
      <sheetName val="_SHOPLIST.xls__SHOPLIST_xl_2851"/>
      <sheetName val="_SHOPLIST.xls__SHOPLIST_xl_2852"/>
      <sheetName val="_SHOPLIST.xls__SHOPLIST_xl_2853"/>
      <sheetName val="_SHOPLIST.xls__SHOPLIST_xl_2854"/>
      <sheetName val="_SHOPLIST.xls__SHOPLIST_xl_2855"/>
      <sheetName val="_SHOPLIST.xls__SHOPLIST_xl_2856"/>
      <sheetName val="_SHOPLIST.xls__SHOPLIST_xl_2857"/>
      <sheetName val="_SHOPLIST.xls__SHOPLIST_xl_2858"/>
      <sheetName val="_SHOPLIST.xls__SHOPLIST_xl_2859"/>
      <sheetName val="_SHOPLIST.xls__SHOPLIST_xl_2860"/>
      <sheetName val="_SHOPLIST.xls__SHOPLIST_xl_2861"/>
      <sheetName val="_SHOPLIST.xls__SHOPLIST_xl_2862"/>
      <sheetName val="_SHOPLIST.xls__SHOPLIST_xl_2863"/>
      <sheetName val="_SHOPLIST.xls__SHOPLIST_xl_2864"/>
      <sheetName val="_SHOPLIST.xls__SHOPLIST_xl_2865"/>
      <sheetName val="_SHOPLIST.xls__SHOPLIST_xl_2866"/>
      <sheetName val="_SHOPLIST.xls__SHOPLIST_xl_2867"/>
      <sheetName val="_SHOPLIST.xls__SHOPLIST_xl_2868"/>
      <sheetName val="_SHOPLIST.xls__SHOPLIST_xl_2869"/>
      <sheetName val="_SHOPLIST.xls__SHOPLIST_xl_2870"/>
      <sheetName val="_SHOPLIST.xls__SHOPLIST_xl_2871"/>
      <sheetName val="_SHOPLIST.xls__SHOPLIST_xl_2872"/>
      <sheetName val="_SHOPLIST.xls__SHOPLIST_xl_2873"/>
      <sheetName val="_SHOPLIST.xls__SHOPLIST_xl_2874"/>
      <sheetName val="_SHOPLIST.xls__SHOPLIST_xl_2875"/>
      <sheetName val="_SHOPLIST.xls__SHOPLIST_xl_2876"/>
      <sheetName val="_SHOPLIST.xls__SHOPLIST_xl_2877"/>
      <sheetName val="_SHOPLIST.xls__SHOPLIST_xl_2878"/>
      <sheetName val="_SHOPLIST.xls__SHOPLIST_xl_2879"/>
      <sheetName val="_SHOPLIST.xls__SHOPLIST_xl_2880"/>
      <sheetName val="_SHOPLIST.xls__SHOPLIST_xl_2881"/>
      <sheetName val="_SHOPLIST.xls__SHOPLIST_xl_2882"/>
      <sheetName val="_SHOPLIST.xls__SHOPLIST_xl_2883"/>
      <sheetName val="_SHOPLIST.xls__SHOPLIST_xl_2884"/>
      <sheetName val="_SHOPLIST.xls__SHOPLIST_xl_2885"/>
      <sheetName val="_SHOPLIST.xls__SHOPLIST_xl_2886"/>
      <sheetName val="_SHOPLIST.xls__SHOPLIST_xl_2887"/>
      <sheetName val="_SHOPLIST.xls__SHOPLIST_xl_2888"/>
      <sheetName val="_SHOPLIST.xls__SHOPLIST_xl_2889"/>
      <sheetName val="_SHOPLIST.xls__SHOPLIST_xl_2890"/>
      <sheetName val="_SHOPLIST.xls__SHOPLIST_xl_2891"/>
      <sheetName val="_SHOPLIST.xls__SHOPLIST_xl_2892"/>
      <sheetName val="_SHOPLIST.xls__SHOPLIST_xl_2893"/>
      <sheetName val="_SHOPLIST.xls__SHOPLIST_xl_2894"/>
      <sheetName val="_SHOPLIST.xls__SHOPLIST_xl_2895"/>
      <sheetName val="_SHOPLIST.xls__SHOPLIST_xl_2896"/>
      <sheetName val="_SHOPLIST.xls__SHOPLIST_xl_2897"/>
      <sheetName val="_SHOPLIST.xls__SHOPLIST_xl_2898"/>
      <sheetName val="_SHOPLIST.xls__SHOPLIST_xl_2899"/>
      <sheetName val="_SHOPLIST.xls__SHOPLIST_xl_2900"/>
      <sheetName val="_SHOPLIST.xls__SHOPLIST_xl_2901"/>
      <sheetName val="_SHOPLIST.xls__SHOPLIST_xl_2902"/>
      <sheetName val="_SHOPLIST.xls__SHOPLIST_xl_2903"/>
      <sheetName val="_SHOPLIST.xls__SHOPLIST_xl_2904"/>
      <sheetName val="_SHOPLIST.xls__SHOPLIST_xl_2905"/>
      <sheetName val="_SHOPLIST.xls__SHOPLIST_xl_2906"/>
      <sheetName val="_SHOPLIST.xls__SHOPLIST_xl_2907"/>
      <sheetName val="_SHOPLIST.xls__SHOPLIST_xl_2908"/>
      <sheetName val="_SHOPLIST.xls__SHOPLIST_xl_2909"/>
      <sheetName val="_SHOPLIST.xls__SHOPLIST_xl_2910"/>
      <sheetName val="_SHOPLIST.xls__SHOPLIST_xl_2911"/>
      <sheetName val="_SHOPLIST.xls__SHOPLIST_xl_2912"/>
      <sheetName val="_SHOPLIST.xls__SHOPLIST_xl_2687"/>
      <sheetName val="_SHOPLIST.xls__SHOPLIST_xl_2688"/>
      <sheetName val="_SHOPLIST.xls__SHOPLIST_xl_2689"/>
      <sheetName val="_SHOPLIST.xls__SHOPLIST_xl_2690"/>
      <sheetName val="_SHOPLIST.xls__SHOPLIST_xl_2691"/>
      <sheetName val="_SHOPLIST.xls__SHOPLIST_xl_2692"/>
      <sheetName val="_SHOPLIST.xls__SHOPLIST_xl_2693"/>
      <sheetName val="_SHOPLIST.xls__SHOPLIST_xl_2694"/>
      <sheetName val="_SHOPLIST.xls__SHOPLIST_xl_2695"/>
      <sheetName val="_SHOPLIST.xls__SHOPLIST_xl_2696"/>
      <sheetName val="_SHOPLIST.xls__SHOPLIST_xl_2697"/>
      <sheetName val="_SHOPLIST.xls__SHOPLIST_xl_2698"/>
      <sheetName val="_SHOPLIST.xls__SHOPLIST_xl_2699"/>
      <sheetName val="_SHOPLIST.xls__SHOPLIST_xl_2700"/>
      <sheetName val="_SHOPLIST.xls__SHOPLIST_xl_2701"/>
      <sheetName val="_SHOPLIST.xls__SHOPLIST_xl_2702"/>
      <sheetName val="_SHOPLIST.xls__SHOPLIST_xl_2703"/>
      <sheetName val="_SHOPLIST.xls__SHOPLIST_xl_2704"/>
      <sheetName val="_SHOPLIST.xls__SHOPLIST_xl_2705"/>
      <sheetName val="_SHOPLIST.xls__SHOPLIST_xl_2706"/>
      <sheetName val="_SHOPLIST.xls__SHOPLIST_xl_2707"/>
      <sheetName val="_SHOPLIST.xls__SHOPLIST_xl_2708"/>
      <sheetName val="_SHOPLIST.xls__SHOPLIST_xl_2709"/>
      <sheetName val="_SHOPLIST.xls__SHOPLIST_xl_2710"/>
      <sheetName val="_SHOPLIST.xls__SHOPLIST_xl_2711"/>
      <sheetName val="_SHOPLIST.xls__SHOPLIST_xl_2712"/>
      <sheetName val="_SHOPLIST.xls__SHOPLIST_xl_2713"/>
      <sheetName val="_SHOPLIST.xls__SHOPLIST_xl_2714"/>
      <sheetName val="_SHOPLIST.xls__SHOPLIST_xl_2715"/>
      <sheetName val="_SHOPLIST.xls__SHOPLIST_xl_2716"/>
      <sheetName val="_SHOPLIST.xls__SHOPLIST_xl_2717"/>
      <sheetName val="_SHOPLIST.xls__SHOPLIST_xl_2718"/>
      <sheetName val="_SHOPLIST.xls__SHOPLIST_xl_2719"/>
      <sheetName val="_SHOPLIST.xls__SHOPLIST_xl_2720"/>
      <sheetName val="_SHOPLIST.xls__SHOPLIST_xl_2721"/>
      <sheetName val="_SHOPLIST.xls__SHOPLIST_xl_2722"/>
      <sheetName val="_SHOPLIST.xls__SHOPLIST_xl_2723"/>
      <sheetName val="_SHOPLIST.xls__SHOPLIST_xl_2724"/>
      <sheetName val="_SHOPLIST.xls__SHOPLIST_xl_2725"/>
      <sheetName val="_SHOPLIST.xls__SHOPLIST_xl_2726"/>
      <sheetName val="_SHOPLIST.xls__SHOPLIST_xl_2727"/>
      <sheetName val="_SHOPLIST.xls__SHOPLIST_xl_2728"/>
      <sheetName val="_SHOPLIST.xls__SHOPLIST_xl_2729"/>
      <sheetName val="_SHOPLIST.xls__SHOPLIST_xl_2730"/>
      <sheetName val="_SHOPLIST.xls__SHOPLIST_xl_2731"/>
      <sheetName val="_SHOPLIST.xls__SHOPLIST_xl_2732"/>
      <sheetName val="_SHOPLIST.xls__SHOPLIST_xl_2733"/>
      <sheetName val="_SHOPLIST.xls__SHOPLIST_xl_2734"/>
      <sheetName val="_SHOPLIST.xls__SHOPLIST_xl_2735"/>
      <sheetName val="_SHOPLIST.xls__SHOPLIST_xl_2736"/>
      <sheetName val="_SHOPLIST.xls__SHOPLIST_xl_2737"/>
      <sheetName val="_SHOPLIST.xls__SHOPLIST_xl_2738"/>
      <sheetName val="_SHOPLIST.xls__SHOPLIST_xl_2739"/>
      <sheetName val="_SHOPLIST.xls__SHOPLIST_xl_2740"/>
      <sheetName val="_SHOPLIST.xls__SHOPLIST_xl_2741"/>
      <sheetName val="_SHOPLIST.xls__SHOPLIST_xl_2742"/>
      <sheetName val="_SHOPLIST.xls__SHOPLIST_xl_2743"/>
      <sheetName val="_SHOPLIST.xls__SHOPLIST_xl_2744"/>
      <sheetName val="_SHOPLIST.xls__SHOPLIST_xl_2745"/>
      <sheetName val="_SHOPLIST.xls__SHOPLIST_xl_2746"/>
      <sheetName val="_SHOPLIST.xls__SHOPLIST_xl_2747"/>
      <sheetName val="_SHOPLIST.xls__SHOPLIST_xl_2748"/>
      <sheetName val="_SHOPLIST.xls__SHOPLIST_xl_2749"/>
      <sheetName val="_SHOPLIST.xls__SHOPLIST_xl_2750"/>
      <sheetName val="_SHOPLIST.xls__SHOPLIST_xl_2751"/>
      <sheetName val="_SHOPLIST.xls__SHOPLIST_xl_2752"/>
      <sheetName val="_SHOPLIST.xls__SHOPLIST_xl_2753"/>
      <sheetName val="_SHOPLIST.xls__SHOPLIST_xl_2754"/>
      <sheetName val="_SHOPLIST.xls__SHOPLIST_xl_2755"/>
      <sheetName val="_SHOPLIST.xls__SHOPLIST_xl_2756"/>
      <sheetName val="_SHOPLIST.xls__SHOPLIST_xl_2757"/>
      <sheetName val="_SHOPLIST.xls__SHOPLIST_xl_2758"/>
      <sheetName val="_SHOPLIST.xls__SHOPLIST_xl_2759"/>
      <sheetName val="_SHOPLIST.xls__SHOPLIST_xl_2760"/>
      <sheetName val="_SHOPLIST.xls__SHOPLIST_xl_2761"/>
      <sheetName val="_SHOPLIST.xls__SHOPLIST_xl_2762"/>
      <sheetName val="_SHOPLIST.xls__SHOPLIST_xl_2763"/>
      <sheetName val="_SHOPLIST.xls__SHOPLIST_xl_2764"/>
      <sheetName val="_SHOPLIST.xls__SHOPLIST_xl_2765"/>
      <sheetName val="_SHOPLIST.xls__SHOPLIST_xl_2766"/>
      <sheetName val="_SHOPLIST.xls__SHOPLIST_xl_2767"/>
      <sheetName val="_SHOPLIST.xls__SHOPLIST_xl_2768"/>
      <sheetName val="_SHOPLIST.xls__SHOPLIST_xl_2769"/>
      <sheetName val="_SHOPLIST.xls__SHOPLIST_xl_2770"/>
      <sheetName val="_SHOPLIST.xls__SHOPLIST_xl_2771"/>
      <sheetName val="_SHOPLIST.xls__SHOPLIST_xl_2772"/>
      <sheetName val="_SHOPLIST.xls__SHOPLIST_xl_2773"/>
      <sheetName val="_SHOPLIST.xls__SHOPLIST_xl_2774"/>
      <sheetName val="_SHOPLIST.xls__SHOPLIST_xl_2775"/>
      <sheetName val="_SHOPLIST.xls__SHOPLIST_xl_2776"/>
      <sheetName val="_SHOPLIST.xls__SHOPLIST_xl_2777"/>
      <sheetName val="_SHOPLIST.xls__SHOPLIST_xl_2778"/>
      <sheetName val="_SHOPLIST.xls__SHOPLIST_xl_2779"/>
      <sheetName val="_SHOPLIST.xls__SHOPLIST_xl_2780"/>
      <sheetName val="_SHOPLIST.xls__SHOPLIST_xl_2781"/>
      <sheetName val="_SHOPLIST.xls__SHOPLIST_xl_2782"/>
      <sheetName val="_SHOPLIST.xls__SHOPLIST_xl_2783"/>
      <sheetName val="_SHOPLIST.xls__SHOPLIST_xl_2784"/>
      <sheetName val="_SHOPLIST.xls__SHOPLIST_xl_2785"/>
      <sheetName val="_SHOPLIST.xls__SHOPLIST_xl_2786"/>
      <sheetName val="_SHOPLIST.xls__SHOPLIST_xl_2787"/>
      <sheetName val="_SHOPLIST.xls__SHOPLIST_xl_2788"/>
      <sheetName val="_SHOPLIST.xls__SHOPLIST_xl_2789"/>
      <sheetName val="_SHOPLIST.xls__SHOPLIST_xl_2790"/>
      <sheetName val="_SHOPLIST.xls__SHOPLIST_xl_2791"/>
      <sheetName val="_SHOPLIST.xls__SHOPLIST_xl_2792"/>
      <sheetName val="_SHOPLIST.xls__SHOPLIST_xl_2793"/>
      <sheetName val="_SHOPLIST.xls__SHOPLIST_xl_2794"/>
      <sheetName val="_SHOPLIST.xls__SHOPLIST_xl_2795"/>
      <sheetName val="_SHOPLIST.xls__SHOPLIST_xl_2796"/>
      <sheetName val="_SHOPLIST.xls__SHOPLIST_xl_2797"/>
      <sheetName val="_SHOPLIST.xls__SHOPLIST_xl_2798"/>
      <sheetName val="_SHOPLIST.xls__SHOPLIST_xl_2799"/>
      <sheetName val="_SHOPLIST.xls__SHOPLIST_xl_2461"/>
      <sheetName val="_SHOPLIST.xls__SHOPLIST_xl_2462"/>
      <sheetName val="_SHOPLIST.xls__SHOPLIST_xl_2463"/>
      <sheetName val="_SHOPLIST.xls__SHOPLIST_xl_2464"/>
      <sheetName val="_SHOPLIST.xls__SHOPLIST_xl_2465"/>
      <sheetName val="_SHOPLIST.xls__SHOPLIST_xl_2466"/>
      <sheetName val="_SHOPLIST.xls__SHOPLIST_xl_2467"/>
      <sheetName val="_SHOPLIST.xls__SHOPLIST_xl_2468"/>
      <sheetName val="_SHOPLIST.xls__SHOPLIST_xl_2469"/>
      <sheetName val="_SHOPLIST.xls__SHOPLIST_xl_2470"/>
      <sheetName val="_SHOPLIST.xls__SHOPLIST_xl_2471"/>
      <sheetName val="_SHOPLIST.xls__SHOPLIST_xl_2472"/>
      <sheetName val="_SHOPLIST.xls__SHOPLIST_xl_2473"/>
      <sheetName val="_SHOPLIST.xls__SHOPLIST_xl_2474"/>
      <sheetName val="_SHOPLIST.xls__SHOPLIST_xl_2475"/>
      <sheetName val="_SHOPLIST.xls__SHOPLIST_xl_2476"/>
      <sheetName val="_SHOPLIST.xls__SHOPLIST_xl_2477"/>
      <sheetName val="_SHOPLIST.xls__SHOPLIST_xl_2478"/>
      <sheetName val="_SHOPLIST.xls__SHOPLIST_xl_2479"/>
      <sheetName val="_SHOPLIST.xls__SHOPLIST_xl_2480"/>
      <sheetName val="_SHOPLIST.xls__SHOPLIST_xl_2481"/>
      <sheetName val="_SHOPLIST.xls__SHOPLIST_xl_2482"/>
      <sheetName val="_SHOPLIST.xls__SHOPLIST_xl_2483"/>
      <sheetName val="_SHOPLIST.xls__SHOPLIST_xl_2484"/>
      <sheetName val="_SHOPLIST.xls__SHOPLIST_xl_2485"/>
      <sheetName val="_SHOPLIST.xls__SHOPLIST_xl_2486"/>
      <sheetName val="_SHOPLIST.xls__SHOPLIST_xl_2487"/>
      <sheetName val="_SHOPLIST.xls__SHOPLIST_xl_2488"/>
      <sheetName val="_SHOPLIST.xls__SHOPLIST_xl_2489"/>
      <sheetName val="_SHOPLIST.xls__SHOPLIST_xl_2490"/>
      <sheetName val="_SHOPLIST.xls__SHOPLIST_xl_2491"/>
      <sheetName val="_SHOPLIST.xls__SHOPLIST_xl_2492"/>
      <sheetName val="_SHOPLIST.xls__SHOPLIST_xl_2493"/>
      <sheetName val="_SHOPLIST.xls__SHOPLIST_xl_2494"/>
      <sheetName val="_SHOPLIST.xls__SHOPLIST_xl_2495"/>
      <sheetName val="_SHOPLIST.xls__SHOPLIST_xl_2496"/>
      <sheetName val="_SHOPLIST.xls__SHOPLIST_xl_2497"/>
      <sheetName val="_SHOPLIST.xls__SHOPLIST_xl_2498"/>
      <sheetName val="_SHOPLIST.xls__SHOPLIST_xl_2499"/>
      <sheetName val="_SHOPLIST.xls__SHOPLIST_xl_2500"/>
      <sheetName val="_SHOPLIST.xls__SHOPLIST_xl_2501"/>
      <sheetName val="_SHOPLIST.xls__SHOPLIST_xl_2502"/>
      <sheetName val="_SHOPLIST.xls__SHOPLIST_xl_2503"/>
      <sheetName val="_SHOPLIST.xls__SHOPLIST_xl_2504"/>
      <sheetName val="_SHOPLIST.xls__SHOPLIST_xl_2505"/>
      <sheetName val="_SHOPLIST.xls__SHOPLIST_xl_2506"/>
      <sheetName val="_SHOPLIST.xls__SHOPLIST_xl_2507"/>
      <sheetName val="_SHOPLIST.xls__SHOPLIST_xl_2508"/>
      <sheetName val="_SHOPLIST.xls__SHOPLIST_xl_2509"/>
      <sheetName val="_SHOPLIST.xls__SHOPLIST_xl_2510"/>
      <sheetName val="_SHOPLIST.xls__SHOPLIST_xl_2511"/>
      <sheetName val="_SHOPLIST.xls__SHOPLIST_xl_2512"/>
      <sheetName val="_SHOPLIST.xls__SHOPLIST_xl_2513"/>
      <sheetName val="_SHOPLIST.xls__SHOPLIST_xl_2514"/>
      <sheetName val="_SHOPLIST.xls__SHOPLIST_xl_2515"/>
      <sheetName val="_SHOPLIST.xls__SHOPLIST_xl_2516"/>
      <sheetName val="_SHOPLIST.xls__SHOPLIST_xl_2517"/>
      <sheetName val="_SHOPLIST.xls__SHOPLIST_xl_2518"/>
      <sheetName val="_SHOPLIST.xls__SHOPLIST_xl_2519"/>
      <sheetName val="_SHOPLIST.xls__SHOPLIST_xl_2520"/>
      <sheetName val="_SHOPLIST.xls__SHOPLIST_xl_2521"/>
      <sheetName val="_SHOPLIST.xls__SHOPLIST_xl_2522"/>
      <sheetName val="_SHOPLIST.xls__SHOPLIST_xl_2523"/>
      <sheetName val="_SHOPLIST.xls__SHOPLIST_xl_2524"/>
      <sheetName val="_SHOPLIST.xls__SHOPLIST_xl_2525"/>
      <sheetName val="_SHOPLIST.xls__SHOPLIST_xl_2526"/>
      <sheetName val="_SHOPLIST.xls__SHOPLIST_xl_2527"/>
      <sheetName val="_SHOPLIST.xls__SHOPLIST_xl_2528"/>
      <sheetName val="_SHOPLIST.xls__SHOPLIST_xl_2529"/>
      <sheetName val="_SHOPLIST.xls__SHOPLIST_xl_2530"/>
      <sheetName val="_SHOPLIST.xls__SHOPLIST_xl_2531"/>
      <sheetName val="_SHOPLIST.xls__SHOPLIST_xl_2532"/>
      <sheetName val="_SHOPLIST.xls__SHOPLIST_xl_2533"/>
      <sheetName val="_SHOPLIST.xls__SHOPLIST_xl_2534"/>
      <sheetName val="_SHOPLIST.xls__SHOPLIST_xl_2535"/>
      <sheetName val="_SHOPLIST.xls__SHOPLIST_xl_2536"/>
      <sheetName val="_SHOPLIST.xls__SHOPLIST_xl_2537"/>
      <sheetName val="_SHOPLIST.xls__SHOPLIST_xl_2538"/>
      <sheetName val="_SHOPLIST.xls__SHOPLIST_xl_2539"/>
      <sheetName val="_SHOPLIST.xls__SHOPLIST_xl_2540"/>
      <sheetName val="_SHOPLIST.xls__SHOPLIST_xl_2541"/>
      <sheetName val="_SHOPLIST.xls__SHOPLIST_xl_2542"/>
      <sheetName val="_SHOPLIST.xls__SHOPLIST_xl_2543"/>
      <sheetName val="_SHOPLIST.xls__SHOPLIST_xl_2544"/>
      <sheetName val="_SHOPLIST.xls__SHOPLIST_xl_2545"/>
      <sheetName val="_SHOPLIST.xls__SHOPLIST_xl_2546"/>
      <sheetName val="_SHOPLIST.xls__SHOPLIST_xl_2547"/>
      <sheetName val="_SHOPLIST.xls__SHOPLIST_xl_2548"/>
      <sheetName val="_SHOPLIST.xls__SHOPLIST_xl_2549"/>
      <sheetName val="_SHOPLIST.xls__SHOPLIST_xl_2550"/>
      <sheetName val="_SHOPLIST.xls__SHOPLIST_xl_2551"/>
      <sheetName val="_SHOPLIST.xls__SHOPLIST_xl_2552"/>
      <sheetName val="_SHOPLIST.xls__SHOPLIST_xl_2553"/>
      <sheetName val="_SHOPLIST.xls__SHOPLIST_xl_2554"/>
      <sheetName val="_SHOPLIST.xls__SHOPLIST_xl_2555"/>
      <sheetName val="_SHOPLIST.xls__SHOPLIST_xl_2556"/>
      <sheetName val="_SHOPLIST.xls__SHOPLIST_xl_2557"/>
      <sheetName val="_SHOPLIST.xls__SHOPLIST_xl_2558"/>
      <sheetName val="_SHOPLIST.xls__SHOPLIST_xl_2559"/>
      <sheetName val="_SHOPLIST.xls__SHOPLIST_xl_2560"/>
      <sheetName val="_SHOPLIST.xls__SHOPLIST_xl_2561"/>
      <sheetName val="_SHOPLIST.xls__SHOPLIST_xl_2562"/>
      <sheetName val="_SHOPLIST.xls__SHOPLIST_xl_2563"/>
      <sheetName val="_SHOPLIST.xls__SHOPLIST_xl_2564"/>
      <sheetName val="_SHOPLIST.xls__SHOPLIST_xl_2565"/>
      <sheetName val="_SHOPLIST.xls__SHOPLIST_xl_2566"/>
      <sheetName val="_SHOPLIST.xls__SHOPLIST_xl_2567"/>
      <sheetName val="_SHOPLIST.xls__SHOPLIST_xl_2568"/>
      <sheetName val="_SHOPLIST.xls__SHOPLIST_xl_2569"/>
      <sheetName val="_SHOPLIST.xls__SHOPLIST_xl_2570"/>
      <sheetName val="_SHOPLIST.xls__SHOPLIST_xl_2571"/>
      <sheetName val="_SHOPLIST.xls__SHOPLIST_xl_2572"/>
      <sheetName val="_SHOPLIST.xls__SHOPLIST_xl_2573"/>
      <sheetName val="_SHOPLIST.xls__SHOPLIST_xl_2574"/>
      <sheetName val="_SHOPLIST.xls__SHOPLIST_xl_2575"/>
      <sheetName val="_SHOPLIST.xls__SHOPLIST_xl_2576"/>
      <sheetName val="_SHOPLIST.xls__SHOPLIST_xl_2577"/>
      <sheetName val="_SHOPLIST.xls__SHOPLIST_xl_2578"/>
      <sheetName val="_SHOPLIST.xls__SHOPLIST_xl_2579"/>
      <sheetName val="_SHOPLIST.xls__SHOPLIST_xl_2580"/>
      <sheetName val="_SHOPLIST.xls__SHOPLIST_xl_2581"/>
      <sheetName val="_SHOPLIST.xls__SHOPLIST_xl_2582"/>
      <sheetName val="_SHOPLIST.xls__SHOPLIST_xl_2583"/>
      <sheetName val="_SHOPLIST.xls__SHOPLIST_xl_2584"/>
      <sheetName val="_SHOPLIST.xls__SHOPLIST_xl_2585"/>
      <sheetName val="_SHOPLIST.xls__SHOPLIST_xl_2586"/>
      <sheetName val="_SHOPLIST.xls__SHOPLIST_xl_2587"/>
      <sheetName val="_SHOPLIST.xls__SHOPLIST_xl_2588"/>
      <sheetName val="_SHOPLIST.xls__SHOPLIST_xl_2589"/>
      <sheetName val="_SHOPLIST.xls__SHOPLIST_xl_2590"/>
      <sheetName val="_SHOPLIST.xls__SHOPLIST_xl_2591"/>
      <sheetName val="_SHOPLIST.xls__SHOPLIST_xl_2592"/>
      <sheetName val="_SHOPLIST.xls__SHOPLIST_xl_2593"/>
      <sheetName val="_SHOPLIST.xls__SHOPLIST_xl_2594"/>
      <sheetName val="_SHOPLIST.xls__SHOPLIST_xl_2595"/>
      <sheetName val="_SHOPLIST.xls__SHOPLIST_xl_2596"/>
      <sheetName val="_SHOPLIST.xls__SHOPLIST_xl_2597"/>
      <sheetName val="_SHOPLIST.xls__SHOPLIST_xl_2598"/>
      <sheetName val="_SHOPLIST.xls__SHOPLIST_xl_2599"/>
      <sheetName val="_SHOPLIST.xls__SHOPLIST_xl_2600"/>
      <sheetName val="_SHOPLIST.xls__SHOPLIST_xl_2601"/>
      <sheetName val="_SHOPLIST.xls__SHOPLIST_xl_2602"/>
      <sheetName val="_SHOPLIST.xls__SHOPLIST_xl_2603"/>
      <sheetName val="_SHOPLIST.xls__SHOPLIST_xl_2604"/>
      <sheetName val="_SHOPLIST.xls__SHOPLIST_xl_2605"/>
      <sheetName val="_SHOPLIST.xls__SHOPLIST_xl_2606"/>
      <sheetName val="_SHOPLIST.xls__SHOPLIST_xl_2607"/>
      <sheetName val="_SHOPLIST.xls__SHOPLIST_xl_2608"/>
      <sheetName val="_SHOPLIST.xls__SHOPLIST_xl_2609"/>
      <sheetName val="_SHOPLIST.xls__SHOPLIST_xl_2610"/>
      <sheetName val="_SHOPLIST.xls__SHOPLIST_xl_2611"/>
      <sheetName val="_SHOPLIST.xls__SHOPLIST_xl_2612"/>
      <sheetName val="_SHOPLIST.xls__SHOPLIST_xl_2613"/>
      <sheetName val="_SHOPLIST.xls__SHOPLIST_xl_2614"/>
      <sheetName val="_SHOPLIST.xls__SHOPLIST_xl_2615"/>
      <sheetName val="_SHOPLIST.xls__SHOPLIST_xl_2616"/>
      <sheetName val="_SHOPLIST.xls__SHOPLIST_xl_2617"/>
      <sheetName val="_SHOPLIST.xls__SHOPLIST_xl_2618"/>
      <sheetName val="_SHOPLIST.xls__SHOPLIST_xl_2619"/>
      <sheetName val="_SHOPLIST.xls__SHOPLIST_xl_2620"/>
      <sheetName val="_SHOPLIST.xls__SHOPLIST_xl_2621"/>
      <sheetName val="_SHOPLIST.xls__SHOPLIST_xl_2622"/>
      <sheetName val="_SHOPLIST.xls__SHOPLIST_xl_2623"/>
      <sheetName val="_SHOPLIST.xls__SHOPLIST_xl_2624"/>
      <sheetName val="_SHOPLIST.xls__SHOPLIST_xl_2625"/>
      <sheetName val="_SHOPLIST.xls__SHOPLIST_xl_2626"/>
      <sheetName val="_SHOPLIST.xls__SHOPLIST_xl_2627"/>
      <sheetName val="_SHOPLIST.xls__SHOPLIST_xl_2628"/>
      <sheetName val="_SHOPLIST.xls__SHOPLIST_xl_2629"/>
      <sheetName val="_SHOPLIST.xls__SHOPLIST_xl_2630"/>
      <sheetName val="_SHOPLIST.xls__SHOPLIST_xl_2631"/>
      <sheetName val="_SHOPLIST.xls__SHOPLIST_xl_2632"/>
      <sheetName val="_SHOPLIST.xls__SHOPLIST_xl_2633"/>
      <sheetName val="_SHOPLIST.xls__SHOPLIST_xl_2634"/>
      <sheetName val="_SHOPLIST.xls__SHOPLIST_xl_2635"/>
      <sheetName val="_SHOPLIST.xls__SHOPLIST_xl_2636"/>
      <sheetName val="_SHOPLIST.xls__SHOPLIST_xl_2637"/>
      <sheetName val="_SHOPLIST.xls__SHOPLIST_xl_2638"/>
      <sheetName val="_SHOPLIST.xls__SHOPLIST_xl_2639"/>
      <sheetName val="_SHOPLIST.xls__SHOPLIST_xl_2640"/>
      <sheetName val="_SHOPLIST.xls__SHOPLIST_xl_2641"/>
      <sheetName val="_SHOPLIST.xls__SHOPLIST_xl_2642"/>
      <sheetName val="_SHOPLIST.xls__SHOPLIST_xl_2643"/>
      <sheetName val="_SHOPLIST.xls__SHOPLIST_xl_2644"/>
      <sheetName val="_SHOPLIST.xls__SHOPLIST_xl_2645"/>
      <sheetName val="_SHOPLIST.xls__SHOPLIST_xl_2646"/>
      <sheetName val="_SHOPLIST.xls__SHOPLIST_xl_2647"/>
      <sheetName val="_SHOPLIST.xls__SHOPLIST_xl_2648"/>
      <sheetName val="_SHOPLIST.xls__SHOPLIST_xl_2649"/>
      <sheetName val="_SHOPLIST.xls__SHOPLIST_xl_2650"/>
      <sheetName val="_SHOPLIST.xls__SHOPLIST_xl_2651"/>
      <sheetName val="_SHOPLIST.xls__SHOPLIST_xl_2652"/>
      <sheetName val="_SHOPLIST.xls__SHOPLIST_xl_2653"/>
      <sheetName val="_SHOPLIST.xls__SHOPLIST_xl_2654"/>
      <sheetName val="_SHOPLIST.xls__SHOPLIST_xl_2655"/>
      <sheetName val="_SHOPLIST.xls__SHOPLIST_xl_2656"/>
      <sheetName val="_SHOPLIST.xls__SHOPLIST_xl_2657"/>
      <sheetName val="_SHOPLIST.xls__SHOPLIST_xl_2658"/>
      <sheetName val="_SHOPLIST.xls__SHOPLIST_xl_2659"/>
      <sheetName val="_SHOPLIST.xls__SHOPLIST_xl_2660"/>
      <sheetName val="_SHOPLIST.xls__SHOPLIST_xl_2661"/>
      <sheetName val="_SHOPLIST.xls__SHOPLIST_xl_2662"/>
      <sheetName val="_SHOPLIST.xls__SHOPLIST_xl_2663"/>
      <sheetName val="_SHOPLIST.xls__SHOPLIST_xl_2664"/>
      <sheetName val="_SHOPLIST.xls__SHOPLIST_xl_2665"/>
      <sheetName val="_SHOPLIST.xls__SHOPLIST_xl_2666"/>
      <sheetName val="_SHOPLIST.xls__SHOPLIST_xl_2667"/>
      <sheetName val="_SHOPLIST.xls__SHOPLIST_xl_2668"/>
      <sheetName val="_SHOPLIST.xls__SHOPLIST_xl_2669"/>
      <sheetName val="_SHOPLIST.xls__SHOPLIST_xl_2670"/>
      <sheetName val="_SHOPLIST.xls__SHOPLIST_xl_2671"/>
      <sheetName val="_SHOPLIST.xls__SHOPLIST_xl_2672"/>
      <sheetName val="_SHOPLIST.xls__SHOPLIST_xl_2673"/>
      <sheetName val="_SHOPLIST.xls__SHOPLIST_xl_2674"/>
      <sheetName val="_SHOPLIST.xls__SHOPLIST_xl_2675"/>
      <sheetName val="_SHOPLIST.xls__SHOPLIST_xl_2676"/>
      <sheetName val="_SHOPLIST.xls__SHOPLIST_xl_2677"/>
      <sheetName val="_SHOPLIST.xls__SHOPLIST_xl_2678"/>
      <sheetName val="_SHOPLIST.xls__SHOPLIST_xl_2679"/>
      <sheetName val="_SHOPLIST.xls__SHOPLIST_xl_2680"/>
      <sheetName val="_SHOPLIST.xls__SHOPLIST_xl_2681"/>
      <sheetName val="_SHOPLIST.xls__SHOPLIST_xl_2682"/>
      <sheetName val="_SHOPLIST.xls__SHOPLIST_xl_2683"/>
      <sheetName val="_SHOPLIST.xls__SHOPLIST_xl_2684"/>
      <sheetName val="_SHOPLIST.xls__SHOPLIST_xl_2685"/>
      <sheetName val="_SHOPLIST.xls__SHOPLIST_xl_2686"/>
      <sheetName val="_SHOPLIST.xls__SHOPLIST_xl_3534"/>
      <sheetName val="_SHOPLIST.xls__SHOPLIST_xl_3535"/>
      <sheetName val="_SHOPLIST.xls__SHOPLIST_xl_3536"/>
      <sheetName val="_SHOPLIST.xls__SHOPLIST_xl_3537"/>
      <sheetName val="_SHOPLIST.xls__SHOPLIST_xl_3538"/>
      <sheetName val="_SHOPLIST.xls__SHOPLIST_xl_3539"/>
      <sheetName val="_SHOPLIST.xls__SHOPLIST_xl_3540"/>
      <sheetName val="_SHOPLIST.xls__SHOPLIST_xl_3541"/>
      <sheetName val="_SHOPLIST.xls__SHOPLIST_xl_3542"/>
      <sheetName val="_SHOPLIST.xls__SHOPLIST_xl_3543"/>
      <sheetName val="_SHOPLIST.xls__SHOPLIST_xl_3544"/>
      <sheetName val="_SHOPLIST.xls__SHOPLIST_xl_3545"/>
      <sheetName val="_SHOPLIST.xls__SHOPLIST_xl_3546"/>
      <sheetName val="_SHOPLIST.xls__SHOPLIST_xl_3547"/>
      <sheetName val="_SHOPLIST.xls__SHOPLIST_xl_3548"/>
      <sheetName val="_SHOPLIST.xls__SHOPLIST_xl_3549"/>
      <sheetName val="_SHOPLIST.xls__SHOPLIST_xl_3550"/>
      <sheetName val="_SHOPLIST.xls__SHOPLIST_xl_2913"/>
      <sheetName val="_SHOPLIST.xls__SHOPLIST_xl_2914"/>
      <sheetName val="_SHOPLIST.xls__SHOPLIST_xl_2915"/>
      <sheetName val="_SHOPLIST.xls__SHOPLIST_xl_2916"/>
      <sheetName val="_SHOPLIST.xls__SHOPLIST_xl_2917"/>
      <sheetName val="_SHOPLIST.xls__SHOPLIST_xl_2918"/>
      <sheetName val="_SHOPLIST.xls__SHOPLIST_xl_2919"/>
      <sheetName val="_SHOPLIST.xls__SHOPLIST_xl_2920"/>
      <sheetName val="_SHOPLIST.xls__SHOPLIST_xl_2921"/>
      <sheetName val="_SHOPLIST.xls__SHOPLIST_xl_2922"/>
      <sheetName val="_SHOPLIST.xls__SHOPLIST_xl_2923"/>
      <sheetName val="_SHOPLIST.xls__SHOPLIST_xl_2924"/>
      <sheetName val="_SHOPLIST.xls__SHOPLIST_xl_2925"/>
      <sheetName val="_SHOPLIST.xls__SHOPLIST_xl_2926"/>
      <sheetName val="_SHOPLIST.xls__SHOPLIST_xl_2927"/>
      <sheetName val="_SHOPLIST.xls__SHOPLIST_xl_2928"/>
      <sheetName val="_SHOPLIST.xls__SHOPLIST_xl_2929"/>
      <sheetName val="_SHOPLIST.xls__SHOPLIST_xl_2930"/>
      <sheetName val="_SHOPLIST.xls__SHOPLIST_xl_2931"/>
      <sheetName val="_SHOPLIST.xls__SHOPLIST_xl_2932"/>
      <sheetName val="_SHOPLIST.xls__SHOPLIST_xl_2933"/>
      <sheetName val="_SHOPLIST.xls__SHOPLIST_xl_2934"/>
      <sheetName val="_SHOPLIST.xls__SHOPLIST_xl_2935"/>
      <sheetName val="_SHOPLIST.xls__SHOPLIST_xl_2936"/>
      <sheetName val="_SHOPLIST.xls__SHOPLIST_xl_2937"/>
      <sheetName val="_SHOPLIST.xls__SHOPLIST_xl_2938"/>
      <sheetName val="_SHOPLIST.xls__SHOPLIST_xl_2939"/>
      <sheetName val="_SHOPLIST.xls__SHOPLIST_xl_2940"/>
      <sheetName val="_SHOPLIST.xls__SHOPLIST_xl_2941"/>
      <sheetName val="_SHOPLIST.xls__SHOPLIST_xl_2942"/>
      <sheetName val="_SHOPLIST.xls__SHOPLIST_xl_2943"/>
      <sheetName val="_SHOPLIST.xls__SHOPLIST_xl_2944"/>
      <sheetName val="_SHOPLIST.xls__SHOPLIST_xl_2945"/>
      <sheetName val="_SHOPLIST.xls__SHOPLIST_xl_2946"/>
      <sheetName val="_SHOPLIST.xls__SHOPLIST_xl_2947"/>
      <sheetName val="_SHOPLIST.xls__SHOPLIST_xl_2948"/>
      <sheetName val="_SHOPLIST.xls__SHOPLIST_xl_2949"/>
      <sheetName val="_SHOPLIST.xls__SHOPLIST_xl_2950"/>
      <sheetName val="_SHOPLIST.xls__SHOPLIST_xl_2951"/>
      <sheetName val="_SHOPLIST.xls__SHOPLIST_xl_2952"/>
      <sheetName val="_SHOPLIST.xls__SHOPLIST_xl_2953"/>
      <sheetName val="_SHOPLIST.xls__SHOPLIST_xl_2954"/>
      <sheetName val="_SHOPLIST.xls__SHOPLIST_xl_2955"/>
      <sheetName val="_SHOPLIST.xls__SHOPLIST_xl_2956"/>
      <sheetName val="_SHOPLIST.xls__SHOPLIST_xl_2957"/>
      <sheetName val="_SHOPLIST.xls__SHOPLIST_xl_2958"/>
      <sheetName val="_SHOPLIST.xls__SHOPLIST_xl_2959"/>
      <sheetName val="_SHOPLIST.xls__SHOPLIST_xl_2960"/>
      <sheetName val="_SHOPLIST.xls__SHOPLIST_xl_2961"/>
      <sheetName val="_SHOPLIST.xls__SHOPLIST_xl_2962"/>
      <sheetName val="_SHOPLIST.xls__SHOPLIST_xl_2963"/>
      <sheetName val="_SHOPLIST.xls__SHOPLIST_xl_2964"/>
      <sheetName val="_SHOPLIST.xls__SHOPLIST_xl_2965"/>
      <sheetName val="_SHOPLIST.xls__SHOPLIST_xl_2966"/>
      <sheetName val="_SHOPLIST.xls__SHOPLIST_xl_2967"/>
      <sheetName val="_SHOPLIST.xls__SHOPLIST_xl_2968"/>
      <sheetName val="_SHOPLIST.xls__SHOPLIST_xl_2969"/>
      <sheetName val="_SHOPLIST.xls__SHOPLIST_xl_2970"/>
      <sheetName val="_SHOPLIST.xls__SHOPLIST_xl_2971"/>
      <sheetName val="_SHOPLIST.xls__SHOPLIST_xl_2972"/>
      <sheetName val="_SHOPLIST.xls__SHOPLIST_xl_2973"/>
      <sheetName val="_SHOPLIST.xls__SHOPLIST_xl_2974"/>
      <sheetName val="_SHOPLIST.xls__SHOPLIST_xl_2975"/>
      <sheetName val="_SHOPLIST.xls__SHOPLIST_xl_2976"/>
      <sheetName val="_SHOPLIST.xls__SHOPLIST_xl_2977"/>
      <sheetName val="_SHOPLIST.xls__SHOPLIST_xl_2978"/>
      <sheetName val="_SHOPLIST.xls__SHOPLIST_xl_2979"/>
      <sheetName val="_SHOPLIST.xls__SHOPLIST_xl_2980"/>
      <sheetName val="_SHOPLIST.xls__SHOPLIST_xl_2981"/>
      <sheetName val="_SHOPLIST.xls__SHOPLIST_xl_2982"/>
      <sheetName val="_SHOPLIST.xls__SHOPLIST_xl_2983"/>
      <sheetName val="_SHOPLIST.xls__SHOPLIST_xl_2984"/>
      <sheetName val="_SHOPLIST.xls__SHOPLIST_xl_2985"/>
      <sheetName val="_SHOPLIST.xls__SHOPLIST_xl_2986"/>
      <sheetName val="_SHOPLIST.xls__SHOPLIST_xl_2987"/>
      <sheetName val="_SHOPLIST.xls__SHOPLIST_xl_2988"/>
      <sheetName val="_SHOPLIST.xls__SHOPLIST_xl_2989"/>
      <sheetName val="_SHOPLIST.xls__SHOPLIST_xl_2990"/>
      <sheetName val="_SHOPLIST.xls__SHOPLIST_xl_2991"/>
      <sheetName val="_SHOPLIST.xls__SHOPLIST_xl_2992"/>
      <sheetName val="_SHOPLIST.xls__SHOPLIST_xl_2993"/>
      <sheetName val="_SHOPLIST.xls__SHOPLIST_xl_2994"/>
      <sheetName val="_SHOPLIST.xls__SHOPLIST_xl_2995"/>
      <sheetName val="_SHOPLIST.xls__SHOPLIST_xl_2996"/>
      <sheetName val="_SHOPLIST.xls__SHOPLIST_xl_2997"/>
      <sheetName val="_SHOPLIST.xls__SHOPLIST_xl_2998"/>
      <sheetName val="_SHOPLIST.xls__SHOPLIST_xl_2999"/>
      <sheetName val="_SHOPLIST.xls__SHOPLIST_xl_3000"/>
      <sheetName val="_SHOPLIST.xls__SHOPLIST_xl_3001"/>
      <sheetName val="_SHOPLIST.xls__SHOPLIST_xl_3002"/>
      <sheetName val="_SHOPLIST.xls__SHOPLIST_xl_3003"/>
      <sheetName val="_SHOPLIST.xls__SHOPLIST_xl_3004"/>
      <sheetName val="_SHOPLIST.xls__SHOPLIST_xl_3005"/>
      <sheetName val="_SHOPLIST.xls__SHOPLIST_xl_3006"/>
      <sheetName val="_SHOPLIST.xls__SHOPLIST_xl_3007"/>
      <sheetName val="_SHOPLIST.xls__SHOPLIST_xl_3008"/>
      <sheetName val="_SHOPLIST.xls__SHOPLIST_xl_3009"/>
      <sheetName val="_SHOPLIST.xls__SHOPLIST_xl_3010"/>
      <sheetName val="_SHOPLIST.xls__SHOPLIST_xl_3011"/>
      <sheetName val="_SHOPLIST.xls__SHOPLIST_xl_3012"/>
      <sheetName val="_SHOPLIST.xls__SHOPLIST_xl_3013"/>
      <sheetName val="_SHOPLIST.xls__SHOPLIST_xl_3014"/>
      <sheetName val="_SHOPLIST.xls__SHOPLIST_xl_3015"/>
      <sheetName val="_SHOPLIST.xls__SHOPLIST_xl_3016"/>
      <sheetName val="_SHOPLIST.xls__SHOPLIST_xl_3017"/>
      <sheetName val="_SHOPLIST.xls__SHOPLIST_xl_3018"/>
      <sheetName val="_SHOPLIST.xls__SHOPLIST_xl_3019"/>
      <sheetName val="_SHOPLIST.xls__SHOPLIST_xl_3020"/>
      <sheetName val="_SHOPLIST.xls__SHOPLIST_xl_3021"/>
      <sheetName val="_SHOPLIST.xls__SHOPLIST_xl_3022"/>
      <sheetName val="_SHOPLIST.xls__SHOPLIST_xl_3023"/>
      <sheetName val="_SHOPLIST.xls__SHOPLIST_xl_3024"/>
      <sheetName val="_SHOPLIST.xls__SHOPLIST_xl_3025"/>
      <sheetName val="_SHOPLIST.xls_70___0_s__i____44"/>
      <sheetName val="_SHOPLIST.xls__VW__VU________26"/>
      <sheetName val="_SHOPLIST.xls__VW__VU________27"/>
      <sheetName val="_SHOPLIST.xls_70_x005f_x0000___0_x_14"/>
      <sheetName val="_SHOPLIST.xls_70___0_s__i____45"/>
      <sheetName val="_SHOPLIST.xls__SHOPLIST_xl_3026"/>
      <sheetName val="_SHOPLIST.xls_70___0_s__i____46"/>
      <sheetName val="_SHOPLIST.xls__SHOPLIST_xl_3027"/>
      <sheetName val="_SHOPLIST.xls__SHOPLIST_xl_3028"/>
      <sheetName val="_SHOPLIST.xls__SHOPLIST_xl_3029"/>
      <sheetName val="_SHOPLIST.xls__SHOPLIST_xl_3030"/>
      <sheetName val="_SHOPLIST.xls__SHOPLIST_xl_3031"/>
      <sheetName val="_SHOPLIST.xls__SHOPLIST_xl_3032"/>
      <sheetName val="_SHOPLIST.xls__SHOPLIST_xl_3033"/>
      <sheetName val="_SHOPLIST.xls__SHOPLIST_xl_3034"/>
      <sheetName val="_SHOPLIST.xls__SHOPLIST_xl_3035"/>
      <sheetName val="_SHOPLIST.xls__SHOPLIST_xl_3036"/>
      <sheetName val="_SHOPLIST.xls__SHOPLIST_xl_3037"/>
      <sheetName val="_SHOPLIST.xls__SHOPLIST_xl_3038"/>
      <sheetName val="_SHOPLIST.xls__SHOPLIST_xl_3039"/>
      <sheetName val="_SHOPLIST.xls__SHOPLIST_xl_3040"/>
      <sheetName val="_SHOPLIST.xls__SHOPLIST_xl_3041"/>
      <sheetName val="_SHOPLIST.xls__SHOPLIST_xl_3042"/>
      <sheetName val="_SHOPLIST.xls__SHOPLIST_xl_3043"/>
      <sheetName val="_SHOPLIST.xls__SHOPLIST_xl_3044"/>
      <sheetName val="_SHOPLIST.xls__SHOPLIST_xl_3045"/>
      <sheetName val="_SHOPLIST.xls__SHOPLIST_xl_3046"/>
      <sheetName val="_SHOPLIST.xls__SHOPLIST_xl_3047"/>
      <sheetName val="_SHOPLIST.xls__SHOPLIST_xl_3048"/>
      <sheetName val="_SHOPLIST.xls__SHOPLIST_xl_3049"/>
      <sheetName val="_SHOPLIST.xls__SHOPLIST_xl_3050"/>
      <sheetName val="_SHOPLIST.xls__SHOPLIST_xl_3051"/>
      <sheetName val="_SHOPLIST.xls__SHOPLIST_xl_3052"/>
      <sheetName val="_SHOPLIST.xls__SHOPLIST_xl_3053"/>
      <sheetName val="_SHOPLIST.xls__SHOPLIST_xl_3054"/>
      <sheetName val="_SHOPLIST.xls__SHOPLIST_xl_3055"/>
      <sheetName val="_SHOPLIST.xls__SHOPLIST_xl_3056"/>
      <sheetName val="_SHOPLIST.xls__SHOPLIST_xl_3057"/>
      <sheetName val="_SHOPLIST.xls__SHOPLIST_xl_3058"/>
      <sheetName val="_SHOPLIST.xls__SHOPLIST_xl_3059"/>
      <sheetName val="_SHOPLIST.xls__SHOPLIST_xl_3060"/>
      <sheetName val="_SHOPLIST.xls__SHOPLIST_xl_3061"/>
      <sheetName val="_SHOPLIST.xls__SHOPLIST_xl_3062"/>
      <sheetName val="_SHOPLIST.xls__SHOPLIST_xl_3063"/>
      <sheetName val="_SHOPLIST.xls__SHOPLIST_xl_3064"/>
      <sheetName val="_SHOPLIST.xls__SHOPLIST_xl_3065"/>
      <sheetName val="_SHOPLIST.xls__SHOPLIST_xl_3066"/>
      <sheetName val="_SHOPLIST.xls__SHOPLIST_xl_3067"/>
      <sheetName val="_SHOPLIST.xls__SHOPLIST_xl_3068"/>
      <sheetName val="_SHOPLIST.xls__SHOPLIST_xl_3069"/>
      <sheetName val="_SHOPLIST.xls__SHOPLIST_xl_3070"/>
      <sheetName val="_SHOPLIST.xls__SHOPLIST_xl_3071"/>
      <sheetName val="_SHOPLIST.xls__SHOPLIST_xl_3072"/>
      <sheetName val="_SHOPLIST.xls__SHOPLIST_xl_3073"/>
      <sheetName val="_SHOPLIST.xls__SHOPLIST_xl_3074"/>
      <sheetName val="_SHOPLIST.xls__SHOPLIST_xl_3075"/>
      <sheetName val="_SHOPLIST.xls__SHOPLIST_xl_3076"/>
      <sheetName val="_SHOPLIST.xls__SHOPLIST_xl_3077"/>
      <sheetName val="_SHOPLIST.xls__SHOPLIST_xl_3078"/>
      <sheetName val="_SHOPLIST.xls__SHOPLIST_xl_3079"/>
      <sheetName val="_SHOPLIST.xls__SHOPLIST_xl_3080"/>
      <sheetName val="_SHOPLIST.xls__SHOPLIST_xl_3081"/>
      <sheetName val="_SHOPLIST.xls__SHOPLIST_xl_3082"/>
      <sheetName val="_SHOPLIST.xls__SHOPLIST_xl_3083"/>
      <sheetName val="_SHOPLIST.xls__SHOPLIST_xl_3084"/>
      <sheetName val="_SHOPLIST.xls__SHOPLIST_xl_3085"/>
      <sheetName val="_SHOPLIST.xls__SHOPLIST_xl_3086"/>
      <sheetName val="_SHOPLIST.xls__SHOPLIST_xl_3087"/>
      <sheetName val="_SHOPLIST.xls__SHOPLIST_xl_3088"/>
      <sheetName val="_SHOPLIST.xls__SHOPLIST_xl_3089"/>
      <sheetName val="_SHOPLIST.xls__SHOPLIST_xl_3090"/>
      <sheetName val="_SHOPLIST.xls__SHOPLIST_xl_3091"/>
      <sheetName val="_SHOPLIST.xls__SHOPLIST_xl_3092"/>
      <sheetName val="_SHOPLIST.xls__SHOPLIST_xl_3093"/>
      <sheetName val="_SHOPLIST.xls__SHOPLIST_xl_3094"/>
      <sheetName val="_SHOPLIST.xls__SHOPLIST_xl_3095"/>
      <sheetName val="_SHOPLIST.xls__SHOPLIST_xl_3096"/>
      <sheetName val="_SHOPLIST.xls__SHOPLIST_xl_3097"/>
      <sheetName val="_SHOPLIST.xls__SHOPLIST_xl_3098"/>
      <sheetName val="_SHOPLIST.xls__SHOPLIST_xl_3099"/>
      <sheetName val="_SHOPLIST.xls__SHOPLIST_xl_3100"/>
      <sheetName val="_SHOPLIST.xls__SHOPLIST_xl_3101"/>
      <sheetName val="_SHOPLIST.xls__SHOPLIST_xl_3102"/>
      <sheetName val="_SHOPLIST.xls__SHOPLIST_xl_3103"/>
      <sheetName val="_SHOPLIST.xls__SHOPLIST_xl_3104"/>
      <sheetName val="_SHOPLIST.xls__SHOPLIST_xl_3105"/>
      <sheetName val="_SHOPLIST.xls__SHOPLIST_xl_3106"/>
      <sheetName val="_SHOPLIST.xls__SHOPLIST_xl_3107"/>
      <sheetName val="_SHOPLIST.xls__SHOPLIST_xl_3108"/>
      <sheetName val="_SHOPLIST.xls__SHOPLIST_xl_3109"/>
      <sheetName val="_SHOPLIST.xls__SHOPLIST_xl_3110"/>
      <sheetName val="_SHOPLIST.xls__SHOPLIST_xl_3111"/>
      <sheetName val="_SHOPLIST.xls__SHOPLIST_xl_3112"/>
      <sheetName val="_SHOPLIST.xls__SHOPLIST_xl_3113"/>
      <sheetName val="_SHOPLIST.xls__SHOPLIST_xl_3114"/>
      <sheetName val="_SHOPLIST.xls__SHOPLIST_xl_3115"/>
      <sheetName val="_SHOPLIST.xls__SHOPLIST_xl_3116"/>
      <sheetName val="_SHOPLIST.xls__SHOPLIST_xl_3117"/>
      <sheetName val="_SHOPLIST.xls__SHOPLIST_xl_3118"/>
      <sheetName val="_SHOPLIST.xls__SHOPLIST_xl_3119"/>
      <sheetName val="_SHOPLIST.xls__SHOPLIST_xl_3120"/>
      <sheetName val="_SHOPLIST.xls__SHOPLIST_xl_3121"/>
      <sheetName val="_SHOPLIST.xls__SHOPLIST_xl_3122"/>
      <sheetName val="_SHOPLIST.xls__SHOPLIST_xl_3123"/>
      <sheetName val="_SHOPLIST.xls__SHOPLIST_xl_3124"/>
      <sheetName val="_SHOPLIST.xls__SHOPLIST_xl_3125"/>
      <sheetName val="_SHOPLIST.xls__SHOPLIST_xl_3126"/>
      <sheetName val="_SHOPLIST.xls__SHOPLIST_xl_3127"/>
      <sheetName val="_SHOPLIST.xls__SHOPLIST_xl_3128"/>
      <sheetName val="_SHOPLIST.xls__SHOPLIST_xl_3129"/>
      <sheetName val="_SHOPLIST.xls__SHOPLIST_xl_3130"/>
      <sheetName val="_SHOPLIST.xls__SHOPLIST_xl_3131"/>
      <sheetName val="_SHOPLIST.xls__SHOPLIST_xl_3132"/>
      <sheetName val="_SHOPLIST.xls__SHOPLIST_xl_3133"/>
      <sheetName val="_SHOPLIST.xls__SHOPLIST_xl_3134"/>
      <sheetName val="_SHOPLIST.xls__SHOPLIST_xl_3135"/>
      <sheetName val="_SHOPLIST.xls__SHOPLIST_xl_3136"/>
      <sheetName val="_SHOPLIST.xls__SHOPLIST_xl_3137"/>
      <sheetName val="_SHOPLIST.xls__SHOPLIST_xl_3138"/>
      <sheetName val="_SHOPLIST.xls__SHOPLIST_xl_3139"/>
      <sheetName val="_SHOPLIST.xls__SHOPLIST_xl_3140"/>
      <sheetName val="_SHOPLIST.xls__SHOPLIST_xl_3141"/>
      <sheetName val="_SHOPLIST.xls__SHOPLIST_xl_3142"/>
      <sheetName val="_SHOPLIST.xls__SHOPLIST_xl_3143"/>
      <sheetName val="_SHOPLIST.xls__SHOPLIST_xl_3144"/>
      <sheetName val="_SHOPLIST.xls__SHOPLIST_xl_3145"/>
      <sheetName val="_SHOPLIST.xls__SHOPLIST_xl_3146"/>
      <sheetName val="_SHOPLIST.xls__SHOPLIST_xl_3147"/>
      <sheetName val="_SHOPLIST.xls__SHOPLIST_xl_3148"/>
      <sheetName val="_SHOPLIST.xls__SHOPLIST_xl_3149"/>
      <sheetName val="_SHOPLIST.xls__SHOPLIST_xl_3150"/>
      <sheetName val="_SHOPLIST.xls__SHOPLIST_xl_3151"/>
      <sheetName val="_SHOPLIST.xls__SHOPLIST_xl_3152"/>
      <sheetName val="_SHOPLIST.xls__SHOPLIST_xl_3153"/>
      <sheetName val="_SHOPLIST.xls__SHOPLIST_xl_3154"/>
      <sheetName val="_SHOPLIST.xls__SHOPLIST_xl_3155"/>
      <sheetName val="_SHOPLIST.xls_70___0_s__i____47"/>
      <sheetName val="_SHOPLIST.xls__SHOPLIST_xl_3156"/>
      <sheetName val="_SHOPLIST.xls__SHOPLIST_xl_3157"/>
      <sheetName val="_SHOPLIST.xls__SHOPLIST_xl_3158"/>
      <sheetName val="_SHOPLIST.xls__SHOPLIST_xl_3159"/>
      <sheetName val="_SHOPLIST.xls__SHOPLIST_xl_3160"/>
      <sheetName val="_SHOPLIST.xls__SHOPLIST_xl_3161"/>
      <sheetName val="_SHOPLIST.xls__SHOPLIST_xl_3162"/>
      <sheetName val="_SHOPLIST.xls__SHOPLIST_xl_3163"/>
      <sheetName val="_SHOPLIST.xls__SHOPLIST_xl_3164"/>
      <sheetName val="_SHOPLIST.xls__SHOPLIST_xl_3165"/>
      <sheetName val="_SHOPLIST.xls__SHOPLIST_xl_3166"/>
      <sheetName val="_SHOPLIST.xls__SHOPLIST_xl_3167"/>
      <sheetName val="_SHOPLIST.xls__SHOPLIST_xl_3168"/>
      <sheetName val="_SHOPLIST.xls__SHOPLIST_xl_3169"/>
      <sheetName val="_SHOPLIST.xls__SHOPLIST_xl_3170"/>
      <sheetName val="_SHOPLIST.xls__SHOPLIST_xl_3171"/>
      <sheetName val="_SHOPLIST.xls__SHOPLIST_xl_3172"/>
      <sheetName val="_SHOPLIST.xls__SHOPLIST_xl_3173"/>
      <sheetName val="_SHOPLIST.xls__SHOPLIST_xl_3174"/>
      <sheetName val="_SHOPLIST.xls__SHOPLIST_xl_3175"/>
      <sheetName val="_SHOPLIST.xls__SHOPLIST_xl_3176"/>
      <sheetName val="_SHOPLIST.xls__SHOPLIST_xl_3177"/>
      <sheetName val="_SHOPLIST.xls__SHOPLIST_xl_3178"/>
      <sheetName val="_SHOPLIST.xls__SHOPLIST_xl_3179"/>
      <sheetName val="_SHOPLIST.xls__SHOPLIST_xl_3180"/>
      <sheetName val="_SHOPLIST.xls__SHOPLIST_xl_3181"/>
      <sheetName val="_SHOPLIST.xls__SHOPLIST_xl_3182"/>
      <sheetName val="_SHOPLIST.xls__SHOPLIST_xl_3183"/>
      <sheetName val="_SHOPLIST.xls__SHOPLIST_xl_3184"/>
      <sheetName val="_SHOPLIST.xls__SHOPLIST_xl_3185"/>
      <sheetName val="_SHOPLIST.xls__SHOPLIST_xl_3186"/>
      <sheetName val="_SHOPLIST.xls__SHOPLIST_xl_3187"/>
      <sheetName val="_SHOPLIST.xls__SHOPLIST_xl_3188"/>
      <sheetName val="_SHOPLIST.xls__SHOPLIST_xl_3189"/>
      <sheetName val="_SHOPLIST.xls__SHOPLIST_xl_3190"/>
      <sheetName val="_SHOPLIST.xls__SHOPLIST_xl_3191"/>
      <sheetName val="_SHOPLIST.xls__SHOPLIST_xl_3192"/>
      <sheetName val="_SHOPLIST.xls__SHOPLIST_xl_3193"/>
      <sheetName val="_SHOPLIST.xls__SHOPLIST_xl_3194"/>
      <sheetName val="_SHOPLIST.xls__SHOPLIST_xl_3195"/>
      <sheetName val="_SHOPLIST.xls__SHOPLIST_xl_3196"/>
      <sheetName val="_SHOPLIST.xls__SHOPLIST_xl_3197"/>
      <sheetName val="_SHOPLIST.xls__SHOPLIST_xl_3198"/>
      <sheetName val="_SHOPLIST.xls__SHOPLIST_xl_3199"/>
      <sheetName val="_SHOPLIST.xls__SHOPLIST_xl_3200"/>
      <sheetName val="_SHOPLIST.xls__SHOPLIST_xl_3201"/>
      <sheetName val="_SHOPLIST.xls__SHOPLIST_xl_3202"/>
      <sheetName val="_SHOPLIST.xls__SHOPLIST_xl_3203"/>
      <sheetName val="_SHOPLIST.xls__SHOPLIST_xl_3204"/>
      <sheetName val="_SHOPLIST.xls__SHOPLIST_xl_3205"/>
      <sheetName val="_SHOPLIST.xls__SHOPLIST_xl_3206"/>
      <sheetName val="_SHOPLIST.xls__SHOPLIST_xl_3207"/>
      <sheetName val="_SHOPLIST.xls__SHOPLIST_xl_3208"/>
      <sheetName val="_SHOPLIST.xls__SHOPLIST_xl_3209"/>
      <sheetName val="_SHOPLIST.xls__SHOPLIST_xl_3210"/>
      <sheetName val="_SHOPLIST.xls__SHOPLIST_xl_3211"/>
      <sheetName val="_SHOPLIST.xls__SHOPLIST_xl_3212"/>
      <sheetName val="_SHOPLIST.xls__SHOPLIST_xl_3213"/>
      <sheetName val="_SHOPLIST.xls__SHOPLIST_xl_3214"/>
      <sheetName val="_SHOPLIST.xls__SHOPLIST_xl_3215"/>
      <sheetName val="_SHOPLIST.xls__SHOPLIST_xl_3216"/>
      <sheetName val="_SHOPLIST.xls__SHOPLIST_xl_3217"/>
      <sheetName val="_SHOPLIST.xls__SHOPLIST_xl_3218"/>
      <sheetName val="_SHOPLIST.xls__SHOPLIST_xl_3219"/>
      <sheetName val="_SHOPLIST.xls__SHOPLIST_xl_3220"/>
      <sheetName val="_SHOPLIST.xls__SHOPLIST_xl_3221"/>
      <sheetName val="_SHOPLIST.xls__SHOPLIST_xl_3222"/>
      <sheetName val="_SHOPLIST.xls__SHOPLIST_xl_3223"/>
      <sheetName val="_SHOPLIST.xls__SHOPLIST_xl_3224"/>
      <sheetName val="_SHOPLIST.xls__SHOPLIST_xl_3225"/>
      <sheetName val="_SHOPLIST.xls__SHOPLIST_xl_3226"/>
      <sheetName val="_SHOPLIST.xls__SHOPLIST_xl_3227"/>
      <sheetName val="_SHOPLIST.xls__SHOPLIST_xl_3228"/>
      <sheetName val="_SHOPLIST.xls__SHOPLIST_xl_3229"/>
      <sheetName val="_SHOPLIST.xls__SHOPLIST_xl_3230"/>
      <sheetName val="_SHOPLIST.xls__SHOPLIST_xl_3231"/>
      <sheetName val="70,_0s«iÆøí¬i20"/>
      <sheetName val="_VWVU))tÏØ0_108"/>
      <sheetName val="_VWVU))tÏØ0_109"/>
      <sheetName val="_VWVU))tÏØ0_110"/>
      <sheetName val="_VWVU))tÏØ0_111"/>
      <sheetName val="_VWVU))tÏØ0_112"/>
      <sheetName val="_VWVU))tÏØ0_113"/>
      <sheetName val="_VWVU))tÏØ0_114"/>
      <sheetName val="_VWVU))tÏØ0_115"/>
      <sheetName val="_VWVU))tÏØ0_116"/>
      <sheetName val="_VWVU))tÏØ0_117"/>
      <sheetName val="70,_0s«iÆøí¬4"/>
      <sheetName val="_SH4"/>
      <sheetName val="_VW3"/>
      <sheetName val="_VWVU))tÏØ0_118"/>
      <sheetName val="_VWVU))tÏØ0_119"/>
      <sheetName val="_VWVU))tÏØ0_120"/>
      <sheetName val="70,_0s«i_x3"/>
      <sheetName val="70_x005f_x0000_,_0_x001"/>
      <sheetName val="_VWVU))tÏØ0_121"/>
      <sheetName val="_VWVU))tÏØ0_122"/>
      <sheetName val="_VWVU))tÏØ0_123"/>
      <sheetName val="_VWVU))tÏØ0_124"/>
      <sheetName val="_VWVU))tÏØ0_125"/>
      <sheetName val="_VWVU))tÏØ0_126"/>
      <sheetName val="_VWVU))tÏØ0_127"/>
      <sheetName val="_VWVU))tÏØ0_128"/>
      <sheetName val="70,_0s«iÆøí¬i110"/>
      <sheetName val="70,_0s«_iÆø_í¬2"/>
      <sheetName val="70,_0s«iÆøí¬i22"/>
      <sheetName val="70,_0s«iÆøí¬i32"/>
      <sheetName val="_VWVU))2"/>
      <sheetName val="_VW1"/>
      <sheetName val="70,_0s«i_x1"/>
      <sheetName val="_SHOPLIST_xls_7_1"/>
      <sheetName val="_SHOPLIST_xls___1"/>
      <sheetName val="70,_0s«_iÆø_í¬1"/>
      <sheetName val="70,_0s«iÆøí¬i21"/>
      <sheetName val="70,_0s«iÆøí¬i31"/>
      <sheetName val="_VWVU))1"/>
      <sheetName val="_VW2"/>
      <sheetName val="70,_0s«i_x2"/>
      <sheetName val="70,_0s«iÆøí¬i23"/>
      <sheetName val="_VW15"/>
      <sheetName val="_VWVU))tÏØ0_129"/>
      <sheetName val="_VWVU))tÏØ0_130"/>
      <sheetName val="_VWVU))tÏØ0_131"/>
      <sheetName val="_VWVU))tÏØ0_132"/>
      <sheetName val="_VWVU))tÏØ0_133"/>
      <sheetName val="70,_0s«_iÆø_í¬_15"/>
      <sheetName val="70_,_0_s«i_Æøí¬15"/>
      <sheetName val="_VWVU))tÏØ0_134"/>
      <sheetName val="_VWVU))tÏØ0_135"/>
      <sheetName val="_VWVU))tÏØ0_136"/>
      <sheetName val="_VWVU))tÏØ0_137"/>
      <sheetName val="_VWVU))tÏØ0_138"/>
      <sheetName val="_VWVU))tÏØ0_139"/>
      <sheetName val="_SHOPLIST_xls__V4"/>
      <sheetName val="70,_0s«iÆøí¬5"/>
      <sheetName val="_SH5"/>
      <sheetName val="_VWVU))tÏØ0_140"/>
      <sheetName val="_VWVU))tÏØ0_141"/>
      <sheetName val="_VWVU))tÏØ0_142"/>
      <sheetName val="70,_0s«i_x4"/>
      <sheetName val="_VW4"/>
      <sheetName val="70_x005f_x0000_,_0_x002"/>
      <sheetName val="_VWVU))tÏØ0_143"/>
      <sheetName val="_VWVU))tÏØ0_144"/>
      <sheetName val="_VWVU))tÏØ0_145"/>
      <sheetName val="_VWVU))tÏØ0_146"/>
      <sheetName val="_VWVU))tÏØ0_147"/>
      <sheetName val="_VWVU))tÏØ0_148"/>
      <sheetName val="_VWVU))tÏØ0_149"/>
      <sheetName val="_VWVU))tÏØ0_150"/>
      <sheetName val="70,_0s«iÆøí¬i111"/>
      <sheetName val="70,_0s«_iÆø_í¬3"/>
      <sheetName val="70,_0s«iÆøí¬i24"/>
      <sheetName val="70,_0s«iÆøí¬i33"/>
      <sheetName val="_VWVU))3"/>
      <sheetName val="_V1"/>
      <sheetName val="_V3"/>
      <sheetName val="_V2"/>
      <sheetName val="_V4"/>
      <sheetName val="_SHOPLIST.xls__VWVU))tÏØ0__72"/>
      <sheetName val="_SHOPLIST.xls__VWVU))tÏØ0__64"/>
      <sheetName val="_SHOPLIST.xls__VWVU))tÏØ0__65"/>
      <sheetName val="_SHOPLIST.xls__VWVU))tÏØ0__66"/>
      <sheetName val="_SHOPLIST.xls_70,_0s«iÆøí¬i17"/>
      <sheetName val="_SHOPLIST.xls__VW12"/>
      <sheetName val="_SHOPLIST.xls__VWVU))tÏØ0__67"/>
      <sheetName val="_SHOPLIST.xls_70,_0s«_iÆø_í¬_12"/>
      <sheetName val="_SHOPLIST.xls_70_,_0_s«i_Æøí¬12"/>
      <sheetName val="_SHOPLIST.xls__VWVU))tÏØ0__68"/>
      <sheetName val="_SHOPLIST.xls__VWVU))tÏØ0__69"/>
      <sheetName val="_SHOPLIST.xls__VWVU))tÏØ0__70"/>
      <sheetName val="_SHOPLIST.xls__SHOPLIST_xls__V1"/>
      <sheetName val="_SHOPLIST.xls__VWVU))tÏØ0__82"/>
      <sheetName val="_SHOPLIST.xls__VWVU))tÏØ0__92"/>
      <sheetName val="_SHOPLIST.xls__VWVU))tÏØ0__73"/>
      <sheetName val="_SHOPLIST.xls__VWVU))tÏØ0__74"/>
      <sheetName val="_SHOPLIST.xls__VWVU))tÏØ0__75"/>
      <sheetName val="_SHOPLIST.xls_70,_0s«iÆøí¬1"/>
      <sheetName val="_SHOPLIST.xls_70,_0s«iÆøí¬i18"/>
      <sheetName val="_SHOPLIST.xls__VW13"/>
      <sheetName val="_SHOPLIST.xls__VWVU))tÏØ0__76"/>
      <sheetName val="_SHOPLIST.xls__VWVU))tÏØ0__77"/>
      <sheetName val="_SHOPLIST.xls__VWVU))tÏØ0__78"/>
      <sheetName val="_SHOPLIST.xls__VWVU))tÏØ0__79"/>
      <sheetName val="_SHOPLIST.xls__VWVU))tÏØ0__80"/>
      <sheetName val="_SHOPLIST.xls_70,_0s«_iÆø_í¬_13"/>
      <sheetName val="_SHOPLIST.xls_70_,_0_s«i_Æøí¬13"/>
      <sheetName val="_SHOPLIST.xls__VWVU))tÏØ0__83"/>
      <sheetName val="_SHOPLIST.xls__VWVU))tÏØ0__84"/>
      <sheetName val="_SHOPLIST.xls__VWVU))tÏØ0__85"/>
      <sheetName val="_SHOPLIST.xls__VWVU))tÏØ0__86"/>
      <sheetName val="_SHOPLIST.xls__SHOPLIST_xls__V2"/>
      <sheetName val="_SHOPLIST.xls__VWVU))tÏØ0__87"/>
      <sheetName val="_SHOPLIST.xls__VWVU))tÏØ0__93"/>
      <sheetName val="_SHOPLIST.xls__VWVU))tÏØ0__88"/>
      <sheetName val="_SHOPLIST.xls__VWVU))tÏØ0__89"/>
      <sheetName val="_SHOPLIST.xls__VWVU))tÏØ0__90"/>
      <sheetName val="_SHOPLIST.xls_70,_0s«iÆøí¬2"/>
      <sheetName val="_SHOPLIST.xls_70,_0s«iÆøí¬i19"/>
      <sheetName val="_SHOPLIST.xls__VW14"/>
      <sheetName val="_SHOPLIST.xls__VWVU))tÏØ0__94"/>
      <sheetName val="_SHOPLIST.xls__VWVU))tÏØ0__95"/>
      <sheetName val="_SHOPLIST.xls__VWVU))tÏØ0__96"/>
      <sheetName val="_SHOPLIST.xls__VWVU))tÏØ0__97"/>
      <sheetName val="_SHOPLIST.xls__VWVU))tÏØ0__98"/>
      <sheetName val="_SHOPLIST.xls_70,_0s«_iÆø_í¬_14"/>
      <sheetName val="_SHOPLIST.xls_70_,_0_s«i_Æøí¬14"/>
      <sheetName val="_SHOPLIST.xls__VWVU))tÏØ0__99"/>
      <sheetName val="_SHOPLIST.xls__VWVU))tÏØ0_100"/>
      <sheetName val="_SHOPLIST.xls__VWVU))tÏØ0_101"/>
      <sheetName val="_SHOPLIST.xls__VWVU))tÏØ0_102"/>
      <sheetName val="_SHOPLIST.xls__SHOPLIST_xls__V3"/>
      <sheetName val="_SHOPLIST.xls__VWVU))tÏØ0_103"/>
      <sheetName val="_SHOPLIST.xls__VWVU))tÏØ0_104"/>
      <sheetName val="_SHOPLIST.xls__VWVU))tÏØ0_105"/>
      <sheetName val="_SHOPLIST.xls__VWVU))tÏØ0_106"/>
      <sheetName val="_SHOPLIST.xls__VWVU))tÏØ0_107"/>
      <sheetName val="_SHOPLIST.xls_70,_0s«iÆøí¬3"/>
      <sheetName val="_SHOPLIST.xls_70_x005f_x0000___0_x_16"/>
      <sheetName val="_SHOPLIST.xls__VW__VU________30"/>
      <sheetName val="_SHOPLIST.xls__VW__VU________31"/>
      <sheetName val="_SHOPLIST.xls__VW__VU________32"/>
      <sheetName val="_SHOPLIST.xls__VW__VU________33"/>
      <sheetName val="_SHOPLIST.xls_70_x005f_x005f_x005f_x0000_15"/>
      <sheetName val="_SHOPLIST.xls_70_x005f_x005f_x005f_x0000_16"/>
      <sheetName val="_SHOPLIST.xls_70_x005f_x0000___0_x_17"/>
      <sheetName val="_SHOPLIST.xls_70_x005f_x005f_x005f_x0000_17"/>
      <sheetName val="_SHOPLIST.xls_70___0_s__i____52"/>
      <sheetName val="_SHOPLIST.xls_70___0_s__i____53"/>
      <sheetName val="_SHOPLIST.xls__VW__VU________34"/>
      <sheetName val="_SHOPLIST.xls__VW__VU________35"/>
      <sheetName val="_SHOPLIST.xls_70_x005f_x0000___0_x_18"/>
      <sheetName val="_SHOPLIST.xls_70___0_s__i____54"/>
      <sheetName val="_SHOPLIST.xls_70___0_s__i____55"/>
      <sheetName val="_SHOPLIST.xls_70_x005f_x005f_x005f_x0000_18"/>
      <sheetName val="_SHOPLIST.xls_70___0_s__i____56"/>
      <sheetName val="_SHOPLIST.xls_70___0_s__i____57"/>
      <sheetName val="_SHOPLIST.xls__VW__VU________36"/>
      <sheetName val="_SHOPLIST.xls__VW__VU________37"/>
      <sheetName val="_SHOPLIST.xls_70_x005f_x0000___0_x_19"/>
      <sheetName val="_SHOPLIST.xls_70___0_s__i____58"/>
      <sheetName val="_SHOPLIST.xls_70___0_s__i____59"/>
      <sheetName val="_SHOPLIST.xls_70_x005f_x005f_x005f_x0000_19"/>
      <sheetName val="_SHOPLIST.xls_70___0_s__i____60"/>
      <sheetName val="_SHOPLIST.xls_70___0_s__i____61"/>
      <sheetName val="_SHOPLIST.xls__VW__VU________38"/>
      <sheetName val="_SHOPLIST.xls__VW__VU________39"/>
      <sheetName val="_SHOPLIST.xls_70_x005f_x0000___0_x_20"/>
      <sheetName val="_SHOPLIST.xls_70___0_s__i____62"/>
      <sheetName val="_SHOPLIST.xls_70___0_s__i____63"/>
      <sheetName val="_SHOPLIST.xls_70_x005f_x005f_x005f_x0000_20"/>
      <sheetName val="_SHOPLIST.xls_70___0_s__i____64"/>
      <sheetName val="_SHOPLIST.xls_70___0_s__i____65"/>
      <sheetName val="_SHOPLIST.xls__VW__VU________40"/>
      <sheetName val="_SHOPLIST.xls__VW__VU________41"/>
      <sheetName val="_SHOPLIST.xls_70_x005f_x0000___0_x_21"/>
      <sheetName val="_SHOPLIST.xls_70___0_s__i____66"/>
      <sheetName val="_SHOPLIST.xls_70___0_s__i____67"/>
      <sheetName val="_SHOPLIST.xls_70_x005f_x005f_x005f_x0000_21"/>
      <sheetName val="_SHOPLIST.xls_70___0_s__i____68"/>
      <sheetName val="_SHOPLIST.xls__SHOPLIST_xl_3551"/>
      <sheetName val="_SHOPLIST.xls__SHOPLIST_xl_3552"/>
      <sheetName val="_SHOPLIST.xls__SHOPLIST_xl_3553"/>
      <sheetName val="_SHOPLIST.xls__SHOPLIST_xl_3554"/>
      <sheetName val="_SHOPLIST.xls__SHOPLIST_xl_3555"/>
      <sheetName val="_SHOPLIST.xls__SHOPLIST_xl_3556"/>
      <sheetName val="_SHOPLIST.xls__SHOPLIST_xl_3557"/>
      <sheetName val="_SHOPLIST.xls__SHOPLIST_xl_3558"/>
      <sheetName val="_SHOPLIST.xls__SHOPLIST_xl_3559"/>
      <sheetName val="_SHOPLIST.xls__SHOPLIST_xl_3560"/>
      <sheetName val="_SHOPLIST.xls__SHOPLIST_xl_3561"/>
      <sheetName val="_SHOPLIST.xls__SHOPLIST_xl_3562"/>
      <sheetName val="_SHOPLIST.xls__SHOPLIST_xl_3563"/>
      <sheetName val="_SHOPLIST.xls__SHOPLIST_xl_3564"/>
      <sheetName val="_SHOPLIST.xls__SHOPLIST_xl_3565"/>
      <sheetName val="_SHOPLIST.xls__SHOPLIST_xl_3566"/>
      <sheetName val="_SHOPLIST.xls__SHOPLIST_xl_3567"/>
      <sheetName val="_SHOPLIST.xls__SHOPLIST_xl_3568"/>
      <sheetName val="_SHOPLIST.xls__SHOPLIST_xl_3569"/>
      <sheetName val="_SHOPLIST.xls__SHOPLIST_xl_3570"/>
      <sheetName val="_SHOPLIST.xls__SHOPLIST_xl_3571"/>
      <sheetName val="_SHOPLIST.xls__SHOPLIST_xl_3572"/>
      <sheetName val="_SHOPLIST.xls__SHOPLIST_xl_3573"/>
      <sheetName val="_SHOPLIST.xls__SHOPLIST_xl_3574"/>
      <sheetName val="_SHOPLIST.xls__SHOPLIST_xl_3575"/>
      <sheetName val="_SHOPLIST.xls__SHOPLIST_xl_3576"/>
      <sheetName val="_SHOPLIST.xls__SHOPLIST_xl_3577"/>
      <sheetName val="_SHOPLIST.xls__SHOPLIST_xl_3578"/>
      <sheetName val="_SHOPLIST.xls__SHOPLIST_xl_3579"/>
      <sheetName val="_SHOPLIST.xls__SHOPLIST_xl_3580"/>
      <sheetName val="_SHOPLIST.xls__SHOPLIST_xl_3581"/>
      <sheetName val="_SHOPLIST.xls__SHOPLIST_xl_3582"/>
      <sheetName val="_SHOPLIST.xls__SHOPLIST_xl_3583"/>
      <sheetName val="_SHOPLIST.xls__SHOPLIST_xl_3584"/>
      <sheetName val="_SHOPLIST.xls__SHOPLIST_xl_3585"/>
      <sheetName val="_SHOPLIST.xls__SHOPLIST_xl_3586"/>
      <sheetName val="_SHOPLIST.xls__SHOPLIST_xl_3587"/>
      <sheetName val="_SHOPLIST.xls__SHOPLIST_xl_3588"/>
      <sheetName val="_SHOPLIST.xls__SHOPLIST_xl_3589"/>
      <sheetName val="_SHOPLIST.xls__SHOPLIST_xl_3590"/>
      <sheetName val="_SHOPLIST.xls__SHOPLIST_xl_3591"/>
      <sheetName val="_SHOPLIST.xls__SHOPLIST_xl_3592"/>
      <sheetName val="_SHOPLIST.xls__SHOPLIST_xl_3593"/>
      <sheetName val="_SHOPLIST.xls__SHOPLIST_xl_3594"/>
      <sheetName val="_SHOPLIST.xls__SHOPLIST_xl_3595"/>
      <sheetName val="_SHOPLIST.xls__SHOPLIST_xl_3596"/>
      <sheetName val="_SHOPLIST.xls__SHOPLIST_xl_3597"/>
      <sheetName val="_SHOPLIST.xls__SHOPLIST_xl_3598"/>
      <sheetName val="_SHOPLIST.xls__SHOPLIST_xl_3599"/>
      <sheetName val="_SHOPLIST.xls__SHOPLIST_xl_3600"/>
      <sheetName val="_SHOPLIST.xls__SHOPLIST_xl_3601"/>
      <sheetName val="_SHOPLIST.xls__SHOPLIST_xl_3602"/>
      <sheetName val="_SHOPLIST.xls__SHOPLIST_xl_3603"/>
      <sheetName val="_SHOPLIST.xls__SHOPLIST_xl_3604"/>
      <sheetName val="_SHOPLIST.xls__SHOPLIST_xl_3605"/>
      <sheetName val="_SHOPLIST.xls__SHOPLIST_xl_3606"/>
      <sheetName val="_SHOPLIST.xls__SHOPLIST_xl_3607"/>
      <sheetName val="_SHOPLIST.xls__SHOPLIST_xl_3608"/>
      <sheetName val="_SHOPLIST.xls__SHOPLIST_xl_3609"/>
      <sheetName val="_SHOPLIST.xls__SHOPLIST_xl_3610"/>
      <sheetName val="_SHOPLIST.xls__SHOPLIST_xl_3611"/>
      <sheetName val="_SHOPLIST.xls__SHOPLIST_xl_3612"/>
      <sheetName val="_SHOPLIST.xls__SHOPLIST_xl_3613"/>
      <sheetName val="_SHOPLIST.xls__SHOPLIST_xl_3614"/>
      <sheetName val="_SHOPLIST.xls__SHOPLIST_xl_3615"/>
      <sheetName val="_SHOPLIST.xls__SHOPLIST_xl_3616"/>
      <sheetName val="_SHOPLIST.xls__SHOPLIST_xl_3617"/>
      <sheetName val="_SHOPLIST.xls__SHOPLIST_xl_3618"/>
      <sheetName val="_SHOPLIST.xls__SHOPLIST_xl_3619"/>
      <sheetName val="_SHOPLIST.xls__SHOPLIST_xl_3620"/>
      <sheetName val="_SHOPLIST.xls__SHOPLIST_xl_3621"/>
      <sheetName val="_SHOPLIST.xls__SHOPLIST_xl_3622"/>
      <sheetName val="_SHOPLIST.xls__SHOPLIST_xl_3623"/>
      <sheetName val="_SHOPLIST.xls__SHOPLIST_xl_3624"/>
      <sheetName val="_SHOPLIST.xls__SHOPLIST_xl_3625"/>
      <sheetName val="_SHOPLIST.xls__SHOPLIST_xl_3626"/>
      <sheetName val="_SHOPLIST.xls__SHOPLIST_xl_3627"/>
      <sheetName val="_SHOPLIST.xls__SHOPLIST_xl_3628"/>
      <sheetName val="_SHOPLIST.xls__SHOPLIST_xl_3629"/>
      <sheetName val="_SHOPLIST.xls__SHOPLIST_xl_3630"/>
      <sheetName val="_SHOPLIST.xls__SHOPLIST_xl_3631"/>
      <sheetName val="_SHOPLIST.xls__SHOPLIST_xl_3632"/>
      <sheetName val="_SHOPLIST.xls__SHOPLIST_xl_3633"/>
      <sheetName val="_SHOPLIST.xls__SHOPLIST_xl_3634"/>
      <sheetName val="_SHOPLIST.xls__SHOPLIST_xl_3635"/>
      <sheetName val="_SHOPLIST.xls__SHOPLIST_xl_3636"/>
      <sheetName val="_SHOPLIST.xls__SHOPLIST_xl_3637"/>
      <sheetName val="_SHOPLIST.xls__SHOPLIST_xl_3638"/>
      <sheetName val="_SHOPLIST.xls__SHOPLIST_xl_3639"/>
      <sheetName val="_SHOPLIST.xls__SHOPLIST_xl_3640"/>
      <sheetName val="_SHOPLIST.xls__SHOPLIST_xl_3641"/>
      <sheetName val="_SHOPLIST.xls__SHOPLIST_xl_3642"/>
      <sheetName val="_SHOPLIST.xls__SHOPLIST_xl_3643"/>
      <sheetName val="_SHOPLIST.xls__SHOPLIST_xl_3644"/>
      <sheetName val="_SHOPLIST.xls__SHOPLIST_xl_3645"/>
      <sheetName val="_SHOPLIST.xls__SHOPLIST_xl_3646"/>
      <sheetName val="_SHOPLIST.xls__SHOPLIST_xl_3647"/>
      <sheetName val="_SHOPLIST.xls__SHOPLIST_xl_3648"/>
      <sheetName val="_SHOPLIST.xls__SHOPLIST_xl_3649"/>
      <sheetName val="_SHOPLIST.xls__SHOPLIST_xl_3650"/>
      <sheetName val="_SHOPLIST.xls__SHOPLIST_xl_3651"/>
      <sheetName val="_SHOPLIST.xls__SHOPLIST_xl_3652"/>
      <sheetName val="_SHOPLIST.xls__SHOPLIST_xl_3653"/>
      <sheetName val="_SHOPLIST.xls__SHOPLIST_xl_3654"/>
      <sheetName val="_SHOPLIST.xls__SHOPLIST_xl_3655"/>
      <sheetName val="_SHOPLIST.xls__SHOPLIST_xl_3656"/>
      <sheetName val="_SHOPLIST.xls__SHOPLIST_xl_3657"/>
      <sheetName val="_SHOPLIST.xls__SHOPLIST_xl_3658"/>
      <sheetName val="_SHOPLIST.xls__SHOPLIST_xl_3659"/>
      <sheetName val="_SHOPLIST.xls__SHOPLIST_xl_3660"/>
      <sheetName val="_SHOPLIST.xls__SHOPLIST_xl_3661"/>
      <sheetName val="_SHOPLIST.xls__SHOPLIST_xl_3662"/>
      <sheetName val="_SHOPLIST.xls__SHOPLIST_xl_3663"/>
      <sheetName val="_SHOPLIST.xls__SHOPLIST_xl_3664"/>
      <sheetName val="_SHOPLIST.xls__SHOPLIST_xl_3665"/>
      <sheetName val="_SHOPLIST.xls__SHOPLIST_xl_3666"/>
      <sheetName val="_SHOPLIST.xls__SHOPLIST_xl_3667"/>
      <sheetName val="_SHOPLIST.xls__SHOPLIST_xl_3668"/>
      <sheetName val="_SHOPLIST.xls_70___0_s__i____69"/>
      <sheetName val="_SHOPLIST.xls__SHOPLIST_xl_3669"/>
      <sheetName val="_SHOPLIST.xls__VW__VU________42"/>
      <sheetName val="_SHOPLIST.xls__VW__VU________43"/>
      <sheetName val="_SHOPLIST.xls__SHOPLIST_xl_3670"/>
      <sheetName val="_SHOPLIST.xls_70_x005f_x0000___0_x_22"/>
      <sheetName val="_SHOPLIST.xls_70___0_s__i____70"/>
      <sheetName val="_SHOPLIST.xls_70___0_s__i____71"/>
      <sheetName val="_SHOPLIST.xls__SHOPLIST_xl_3671"/>
      <sheetName val="_SHOPLIST.xls__SHOPLIST_xl_3672"/>
      <sheetName val="_SHOPLIST.xls__SHOPLIST_xl_3673"/>
      <sheetName val="_SHOPLIST.xls__SHOPLIST_xl_3674"/>
      <sheetName val="_SHOPLIST.xls__SHOPLIST_xl_3675"/>
      <sheetName val="_SHOPLIST.xls__SHOPLIST_xl_3676"/>
      <sheetName val="_SHOPLIST.xls__SHOPLIST_xl_3677"/>
      <sheetName val="_SHOPLIST.xls__SHOPLIST_xl_3678"/>
      <sheetName val="_SHOPLIST.xls__SHOPLIST_xl_3679"/>
      <sheetName val="_SHOPLIST.xls__SHOPLIST_xl_3680"/>
      <sheetName val="_SHOPLIST.xls__SHOPLIST_xl_3681"/>
      <sheetName val="_SHOPLIST.xls__SHOPLIST_xl_3682"/>
      <sheetName val="_SHOPLIST.xls__SHOPLIST_xl_3683"/>
      <sheetName val="_SHOPLIST.xls__SHOPLIST_xl_3684"/>
      <sheetName val="_SHOPLIST.xls__SHOPLIST_xl_3685"/>
      <sheetName val="_SHOPLIST.xls__SHOPLIST_xl_3686"/>
      <sheetName val="_SHOPLIST.xls__SHOPLIST_xl_3687"/>
      <sheetName val="_SHOPLIST.xls__SHOPLIST_xl_3688"/>
      <sheetName val="_SHOPLIST.xls__SHOPLIST_xl_3689"/>
      <sheetName val="_SHOPLIST.xls__SHOPLIST_xl_3690"/>
      <sheetName val="_SHOPLIST.xls__SHOPLIST_xl_3691"/>
      <sheetName val="_SHOPLIST.xls__SHOPLIST_xl_3692"/>
      <sheetName val="_SHOPLIST.xls__SHOPLIST_xl_3693"/>
      <sheetName val="_SHOPLIST.xls__SHOPLIST_xl_3694"/>
      <sheetName val="_SHOPLIST.xls__SHOPLIST_xl_3695"/>
      <sheetName val="_SHOPLIST.xls__SHOPLIST_xl_3696"/>
      <sheetName val="_SHOPLIST.xls__SHOPLIST_xl_3697"/>
      <sheetName val="_SHOPLIST.xls__SHOPLIST_xl_3698"/>
      <sheetName val="_SHOPLIST.xls__SHOPLIST_xl_3699"/>
      <sheetName val="_SHOPLIST.xls__SHOPLIST_xl_3700"/>
      <sheetName val="_SHOPLIST.xls__SHOPLIST_xl_3701"/>
      <sheetName val="_SHOPLIST.xls__SHOPLIST_xl_3702"/>
      <sheetName val="_SHOPLIST.xls__SHOPLIST_xl_3703"/>
      <sheetName val="_SHOPLIST.xls__SHOPLIST_xl_3704"/>
      <sheetName val="_SHOPLIST.xls__SHOPLIST_xl_3705"/>
      <sheetName val="_SHOPLIST.xls__SHOPLIST_xl_3706"/>
      <sheetName val="_SHOPLIST.xls__SHOPLIST_xl_3707"/>
      <sheetName val="_SHOPLIST.xls__SHOPLIST_xl_3708"/>
      <sheetName val="_SHOPLIST.xls__SHOPLIST_xl_3709"/>
      <sheetName val="_SHOPLIST.xls__SHOPLIST_xl_3710"/>
      <sheetName val="_SHOPLIST.xls__SHOPLIST_xl_3711"/>
      <sheetName val="_SHOPLIST.xls__SHOPLIST_xl_3712"/>
      <sheetName val="_SHOPLIST.xls__SHOPLIST_xl_3713"/>
      <sheetName val="_SHOPLIST.xls__SHOPLIST_xl_3714"/>
      <sheetName val="_SHOPLIST.xls__SHOPLIST_xl_3715"/>
      <sheetName val="_SHOPLIST.xls__SHOPLIST_xl_3716"/>
      <sheetName val="_SHOPLIST.xls__SHOPLIST_xl_3717"/>
      <sheetName val="_SHOPLIST.xls__SHOPLIST_xl_3718"/>
      <sheetName val="_SHOPLIST.xls__SHOPLIST_xl_3719"/>
      <sheetName val="_SHOPLIST.xls__SHOPLIST_xl_3720"/>
      <sheetName val="_SHOPLIST.xls__SHOPLIST_xl_3721"/>
      <sheetName val="_SHOPLIST.xls__SHOPLIST_xl_3722"/>
      <sheetName val="_SHOPLIST.xls__SHOPLIST_xl_3723"/>
      <sheetName val="_SHOPLIST.xls__SHOPLIST_xl_3724"/>
      <sheetName val="_SHOPLIST.xls__SHOPLIST_xl_3725"/>
      <sheetName val="_SHOPLIST.xls__SHOPLIST_xl_3726"/>
      <sheetName val="_SHOPLIST.xls__SHOPLIST_xl_3727"/>
      <sheetName val="_SHOPLIST.xls__SHOPLIST_xl_3728"/>
      <sheetName val="_SHOPLIST.xls__SHOPLIST_xl_3729"/>
      <sheetName val="_SHOPLIST.xls__SHOPLIST_xl_3730"/>
      <sheetName val="_SHOPLIST.xls__SHOPLIST_xl_3731"/>
      <sheetName val="_SHOPLIST.xls__SHOPLIST_xl_3732"/>
      <sheetName val="_SHOPLIST.xls__SHOPLIST_xl_3733"/>
      <sheetName val="_SHOPLIST.xls__SHOPLIST_xl_3734"/>
      <sheetName val="_SHOPLIST.xls__SHOPLIST_xl_3735"/>
      <sheetName val="_SHOPLIST.xls__SHOPLIST_xl_3736"/>
      <sheetName val="_SHOPLIST.xls__SHOPLIST_xl_3737"/>
      <sheetName val="_SHOPLIST.xls__SHOPLIST_xl_3738"/>
      <sheetName val="_SHOPLIST.xls__SHOPLIST_xl_3739"/>
      <sheetName val="_SHOPLIST.xls__SHOPLIST_xl_3740"/>
      <sheetName val="_SHOPLIST.xls__SHOPLIST_xl_3741"/>
      <sheetName val="_SHOPLIST.xls__SHOPLIST_xl_3742"/>
      <sheetName val="_SHOPLIST.xls__SHOPLIST_xl_3743"/>
      <sheetName val="_SHOPLIST.xls__SHOPLIST_xl_3744"/>
      <sheetName val="_SHOPLIST.xls__SHOPLIST_xl_3745"/>
      <sheetName val="_SHOPLIST.xls__SHOPLIST_xl_3746"/>
      <sheetName val="_SHOPLIST.xls__SHOPLIST_xl_3747"/>
      <sheetName val="_SHOPLIST.xls__SHOPLIST_xl_3748"/>
      <sheetName val="_SHOPLIST.xls__SHOPLIST_xl_3749"/>
      <sheetName val="_SHOPLIST.xls__SHOPLIST_xl_3750"/>
      <sheetName val="_SHOPLIST.xls__SHOPLIST_xl_3751"/>
      <sheetName val="_SHOPLIST.xls__SHOPLIST_xl_3752"/>
      <sheetName val="_SHOPLIST.xls__SHOPLIST_xl_3753"/>
      <sheetName val="_SHOPLIST.xls__SHOPLIST_xl_3754"/>
      <sheetName val="_SHOPLIST.xls__SHOPLIST_xl_3755"/>
      <sheetName val="_SHOPLIST.xls__SHOPLIST_xl_3756"/>
      <sheetName val="_SHOPLIST.xls__SHOPLIST_xl_3757"/>
      <sheetName val="_SHOPLIST.xls__SHOPLIST_xl_3758"/>
      <sheetName val="_SHOPLIST.xls__SHOPLIST_xl_3759"/>
      <sheetName val="_SHOPLIST.xls__SHOPLIST_xl_3760"/>
      <sheetName val="_SHOPLIST.xls__SHOPLIST_xl_3761"/>
      <sheetName val="_SHOPLIST.xls__SHOPLIST_xl_3762"/>
      <sheetName val="_SHOPLIST.xls__SHOPLIST_xl_3763"/>
      <sheetName val="_SHOPLIST.xls__SHOPLIST_xl_3764"/>
      <sheetName val="_SHOPLIST.xls__SHOPLIST_xl_3765"/>
      <sheetName val="_SHOPLIST.xls__SHOPLIST_xl_3766"/>
      <sheetName val="_SHOPLIST.xls__SHOPLIST_xl_3767"/>
      <sheetName val="_SHOPLIST.xls__SHOPLIST_xl_3768"/>
      <sheetName val="_SHOPLIST.xls__SHOPLIST_xl_3769"/>
      <sheetName val="_SHOPLIST.xls__SHOPLIST_xl_3770"/>
      <sheetName val="_SHOPLIST.xls_70_x005f_x005f_x005f_x0000_22"/>
      <sheetName val="_SHOPLIST.xls__SHOPLIST_xl_3771"/>
      <sheetName val="_SHOPLIST.xls__SHOPLIST_xl_3772"/>
      <sheetName val="_SHOPLIST.xls__SHOPLIST_xl_3773"/>
      <sheetName val="_SHOPLIST.xls__SHOPLIST_xl_3774"/>
      <sheetName val="_SHOPLIST.xls__SHOPLIST_xl_3775"/>
      <sheetName val="_SHOPLIST.xls__SHOPLIST_xl_3776"/>
      <sheetName val="_SHOPLIST.xls__SHOPLIST_xl_3777"/>
      <sheetName val="_SHOPLIST.xls__SHOPLIST_xl_3778"/>
      <sheetName val="_SHOPLIST.xls__SHOPLIST_xl_3779"/>
      <sheetName val="_SHOPLIST.xls__SHOPLIST_xl_3780"/>
      <sheetName val="_SHOPLIST.xls__SHOPLIST_xl_3781"/>
      <sheetName val="_SHOPLIST.xls__SHOPLIST_xl_3782"/>
      <sheetName val="_SHOPLIST.xls__SHOPLIST_xl_3783"/>
      <sheetName val="_SHOPLIST.xls__SHOPLIST_xl_3784"/>
      <sheetName val="_SHOPLIST.xls__SHOPLIST_xl_3785"/>
      <sheetName val="_SHOPLIST.xls__SHOPLIST_xl_3786"/>
      <sheetName val="_SHOPLIST.xls__SHOPLIST_xl_3787"/>
      <sheetName val="_SHOPLIST.xls__SHOPLIST_xl_3788"/>
      <sheetName val="_SHOPLIST.xls__SHOPLIST_xl_3789"/>
      <sheetName val="_SHOPLIST.xls__SHOPLIST_xl_3790"/>
      <sheetName val="_SHOPLIST.xls__SHOPLIST_xl_3791"/>
      <sheetName val="_SHOPLIST.xls__SHOPLIST_xl_3792"/>
      <sheetName val="_SHOPLIST.xls__SHOPLIST_xl_3793"/>
      <sheetName val="_SHOPLIST.xls__SHOPLIST_xl_3794"/>
      <sheetName val="_SHOPLIST.xls__SHOPLIST_xl_3795"/>
      <sheetName val="_SHOPLIST.xls__SHOPLIST_xl_3796"/>
      <sheetName val="_SHOPLIST.xls__SHOPLIST_xl_3797"/>
      <sheetName val="_SHOPLIST.xls__SHOPLIST_xl_3798"/>
      <sheetName val="_SHOPLIST.xls__SHOPLIST_xl_3799"/>
      <sheetName val="_SHOPLIST.xls__SHOPLIST_xl_3800"/>
      <sheetName val="_SHOPLIST.xls__SHOPLIST_xl_3801"/>
      <sheetName val="_SHOPLIST.xls__SHOPLIST_xl_3802"/>
      <sheetName val="_SHOPLIST.xls__SHOPLIST_xl_3803"/>
      <sheetName val="_SHOPLIST.xls__SHOPLIST_xl_3804"/>
      <sheetName val="_SHOPLIST.xls__SHOPLIST_xl_3805"/>
      <sheetName val="_SHOPLIST.xls__SHOPLIST_xl_3806"/>
      <sheetName val="_SHOPLIST.xls__SHOPLIST_xl_3807"/>
      <sheetName val="_SHOPLIST.xls__SHOPLIST_xl_3808"/>
      <sheetName val="_SHOPLIST.xls__SHOPLIST_xl_3809"/>
      <sheetName val="_SHOPLIST.xls__SHOPLIST_xl_3810"/>
      <sheetName val="_SHOPLIST.xls__SHOPLIST_xl_3811"/>
      <sheetName val="_SHOPLIST.xls__SHOPLIST_xl_3812"/>
      <sheetName val="_SHOPLIST.xls__SHOPLIST_xl_3813"/>
      <sheetName val="_SHOPLIST.xls__SHOPLIST_xl_3814"/>
      <sheetName val="_SHOPLIST.xls__SHOPLIST_xl_3815"/>
      <sheetName val="_SHOPLIST.xls__SHOPLIST_xl_3816"/>
      <sheetName val="_SHOPLIST.xls__SHOPLIST_xl_3817"/>
      <sheetName val="_SHOPLIST.xls__SHOPLIST_xl_3818"/>
      <sheetName val="_SHOPLIST.xls__SHOPLIST_xl_3819"/>
      <sheetName val="_SHOPLIST.xls__SHOPLIST_xl_3820"/>
      <sheetName val="_SHOPLIST.xls_70___0_s__i____72"/>
      <sheetName val="_SHOPLIST.xls__SHOPLIST_xl_3821"/>
      <sheetName val="_SHOPLIST.xls__SHOPLIST_xl_3822"/>
      <sheetName val="_SHOPLIST.xls__SHOPLIST_xl_3823"/>
      <sheetName val="_SHOPLIST.xls__SHOPLIST_xl_3824"/>
      <sheetName val="_SHOPLIST.xls__SHOPLIST_xl_3825"/>
      <sheetName val="_SHOPLIST.xls__SHOPLIST_xl_3826"/>
      <sheetName val="_SHOPLIST.xls__SHOPLIST_xl_3827"/>
      <sheetName val="_SHOPLIST.xls__SHOPLIST_xl_3828"/>
      <sheetName val="_SHOPLIST.xls__SHOPLIST_xl_3829"/>
      <sheetName val="_SHOPLIST.xls__SHOPLIST_xl_3830"/>
      <sheetName val="_SHOPLIST.xls__SHOPLIST_xl_3831"/>
      <sheetName val="_SHOPLIST.xls__SHOPLIST_xl_3832"/>
      <sheetName val="_SHOPLIST.xls__SHOPLIST_xl_3833"/>
      <sheetName val="_SHOPLIST.xls__SHOPLIST_xl_3834"/>
      <sheetName val="_SHOPLIST.xls__SHOPLIST_xl_3835"/>
      <sheetName val="_SHOPLIST.xls__SHOPLIST_xl_3836"/>
      <sheetName val="_SHOPLIST.xls__SHOPLIST_xl_3837"/>
      <sheetName val="_SHOPLIST.xls__SHOPLIST_xl_3838"/>
      <sheetName val="_SHOPLIST.xls__SHOPLIST_xl_3839"/>
      <sheetName val="_SHOPLIST.xls__SHOPLIST_xl_3840"/>
      <sheetName val="_SHOPLIST.xls__SHOPLIST_xl_3841"/>
      <sheetName val="_SHOPLIST.xls__SHOPLIST_xl_3842"/>
      <sheetName val="_SHOPLIST.xls__SHOPLIST_xl_3843"/>
      <sheetName val="_SHOPLIST.xls__SHOPLIST_xl_3844"/>
      <sheetName val="_SHOPLIST.xls__SHOPLIST_xl_3845"/>
      <sheetName val="_SHOPLIST.xls__SHOPLIST_xl_3846"/>
      <sheetName val="_SHOPLIST.xls__SHOPLIST_xl_3847"/>
      <sheetName val="_SHOPLIST.xls__SHOPLIST_xl_3848"/>
      <sheetName val="_SHOPLIST.xls__SHOPLIST_xl_3849"/>
      <sheetName val="_SHOPLIST.xls__SHOPLIST_xl_3850"/>
      <sheetName val="_SHOPLIST.xls__SHOPLIST_xl_3851"/>
      <sheetName val="_SHOPLIST.xls__SHOPLIST_xl_3852"/>
      <sheetName val="_SHOPLIST.xls__SHOPLIST_xl_3853"/>
      <sheetName val="_SHOPLIST.xls__SHOPLIST_xl_3854"/>
      <sheetName val="_SHOPLIST.xls__SHOPLIST_xl_3855"/>
      <sheetName val="_SHOPLIST.xls__SHOPLIST_xl_3856"/>
      <sheetName val="_SHOPLIST.xls__SHOPLIST_xl_3857"/>
      <sheetName val="_SHOPLIST.xls__SHOPLIST_xl_3858"/>
      <sheetName val="_SHOPLIST.xls__SHOPLIST_xl_3859"/>
      <sheetName val="_SHOPLIST.xls__SHOPLIST_xl_3860"/>
      <sheetName val="_SHOPLIST.xls__SHOPLIST_xl_3861"/>
      <sheetName val="_SHOPLIST.xls__SHOPLIST_xl_3862"/>
      <sheetName val="_SHOPLIST.xls__SHOPLIST_xl_3863"/>
      <sheetName val="_SHOPLIST.xls__SHOPLIST_xl_3864"/>
      <sheetName val="_SHOPLIST.xls__SHOPLIST_xl_3865"/>
      <sheetName val="_SHOPLIST.xls__SHOPLIST_xl_3866"/>
      <sheetName val="_SHOPLIST.xls__SHOPLIST_xl_3867"/>
      <sheetName val="_SHOPLIST.xls__SHOPLIST_xl_3868"/>
      <sheetName val="_SHOPLIST.xls__SHOPLIST_xl_3869"/>
      <sheetName val="_SHOPLIST.xls__SHOPLIST_xl_3870"/>
      <sheetName val="_SHOPLIST.xls__SHOPLIST_xl_3871"/>
      <sheetName val="_SHOPLIST.xls__SHOPLIST_xl_3872"/>
      <sheetName val="_SHOPLIST.xls__SHOPLIST_xl_3873"/>
      <sheetName val="_SHOPLIST.xls__SHOPLIST_xl_3874"/>
      <sheetName val="_SHOPLIST.xls__SHOPLIST_xl_3875"/>
      <sheetName val="_SHOPLIST.xls__SHOPLIST_xl_3876"/>
      <sheetName val="_SHOPLIST.xls__SHOPLIST_xl_3877"/>
      <sheetName val="_SHOPLIST.xls__SHOPLIST_xl_3878"/>
      <sheetName val="_SHOPLIST.xls__SHOPLIST_xl_3879"/>
      <sheetName val="_SHOPLIST.xls__SHOPLIST_xl_3880"/>
      <sheetName val="_SHOPLIST.xls__SHOPLIST_xl_3881"/>
      <sheetName val="_SHOPLIST.xls__SHOPLIST_xl_3882"/>
      <sheetName val="_SHOPLIST.xls__SHOPLIST_xl_3883"/>
      <sheetName val="_SHOPLIST.xls__SHOPLIST_xl_3884"/>
      <sheetName val="_SHOPLIST.xls__SHOPLIST_xl_3885"/>
      <sheetName val="_SHOPLIST.xls__SHOPLIST_xl_3886"/>
      <sheetName val="_SHOPLIST.xls__SHOPLIST_xl_3887"/>
      <sheetName val="_SHOPLIST.xls__SHOPLIST_xl_3888"/>
      <sheetName val="_SHOPLIST.xls__SHOPLIST_xl_3889"/>
      <sheetName val="_SHOPLIST.xls__SHOPLIST_xl_3890"/>
      <sheetName val="_SHOPLIST.xls__SHOPLIST_xl_3891"/>
      <sheetName val="_SHOPLIST.xls__SHOPLIST_xl_3892"/>
      <sheetName val="_SHOPLIST.xls__SHOPLIST_xl_3893"/>
      <sheetName val="_SHOPLIST.xls__SHOPLIST_xl_3894"/>
      <sheetName val="_SHOPLIST.xls__SHOPLIST_xl_3895"/>
      <sheetName val="_SHOPLIST.xls__SHOPLIST_xl_3896"/>
      <sheetName val="_SHOPLIST.xls__SHOPLIST_xl_3897"/>
      <sheetName val="_SHOPLIST.xls__SHOPLIST_xl_3898"/>
      <sheetName val="_SHOPLIST.xls__SHOPLIST_xl_3899"/>
      <sheetName val="_SHOPLIST.xls__SHOPLIST_xl_3900"/>
      <sheetName val="_SHOPLIST.xls__SHOPLIST_xl_3901"/>
      <sheetName val="_SHOPLIST.xls__SHOPLIST_xl_3902"/>
      <sheetName val="_SHOPLIST.xls__SHOPLIST_xl_3903"/>
      <sheetName val="_SHOPLIST.xls__SHOPLIST_xl_3904"/>
      <sheetName val="_SHOPLIST.xls__SHOPLIST_xl_3905"/>
      <sheetName val="_SHOPLIST.xls__SHOPLIST_xl_3906"/>
      <sheetName val="_SHOPLIST.xls__SHOPLIST_xl_3907"/>
      <sheetName val="_SHOPLIST.xls__SHOPLIST_xl_3908"/>
      <sheetName val="_SHOPLIST.xls__SHOPLIST_xl_3909"/>
      <sheetName val="_SHOPLIST.xls__SHOPLIST_xl_3910"/>
      <sheetName val="_SHOPLIST.xls__SHOPLIST_xl_3911"/>
      <sheetName val="_SHOPLIST.xls__SHOPLIST_xl_3912"/>
      <sheetName val="_SHOPLIST.xls__SHOPLIST_xl_3913"/>
      <sheetName val="_SHOPLIST.xls__SHOPLIST_xl_3914"/>
      <sheetName val="_SHOPLIST.xls__SHOPLIST_xl_3915"/>
      <sheetName val="_SHOPLIST.xls__SHOPLIST_xl_3916"/>
      <sheetName val="_SHOPLIST.xls__SHOPLIST_xl_3917"/>
      <sheetName val="_SHOPLIST.xls__SHOPLIST_xl_3918"/>
      <sheetName val="_SHOPLIST.xls__SHOPLIST_xl_3919"/>
      <sheetName val="_SHOPLIST.xls__SHOPLIST_xl_3920"/>
      <sheetName val="_SHOPLIST.xls__SHOPLIST_xl_3921"/>
      <sheetName val="_SHOPLIST.xls__SHOPLIST_xl_3922"/>
      <sheetName val="_SHOPLIST.xls__SHOPLIST_xl_3923"/>
      <sheetName val="_SHOPLIST.xls__SHOPLIST_xl_3924"/>
      <sheetName val="_SHOPLIST.xls__SHOPLIST_xl_3925"/>
      <sheetName val="_SHOPLIST.xls__SHOPLIST_xl_3926"/>
      <sheetName val="_SHOPLIST.xls__SHOPLIST_xl_3927"/>
      <sheetName val="_SHOPLIST.xls__SHOPLIST_xl_3928"/>
      <sheetName val="_SHOPLIST.xls__SHOPLIST_xl_3929"/>
      <sheetName val="_SHOPLIST.xls__SHOPLIST_xl_3930"/>
      <sheetName val="_SHOPLIST.xls__SHOPLIST_xl_3931"/>
      <sheetName val="_SHOPLIST.xls__SHOPLIST_xl_3932"/>
      <sheetName val="_SHOPLIST.xls__SHOPLIST_xl_3933"/>
      <sheetName val="_SHOPLIST.xls__SHOPLIST_xl_3934"/>
      <sheetName val="_SHOPLIST.xls__SHOPLIST_xl_3935"/>
      <sheetName val="_SHOPLIST.xls__SHOPLIST_xl_3936"/>
      <sheetName val="_SHOPLIST.xls__SHOPLIST_xl_3937"/>
      <sheetName val="_SHOPLIST.xls__SHOPLIST_xl_3938"/>
      <sheetName val="_SHOPLIST.xls__SHOPLIST_xl_3939"/>
      <sheetName val="_SHOPLIST.xls__SHOPLIST_xl_3940"/>
      <sheetName val="_SHOPLIST.xls__SHOPLIST_xl_3941"/>
      <sheetName val="_SHOPLIST.xls__SHOPLIST_xl_3942"/>
      <sheetName val="_SHOPLIST.xls__SHOPLIST_xl_3943"/>
      <sheetName val="_SHOPLIST.xls__SHOPLIST_xl_3944"/>
      <sheetName val="_SHOPLIST.xls__SHOPLIST_xl_3945"/>
      <sheetName val="_SHOPLIST.xls__SHOPLIST_xl_3946"/>
      <sheetName val="_SHOPLIST.xls__SHOPLIST_xl_3947"/>
      <sheetName val="_SHOPLIST.xls__SHOPLIST_xl_3948"/>
      <sheetName val="_SHOPLIST.xls__SHOPLIST_xl_3949"/>
      <sheetName val="_SHOPLIST.xls__SHOPLIST_xl_3950"/>
      <sheetName val="_SHOPLIST.xls__SHOPLIST_xl_3951"/>
      <sheetName val="_SHOPLIST.xls__SHOPLIST_xl_3952"/>
      <sheetName val="_SHOPLIST.xls__SHOPLIST_xl_3953"/>
      <sheetName val="_SHOPLIST.xls__SHOPLIST_xl_3954"/>
      <sheetName val="_SHOPLIST.xls__SHOPLIST_xl_3955"/>
      <sheetName val="_SHOPLIST.xls__SHOPLIST_xl_3956"/>
      <sheetName val="_SHOPLIST.xls__SHOPLIST_xl_3957"/>
      <sheetName val="_SHOPLIST.xls__SHOPLIST_xl_3958"/>
      <sheetName val="_SHOPLIST.xls__SHOPLIST_xl_3959"/>
      <sheetName val="_SHOPLIST.xls__SHOPLIST_xl_3960"/>
      <sheetName val="_SHOPLIST.xls__SHOPLIST_xl_3961"/>
      <sheetName val="_SHOPLIST.xls__SHOPLIST_xl_3962"/>
      <sheetName val="_SHOPLIST.xls__SHOPLIST_xl_3963"/>
      <sheetName val="_SHOPLIST.xls__SHOPLIST_xl_3964"/>
      <sheetName val="_SHOPLIST.xls__SHOPLIST_xl_3965"/>
      <sheetName val="_SHOPLIST.xls__SHOPLIST_xl_3966"/>
      <sheetName val="_SHOPLIST.xls__SHOPLIST_xl_3967"/>
      <sheetName val="_SHOPLIST.xls__SHOPLIST_xl_3968"/>
      <sheetName val="_SHOPLIST.xls__SHOPLIST_xl_3969"/>
      <sheetName val="_SHOPLIST.xls__SHOPLIST_xl_3970"/>
      <sheetName val="_SHOPLIST.xls__SHOPLIST_xl_3971"/>
      <sheetName val="_SHOPLIST.xls__SHOPLIST_xl_3972"/>
      <sheetName val="_SHOPLIST.xls__SHOPLIST_xl_3973"/>
      <sheetName val="_SHOPLIST.xls__SHOPLIST_xl_3974"/>
      <sheetName val="_SHOPLIST.xls__SHOPLIST_xl_3975"/>
      <sheetName val="_SHOPLIST.xls__SHOPLIST_xl_3976"/>
      <sheetName val="_SHOPLIST.xls__SHOPLIST_xl_3977"/>
      <sheetName val="_SHOPLIST.xls__SHOPLIST_xl_3978"/>
      <sheetName val="_SHOPLIST.xls__SHOPLIST_xl_3979"/>
      <sheetName val="_SHOPLIST.xls__SHOPLIST_xl_3980"/>
      <sheetName val="_SHOPLIST.xls__SHOPLIST_xl_3981"/>
      <sheetName val="_SHOPLIST.xls__SHOPLIST_xl_3982"/>
      <sheetName val="_SHOPLIST.xls__SHOPLIST_xl_3983"/>
      <sheetName val="_SHOPLIST.xls__SHOPLIST_xl_3984"/>
      <sheetName val="_SHOPLIST.xls__SHOPLIST_xl_3985"/>
      <sheetName val="_SHOPLIST.xls__SHOPLIST_xl_3986"/>
      <sheetName val="_SHOPLIST.xls__SHOPLIST_xl_3987"/>
      <sheetName val="_SHOPLIST.xls__SHOPLIST_xl_3988"/>
      <sheetName val="_SHOPLIST.xls__SHOPLIST_xl_3989"/>
      <sheetName val="_SHOPLIST.xls__SHOPLIST_xl_3990"/>
      <sheetName val="_SHOPLIST.xls__SHOPLIST_xl_3991"/>
      <sheetName val="_SHOPLIST.xls__SHOPLIST_xl_3992"/>
      <sheetName val="_SHOPLIST.xls__SHOPLIST_xl_3993"/>
      <sheetName val="_SHOPLIST.xls__SHOPLIST_xl_3994"/>
      <sheetName val="_SHOPLIST.xls__SHOPLIST_xl_3995"/>
      <sheetName val="_SHOPLIST.xls__SHOPLIST_xl_3996"/>
      <sheetName val="_SHOPLIST.xls__SHOPLIST_xl_3997"/>
      <sheetName val="_SHOPLIST.xls__SHOPLIST_xl_3998"/>
      <sheetName val="_SHOPLIST.xls__SHOPLIST_xl_3999"/>
      <sheetName val="_SHOPLIST.xls__SHOPLIST_xl_4000"/>
      <sheetName val="_SHOPLIST.xls__SHOPLIST_xl_4001"/>
      <sheetName val="_SHOPLIST.xls__SHOPLIST_xl_4002"/>
      <sheetName val="_SHOPLIST.xls__SHOPLIST_xl_4003"/>
      <sheetName val="_SHOPLIST.xls__SHOPLIST_xl_4004"/>
      <sheetName val="_SHOPLIST.xls__SHOPLIST_xl_4005"/>
      <sheetName val="_SHOPLIST.xls__SHOPLIST_xl_4006"/>
      <sheetName val="_SHOPLIST.xls__SHOPLIST_xl_4007"/>
      <sheetName val="_SHOPLIST.xls__SHOPLIST_xl_4008"/>
      <sheetName val="_SHOPLIST.xls__SHOPLIST_xl_4009"/>
      <sheetName val="_SHOPLIST.xls__SHOPLIST_xl_4010"/>
      <sheetName val="_SHOPLIST.xls__SHOPLIST_xl_4011"/>
      <sheetName val="_SHOPLIST.xls__SHOPLIST_xl_4012"/>
      <sheetName val="_SHOPLIST.xls__SHOPLIST_xl_4013"/>
      <sheetName val="_SHOPLIST.xls__SHOPLIST_xl_4014"/>
      <sheetName val="_SHOPLIST.xls__SHOPLIST_xl_4015"/>
      <sheetName val="_SHOPLIST.xls__SHOPLIST_xl_4016"/>
      <sheetName val="_SHOPLIST.xls__SHOPLIST_xl_4017"/>
      <sheetName val="_SHOPLIST.xls__SHOPLIST_xl_4018"/>
      <sheetName val="_SHOPLIST.xls__SHOPLIST_xl_4019"/>
      <sheetName val="_SHOPLIST.xls__SHOPLIST_xl_4020"/>
      <sheetName val="_SHOPLIST.xls__SHOPLIST_xl_4021"/>
      <sheetName val="_SHOPLIST.xls__SHOPLIST_xl_4022"/>
      <sheetName val="_SHOPLIST.xls__SHOPLIST_xl_4023"/>
      <sheetName val="_SHOPLIST.xls__SHOPLIST_xl_4024"/>
      <sheetName val="_SHOPLIST.xls__SHOPLIST_xl_4025"/>
      <sheetName val="_SHOPLIST.xls__SHOPLIST_xl_4026"/>
      <sheetName val="_SHOPLIST.xls__SHOPLIST_xl_4027"/>
      <sheetName val="_SHOPLIST.xls__SHOPLIST_xl_4028"/>
      <sheetName val="_SHOPLIST.xls__SHOPLIST_xl_4029"/>
      <sheetName val="_SHOPLIST.xls__SHOPLIST_xl_4030"/>
      <sheetName val="_SHOPLIST.xls__SHOPLIST_xl_4031"/>
      <sheetName val="_SHOPLIST.xls__SHOPLIST_xl_4032"/>
      <sheetName val="_SHOPLIST.xls__SHOPLIST_xl_4033"/>
      <sheetName val="_SHOPLIST.xls__SHOPLIST_xl_4034"/>
      <sheetName val="_SHOPLIST.xls__SHOPLIST_xl_4035"/>
      <sheetName val="_SHOPLIST.xls__SHOPLIST_xl_4036"/>
      <sheetName val="_SHOPLIST.xls__SHOPLIST_xl_4037"/>
      <sheetName val="_SHOPLIST.xls__SHOPLIST_xl_4038"/>
      <sheetName val="_SHOPLIST.xls__SHOPLIST_xl_4039"/>
      <sheetName val="_SHOPLIST.xls__SHOPLIST_xl_4040"/>
      <sheetName val="_SHOPLIST.xls__SHOPLIST_xl_4041"/>
      <sheetName val="_SHOPLIST.xls__SHOPLIST_xl_4042"/>
      <sheetName val="_SHOPLIST.xls__SHOPLIST_xl_4043"/>
      <sheetName val="_SHOPLIST.xls__SHOPLIST_xl_4044"/>
      <sheetName val="_SHOPLIST.xls__SHOPLIST_xl_4045"/>
      <sheetName val="_SHOPLIST.xls__SHOPLIST_xl_4046"/>
      <sheetName val="_SHOPLIST.xls__SHOPLIST_xl_4047"/>
      <sheetName val="_SHOPLIST.xls__SHOPLIST_xl_4048"/>
      <sheetName val="_SHOPLIST.xls__SHOPLIST_xl_4049"/>
      <sheetName val="_SHOPLIST.xls__SHOPLIST_xl_4050"/>
      <sheetName val="_SHOPLIST.xls__SHOPLIST_xl_4051"/>
      <sheetName val="_SHOPLIST.xls__SHOPLIST_xl_4052"/>
      <sheetName val="_SHOPLIST.xls__SHOPLIST_xl_4053"/>
      <sheetName val="_SHOPLIST.xls__SHOPLIST_xl_4054"/>
      <sheetName val="_SHOPLIST.xls__SHOPLIST_xl_4055"/>
      <sheetName val="_SHOPLIST.xls__SHOPLIST_xl_4056"/>
      <sheetName val="_SHOPLIST.xls__SHOPLIST_xl_4057"/>
      <sheetName val="_SHOPLIST.xls__SHOPLIST_xl_4058"/>
      <sheetName val="_SHOPLIST.xls__SHOPLIST_xl_4059"/>
      <sheetName val="_SHOPLIST.xls__SHOPLIST_xl_4060"/>
      <sheetName val="_SHOPLIST.xls__SHOPLIST_xl_4061"/>
      <sheetName val="_SHOPLIST.xls__SHOPLIST_xl_4062"/>
      <sheetName val="_SHOPLIST.xls__SHOPLIST_xl_4063"/>
      <sheetName val="_SHOPLIST.xls__SHOPLIST_xl_4064"/>
      <sheetName val="_SHOPLIST.xls__SHOPLIST_xl_4065"/>
      <sheetName val="_SHOPLIST.xls__SHOPLIST_xl_4066"/>
      <sheetName val="_SHOPLIST.xls__SHOPLIST_xl_4067"/>
      <sheetName val="_SHOPLIST.xls__SHOPLIST_xl_4068"/>
      <sheetName val="_SHOPLIST.xls__SHOPLIST_xl_4069"/>
      <sheetName val="_SHOPLIST.xls__SHOPLIST_xl_4070"/>
      <sheetName val="_SHOPLIST.xls__SHOPLIST_xl_4071"/>
      <sheetName val="_SHOPLIST.xls__SHOPLIST_xl_4072"/>
      <sheetName val="_SHOPLIST.xls__SHOPLIST_xl_4073"/>
      <sheetName val="_SHOPLIST.xls__SHOPLIST_xl_4074"/>
      <sheetName val="_SHOPLIST.xls__SHOPLIST_xl_4075"/>
      <sheetName val="_SHOPLIST.xls__SHOPLIST_xl_4076"/>
      <sheetName val="_SHOPLIST.xls__SHOPLIST_xl_4077"/>
      <sheetName val="_SHOPLIST.xls__SHOPLIST_xl_4078"/>
      <sheetName val="_SHOPLIST.xls__SHOPLIST_xl_4079"/>
      <sheetName val="_SHOPLIST.xls__SHOPLIST_xl_4080"/>
      <sheetName val="_SHOPLIST.xls__SHOPLIST_xl_4081"/>
      <sheetName val="_SHOPLIST.xls__SHOPLIST_xl_4082"/>
      <sheetName val="_SHOPLIST.xls__SHOPLIST_xl_4083"/>
      <sheetName val="_SHOPLIST.xls__SHOPLIST_xl_4084"/>
      <sheetName val="_SHOPLIST.xls__SHOPLIST_xl_4085"/>
      <sheetName val="_SHOPLIST.xls__SHOPLIST_xl_4086"/>
      <sheetName val="_SHOPLIST.xls__SHOPLIST_xl_4087"/>
      <sheetName val="_SHOPLIST.xls__SHOPLIST_xl_4088"/>
      <sheetName val="_SHOPLIST.xls__SHOPLIST_xl_4089"/>
      <sheetName val="_SHOPLIST.xls__SHOPLIST_xl_4090"/>
      <sheetName val="_SHOPLIST.xls__SHOPLIST_xl_4091"/>
      <sheetName val="_SHOPLIST.xls__SHOPLIST_xl_4092"/>
      <sheetName val="_SHOPLIST.xls__SHOPLIST_xl_4093"/>
      <sheetName val="_SHOPLIST.xls__SHOPLIST_xl_4094"/>
      <sheetName val="_SHOPLIST.xls__SHOPLIST_xl_4095"/>
      <sheetName val="_SHOPLIST.xls__SHOPLIST_xl_4096"/>
      <sheetName val="_SHOPLIST.xls__SHOPLIST_xl_4097"/>
      <sheetName val="_SHOPLIST.xls__SHOPLIST_xl_4098"/>
      <sheetName val="_SHOPLIST.xls__SHOPLIST_xl_4099"/>
      <sheetName val="_SHOPLIST.xls__SHOPLIST_xl_4100"/>
      <sheetName val="_SHOPLIST.xls__SHOPLIST_xl_4101"/>
      <sheetName val="_SHOPLIST.xls__SHOPLIST_xl_4102"/>
      <sheetName val="_SHOPLIST.xls__SHOPLIST_xl_4103"/>
      <sheetName val="_SHOPLIST.xls__SHOPLIST_xl_4104"/>
      <sheetName val="_SHOPLIST.xls__SHOPLIST_xl_4105"/>
      <sheetName val="_SHOPLIST.xls__SHOPLIST_xl_4106"/>
      <sheetName val="_SHOPLIST.xls__SHOPLIST_xl_4107"/>
      <sheetName val="_SHOPLIST.xls__SHOPLIST_xl_4108"/>
      <sheetName val="_SHOPLIST.xls__SHOPLIST_xl_4109"/>
      <sheetName val="_SHOPLIST.xls__SHOPLIST_xl_4110"/>
      <sheetName val="_SHOPLIST.xls__SHOPLIST_xl_4111"/>
      <sheetName val="_SHOPLIST.xls__SHOPLIST_xl_4112"/>
      <sheetName val="_SHOPLIST.xls__SHOPLIST_xl_4113"/>
      <sheetName val="_SHOPLIST.xls__SHOPLIST_xl_4114"/>
      <sheetName val="_SHOPLIST.xls__SHOPLIST_xl_4115"/>
      <sheetName val="_SHOPLIST.xls__SHOPLIST_xl_4116"/>
      <sheetName val="_SHOPLIST.xls__SHOPLIST_xl_4117"/>
      <sheetName val="_SHOPLIST.xls__SHOPLIST_xl_4118"/>
      <sheetName val="_SHOPLIST.xls__SHOPLIST_xl_4119"/>
      <sheetName val="_SHOPLIST.xls__SHOPLIST_xl_4120"/>
      <sheetName val="_SHOPLIST.xls__SHOPLIST_xl_4121"/>
      <sheetName val="_SHOPLIST.xls__SHOPLIST_xl_4122"/>
      <sheetName val="_SHOPLIST.xls__SHOPLIST_xl_4123"/>
      <sheetName val="_SHOPLIST.xls__SHOPLIST_xl_4124"/>
      <sheetName val="_SHOPLIST.xls__SHOPLIST_xl_4125"/>
      <sheetName val="_SHOPLIST.xls__SHOPLIST_xl_4126"/>
      <sheetName val="_SHOPLIST.xls__SHOPLIST_xl_4127"/>
      <sheetName val="_SHOPLIST.xls__SHOPLIST_xl_4128"/>
      <sheetName val="_SHOPLIST.xls__SHOPLIST_xl_4129"/>
      <sheetName val="_SHOPLIST.xls__SHOPLIST_xl_4130"/>
      <sheetName val="_SHOPLIST.xls__SHOPLIST_xl_4131"/>
      <sheetName val="_SHOPLIST.xls__SHOPLIST_xl_4132"/>
      <sheetName val="_SHOPLIST.xls__SHOPLIST_xl_4133"/>
      <sheetName val="_SHOPLIST.xls__SHOPLIST_xl_4134"/>
      <sheetName val="_SHOPLIST.xls__SHOPLIST_xl_4135"/>
      <sheetName val="_SHOPLIST.xls__SHOPLIST_xl_4136"/>
      <sheetName val="_SHOPLIST.xls__SHOPLIST_xl_4137"/>
      <sheetName val="_SHOPLIST.xls__SHOPLIST_xl_4138"/>
      <sheetName val="_SHOPLIST.xls__SHOPLIST_xl_4139"/>
      <sheetName val="_SHOPLIST.xls__SHOPLIST_xl_4140"/>
      <sheetName val="_SHOPLIST.xls__SHOPLIST_xl_4141"/>
      <sheetName val="_SHOPLIST.xls__SHOPLIST_xl_4142"/>
      <sheetName val="_SHOPLIST.xls__SHOPLIST_xl_4143"/>
      <sheetName val="_SHOPLIST.xls__SHOPLIST_xl_4144"/>
      <sheetName val="_SHOPLIST.xls__SHOPLIST_xl_4145"/>
      <sheetName val="_SHOPLIST.xls__SHOPLIST_xl_4146"/>
      <sheetName val="_SHOPLIST.xls__SHOPLIST_xl_4147"/>
      <sheetName val="_SHOPLIST.xls__SHOPLIST_xl_4148"/>
      <sheetName val="_SHOPLIST.xls__SHOPLIST_xl_4149"/>
      <sheetName val="_SHOPLIST.xls__SHOPLIST_xl_4150"/>
      <sheetName val="_SHOPLIST.xls__SHOPLIST_xl_4151"/>
      <sheetName val="_SHOPLIST.xls__SHOPLIST_xl_4152"/>
      <sheetName val="_SHOPLIST.xls__SHOPLIST_xl_4153"/>
      <sheetName val="_SHOPLIST.xls__SHOPLIST_xl_4154"/>
      <sheetName val="_SHOPLIST.xls__SHOPLIST_xl_4155"/>
      <sheetName val="_SHOPLIST.xls__SHOPLIST_xl_4156"/>
      <sheetName val="_SHOPLIST.xls__SHOPLIST_xl_4157"/>
      <sheetName val="_SHOPLIST.xls__SHOPLIST_xl_4158"/>
      <sheetName val="_SHOPLIST.xls__SHOPLIST_xl_4159"/>
      <sheetName val="_SHOPLIST.xls__SHOPLIST_xl_4160"/>
      <sheetName val="_SHOPLIST.xls__SHOPLIST_xl_4161"/>
      <sheetName val="_SHOPLIST.xls__SHOPLIST_xl_4162"/>
      <sheetName val="_SHOPLIST.xls__SHOPLIST_xl_4163"/>
      <sheetName val="_SHOPLIST.xls__SHOPLIST_xl_4164"/>
      <sheetName val="_SHOPLIST.xls__SHOPLIST_xl_4165"/>
      <sheetName val="_SHOPLIST.xls__SHOPLIST_xl_4166"/>
      <sheetName val="_SHOPLIST.xls__SHOPLIST_xl_4167"/>
      <sheetName val="_SHOPLIST.xls__SHOPLIST_xl_4168"/>
      <sheetName val="_SHOPLIST.xls__SHOPLIST_xl_4169"/>
      <sheetName val="_SHOPLIST.xls__SHOPLIST_xl_4170"/>
      <sheetName val="_SHOPLIST.xls__SHOPLIST_xl_4171"/>
      <sheetName val="_SHOPLIST.xls__SHOPLIST_xl_4172"/>
      <sheetName val="_SHOPLIST.xls__SHOPLIST_xl_4173"/>
      <sheetName val="_SHOPLIST.xls__SHOPLIST_xl_4174"/>
      <sheetName val="_SHOPLIST.xls__SHOPLIST_xl_4175"/>
      <sheetName val="_SHOPLIST.xls__SHOPLIST_xl_4176"/>
      <sheetName val="_SHOPLIST.xls__SHOPLIST_xl_4177"/>
      <sheetName val="_SHOPLIST.xls__SHOPLIST_xl_4178"/>
      <sheetName val="_SHOPLIST.xls__SHOPLIST_xl_4179"/>
      <sheetName val="_SHOPLIST.xls__SHOPLIST_xl_4180"/>
      <sheetName val="_SHOPLIST.xls__SHOPLIST_xl_4181"/>
      <sheetName val="_SHOPLIST.xls__SHOPLIST_xl_4182"/>
      <sheetName val="_SHOPLIST.xls__SHOPLIST_xl_4183"/>
      <sheetName val="_SHOPLIST.xls__SHOPLIST_xl_4184"/>
      <sheetName val="_SHOPLIST.xls__SHOPLIST_xl_4185"/>
      <sheetName val="_SHOPLIST.xls__SHOPLIST_xl_4186"/>
      <sheetName val="_SHOPLIST.xls__SHOPLIST_xl_4187"/>
      <sheetName val="_SHOPLIST.xls__SHOPLIST_xl_4188"/>
      <sheetName val="_SHOPLIST.xls__SHOPLIST_xl_4189"/>
      <sheetName val="_SHOPLIST.xls__SHOPLIST_xl_4190"/>
      <sheetName val="_SHOPLIST.xls__SHOPLIST_xl_4191"/>
      <sheetName val="_SHOPLIST.xls__SHOPLIST_xl_4192"/>
      <sheetName val="_SHOPLIST.xls__SHOPLIST_xl_4193"/>
      <sheetName val="_SHOPLIST.xls__SHOPLIST_xl_4194"/>
      <sheetName val="_SHOPLIST.xls__SHOPLIST_xl_4195"/>
      <sheetName val="_SHOPLIST.xls__SHOPLIST_xl_4196"/>
      <sheetName val="_SHOPLIST.xls__SHOPLIST_xl_4197"/>
      <sheetName val="_SHOPLIST.xls__SHOPLIST_xl_4198"/>
      <sheetName val="_SHOPLIST.xls__SHOPLIST_xl_4199"/>
      <sheetName val="_SHOPLIST.xls__SHOPLIST_xl_4200"/>
      <sheetName val="_SHOPLIST.xls__SHOPLIST_xl_4201"/>
      <sheetName val="_SHOPLIST.xls__SHOPLIST_xl_4202"/>
      <sheetName val="_SHOPLIST.xls__SHOPLIST_xl_4203"/>
      <sheetName val="_SHOPLIST.xls__SHOPLIST_xl_4204"/>
      <sheetName val="_SHOPLIST.xls__SHOPLIST_xl_4205"/>
      <sheetName val="_SHOPLIST.xls__SHOPLIST_xl_4206"/>
      <sheetName val="_SHOPLIST.xls__SHOPLIST_xl_4207"/>
      <sheetName val="_SHOPLIST.xls__SHOPLIST_xl_4208"/>
      <sheetName val="_SHOPLIST.xls__SHOPLIST_xl_4209"/>
      <sheetName val="_SHOPLIST.xls__SHOPLIST_xl_4210"/>
      <sheetName val="_SHOPLIST.xls__SHOPLIST_xl_4211"/>
      <sheetName val="_SHOPLIST.xls__SHOPLIST_xl_4212"/>
      <sheetName val="_SHOPLIST.xls__SHOPLIST_xl_4213"/>
      <sheetName val="_SHOPLIST.xls__SHOPLIST_xl_4214"/>
      <sheetName val="_SHOPLIST.xls__SHOPLIST_xl_4215"/>
      <sheetName val="_SHOPLIST.xls__SHOPLIST_xl_4216"/>
      <sheetName val="_SHOPLIST.xls__SHOPLIST_xl_4217"/>
      <sheetName val="_SHOPLIST.xls__SHOPLIST_xl_4218"/>
      <sheetName val="_SHOPLIST.xls__SHOPLIST_xl_4219"/>
      <sheetName val="_SHOPLIST.xls__SHOPLIST_xl_4220"/>
      <sheetName val="_SHOPLIST.xls__SHOPLIST_xl_4221"/>
      <sheetName val="_SHOPLIST.xls__SHOPLIST_xl_4222"/>
      <sheetName val="_SHOPLIST.xls__SHOPLIST_xl_4223"/>
      <sheetName val="_SHOPLIST.xls__SHOPLIST_xl_4224"/>
      <sheetName val="_SHOPLIST.xls__SHOPLIST_xl_4225"/>
      <sheetName val="_SHOPLIST.xls__SHOPLIST_xl_4226"/>
      <sheetName val="_SHOPLIST.xls__SHOPLIST_xl_4227"/>
      <sheetName val="_SHOPLIST.xls__SHOPLIST_xl_4228"/>
      <sheetName val="_SHOPLIST.xls__SHOPLIST_xl_4229"/>
      <sheetName val="_SHOPLIST.xls__SHOPLIST_xl_4230"/>
      <sheetName val="_SHOPLIST.xls__SHOPLIST_xl_4231"/>
      <sheetName val="_SHOPLIST.xls__SHOPLIST_xl_4232"/>
      <sheetName val="_SHOPLIST.xls__SHOPLIST_xl_4233"/>
      <sheetName val="_SHOPLIST.xls__SHOPLIST_xl_4234"/>
      <sheetName val="_SHOPLIST.xls__SHOPLIST_xl_4235"/>
      <sheetName val="_SHOPLIST.xls__SHOPLIST_xl_4236"/>
      <sheetName val="_SHOPLIST.xls__SHOPLIST_xl_4237"/>
      <sheetName val="_SHOPLIST.xls__SHOPLIST_xl_4238"/>
      <sheetName val="_SHOPLIST.xls__SHOPLIST_xl_4239"/>
      <sheetName val="_SHOPLIST.xls__SHOPLIST_xl_4240"/>
      <sheetName val="_SHOPLIST.xls__SHOPLIST_xl_4241"/>
      <sheetName val="_SHOPLIST.xls__SHOPLIST_xl_4242"/>
      <sheetName val="_SHOPLIST.xls__SHOPLIST_xl_4243"/>
      <sheetName val="_SHOPLIST.xls__SHOPLIST_xl_4244"/>
      <sheetName val="_SHOPLIST.xls__SHOPLIST_xl_4245"/>
      <sheetName val="_SHOPLIST.xls__SHOPLIST_xl_4246"/>
      <sheetName val="_SHOPLIST.xls__SHOPLIST_xl_4247"/>
      <sheetName val="_SHOPLIST.xls__SHOPLIST_xl_4248"/>
      <sheetName val="_SHOPLIST.xls__SHOPLIST_xl_4249"/>
      <sheetName val="_SHOPLIST.xls__SHOPLIST_xl_4250"/>
      <sheetName val="_SHOPLIST.xls__SHOPLIST_xl_4251"/>
      <sheetName val="_SHOPLIST.xls__SHOPLIST_xl_4252"/>
      <sheetName val="_SHOPLIST.xls__SHOPLIST_xl_4253"/>
      <sheetName val="_SHOPLIST.xls__SHOPLIST_xl_4254"/>
      <sheetName val="_SHOPLIST.xls__SHOPLIST_xl_4255"/>
      <sheetName val="_SHOPLIST.xls__SHOPLIST_xl_4256"/>
      <sheetName val="_SHOPLIST.xls__SHOPLIST_xl_4257"/>
      <sheetName val="_SHOPLIST.xls__SHOPLIST_xl_4258"/>
      <sheetName val="_SHOPLIST.xls__SHOPLIST_xl_4259"/>
      <sheetName val="_SHOPLIST.xls__SHOPLIST_xl_4260"/>
      <sheetName val="_SHOPLIST.xls__SHOPLIST_xl_4261"/>
      <sheetName val="_SHOPLIST.xls__SHOPLIST_xl_4262"/>
      <sheetName val="_SHOPLIST.xls__SHOPLIST_xl_4263"/>
      <sheetName val="_SHOPLIST.xls__SHOPLIST_xl_4264"/>
      <sheetName val="_SHOPLIST.xls__SHOPLIST_xl_4265"/>
      <sheetName val="_SHOPLIST.xls__SHOPLIST_xl_4266"/>
      <sheetName val="_SHOPLIST.xls__SHOPLIST_xl_4267"/>
      <sheetName val="_SHOPLIST.xls__SHOPLIST_xl_4268"/>
      <sheetName val="_SHOPLIST.xls__SHOPLIST_xl_4269"/>
      <sheetName val="_SHOPLIST.xls__SHOPLIST_xl_4270"/>
      <sheetName val="_SHOPLIST.xls__SHOPLIST_xl_4271"/>
      <sheetName val="_SHOPLIST.xls__SHOPLIST_xl_4272"/>
      <sheetName val="_SHOPLIST.xls__SHOPLIST_xl_4273"/>
      <sheetName val="_SHOPLIST.xls__SHOPLIST_xl_4274"/>
      <sheetName val="_SHOPLIST.xls__SHOPLIST_xl_4275"/>
      <sheetName val="_SHOPLIST.xls__SHOPLIST_xl_4276"/>
      <sheetName val="_SHOPLIST.xls__SHOPLIST_xl_4277"/>
      <sheetName val="_SHOPLIST.xls__SHOPLIST_xl_4278"/>
      <sheetName val="_SHOPLIST.xls__SHOPLIST_xl_4279"/>
      <sheetName val="_SHOPLIST.xls__SHOPLIST_xl_4280"/>
      <sheetName val="_SHOPLIST.xls__SHOPLIST_xl_4281"/>
      <sheetName val="_SHOPLIST.xls__SHOPLIST_xl_4282"/>
      <sheetName val="_SHOPLIST.xls__SHOPLIST_xl_4283"/>
      <sheetName val="_SHOPLIST.xls__SHOPLIST_xl_4284"/>
      <sheetName val="_SHOPLIST.xls__SHOPLIST_xl_4285"/>
      <sheetName val="_SHOPLIST.xls__SHOPLIST_xl_4286"/>
      <sheetName val="_SHOPLIST.xls__SHOPLIST_xl_4287"/>
      <sheetName val="_SHOPLIST.xls__SHOPLIST_xl_4288"/>
      <sheetName val="_SHOPLIST.xls__SHOPLIST_xl_4289"/>
      <sheetName val="_SHOPLIST.xls__SHOPLIST_xl_4290"/>
      <sheetName val="_SHOPLIST.xls__SHOPLIST_xl_4291"/>
      <sheetName val="_SHOPLIST.xls__SHOPLIST_xl_4292"/>
      <sheetName val="_SHOPLIST.xls__SHOPLIST_xl_4293"/>
      <sheetName val="_SHOPLIST.xls__SHOPLIST_xl_4294"/>
      <sheetName val="_SHOPLIST.xls__SHOPLIST_xl_4295"/>
      <sheetName val="_SHOPLIST.xls__SHOPLIST_xl_4296"/>
      <sheetName val="_SHOPLIST.xls__SHOPLIST_xl_4297"/>
      <sheetName val="_SHOPLIST.xls__SHOPLIST_xl_4298"/>
      <sheetName val="_SHOPLIST.xls__SHOPLIST_xl_4299"/>
      <sheetName val="_SHOPLIST.xls__SHOPLIST_xl_4300"/>
      <sheetName val="_SHOPLIST.xls__SHOPLIST_xl_4301"/>
      <sheetName val="_SHOPLIST.xls__SHOPLIST_xl_4302"/>
      <sheetName val="_SHOPLIST.xls__SHOPLIST_xl_4303"/>
      <sheetName val="_SHOPLIST.xls__SHOPLIST_xl_4304"/>
      <sheetName val="_SHOPLIST.xls__SHOPLIST_xl_4305"/>
      <sheetName val="_SHOPLIST.xls__SHOPLIST_xl_4306"/>
      <sheetName val="_SHOPLIST.xls__SHOPLIST_xl_4307"/>
      <sheetName val="_SHOPLIST.xls__SHOPLIST_xl_4308"/>
      <sheetName val="_SHOPLIST.xls__SHOPLIST_xl_4309"/>
      <sheetName val="_SHOPLIST.xls__SHOPLIST_xl_4310"/>
      <sheetName val="_SHOPLIST.xls__SHOPLIST_xl_4311"/>
      <sheetName val="_SHOPLIST.xls__SHOPLIST_xl_4312"/>
      <sheetName val="_SHOPLIST.xls__SHOPLIST_xl_4313"/>
      <sheetName val="_SHOPLIST.xls__SHOPLIST_xl_4314"/>
      <sheetName val="_SHOPLIST.xls__SHOPLIST_xl_4315"/>
      <sheetName val="_SHOPLIST.xls__SHOPLIST_xl_4316"/>
      <sheetName val="_SHOPLIST.xls__SHOPLIST_xl_4317"/>
      <sheetName val="_SHOPLIST.xls__SHOPLIST_xl_4318"/>
      <sheetName val="_SHOPLIST.xls__SHOPLIST_xl_4319"/>
      <sheetName val="_SHOPLIST.xls__SHOPLIST_xl_4320"/>
      <sheetName val="_SHOPLIST.xls__SHOPLIST_xl_4321"/>
      <sheetName val="_SHOPLIST.xls__SHOPLIST_xl_4322"/>
      <sheetName val="_SHOPLIST.xls__SHOPLIST_xl_4323"/>
      <sheetName val="_SHOPLIST.xls__SHOPLIST_xl_4324"/>
      <sheetName val="_SHOPLIST.xls__SHOPLIST_xl_4325"/>
      <sheetName val="_SHOPLIST.xls__SHOPLIST_xl_4326"/>
      <sheetName val="_SHOPLIST.xls__SHOPLIST_xl_4327"/>
      <sheetName val="_SHOPLIST.xls__SHOPLIST_xl_4328"/>
      <sheetName val="_SHOPLIST.xls__SHOPLIST_xl_4329"/>
      <sheetName val="_SHOPLIST.xls__SHOPLIST_xl_4330"/>
      <sheetName val="_SHOPLIST.xls__SHOPLIST_xl_4331"/>
      <sheetName val="_SHOPLIST.xls__SHOPLIST_xl_4332"/>
      <sheetName val="_SHOPLIST.xls__SHOPLIST_xl_4333"/>
      <sheetName val="_SHOPLIST.xls__SHOPLIST_xl_4334"/>
      <sheetName val="_SHOPLIST.xls__SHOPLIST_xl_4335"/>
      <sheetName val="_SHOPLIST.xls__SHOPLIST_xl_4336"/>
      <sheetName val="_SHOPLIST.xls__SHOPLIST_xl_4337"/>
      <sheetName val="_SHOPLIST.xls__SHOPLIST_xl_4338"/>
      <sheetName val="_SHOPLIST.xls__SHOPLIST_xl_4339"/>
      <sheetName val="_SHOPLIST.xls__SHOPLIST_xl_4340"/>
      <sheetName val="_SHOPLIST.xls__SHOPLIST_xl_4341"/>
      <sheetName val="_SHOPLIST.xls__SHOPLIST_xl_4342"/>
      <sheetName val="_SHOPLIST.xls__SHOPLIST_xl_4343"/>
      <sheetName val="_SHOPLIST.xls__SHOPLIST_xl_4344"/>
      <sheetName val="_SHOPLIST.xls__SHOPLIST_xl_4345"/>
      <sheetName val="_SHOPLIST.xls__SHOPLIST_xl_4346"/>
      <sheetName val="_SHOPLIST.xls__SHOPLIST_xl_4347"/>
      <sheetName val="_SHOPLIST.xls__SHOPLIST_xl_4348"/>
      <sheetName val="_SHOPLIST.xls__SHOPLIST_xl_4349"/>
      <sheetName val="_SHOPLIST.xls__SHOPLIST_xl_4350"/>
      <sheetName val="_SHOPLIST.xls__SHOPLIST_xl_4351"/>
      <sheetName val="_SHOPLIST.xls__SHOPLIST_xl_4352"/>
      <sheetName val="_SHOPLIST.xls__SHOPLIST_xl_4353"/>
      <sheetName val="_SHOPLIST.xls__SHOPLIST_xl_4354"/>
      <sheetName val="_SHOPLIST.xls__SHOPLIST_xl_4355"/>
      <sheetName val="_SHOPLIST.xls__SHOPLIST_xl_4356"/>
      <sheetName val="_SHOPLIST.xls__SHOPLIST_xl_4357"/>
      <sheetName val="_SHOPLIST.xls__SHOPLIST_xl_4358"/>
      <sheetName val="_SHOPLIST.xls__SHOPLIST_xl_4359"/>
      <sheetName val="_SHOPLIST.xls__SHOPLIST_xl_4360"/>
      <sheetName val="_SHOPLIST.xls__SHOPLIST_xl_4361"/>
      <sheetName val="_SHOPLIST.xls__SHOPLIST_xl_4362"/>
      <sheetName val="_SHOPLIST.xls__SHOPLIST_xl_4363"/>
      <sheetName val="_SHOPLIST.xls__SHOPLIST_xl_4364"/>
      <sheetName val="_SHOPLIST.xls__SHOPLIST_xl_4365"/>
      <sheetName val="_SHOPLIST.xls__SHOPLIST_xl_4366"/>
      <sheetName val="_SHOPLIST.xls__SHOPLIST_xl_4367"/>
      <sheetName val="_SHOPLIST.xls__SHOPLIST_xl_4368"/>
      <sheetName val="_SHOPLIST.xls__SHOPLIST_xl_4369"/>
      <sheetName val="_SHOPLIST.xls__SHOPLIST_xl_4370"/>
      <sheetName val="_SHOPLIST.xls__SHOPLIST_xl_4371"/>
      <sheetName val="_SHOPLIST.xls__SHOPLIST_xl_4372"/>
      <sheetName val="_SHOPLIST.xls__SHOPLIST_xl_4373"/>
      <sheetName val="_SHOPLIST.xls__SHOPLIST_xl_4374"/>
      <sheetName val="_SHOPLIST.xls__SHOPLIST_xl_4375"/>
      <sheetName val="_SHOPLIST.xls__SHOPLIST_xl_4376"/>
      <sheetName val="_SHOPLIST.xls__SHOPLIST_xl_4377"/>
      <sheetName val="_SHOPLIST.xls__SHOPLIST_xl_4378"/>
      <sheetName val="_SHOPLIST.xls__SHOPLIST_xl_4379"/>
      <sheetName val="_SHOPLIST.xls__SHOPLIST_xl_4380"/>
      <sheetName val="_SHOPLIST.xls__SHOPLIST_xl_4381"/>
      <sheetName val="_SHOPLIST.xls__SHOPLIST_xl_4382"/>
      <sheetName val="_SHOPLIST.xls__SHOPLIST_xl_4383"/>
      <sheetName val="_SHOPLIST.xls__SHOPLIST_xl_4384"/>
      <sheetName val="_SHOPLIST.xls__SHOPLIST_xl_4385"/>
      <sheetName val="_SHOPLIST.xls__SHOPLIST_xl_4386"/>
      <sheetName val="_SHOPLIST.xls__SHOPLIST_xl_4387"/>
      <sheetName val="_SHOPLIST.xls__SHOPLIST_xl_4388"/>
      <sheetName val="_SHOPLIST.xls__SHOPLIST_xl_4389"/>
      <sheetName val="_SHOPLIST.xls__SHOPLIST_xl_4390"/>
      <sheetName val="_SHOPLIST.xls__SHOPLIST_xl_4391"/>
      <sheetName val="_SHOPLIST.xls__SHOPLIST_xl_4392"/>
      <sheetName val="_SHOPLIST.xls__SHOPLIST_xl_4393"/>
      <sheetName val="_SHOPLIST.xls__SHOPLIST_xl_4394"/>
      <sheetName val="_SHOPLIST.xls__SHOPLIST_xl_4395"/>
      <sheetName val="_SHOPLIST.xls__SHOPLIST_xl_4396"/>
      <sheetName val="_SHOPLIST.xls__SHOPLIST_xl_4397"/>
      <sheetName val="_SHOPLIST.xls__SHOPLIST_xl_4398"/>
      <sheetName val="_SHOPLIST.xls__SHOPLIST_xl_4399"/>
      <sheetName val="_SHOPLIST.xls__SHOPLIST_xl_4400"/>
      <sheetName val="_SHOPLIST.xls__SHOPLIST_xl_4401"/>
      <sheetName val="_SHOPLIST.xls__SHOPLIST_xl_4402"/>
      <sheetName val="_SHOPLIST.xls__SHOPLIST_xl_4403"/>
      <sheetName val="_SHOPLIST.xls__SHOPLIST_xl_4404"/>
      <sheetName val="_SHOPLIST.xls__SHOPLIST_xl_4405"/>
      <sheetName val="_SHOPLIST.xls__SHOPLIST_xl_4406"/>
      <sheetName val="_SHOPLIST.xls__SHOPLIST_xl_4407"/>
      <sheetName val="_SHOPLIST.xls__SHOPLIST_xl_4408"/>
      <sheetName val="_SHOPLIST.xls__SHOPLIST_xl_4409"/>
      <sheetName val="_SHOPLIST.xls__SHOPLIST_xl_4410"/>
      <sheetName val="_SHOPLIST.xls__SHOPLIST_xl_4411"/>
      <sheetName val="_SHOPLIST.xls__SHOPLIST_xl_4412"/>
      <sheetName val="_SHOPLIST.xls__SHOPLIST_xl_4413"/>
      <sheetName val="_SHOPLIST.xls__SHOPLIST_xl_4414"/>
      <sheetName val="_SHOPLIST.xls__SHOPLIST_xl_4415"/>
      <sheetName val="_SHOPLIST.xls__SHOPLIST_xl_4416"/>
      <sheetName val="_SHOPLIST.xls__SHOPLIST_xl_4417"/>
      <sheetName val="_SHOPLIST.xls__SHOPLIST_xl_4418"/>
      <sheetName val="_SHOPLIST.xls__SHOPLIST_xl_4419"/>
      <sheetName val="_SHOPLIST.xls__SHOPLIST_xl_4420"/>
      <sheetName val="_SHOPLIST.xls__SHOPLIST_xl_4421"/>
      <sheetName val="_SHOPLIST.xls__SHOPLIST_xl_4422"/>
      <sheetName val="_SHOPLIST.xls__SHOPLIST_xl_4423"/>
      <sheetName val="_SHOPLIST.xls__SHOPLIST_xl_4424"/>
      <sheetName val="_SHOPLIST.xls__SHOPLIST_xl_4425"/>
      <sheetName val="_SHOPLIST.xls__SHOPLIST_xl_4426"/>
      <sheetName val="_SHOPLIST.xls__SHOPLIST_xl_4427"/>
      <sheetName val="_SHOPLIST.xls__SHOPLIST_xl_4428"/>
      <sheetName val="_SHOPLIST.xls__SHOPLIST_xl_4429"/>
      <sheetName val="_SHOPLIST.xls__SHOPLIST_xl_4430"/>
      <sheetName val="_SHOPLIST.xls__SHOPLIST_xl_4431"/>
      <sheetName val="_SHOPLIST.xls__SHOPLIST_xl_4432"/>
      <sheetName val="_SHOPLIST.xls__SHOPLIST_xl_4433"/>
      <sheetName val="_SHOPLIST.xls__SHOPLIST_xl_4434"/>
      <sheetName val="_SHOPLIST.xls__SHOPLIST_xl_4435"/>
      <sheetName val="_SHOPLIST.xls__SHOPLIST_xl_4436"/>
      <sheetName val="_SHOPLIST.xls__SHOPLIST_xl_4437"/>
      <sheetName val="_SHOPLIST.xls__SHOPLIST_xl_4438"/>
      <sheetName val="_SHOPLIST.xls__SHOPLIST_xl_4439"/>
      <sheetName val="_SHOPLIST.xls__SHOPLIST_xl_4440"/>
      <sheetName val="_SHOPLIST.xls__SHOPLIST_xl_4441"/>
      <sheetName val="_SHOPLIST.xls__SHOPLIST_xl_4442"/>
      <sheetName val="_SHOPLIST.xls__SHOPLIST_xl_4443"/>
      <sheetName val="_SHOPLIST.xls__SHOPLIST_xl_4444"/>
      <sheetName val="_SHOPLIST.xls__SHOPLIST_xl_4445"/>
      <sheetName val="_SHOPLIST.xls__SHOPLIST_xl_4446"/>
      <sheetName val="_SHOPLIST.xls__SHOPLIST_xl_4447"/>
      <sheetName val="_SHOPLIST.xls__SHOPLIST_xl_4448"/>
      <sheetName val="_SHOPLIST.xls__SHOPLIST_xl_4449"/>
      <sheetName val="_SHOPLIST.xls__SHOPLIST_xl_4450"/>
      <sheetName val="_SHOPLIST.xls__SHOPLIST_xl_4451"/>
      <sheetName val="_SHOPLIST.xls__SHOPLIST_xl_4452"/>
      <sheetName val="_SHOPLIST.xls__SHOPLIST_xl_4453"/>
      <sheetName val="_SHOPLIST.xls__SHOPLIST_xl_4454"/>
      <sheetName val="_SHOPLIST.xls__SHOPLIST_xl_4455"/>
      <sheetName val="_SHOPLIST.xls__SHOPLIST_xl_4456"/>
      <sheetName val="_SHOPLIST.xls__SHOPLIST_xl_4457"/>
      <sheetName val="_SHOPLIST.xls__SHOPLIST_xl_4458"/>
      <sheetName val="_SHOPLIST.xls__SHOPLIST_xl_4459"/>
      <sheetName val="_SHOPLIST.xls__SHOPLIST_xl_4460"/>
      <sheetName val="_SHOPLIST.xls__SHOPLIST_xl_4461"/>
      <sheetName val="_SHOPLIST.xls__SHOPLIST_xl_4462"/>
      <sheetName val="_SHOPLIST.xls__SHOPLIST_xl_4463"/>
      <sheetName val="_SHOPLIST.xls__SHOPLIST_xl_4464"/>
      <sheetName val="_SHOPLIST.xls__SHOPLIST_xl_4465"/>
      <sheetName val="_SHOPLIST.xls__SHOPLIST_xl_4466"/>
      <sheetName val="_SHOPLIST.xls__SHOPLIST_xl_4467"/>
      <sheetName val="_SHOPLIST.xls__SHOPLIST_xl_4468"/>
      <sheetName val="_SHOPLIST.xls__SHOPLIST_xl_4469"/>
      <sheetName val="_SHOPLIST.xls__SHOPLIST_xl_4470"/>
      <sheetName val="_SHOPLIST.xls__SHOPLIST_xl_4471"/>
      <sheetName val="_SHOPLIST.xls__SHOPLIST_xl_4472"/>
      <sheetName val="_SHOPLIST.xls__SHOPLIST_xl_4473"/>
      <sheetName val="_SHOPLIST.xls__SHOPLIST_xl_4474"/>
      <sheetName val="_SHOPLIST.xls__SHOPLIST_xl_4475"/>
      <sheetName val="_SHOPLIST.xls__SHOPLIST_xl_4476"/>
      <sheetName val="_SHOPLIST.xls__SHOPLIST_xl_4477"/>
      <sheetName val="_SHOPLIST.xls__SHOPLIST_xl_4478"/>
      <sheetName val="_SHOPLIST.xls__SHOPLIST_xl_4479"/>
      <sheetName val="_SHOPLIST.xls__SHOPLIST_xl_4480"/>
      <sheetName val="_SHOPLIST.xls__SHOPLIST_xl_4481"/>
      <sheetName val="_SHOPLIST.xls__SHOPLIST_xl_4482"/>
      <sheetName val="_SHOPLIST.xls__SHOPLIST_xl_4483"/>
      <sheetName val="_SHOPLIST.xls__SHOPLIST_xl_4484"/>
      <sheetName val="_SHOPLIST.xls__SHOPLIST_xl_4485"/>
      <sheetName val="_SHOPLIST.xls__SHOPLIST_xl_4486"/>
      <sheetName val="_SHOPLIST.xls__SHOPLIST_xl_4487"/>
      <sheetName val="_SHOPLIST.xls__SHOPLIST_xl_4488"/>
      <sheetName val="_SHOPLIST.xls__SHOPLIST_xl_4489"/>
      <sheetName val="_SHOPLIST.xls__SHOPLIST_xl_4490"/>
      <sheetName val="_SHOPLIST.xls__SHOPLIST_xl_4491"/>
      <sheetName val="_SHOPLIST.xls__SHOPLIST_xl_4492"/>
      <sheetName val="_SHOPLIST.xls__SHOPLIST_xl_4493"/>
      <sheetName val="_SHOPLIST.xls__SHOPLIST_xl_4494"/>
      <sheetName val="_SHOPLIST.xls__SHOPLIST_xl_4495"/>
      <sheetName val="_SHOPLIST.xls__SHOPLIST_xl_4496"/>
      <sheetName val="_SHOPLIST.xls__SHOPLIST_xl_4497"/>
      <sheetName val="_SHOPLIST.xls__SHOPLIST_xl_4498"/>
      <sheetName val="_SHOPLIST.xls__SHOPLIST_xl_4499"/>
      <sheetName val="_SHOPLIST.xls__SHOPLIST_xl_4500"/>
      <sheetName val="_SHOPLIST.xls__SHOPLIST_xl_4501"/>
      <sheetName val="_SHOPLIST.xls__SHOPLIST_xl_4502"/>
      <sheetName val="_SHOPLIST.xls__SHOPLIST_xl_4503"/>
      <sheetName val="_SHOPLIST.xls__SHOPLIST_xl_4504"/>
      <sheetName val="_SHOPLIST.xls__SHOPLIST_xl_4505"/>
      <sheetName val="_SHOPLIST.xls__SHOPLIST_xl_4506"/>
      <sheetName val="_SHOPLIST.xls__SHOPLIST_xl_4507"/>
      <sheetName val="_SHOPLIST.xls__SHOPLIST_xl_4508"/>
      <sheetName val="_SHOPLIST.xls__SHOPLIST_xl_4509"/>
      <sheetName val="_SHOPLIST.xls__SHOPLIST_xl_4510"/>
      <sheetName val="_SHOPLIST.xls__SHOPLIST_xl_4511"/>
      <sheetName val="_SHOPLIST.xls__SHOPLIST_xl_4512"/>
      <sheetName val="_SHOPLIST.xls__SHOPLIST_xl_4513"/>
      <sheetName val="_SHOPLIST.xls__SHOPLIST_xl_4514"/>
      <sheetName val="_SHOPLIST.xls__SHOPLIST_xl_4515"/>
      <sheetName val="_SHOPLIST.xls__SHOPLIST_xl_4516"/>
      <sheetName val="_SHOPLIST.xls__SHOPLIST_xl_4517"/>
      <sheetName val="_SHOPLIST.xls__SHOPLIST_xl_4518"/>
      <sheetName val="_SHOPLIST.xls__SHOPLIST_xl_4519"/>
      <sheetName val="_SHOPLIST.xls__SHOPLIST_xl_4520"/>
      <sheetName val="_SHOPLIST.xls__SHOPLIST_xl_4521"/>
      <sheetName val="_SHOPLIST.xls__SHOPLIST_xl_4522"/>
      <sheetName val="_SHOPLIST.xls__SHOPLIST_xl_4523"/>
      <sheetName val="_SHOPLIST.xls__SHOPLIST_xl_4524"/>
      <sheetName val="_SHOPLIST.xls__SHOPLIST_xl_4525"/>
      <sheetName val="_SHOPLIST.xls__SHOPLIST_xl_4526"/>
      <sheetName val="_SHOPLIST.xls__SHOPLIST_xl_4527"/>
      <sheetName val="_SHOPLIST.xls__SHOPLIST_xl_4528"/>
      <sheetName val="_SHOPLIST.xls__SHOPLIST_xl_4529"/>
      <sheetName val="_SHOPLIST.xls__SHOPLIST_xl_4530"/>
      <sheetName val="_SHOPLIST.xls__SHOPLIST_xl_4531"/>
      <sheetName val="_SHOPLIST.xls__SHOPLIST_xl_4532"/>
      <sheetName val="_SHOPLIST.xls__SHOPLIST_xl_4533"/>
      <sheetName val="_SHOPLIST.xls__SHOPLIST_xl_4534"/>
      <sheetName val="_SHOPLIST.xls__SHOPLIST_xl_4535"/>
      <sheetName val="_SHOPLIST.xls__SHOPLIST_xl_4536"/>
      <sheetName val="_SHOPLIST.xls__SHOPLIST_xl_4537"/>
      <sheetName val="_SHOPLIST.xls__SHOPLIST_xl_4538"/>
      <sheetName val="_SHOPLIST.xls__SHOPLIST_xl_4539"/>
      <sheetName val="_SHOPLIST.xls__SHOPLIST_xl_4540"/>
      <sheetName val="_SHOPLIST.xls__SHOPLIST_xl_4541"/>
      <sheetName val="_SHOPLIST.xls__SHOPLIST_xl_4542"/>
      <sheetName val="_SHOPLIST.xls__SHOPLIST_xl_4543"/>
      <sheetName val="_SHOPLIST.xls__SHOPLIST_xl_4544"/>
      <sheetName val="_SHOPLIST.xls__SHOPLIST_xl_4545"/>
      <sheetName val="_SHOPLIST.xls__SHOPLIST_xl_4546"/>
      <sheetName val="_SHOPLIST.xls__SHOPLIST_xl_4547"/>
      <sheetName val="_SHOPLIST.xls__SHOPLIST_xl_4548"/>
      <sheetName val="_SHOPLIST.xls__SHOPLIST_xl_4549"/>
      <sheetName val="_SHOPLIST.xls__SHOPLIST_xl_4550"/>
      <sheetName val="_SHOPLIST.xls__SHOPLIST_xl_4551"/>
      <sheetName val="_SHOPLIST.xls__SHOPLIST_xl_4552"/>
      <sheetName val="_SHOPLIST.xls__SHOPLIST_xl_4553"/>
      <sheetName val="_SHOPLIST.xls__SHOPLIST_xl_4554"/>
      <sheetName val="_SHOPLIST.xls__SHOPLIST_xl_4555"/>
      <sheetName val="_SHOPLIST.xls__SHOPLIST_xl_4556"/>
      <sheetName val="_SHOPLIST.xls__SHOPLIST_xl_4557"/>
      <sheetName val="_SHOPLIST.xls__SHOPLIST_xl_4558"/>
      <sheetName val="_SHOPLIST.xls__SHOPLIST_xl_4559"/>
      <sheetName val="_SHOPLIST.xls__SHOPLIST_xl_4560"/>
      <sheetName val="_SHOPLIST.xls__SHOPLIST_xl_4561"/>
      <sheetName val="_SHOPLIST.xls__SHOPLIST_xl_4562"/>
      <sheetName val="_SHOPLIST.xls__SHOPLIST_xl_4563"/>
      <sheetName val="_SHOPLIST.xls__SHOPLIST_xl_4564"/>
      <sheetName val="_SHOPLIST.xls__SHOPLIST_xl_4565"/>
      <sheetName val="_SHOPLIST.xls__SHOPLIST_xl_4566"/>
      <sheetName val="_SHOPLIST.xls__SHOPLIST_xl_4567"/>
      <sheetName val="_SHOPLIST.xls__SHOPLIST_xl_4568"/>
      <sheetName val="_SHOPLIST.xls__SHOPLIST_xl_4569"/>
      <sheetName val="_SHOPLIST.xls__SHOPLIST_xl_4570"/>
      <sheetName val="_SHOPLIST.xls__SHOPLIST_xl_4571"/>
      <sheetName val="_SHOPLIST.xls__SHOPLIST_xl_4572"/>
      <sheetName val="_SHOPLIST.xls__SHOPLIST_xl_4573"/>
      <sheetName val="_SHOPLIST.xls__SHOPLIST_xl_4574"/>
      <sheetName val="_SHOPLIST.xls__SHOPLIST_xl_4575"/>
      <sheetName val="_SHOPLIST.xls__SHOPLIST_xl_4576"/>
      <sheetName val="_SHOPLIST.xls__SHOPLIST_xl_4577"/>
      <sheetName val="_SHOPLIST.xls__SHOPLIST_xl_4578"/>
      <sheetName val="_SHOPLIST.xls__SHOPLIST_xl_4579"/>
      <sheetName val="_SHOPLIST.xls__SHOPLIST_xl_4580"/>
      <sheetName val="_SHOPLIST.xls__SHOPLIST_xl_4581"/>
      <sheetName val="_SHOPLIST.xls__SHOPLIST_xl_4582"/>
      <sheetName val="_SHOPLIST.xls__SHOPLIST_xl_4583"/>
      <sheetName val="_SHOPLIST.xls__SHOPLIST_xl_4584"/>
      <sheetName val="_SHOPLIST.xls__SHOPLIST_xl_4585"/>
      <sheetName val="_SHOPLIST.xls__SHOPLIST_xl_4586"/>
      <sheetName val="_SHOPLIST.xls__SHOPLIST_xl_4587"/>
      <sheetName val="_SHOPLIST.xls__SHOPLIST_xl_4588"/>
      <sheetName val="_SHOPLIST.xls__SHOPLIST_xl_4589"/>
      <sheetName val="_SHOPLIST.xls__SHOPLIST_xl_4590"/>
      <sheetName val="_SHOPLIST.xls__SHOPLIST_xl_4591"/>
      <sheetName val="_SHOPLIST.xls__SHOPLIST_xl_4592"/>
      <sheetName val="_SHOPLIST.xls__SHOPLIST_xl_4593"/>
      <sheetName val="_SHOPLIST.xls__SHOPLIST_xl_4594"/>
      <sheetName val="_SHOPLIST.xls__SHOPLIST_xl_4595"/>
      <sheetName val="_SHOPLIST.xls__SHOPLIST_xl_4596"/>
      <sheetName val="_SHOPLIST.xls__SHOPLIST_xl_4597"/>
      <sheetName val="_SHOPLIST.xls__SHOPLIST_xl_4598"/>
      <sheetName val="_SHOPLIST.xls__SHOPLIST_xl_4599"/>
      <sheetName val="_SHOPLIST.xls__SHOPLIST_xl_4600"/>
      <sheetName val="_SHOPLIST.xls__SHOPLIST_xl_4601"/>
      <sheetName val="_SHOPLIST.xls__SHOPLIST_xl_4602"/>
      <sheetName val="_SHOPLIST.xls__SHOPLIST_xl_4603"/>
      <sheetName val="_SHOPLIST.xls__SHOPLIST_xl_4604"/>
      <sheetName val="_SHOPLIST.xls__SHOPLIST_xl_4605"/>
      <sheetName val="_SHOPLIST.xls__SHOPLIST_xl_4606"/>
      <sheetName val="_SHOPLIST.xls__SHOPLIST_xl_4607"/>
      <sheetName val="_SHOPLIST.xls__SHOPLIST_xl_4608"/>
      <sheetName val="_SHOPLIST.xls__SHOPLIST_xl_4609"/>
      <sheetName val="_SHOPLIST.xls__SHOPLIST_xl_4610"/>
      <sheetName val="_SHOPLIST.xls__SHOPLIST_xl_4611"/>
      <sheetName val="_SHOPLIST.xls__SHOPLIST_xl_4612"/>
      <sheetName val="_SHOPLIST.xls__SHOPLIST_xl_4613"/>
      <sheetName val="_SHOPLIST.xls__SHOPLIST_xl_4614"/>
      <sheetName val="_SHOPLIST.xls__SHOPLIST_xl_4615"/>
      <sheetName val="_SHOPLIST.xls__SHOPLIST_xl_4616"/>
      <sheetName val="_SHOPLIST.xls__SHOPLIST_xl_4617"/>
      <sheetName val="_SHOPLIST.xls__SHOPLIST_xl_4618"/>
      <sheetName val="_SHOPLIST.xls__SHOPLIST_xl_4619"/>
      <sheetName val="_SHOPLIST.xls__SHOPLIST_xl_4620"/>
      <sheetName val="_SHOPLIST.xls__SHOPLIST_xl_4621"/>
      <sheetName val="_SHOPLIST.xls__SHOPLIST_xl_4622"/>
      <sheetName val="_SHOPLIST.xls__SHOPLIST_xl_4623"/>
      <sheetName val="_SHOPLIST.xls__SHOPLIST_xl_4624"/>
      <sheetName val="_SHOPLIST.xls__SHOPLIST_xl_4625"/>
      <sheetName val="_SHOPLIST.xls__SHOPLIST_xl_4626"/>
      <sheetName val="_SHOPLIST.xls__SHOPLIST_xl_4627"/>
      <sheetName val="_SHOPLIST.xls__SHOPLIST_xl_4628"/>
      <sheetName val="_SHOPLIST.xls__SHOPLIST_xl_4629"/>
      <sheetName val="_SHOPLIST.xls__SHOPLIST_xl_4630"/>
      <sheetName val="_SHOPLIST.xls__SHOPLIST_xl_4631"/>
      <sheetName val="_SHOPLIST.xls__SHOPLIST_xl_4632"/>
      <sheetName val="_SHOPLIST.xls__SHOPLIST_xl_4633"/>
      <sheetName val="_SHOPLIST.xls__SHOPLIST_xl_4634"/>
      <sheetName val="_SHOPLIST.xls__SHOPLIST_xl_4635"/>
      <sheetName val="_SHOPLIST.xls__SHOPLIST_xl_4636"/>
      <sheetName val="_SHOPLIST.xls__SHOPLIST_xl_4637"/>
      <sheetName val="_SHOPLIST.xls__SHOPLIST_xl_4638"/>
      <sheetName val="_SHOPLIST.xls__SHOPLIST_xl_4639"/>
      <sheetName val="_SHOPLIST.xls__SHOPLIST_xl_4640"/>
      <sheetName val="_SHOPLIST.xls__SHOPLIST_xl_4641"/>
      <sheetName val="_SHOPLIST.xls__SHOPLIST_xl_4642"/>
      <sheetName val="_SHOPLIST.xls__SHOPLIST_xl_4643"/>
      <sheetName val="_SHOPLIST.xls__SHOPLIST_xl_4644"/>
      <sheetName val="_SHOPLIST.xls__SHOPLIST_xl_4645"/>
      <sheetName val="_SHOPLIST.xls__SHOPLIST_xl_4646"/>
      <sheetName val="_SHOPLIST.xls__SHOPLIST_xl_4647"/>
      <sheetName val="_SHOPLIST.xls__SHOPLIST_xl_4648"/>
      <sheetName val="_SHOPLIST.xls__SHOPLIST_xl_4649"/>
      <sheetName val="_SHOPLIST.xls__SHOPLIST_xl_4650"/>
      <sheetName val="_SHOPLIST.xls__SHOPLIST_xl_4651"/>
      <sheetName val="_SHOPLIST.xls__SHOPLIST_xl_4652"/>
      <sheetName val="_SHOPLIST.xls__SHOPLIST_xl_4653"/>
      <sheetName val="_SHOPLIST.xls__SHOPLIST_xl_4654"/>
      <sheetName val="_SHOPLIST.xls__SHOPLIST_xl_4655"/>
      <sheetName val="_SHOPLIST.xls__SHOPLIST_xl_4656"/>
      <sheetName val="_SHOPLIST.xls__SHOPLIST_xl_4657"/>
      <sheetName val="_SHOPLIST.xls__SHOPLIST_xl_4658"/>
      <sheetName val="_SHOPLIST.xls__SHOPLIST_xl_4659"/>
      <sheetName val="_SHOPLIST.xls__SHOPLIST_xl_4660"/>
      <sheetName val="_SHOPLIST.xls__SHOPLIST_xl_4661"/>
      <sheetName val="_SHOPLIST.xls__SHOPLIST_xl_4662"/>
      <sheetName val="_SHOPLIST.xls__SHOPLIST_xl_4663"/>
      <sheetName val="_SHOPLIST.xls__SHOPLIST_xl_4664"/>
      <sheetName val="_SHOPLIST.xls__SHOPLIST_xl_4665"/>
      <sheetName val="_SHOPLIST.xls__SHOPLIST_xl_4666"/>
      <sheetName val="_SHOPLIST.xls__SHOPLIST_xl_4667"/>
      <sheetName val="_SHOPLIST.xls__SHOPLIST_xl_4668"/>
      <sheetName val="_SHOPLIST.xls__SHOPLIST_xl_4669"/>
      <sheetName val="_SHOPLIST.xls__SHOPLIST_xl_4670"/>
      <sheetName val="_SHOPLIST.xls__SHOPLIST_xl_4671"/>
      <sheetName val="_SHOPLIST.xls__SHOPLIST_xl_4672"/>
      <sheetName val="_SHOPLIST.xls__SHOPLIST_xl_4673"/>
      <sheetName val="_SHOPLIST.xls__SHOPLIST_xl_4674"/>
      <sheetName val="_SHOPLIST.xls__SHOPLIST_xl_4675"/>
      <sheetName val="_SHOPLIST.xls__SHOPLIST_xl_4676"/>
      <sheetName val="_SHOPLIST.xls__SHOPLIST_xl_4677"/>
      <sheetName val="_SHOPLIST.xls__SHOPLIST_xl_4678"/>
      <sheetName val="_SHOPLIST.xls__SHOPLIST_xl_4679"/>
      <sheetName val="_SHOPLIST.xls__SHOPLIST_xl_4680"/>
      <sheetName val="_SHOPLIST.xls__SHOPLIST_xl_4681"/>
      <sheetName val="_SHOPLIST.xls__SHOPLIST_xl_4682"/>
      <sheetName val="_SHOPLIST.xls__SHOPLIST_xl_4683"/>
      <sheetName val="_SHOPLIST.xls__SHOPLIST_xl_4684"/>
      <sheetName val="_SHOPLIST.xls__SHOPLIST_xl_4685"/>
      <sheetName val="_SHOPLIST.xls__SHOPLIST_xl_4686"/>
      <sheetName val="_SHOPLIST.xls__SHOPLIST_xl_4687"/>
      <sheetName val="_SHOPLIST.xls__SHOPLIST_xl_4688"/>
      <sheetName val="_SHOPLIST.xls__SHOPLIST_xl_4689"/>
      <sheetName val="_SHOPLIST.xls__SHOPLIST_xl_4690"/>
      <sheetName val="_SHOPLIST.xls__SHOPLIST_xl_4691"/>
      <sheetName val="_SHOPLIST.xls__SHOPLIST_xl_4692"/>
      <sheetName val="_SHOPLIST.xls__SHOPLIST_xl_4693"/>
      <sheetName val="_SHOPLIST.xls__SHOPLIST_xl_4694"/>
      <sheetName val="_SHOPLIST.xls__SHOPLIST_xl_4695"/>
      <sheetName val="_SHOPLIST.xls__SHOPLIST_xl_4696"/>
      <sheetName val="_SHOPLIST.xls__SHOPLIST_xl_4697"/>
      <sheetName val="_SHOPLIST.xls__SHOPLIST_xl_4698"/>
      <sheetName val="_SHOPLIST.xls__SHOPLIST_xl_4699"/>
      <sheetName val="_SHOPLIST.xls__SHOPLIST_xl_4700"/>
      <sheetName val="_SHOPLIST.xls__SHOPLIST_xl_4701"/>
      <sheetName val="_SHOPLIST.xls__SHOPLIST_xl_4702"/>
      <sheetName val="_SHOPLIST.xls__SHOPLIST_xl_4703"/>
      <sheetName val="_SHOPLIST.xls__SHOPLIST_xl_4704"/>
      <sheetName val="_SHOPLIST.xls__SHOPLIST_xl_4705"/>
      <sheetName val="_SHOPLIST.xls__SHOPLIST_xl_4706"/>
      <sheetName val="_SHOPLIST.xls__SHOPLIST_xl_4707"/>
      <sheetName val="_SHOPLIST.xls__SHOPLIST_xl_4708"/>
      <sheetName val="_SHOPLIST.xls__SHOPLIST_xl_4709"/>
      <sheetName val="_SHOPLIST.xls__SHOPLIST_xl_4710"/>
      <sheetName val="_SHOPLIST.xls__SHOPLIST_xl_4711"/>
      <sheetName val="_SHOPLIST.xls__SHOPLIST_xl_4712"/>
      <sheetName val="_SHOPLIST.xls__SHOPLIST_xl_4713"/>
      <sheetName val="_SHOPLIST.xls__SHOPLIST_xl_4714"/>
      <sheetName val="_SHOPLIST.xls__SHOPLIST_xl_4715"/>
      <sheetName val="_SHOPLIST.xls__SHOPLIST_xl_4716"/>
      <sheetName val="_SHOPLIST.xls__SHOPLIST_xl_4717"/>
      <sheetName val="_SHOPLIST.xls__SHOPLIST_xl_4718"/>
      <sheetName val="_SHOPLIST.xls__SHOPLIST_xl_4719"/>
      <sheetName val="_SHOPLIST.xls__SHOPLIST_xl_4720"/>
      <sheetName val="_SHOPLIST.xls__SHOPLIST_xl_4721"/>
      <sheetName val="_SHOPLIST.xls__SHOPLIST_xl_4722"/>
      <sheetName val="_SHOPLIST.xls__SHOPLIST_xl_4723"/>
      <sheetName val="_SHOPLIST.xls__SHOPLIST_xl_4724"/>
      <sheetName val="_SHOPLIST.xls__SHOPLIST_xl_4725"/>
      <sheetName val="_SHOPLIST.xls__SHOPLIST_xl_4726"/>
      <sheetName val="_SHOPLIST.xls__SHOPLIST_xl_4727"/>
      <sheetName val="_SHOPLIST.xls__SHOPLIST_xl_4728"/>
      <sheetName val="_SHOPLIST.xls__SHOPLIST_xl_4729"/>
      <sheetName val="_SHOPLIST.xls__SHOPLIST_xl_4730"/>
      <sheetName val="_SHOPLIST.xls__SHOPLIST_xl_4731"/>
      <sheetName val="_SHOPLIST.xls__SHOPLIST_xl_4732"/>
      <sheetName val="_SHOPLIST.xls__SHOPLIST_xl_4733"/>
      <sheetName val="_SHOPLIST.xls__SHOPLIST_xl_4734"/>
      <sheetName val="_SHOPLIST.xls__SHOPLIST_xl_4735"/>
      <sheetName val="_SHOPLIST.xls__SHOPLIST_xl_4736"/>
      <sheetName val="_SHOPLIST.xls__SHOPLIST_xl_4737"/>
      <sheetName val="_SHOPLIST.xls__SHOPLIST_xl_4738"/>
      <sheetName val="_SHOPLIST.xls__SHOPLIST_xl_4739"/>
      <sheetName val="_SHOPLIST.xls__SHOPLIST_xl_4740"/>
      <sheetName val="_SHOPLIST.xls__SHOPLIST_xl_4741"/>
      <sheetName val="_SHOPLIST.xls__SHOPLIST_xl_4742"/>
      <sheetName val="_SHOPLIST.xls__SHOPLIST_xl_4743"/>
      <sheetName val="_SHOPLIST.xls__SHOPLIST_xl_4744"/>
      <sheetName val="_SHOPLIST.xls__SHOPLIST_xl_4745"/>
      <sheetName val="_SHOPLIST.xls__SHOPLIST_xl_4746"/>
      <sheetName val="_SHOPLIST.xls__SHOPLIST_xl_4747"/>
      <sheetName val="_SHOPLIST.xls__SHOPLIST_xl_4748"/>
      <sheetName val="_SHOPLIST.xls__SHOPLIST_xl_4749"/>
      <sheetName val="_SHOPLIST.xls__SHOPLIST_xl_4750"/>
      <sheetName val="_SHOPLIST.xls__SHOPLIST_xl_4751"/>
      <sheetName val="_SHOPLIST.xls__SHOPLIST_xl_4752"/>
      <sheetName val="_SHOPLIST.xls__SHOPLIST_xl_4753"/>
      <sheetName val="_SHOPLIST.xls__SHOPLIST_xl_4754"/>
      <sheetName val="_SHOPLIST.xls__SHOPLIST_xl_4755"/>
      <sheetName val="_SHOPLIST.xls__SHOPLIST_xl_4756"/>
      <sheetName val="_SHOPLIST.xls__SHOPLIST_xl_4757"/>
      <sheetName val="_SHOPLIST.xls__SHOPLIST_xl_4758"/>
      <sheetName val="_SHOPLIST.xls__SHOPLIST_xl_4759"/>
      <sheetName val="_SHOPLIST.xls__SHOPLIST_xl_4760"/>
      <sheetName val="_SHOPLIST.xls__SHOPLIST_xl_4761"/>
      <sheetName val="_SHOPLIST.xls__SHOPLIST_xl_4762"/>
      <sheetName val="_SHOPLIST.xls__SHOPLIST_xl_4763"/>
      <sheetName val="_SHOPLIST.xls__SHOPLIST_xl_4764"/>
      <sheetName val="_SHOPLIST.xls__SHOPLIST_xl_4765"/>
      <sheetName val="_SHOPLIST.xls__SHOPLIST_xl_4766"/>
      <sheetName val="_SHOPLIST.xls__SHOPLIST_xl_4767"/>
      <sheetName val="_SHOPLIST.xls__SHOPLIST_xl_4768"/>
      <sheetName val="_SHOPLIST.xls__SHOPLIST_xl_4769"/>
      <sheetName val="_SHOPLIST.xls__SHOPLIST_xl_4770"/>
      <sheetName val="_SHOPLIST.xls__SHOPLIST_xl_4771"/>
      <sheetName val="_SHOPLIST.xls__SHOPLIST_xl_4772"/>
      <sheetName val="_SHOPLIST.xls__SHOPLIST_xl_4773"/>
      <sheetName val="_SHOPLIST.xls__SHOPLIST_xl_4774"/>
      <sheetName val="_SHOPLIST.xls__SHOPLIST_xl_4775"/>
      <sheetName val="_SHOPLIST.xls__SHOPLIST_xl_4776"/>
      <sheetName val="_SHOPLIST.xls__SHOPLIST_xl_4777"/>
      <sheetName val="_SHOPLIST.xls__SHOPLIST_xl_4778"/>
      <sheetName val="_SHOPLIST.xls__SHOPLIST_xl_4779"/>
      <sheetName val="_SHOPLIST.xls__SHOPLIST_xl_4780"/>
      <sheetName val="_SHOPLIST.xls__SHOPLIST_xl_4781"/>
      <sheetName val="_SHOPLIST.xls__SHOPLIST_xl_4782"/>
      <sheetName val="_SHOPLIST.xls__SHOPLIST_xl_4783"/>
      <sheetName val="_SHOPLIST.xls__SHOPLIST_xl_4784"/>
      <sheetName val="_SHOPLIST.xls__SHOPLIST_xl_4785"/>
      <sheetName val="_SHOPLIST.xls__SHOPLIST_xl_4786"/>
      <sheetName val="_SHOPLIST.xls__SHOPLIST_xl_4787"/>
      <sheetName val="_SHOPLIST.xls__SHOPLIST_xl_4788"/>
      <sheetName val="_SHOPLIST.xls__SHOPLIST_xl_4789"/>
      <sheetName val="_SHOPLIST.xls__SHOPLIST_xl_4790"/>
      <sheetName val="_SHOPLIST.xls__SHOPLIST_xl_4791"/>
      <sheetName val="_SHOPLIST.xls__SHOPLIST_xl_4792"/>
      <sheetName val="_SHOPLIST.xls__SHOPLIST_xl_4793"/>
      <sheetName val="_SHOPLIST.xls__SHOPLIST_xl_4794"/>
      <sheetName val="_SHOPLIST.xls__SHOPLIST_xl_4795"/>
      <sheetName val="_SHOPLIST.xls__SHOPLIST_xl_4796"/>
      <sheetName val="_SHOPLIST.xls__SHOPLIST_xl_4797"/>
      <sheetName val="_SHOPLIST.xls__SHOPLIST_xl_4798"/>
      <sheetName val="_SHOPLIST.xls__SHOPLIST_xl_4799"/>
      <sheetName val="_SHOPLIST.xls__SHOPLIST_xl_4800"/>
      <sheetName val="_SHOPLIST.xls__SHOPLIST_xl_4801"/>
      <sheetName val="_SHOPLIST.xls__SHOPLIST_xl_4802"/>
      <sheetName val="_SHOPLIST.xls__SHOPLIST_xl_4803"/>
      <sheetName val="_SHOPLIST.xls__SHOPLIST_xl_4804"/>
      <sheetName val="_SHOPLIST.xls__SHOPLIST_xl_4805"/>
      <sheetName val="_SHOPLIST.xls__SHOPLIST_xl_4806"/>
      <sheetName val="_SHOPLIST.xls__SHOPLIST_xl_4807"/>
      <sheetName val="_SHOPLIST.xls__SHOPLIST_xl_4808"/>
      <sheetName val="_SHOPLIST.xls__SHOPLIST_xl_4809"/>
      <sheetName val="_SHOPLIST.xls__SHOPLIST_xl_4810"/>
      <sheetName val="_SHOPLIST.xls__SHOPLIST_xl_4811"/>
      <sheetName val="_SHOPLIST.xls__SHOPLIST_xl_4812"/>
      <sheetName val="_SHOPLIST.xls__SHOPLIST_xl_4813"/>
      <sheetName val="_SHOPLIST.xls__SHOPLIST_xl_4814"/>
      <sheetName val="_SHOPLIST.xls__SHOPLIST_xl_4815"/>
      <sheetName val="_SHOPLIST.xls__SHOPLIST_xl_4816"/>
      <sheetName val="_SHOPLIST.xls__SHOPLIST_xl_4817"/>
      <sheetName val="_SHOPLIST.xls__SHOPLIST_xl_4818"/>
      <sheetName val="_SHOPLIST.xls__SHOPLIST_xl_4819"/>
      <sheetName val="_SHOPLIST.xls__SHOPLIST_xl_4820"/>
      <sheetName val="_SHOPLIST.xls__SHOPLIST_xl_4821"/>
      <sheetName val="_SHOPLIST.xls__SHOPLIST_xl_4822"/>
      <sheetName val="_SHOPLIST.xls__SHOPLIST_xl_4823"/>
      <sheetName val="_SHOPLIST.xls__SHOPLIST_xl_4824"/>
      <sheetName val="_SHOPLIST.xls__SHOPLIST_xl_4825"/>
      <sheetName val="_SHOPLIST.xls__SHOPLIST_xl_4826"/>
      <sheetName val="_SHOPLIST.xls__SHOPLIST_xl_4827"/>
      <sheetName val="_SHOPLIST.xls__SHOPLIST_xl_4828"/>
      <sheetName val="_SHOPLIST.xls__SHOPLIST_xl_4829"/>
      <sheetName val="_SHOPLIST.xls__SHOPLIST_xl_4830"/>
      <sheetName val="_SHOPLIST.xls__SHOPLIST_xl_4831"/>
      <sheetName val="_SHOPLIST.xls__SHOPLIST_xl_4832"/>
      <sheetName val="_SHOPLIST.xls__SHOPLIST_xl_4833"/>
      <sheetName val="_SHOPLIST.xls__SHOPLIST_xl_4834"/>
      <sheetName val="_SHOPLIST.xls__SHOPLIST_xl_4835"/>
      <sheetName val="_SHOPLIST.xls__SHOPLIST_xl_4836"/>
      <sheetName val="_SHOPLIST.xls__SHOPLIST_xl_4837"/>
      <sheetName val="_SHOPLIST.xls__SHOPLIST_xl_4838"/>
      <sheetName val="_SHOPLIST.xls__SHOPLIST_xl_4839"/>
      <sheetName val="_SHOPLIST.xls__SHOPLIST_xl_4840"/>
      <sheetName val="_SHOPLIST.xls__SHOPLIST_xl_4841"/>
      <sheetName val="_SHOPLIST.xls__SHOPLIST_xl_4842"/>
      <sheetName val="_SHOPLIST.xls__SHOPLIST_xl_4843"/>
      <sheetName val="_SHOPLIST.xls__SHOPLIST_xl_4844"/>
      <sheetName val="_SHOPLIST.xls__SHOPLIST_xl_4845"/>
      <sheetName val="_SHOPLIST.xls__SHOPLIST_xl_4846"/>
      <sheetName val="_SHOPLIST.xls__SHOPLIST_xl_4847"/>
      <sheetName val="_SHOPLIST.xls__SHOPLIST_xl_4848"/>
      <sheetName val="_SHOPLIST.xls__SHOPLIST_xl_4849"/>
      <sheetName val="_SHOPLIST.xls__SHOPLIST_xl_4850"/>
      <sheetName val="_SHOPLIST.xls__SHOPLIST_xl_4851"/>
      <sheetName val="_SHOPLIST.xls__SHOPLIST_xl_4852"/>
      <sheetName val="_SHOPLIST.xls__SHOPLIST_xl_4853"/>
      <sheetName val="_SHOPLIST.xls__SHOPLIST_xl_4854"/>
      <sheetName val="_SHOPLIST.xls__SHOPLIST_xl_4855"/>
      <sheetName val="_SHOPLIST.xls__SHOPLIST_xl_4856"/>
      <sheetName val="_SHOPLIST.xls__SHOPLIST_xl_4857"/>
      <sheetName val="_SHOPLIST.xls__SHOPLIST_xl_4858"/>
      <sheetName val="_SHOPLIST.xls__SHOPLIST_xl_4859"/>
      <sheetName val="_SHOPLIST.xls__SHOPLIST_xl_4860"/>
      <sheetName val="_SHOPLIST.xls__SHOPLIST_xl_4861"/>
      <sheetName val="_SHOPLIST.xls__SHOPLIST_xl_4862"/>
      <sheetName val="_SHOPLIST.xls__SHOPLIST_xl_4863"/>
      <sheetName val="_SHOPLIST.xls__SHOPLIST_xl_4864"/>
      <sheetName val="_SHOPLIST.xls__SHOPLIST_xl_4865"/>
      <sheetName val="_SHOPLIST.xls__SHOPLIST_xl_4866"/>
      <sheetName val="_SHOPLIST.xls__SHOPLIST_xl_4867"/>
      <sheetName val="_SHOPLIST.xls__SHOPLIST_xl_4868"/>
      <sheetName val="_SHOPLIST.xls__SHOPLIST_xl_4869"/>
      <sheetName val="_SHOPLIST.xls__SHOPLIST_xl_4870"/>
      <sheetName val="_SHOPLIST.xls__SHOPLIST_xl_4871"/>
      <sheetName val="_SHOPLIST.xls__SHOPLIST_xl_4872"/>
      <sheetName val="_SHOPLIST.xls__SHOPLIST_xl_4873"/>
      <sheetName val="_SHOPLIST.xls__SHOPLIST_xl_4874"/>
      <sheetName val="_SHOPLIST.xls__SHOPLIST_xl_4875"/>
      <sheetName val="_SHOPLIST.xls__SHOPLIST_xl_4876"/>
      <sheetName val="_SHOPLIST.xls__SHOPLIST_xl_4877"/>
      <sheetName val="_SHOPLIST.xls__SHOPLIST_xl_4878"/>
      <sheetName val="_SHOPLIST.xls__SHOPLIST_xl_4879"/>
      <sheetName val="_SHOPLIST.xls__SHOPLIST_xl_4880"/>
      <sheetName val="_SHOPLIST.xls__SHOPLIST_xl_4881"/>
      <sheetName val="_SHOPLIST.xls__SHOPLIST_xl_4882"/>
      <sheetName val="_SHOPLIST.xls__SHOPLIST_xl_4883"/>
      <sheetName val="_SHOPLIST.xls__SHOPLIST_xl_4884"/>
      <sheetName val="_SHOPLIST.xls__SHOPLIST_xl_4885"/>
      <sheetName val="_SHOPLIST.xls__SHOPLIST_xl_4886"/>
      <sheetName val="_SHOPLIST.xls__SHOPLIST_xl_4887"/>
      <sheetName val="_SHOPLIST.xls__SHOPLIST_xl_4888"/>
      <sheetName val="_SHOPLIST.xls__SHOPLIST_xl_4889"/>
      <sheetName val="_SHOPLIST.xls__SHOPLIST_xl_4890"/>
      <sheetName val="_SHOPLIST.xls__SHOPLIST_xl_4891"/>
      <sheetName val="_SHOPLIST.xls__SHOPLIST_xl_4892"/>
      <sheetName val="_SHOPLIST.xls__SHOPLIST_xl_4893"/>
      <sheetName val="_SHOPLIST.xls__SHOPLIST_xl_4894"/>
      <sheetName val="_SHOPLIST.xls__SHOPLIST_xl_4895"/>
      <sheetName val="_SHOPLIST.xls__SHOPLIST_xl_4896"/>
      <sheetName val="_SHOPLIST.xls__SHOPLIST_xl_4897"/>
      <sheetName val="_SHOPLIST.xls__SHOPLIST_xl_4898"/>
      <sheetName val="_SHOPLIST.xls__SHOPLIST_xl_4899"/>
      <sheetName val="_SHOPLIST.xls__SHOPLIST_xl_4900"/>
      <sheetName val="_SHOPLIST.xls__SHOPLIST_xl_4901"/>
      <sheetName val="_SHOPLIST.xls__SHOPLIST_xl_4902"/>
      <sheetName val="_SHOPLIST.xls__SHOPLIST_xl_4903"/>
      <sheetName val="_SHOPLIST.xls__SHOPLIST_xl_4904"/>
      <sheetName val="_SHOPLIST.xls__SHOPLIST_xl_4905"/>
      <sheetName val="_SHOPLIST.xls__SHOPLIST_xl_4906"/>
      <sheetName val="_SHOPLIST.xls__SHOPLIST_xl_4907"/>
      <sheetName val="_SHOPLIST.xls__SHOPLIST_xl_4908"/>
      <sheetName val="_SHOPLIST.xls__SHOPLIST_xl_4909"/>
      <sheetName val="_SHOPLIST.xls__SHOPLIST_xl_4910"/>
      <sheetName val="_SHOPLIST.xls__SHOPLIST_xl_4911"/>
      <sheetName val="_SHOPLIST.xls__SHOPLIST_xl_4912"/>
      <sheetName val="_SHOPLIST.xls__SHOPLIST_xl_4913"/>
      <sheetName val="_SHOPLIST.xls__SHOPLIST_xl_4914"/>
      <sheetName val="_SHOPLIST.xls__SHOPLIST_xl_4915"/>
      <sheetName val="_SHOPLIST.xls__SHOPLIST_xl_4916"/>
      <sheetName val="_SHOPLIST.xls__SHOPLIST_xl_4917"/>
      <sheetName val="_SHOPLIST.xls__SHOPLIST_xl_4918"/>
      <sheetName val="_SHOPLIST.xls__SHOPLIST_xl_4919"/>
      <sheetName val="_SHOPLIST.xls__SHOPLIST_xl_4920"/>
      <sheetName val="_SHOPLIST.xls__SHOPLIST_xl_4921"/>
      <sheetName val="_SHOPLIST.xls__SHOPLIST_xl_4922"/>
      <sheetName val="_SHOPLIST.xls__SHOPLIST_xl_4923"/>
      <sheetName val="_SHOPLIST.xls__SHOPLIST_xl_4924"/>
      <sheetName val="_SHOPLIST.xls__SHOPLIST_xl_4925"/>
      <sheetName val="_SHOPLIST.xls__SHOPLIST_xl_4926"/>
      <sheetName val="_SHOPLIST.xls__SHOPLIST_xl_4927"/>
      <sheetName val="_SHOPLIST.xls__SHOPLIST_xl_4928"/>
      <sheetName val="_SHOPLIST.xls__SHOPLIST_xl_4929"/>
      <sheetName val="_SHOPLIST.xls__SHOPLIST_xl_4930"/>
      <sheetName val="_SHOPLIST.xls__SHOPLIST_xl_4931"/>
      <sheetName val="_SHOPLIST.xls__SHOPLIST_xl_4932"/>
      <sheetName val="_SHOPLIST.xls__SHOPLIST_xl_4933"/>
      <sheetName val="_SHOPLIST.xls__SHOPLIST_xl_4934"/>
      <sheetName val="_SHOPLIST.xls__SHOPLIST_xl_4935"/>
      <sheetName val="_SHOPLIST.xls__SHOPLIST_xl_4936"/>
      <sheetName val="_SHOPLIST.xls__SHOPLIST_xl_4937"/>
      <sheetName val="_SHOPLIST.xls__SHOPLIST_xl_4938"/>
      <sheetName val="_SHOPLIST.xls__SHOPLIST_xl_4939"/>
      <sheetName val="_SHOPLIST.xls__SHOPLIST_xl_4940"/>
      <sheetName val="_SHOPLIST.xls__SHOPLIST_xl_4941"/>
      <sheetName val="_SHOPLIST.xls__SHOPLIST_xl_4942"/>
      <sheetName val="_SHOPLIST.xls__SHOPLIST_xl_4943"/>
      <sheetName val="_SHOPLIST.xls__SHOPLIST_xl_4944"/>
      <sheetName val="_SHOPLIST.xls__SHOPLIST_xl_4945"/>
      <sheetName val="_SHOPLIST.xls__SHOPLIST_xl_4946"/>
      <sheetName val="_SHOPLIST.xls__SHOPLIST_xl_4947"/>
      <sheetName val="_SHOPLIST.xls__SHOPLIST_xl_4948"/>
      <sheetName val="_SHOPLIST.xls__SHOPLIST_xl_4949"/>
      <sheetName val="_SHOPLIST.xls__SHOPLIST_xl_4950"/>
      <sheetName val="_SHOPLIST.xls__SHOPLIST_xl_4951"/>
      <sheetName val="_SHOPLIST.xls__SHOPLIST_xl_4952"/>
      <sheetName val="_SHOPLIST.xls__SHOPLIST_xl_4953"/>
      <sheetName val="_SHOPLIST.xls__SHOPLIST_xl_4954"/>
      <sheetName val="_SHOPLIST.xls__SHOPLIST_xl_4955"/>
      <sheetName val="_SHOPLIST.xls__SHOPLIST_xl_4956"/>
      <sheetName val="_SHOPLIST.xls__SHOPLIST_xl_4957"/>
      <sheetName val="_SHOPLIST.xls__SHOPLIST_xl_4958"/>
      <sheetName val="_SHOPLIST.xls__SHOPLIST_xl_4959"/>
      <sheetName val="_SHOPLIST.xls__SHOPLIST_xl_4960"/>
      <sheetName val="_SHOPLIST.xls__SHOPLIST_xl_4961"/>
      <sheetName val="_SHOPLIST.xls__SHOPLIST_xl_4962"/>
      <sheetName val="_SHOPLIST.xls__SHOPLIST_xl_4963"/>
      <sheetName val="_SHOPLIST.xls__SHOPLIST_xl_4964"/>
      <sheetName val="_SHOPLIST.xls__SHOPLIST_xl_4965"/>
      <sheetName val="_SHOPLIST.xls__SHOPLIST_xl_4966"/>
      <sheetName val="_SHOPLIST.xls__SHOPLIST_xl_4967"/>
      <sheetName val="_SHOPLIST.xls__SHOPLIST_xl_4968"/>
      <sheetName val="_SHOPLIST.xls__SHOPLIST_xl_4969"/>
      <sheetName val="_SHOPLIST.xls__SHOPLIST_xl_4970"/>
      <sheetName val="_SHOPLIST.xls__SHOPLIST_xl_4971"/>
      <sheetName val="_SHOPLIST.xls__SHOPLIST_xl_4972"/>
      <sheetName val="_SHOPLIST.xls__SHOPLIST_xl_4973"/>
      <sheetName val="_SHOPLIST.xls__SHOPLIST_xl_4974"/>
      <sheetName val="_SHOPLIST.xls__SHOPLIST_xl_4975"/>
      <sheetName val="_SHOPLIST.xls__SHOPLIST_xl_4976"/>
      <sheetName val="_SHOPLIST.xls__SHOPLIST_xl_4977"/>
      <sheetName val="_SHOPLIST.xls__SHOPLIST_xl_4978"/>
      <sheetName val="_SHOPLIST.xls__SHOPLIST_xl_4979"/>
      <sheetName val="_SHOPLIST.xls__SHOPLIST_xl_4980"/>
      <sheetName val="_SHOPLIST.xls__SHOPLIST_xl_4981"/>
      <sheetName val="_SHOPLIST.xls__SHOPLIST_xl_4982"/>
      <sheetName val="_SHOPLIST.xls__SHOPLIST_xl_4983"/>
      <sheetName val="_SHOPLIST.xls__SHOPLIST_xl_4984"/>
      <sheetName val="_SHOPLIST.xls__SHOPLIST_xl_4985"/>
      <sheetName val="_SHOPLIST.xls__SHOPLIST_xl_4986"/>
      <sheetName val="_SHOPLIST.xls__SHOPLIST_xl_4987"/>
      <sheetName val="_SHOPLIST.xls__SHOPLIST_xl_4988"/>
      <sheetName val="_SHOPLIST.xls__SHOPLIST_xl_4989"/>
      <sheetName val="_SHOPLIST.xls__SHOPLIST_xl_4990"/>
      <sheetName val="_SHOPLIST.xls__SHOPLIST_xl_4991"/>
      <sheetName val="_SHOPLIST.xls__SHOPLIST_xl_4992"/>
      <sheetName val="_SHOPLIST.xls__SHOPLIST_xl_4993"/>
      <sheetName val="_SHOPLIST.xls__SHOPLIST_xl_4994"/>
      <sheetName val="_SHOPLIST.xls__SHOPLIST_xl_4995"/>
      <sheetName val="_SHOPLIST.xls__SHOPLIST_xl_4996"/>
      <sheetName val="_SHOPLIST.xls__SHOPLIST_xl_4997"/>
      <sheetName val="_SHOPLIST.xls__SHOPLIST_xl_4998"/>
      <sheetName val="_SHOPLIST.xls__SHOPLIST_xl_4999"/>
      <sheetName val="_SHOPLIST.xls__SHOPLIST_xl_5000"/>
      <sheetName val="_SHOPLIST.xls__SHOPLIST_xl_5001"/>
      <sheetName val="_SHOPLIST.xls__SHOPLIST_xl_5002"/>
      <sheetName val="_SHOPLIST.xls__SHOPLIST_xl_5003"/>
      <sheetName val="_SHOPLIST.xls__SHOPLIST_xl_5004"/>
      <sheetName val="_SHOPLIST.xls__SHOPLIST_xl_5005"/>
      <sheetName val="_SHOPLIST.xls__SHOPLIST_xl_5006"/>
      <sheetName val="_SHOPLIST.xls__SHOPLIST_xl_5007"/>
      <sheetName val="_SHOPLIST.xls__SHOPLIST_xl_5008"/>
      <sheetName val="_SHOPLIST.xls__SHOPLIST_xl_5009"/>
      <sheetName val="_SHOPLIST.xls__SHOPLIST_xl_5010"/>
      <sheetName val="_SHOPLIST.xls__SHOPLIST_xl_5011"/>
      <sheetName val="_SHOPLIST.xls__SHOPLIST_xl_5012"/>
      <sheetName val="_SHOPLIST.xls__SHOPLIST_xl_5013"/>
      <sheetName val="_SHOPLIST.xls__SHOPLIST_xl_5014"/>
      <sheetName val="_SHOPLIST.xls__SHOPLIST_xl_5015"/>
      <sheetName val="_SHOPLIST.xls__SHOPLIST_xl_5016"/>
      <sheetName val="_SHOPLIST.xls__SHOPLIST_xl_5017"/>
      <sheetName val="_SHOPLIST.xls__SHOPLIST_xl_5018"/>
      <sheetName val="_SHOPLIST.xls__SHOPLIST_xl_5019"/>
      <sheetName val="_SHOPLIST.xls__SHOPLIST_xl_5020"/>
      <sheetName val="_SHOPLIST.xls__SHOPLIST_xl_5021"/>
      <sheetName val="_SHOPLIST.xls__SHOPLIST_xl_5022"/>
      <sheetName val="_SHOPLIST.xls__SHOPLIST_xl_5023"/>
      <sheetName val="_SHOPLIST.xls__SHOPLIST_xl_5024"/>
      <sheetName val="_SHOPLIST.xls__SHOPLIST_xl_5025"/>
      <sheetName val="_SHOPLIST.xls__SHOPLIST_xl_5026"/>
      <sheetName val="_SHOPLIST.xls__SHOPLIST_xl_5027"/>
      <sheetName val="_SHOPLIST.xls__SHOPLIST_xl_5028"/>
      <sheetName val="_SHOPLIST.xls__SHOPLIST_xl_5029"/>
      <sheetName val="_SHOPLIST.xls__SHOPLIST_xl_5030"/>
      <sheetName val="_SHOPLIST.xls__SHOPLIST_xl_5031"/>
      <sheetName val="_SHOPLIST.xls__SHOPLIST_xl_5032"/>
      <sheetName val="_SHOPLIST.xls__SHOPLIST_xl_5033"/>
      <sheetName val="_SHOPLIST.xls__SHOPLIST_xl_5034"/>
      <sheetName val="_SHOPLIST.xls__SHOPLIST_xl_5035"/>
      <sheetName val="_SHOPLIST.xls__SHOPLIST_xl_5036"/>
      <sheetName val="_SHOPLIST.xls__SHOPLIST_xl_5037"/>
      <sheetName val="_SHOPLIST.xls__SHOPLIST_xl_5038"/>
      <sheetName val="_SHOPLIST.xls__SHOPLIST_xl_5039"/>
      <sheetName val="_SHOPLIST.xls__SHOPLIST_xl_5040"/>
      <sheetName val="_SHOPLIST.xls__SHOPLIST_xl_5041"/>
      <sheetName val="_SHOPLIST.xls__SHOPLIST_xl_5042"/>
      <sheetName val="_SHOPLIST.xls__SHOPLIST_xl_5043"/>
      <sheetName val="_SHOPLIST.xls__SHOPLIST_xl_5044"/>
      <sheetName val="_SHOPLIST.xls__SHOPLIST_xl_5045"/>
      <sheetName val="_SHOPLIST.xls__SHOPLIST_xl_5046"/>
      <sheetName val="_SHOPLIST.xls__SHOPLIST_xl_5047"/>
      <sheetName val="_SHOPLIST.xls__SHOPLIST_xl_5048"/>
      <sheetName val="_SHOPLIST.xls__SHOPLIST_xl_5049"/>
      <sheetName val="_SHOPLIST.xls__SHOPLIST_xl_5050"/>
      <sheetName val="_SHOPLIST.xls__SHOPLIST_xl_5051"/>
      <sheetName val="_SHOPLIST.xls__SHOPLIST_xl_5052"/>
      <sheetName val="_SHOPLIST.xls__SHOPLIST_xl_5053"/>
      <sheetName val="_SHOPLIST.xls__SHOPLIST_xl_5054"/>
      <sheetName val="_SHOPLIST.xls__SHOPLIST_xl_5055"/>
      <sheetName val="_SHOPLIST.xls__SHOPLIST_xl_5056"/>
      <sheetName val="_SHOPLIST.xls__SHOPLIST_xl_5057"/>
      <sheetName val="_SHOPLIST.xls__SHOPLIST_xl_5058"/>
      <sheetName val="_SHOPLIST.xls__SHOPLIST_xl_5059"/>
      <sheetName val="_SHOPLIST.xls__SHOPLIST_xl_5060"/>
      <sheetName val="_SHOPLIST.xls__SHOPLIST_xl_5061"/>
      <sheetName val="_SHOPLIST.xls__SHOPLIST_xl_5062"/>
      <sheetName val="_SHOPLIST.xls__SHOPLIST_xl_5063"/>
      <sheetName val="_SHOPLIST.xls__SHOPLIST_xl_5064"/>
      <sheetName val="_SHOPLIST.xls__SHOPLIST_xl_5065"/>
      <sheetName val="_SHOPLIST.xls__SHOPLIST_xl_5066"/>
      <sheetName val="_SHOPLIST.xls__SHOPLIST_xl_5067"/>
      <sheetName val="_SHOPLIST.xls__SHOPLIST_xl_5068"/>
      <sheetName val="_SHOPLIST.xls__SHOPLIST_xl_5069"/>
      <sheetName val="_SHOPLIST.xls__SHOPLIST_xl_5070"/>
      <sheetName val="_SHOPLIST.xls__SHOPLIST_xl_5071"/>
      <sheetName val="_SHOPLIST.xls__SHOPLIST_xl_5072"/>
      <sheetName val="_SHOPLIST.xls__SHOPLIST_xl_5073"/>
      <sheetName val="_SHOPLIST.xls__SHOPLIST_xl_5074"/>
      <sheetName val="_SHOPLIST.xls__SHOPLIST_xl_5075"/>
      <sheetName val="_SHOPLIST.xls__SHOPLIST_xl_5076"/>
      <sheetName val="_SHOPLIST.xls__SHOPLIST_xl_5077"/>
      <sheetName val="_SHOPLIST.xls__SHOPLIST_xl_5078"/>
      <sheetName val="_SHOPLIST.xls__VW__VU________44"/>
      <sheetName val="_SHOPLIST.xls__SHOPLIST_xl_5079"/>
      <sheetName val="_SHOPLIST.xls__SHOPLIST_xl_5080"/>
      <sheetName val="_SHOPLIST.xls__SHOPLIST_xl_5081"/>
      <sheetName val="_SHOPLIST.xls__SHOPLIST_xl_5082"/>
      <sheetName val="_SHOPLIST.xls__SHOPLIST_xl_5083"/>
      <sheetName val="_SHOPLIST.xls__SHOPLIST_xl_5084"/>
      <sheetName val="_SHOPLIST.xls__SHOPLIST_xl_5085"/>
      <sheetName val="_SHOPLIST.xls__SHOPLIST_xl_5086"/>
      <sheetName val="_SHOPLIST.xls__VW__VU________45"/>
      <sheetName val="_SHOPLIST.xls__SHOPLIST_xl_5087"/>
      <sheetName val="_SHOPLIST.xls__SHOPLIST_xl_5088"/>
      <sheetName val="_SHOPLIST.xls__SHOPLIST_xl_5089"/>
      <sheetName val="_SHOPLIST.xls__SHOPLIST_xl_5090"/>
      <sheetName val="_SHOPLIST.xls__SHOPLIST_xl_5091"/>
      <sheetName val="_SHOPLIST.xls__SHOPLIST_xl_5092"/>
      <sheetName val="_SHOPLIST.xls__SHOPLIST_xl_5093"/>
      <sheetName val="_SHOPLIST.xls__SHOPLIST_xl_5094"/>
      <sheetName val="_SHOPLIST.xls__SHOPLIST_xl_5095"/>
      <sheetName val="_SHOPLIST.xls__SHOPLIST_xl_5096"/>
      <sheetName val="_SHOPLIST.xls__SHOPLIST_xl_5097"/>
      <sheetName val="_SHOPLIST.xls__SHOPLIST_xl_5098"/>
      <sheetName val="_SHOPLIST.xls__SHOPLIST_xl_5099"/>
      <sheetName val="_SHOPLIST.xls__SHOPLIST_xl_5100"/>
      <sheetName val="_SHOPLIST.xls__SHOPLIST_xl_5101"/>
      <sheetName val="_SHOPLIST.xls__SHOPLIST_xl_5102"/>
      <sheetName val="_SHOPLIST.xls__SHOPLIST_xl_5103"/>
      <sheetName val="_SHOPLIST.xls__SHOPLIST_xl_5104"/>
      <sheetName val="_SHOPLIST.xls__SHOPLIST_xl_5105"/>
      <sheetName val="_SHOPLIST.xls__SHOPLIST_xl_5106"/>
      <sheetName val="_SHOPLIST.xls__SHOPLIST_xl_5107"/>
      <sheetName val="_SHOPLIST.xls__SHOPLIST_xl_5108"/>
      <sheetName val="_SHOPLIST.xls__SHOPLIST_xl_5109"/>
      <sheetName val="_SHOPLIST.xls__SHOPLIST_xl_5110"/>
      <sheetName val="_SHOPLIST.xls__SHOPLIST_xl_5111"/>
      <sheetName val="_SHOPLIST.xls__SHOPLIST_xl_5112"/>
      <sheetName val="_SHOPLIST.xls__SHOPLIST_xl_5113"/>
      <sheetName val="_SHOPLIST.xls__SHOPLIST_xl_5114"/>
      <sheetName val="_SHOPLIST.xls__SHOPLIST_xl_5115"/>
      <sheetName val="_SHOPLIST.xls__SHOPLIST_xl_5116"/>
      <sheetName val="_SHOPLIST.xls__SHOPLIST_xl_5117"/>
      <sheetName val="_SHOPLIST.xls__SHOPLIST_xl_5118"/>
      <sheetName val="_SHOPLIST.xls__SHOPLIST_xl_5119"/>
      <sheetName val="_SHOPLIST.xls__SHOPLIST_xl_5120"/>
      <sheetName val="_SHOPLIST.xls__SHOPLIST_xl_5121"/>
      <sheetName val="_SHOPLIST.xls__SHOPLIST_xl_5122"/>
      <sheetName val="_SHOPLIST.xls__SHOPLIST_xl_5123"/>
      <sheetName val="_SHOPLIST.xls__SHOPLIST_xl_5124"/>
      <sheetName val="_SHOPLIST.xls__SHOPLIST_xl_5125"/>
      <sheetName val="_SHOPLIST.xls__SHOPLIST_xl_5126"/>
      <sheetName val="_SHOPLIST.xls__SHOPLIST_xl_5127"/>
      <sheetName val="_SHOPLIST.xls__SHOPLIST_xl_5128"/>
      <sheetName val="_SHOPLIST.xls__SHOPLIST_xl_5129"/>
      <sheetName val="_SHOPLIST.xls__SHOPLIST_xl_5130"/>
      <sheetName val="_SHOPLIST.xls__SHOPLIST_xl_5131"/>
      <sheetName val="_SHOPLIST.xls__SHOPLIST_xl_5132"/>
      <sheetName val="_SHOPLIST.xls__SHOPLIST_xl_5133"/>
      <sheetName val="_SHOPLIST.xls__SHOPLIST_xl_5134"/>
      <sheetName val="_SHOPLIST.xls__SHOPLIST_xl_5135"/>
      <sheetName val="_SHOPLIST.xls__SHOPLIST_xl_5136"/>
      <sheetName val="_SHOPLIST.xls__SHOPLIST_xl_5137"/>
      <sheetName val="_SHOPLIST.xls__SHOPLIST_xl_5138"/>
      <sheetName val="_SHOPLIST.xls__SHOPLIST_xl_5139"/>
      <sheetName val="_SHOPLIST.xls__SHOPLIST_xl_5140"/>
      <sheetName val="_SHOPLIST.xls__SHOPLIST_xl_5141"/>
      <sheetName val="_SHOPLIST.xls__SHOPLIST_xl_5142"/>
      <sheetName val="_SHOPLIST.xls__SHOPLIST_xl_5143"/>
      <sheetName val="_SHOPLIST.xls__SHOPLIST_xl_5144"/>
      <sheetName val="_SHOPLIST.xls__SHOPLIST_xl_5145"/>
      <sheetName val="_SHOPLIST.xls__SHOPLIST_xl_5146"/>
      <sheetName val="_SHOPLIST.xls__SHOPLIST_xl_5147"/>
      <sheetName val="_SHOPLIST_xls_70__0_x0_2"/>
      <sheetName val="_SHOPLIST.xls_70__0_x0_9"/>
      <sheetName val="_SHOPLIST.xls_70_x005f_x0000__7"/>
      <sheetName val="_SHOPLIST.xls_70_x005f_x0000__8"/>
      <sheetName val="70,_0_x000"/>
      <sheetName val="Geneí¬ i__ _0"/>
      <sheetName val="70_,_0_s« i_Æ"/>
      <sheetName val="_SHOPLIST.xls__VW_VU_x0"/>
      <sheetName val="Gene��_x0008_i___x0014__0."/>
      <sheetName val="70_,_0_s�_x0008_i_��_x0003_��_x0008_i_"/>
      <sheetName val="Top_sh___x0001_Ԁ"/>
      <sheetName val="Top_s๨ꫝ__퀀"/>
      <sheetName val="intr_stool_brkup_"/>
      <sheetName val="foot-slab_rein__"/>
      <sheetName val="_SHOPLIST_xls_70_x005f_x0000__2"/>
      <sheetName val="_SHOPLIST_xls_70_x005f_x0000__1"/>
      <sheetName val="_SHOPLIST_xls_70_x005f_x0000__4"/>
      <sheetName val="_SHOPLIST_xls_70_x005f_x0000__3"/>
      <sheetName val="_SHOPLIST.xls_70_x005f_x0000__9"/>
      <sheetName val="_SHOPLIST.xls_70_x005f_x0000_10"/>
      <sheetName val="_SHOPLIST.xls_70_x005f_x0000_11"/>
      <sheetName val="_SHOPLIST.xls_70_x005f_x0000_13"/>
      <sheetName val="_SHOPLIST.xls_70_x005f_x0000_12"/>
      <sheetName val="_SHOPLIST_xls_70_x005f_x0000__5"/>
      <sheetName val="_SHOPLIST_xls_70_x005f_x0000__6"/>
      <sheetName val="_SHOPLIST_xls_70_x005f_x0000__7"/>
      <sheetName val="_SHOPLIST_xls_70_x005f_x0000__8"/>
      <sheetName val="_SHOPLIST_xls_70_x005f_x0000___0_x010"/>
      <sheetName val="_SHOPLIST_xls_70_,_0_"/>
      <sheetName val="_SHOPLIST.xls_70,_0s«iÆøí¬i20"/>
      <sheetName val="_SHOPLIST.xls__VWVU))tÏØ0_108"/>
      <sheetName val="_SHOPLIST.xls__VWVU))tÏØ0_109"/>
      <sheetName val="_SHOPLIST.xls__VWVU))tÏØ0_110"/>
      <sheetName val="_SHOPLIST.xls__VWVU))tÏØ0_111"/>
      <sheetName val="_SHOPLIST.xls__VWVU))tÏØ0_112"/>
      <sheetName val="_SHOPLIST.xls__VWVU))tÏØ0_113"/>
      <sheetName val="_SHOPLIST.xls__VWVU))tÏØ0_114"/>
      <sheetName val="_SHOPLIST.xls__VWVU))tÏØ0_115"/>
      <sheetName val="_SHOPLIST.xls__VWVU))tÏØ0_116"/>
      <sheetName val="_SHOPLIST.xls__VWVU))tÏØ0_117"/>
      <sheetName val="_SHOPLIST.xls_70,_0s«iÆøí¬4"/>
      <sheetName val="_SHOPLIST.xls__VW3"/>
      <sheetName val="_SHOPLIST.xls__VWVU))tÏØ0_118"/>
      <sheetName val="_SHOPLIST.xls__VWVU))tÏØ0_119"/>
      <sheetName val="_SHOPLIST.xls__VWVU))tÏØ0_120"/>
      <sheetName val="_SHOPLIST.xls_70,_0s«i_x3"/>
      <sheetName val="_SHOPLIST.xls_70_x005f_x0000_,_0_x001"/>
      <sheetName val="_SHOPLIST.xls__VWVU))tÏØ0_121"/>
      <sheetName val="_SHOPLIST.xls__VWVU))tÏØ0_122"/>
      <sheetName val="_SHOPLIST.xls__VWVU))tÏØ0_123"/>
      <sheetName val="_SHOPLIST.xls__VWVU))tÏØ0_124"/>
      <sheetName val="_SHOPLIST.xls__VWVU))tÏØ0_125"/>
      <sheetName val="_SHOPLIST.xls__VWVU))tÏØ0_126"/>
      <sheetName val="_SHOPLIST.xls__VWVU))tÏØ0_127"/>
      <sheetName val="_SHOPLIST.xls__VWVU))tÏØ0_128"/>
      <sheetName val="_SHOPLIST.xls_70,_0s«iÆøí¬i110"/>
      <sheetName val="_SHOPLIST.xls_70,_0s«_iÆø_í¬2"/>
      <sheetName val="_SHOPLIST.xls_70,_0s«iÆøí¬i22"/>
      <sheetName val="_SHOPLIST.xls_70,_0s«iÆøí¬i32"/>
      <sheetName val="_SHOPLIST.xls__VWVU))2"/>
      <sheetName val="_SHOPLIST.xls__VW1"/>
      <sheetName val="_SHOPLIST.xls_70,_0s«i_x1"/>
      <sheetName val="_SHOPLIST.xls_70,_0s«_iÆø_í¬1"/>
      <sheetName val="_SHOPLIST.xls_70,_0s«iÆøí¬i21"/>
      <sheetName val="_SHOPLIST.xls_70,_0s«iÆøí¬i31"/>
      <sheetName val="_SHOPLIST.xls__VWVU))1"/>
      <sheetName val="_SHOPLIST.xls__VW2"/>
      <sheetName val="_SHOPLIST.xls_70,_0s«i_x2"/>
      <sheetName val="_SHOPLIST.xls_70,_0s«iÆøí¬i23"/>
      <sheetName val="_SHOPLIST.xls__VW15"/>
      <sheetName val="_SHOPLIST.xls__VWVU))tÏØ0_129"/>
      <sheetName val="_SHOPLIST.xls__VWVU))tÏØ0_130"/>
      <sheetName val="_SHOPLIST.xls__VWVU))tÏØ0_131"/>
      <sheetName val="_SHOPLIST.xls__VWVU))tÏØ0_132"/>
      <sheetName val="_SHOPLIST.xls__VWVU))tÏØ0_133"/>
      <sheetName val="_SHOPLIST.xls_70,_0s«_iÆø_í¬_15"/>
      <sheetName val="_SHOPLIST.xls_70_,_0_s«i_Æøí¬15"/>
      <sheetName val="_SHOPLIST.xls__VWVU))tÏØ0_134"/>
      <sheetName val="_SHOPLIST.xls__VWVU))tÏØ0_135"/>
      <sheetName val="_SHOPLIST.xls__VWVU))tÏØ0_136"/>
      <sheetName val="_SHOPLIST.xls__VWVU))tÏØ0_137"/>
      <sheetName val="_SHOPLIST.xls__VWVU))tÏØ0_138"/>
      <sheetName val="_SHOPLIST.xls__VWVU))tÏØ0_139"/>
      <sheetName val="_SHOPLIST.xls__SHOPLIST_xls__V4"/>
      <sheetName val="_SHOPLIST.xls_70,_0s«iÆøí¬5"/>
      <sheetName val="_SHOPLIST.xls__VWVU))tÏØ0_140"/>
      <sheetName val="_SHOPLIST.xls__VWVU))tÏØ0_141"/>
      <sheetName val="_SHOPLIST.xls__VWVU))tÏØ0_142"/>
      <sheetName val="_SHOPLIST.xls_70,_0s«i_x4"/>
      <sheetName val="_SHOPLIST.xls__VW4"/>
      <sheetName val="_SHOPLIST.xls_70_x005f_x0000_,_0_x002"/>
      <sheetName val="_SHOPLIST.xls__VWVU))tÏØ0_143"/>
      <sheetName val="_SHOPLIST.xls__VWVU))tÏØ0_144"/>
      <sheetName val="_SHOPLIST.xls__VWVU))tÏØ0_145"/>
      <sheetName val="_SHOPLIST.xls__VWVU))tÏØ0_146"/>
      <sheetName val="_SHOPLIST.xls__VWVU))tÏØ0_147"/>
      <sheetName val="_SHOPLIST.xls__VWVU))tÏØ0_148"/>
      <sheetName val="_SHOPLIST.xls__VWVU))tÏØ0_149"/>
      <sheetName val="_SHOPLIST.xls__VWVU))tÏØ0_150"/>
      <sheetName val="_SHOPLIST.xls_70,_0s«iÆøí¬i111"/>
      <sheetName val="_SHOPLIST.xls_70,_0s«_iÆø_í¬3"/>
      <sheetName val="_SHOPLIST.xls_70,_0s«iÆøí¬i24"/>
      <sheetName val="_SHOPLIST.xls_70,_0s«iÆøí¬i33"/>
      <sheetName val="_SHOPLIST.xls__VWVU))3"/>
      <sheetName val="_SHOPLIST.xls__V1"/>
      <sheetName val="_SHOPLIST.xls__V3"/>
      <sheetName val="_SHOPLIST.xls__V2"/>
      <sheetName val="_SHOPLIST.xls__V4"/>
      <sheetName val="_SHOPLIST.xls__VW__VU________46"/>
      <sheetName val="_SHOPLIST.xls__VW__VU________47"/>
      <sheetName val="_SHOPLIST.xls__SHOPLIST.xls__V1"/>
      <sheetName val="_SHOPLIST.xls__SHOPLIST.xls__V3"/>
      <sheetName val="_SHOPLIST.xls__SHOPLIST.xls__V2"/>
      <sheetName val="_SHOPLIST.xls__SHOPLIST.xls__V4"/>
      <sheetName val="_SHOPLIST.xls__VW__VU________48"/>
      <sheetName val="_SHOPLIST.xls__VW__VU________49"/>
      <sheetName val="_SHOPLIST.xls__SHOPLIST_xl_5148"/>
      <sheetName val="_SHOPLIST.xls__SHOPLIST_xl_5149"/>
      <sheetName val="_SHOPLIST.xls__SHOPLIST_xl_5150"/>
      <sheetName val="_SHOPLIST.xls__SHOPLIST_xl_5151"/>
      <sheetName val="_SHOPLIST.xls__SHOPLIST_xl_5152"/>
      <sheetName val="_SHOPLIST.xls__SHOPLIST_xl_5153"/>
      <sheetName val="_SHOPLIST.xls__SHOPLIST_xl_5154"/>
      <sheetName val="_SHOPLIST.xls__SHOPLIST_xl_5155"/>
      <sheetName val="_SHOPLIST.xls__SHOPLIST_xl_5156"/>
      <sheetName val="_SHOPLIST.xls__SHOPLIST_xl_5157"/>
      <sheetName val="_SHOPLIST.xls__SHOPLIST_xl_5158"/>
      <sheetName val="_SHOPLIST.xls__SHOPLIST_xl_5159"/>
      <sheetName val="_SHOPLIST.xls__SHOPLIST_xl_5160"/>
      <sheetName val="_SHOPLIST.xls__SHOPLIST_xl_5161"/>
      <sheetName val="_SHOPLIST.xls__SHOPLIST_xl_5162"/>
      <sheetName val="_SHOPLIST.xls__SHOPLIST_xl_5163"/>
      <sheetName val="_SHOPLIST.xls__SHOPLIST_xl_5164"/>
      <sheetName val="_SHOPLIST.xls__SHOPLIST_xl_5165"/>
      <sheetName val="_SHOPLIST.xls__SHOPLIST_xl_5166"/>
      <sheetName val="_SHOPLIST.xls__SHOPLIST_xl_5167"/>
      <sheetName val="_SHOPLIST.xls__SHOPLIST_xl_5168"/>
      <sheetName val="_SHOPLIST.xls__SHOPLIST_xl_5169"/>
      <sheetName val="_SHOPLIST.xls__SHOPLIST_xl_5170"/>
      <sheetName val="_SHOPLIST.xls__SHOPLIST_xl_5171"/>
      <sheetName val="_SHOPLIST.xls__SHOPLIST_xl_5172"/>
      <sheetName val="_SHOPLIST.xls__SHOPLIST_xl_5173"/>
      <sheetName val="_SHOPLIST.xls__SHOPLIST_xl_5174"/>
      <sheetName val="_SHOPLIST.xls__SHOPLIST_xl_5175"/>
      <sheetName val="_SHOPLIST.xls__SHOPLIST_xl_5176"/>
      <sheetName val="_SHOPLIST.xls__SHOPLIST_xl_5177"/>
      <sheetName val="_SHOPLIST.xls__SHOPLIST_xl_5178"/>
      <sheetName val="_SHOPLIST.xls__SHOPLIST_xl_5179"/>
      <sheetName val="_SHOPLIST.xls__SHOPLIST_xl_5180"/>
      <sheetName val="_SHOPLIST.xls__SHOPLIST_xl_5181"/>
      <sheetName val="_SHOPLIST.xls__SHOPLIST_xl_5182"/>
      <sheetName val="_SHOPLIST.xls__SHOPLIST_xl_5183"/>
      <sheetName val="_SHOPLIST.xls__SHOPLIST_xl_5184"/>
      <sheetName val="_SHOPLIST.xls__SHOPLIST_xl_5185"/>
      <sheetName val="_SHOPLIST.xls__SHOPLIST_xl_5186"/>
      <sheetName val="_SHOPLIST.xls__SHOPLIST_xl_5187"/>
      <sheetName val="_SHOPLIST.xls__SHOPLIST_xl_5188"/>
      <sheetName val="_SHOPLIST.xls__SHOPLIST_xl_5189"/>
      <sheetName val="_SHOPLIST.xls__SHOPLIST_xl_5190"/>
      <sheetName val="_SHOPLIST.xls__SHOPLIST_xl_5191"/>
      <sheetName val="_SHOPLIST.xls__SHOPLIST_xl_5192"/>
      <sheetName val="_SHOPLIST.xls__SHOPLIST_xl_5193"/>
      <sheetName val="_SHOPLIST.xls__SHOPLIST_xl_5194"/>
      <sheetName val="_SHOPLIST.xls__SHOPLIST_xl_5195"/>
      <sheetName val="_SHOPLIST.xls__SHOPLIST_xl_5196"/>
      <sheetName val="_SHOPLIST.xls__SHOPLIST_xl_5197"/>
      <sheetName val="_SHOPLIST.xls__SHOPLIST_xl_5198"/>
      <sheetName val="_SHOPLIST.xls__SHOPLIST_xl_5199"/>
      <sheetName val="_SHOPLIST.xls__SHOPLIST_xl_5200"/>
      <sheetName val="_SHOPLIST.xls__SHOPLIST_xl_5201"/>
      <sheetName val="_SHOPLIST.xls__SHOPLIST_xl_5202"/>
      <sheetName val="_SHOPLIST.xls__SHOPLIST_xl_5203"/>
      <sheetName val="_SHOPLIST.xls__SHOPLIST_xl_5204"/>
      <sheetName val="_SHOPLIST.xls__SHOPLIST_xl_5205"/>
      <sheetName val="_SHOPLIST.xls__SHOPLIST_xl_5206"/>
      <sheetName val="_SHOPLIST.xls__SHOPLIST_xl_5207"/>
      <sheetName val="_SHOPLIST.xls__SHOPLIST_xl_5208"/>
      <sheetName val="_SHOPLIST.xls__SHOPLIST_xl_5209"/>
      <sheetName val="_SHOPLIST.xls__SHOPLIST_xl_5210"/>
      <sheetName val="_SHOPLIST.xls__SHOPLIST_xl_5211"/>
      <sheetName val="_SHOPLIST.xls__SHOPLIST_xl_5212"/>
      <sheetName val="_SHOPLIST.xls__SHOPLIST_xl_5213"/>
      <sheetName val="_SHOPLIST.xls__SHOPLIST_xl_5214"/>
      <sheetName val="_SHOPLIST.xls__SHOPLIST_xl_5215"/>
      <sheetName val="_SHOPLIST.xls__SHOPLIST_xl_5216"/>
      <sheetName val="_SHOPLIST.xls__SHOPLIST_xl_5217"/>
      <sheetName val="_SHOPLIST.xls__SHOPLIST_xl_5218"/>
      <sheetName val="_SHOPLIST.xls__SHOPLIST_xl_5219"/>
      <sheetName val="_SHOPLIST.xls__SHOPLIST_xl_5220"/>
      <sheetName val="_SHOPLIST.xls__SHOPLIST_xl_5221"/>
      <sheetName val="_SHOPLIST.xls__SHOPLIST_xl_5222"/>
      <sheetName val="_SHOPLIST.xls__SHOPLIST_xl_5223"/>
      <sheetName val="_SHOPLIST.xls__SHOPLIST_xl_5224"/>
      <sheetName val="_SHOPLIST.xls__SHOPLIST_xl_5225"/>
      <sheetName val="_SHOPLIST.xls__SHOPLIST_xl_5226"/>
      <sheetName val="_SHOPLIST.xls__SHOPLIST_xl_5227"/>
      <sheetName val="_SHOPLIST.xls__SHOPLIST_xl_5228"/>
      <sheetName val="_SHOPLIST.xls__SHOPLIST_xl_5229"/>
      <sheetName val="_SHOPLIST.xls__SHOPLIST_xl_5230"/>
      <sheetName val="_SHOPLIST.xls__SHOPLIST_xl_5231"/>
      <sheetName val="_SHOPLIST.xls__SHOPLIST_xl_5232"/>
      <sheetName val="_SHOPLIST.xls__SHOPLIST_xl_5233"/>
      <sheetName val="_SHOPLIST.xls__SHOPLIST_xl_5234"/>
      <sheetName val="_SHOPLIST.xls__SHOPLIST_xl_5235"/>
      <sheetName val="_SHOPLIST.xls__SHOPLIST_xl_5236"/>
      <sheetName val="_SHOPLIST.xls__SHOPLIST_xl_5237"/>
      <sheetName val="_SHOPLIST.xls__SHOPLIST_xl_5238"/>
      <sheetName val="_SHOPLIST.xls__SHOPLIST_xl_5239"/>
      <sheetName val="_SHOPLIST.xls__SHOPLIST_xl_5240"/>
      <sheetName val="_SHOPLIST.xls__SHOPLIST_xl_5241"/>
      <sheetName val="_SHOPLIST.xls__SHOPLIST_xl_5242"/>
      <sheetName val="_SHOPLIST.xls__SHOPLIST_xl_5243"/>
      <sheetName val="_SHOPLIST.xls__SHOPLIST_xl_5244"/>
      <sheetName val="_SHOPLIST.xls__SHOPLIST_xl_5245"/>
      <sheetName val="_SHOPLIST.xls__SHOPLIST_xl_5246"/>
      <sheetName val="_SHOPLIST.xls__SHOPLIST_xl_5247"/>
      <sheetName val="_SHOPLIST.xls__SHOPLIST_xl_5248"/>
      <sheetName val="_SHOPLIST.xls__SHOPLIST_xl_5249"/>
      <sheetName val="_SHOPLIST.xls__SHOPLIST_xl_5250"/>
      <sheetName val="_SHOPLIST.xls__SHOPLIST_xl_5251"/>
      <sheetName val="_SHOPLIST.xls__SHOPLIST_xl_5252"/>
      <sheetName val="_SHOPLIST.xls__SHOPLIST_xl_5253"/>
      <sheetName val="_SHOPLIST.xls__SHOPLIST_xl_5254"/>
      <sheetName val="_SHOPLIST.xls__SHOPLIST_xl_5255"/>
      <sheetName val="_SHOPLIST.xls__SHOPLIST_xl_5256"/>
      <sheetName val="_SHOPLIST.xls__SHOPLIST_xl_5257"/>
      <sheetName val="_SHOPLIST.xls__SHOPLIST_xl_5258"/>
      <sheetName val="_SHOPLIST.xls__SHOPLIST_xl_5259"/>
      <sheetName val="_SHOPLIST.xls__SHOPLIST_xl_5260"/>
      <sheetName val="_SHOPLIST.xls__SHOPLIST_xl_5261"/>
      <sheetName val="_SHOPLIST.xls__SHOPLIST_xl_5262"/>
      <sheetName val="_SHOPLIST.xls__SHOPLIST_xl_5263"/>
      <sheetName val="_SHOPLIST.xls__SHOPLIST_xl_5264"/>
      <sheetName val="_SHOPLIST.xls__SHOPLIST_xl_5265"/>
      <sheetName val="_SHOPLIST.xls__SHOPLIST_xl_5266"/>
      <sheetName val="_SHOPLIST.xls__SHOPLIST_xl_5267"/>
      <sheetName val="_SHOPLIST.xls__SHOPLIST_xl_5268"/>
      <sheetName val="_SHOPLIST.xls__SHOPLIST_xl_5269"/>
      <sheetName val="_SHOPLIST.xls__SHOPLIST_xl_5270"/>
      <sheetName val="_SHOPLIST.xls__SHOPLIST_xl_5271"/>
      <sheetName val="_SHOPLIST.xls__SHOPLIST_xl_5272"/>
      <sheetName val="_SHOPLIST.xls__SHOPLIST_xl_5273"/>
      <sheetName val="_SHOPLIST.xls__SHOPLIST_xl_5274"/>
      <sheetName val="_SHOPLIST.xls__SHOPLIST_xl_5275"/>
      <sheetName val="_SHOPLIST.xls__SHOPLIST_xl_5276"/>
      <sheetName val="_SHOPLIST.xls__SHOPLIST_xl_5277"/>
      <sheetName val="_SHOPLIST.xls__SHOPLIST_xl_5278"/>
      <sheetName val="_SHOPLIST.xls__SHOPLIST_xl_5279"/>
      <sheetName val="_SHOPLIST.xls__SHOPLIST_xl_5280"/>
      <sheetName val="_SHOPLIST.xls__SHOPLIST_xl_5281"/>
      <sheetName val="_SHOPLIST.xls__SHOPLIST_xl_5282"/>
      <sheetName val="_SHOPLIST.xls__SHOPLIST_xl_5283"/>
      <sheetName val="_SHOPLIST.xls__SHOPLIST_xl_5284"/>
      <sheetName val="_SHOPLIST.xls__SHOPLIST_xl_5285"/>
      <sheetName val="_SHOPLIST.xls__SHOPLIST_xl_5286"/>
      <sheetName val="_SHOPLIST.xls__SHOPLIST_xl_5287"/>
      <sheetName val="_SHOPLIST.xls__SHOPLIST_xl_5288"/>
      <sheetName val="_SHOPLIST.xls__SHOPLIST_xl_5289"/>
      <sheetName val="_SHOPLIST.xls__SHOPLIST_xl_5290"/>
      <sheetName val="_SHOPLIST.xls__SHOPLIST_xl_5291"/>
      <sheetName val="_SHOPLIST.xls__SHOPLIST_xl_5292"/>
      <sheetName val="_SHOPLIST.xls__SHOPLIST_xl_5293"/>
      <sheetName val="_SHOPLIST.xls__SHOPLIST_xl_5294"/>
      <sheetName val="_SHOPLIST.xls__SHOPLIST_xl_5295"/>
      <sheetName val="_SHOPLIST.xls__SHOPLIST_xl_5296"/>
      <sheetName val="_SHOPLIST.xls__SHOPLIST_xl_5297"/>
      <sheetName val="_SHOPLIST.xls__SHOPLIST_xl_5298"/>
      <sheetName val="_SHOPLIST.xls__SHOPLIST_xl_5299"/>
      <sheetName val="_SHOPLIST.xls__SHOPLIST_xl_5300"/>
      <sheetName val="_SHOPLIST.xls__SHOPLIST_xl_5301"/>
      <sheetName val="_SHOPLIST.xls__SHOPLIST_xl_5302"/>
      <sheetName val="_SHOPLIST.xls__SHOPLIST_xl_5303"/>
      <sheetName val="_SHOPLIST.xls__SHOPLIST_xl_5304"/>
      <sheetName val="_SHOPLIST.xls__SHOPLIST_xl_5305"/>
      <sheetName val="_SHOPLIST.xls__SHOPLIST_xl_5306"/>
      <sheetName val="_SHOPLIST.xls__SHOPLIST_xl_5307"/>
      <sheetName val="_SHOPLIST.xls__SHOPLIST_xl_5308"/>
      <sheetName val="_SHOPLIST.xls__SHOPLIST_xl_5309"/>
      <sheetName val="_SHOPLIST.xls__SHOPLIST_xl_5310"/>
      <sheetName val="_SHOPLIST.xls__SHOPLIST_xl_5311"/>
      <sheetName val="_SHOPLIST.xls__SHOPLIST_xl_5312"/>
      <sheetName val="_SHOPLIST.xls__SHOPLIST_xl_5313"/>
      <sheetName val="_SHOPLIST.xls__SHOPLIST_xl_5314"/>
      <sheetName val="_SHOPLIST.xls__SHOPLIST_xl_5315"/>
      <sheetName val="_SHOPLIST.xls__SHOPLIST_xl_5316"/>
      <sheetName val="_SHOPLIST.xls__SHOPLIST_xl_5317"/>
      <sheetName val="_SHOPLIST.xls__SHOPLIST_xl_5318"/>
      <sheetName val="_SHOPLIST.xls__SHOPLIST_xl_5319"/>
      <sheetName val="_SHOPLIST.xls__SHOPLIST_xl_5320"/>
      <sheetName val="_SHOPLIST.xls__SHOPLIST_xl_5321"/>
      <sheetName val="_SHOPLIST.xls__SHOPLIST_xl_5322"/>
      <sheetName val="_SHOPLIST.xls__SHOPLIST_xl_5323"/>
      <sheetName val="_SHOPLIST.xls__SHOPLIST_xl_5324"/>
      <sheetName val="_SHOPLIST.xls__SHOPLIST_xl_5325"/>
      <sheetName val="_SHOPLIST.xls__SHOPLIST_xl_5326"/>
      <sheetName val="_SHOPLIST.xls__SHOPLIST_xl_5327"/>
      <sheetName val="_SHOPLIST.xls__SHOPLIST_xl_5328"/>
      <sheetName val="_SHOPLIST.xls__SHOPLIST_xl_5329"/>
      <sheetName val="_SHOPLIST.xls__SHOPLIST_xl_5330"/>
      <sheetName val="_SHOPLIST.xls__SHOPLIST_xl_5331"/>
      <sheetName val="_SHOPLIST.xls__SHOPLIST_xl_5332"/>
      <sheetName val="_SHOPLIST.xls__SHOPLIST_xl_5333"/>
      <sheetName val="_SHOPLIST.xls__SHOPLIST_xl_5334"/>
      <sheetName val="_SHOPLIST.xls__SHOPLIST_xl_5335"/>
      <sheetName val="_SHOPLIST.xls__SHOPLIST_xl_5336"/>
      <sheetName val="_SHOPLIST.xls__SHOPLIST_xl_5337"/>
      <sheetName val="_SHOPLIST.xls__SHOPLIST_xl_5338"/>
      <sheetName val="_SHOPLIST.xls__SHOPLIST_xl_5339"/>
      <sheetName val="_SHOPLIST.xls__SHOPLIST_xl_5340"/>
      <sheetName val="_SHOPLIST.xls__SHOPLIST_xl_5341"/>
      <sheetName val="_SHOPLIST.xls__SHOPLIST_xl_5342"/>
      <sheetName val="_SHOPLIST.xls__SHOPLIST_xl_5343"/>
      <sheetName val="_SHOPLIST.xls__SHOPLIST_xl_5344"/>
      <sheetName val="_SHOPLIST.xls__SHOPLIST_xl_5345"/>
      <sheetName val="_SHOPLIST.xls__SHOPLIST_xl_5346"/>
      <sheetName val="_SHOPLIST.xls__SHOPLIST_xl_5347"/>
      <sheetName val="_SHOPLIST.xls__SHOPLIST_xl_5348"/>
      <sheetName val="_SHOPLIST.xls__SHOPLIST_xl_5349"/>
      <sheetName val="_SHOPLIST.xls__SHOPLIST_xl_5350"/>
      <sheetName val="_SHOPLIST.xls__SHOPLIST_xl_5351"/>
      <sheetName val="_SHOPLIST.xls__SHOPLIST_xl_5352"/>
      <sheetName val="_SHOPLIST.xls__SHOPLIST_xl_5353"/>
      <sheetName val="_SHOPLIST.xls__SHOPLIST_xl_5354"/>
      <sheetName val="_SHOPLIST.xls__SHOPLIST_xl_5355"/>
      <sheetName val="_SHOPLIST.xls__SHOPLIST_xl_5356"/>
      <sheetName val="_SHOPLIST.xls__SHOPLIST_xl_5357"/>
      <sheetName val="_SHOPLIST.xls__SHOPLIST_xl_5358"/>
      <sheetName val="_SHOPLIST.xls__SHOPLIST_xl_5359"/>
      <sheetName val="_SHOPLIST.xls__SHOPLIST_xl_5360"/>
      <sheetName val="_SHOPLIST.xls__SHOPLIST_xl_5361"/>
      <sheetName val="_SHOPLIST.xls__SHOPLIST_xl_5362"/>
      <sheetName val="_SHOPLIST.xls__SHOPLIST_xl_5363"/>
      <sheetName val="_SHOPLIST.xls__SHOPLIST_xl_5364"/>
      <sheetName val="_SHOPLIST.xls__SHOPLIST_xl_5365"/>
      <sheetName val="_SHOPLIST.xls__SHOPLIST_xl_5366"/>
      <sheetName val="_SHOPLIST.xls__SHOPLIST_xl_5367"/>
      <sheetName val="_SHOPLIST.xls__SHOPLIST_xl_5368"/>
      <sheetName val="_SHOPLIST.xls__SHOPLIST_xl_5369"/>
      <sheetName val="_SHOPLIST.xls__SHOPLIST_xl_5370"/>
      <sheetName val="_SHOPLIST.xls__SHOPLIST_xl_5371"/>
      <sheetName val="_SHOPLIST.xls__SHOPLIST_xl_5372"/>
      <sheetName val="_SHOPLIST.xls__SHOPLIST_xl_5373"/>
      <sheetName val="_SHOPLIST.xls__SHOPLIST_xl_5374"/>
      <sheetName val="_SHOPLIST.xls__SHOPLIST_xl_5375"/>
      <sheetName val="_SHOPLIST.xls__SHOPLIST_xl_5376"/>
      <sheetName val="_SHOPLIST.xls__SHOPLIST_xl_5377"/>
      <sheetName val="_SHOPLIST.xls__SHOPLIST_xl_5378"/>
      <sheetName val="_SHOPLIST.xls__SHOPLIST_xl_5379"/>
      <sheetName val="_SHOPLIST.xls__SHOPLIST_xl_5380"/>
      <sheetName val="_SHOPLIST.xls__SHOPLIST_xl_5381"/>
      <sheetName val="_SHOPLIST.xls__SHOPLIST_xl_5382"/>
      <sheetName val="_SHOPLIST.xls__SHOPLIST_xl_5383"/>
      <sheetName val="_SHOPLIST.xls__SHOPLIST_xl_5384"/>
      <sheetName val="_SHOPLIST.xls__SHOPLIST_xl_5385"/>
      <sheetName val="_SHOPLIST.xls__SHOPLIST_xl_5386"/>
      <sheetName val="_SHOPLIST.xls__SHOPLIST_xl_5387"/>
      <sheetName val="_SHOPLIST.xls__SHOPLIST_xl_5388"/>
      <sheetName val="_SHOPLIST.xls__SHOPLIST_xl_5389"/>
      <sheetName val="_SHOPLIST.xls__SHOPLIST_xl_5390"/>
      <sheetName val="_SHOPLIST.xls__SHOPLIST_xl_5391"/>
      <sheetName val="_SHOPLIST.xls__SHOPLIST_xl_5392"/>
      <sheetName val="_SHOPLIST.xls__SHOPLIST_xl_5393"/>
      <sheetName val="_SHOPLIST.xls__SHOPLIST_xl_5394"/>
      <sheetName val="_SHOPLIST.xls__SHOPLIST_xl_5395"/>
      <sheetName val="_SHOPLIST.xls__SHOPLIST_xl_5396"/>
      <sheetName val="_SHOPLIST.xls__SHOPLIST_xl_5397"/>
      <sheetName val="_SHOPLIST.xls__SHOPLIST_xl_5398"/>
      <sheetName val="_SHOPLIST.xls__SHOPLIST_xl_5399"/>
      <sheetName val="_SHOPLIST.xls__SHOPLIST_xl_5400"/>
      <sheetName val="_SHOPLIST.xls__SHOPLIST_xl_5401"/>
      <sheetName val="_SHOPLIST.xls__SHOPLIST_xl_5402"/>
      <sheetName val="_SHOPLIST.xls__SHOPLIST_xl_5403"/>
      <sheetName val="_SHOPLIST.xls__SHOPLIST_xl_5404"/>
      <sheetName val="_SHOPLIST.xls__SHOPLIST_xl_5405"/>
      <sheetName val="_SHOPLIST.xls__SHOPLIST_xl_5406"/>
      <sheetName val="_SHOPLIST.xls__SHOPLIST_xl_5407"/>
      <sheetName val="_SHOPLIST.xls__SHOPLIST_xl_5408"/>
      <sheetName val="_SHOPLIST.xls__SHOPLIST_xl_5409"/>
      <sheetName val="_SHOPLIST.xls__SHOPLIST_xl_5410"/>
      <sheetName val="_SHOPLIST.xls__SHOPLIST_xl_5411"/>
      <sheetName val="_SHOPLIST.xls__SHOPLIST_xl_5412"/>
      <sheetName val="_SHOPLIST.xls__SHOPLIST_xl_5413"/>
      <sheetName val="_SHOPLIST.xls__SHOPLIST_xl_5414"/>
      <sheetName val="_SHOPLIST.xls__SHOPLIST_xl_5415"/>
      <sheetName val="_SHOPLIST.xls__SHOPLIST_xl_5416"/>
      <sheetName val="_SHOPLIST.xls__SHOPLIST_xl_5417"/>
      <sheetName val="_SHOPLIST.xls__SHOPLIST_xl_5418"/>
      <sheetName val="_SHOPLIST.xls__SHOPLIST_xl_5419"/>
      <sheetName val="_SHOPLIST.xls__SHOPLIST_xl_5420"/>
      <sheetName val="_SHOPLIST.xls__SHOPLIST_xl_5421"/>
      <sheetName val="_SHOPLIST.xls__SHOPLIST_xl_5422"/>
      <sheetName val="_SHOPLIST.xls__SHOPLIST_xl_5423"/>
      <sheetName val="_SHOPLIST.xls__SHOPLIST_xl_5424"/>
      <sheetName val="_SHOPLIST.xls__SHOPLIST_xl_5425"/>
      <sheetName val="_SHOPLIST.xls__SHOPLIST_xl_5426"/>
      <sheetName val="_SHOPLIST.xls__SHOPLIST_xl_5427"/>
      <sheetName val="_SHOPLIST.xls__SHOPLIST_xl_5428"/>
      <sheetName val="_SHOPLIST.xls__SHOPLIST_xl_5429"/>
      <sheetName val="_SHOPLIST.xls__SHOPLIST_xl_5430"/>
      <sheetName val="_SHOPLIST.xls__SHOPLIST_xl_5431"/>
      <sheetName val="_SHOPLIST.xls__SHOPLIST_xl_5432"/>
      <sheetName val="_SHOPLIST.xls__SHOPLIST_xl_5433"/>
      <sheetName val="_SHOPLIST.xls__SHOPLIST_xl_5434"/>
      <sheetName val="_SHOPLIST.xls__SHOPLIST_xl_5435"/>
      <sheetName val="_SHOPLIST.xls__SHOPLIST_xl_5436"/>
      <sheetName val="_SHOPLIST.xls__SHOPLIST_xl_5437"/>
      <sheetName val="_SHOPLIST.xls__SHOPLIST_xl_5438"/>
      <sheetName val="_SHOPLIST.xls__SHOPLIST_xl_5439"/>
      <sheetName val="_SHOPLIST.xls__SHOPLIST_xl_5440"/>
      <sheetName val="_SHOPLIST.xls__SHOPLIST_xl_5441"/>
      <sheetName val="_SHOPLIST.xls__SHOPLIST_xl_5442"/>
      <sheetName val="_SHOPLIST.xls__SHOPLIST_xl_5443"/>
      <sheetName val="_SHOPLIST.xls__SHOPLIST_xl_5444"/>
      <sheetName val="_SHOPLIST.xls__SHOPLIST_xl_5445"/>
      <sheetName val="_SHOPLIST.xls__SHOPLIST_xl_5446"/>
      <sheetName val="_SHOPLIST.xls__SHOPLIST_xl_5447"/>
      <sheetName val="_SHOPLIST.xls__SHOPLIST_xl_5448"/>
      <sheetName val="_SHOPLIST.xls__SHOPLIST_xl_5449"/>
      <sheetName val="_SHOPLIST.xls__SHOPLIST_xl_5450"/>
      <sheetName val="_SHOPLIST.xls__SHOPLIST_xl_5451"/>
      <sheetName val="_SHOPLIST.xls__SHOPLIST_xl_5452"/>
      <sheetName val="_SHOPLIST.xls__SHOPLIST_xl_5453"/>
      <sheetName val="_SHOPLIST.xls__VW__VU________50"/>
      <sheetName val="_SHOPLIST.xls__VW__VU________51"/>
      <sheetName val="_SHOPLIST.xls__SHOPLIST_xl_5454"/>
      <sheetName val="_SHOPLIST.xls__SHOPLIST_xl_5455"/>
      <sheetName val="_SHOPLIST.xls__SHOPLIST_xl_5456"/>
      <sheetName val="_SHOPLIST.xls__VW__VU________52"/>
      <sheetName val="_SHOPLIST.xls__VW__VU________53"/>
      <sheetName val="_SHOPLIST.xls__SHOPLIST_xl_5457"/>
      <sheetName val="_SHOPLIST.xls__SHOPLIST_xl_5458"/>
      <sheetName val="_SHOPLIST.xls__SHOPLIST_xl_5459"/>
      <sheetName val="_SHOPLIST.xls__SHOPLIST_xl_5460"/>
      <sheetName val="_SHOPLIST.xls__SHOPLIST_xl_5461"/>
      <sheetName val="_SHOPLIST.xls__SHOPLIST_xl_5462"/>
      <sheetName val="_SHOPLIST.xls__SHOPLIST_xl_5463"/>
      <sheetName val="_SHOPLIST.xls__SHOPLIST_xl_5464"/>
      <sheetName val="_SHOPLIST.xls__SHOPLIST_xl_5465"/>
      <sheetName val="_SHOPLIST.xls__SHOPLIST_xl_5466"/>
      <sheetName val="_SHOPLIST.xls__SHOPLIST_xl_5467"/>
      <sheetName val="_SHOPLIST.xls__SHOPLIST_xl_5468"/>
      <sheetName val="_SHOPLIST.xls__SHOPLIST_xl_5469"/>
      <sheetName val="_SHOPLIST.xls__SHOPLIST_xl_5470"/>
      <sheetName val="_SHOPLIST.xls__SHOPLIST_xl_5471"/>
      <sheetName val="_SHOPLIST.xls__SHOPLIST_xl_5472"/>
      <sheetName val="_SHOPLIST.xls__SHOPLIST_xl_5473"/>
      <sheetName val="_SHOPLIST.xls__SHOPLIST_xl_5474"/>
      <sheetName val="_SHOPLIST.xls__SHOPLIST_xl_5475"/>
      <sheetName val="_SHOPLIST.xls__SHOPLIST_xl_5476"/>
      <sheetName val="_SHOPLIST.xls__SHOPLIST_xl_5477"/>
      <sheetName val="_SHOPLIST.xls__SHOPLIST_xl_5478"/>
      <sheetName val="_SHOPLIST.xls__SHOPLIST_xl_5479"/>
      <sheetName val="_SHOPLIST.xls__SHOPLIST_xl_5480"/>
      <sheetName val="_SHOPLIST.xls__SHOPLIST_xl_5481"/>
      <sheetName val="_SHOPLIST.xls__SHOPLIST_xl_5482"/>
      <sheetName val="_SHOPLIST.xls__SHOPLIST_xl_5483"/>
      <sheetName val="_SHOPLIST.xls__SHOPLIST_xl_5484"/>
      <sheetName val="_SHOPLIST.xls__SHOPLIST_xl_5485"/>
      <sheetName val="_SHOPLIST.xls__SHOPLIST_xl_5486"/>
      <sheetName val="_SHOPLIST.xls__SHOPLIST_xl_5487"/>
      <sheetName val="_SHOPLIST.xls__SHOPLIST_xl_5488"/>
      <sheetName val="_SHOPLIST.xls__SHOPLIST_xl_5489"/>
      <sheetName val="_SHOPLIST.xls__SHOPLIST_xl_5490"/>
      <sheetName val="_SHOPLIST.xls__SHOPLIST_xl_5491"/>
      <sheetName val="_SHOPLIST.xls__SHOPLIST_xl_5492"/>
      <sheetName val="_SHOPLIST.xls__SHOPLIST_xl_5493"/>
      <sheetName val="_SHOPLIST.xls__SHOPLIST_xl_5494"/>
      <sheetName val="_SHOPLIST.xls__SHOPLIST_xl_5495"/>
      <sheetName val="_SHOPLIST.xls__SHOPLIST_xl_5496"/>
      <sheetName val="_SHOPLIST.xls__SHOPLIST_xl_5497"/>
      <sheetName val="_SHOPLIST.xls__SHOPLIST_xl_5498"/>
      <sheetName val="_SHOPLIST.xls__SHOPLIST_xl_5499"/>
      <sheetName val="_SHOPLIST.xls__SHOPLIST_xl_5500"/>
      <sheetName val="_SHOPLIST.xls__SHOPLIST_xl_5501"/>
      <sheetName val="_SHOPLIST.xls__SHOPLIST_xl_5502"/>
      <sheetName val="_SHOPLIST.xls__SHOPLIST_xl_5503"/>
      <sheetName val="_SHOPLIST.xls__SHOPLIST_xl_5504"/>
      <sheetName val="_SHOPLIST.xls__SHOPLIST_xl_5505"/>
      <sheetName val="_SHOPLIST.xls__SHOPLIST_xl_5506"/>
      <sheetName val="_SHOPLIST.xls__SHOPLIST_xl_5507"/>
      <sheetName val="_SHOPLIST.xls__SHOPLIST_xl_5508"/>
      <sheetName val="_SHOPLIST.xls__SHOPLIST_xl_5509"/>
      <sheetName val="_SHOPLIST.xls__SHOPLIST_xl_5510"/>
      <sheetName val="_SHOPLIST.xls__SHOPLIST_xl_5511"/>
      <sheetName val="_SHOPLIST.xls__SHOPLIST_xl_5512"/>
      <sheetName val="_SHOPLIST.xls__SHOPLIST_xl_5513"/>
      <sheetName val="_SHOPLIST.xls__VW__VU________54"/>
      <sheetName val="_SHOPLIST.xls__SHOPLIST_xl_5514"/>
      <sheetName val="_SHOPLIST.xls__SHOPLIST_xl_5515"/>
      <sheetName val="_SHOPLIST.xls__SHOPLIST_xl_5516"/>
      <sheetName val="_SHOPLIST.xls__SHOPLIST_xl_5517"/>
      <sheetName val="_SHOPLIST.xls__SHOPLIST_xl_5518"/>
      <sheetName val="_SHOPLIST.xls__SHOPLIST_xl_5519"/>
      <sheetName val="_SHOPLIST.xls__SHOPLIST_xl_5520"/>
      <sheetName val="_SHOPLIST.xls__SHOPLIST_xl_5521"/>
      <sheetName val="_SHOPLIST.xls__SHOPLIST_xl_5522"/>
      <sheetName val="_SHOPLIST.xls__SHOPLIST_xl_5523"/>
      <sheetName val="_SHOPLIST.xls__SHOPLIST_xl_5524"/>
      <sheetName val="_SHOPLIST.xls__SHOPLIST_xl_5525"/>
      <sheetName val="_SHOPLIST.xls__SHOPLIST_xl_5526"/>
      <sheetName val="_SHOPLIST.xls__SHOPLIST_xl_5527"/>
      <sheetName val="_SHOPLIST.xls__SHOPLIST_xl_5528"/>
      <sheetName val="_SHOPLIST.xls__SHOPLIST_xl_5529"/>
      <sheetName val="_SHOPLIST.xls__SHOPLIST_xl_5530"/>
      <sheetName val="_SHOPLIST.xls__SHOPLIST_xl_5531"/>
      <sheetName val="_SHOPLIST.xls__SHOPLIST_xl_5532"/>
      <sheetName val="_SHOPLIST.xls__SHOPLIST_xl_5533"/>
      <sheetName val="_SHOPLIST.xls__SHOPLIST_xl_5534"/>
      <sheetName val="_SHOPLIST.xls__SHOPLIST_xl_5535"/>
      <sheetName val="_SHOPLIST.xls__SHOPLIST_xl_5536"/>
      <sheetName val="_SHOPLIST.xls__SHOPLIST_xl_5537"/>
      <sheetName val="_SHOPLIST.xls__SHOPLIST_xl_5538"/>
      <sheetName val="_SHOPLIST.xls__SHOPLIST_xl_5539"/>
      <sheetName val="_SHOPLIST.xls__SHOPLIST_xl_5540"/>
      <sheetName val="_SHOPLIST.xls__SHOPLIST_xl_5541"/>
      <sheetName val="_SHOPLIST.xls__SHOPLIST_xl_5542"/>
      <sheetName val="_SHOPLIST.xls__SHOPLIST_xl_5543"/>
      <sheetName val="_SHOPLIST.xls__SHOPLIST_xl_5544"/>
      <sheetName val="_SHOPLIST.xls__SHOPLIST_xl_5545"/>
      <sheetName val="_SHOPLIST.xls__SHOPLIST_xl_5546"/>
      <sheetName val="_SHOPLIST.xls__SHOPLIST_xl_5547"/>
      <sheetName val="_SHOPLIST.xls__SHOPLIST_xl_5548"/>
      <sheetName val="_SHOPLIST.xls__SHOPLIST_xl_5549"/>
      <sheetName val="_SHOPLIST.xls__SHOPLIST_xl_5550"/>
      <sheetName val="_SHOPLIST.xls__SHOPLIST_xl_5551"/>
      <sheetName val="_SHOPLIST.xls__SHOPLIST_xl_5552"/>
      <sheetName val="_SHOPLIST.xls__SHOPLIST_xl_5553"/>
      <sheetName val="_SHOPLIST.xls__SHOPLIST_xl_5554"/>
      <sheetName val="_SHOPLIST.xls__SHOPLIST_xl_5555"/>
      <sheetName val="_SHOPLIST.xls__SHOPLIST_xl_5556"/>
      <sheetName val="_SHOPLIST.xls__SHOPLIST_xl_5557"/>
      <sheetName val="_SHOPLIST.xls__SHOPLIST_xl_5558"/>
      <sheetName val="_SHOPLIST.xls__SHOPLIST_xl_5559"/>
      <sheetName val="_SHOPLIST.xls__SHOPLIST_xl_5560"/>
      <sheetName val="_SHOPLIST.xls__SHOPLIST_xl_5561"/>
      <sheetName val="_SHOPLIST.xls__SHOPLIST_xl_5562"/>
      <sheetName val="_SHOPLIST.xls__SHOPLIST_xl_5563"/>
      <sheetName val="_SHOPLIST.xls__SHOPLIST_xl_5564"/>
      <sheetName val="_SHOPLIST.xls__SHOPLIST_xl_5565"/>
      <sheetName val="_SHOPLIST.xls__SHOPLIST_xl_5566"/>
      <sheetName val="_SHOPLIST.xls__SHOPLIST_xl_5567"/>
      <sheetName val="_SHOPLIST.xls__SHOPLIST_xl_5568"/>
      <sheetName val="_SHOPLIST.xls__SHOPLIST_xl_5569"/>
      <sheetName val="_SHOPLIST.xls__SHOPLIST_xl_5570"/>
      <sheetName val="_SHOPLIST.xls__SHOPLIST_xl_5571"/>
      <sheetName val="_SHOPLIST.xls__SHOPLIST_xl_5572"/>
      <sheetName val="_SHOPLIST.xls__SHOPLIST_xl_5573"/>
      <sheetName val="_SHOPLIST.xls__SHOPLIST_xl_5574"/>
      <sheetName val="_SHOPLIST.xls__SHOPLIST_xl_5575"/>
      <sheetName val="_SHOPLIST.xls__SHOPLIST_xl_5576"/>
      <sheetName val="_SHOPLIST.xls_70___0_s__i____73"/>
      <sheetName val="_SHOPLIST.xls__VW__VU________55"/>
      <sheetName val="_SHOPLIST.xls__VW__VU________56"/>
      <sheetName val="_SHOPLIST.xls_70_x005f_x0000___0_x_23"/>
      <sheetName val="_SHOPLIST.xls_70___0_s__i____74"/>
      <sheetName val="_SHOPLIST.xls_70___0_s__i____75"/>
      <sheetName val="_SHOPLIST.xls__SHOPLIST_xl_5577"/>
      <sheetName val="_SHOPLIST.xls__SHOPLIST_xl_5578"/>
      <sheetName val="_SHOPLIST.xls__SHOPLIST_xl_5579"/>
      <sheetName val="_SHOPLIST.xls__SHOPLIST_xl_5580"/>
      <sheetName val="_SHOPLIST.xls__SHOPLIST_xl_5581"/>
      <sheetName val="_SHOPLIST.xls__SHOPLIST_xl_5582"/>
      <sheetName val="_SHOPLIST.xls__SHOPLIST_xl_5583"/>
      <sheetName val="_SHOPLIST.xls__SHOPLIST_xl_5584"/>
      <sheetName val="_SHOPLIST.xls__SHOPLIST_xl_5585"/>
      <sheetName val="_SHOPLIST.xls__SHOPLIST_xl_5586"/>
      <sheetName val="_SHOPLIST.xls__SHOPLIST_xl_5587"/>
      <sheetName val="_SHOPLIST.xls__SHOPLIST_xl_5588"/>
      <sheetName val="_SHOPLIST.xls__SHOPLIST_xl_5589"/>
      <sheetName val="_SHOPLIST.xls__SHOPLIST_xl_5590"/>
      <sheetName val="_SHOPLIST.xls__SHOPLIST_xl_5591"/>
      <sheetName val="_SHOPLIST.xls__SHOPLIST_xl_5592"/>
      <sheetName val="_SHOPLIST.xls__SHOPLIST_xl_5593"/>
      <sheetName val="_SHOPLIST.xls__SHOPLIST_xl_5594"/>
      <sheetName val="_SHOPLIST.xls__SHOPLIST_xl_5595"/>
      <sheetName val="_SHOPLIST.xls__SHOPLIST_xl_5596"/>
      <sheetName val="_SHOPLIST.xls__SHOPLIST_xl_5597"/>
      <sheetName val="_SHOPLIST.xls__SHOPLIST_xl_5598"/>
      <sheetName val="_SHOPLIST.xls__SHOPLIST_xl_5599"/>
      <sheetName val="_SHOPLIST.xls__SHOPLIST_xl_5600"/>
      <sheetName val="_SHOPLIST.xls__SHOPLIST_xl_5601"/>
      <sheetName val="_SHOPLIST.xls__SHOPLIST_xl_5602"/>
      <sheetName val="_SHOPLIST.xls__SHOPLIST_xl_5603"/>
      <sheetName val="_SHOPLIST.xls__SHOPLIST_xl_5604"/>
      <sheetName val="_SHOPLIST.xls__SHOPLIST_xl_5605"/>
      <sheetName val="_SHOPLIST.xls__SHOPLIST_xl_5606"/>
      <sheetName val="_SHOPLIST.xls__SHOPLIST_xl_5607"/>
      <sheetName val="_SHOPLIST.xls__SHOPLIST_xl_5608"/>
      <sheetName val="_SHOPLIST.xls__SHOPLIST_xl_5609"/>
      <sheetName val="_SHOPLIST.xls__SHOPLIST_xl_5610"/>
      <sheetName val="_SHOPLIST.xls__SHOPLIST_xl_5611"/>
      <sheetName val="_SHOPLIST.xls__SHOPLIST_xl_5612"/>
      <sheetName val="_SHOPLIST.xls__SHOPLIST_xl_5613"/>
      <sheetName val="_SHOPLIST.xls__SHOPLIST_xl_5614"/>
      <sheetName val="_SHOPLIST.xls__SHOPLIST_xl_5615"/>
      <sheetName val="_SHOPLIST.xls__SHOPLIST_xl_5616"/>
      <sheetName val="_SHOPLIST.xls__SHOPLIST_xl_5617"/>
      <sheetName val="_SHOPLIST.xls__SHOPLIST_xl_5618"/>
      <sheetName val="_SHOPLIST.xls__SHOPLIST_xl_5619"/>
      <sheetName val="_SHOPLIST.xls__SHOPLIST_xl_5620"/>
      <sheetName val="_SHOPLIST.xls__SHOPLIST_xl_5621"/>
      <sheetName val="_SHOPLIST.xls__SHOPLIST_xl_5622"/>
      <sheetName val="_SHOPLIST.xls__SHOPLIST_xl_5623"/>
      <sheetName val="_SHOPLIST.xls__SHOPLIST_xl_5624"/>
      <sheetName val="_SHOPLIST.xls__SHOPLIST_xl_5625"/>
      <sheetName val="_SHOPLIST.xls__SHOPLIST_xl_5626"/>
      <sheetName val="_SHOPLIST.xls__SHOPLIST_xl_5627"/>
      <sheetName val="_SHOPLIST.xls__SHOPLIST_xl_5628"/>
      <sheetName val="_SHOPLIST.xls__SHOPLIST_xl_5629"/>
      <sheetName val="_SHOPLIST.xls__SHOPLIST_xl_5630"/>
      <sheetName val="_SHOPLIST.xls__SHOPLIST_xl_5631"/>
      <sheetName val="_SHOPLIST.xls__SHOPLIST_xl_5632"/>
      <sheetName val="_SHOPLIST.xls__SHOPLIST_xl_5633"/>
      <sheetName val="_SHOPLIST.xls__SHOPLIST_xl_5634"/>
      <sheetName val="_SHOPLIST.xls__SHOPLIST_xl_5635"/>
      <sheetName val="_SHOPLIST.xls__SHOPLIST_xl_5636"/>
      <sheetName val="_SHOPLIST.xls__SHOPLIST_xl_5637"/>
      <sheetName val="_SHOPLIST.xls__SHOPLIST_xl_5638"/>
      <sheetName val="_SHOPLIST.xls__SHOPLIST_xl_5639"/>
      <sheetName val="_SHOPLIST.xls__SHOPLIST_xl_5640"/>
      <sheetName val="_SHOPLIST.xls__SHOPLIST_xl_5641"/>
      <sheetName val="_SHOPLIST.xls__SHOPLIST_xl_5642"/>
      <sheetName val="_SHOPLIST.xls__SHOPLIST_xl_5643"/>
      <sheetName val="_SHOPLIST.xls__SHOPLIST_xl_5644"/>
      <sheetName val="_SHOPLIST.xls__SHOPLIST_xl_5645"/>
      <sheetName val="_SHOPLIST.xls__SHOPLIST_xl_5646"/>
      <sheetName val="_SHOPLIST.xls__SHOPLIST_xl_5647"/>
      <sheetName val="_SHOPLIST.xls__SHOPLIST_xl_5648"/>
      <sheetName val="_SHOPLIST.xls__SHOPLIST_xl_5649"/>
      <sheetName val="_SHOPLIST.xls__SHOPLIST_xl_5650"/>
      <sheetName val="_SHOPLIST.xls__SHOPLIST_xl_5651"/>
      <sheetName val="_SHOPLIST.xls__SHOPLIST_xl_5652"/>
      <sheetName val="_SHOPLIST.xls__SHOPLIST_xl_5653"/>
      <sheetName val="_SHOPLIST.xls__SHOPLIST_xl_5654"/>
      <sheetName val="_SHOPLIST.xls__SHOPLIST_xl_5655"/>
      <sheetName val="_SHOPLIST.xls__SHOPLIST_xl_5656"/>
      <sheetName val="_SHOPLIST.xls__SHOPLIST_xl_5657"/>
      <sheetName val="_SHOPLIST.xls__SHOPLIST_xl_5658"/>
      <sheetName val="_SHOPLIST.xls__SHOPLIST_xl_5659"/>
      <sheetName val="_SHOPLIST.xls__SHOPLIST_xl_5660"/>
      <sheetName val="_SHOPLIST.xls__SHOPLIST_xl_5661"/>
      <sheetName val="_SHOPLIST.xls__SHOPLIST_xl_5662"/>
      <sheetName val="_SHOPLIST.xls__SHOPLIST_xl_5663"/>
      <sheetName val="_SHOPLIST.xls__SHOPLIST_xl_5664"/>
      <sheetName val="_SHOPLIST.xls__SHOPLIST_xl_5665"/>
      <sheetName val="_SHOPLIST.xls__SHOPLIST_xl_5666"/>
      <sheetName val="_SHOPLIST.xls__SHOPLIST_xl_5667"/>
      <sheetName val="_SHOPLIST.xls__SHOPLIST_xl_5668"/>
      <sheetName val="_SHOPLIST.xls__SHOPLIST_xl_5669"/>
      <sheetName val="_SHOPLIST.xls__SHOPLIST_xl_5670"/>
      <sheetName val="_SHOPLIST.xls__SHOPLIST_xl_5671"/>
      <sheetName val="_SHOPLIST.xls__SHOPLIST_xl_5672"/>
      <sheetName val="_SHOPLIST.xls__SHOPLIST_xl_5673"/>
      <sheetName val="_SHOPLIST.xls__SHOPLIST_xl_5674"/>
      <sheetName val="_SHOPLIST.xls__SHOPLIST_xl_5675"/>
      <sheetName val="_SHOPLIST.xls__SHOPLIST_xl_5676"/>
      <sheetName val="_SHOPLIST.xls__SHOPLIST_xl_5677"/>
      <sheetName val="_SHOPLIST.xls__SHOPLIST_xl_5678"/>
      <sheetName val="_SHOPLIST.xls__SHOPLIST_xl_5679"/>
      <sheetName val="_SHOPLIST.xls__SHOPLIST_xl_5680"/>
      <sheetName val="_SHOPLIST.xls__SHOPLIST_xl_5681"/>
      <sheetName val="_SHOPLIST.xls__SHOPLIST_xl_5682"/>
      <sheetName val="_SHOPLIST.xls__SHOPLIST_xl_5683"/>
      <sheetName val="_SHOPLIST.xls__SHOPLIST_xl_5684"/>
      <sheetName val="_SHOPLIST.xls__SHOPLIST_xl_5685"/>
      <sheetName val="_SHOPLIST.xls__SHOPLIST_xl_5686"/>
      <sheetName val="_SHOPLIST.xls__SHOPLIST_xl_5687"/>
      <sheetName val="_SHOPLIST.xls__SHOPLIST_xl_5688"/>
      <sheetName val="_SHOPLIST.xls__SHOPLIST_xl_5689"/>
      <sheetName val="_SHOPLIST.xls__SHOPLIST_xl_5690"/>
      <sheetName val="_SHOPLIST.xls__SHOPLIST_xl_5691"/>
      <sheetName val="_SHOPLIST.xls__SHOPLIST_xl_5692"/>
      <sheetName val="_SHOPLIST.xls__SHOPLIST_xl_5693"/>
      <sheetName val="_SHOPLIST.xls__SHOPLIST_xl_5694"/>
      <sheetName val="_SHOPLIST.xls__SHOPLIST_xl_5695"/>
      <sheetName val="_SHOPLIST.xls__SHOPLIST_xl_5696"/>
      <sheetName val="_SHOPLIST.xls__SHOPLIST_xl_5697"/>
      <sheetName val="_SHOPLIST.xls__SHOPLIST_xl_5698"/>
      <sheetName val="_SHOPLIST.xls__SHOPLIST_xl_5699"/>
      <sheetName val="_SHOPLIST.xls__SHOPLIST_xl_5700"/>
      <sheetName val="_SHOPLIST.xls__SHOPLIST_xl_5701"/>
      <sheetName val="_SHOPLIST.xls__SHOPLIST_xl_5702"/>
      <sheetName val="_SHOPLIST.xls__SHOPLIST_xl_5703"/>
      <sheetName val="_SHOPLIST.xls__SHOPLIST_xl_5704"/>
      <sheetName val="_SHOPLIST.xls__SHOPLIST_xl_5705"/>
      <sheetName val="_SHOPLIST.xls__SHOPLIST_xl_5706"/>
      <sheetName val="_SHOPLIST.xls__SHOPLIST_xl_5707"/>
      <sheetName val="_SHOPLIST.xls__SHOPLIST_xl_5708"/>
      <sheetName val="_SHOPLIST.xls__SHOPLIST_xl_5709"/>
      <sheetName val="_SHOPLIST.xls__SHOPLIST_xl_5710"/>
      <sheetName val="_SHOPLIST.xls__SHOPLIST_xl_5711"/>
      <sheetName val="_SHOPLIST.xls__SHOPLIST_xl_5712"/>
      <sheetName val="_SHOPLIST.xls__SHOPLIST_xl_5713"/>
      <sheetName val="_SHOPLIST.xls__SHOPLIST_xl_5714"/>
      <sheetName val="_SHOPLIST.xls__SHOPLIST_xl_5715"/>
      <sheetName val="_SHOPLIST.xls_70___0_s__i____76"/>
      <sheetName val="_SHOPLIST.xls__SHOPLIST_xl_5716"/>
      <sheetName val="_SHOPLIST.xls__SHOPLIST_xl_5717"/>
      <sheetName val="_SHOPLIST.xls__SHOPLIST_xl_5718"/>
      <sheetName val="_SHOPLIST.xls__SHOPLIST_xl_5719"/>
      <sheetName val="_SHOPLIST.xls__SHOPLIST_xl_5720"/>
      <sheetName val="_SHOPLIST.xls__SHOPLIST_xl_5721"/>
      <sheetName val="_SHOPLIST.xls__SHOPLIST_xl_5722"/>
      <sheetName val="_SHOPLIST.xls__SHOPLIST_xl_5723"/>
      <sheetName val="_SHOPLIST.xls__SHOPLIST_xl_5724"/>
      <sheetName val="_SHOPLIST.xls__SHOPLIST_xl_5725"/>
      <sheetName val="_SHOPLIST.xls__SHOPLIST_xl_5726"/>
      <sheetName val="_SHOPLIST.xls__SHOPLIST_xl_5727"/>
      <sheetName val="_SHOPLIST.xls__SHOPLIST_xl_5728"/>
      <sheetName val="_SHOPLIST.xls__SHOPLIST_xl_5729"/>
      <sheetName val="_SHOPLIST.xls__SHOPLIST_xl_5730"/>
      <sheetName val="_SHOPLIST.xls__SHOPLIST_xl_5731"/>
      <sheetName val="_SHOPLIST.xls__SHOPLIST_xl_5732"/>
      <sheetName val="_SHOPLIST.xls__SHOPLIST_xl_5733"/>
      <sheetName val="_SHOPLIST.xls__SHOPLIST_xl_5734"/>
      <sheetName val="_SHOPLIST.xls__SHOPLIST_xl_5735"/>
      <sheetName val="_SHOPLIST.xls__SHOPLIST_xl_5736"/>
      <sheetName val="_SHOPLIST.xls__SHOPLIST_xl_5737"/>
      <sheetName val="_SHOPLIST.xls__SHOPLIST_xl_5738"/>
      <sheetName val="_SHOPLIST.xls__SHOPLIST_xl_5739"/>
      <sheetName val="_SHOPLIST.xls__SHOPLIST_xl_5740"/>
      <sheetName val="_SHOPLIST.xls__SHOPLIST_xl_5741"/>
      <sheetName val="_SHOPLIST.xls__SHOPLIST_xl_5742"/>
      <sheetName val="_SHOPLIST.xls__SHOPLIST_xl_5743"/>
      <sheetName val="_SHOPLIST.xls__SHOPLIST_xl_5744"/>
      <sheetName val="_SHOPLIST.xls__SHOPLIST_xl_5745"/>
      <sheetName val="_SHOPLIST.xls__SHOPLIST_xl_5746"/>
      <sheetName val="_SHOPLIST.xls__SHOPLIST_xl_5747"/>
      <sheetName val="_SHOPLIST.xls__SHOPLIST_xl_5748"/>
      <sheetName val="_SHOPLIST.xls__SHOPLIST_xl_5749"/>
      <sheetName val="_SHOPLIST.xls__SHOPLIST_xl_5750"/>
      <sheetName val="_SHOPLIST.xls__SHOPLIST_xl_5751"/>
      <sheetName val="_SHOPLIST.xls__SHOPLIST_xl_5752"/>
      <sheetName val="_SHOPLIST.xls__SHOPLIST_xl_5753"/>
      <sheetName val="_SHOPLIST.xls__SHOPLIST_xl_5754"/>
      <sheetName val="_SHOPLIST.xls__SHOPLIST_xl_5755"/>
      <sheetName val="_SHOPLIST.xls__SHOPLIST_xl_5756"/>
      <sheetName val="_SHOPLIST.xls__SHOPLIST_xl_5757"/>
      <sheetName val="_SHOPLIST.xls__SHOPLIST_xl_5758"/>
      <sheetName val="_SHOPLIST.xls__SHOPLIST_xl_5759"/>
      <sheetName val="_SHOPLIST.xls__SHOPLIST_xl_5760"/>
      <sheetName val="_SHOPLIST.xls__SHOPLIST_xl_5761"/>
      <sheetName val="_SHOPLIST.xls__SHOPLIST_xl_5762"/>
      <sheetName val="_SHOPLIST.xls__SHOPLIST_xl_5763"/>
      <sheetName val="_SHOPLIST.xls__SHOPLIST_xl_5764"/>
      <sheetName val="_SHOPLIST.xls__SHOPLIST_xl_5765"/>
      <sheetName val="_SHOPLIST.xls__SHOPLIST_xl_5766"/>
      <sheetName val="_SHOPLIST.xls__SHOPLIST_xl_5767"/>
      <sheetName val="_SHOPLIST.xls__SHOPLIST_xl_5768"/>
      <sheetName val="_SHOPLIST.xls__SHOPLIST_xl_5769"/>
      <sheetName val="_SHOPLIST.xls__SHOPLIST_xl_5770"/>
      <sheetName val="_SHOPLIST.xls__SHOPLIST_xl_5771"/>
      <sheetName val="_SHOPLIST.xls__SHOPLIST_xl_5772"/>
      <sheetName val="_SHOPLIST.xls__SHOPLIST_xl_5773"/>
      <sheetName val="_SHOPLIST.xls__SHOPLIST_xl_5774"/>
      <sheetName val="_SHOPLIST.xls__SHOPLIST_xl_5775"/>
      <sheetName val="_SHOPLIST.xls__SHOPLIST_xl_5776"/>
      <sheetName val="_SHOPLIST.xls__SHOPLIST_xl_5777"/>
      <sheetName val="_SHOPLIST.xls__SHOPLIST_xl_5778"/>
      <sheetName val="_SHOPLIST.xls__SHOPLIST_xl_5779"/>
      <sheetName val="_SHOPLIST.xls__SHOPLIST_xl_5780"/>
      <sheetName val="_SHOPLIST.xls__SHOPLIST_xl_5781"/>
      <sheetName val="_SHOPLIST.xls__SHOPLIST_xl_5782"/>
      <sheetName val="_SHOPLIST.xls__SHOPLIST_xl_5783"/>
      <sheetName val="_SHOPLIST.xls__SHOPLIST_xl_5784"/>
      <sheetName val="_SHOPLIST.xls__SHOPLIST_xl_5785"/>
      <sheetName val="_SHOPLIST.xls__SHOPLIST_xl_5786"/>
      <sheetName val="_SHOPLIST.xls__SHOPLIST_xl_5787"/>
      <sheetName val="_SHOPLIST.xls__SHOPLIST_xl_5788"/>
      <sheetName val="_SHOPLIST.xls__SHOPLIST_xl_5789"/>
      <sheetName val="_SHOPLIST.xls__SHOPLIST_xl_5790"/>
      <sheetName val="_SHOPLIST.xls__SHOPLIST_xl_5791"/>
      <sheetName val="_SHOPLIST.xls__SHOPLIST_xl_5792"/>
      <sheetName val="_SHOPLIST.xls__SHOPLIST_xl_5793"/>
      <sheetName val="_SHOPLIST.xls__SHOPLIST_xl_5794"/>
      <sheetName val="_SHOPLIST.xls__SHOPLIST_xl_5795"/>
      <sheetName val="_SHOPLIST.xls__SHOPLIST_xl_5796"/>
      <sheetName val="_SHOPLIST.xls__SHOPLIST_xl_5797"/>
      <sheetName val="_SHOPLIST.xls__SHOPLIST_xl_5798"/>
      <sheetName val="_SHOPLIST.xls__SHOPLIST_xl_5799"/>
      <sheetName val="_SHOPLIST.xls__SHOPLIST_xl_5800"/>
      <sheetName val="_SHOPLIST.xls__SHOPLIST_xl_5801"/>
      <sheetName val="_SHOPLIST.xls__SHOPLIST_xl_5802"/>
      <sheetName val="_SHOPLIST.xls__SHOPLIST_xl_5803"/>
      <sheetName val="_SHOPLIST.xls__SHOPLIST_xl_5804"/>
      <sheetName val="_SHOPLIST.xls__SHOPLIST_xl_5805"/>
      <sheetName val="_SHOPLIST.xls__SHOPLIST_xl_5806"/>
      <sheetName val="_SHOPLIST.xls__SHOPLIST_xl_5807"/>
      <sheetName val="_SHOPLIST.xls__SHOPLIST_xl_5808"/>
      <sheetName val="_SHOPLIST.xls__SHOPLIST_xl_5809"/>
      <sheetName val="_SHOPLIST.xls__SHOPLIST_xl_5810"/>
      <sheetName val="_SHOPLIST.xls__SHOPLIST_xl_5811"/>
      <sheetName val="_SHOPLIST.xls__SHOPLIST_xl_5812"/>
      <sheetName val="_SHOPLIST.xls__SHOPLIST_xl_5813"/>
      <sheetName val="_SHOPLIST.xls__SHOPLIST_xl_5814"/>
      <sheetName val="_SHOPLIST.xls__SHOPLIST_xl_5815"/>
      <sheetName val="_SHOPLIST.xls__SHOPLIST_xl_5816"/>
      <sheetName val="_SHOPLIST.xls__SHOPLIST_xl_5817"/>
      <sheetName val="_SHOPLIST.xls__SHOPLIST_xl_5818"/>
      <sheetName val="_SHOPLIST.xls__SHOPLIST_xl_5819"/>
      <sheetName val="_SHOPLIST.xls__SHOPLIST_xl_5820"/>
      <sheetName val="_SHOPLIST.xls__SHOPLIST_xl_5821"/>
      <sheetName val="_SHOPLIST.xls__SHOPLIST_xl_5822"/>
      <sheetName val="_SHOPLIST.xls__SHOPLIST_xl_5823"/>
      <sheetName val="_SHOPLIST.xls__SHOPLIST_xl_5824"/>
      <sheetName val="_SHOPLIST.xls__SHOPLIST_xl_5825"/>
      <sheetName val="_SHOPLIST.xls__SHOPLIST_xl_5826"/>
      <sheetName val="_SHOPLIST.xls__SHOPLIST_xl_5827"/>
      <sheetName val="_SHOPLIST.xls__SHOPLIST_xl_5828"/>
      <sheetName val="_SHOPLIST.xls__SHOPLIST_xl_5829"/>
      <sheetName val="_SHOPLIST.xls__SHOPLIST_xl_5830"/>
      <sheetName val="_SHOPLIST.xls__SHOPLIST_xl_5831"/>
      <sheetName val="_SHOPLIST.xls__SHOPLIST_xl_5832"/>
      <sheetName val="_SHOPLIST.xls__SHOPLIST_xl_5833"/>
      <sheetName val="_SHOPLIST.xls__SHOPLIST_xl_5834"/>
      <sheetName val="_SHOPLIST.xls__SHOPLIST_xl_5835"/>
      <sheetName val="_SHOPLIST.xls__SHOPLIST_xl_5836"/>
      <sheetName val="_SHOPLIST.xls__SHOPLIST_xl_5837"/>
      <sheetName val="_SHOPLIST.xls__SHOPLIST_xl_5838"/>
      <sheetName val="_SHOPLIST.xls__SHOPLIST_xl_5839"/>
      <sheetName val="_SHOPLIST.xls__SHOPLIST_xl_5840"/>
      <sheetName val="_SHOPLIST.xls__SHOPLIST_xl_5841"/>
      <sheetName val="_SHOPLIST.xls__SHOPLIST_xl_5842"/>
      <sheetName val="_SHOPLIST.xls__SHOPLIST_xl_5843"/>
      <sheetName val="_SHOPLIST.xls__SHOPLIST_xl_5844"/>
      <sheetName val="_SHOPLIST.xls__SHOPLIST_xl_5845"/>
      <sheetName val="_SHOPLIST.xls__SHOPLIST_xl_5846"/>
      <sheetName val="_SHOPLIST.xls__SHOPLIST_xl_5847"/>
      <sheetName val="_SHOPLIST.xls__SHOPLIST_xl_5848"/>
      <sheetName val="_SHOPLIST.xls__SHOPLIST_xl_5849"/>
      <sheetName val="_SHOPLIST.xls__SHOPLIST_xl_5850"/>
      <sheetName val="_SHOPLIST.xls__SHOPLIST_xl_5851"/>
      <sheetName val="_SHOPLIST.xls__SHOPLIST_xl_5852"/>
      <sheetName val="_SHOPLIST.xls__SHOPLIST_xl_5853"/>
      <sheetName val="_SHOPLIST.xls__SHOPLIST_xl_5854"/>
      <sheetName val="_SHOPLIST.xls__SHOPLIST_xl_5855"/>
      <sheetName val="_SHOPLIST.xls__SHOPLIST_xl_5856"/>
      <sheetName val="_SHOPLIST.xls__SHOPLIST_xl_5857"/>
      <sheetName val="_SHOPLIST.xls__SHOPLIST_xl_5858"/>
      <sheetName val="_SHOPLIST.xls__SHOPLIST_xl_5859"/>
      <sheetName val="_SHOPLIST.xls__SHOPLIST_xl_5860"/>
      <sheetName val="_SHOPLIST.xls__SHOPLIST_xl_5861"/>
      <sheetName val="_SHOPLIST.xls__SHOPLIST_xl_5862"/>
      <sheetName val="_SHOPLIST.xls__SHOPLIST_xl_5863"/>
      <sheetName val="_SHOPLIST.xls__SHOPLIST_xl_5864"/>
      <sheetName val="_SHOPLIST.xls__SHOPLIST_xl_5865"/>
      <sheetName val="_SHOPLIST.xls__SHOPLIST_xl_5866"/>
      <sheetName val="_SHOPLIST.xls__SHOPLIST_xl_5867"/>
      <sheetName val="_SHOPLIST.xls__SHOPLIST_xl_5868"/>
      <sheetName val="_SHOPLIST.xls__SHOPLIST_xl_5869"/>
      <sheetName val="_SHOPLIST.xls__SHOPLIST_xl_5870"/>
      <sheetName val="_SHOPLIST.xls__SHOPLIST_xl_5871"/>
      <sheetName val="_SHOPLIST.xls__SHOPLIST_xl_5872"/>
      <sheetName val="_SHOPLIST.xls__SHOPLIST_xl_5873"/>
      <sheetName val="_SHOPLIST.xls__SHOPLIST_xl_5874"/>
      <sheetName val="_SHOPLIST.xls__SHOPLIST_xl_5875"/>
      <sheetName val="_SHOPLIST.xls__SHOPLIST_xl_5876"/>
      <sheetName val="_SHOPLIST.xls__SHOPLIST_xl_5877"/>
      <sheetName val="_SHOPLIST.xls__SHOPLIST_xl_5878"/>
      <sheetName val="_SHOPLIST.xls__SHOPLIST_xl_5879"/>
      <sheetName val="_SHOPLIST.xls__SHOPLIST_xl_5880"/>
      <sheetName val="_SHOPLIST.xls__SHOPLIST_xl_5881"/>
      <sheetName val="_SHOPLIST.xls__SHOPLIST_xl_5882"/>
      <sheetName val="_SHOPLIST.xls__SHOPLIST_xl_5883"/>
      <sheetName val="_SHOPLIST.xls__SHOPLIST_xl_5884"/>
      <sheetName val="_SHOPLIST.xls__SHOPLIST_xl_5885"/>
      <sheetName val="_SHOPLIST.xls__SHOPLIST_xl_5886"/>
      <sheetName val="_SHOPLIST.xls__SHOPLIST_xl_5887"/>
      <sheetName val="_SHOPLIST.xls__SHOPLIST_xl_5888"/>
      <sheetName val="_SHOPLIST.xls__SHOPLIST_xl_5889"/>
      <sheetName val="_SHOPLIST.xls__SHOPLIST_xl_5890"/>
      <sheetName val="_SHOPLIST.xls__SHOPLIST_xl_5891"/>
      <sheetName val="_SHOPLIST.xls__SHOPLIST_xl_5892"/>
      <sheetName val="_SHOPLIST.xls__SHOPLIST_xl_5893"/>
      <sheetName val="_SHOPLIST.xls__SHOPLIST_xl_5894"/>
      <sheetName val="_SHOPLIST.xls__SHOPLIST_xl_5895"/>
      <sheetName val="_SHOPLIST.xls__SHOPLIST_xl_5896"/>
      <sheetName val="_SHOPLIST.xls__SHOPLIST_xl_5897"/>
      <sheetName val="_SHOPLIST.xls__SHOPLIST_xl_5898"/>
      <sheetName val="_SHOPLIST.xls__SHOPLIST_xl_5899"/>
      <sheetName val="_SHOPLIST.xls__SHOPLIST_xl_5900"/>
      <sheetName val="_SHOPLIST.xls__SHOPLIST_xl_5901"/>
      <sheetName val="_SHOPLIST.xls__SHOPLIST_xl_5902"/>
      <sheetName val="_SHOPLIST.xls__SHOPLIST_xl_5903"/>
      <sheetName val="_SHOPLIST.xls__SHOPLIST_xl_5904"/>
      <sheetName val="_SHOPLIST.xls__SHOPLIST_xl_5905"/>
      <sheetName val="_SHOPLIST.xls__SHOPLIST_xl_5906"/>
      <sheetName val="_SHOPLIST.xls__SHOPLIST_xl_5907"/>
      <sheetName val="_SHOPLIST.xls__SHOPLIST_xl_5908"/>
      <sheetName val="_SHOPLIST.xls__SHOPLIST_xl_5909"/>
      <sheetName val="_SHOPLIST.xls__SHOPLIST_xl_5910"/>
      <sheetName val="_SHOPLIST.xls__SHOPLIST_xl_5911"/>
      <sheetName val="_SHOPLIST.xls__SHOPLIST_xl_5912"/>
      <sheetName val="_SHOPLIST.xls__SHOPLIST_xl_5913"/>
      <sheetName val="_SHOPLIST.xls_70_x005f_x0000___0_x_24"/>
      <sheetName val="_SHOPLIST.xls__SHOPLIST_xl_5914"/>
      <sheetName val="_SHOPLIST.xls__SHOPLIST_xl_5915"/>
      <sheetName val="_SHOPLIST.xls__SHOPLIST_xl_5916"/>
      <sheetName val="_SHOPLIST.xls__SHOPLIST_xl_5917"/>
      <sheetName val="_SHOPLIST.xls__SHOPLIST_xl_5918"/>
      <sheetName val="_SHOPLIST.xls__SHOPLIST_xl_5919"/>
      <sheetName val="_SHOPLIST.xls__SHOPLIST_xl_5920"/>
      <sheetName val="_SHOPLIST.xls__SHOPLIST_xl_5921"/>
      <sheetName val="_SHOPLIST.xls__SHOPLIST_xl_5922"/>
      <sheetName val="_SHOPLIST.xls__SHOPLIST_xl_5923"/>
      <sheetName val="_SHOPLIST.xls__SHOPLIST_xl_5924"/>
      <sheetName val="_SHOPLIST.xls__SHOPLIST_xl_5925"/>
      <sheetName val="_SHOPLIST.xls__SHOPLIST_xl_5926"/>
      <sheetName val="_SHOPLIST.xls__SHOPLIST_xl_5927"/>
      <sheetName val="_SHOPLIST.xls__SHOPLIST_xl_5928"/>
      <sheetName val="_SHOPLIST.xls__SHOPLIST_xl_5929"/>
      <sheetName val="_SHOPLIST.xls__SHOPLIST_xl_5930"/>
      <sheetName val="_SHOPLIST.xls__SHOPLIST_xl_5931"/>
      <sheetName val="_SHOPLIST.xls__SHOPLIST_xl_5932"/>
      <sheetName val="_SHOPLIST.xls__SHOPLIST_xl_5933"/>
      <sheetName val="_SHOPLIST.xls__SHOPLIST_xl_5934"/>
      <sheetName val="_SHOPLIST.xls__SHOPLIST_xl_5935"/>
      <sheetName val="_SHOPLIST.xls__SHOPLIST_xl_5936"/>
      <sheetName val="_SHOPLIST.xls__SHOPLIST_xl_5937"/>
      <sheetName val="_SHOPLIST.xls__SHOPLIST_xl_5938"/>
      <sheetName val="_SHOPLIST.xls__SHOPLIST_xl_5939"/>
      <sheetName val="_SHOPLIST.xls__SHOPLIST_xl_5940"/>
      <sheetName val="_SHOPLIST.xls__SHOPLIST_xl_5941"/>
      <sheetName val="_SHOPLIST.xls__SHOPLIST_xl_5942"/>
      <sheetName val="_SHOPLIST.xls__SHOPLIST_xl_5943"/>
      <sheetName val="_SHOPLIST.xls__SHOPLIST_xl_5944"/>
      <sheetName val="_SHOPLIST.xls__SHOPLIST_xl_5945"/>
      <sheetName val="_SHOPLIST.xls__SHOPLIST_xl_5946"/>
      <sheetName val="_SHOPLIST.xls__SHOPLIST_xl_5947"/>
      <sheetName val="_SHOPLIST.xls__SHOPLIST_xl_5948"/>
      <sheetName val="_SHOPLIST.xls__SHOPLIST_xl_5949"/>
      <sheetName val="_SHOPLIST.xls__SHOPLIST_xl_5950"/>
      <sheetName val="_SHOPLIST.xls__SHOPLIST_xl_5951"/>
      <sheetName val="_SHOPLIST.xls__SHOPLIST_xl_5952"/>
      <sheetName val="_SHOPLIST.xls__SHOPLIST_xl_5953"/>
      <sheetName val="_SHOPLIST.xls__SHOPLIST_xl_5954"/>
      <sheetName val="_SHOPLIST.xls__SHOPLIST_xl_5955"/>
      <sheetName val="_SHOPLIST.xls__SHOPLIST_xl_5956"/>
      <sheetName val="_SHOPLIST.xls__SHOPLIST_xl_5957"/>
      <sheetName val="_SHOPLIST.xls__SHOPLIST_xl_5958"/>
      <sheetName val="_SHOPLIST.xls__SHOPLIST_xl_5959"/>
      <sheetName val="_SHOPLIST.xls__SHOPLIST_xl_5960"/>
      <sheetName val="_SHOPLIST.xls__SHOPLIST_xl_5961"/>
      <sheetName val="_SHOPLIST.xls__SHOPLIST_xl_5962"/>
      <sheetName val="_SHOPLIST.xls__SHOPLIST_xl_5963"/>
      <sheetName val="_SHOPLIST.xls__SHOPLIST_xl_5964"/>
      <sheetName val="_SHOPLIST.xls__SHOPLIST_xl_5965"/>
      <sheetName val="_SHOPLIST.xls__SHOPLIST_xl_5966"/>
      <sheetName val="_SHOPLIST.xls__SHOPLIST_xl_5967"/>
      <sheetName val="_SHOPLIST.xls__SHOPLIST_xl_5968"/>
      <sheetName val="_SHOPLIST.xls__SHOPLIST_xl_5969"/>
      <sheetName val="_SHOPLIST.xls__SHOPLIST_xl_5970"/>
      <sheetName val="_SHOPLIST.xls__SHOPLIST_xl_5971"/>
      <sheetName val="_SHOPLIST.xls__SHOPLIST_xl_5972"/>
      <sheetName val="_SHOPLIST.xls__SHOPLIST_xl_5973"/>
      <sheetName val="_SHOPLIST.xls__SHOPLIST_xl_5974"/>
      <sheetName val="_SHOPLIST.xls__SHOPLIST_xl_5975"/>
      <sheetName val="_SHOPLIST.xls__SHOPLIST_xl_5976"/>
      <sheetName val="_SHOPLIST.xls__SHOPLIST_xl_5977"/>
      <sheetName val="_SHOPLIST.xls__SHOPLIST_xl_5978"/>
      <sheetName val="_SHOPLIST.xls__SHOPLIST_xl_5979"/>
      <sheetName val="_SHOPLIST.xls__SHOPLIST_xl_5980"/>
      <sheetName val="_SHOPLIST.xls__SHOPLIST_xl_5981"/>
      <sheetName val="_SHOPLIST.xls__SHOPLIST_xl_5982"/>
      <sheetName val="_SHOPLIST.xls__SHOPLIST_xl_5983"/>
      <sheetName val="_SHOPLIST.xls__SHOPLIST_xl_5984"/>
      <sheetName val="_SHOPLIST.xls__SHOPLIST_xl_5985"/>
      <sheetName val="_SHOPLIST.xls__SHOPLIST_xl_5986"/>
      <sheetName val="_SHOPLIST.xls__SHOPLIST_xl_5987"/>
      <sheetName val="_SHOPLIST.xls__SHOPLIST_xl_5988"/>
      <sheetName val="_SHOPLIST.xls__SHOPLIST_xl_5989"/>
      <sheetName val="_SHOPLIST.xls__SHOPLIST_xl_5990"/>
      <sheetName val="_SHOPLIST.xls__SHOPLIST_xl_5991"/>
      <sheetName val="_SHOPLIST.xls__SHOPLIST_xl_5992"/>
      <sheetName val="_SHOPLIST.xls__SHOPLIST_xl_5993"/>
      <sheetName val="_SHOPLIST.xls__SHOPLIST_xl_5994"/>
      <sheetName val="_SHOPLIST.xls__SHOPLIST_xl_5995"/>
      <sheetName val="_SHOPLIST.xls__SHOPLIST_xl_5996"/>
      <sheetName val="_SHOPLIST.xls__SHOPLIST_xl_5997"/>
      <sheetName val="_SHOPLIST.xls__SHOPLIST_xl_5998"/>
      <sheetName val="_SHOPLIST.xls__SHOPLIST_xl_5999"/>
      <sheetName val="_SHOPLIST.xls__SHOPLIST_xl_6000"/>
      <sheetName val="_SHOPLIST.xls__SHOPLIST_xl_6001"/>
      <sheetName val="_SHOPLIST.xls__VW__VU________57"/>
      <sheetName val="_SHOPLIST.xls__VW__VU________58"/>
      <sheetName val="_SHOPLIST.xls__SHOPLIST_xl_6002"/>
      <sheetName val="_SHOPLIST.xls__SHOPLIST_xl_6003"/>
      <sheetName val="_SHOPLIST.xls_70___0_s__i____77"/>
      <sheetName val="_SHOPLIST.xls__SHOPLIST_xl_6004"/>
      <sheetName val="_SHOPLIST.xls__SHOPLIST_xl_6005"/>
      <sheetName val="_SHOPLIST.xls__SHOPLIST_xl_6006"/>
      <sheetName val="_SHOPLIST.xls__VW__VU________59"/>
      <sheetName val="_SHOPLIST.xls__VW__VU________60"/>
      <sheetName val="_SHOPLIST.xls__SHOPLIST_xl_6007"/>
      <sheetName val="_SHOPLIST.xls__SHOPLIST_xl_6008"/>
      <sheetName val="_SHOPLIST.xls_70___0_s__i____78"/>
      <sheetName val="_SHOPLIST.xls__SHOPLIST_xl_6009"/>
      <sheetName val="_SHOPLIST.xls__SHOPLIST_xl_6010"/>
      <sheetName val="_SHOPLIST.xls__SHOPLIST_xl_6011"/>
      <sheetName val="_SHOPLIST.xls__SHOPLIST_xl_6012"/>
      <sheetName val="_SHOPLIST.xls__SHOPLIST_xl_6013"/>
      <sheetName val="_SHOPLIST.xls__SHOPLIST_xl_6014"/>
      <sheetName val="_SHOPLIST.xls__SHOPLIST_xl_6015"/>
      <sheetName val="_SHOPLIST.xls__SHOPLIST_xl_6016"/>
      <sheetName val="_SHOPLIST.xls__SHOPLIST_xl_6017"/>
      <sheetName val="_SHOPLIST.xls__SHOPLIST_xl_6018"/>
      <sheetName val="_SHOPLIST.xls__SHOPLIST_xl_6019"/>
      <sheetName val="_SHOPLIST.xls__SHOPLIST_xl_6020"/>
      <sheetName val="_SHOPLIST.xls__SHOPLIST_xl_6021"/>
      <sheetName val="_SHOPLIST.xls__SHOPLIST_xl_6022"/>
      <sheetName val="_SHOPLIST.xls__SHOPLIST_xl_6023"/>
      <sheetName val="_SHOPLIST.xls__SHOPLIST_xl_6024"/>
      <sheetName val="_SHOPLIST.xls__SHOPLIST_xl_6025"/>
      <sheetName val="_SHOPLIST.xls__SHOPLIST_xl_6026"/>
      <sheetName val="_SHOPLIST.xls__SHOPLIST_xl_6027"/>
      <sheetName val="_SHOPLIST.xls__SHOPLIST_xl_6028"/>
      <sheetName val="_SHOPLIST.xls__SHOPLIST_xl_6029"/>
      <sheetName val="_SHOPLIST.xls__SHOPLIST_xl_6030"/>
      <sheetName val="_SHOPLIST.xls__SHOPLIST_xl_6031"/>
      <sheetName val="_SHOPLIST.xls__SHOPLIST_xl_6032"/>
      <sheetName val="_SHOPLIST.xls__SHOPLIST_xl_6033"/>
      <sheetName val="_SHOPLIST.xls__SHOPLIST_xl_6034"/>
      <sheetName val="_SHOPLIST.xls__SHOPLIST_xl_6035"/>
      <sheetName val="_SHOPLIST.xls__SHOPLIST_xl_6036"/>
      <sheetName val="_SHOPLIST.xls__SHOPLIST_xl_6037"/>
      <sheetName val="_SHOPLIST.xls__SHOPLIST_xl_6038"/>
      <sheetName val="_SHOPLIST.xls__SHOPLIST_xl_6039"/>
      <sheetName val="_SHOPLIST.xls__SHOPLIST_xl_6040"/>
      <sheetName val="_SHOPLIST.xls__SHOPLIST_xl_6041"/>
      <sheetName val="_SHOPLIST.xls__SHOPLIST_xl_6042"/>
      <sheetName val="_SHOPLIST.xls__SHOPLIST_xl_6043"/>
      <sheetName val="_SHOPLIST.xls__SHOPLIST_xl_6044"/>
      <sheetName val="_SHOPLIST.xls__SHOPLIST_xl_6045"/>
      <sheetName val="_SHOPLIST.xls__SHOPLIST_xl_6046"/>
      <sheetName val="_SHOPLIST.xls__SHOPLIST_xl_6047"/>
      <sheetName val="_SHOPLIST.xls__SHOPLIST_xl_6048"/>
      <sheetName val="_SHOPLIST.xls__SHOPLIST_xl_6049"/>
      <sheetName val="_SHOPLIST.xls__SHOPLIST_xl_6050"/>
      <sheetName val="_SHOPLIST.xls__SHOPLIST_xl_6051"/>
      <sheetName val="_SHOPLIST.xls__SHOPLIST_xl_6052"/>
      <sheetName val="_SHOPLIST.xls__SHOPLIST_xl_6053"/>
      <sheetName val="_SHOPLIST.xls__SHOPLIST_xl_6054"/>
      <sheetName val="_SHOPLIST.xls__SHOPLIST_xl_6055"/>
      <sheetName val="_SHOPLIST.xls__SHOPLIST_xl_6056"/>
      <sheetName val="_SHOPLIST.xls__SHOPLIST_xl_6057"/>
      <sheetName val="_SHOPLIST.xls__SHOPLIST_xl_6058"/>
      <sheetName val="_SHOPLIST.xls__SHOPLIST_xl_6059"/>
      <sheetName val="_SHOPLIST.xls__SHOPLIST_xl_6060"/>
      <sheetName val="_SHOPLIST.xls__SHOPLIST_xl_6061"/>
      <sheetName val="_SHOPLIST.xls__SHOPLIST_xl_6062"/>
      <sheetName val="_SHOPLIST.xls__SHOPLIST_xl_6063"/>
      <sheetName val="_SHOPLIST.xls__SHOPLIST_xl_6064"/>
      <sheetName val="_SHOPLIST.xls__SHOPLIST_xl_6065"/>
      <sheetName val="_SHOPLIST.xls__SHOPLIST_xl_6066"/>
      <sheetName val="_SHOPLIST.xls__SHOPLIST_xl_6067"/>
      <sheetName val="_SHOPLIST.xls__SHOPLIST_xl_6068"/>
      <sheetName val="_SHOPLIST.xls__SHOPLIST_xl_6069"/>
      <sheetName val="_SHOPLIST.xls__SHOPLIST_xl_6070"/>
      <sheetName val="_SHOPLIST.xls__SHOPLIST_xl_6071"/>
      <sheetName val="_SHOPLIST.xls__SHOPLIST_xl_6072"/>
      <sheetName val="_SHOPLIST.xls__SHOPLIST_xl_6073"/>
      <sheetName val="_SHOPLIST.xls__SHOPLIST_xl_6074"/>
      <sheetName val="_SHOPLIST.xls__SHOPLIST_xl_6075"/>
      <sheetName val="_SHOPLIST.xls__SHOPLIST_xl_6076"/>
      <sheetName val="_SHOPLIST.xls__SHOPLIST_xl_6077"/>
      <sheetName val="_SHOPLIST.xls__SHOPLIST_xl_6078"/>
      <sheetName val="_SHOPLIST.xls__SHOPLIST_xl_6079"/>
      <sheetName val="_SHOPLIST.xls__SHOPLIST_xl_6080"/>
      <sheetName val="_SHOPLIST.xls__SHOPLIST_xl_6081"/>
      <sheetName val="_SHOPLIST.xls__SHOPLIST_xl_6082"/>
      <sheetName val="_SHOPLIST.xls__SHOPLIST_xl_6083"/>
      <sheetName val="_SHOPLIST.xls__SHOPLIST_xl_6084"/>
      <sheetName val="_SHOPLIST.xls__SHOPLIST_xl_6085"/>
      <sheetName val="_SHOPLIST.xls__SHOPLIST_xl_6086"/>
      <sheetName val="_SHOPLIST.xls__SHOPLIST_xl_6087"/>
      <sheetName val="_SHOPLIST.xls__SHOPLIST_xl_6088"/>
      <sheetName val="_SHOPLIST.xls__SHOPLIST_xl_6089"/>
      <sheetName val="_SHOPLIST.xls__SHOPLIST_xl_6090"/>
      <sheetName val="_SHOPLIST.xls__SHOPLIST_xl_6091"/>
      <sheetName val="_SHOPLIST.xls__SHOPLIST_xl_6092"/>
      <sheetName val="_SHOPLIST.xls__SHOPLIST_xl_6093"/>
      <sheetName val="_SHOPLIST.xls__SHOPLIST_xl_6094"/>
      <sheetName val="_SHOPLIST.xls__SHOPLIST_xl_6095"/>
      <sheetName val="_SHOPLIST.xls__SHOPLIST_xl_6096"/>
      <sheetName val="_SHOPLIST.xls__SHOPLIST_xl_6097"/>
      <sheetName val="_SHOPLIST.xls__SHOPLIST_xl_6098"/>
      <sheetName val="_SHOPLIST.xls__SHOPLIST_xl_6099"/>
      <sheetName val="_SHOPLIST.xls__SHOPLIST_xl_6100"/>
      <sheetName val="_SHOPLIST.xls__SHOPLIST_xl_6101"/>
      <sheetName val="_SHOPLIST.xls__SHOPLIST_xl_6102"/>
      <sheetName val="_SHOPLIST.xls__SHOPLIST_xl_6103"/>
      <sheetName val="_SHOPLIST.xls__SHOPLIST_xl_6104"/>
      <sheetName val="_SHOPLIST.xls__SHOPLIST_xl_6105"/>
      <sheetName val="_SHOPLIST.xls__SHOPLIST_xl_6106"/>
      <sheetName val="_SHOPLIST.xls__SHOPLIST_xl_6107"/>
      <sheetName val="_SHOPLIST.xls__SHOPLIST_xl_6108"/>
      <sheetName val="_SHOPLIST.xls__SHOPLIST_xl_6109"/>
      <sheetName val="_SHOPLIST.xls__SHOPLIST_xl_6110"/>
      <sheetName val="_SHOPLIST.xls__SHOPLIST_xl_6111"/>
      <sheetName val="_SHOPLIST.xls__SHOPLIST_xl_6112"/>
      <sheetName val="_SHOPLIST.xls__SHOPLIST_xl_6113"/>
      <sheetName val="_SHOPLIST.xls__SHOPLIST_xl_6114"/>
      <sheetName val="_SHOPLIST.xls__SHOPLIST_xl_6115"/>
      <sheetName val="_SHOPLIST.xls__SHOPLIST_xl_6116"/>
      <sheetName val="_SHOPLIST.xls__SHOPLIST_xl_6117"/>
      <sheetName val="_SHOPLIST.xls__SHOPLIST_xl_6118"/>
      <sheetName val="_SHOPLIST.xls__SHOPLIST_xl_6119"/>
      <sheetName val="_SHOPLIST.xls__SHOPLIST_xl_6120"/>
      <sheetName val="_SHOPLIST.xls__SHOPLIST_xl_6121"/>
      <sheetName val="_SHOPLIST.xls__SHOPLIST_xl_6122"/>
      <sheetName val="_SHOPLIST.xls__SHOPLIST_xl_6123"/>
      <sheetName val="_SHOPLIST.xls__SHOPLIST_xl_6124"/>
      <sheetName val="_SHOPLIST.xls__SHOPLIST_xl_6125"/>
      <sheetName val="_SHOPLIST.xls__SHOPLIST_xl_6126"/>
      <sheetName val="_SHOPLIST.xls__SHOPLIST_xl_6127"/>
      <sheetName val="_SHOPLIST.xls__SHOPLIST_xl_6128"/>
      <sheetName val="_SHOPLIST.xls__SHOPLIST_xl_6129"/>
      <sheetName val="_SHOPLIST.xls__SHOPLIST_xl_6130"/>
      <sheetName val="_SHOPLIST.xls__SHOPLIST_xl_6131"/>
      <sheetName val="_SHOPLIST.xls__SHOPLIST_xl_6132"/>
      <sheetName val="_SHOPLIST.xls__SHOPLIST_xl_6133"/>
      <sheetName val="_SHOPLIST.xls__SHOPLIST_xl_6134"/>
      <sheetName val="_SHOPLIST.xls__SHOPLIST_xl_6135"/>
      <sheetName val="_SHOPLIST.xls__SHOPLIST_xl_6136"/>
      <sheetName val="_SHOPLIST.xls__SHOPLIST_xl_6137"/>
      <sheetName val="_SHOPLIST.xls__SHOPLIST_xl_6138"/>
      <sheetName val="_SHOPLIST.xls_70___0_s__i____79"/>
      <sheetName val="_SHOPLIST.xls__SHOPLIST_xl_6139"/>
      <sheetName val="_SHOPLIST.xls__SHOPLIST_xl_6140"/>
      <sheetName val="_SHOPLIST.xls__SHOPLIST_xl_6141"/>
      <sheetName val="_SHOPLIST.xls__VW__VU________61"/>
      <sheetName val="_SHOPLIST.xls__SHOPLIST_xl_6142"/>
      <sheetName val="_SHOPLIST.xls__SHOPLIST_xl_6143"/>
      <sheetName val="_SHOPLIST.xls__SHOPLIST_xl_6144"/>
      <sheetName val="_SHOPLIST.xls__SHOPLIST_xl_6145"/>
      <sheetName val="_SHOPLIST.xls__SHOPLIST_xl_6146"/>
      <sheetName val="_SHOPLIST.xls__SHOPLIST_xl_6147"/>
      <sheetName val="_SHOPLIST.xls__SHOPLIST_xl_6148"/>
      <sheetName val="_SHOPLIST.xls__SHOPLIST_xl_6149"/>
      <sheetName val="_SHOPLIST.xls__SHOPLIST_xl_6150"/>
      <sheetName val="_SHOPLIST.xls__SHOPLIST_xl_6151"/>
      <sheetName val="_SHOPLIST.xls__SHOPLIST_xl_6152"/>
      <sheetName val="_SHOPLIST.xls__SHOPLIST_xl_6153"/>
      <sheetName val="_SHOPLIST.xls__SHOPLIST_xl_6154"/>
      <sheetName val="_SHOPLIST.xls__SHOPLIST_xl_6155"/>
      <sheetName val="_SHOPLIST.xls__SHOPLIST_xl_6156"/>
      <sheetName val="_SHOPLIST.xls__SHOPLIST_xl_6157"/>
      <sheetName val="_SHOPLIST.xls__SHOPLIST_xl_6158"/>
      <sheetName val="_SHOPLIST.xls__SHOPLIST_xl_6159"/>
      <sheetName val="_SHOPLIST.xls__SHOPLIST_xl_6160"/>
      <sheetName val="_SHOPLIST.xls__SHOPLIST_xl_6161"/>
      <sheetName val="_SHOPLIST.xls__SHOPLIST_xl_6162"/>
      <sheetName val="_SHOPLIST.xls__SHOPLIST_xl_6163"/>
      <sheetName val="_SHOPLIST.xls__SHOPLIST_xl_6164"/>
      <sheetName val="_SHOPLIST.xls__SHOPLIST_xl_6165"/>
      <sheetName val="_SHOPLIST.xls__SHOPLIST_xl_6166"/>
      <sheetName val="_SHOPLIST.xls__SHOPLIST_xl_6167"/>
      <sheetName val="_SHOPLIST.xls__SHOPLIST_xl_6168"/>
      <sheetName val="_SHOPLIST.xls__SHOPLIST_xl_6169"/>
      <sheetName val="_SHOPLIST.xls__SHOPLIST_xl_6170"/>
      <sheetName val="_SHOPLIST.xls__SHOPLIST_xl_6171"/>
      <sheetName val="_SHOPLIST.xls__SHOPLIST_xl_6172"/>
      <sheetName val="_SHOPLIST.xls__SHOPLIST_xl_6173"/>
      <sheetName val="_SHOPLIST.xls__SHOPLIST_xl_6174"/>
      <sheetName val="_SHOPLIST.xls__SHOPLIST_xl_6175"/>
      <sheetName val="_SHOPLIST.xls__SHOPLIST_xl_6176"/>
      <sheetName val="_SHOPLIST.xls__SHOPLIST_xl_6177"/>
      <sheetName val="_SHOPLIST.xls__SHOPLIST_xl_6178"/>
      <sheetName val="_SHOPLIST.xls__SHOPLIST_xl_6179"/>
      <sheetName val="_SHOPLIST.xls__SHOPLIST_xl_6180"/>
      <sheetName val="_SHOPLIST.xls__SHOPLIST_xl_6181"/>
      <sheetName val="_SHOPLIST.xls__SHOPLIST_xl_6182"/>
      <sheetName val="_SHOPLIST.xls__SHOPLIST_xl_6183"/>
      <sheetName val="_SHOPLIST.xls__SHOPLIST_xl_6184"/>
      <sheetName val="_SHOPLIST.xls__SHOPLIST_xl_6185"/>
      <sheetName val="_SHOPLIST.xls__SHOPLIST_xl_6186"/>
      <sheetName val="_SHOPLIST.xls__SHOPLIST_xl_6187"/>
      <sheetName val="_SHOPLIST.xls__SHOPLIST_xl_6188"/>
      <sheetName val="_SHOPLIST.xls__SHOPLIST_xl_6189"/>
      <sheetName val="_SHOPLIST.xls__SHOPLIST_xl_6190"/>
      <sheetName val="_SHOPLIST.xls__SHOPLIST_xl_6191"/>
      <sheetName val="_SHOPLIST.xls__SHOPLIST_xl_6192"/>
      <sheetName val="_SHOPLIST.xls__SHOPLIST_xl_6193"/>
      <sheetName val="_SHOPLIST.xls__SHOPLIST_xl_6194"/>
      <sheetName val="_SHOPLIST.xls__SHOPLIST_xl_6195"/>
      <sheetName val="_SHOPLIST.xls__SHOPLIST_xl_6196"/>
      <sheetName val="_SHOPLIST.xls__SHOPLIST_xl_6197"/>
      <sheetName val="_SHOPLIST.xls__SHOPLIST_xl_6198"/>
      <sheetName val="_SHOPLIST.xls__SHOPLIST_xl_6199"/>
      <sheetName val="_SHOPLIST.xls__SHOPLIST_xl_6200"/>
      <sheetName val="_SHOPLIST.xls__SHOPLIST_xl_6201"/>
      <sheetName val="_SHOPLIST.xls__SHOPLIST_xl_6202"/>
      <sheetName val="_SHOPLIST.xls__SHOPLIST_xl_6203"/>
      <sheetName val="_SHOPLIST.xls__SHOPLIST_xl_6204"/>
      <sheetName val="_SHOPLIST.xls__SHOPLIST_xl_6205"/>
      <sheetName val="_SHOPLIST.xls__SHOPLIST_xl_6206"/>
      <sheetName val="_SHOPLIST.xls__SHOPLIST_xl_6207"/>
      <sheetName val="_SHOPLIST.xls__SHOPLIST_xl_6208"/>
      <sheetName val="_SHOPLIST.xls__SHOPLIST_xl_6209"/>
      <sheetName val="_SHOPLIST.xls__SHOPLIST_xl_6210"/>
      <sheetName val="_SHOPLIST.xls__SHOPLIST_xl_6211"/>
      <sheetName val="_SHOPLIST.xls__SHOPLIST_xl_6212"/>
      <sheetName val="_SHOPLIST.xls__SHOPLIST_xl_6213"/>
      <sheetName val="_SHOPLIST.xls__SHOPLIST_xl_6214"/>
      <sheetName val="_SHOPLIST.xls__SHOPLIST_xl_6215"/>
      <sheetName val="_SHOPLIST.xls__SHOPLIST_xl_6216"/>
      <sheetName val="_SHOPLIST.xls__SHOPLIST_xl_6217"/>
      <sheetName val="_SHOPLIST.xls__SHOPLIST_xl_6218"/>
      <sheetName val="_SHOPLIST.xls__SHOPLIST_xl_6219"/>
      <sheetName val="_SHOPLIST.xls__SHOPLIST_xl_6220"/>
      <sheetName val="_SHOPLIST.xls__SHOPLIST_xl_6221"/>
      <sheetName val="_SHOPLIST.xls__SHOPLIST_xl_6222"/>
      <sheetName val="_SHOPLIST.xls__SHOPLIST_xl_6223"/>
      <sheetName val="_SHOPLIST.xls__SHOPLIST_xl_6224"/>
      <sheetName val="_SHOPLIST.xls__SHOPLIST_xl_6225"/>
      <sheetName val="_SHOPLIST.xls__SHOPLIST_xl_6226"/>
      <sheetName val="_SHOPLIST.xls__SHOPLIST_xl_6227"/>
      <sheetName val="_SHOPLIST.xls__SHOPLIST_xl_6228"/>
      <sheetName val="_SHOPLIST.xls__SHOPLIST_xl_6229"/>
      <sheetName val="_SHOPLIST.xls__SHOPLIST_xl_6230"/>
      <sheetName val="_SHOPLIST.xls__SHOPLIST_xl_6231"/>
      <sheetName val="_SHOPLIST.xls__SHOPLIST_xl_6232"/>
      <sheetName val="_SHOPLIST.xls__SHOPLIST_xl_6233"/>
      <sheetName val="_SHOPLIST.xls__SHOPLIST_xl_6234"/>
      <sheetName val="_SHOPLIST.xls__SHOPLIST_xl_6235"/>
      <sheetName val="_SHOPLIST.xls__SHOPLIST_xl_6236"/>
      <sheetName val="_SHOPLIST.xls__SHOPLIST_xl_6237"/>
      <sheetName val="_SHOPLIST.xls__SHOPLIST_xl_6238"/>
      <sheetName val="_SHOPLIST.xls__SHOPLIST_xl_6239"/>
      <sheetName val="_SHOPLIST.xls__SHOPLIST_xl_6240"/>
      <sheetName val="_SHOPLIST.xls__SHOPLIST_xl_6241"/>
      <sheetName val="_SHOPLIST.xls__SHOPLIST_xl_6242"/>
      <sheetName val="_SHOPLIST.xls__SHOPLIST_xl_6243"/>
      <sheetName val="_SHOPLIST.xls__SHOPLIST_xl_6244"/>
      <sheetName val="_SHOPLIST.xls__SHOPLIST_xl_6245"/>
      <sheetName val="_SHOPLIST.xls__SHOPLIST_xl_6246"/>
      <sheetName val="_SHOPLIST.xls__SHOPLIST_xl_6247"/>
      <sheetName val="_SHOPLIST.xls__SHOPLIST_xl_6248"/>
      <sheetName val="_SHOPLIST.xls__SHOPLIST_xl_6249"/>
      <sheetName val="_SHOPLIST.xls__SHOPLIST_xl_6250"/>
      <sheetName val="_SHOPLIST.xls__SHOPLIST_xl_6251"/>
      <sheetName val="_SHOPLIST.xls__SHOPLIST_xl_6252"/>
      <sheetName val="_SHOPLIST.xls__SHOPLIST_xl_6253"/>
      <sheetName val="_SHOPLIST.xls__SHOPLIST_xl_6254"/>
      <sheetName val="_SHOPLIST.xls__SHOPLIST_xl_6255"/>
      <sheetName val="_SHOPLIST.xls__SHOPLIST_xl_6256"/>
      <sheetName val="_SHOPLIST.xls__SHOPLIST_xl_6257"/>
      <sheetName val="_SHOPLIST.xls__SHOPLIST_xl_6258"/>
      <sheetName val="_SHOPLIST.xls__SHOPLIST_xl_6259"/>
      <sheetName val="_SHOPLIST.xls__SHOPLIST_xl_6260"/>
      <sheetName val="_SHOPLIST.xls__SHOPLIST_xl_6261"/>
      <sheetName val="_SHOPLIST.xls__SHOPLIST_xl_6262"/>
      <sheetName val="_SHOPLIST.xls__SHOPLIST_xl_6263"/>
      <sheetName val="_SHOPLIST.xls__SHOPLIST_xl_6264"/>
      <sheetName val="_SHOPLIST.xls__SHOPLIST_xl_6265"/>
      <sheetName val="_SHOPLIST.xls__SHOPLIST_xl_6266"/>
      <sheetName val="_SHOPLIST.xls__SHOPLIST_xl_6267"/>
      <sheetName val="_SHOPLIST.xls__SHOPLIST_xl_6268"/>
      <sheetName val="_SHOPLIST.xls__SHOPLIST_xl_6269"/>
      <sheetName val="_SHOPLIST.xls__SHOPLIST_xl_6270"/>
      <sheetName val="_SHOPLIST.xls__SHOPLIST_xl_6271"/>
      <sheetName val="_SHOPLIST.xls__SHOPLIST_xl_6272"/>
      <sheetName val="_SHOPLIST.xls__SHOPLIST_xl_6273"/>
      <sheetName val="_SHOPLIST.xls__SHOPLIST_xl_6274"/>
      <sheetName val="_SHOPLIST.xls__SHOPLIST_xl_6275"/>
      <sheetName val="_SHOPLIST.xls__SHOPLIST_xl_6276"/>
      <sheetName val="_SHOPLIST.xls__SHOPLIST_xl_6277"/>
      <sheetName val="_SHOPLIST.xls__SHOPLIST_xl_6278"/>
      <sheetName val="_SHOPLIST.xls__SHOPLIST_xl_6279"/>
      <sheetName val="GR.slab-reinft"/>
      <sheetName val="Summary output"/>
      <sheetName val="Main Assump."/>
      <sheetName val="封面"/>
      <sheetName val="主要材料价格取定表"/>
      <sheetName val="综合表"/>
      <sheetName val="磨煤加压"/>
      <sheetName val="安装"/>
      <sheetName val="Elect (3)"/>
      <sheetName val="主材人工及取费清单"/>
      <sheetName val="基础数据表"/>
      <sheetName val="非标价"/>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finshes"/>
      <sheetName val="1.0 Executive Sum"/>
      <sheetName val="CLAIMS 4 (backup)"/>
      <sheetName val="CLAIM 4"/>
      <sheetName val="CLAIMS 5 (backup)"/>
      <sheetName val="CLAIM 5"/>
      <sheetName val="CLAIM 10"/>
      <sheetName val="CLAIMS1 (backup)"/>
      <sheetName val="CLAIM 1"/>
      <sheetName val="CLAIMS2 (backup)"/>
      <sheetName val="CLAIM 2"/>
      <sheetName val="B 2"/>
      <sheetName val="Клининг"/>
      <sheetName val="ГК (Прогноз)"/>
      <sheetName val="PILECAP"/>
      <sheetName val="DLdauvao"/>
      <sheetName val="CPK"/>
      <sheetName val="ptvl"/>
      <sheetName val="ptm"/>
      <sheetName val="학생내역"/>
      <sheetName val="Doi_so3"/>
      <sheetName val="CỘT_+_VÁCH_B2-B43"/>
      <sheetName val="Buy_vs__Lease_Car3"/>
      <sheetName val="Du_thau3"/>
      <sheetName val="Door_&amp;_Window-_Schedule3"/>
      <sheetName val="GIÁ_TRỊ_GĐ23"/>
      <sheetName val="GIẤY_ĐỀ_NGHỊ_THANH_TOÁN_GĐ13"/>
      <sheetName val="GIẤY_ĐỀ_NGHỊ_THANH_TOÁN_GĐ23"/>
      <sheetName val="bìa_trước3"/>
      <sheetName val="bìa_sau3"/>
      <sheetName val="DANH_MỤC3"/>
      <sheetName val="BẢNG_THDG3"/>
      <sheetName val="BẢNG_DG3"/>
      <sheetName val="BẢNG_THỐNG_KÊ3"/>
      <sheetName val="HUTKHOI_23"/>
      <sheetName val="WC_23"/>
      <sheetName val="GIO_TUOI_23"/>
      <sheetName val="GIO_THẢI_23"/>
      <sheetName val="TAO_AP3"/>
      <sheetName val="BOQ(ELEC)_3"/>
      <sheetName val="Điện_căn_hộ043"/>
      <sheetName val="Điện_căn_hộ053"/>
      <sheetName val="Điện_căn_hộ093"/>
      <sheetName val="Điện_căn_hộ103"/>
      <sheetName val="Điện_căn_hộ113"/>
      <sheetName val="Điện_căn_hộ123"/>
      <sheetName val="Điện_căn_hộ133"/>
      <sheetName val="Điện_căn_hộ173"/>
      <sheetName val="Điện_căn_hộ_183"/>
      <sheetName val="Điện_căn_hộ_213"/>
      <sheetName val="CS+OC+CSSC_HL3"/>
      <sheetName val="CN_CH3"/>
      <sheetName val="Tong_hop3"/>
      <sheetName val="MTO_REV_2_ARMOR_3"/>
      <sheetName val="Liệt_kê3"/>
      <sheetName val="Nhan_cong3"/>
      <sheetName val="Vat_tu_XD3"/>
      <sheetName val="Ｎｏ_133"/>
      <sheetName val="Budget_Code3"/>
      <sheetName val="Goi_thau2"/>
      <sheetName val="Bill_1_CPC2"/>
      <sheetName val="Bill_2_BoQ__(2)2"/>
      <sheetName val="Bảng_TH_cửa_CC2"/>
      <sheetName val="Bảng_TH_PK2"/>
      <sheetName val="Chi_tiết2"/>
      <sheetName val="Bill_3_PL2"/>
      <sheetName val="Bill_4_Do_boc_KL2"/>
      <sheetName val="Bill5__VT_CDT_cap2"/>
      <sheetName val="I_12"/>
      <sheetName val="I_22"/>
      <sheetName val="I_32"/>
      <sheetName val="I_42"/>
      <sheetName val="I_52"/>
      <sheetName val="A__Electrical2"/>
      <sheetName val="Priced_BOQ2"/>
      <sheetName val="Bill_1_Prelim1"/>
      <sheetName val="Bill_2_Bored_Pile1"/>
      <sheetName val="TH_thiet_bi2"/>
      <sheetName val="TH_vat_tu2"/>
      <sheetName val="TH_may_TC2"/>
      <sheetName val="Bang_phan_tich2"/>
      <sheetName val="DM_Chi_phi2"/>
      <sheetName val="_SHOPLIST_xls_70?,_0_x0002"/>
      <sheetName val="Geneí¬_i??_?0_2"/>
      <sheetName val="70?,/0?s«_i?Æø_í¬_i?2"/>
      <sheetName val="[SHOPLIST_xls]70?,/0?s«_i?Æø_í2"/>
      <sheetName val="[SHOPLIST_xls]/VW?VU?)???)??2"/>
      <sheetName val="VO-Curtain_Wall2"/>
      <sheetName val="Bar_Sched2"/>
      <sheetName val="TK_T21"/>
      <sheetName val="T2_CAMERA1"/>
      <sheetName val="T2_LOA1"/>
      <sheetName val="T2_TRUNKING1"/>
      <sheetName val="T2_MANG1"/>
      <sheetName val="vanchuyen_TC1"/>
      <sheetName val="/VW?VU?)???)??????tÏØ0_??_2"/>
      <sheetName val="Chi_tiet_gia_DT"/>
      <sheetName val="Gia_DT_bo_Sung"/>
      <sheetName val="PT_gia_DT"/>
      <sheetName val="Phan_tich_vat_tu"/>
      <sheetName val="PTgia_DT_BS"/>
      <sheetName val="Geneí¬_x005f_x0008_i___x005f_x0014__0_1"/>
      <sheetName val="Cac_HS_hieu_chinh1"/>
      <sheetName val="Cước_CG1"/>
      <sheetName val="gia_tri_theo_phong1"/>
      <sheetName val="_SHOPLIST_xls_70_,_0_x0002"/>
      <sheetName val="Geneí¬_i____0_2"/>
      <sheetName val="70_,_0_s«_i_Æø_í¬_i_2"/>
      <sheetName val="_SHOPLIST_xls_70_,_0_s«_i_Æø_í2"/>
      <sheetName val="_SHOPLIST_xls__VW_VU_)___)__2"/>
      <sheetName val="_VW_VU_)___)______tÏØ0____2"/>
      <sheetName val="Bill_of_Qty_MEP1"/>
      <sheetName val="09__DATABASE"/>
      <sheetName val="Bill_3-_Restaurant_1"/>
      <sheetName val="PEBBill_2-_Food_Court"/>
      <sheetName val="PEBBill_3-_Restaurant_1"/>
      <sheetName val="PEBBill_4-_Restaurant_2_&amp;3"/>
      <sheetName val="Du_toan"/>
      <sheetName val="TT_DZ35"/>
      <sheetName val="2nd-back_corridor"/>
      <sheetName val="1st-Multi-function_room"/>
      <sheetName val="2nd-Multi-function_room"/>
      <sheetName val="2nd-Meeting_room"/>
      <sheetName val="1st-back_chamber"/>
      <sheetName val="Joinery_works"/>
      <sheetName val="Rate_(2)"/>
      <sheetName val="CERT_NO_1"/>
      <sheetName val="Bldg_Brkdown"/>
      <sheetName val="D_5_Bid_statement"/>
      <sheetName val="Bill_2K"/>
      <sheetName val="1)_COMMON_FACILITIES"/>
      <sheetName val="Kian_Wan"/>
      <sheetName val="110_cs_EW"/>
      <sheetName val="Blk_A"/>
      <sheetName val="Bill__No__4"/>
      <sheetName val="Thiet_bi"/>
      <sheetName val="Vat_tu"/>
      <sheetName val="DM_ChiPhi"/>
      <sheetName val="May_TC"/>
      <sheetName val="Bang_KL"/>
      <sheetName val="KỲ_TT"/>
      <sheetName val="01__DATA"/>
      <sheetName val="DGchitiet_"/>
      <sheetName val="Isolasi_Luar_Dalam"/>
      <sheetName val="Isolasi_Luar"/>
      <sheetName val="[SHOPLIST_xls]70?,/0?s«i_x1"/>
      <sheetName val="Bang_khoi_luong"/>
      <sheetName val="主要材料价格表_(2)"/>
      <sheetName val="投标材料清单_"/>
      <sheetName val="Takeoff"/>
      <sheetName val="chitimc"/>
      <sheetName val="말뚝지지력산정"/>
      <sheetName val="956A2"/>
      <sheetName val="dongia (2)"/>
      <sheetName val="giathanh1"/>
      <sheetName val="g-vl"/>
      <sheetName val="TEN CONG TRINH"/>
      <sheetName val="Don gia Dak Lak"/>
      <sheetName val="Object"/>
      <sheetName val="THPDMoi  (2)"/>
      <sheetName val="gtrinh"/>
      <sheetName val="phuluc1"/>
      <sheetName val="lam-moi"/>
      <sheetName val="thao-go"/>
      <sheetName val="dtxl"/>
      <sheetName val="t-h HA THE"/>
      <sheetName val="CHITIET VL-NC-TT -1p"/>
      <sheetName val="TONG HOP VL-NC TT"/>
      <sheetName val="TH XL"/>
      <sheetName val="VC"/>
      <sheetName val="CHITIET VL-NC-TT-3p"/>
      <sheetName val="TDTKP1"/>
      <sheetName val="KPVC-BD "/>
      <sheetName val="SILICATE"/>
      <sheetName val="hinhhoc"/>
      <sheetName val="????"/>
      <sheetName val="[SHOPLIST.xls]_VW_VU____t__0__7"/>
      <sheetName val="[SHOPLIST.xls]_SHOPLIST_x_11236"/>
      <sheetName val="Civil-Weekly"/>
      <sheetName val="Elec-Weekly"/>
      <sheetName val="Mech-Weekly"/>
      <sheetName val="Pipe-Weekly"/>
      <sheetName val="Tank-Weekly"/>
      <sheetName val="Project-Weekly"/>
      <sheetName val="U5-Weekly"/>
      <sheetName val="Administrative_Prices2"/>
      <sheetName val="11B_2"/>
      <sheetName val="Mat_Cost2"/>
      <sheetName val="Materials_Cost2"/>
      <sheetName val="ACAD_Finishes2"/>
      <sheetName val="Site_Details2"/>
      <sheetName val="Site_Area_Statement2"/>
      <sheetName val="SC_Cost_FEB_032"/>
      <sheetName val="BS_2"/>
      <sheetName val="Qty_SR2"/>
      <sheetName val="EW_SR2"/>
      <sheetName val="Summary-margin_calc2"/>
      <sheetName val="R.C. qty"/>
      <sheetName val="1A4"/>
      <sheetName val="cost-pile"/>
      <sheetName val="RT1-E"/>
      <sheetName val="Cert1"/>
      <sheetName val="SFA"/>
      <sheetName val="Ap D1 - SumA"/>
      <sheetName val="Ap D2 - SumB"/>
      <sheetName val="Ap E - Elmt"/>
      <sheetName val="Workdone"/>
      <sheetName val="stiffener"/>
      <sheetName val="FA-LISTING"/>
      <sheetName val="Master01"/>
      <sheetName val="Build Up Rates"/>
      <sheetName val="SUM-CW"/>
      <sheetName val="DO"/>
      <sheetName val="BlkARoofBeamRebar"/>
      <sheetName val="指标分摊"/>
      <sheetName val="规划指标"/>
      <sheetName val="二级成本动态表"/>
      <sheetName val="Original External Work"/>
      <sheetName val="Code List"/>
      <sheetName val="graph"/>
      <sheetName val="5_1-AB1"/>
      <sheetName val="Fwk Brkdown (1)"/>
      <sheetName val="alpha"/>
      <sheetName val="Spread_sht"/>
      <sheetName val="wblff"/>
      <sheetName val="intwallpart"/>
      <sheetName val="GB1"/>
      <sheetName val="Others"/>
      <sheetName val="EWWB"/>
      <sheetName val="Base Carcass Plywood Qty"/>
      <sheetName val="Production info"/>
      <sheetName val="Top Carcass Plywood Qty"/>
      <sheetName val="BQ-Ext  "/>
      <sheetName val="New Guest Wing"/>
      <sheetName val="Infra"/>
      <sheetName val="Bill 4_1a___"/>
      <sheetName val="BQ5"/>
      <sheetName val="Bill2b (2)"/>
      <sheetName val="Rate ( Bldg )"/>
      <sheetName val="Rate ( RC )"/>
      <sheetName val="k2 foundation"/>
      <sheetName val="M &amp; E"/>
      <sheetName val="bp bill"/>
      <sheetName val="DWi"/>
      <sheetName val="Elemental RT2A-E"/>
      <sheetName val="AHSB Assessment"/>
      <sheetName val="Intermediate Arch"/>
      <sheetName val="Slab Detail"/>
      <sheetName val="SECT7-1 EXCN"/>
      <sheetName val="PDA2"/>
      <sheetName val="RFF"/>
      <sheetName val="prime"/>
      <sheetName val="DTCT"/>
      <sheetName val="할증 "/>
      <sheetName val="BOQ-Rev.3"/>
      <sheetName val="Drop_Down_Data10"/>
      <sheetName val="Rules_10"/>
      <sheetName val="L3-WBS_Mapping10"/>
      <sheetName val="Elemental_Buildup27"/>
      <sheetName val="Ap_A34"/>
      <sheetName val="SHOPLIST_xls33"/>
      <sheetName val="Top_sheet36"/>
      <sheetName val="Invoice_Summary33"/>
      <sheetName val="2_Div_14_34"/>
      <sheetName val="PROJECT_BRIEF34"/>
      <sheetName val="POWER_ASSUMPTIONS33"/>
      <sheetName val="Dubai_golf33"/>
      <sheetName val="C_(3)34"/>
      <sheetName val="Softscape_Buildup32"/>
      <sheetName val="Mat'l_Rate32"/>
      <sheetName val="Civil_Boq32"/>
      <sheetName val="WITHOUT_C&amp;I_PROFIT_(3)32"/>
      <sheetName val="BILL_COV30"/>
      <sheetName val="Day_work29"/>
      <sheetName val="Div__0228"/>
      <sheetName val="Div__0328"/>
      <sheetName val="Div__0428"/>
      <sheetName val="Div__0528"/>
      <sheetName val="Div__0628"/>
      <sheetName val="Div__0728"/>
      <sheetName val="Div__0828"/>
      <sheetName val="Div__0928"/>
      <sheetName val="Div__1028"/>
      <sheetName val="Div__1128"/>
      <sheetName val="Div__1228"/>
      <sheetName val="Div_1328"/>
      <sheetName val="EXTERNAL_WORKS28"/>
      <sheetName val="PRODUCTIVITY_RATE28"/>
      <sheetName val="U_R_A_-_MASONRY28"/>
      <sheetName val="U_R_A_-_PLASTERING28"/>
      <sheetName val="U_R_A_-_TILING28"/>
      <sheetName val="U_R_A_-_GRANITE28"/>
      <sheetName val="V_C_2_-_EARTHWORK28"/>
      <sheetName val="V_C_9_-_CERAMIC28"/>
      <sheetName val="V_C_9_-_FINISHES28"/>
      <sheetName val="HIRED_LABOUR_CODE30"/>
      <sheetName val="PA-_Consutant_30"/>
      <sheetName val="foot-slab_reinft30"/>
      <sheetName val="Activity_List32"/>
      <sheetName val="Ra__stair30"/>
      <sheetName val="Materials_Cost(PCC)29"/>
      <sheetName val="India_F&amp;S_Template29"/>
      <sheetName val="IO_LIST29"/>
      <sheetName val="Material_29"/>
      <sheetName val="Quote_Sheet29"/>
      <sheetName val="DETAILED__BOQ30"/>
      <sheetName val="M-Book_for_Conc30"/>
      <sheetName val="M-Book_for_FW30"/>
      <sheetName val="VALVE_CHAMBERS29"/>
      <sheetName val="Fire_Hydrants29"/>
      <sheetName val="B_GATE_VALVE29"/>
      <sheetName val="Sub_G1_Fire29"/>
      <sheetName val="Sub_G12_Fire29"/>
      <sheetName val="BAFO_CCL_Submission10"/>
      <sheetName val="BOQ_Direct_selling_cost29"/>
      <sheetName val="Eq__Mobilization28"/>
      <sheetName val="PointNo_527"/>
      <sheetName val="w't_table27"/>
      <sheetName val="PMWeb_data28"/>
      <sheetName val="CHART_OF_ACCOUNTS28"/>
      <sheetName val="B185-B-9_128"/>
      <sheetName val="B185-B-9_228"/>
      <sheetName val="E-Bill_No_6_A-O28"/>
      <sheetName val="Material_List_27"/>
      <sheetName val="Project_Cost_Breakdown25"/>
      <sheetName val="Working_for_RCC28"/>
      <sheetName val="Index_List27"/>
      <sheetName val="Type_List27"/>
      <sheetName val="File_Types27"/>
      <sheetName val="SS_MH28"/>
      <sheetName val="bill_nb2-Plumbing_&amp;_Drainag27"/>
      <sheetName val="Pl_&amp;_Dr_B27"/>
      <sheetName val="Pl_&amp;_Dr_G27"/>
      <sheetName val="Pl_&amp;_Dr_M27"/>
      <sheetName val="Pl_&amp;_Dr_127"/>
      <sheetName val="Pl_&amp;_Dr_227"/>
      <sheetName val="Pl_&amp;_Dr_327"/>
      <sheetName val="Pl_&amp;_Dr_427"/>
      <sheetName val="Pl_&amp;_Dr_527"/>
      <sheetName val="Pl_&amp;_Dr_627"/>
      <sheetName val="Pl_&amp;_Dr_727"/>
      <sheetName val="Pl_&amp;_Dr_827"/>
      <sheetName val="Pl_&amp;_Dr_R27"/>
      <sheetName val="FF_B27"/>
      <sheetName val="FF_G27"/>
      <sheetName val="FF_M27"/>
      <sheetName val="FF_127"/>
      <sheetName val="FF_2_27"/>
      <sheetName val="FF_327"/>
      <sheetName val="FF_427"/>
      <sheetName val="FF_527"/>
      <sheetName val="FF_6_27"/>
      <sheetName val="FF_727"/>
      <sheetName val="FF_827"/>
      <sheetName val="FF_R27"/>
      <sheetName val="bill_nb3-FF27"/>
      <sheetName val="HVAC_B27"/>
      <sheetName val="HVAC_G27"/>
      <sheetName val="HVAC_M27"/>
      <sheetName val="HVAC_127"/>
      <sheetName val="HVAC_227"/>
      <sheetName val="HVAC_327"/>
      <sheetName val="HVAC_427"/>
      <sheetName val="HVAC_527"/>
      <sheetName val="HVAC_627"/>
      <sheetName val="HVAC_727"/>
      <sheetName val="HVAC_827"/>
      <sheetName val="HVAC_R27"/>
      <sheetName val="bill_nb4-HVAC27"/>
      <sheetName val="SC_B27"/>
      <sheetName val="SC_G27"/>
      <sheetName val="SC_M27"/>
      <sheetName val="SC_127"/>
      <sheetName val="SC_227"/>
      <sheetName val="SC_327"/>
      <sheetName val="SC_427"/>
      <sheetName val="SC_527"/>
      <sheetName val="SC_627"/>
      <sheetName val="SC_727"/>
      <sheetName val="SC_827"/>
      <sheetName val="SC_R27"/>
      <sheetName val="AV_B27"/>
      <sheetName val="AV_G27"/>
      <sheetName val="AV_M27"/>
      <sheetName val="AV_127"/>
      <sheetName val="AV_227"/>
      <sheetName val="AV_327"/>
      <sheetName val="AV_427"/>
      <sheetName val="AV_527"/>
      <sheetName val="AV_627"/>
      <sheetName val="AV_727"/>
      <sheetName val="AV_827"/>
      <sheetName val="EL_B27"/>
      <sheetName val="EL_M27"/>
      <sheetName val="EL_127"/>
      <sheetName val="EL_227"/>
      <sheetName val="EL_327"/>
      <sheetName val="EL_427"/>
      <sheetName val="EL_527"/>
      <sheetName val="EL_627"/>
      <sheetName val="EL_727"/>
      <sheetName val="EL_827"/>
      <sheetName val="EL_R27"/>
      <sheetName val="EL_TR27"/>
      <sheetName val="8-_EL27"/>
      <sheetName val="FA_B27"/>
      <sheetName val="FA_G27"/>
      <sheetName val="FA_M27"/>
      <sheetName val="FA_127"/>
      <sheetName val="FA_227"/>
      <sheetName val="FA_327"/>
      <sheetName val="FA_427"/>
      <sheetName val="FA_527"/>
      <sheetName val="FA_627"/>
      <sheetName val="FA_727"/>
      <sheetName val="FA_827"/>
      <sheetName val="FA_R27"/>
      <sheetName val="9-_FA27"/>
      <sheetName val="B09_128"/>
      <sheetName val="2_2)Revised_Cash_Flow27"/>
      <sheetName val="입찰내역_발주처_양식27"/>
      <sheetName val="Division_256"/>
      <sheetName val="Division_427"/>
      <sheetName val="Division_527"/>
      <sheetName val="Division_627"/>
      <sheetName val="Division_727"/>
      <sheetName val="Division_827"/>
      <sheetName val="Division_927"/>
      <sheetName val="Division_1027"/>
      <sheetName val="Division_1227"/>
      <sheetName val="Division_1427"/>
      <sheetName val="Division_2130"/>
      <sheetName val="Division_2228"/>
      <sheetName val="Division_2327"/>
      <sheetName val="Division_2627"/>
      <sheetName val="Division_2727"/>
      <sheetName val="Division_2827"/>
      <sheetName val="Division_3127"/>
      <sheetName val="Division_3227"/>
      <sheetName val="Division_3327"/>
      <sheetName val="LIST_DO_NOT_REMOVE26"/>
      <sheetName val="PRECAST_lightconc-II29"/>
      <sheetName val="final_abstract29"/>
      <sheetName val="Mall_waterproofing24"/>
      <sheetName val="MSCP_waterproofing24"/>
      <sheetName val="Employee_List25"/>
      <sheetName val="Chiet_t27"/>
      <sheetName val="Staffing_and_Rates_IA27"/>
      <sheetName val="B6_2_26"/>
      <sheetName val="Summary_of_Work25"/>
      <sheetName val="RAB_AR&amp;STR24"/>
      <sheetName val="Data_Validation10"/>
      <sheetName val="Staff_Acco_25"/>
      <sheetName val="TBAL9697_-group_wise__sdpl25"/>
      <sheetName val="Div26_-_Elect10"/>
      <sheetName val="CHUNG_CU_CARRILON10"/>
      <sheetName val="Update_list10"/>
      <sheetName val="Sinh_Nam_systems10"/>
      <sheetName val="DIE_profile10"/>
      <sheetName val="Import_tax10"/>
      <sheetName val="[SHOPLIST_xls]70,/0s«iÆøí¬i30"/>
      <sheetName val="TONG_HOP_VL-NC10"/>
      <sheetName val="TONGKE3p_10"/>
      <sheetName val="TH_VL,_NC,_DDHT_Thanhphuoc10"/>
      <sheetName val="DON_GIA10"/>
      <sheetName val="CHITIET_VL-NC10"/>
      <sheetName val="TH_kinh_phi10"/>
      <sheetName val="KLDT_DIEN10"/>
      <sheetName val="Dinh_muc_CP_KTCB_khac10"/>
      <sheetName val="[SHOPLIST_xls][SHOPLIST_xls]922"/>
      <sheetName val="quotation_10"/>
      <sheetName val="Bill_5_-_Carpark10"/>
      <sheetName val="BOQ_-_summary__310"/>
      <sheetName val="NKSC_thue10"/>
      <sheetName val="05__Data_Cash_Flow10"/>
      <sheetName val="MTO_REV_2(ARMOR)10"/>
      <sheetName val="Item-_Compact25"/>
      <sheetName val="E_&amp;_R25"/>
      <sheetName val="Rate_summary24"/>
      <sheetName val="Рабочий_лист24"/>
      <sheetName val="[SHOPLIST_xls]7019"/>
      <sheetName val="[SHOPLIST_xls][SHOPLIST_xls]923"/>
      <sheetName val="Back_up24"/>
      <sheetName val="Annex_1_Sect_3a25"/>
      <sheetName val="Annex_1_Sect_3a_125"/>
      <sheetName val="Annex_1_Sect_3b25"/>
      <sheetName val="Annex_1_Sect_3c25"/>
      <sheetName val="HOURLY_RATES25"/>
      <sheetName val="Risk_Breakdown_Structure23"/>
      <sheetName val="Common_Variables24"/>
      <sheetName val="INDIGINEOUS_ITEMS_24"/>
      <sheetName val="SITE_WORK24"/>
      <sheetName val="PT_141-_Site_A_Landscape24"/>
      <sheetName val="train_cash24"/>
      <sheetName val="accom_cash24"/>
      <sheetName val="d-safe_DELUXE24"/>
      <sheetName val="GPL_Revenu_Update24"/>
      <sheetName val="DO_NOT_TOUCH24"/>
      <sheetName val="Work_Type24"/>
      <sheetName val="Duct_Accesories24"/>
      <sheetName val="AREA_OF_APPLICATION23"/>
      <sheetName val="????_???_??24"/>
      <sheetName val="Labour_&amp;_Plant24"/>
      <sheetName val="Ave_wtd_rates24"/>
      <sheetName val="Debits_as_on_12_04_0824"/>
      <sheetName val="STAFFSCHED_24"/>
      <sheetName val="TRIAL_BALANCE24"/>
      <sheetName val="PROJECT_BRIEF(EX_NEW)24"/>
      <sheetName val="Geneí¬_i23"/>
      <sheetName val="Cashflow_projection19"/>
      <sheetName val="steel_total23"/>
      <sheetName val="ELE_BOQ23"/>
      <sheetName val="Resumo_Empreitadas20"/>
      <sheetName val="Floor_Box_21"/>
      <sheetName val="PPA_Summary20"/>
      <sheetName val="Mix_Design20"/>
      <sheetName val="Equipment_Rates19"/>
      <sheetName val="[SHOPLIST_xls][SHOPLIST_xls][19"/>
      <sheetName val="E_H_-_H__W_P_19"/>
      <sheetName val="E__H__Treatment_for_pile_cap19"/>
      <sheetName val="Z-_GENERAL_PRICE_SUMMARY20"/>
      <sheetName val="[SHOPLIST_xls]/VW19"/>
      <sheetName val="%_prog_figs_-u5_and_total20"/>
      <sheetName val="[SHOPLIST_xls][SHOPLIST_xls]924"/>
      <sheetName val="Area_Breakdown_PER_LEVEL_LINK19"/>
      <sheetName val="CF_Input19"/>
      <sheetName val="DATA_INPUT19"/>
      <sheetName val="Vordruck-Nr__7_1_3_D19"/>
      <sheetName val="M&amp;A_D19"/>
      <sheetName val="M&amp;A_E19"/>
      <sheetName val="M&amp;A_G19"/>
      <sheetName val="[SHOPLIST_xls]70,19"/>
      <sheetName val="Base_BM-rebar19"/>
      <sheetName val="Data_Sheet19"/>
      <sheetName val="Materials_19"/>
      <sheetName val="Form_619"/>
      <sheetName val="Risk_Register19"/>
      <sheetName val="Revised_Front_Page19"/>
      <sheetName val="Diff_Run01&amp;Run0219"/>
      <sheetName val="CCS_Summary19"/>
      <sheetName val="1_Carillion_Staff19"/>
      <sheetName val="_2_Staff_&amp;_Gen_labour19"/>
      <sheetName val="3_Offices19"/>
      <sheetName val="4_TempServ19"/>
      <sheetName val="__5_Temp_Wks19"/>
      <sheetName val="_6_Addn_Plant19"/>
      <sheetName val="_7__Transport19"/>
      <sheetName val="_8_Testing19"/>
      <sheetName val="9__Miscellaneous19"/>
      <sheetName val="10__Design19"/>
      <sheetName val="_11_Insurances19"/>
      <sheetName val="_12_Client_Req_19"/>
      <sheetName val="Risk_List19"/>
      <sheetName val="Track_of_Changes19"/>
      <sheetName val="Bill_8_Doors_&amp;_Windows19"/>
      <sheetName val="Bill_9_Finishes_19"/>
      <sheetName val="Bill_10_Specialities19"/>
      <sheetName val="Contract_Division17"/>
      <sheetName val="SubContract_Type17"/>
      <sheetName val="Service_Type17"/>
      <sheetName val="PRICE_INFO16"/>
      <sheetName val="RC_SUMMARY16"/>
      <sheetName val="LABOUR_PRODUCTIVITY-TAV16"/>
      <sheetName val="MATERIAL_PRICES16"/>
      <sheetName val="P-100_MRF_DB_R116"/>
      <sheetName val="1_2_Staff_Schedule20"/>
      <sheetName val="Attach_4-1816"/>
      <sheetName val="tender_allowances19"/>
      <sheetName val="_Summary_BKG_03419"/>
      <sheetName val="BILL_3R19"/>
      <sheetName val="BLOCK-A_(MEA_SHEET)19"/>
      <sheetName val="Cost_Heading16"/>
      <sheetName val="Labour_Costs19"/>
      <sheetName val="Ewaan_Show_Kitchen_(2)16"/>
      <sheetName val="Cash_Flow_Working16"/>
      <sheetName val="MN_T_B_16"/>
      <sheetName val="D_&amp;_W_sizes16"/>
      <sheetName val="SOPMA_DD16"/>
      <sheetName val="Qtys_ZamZam_(Del__before)16"/>
      <sheetName val="Qtys_Relocation_(Del_before)16"/>
      <sheetName val="_Qtys_Sub_&amp;_Tents_(Del__befor16"/>
      <sheetName val="Qtys__Signages_(Del__before)16"/>
      <sheetName val="Qtys_Temporary_Passages_(Del)16"/>
      <sheetName val="_Qtys_Ser__Rooms_(Del_before)16"/>
      <sheetName val="Div_07_Thermal_&amp;_Moisture10"/>
      <sheetName val="Sheet_Index9"/>
      <sheetName val="Site_Dev_BOQ19"/>
      <sheetName val="Trade_Summary9"/>
      <sheetName val="Data_I_(2)16"/>
      <sheetName val="rEFERENCES_16"/>
      <sheetName val="BOQ_(2)10"/>
      <sheetName val="LABOUR_RATE10"/>
      <sheetName val="Material_Rate10"/>
      <sheetName val="Labor_abs-PW10"/>
      <sheetName val="Labor_abs-NMR10"/>
      <sheetName val="Combined_Results_10"/>
      <sheetName val="precast_RC_element10"/>
      <sheetName val="pile_Fabrication10"/>
      <sheetName val="New_Bld10"/>
      <sheetName val="Finansal_tamamlanma_Eğrisi10"/>
      <sheetName val="Status_Summary10"/>
      <sheetName val="Dash_board19"/>
      <sheetName val="2F_회의실견적(5_14_일대)12"/>
      <sheetName val="_HIT-&gt;HMC_견적(3900)12"/>
      <sheetName val="Appendix_B12"/>
      <sheetName val="Labour_Rate_16"/>
      <sheetName val="kppl_pl10"/>
      <sheetName val="Basic_Rates10"/>
      <sheetName val="2_Plex10"/>
      <sheetName val="Sheet1_(2)10"/>
      <sheetName val="4_Plex10"/>
      <sheetName val="6_Plex_10"/>
      <sheetName val="Detailed_Summary10"/>
      <sheetName val="Sheet1_(3)10"/>
      <sheetName val="Sheet1_(4)10"/>
      <sheetName val="May_0511"/>
      <sheetName val="April_0511"/>
      <sheetName val="Aug_0511"/>
      <sheetName val="July_0511"/>
      <sheetName val="June_0511"/>
      <sheetName val="Nov_0511"/>
      <sheetName val="Oct_0511"/>
      <sheetName val="Sep_0511"/>
      <sheetName val="Dropdown_List10"/>
      <sheetName val="1_-_Main_Building10"/>
      <sheetName val="1_-_Summary10"/>
      <sheetName val="2_-_Landscaping_Works10"/>
      <sheetName val="2_-_Summary10"/>
      <sheetName val="4_-_Bldg_Infra10"/>
      <sheetName val="4_-_Summary10"/>
      <sheetName val="Asset_Allocation_(CR)10"/>
      <sheetName val="Project_Benchmarking10"/>
      <sheetName val="Dashboard_(1)10"/>
      <sheetName val="VO_Agreed_to_Unifier_Sum10"/>
      <sheetName val="VO_Not_yet_Agreed_to_Unifier10"/>
      <sheetName val="VO_Anticipated_to_Unifier10"/>
      <sheetName val="EW_to_Unifier10"/>
      <sheetName val="Prov_Sums10"/>
      <sheetName val="Other_Amounts10"/>
      <sheetName val="Summary_9"/>
      <sheetName val="B04-A_-_DIA_SUDEER9"/>
      <sheetName val="04D_-_Tanmyat9"/>
      <sheetName val="13-_B04-B_&amp;_C9"/>
      <sheetName val="_SITE_09_B04-B&amp;C-AFAQ9"/>
      <sheetName val="CONSTRUCTION_COMPONENT9"/>
      <sheetName val="HB_CEC_schd_4_210"/>
      <sheetName val="HB_CEC_schd_4_310"/>
      <sheetName val="HB_CEC_schd_5_210"/>
      <sheetName val="HB_CEC_schd_6_210"/>
      <sheetName val="HB_CEC_schd_7_210"/>
      <sheetName val="HB_CEC_schd_9_210"/>
      <sheetName val="Doha_Farm10"/>
      <sheetName val="B-3_2_EB9"/>
      <sheetName val="Balance_Sheet9"/>
      <sheetName val="Other_Cost_Norms8"/>
      <sheetName val="AOP_Summary-211"/>
      <sheetName val="Estimate_for_approval9"/>
      <sheetName val="New_Rates9"/>
      <sheetName val="Labour_Rates9"/>
      <sheetName val="Status_9"/>
      <sheetName val="CLIENT_BUDGET9"/>
      <sheetName val="Reco-June_20199"/>
      <sheetName val="REMINING_PROGRESS9"/>
      <sheetName val="OS&amp;E__IT9"/>
      <sheetName val="PAID_AMOUNT9"/>
      <sheetName val="IPA_219"/>
      <sheetName val="Order_by_owner9"/>
      <sheetName val="PERLIM__Sammary9"/>
      <sheetName val="RECOVER_OF_DOUBLE_PAYMENT9"/>
      <sheetName val="rathath_al_matar9"/>
      <sheetName val="INTERNAL_LINE_9"/>
      <sheetName val="MINOVA_AL_DEYAR9"/>
      <sheetName val="BLUE_RHINE9"/>
      <sheetName val="NATIONAL_PAINT9"/>
      <sheetName val="FIRE_RATED9"/>
      <sheetName val="CIF_COST_ITEM8"/>
      <sheetName val="Rates_for_public_areas8"/>
      <sheetName val="MAIN_SUMMARY8"/>
      <sheetName val="[SHOPLIST_xls][SHOPLIST_xls]/V8"/>
      <sheetName val="Sec__A-PQ10"/>
      <sheetName val="Preamble_B10"/>
      <sheetName val="Sec__C-Dayworks10"/>
      <sheetName val="d5_10"/>
      <sheetName val="Tender_Docs9"/>
      <sheetName val="Miral_Emails9"/>
      <sheetName val="LOAs_(061619)9"/>
      <sheetName val="Contract_Conditions_(Tender)9"/>
      <sheetName val="Contract_Qualifications9"/>
      <sheetName val="YVPI_&amp;_GII9"/>
      <sheetName val="LOA_(live_sheet)9"/>
      <sheetName val="LOA_Log_(082419)9"/>
      <sheetName val="Key_Docs_Ref_9"/>
      <sheetName val="To_Mr__Boota_(072519)9"/>
      <sheetName val="Core_Data8"/>
      <sheetName val="Abs_PMRL8"/>
      <sheetName val="B2-DV_No_028"/>
      <sheetName val="TB_ALJADA8"/>
      <sheetName val="Plot_Area8"/>
      <sheetName val="Closing_entries8"/>
      <sheetName val="Executive_Summary8"/>
      <sheetName val="Sales_Tracking_Report_(STR)8"/>
      <sheetName val="Blocking_Tracking_Report_(BTR)8"/>
      <sheetName val="Bill_No_18"/>
      <sheetName val="[SHOPLIST_xls]70,/0s«iÆøí¬9"/>
      <sheetName val="[SHOPLIST_xls][SH9"/>
      <sheetName val="[SHOPLIST_xls]70_9"/>
      <sheetName val="DIV_01_General_Requirements8"/>
      <sheetName val="Bill_(1)_Main_Building8"/>
      <sheetName val="Bill_(2)_General_Site_&amp;_Parkin8"/>
      <sheetName val="wd_points8"/>
      <sheetName val="Bill_(3)_Guest_House8"/>
      <sheetName val="Bill_(4)_Family_Buildings8"/>
      <sheetName val="Bill_(5)_Villa_Buildings8"/>
      <sheetName val="Bill_(6)_Entrance_Building8"/>
      <sheetName val="Bill_(7)_Masjid8"/>
      <sheetName val="Bill_(8)_Auditorium8"/>
      <sheetName val="Bill_(9)_Site_Prep__&amp;_Roadway8"/>
      <sheetName val="Summary_Cost8"/>
      <sheetName val="lighting_points8"/>
      <sheetName val="ESTIMATE_(2)8"/>
      <sheetName val="COM_Summary8"/>
      <sheetName val="Comp_equip8"/>
      <sheetName val="Recon_Template8"/>
      <sheetName val="Quotation_FM_administration8"/>
      <sheetName val="Quotation_Visitor_and_Sec8"/>
      <sheetName val="Service_Charge8"/>
      <sheetName val="CABLES_8"/>
      <sheetName val="Quotation_Offices_108,9,10,11)8"/>
      <sheetName val="Quotation_modification8"/>
      <sheetName val="SITE_WORKS8"/>
      <sheetName val="WOOD_WORK8"/>
      <sheetName val="THERMAL_&amp;_MOISTURE_8"/>
      <sheetName val="DOORS_&amp;_WINDOWS8"/>
      <sheetName val="Additional_Items8"/>
      <sheetName val="P15_Cost_Implications8"/>
      <sheetName val="P15_uPVC_ducts-Rate_Summary8"/>
      <sheetName val="P13_uPVC_ducts8"/>
      <sheetName val="P13_Mass_Concrete8"/>
      <sheetName val="P13_Imported_Fill8"/>
      <sheetName val="P14_uPVC_ducts8"/>
      <sheetName val="P14_Mass_Concrete8"/>
      <sheetName val="P14_Imported_Fill8"/>
      <sheetName val="P14_Sand_bed_to_cable8"/>
      <sheetName val="P15_uPVC_ducts8"/>
      <sheetName val="P1926-H2B_Pkg_2A&amp;2B8"/>
      <sheetName val="P1940-H2B_Pkg_1_Guestrooms8"/>
      <sheetName val="Master_data8"/>
      <sheetName val="L_(4)8"/>
      <sheetName val="BOQ_1_928"/>
      <sheetName val="Basic_Rate9"/>
      <sheetName val="MASTER_RATE_ANALYSIS9"/>
      <sheetName val="Ref_Arch8"/>
      <sheetName val="Portfolio_List8"/>
      <sheetName val="Staff_OLD_8"/>
      <sheetName val="개시대사_(2)8"/>
      <sheetName val="Appendix-A_-GRAND_SUMMARY8"/>
      <sheetName val="D9_(New_Rate)8"/>
      <sheetName val="WATER_DUCT_-_IC_218"/>
      <sheetName val="Initial_Data8"/>
      <sheetName val="Package_Status8"/>
      <sheetName val="Asset_Desc8"/>
      <sheetName val="Cumulative_Rail_8"/>
      <sheetName val="Data_8"/>
      <sheetName val="6_2_Floor_Finishes8"/>
      <sheetName val="BUAs_and_Sales_Forecast8"/>
      <sheetName val="Lagoons_Breakdown_Prices8"/>
      <sheetName val="Cover_HW_Z2_8"/>
      <sheetName val="TOTAL_WORK8"/>
      <sheetName val="part_38"/>
      <sheetName val="pile_Length_for_Easter_fence8"/>
      <sheetName val="Div_10-Specialities_8"/>
      <sheetName val="MALE_&amp;_FEMALE_8"/>
      <sheetName val="Div_Summary8"/>
      <sheetName val="_Estimate__8"/>
      <sheetName val="Equip_8"/>
      <sheetName val="[SHOPLIST_xls]70,/0s«i_x8"/>
      <sheetName val="Contractor_Application7"/>
      <sheetName val="08_MEP_Summary7"/>
      <sheetName val="Addnl_works7"/>
      <sheetName val="B3__Material_on_Site-Detail7"/>
      <sheetName val="[SHOPLIST_xls]70_x005f_x0000_,/0_x006"/>
      <sheetName val="Drop_down6"/>
      <sheetName val="[SHOPLIST_xls][SHOPLIST_xls]925"/>
      <sheetName val="[SHOPLIST_xls][SHOPLIST_xls]926"/>
      <sheetName val="[SHOPLIST_xls][SHOPLIST_xls]927"/>
      <sheetName val="[SHOPLIST_xls][SHOPLIST_xls]928"/>
      <sheetName val="[SHOPLIST_xls][SHOPLIST_xls]929"/>
      <sheetName val="[SHOPLIST_xls][SHOPLIST_xls]930"/>
      <sheetName val="[SHOPLIST_xls][SHOPLIST_xls]931"/>
      <sheetName val="[SHOPLIST_xls][SHOPLIST_xls]932"/>
      <sheetName val="[SHOPLIST_xls][SHOPLIST_xls]933"/>
      <sheetName val="[SHOPLIST_xls][SHOPLIST_xls]934"/>
      <sheetName val="[SHOPLIST_xls][SHOPLIST_xls]935"/>
      <sheetName val="[SHOPLIST_xls][SHOPLIST_xls]936"/>
      <sheetName val="[SHOPLIST_xls][SHOPLIST_xls]937"/>
      <sheetName val="[SHOPLIST_xls][SHOPLIST_xls]938"/>
      <sheetName val="[SHOPLIST_xls][SHOPLIST_xls]939"/>
      <sheetName val="[SHOPLIST_xls][SHOPLIST_xls]940"/>
      <sheetName val="[SHOPLIST_xls][SHOPLIST_xls]941"/>
      <sheetName val="[SHOPLIST_xls][SHOPLIST_xls]942"/>
      <sheetName val="[SHOPLIST_xls][SHOPLIST_xls]943"/>
      <sheetName val="[SHOPLIST_xls][SHOPLIST_xls]944"/>
      <sheetName val="[SHOPLIST_xls][SHOPLIST_xls]945"/>
      <sheetName val="[SHOPLIST_xls][SHOPLIST_xls]946"/>
      <sheetName val="[SHOPLIST_xls][SHOPLIST_xls]947"/>
      <sheetName val="[SHOPLIST_xls][SHOPLIST_xls]948"/>
      <sheetName val="[SHOPLIST_xls][SHOPLIST_xls]949"/>
      <sheetName val="[SHOPLIST_xls][SHOPLIST_xls]950"/>
      <sheetName val="[SHOPLIST_xls][SHOPLIST_xls]951"/>
      <sheetName val="[SHOPLIST_xls][SHOPLIST_xls]952"/>
      <sheetName val="[SHOPLIST_xls][SHOPLIST_xls]953"/>
      <sheetName val="[SHOPLIST_xls][SHOPLIST_xls]954"/>
      <sheetName val="[SHOPLIST_xls][SHOPLIST_xls]955"/>
      <sheetName val="[SHOPLIST_xls][SHOPLIST_xls]956"/>
      <sheetName val="[SHOPLIST_xls][SHOPLIST_xls]957"/>
      <sheetName val="[SHOPLIST_xls][SHOPLIST_xls]958"/>
      <sheetName val="[SHOPLIST_xls][SHOPLIST_xls]959"/>
      <sheetName val="[SHOPLIST_xls][SHOPLIST_xls]960"/>
      <sheetName val="[SHOPLIST_xls][SHOPLIST_xls]961"/>
      <sheetName val="[SHOPLIST_xls][SHOPLIST_xls]962"/>
      <sheetName val="[SHOPLIST_xls][SHOPLIST_xls]963"/>
      <sheetName val="[SHOPLIST_xls][SHOPLIST_xls]964"/>
      <sheetName val="[SHOPLIST_xls][SHOPLIST_xls]965"/>
      <sheetName val="[SHOPLIST_xls][SHOPLIST_xls]966"/>
      <sheetName val="[SHOPLIST_xls][SHOPLIST_xls]967"/>
      <sheetName val="[SHOPLIST_xls][SHOPLIST_xls]968"/>
      <sheetName val="[SHOPLIST_xls][SHOPLIST_xls]969"/>
      <sheetName val="[SHOPLIST_xls][SHOPLIST_xls]970"/>
      <sheetName val="[SHOPLIST_xls][SHOPLIST_xls]971"/>
      <sheetName val="[SHOPLIST_xls][SHOPLIST_xls]972"/>
      <sheetName val="[SHOPLIST_xls][SHOPLIST_xls]973"/>
      <sheetName val="[SHOPLIST_xls][SHOPLIST_xls]974"/>
      <sheetName val="[SHOPLIST_xls][SHOPLIST_xls]975"/>
      <sheetName val="[SHOPLIST_xls][SHOPLIST_xls]976"/>
      <sheetName val="[SHOPLIST_xls][SHOPLIST_xls]977"/>
      <sheetName val="[SHOPLIST_xls][SHOPLIST_xls]978"/>
      <sheetName val="[SHOPLIST_xls][SHOPLIST_xls]979"/>
      <sheetName val="[SHOPLIST_xls][SHOPLIST_xls]980"/>
      <sheetName val="[SHOPLIST_xls][SHOPLIST_xls]981"/>
      <sheetName val="[SHOPLIST_xls][SHOPLIST_xls]982"/>
      <sheetName val="[SHOPLIST_xls][SHOPLIST_xls]983"/>
      <sheetName val="[SHOPLIST_xls][SHOPLIST_xls]984"/>
      <sheetName val="[SHOPLIST_xls][SHOPLIST_xls]985"/>
      <sheetName val="[SHOPLIST_xls][SHOPLIST_xls]986"/>
      <sheetName val="[SHOPLIST_xls][SHOPLIST_xls]987"/>
      <sheetName val="[SHOPLIST_xls][SHOPLIST_xls]988"/>
      <sheetName val="[SHOPLIST_xls][SHOPLIST_xls]989"/>
      <sheetName val="[SHOPLIST_xls][SHOPLIST_xls]990"/>
      <sheetName val="[SHOPLIST_xls][SHOPLIST_xls]991"/>
      <sheetName val="[SHOPLIST_xls][SHOPLIST_xls]992"/>
      <sheetName val="[SHOPLIST_xls][SHOPLIST_xls]993"/>
      <sheetName val="[SHOPLIST_xls][SHOPLIST_xls]994"/>
      <sheetName val="[SHOPLIST_xls][SHOPLIST_xls]995"/>
      <sheetName val="[SHOPLIST_xls][SHOPLIST_xls]996"/>
      <sheetName val="[SHOPLIST_xls][SHOPLIST_xls]997"/>
      <sheetName val="[SHOPLIST_xls][SHOPLIST_xls]998"/>
      <sheetName val="[SHOPLIST_xls][SHOPLIST_xls]999"/>
      <sheetName val="[SHOPLIST_xls][SHOPLIST_xls1000"/>
      <sheetName val="[SHOPLIST_xls][SHOPLIST_xls1001"/>
      <sheetName val="[SHOPLIST_xls][SHOPLIST_xls1002"/>
      <sheetName val="[SHOPLIST_xls][SHOPLIST_xls1003"/>
      <sheetName val="[SHOPLIST_xls][SHOPLIST_xls1004"/>
      <sheetName val="[SHOPLIST_xls][SHOPLIST_xls1005"/>
      <sheetName val="[SHOPLIST_xls][SHOPLIST_xls1006"/>
      <sheetName val="[SHOPLIST_xls][SHOPLIST_xls1007"/>
      <sheetName val="[SHOPLIST_xls][SHOPLIST_xls1008"/>
      <sheetName val="[SHOPLIST_xls][SHOPLIST_xls1009"/>
      <sheetName val="[SHOPLIST_xls][SHOPLIST_xls1010"/>
      <sheetName val="[SHOPLIST_xls][SHOPLIST_xls1011"/>
      <sheetName val="[SHOPLIST_xls][SHOPLIST_xls1012"/>
      <sheetName val="[SHOPLIST_xls][SHOPLIST_xls1013"/>
      <sheetName val="[SHOPLIST_xls][SHOPLIST_xls1014"/>
      <sheetName val="[SHOPLIST_xls][SHOPLIST_xls1015"/>
      <sheetName val="[SHOPLIST_xls][SHOPLIST_xls1016"/>
      <sheetName val="[SHOPLIST_xls][SHOPLIST_xls1017"/>
      <sheetName val="[SHOPLIST_xls][SHOPLIST_xls1018"/>
      <sheetName val="[SHOPLIST_xls][SHOPLIST_xls1019"/>
      <sheetName val="[SHOPLIST_xls][SHOPLIST_xls1020"/>
      <sheetName val="[SHOPLIST_xls][SHOPLIST_xls1021"/>
      <sheetName val="[SHOPLIST_xls][SHOPLIST_xls1022"/>
      <sheetName val="[SHOPLIST_xls][SHOPLIST_xls1023"/>
      <sheetName val="[SHOPLIST_xls][SHOPLIST_xls1024"/>
      <sheetName val="[SHOPLIST_xls][SHOPLIST_xls1025"/>
      <sheetName val="[SHOPLIST_xls][SHOPLIST_xls1026"/>
      <sheetName val="[SHOPLIST_xls][SHOPLIST_xls1027"/>
      <sheetName val="[SHOPLIST_xls][SHOPLIST_xls1028"/>
      <sheetName val="[SHOPLIST_xls][SHOPLIST_xls1029"/>
      <sheetName val="[SHOPLIST_xls][SHOPLIST_xls1030"/>
      <sheetName val="[SHOPLIST_xls][SHOPLIST_xls1031"/>
      <sheetName val="[SHOPLIST_xls][SHOPLIST_xls1032"/>
      <sheetName val="[SHOPLIST_xls][SHOPLIST_xls1033"/>
      <sheetName val="[SHOPLIST_xls][SHOPLIST_xls1034"/>
      <sheetName val="[SHOPLIST_xls][SHOPLIST_xls1035"/>
      <sheetName val="[SHOPLIST_xls][SHOPLIST_xls1036"/>
      <sheetName val="[SHOPLIST_xls][SHOPLIST_xls1037"/>
      <sheetName val="[SHOPLIST_xls][SHOPLIST_xls1038"/>
      <sheetName val="[SHOPLIST_xls][SHOPLIST_xls1039"/>
      <sheetName val="[SHOPLIST_xls][SHOPLIST_xls1040"/>
      <sheetName val="[SHOPLIST_xls][SHOPLIST_xls1041"/>
      <sheetName val="[SHOPLIST_xls][SHOPLIST_xls1042"/>
      <sheetName val="[SHOPLIST_xls][SHOPLIST_xls1043"/>
      <sheetName val="[SHOPLIST_xls][SHOPLIST_xls1044"/>
      <sheetName val="[SHOPLIST_xls][SHOPLIST_xls1045"/>
      <sheetName val="[SHOPLIST_xls][SHOPLIST_xls1046"/>
      <sheetName val="[SHOPLIST_xls][SHOPLIST_xls1047"/>
      <sheetName val="[SHOPLIST_xls][SHOPLIST_xls1048"/>
      <sheetName val="[SHOPLIST_xls][SHOPLIST_xls1049"/>
      <sheetName val="[SHOPLIST_xls][SHOPLIST_xls1050"/>
      <sheetName val="[SHOPLIST_xls][SHOPLIST_xls1051"/>
      <sheetName val="[SHOPLIST_xls][SHOPLIST_xls1052"/>
      <sheetName val="[SHOPLIST_xls]70,/0s«iÆøí¬i115"/>
      <sheetName val="[SHOPLIST_xls]70,/0s«_iÆø_í¬7"/>
      <sheetName val="[SHOPLIST_xls]70,/0s«iÆøí¬i211"/>
      <sheetName val="[SHOPLIST_xls]70,/0s«iÆøí¬i37"/>
      <sheetName val="[SHOPLIST_xls][SHOPLIST_xls1053"/>
      <sheetName val="[SHOPLIST_xls]/VWVU))7"/>
      <sheetName val="P-Ins_&amp;_Bonds9"/>
      <sheetName val="S-Curve_Update6"/>
      <sheetName val="VESSELS_6"/>
      <sheetName val="FLOOR_AND_CEILING6"/>
      <sheetName val="area_comp_2011_01_18_(2)6"/>
      <sheetName val="drop_down_lists6"/>
      <sheetName val="PH_56"/>
      <sheetName val="[SHOPLIST_xls]/VW8"/>
      <sheetName val="Admin_TAKE_OFF6"/>
      <sheetName val="[SHOPLIST_xls][SHOPLIST_xls1054"/>
      <sheetName val="[SHOPLIST_xls][SHOPLIST_xls1055"/>
      <sheetName val="[SHOPLIST_xls][SHOPLIST_xls1056"/>
      <sheetName val="[SHOPLIST_xls][SHOPLIST_xls1057"/>
      <sheetName val="[SHOPLIST_xls][SHOPLIST_xls1058"/>
      <sheetName val="[SHOPLIST_xls][SHOPLIST_xls1059"/>
      <sheetName val="[SHOPLIST_xls][SHOPLIST_xls1060"/>
      <sheetName val="[SHOPLIST_xls][SHOPLIST_xls1061"/>
      <sheetName val="Spacing_of_Delineators5"/>
      <sheetName val="EATON_SUMMARY6"/>
      <sheetName val="Outline_Cost_-_Five_star_Hotel6"/>
      <sheetName val="Schedules_PL5"/>
      <sheetName val="Schedules_BS5"/>
      <sheetName val="[SHOPLIST_xls][SHOPLIST_xls1062"/>
      <sheetName val="[SHOPLIST_xls][SHOPLIST_xls1063"/>
      <sheetName val="[SHOPLIST_xls][SHOPLIST_xls1064"/>
      <sheetName val="[SHOPLIST_xls][SHOPLIST_xls1065"/>
      <sheetName val="[SHOPLIST_xls][SHOPLIST_xls1066"/>
      <sheetName val="[SHOPLIST_xls][SHOPLIST_xls1067"/>
      <sheetName val="[SHOPLIST_xls][SHOPLIST_xls1068"/>
      <sheetName val="[SHOPLIST_xls][SHOPLIST_xls1069"/>
      <sheetName val="[SHOPLIST_xls][SHOPLIST_xls1070"/>
      <sheetName val="[SHOPLIST_xls][SHOPLIST_xls1071"/>
      <sheetName val="[SHOPLIST_xls][SHOPLIST_xls1072"/>
      <sheetName val="[SHOPLIST_xls][SHOPLIST_xls1073"/>
      <sheetName val="[SHOPLIST_xls][SHOPLIST_xls1074"/>
      <sheetName val="[SHOPLIST_xls][SHOPLIST_xls1075"/>
      <sheetName val="[SHOPLIST_xls][SHOPLIST_xls1076"/>
      <sheetName val="[SHOPLIST_xls][SHOPLIST_xls1077"/>
      <sheetName val="[SHOPLIST_xls][SHOPLIST_xls1078"/>
      <sheetName val="[SHOPLIST_xls][SHOPLIST_xls1079"/>
      <sheetName val="[SHOPLIST_xls][SHOPLIST_xls1080"/>
      <sheetName val="[SHOPLIST_xls][SHOPLIST_xls1081"/>
      <sheetName val="[SHOPLIST_xls][SHOPLIST_xls1082"/>
      <sheetName val="[SHOPLIST_xls][SHOPLIST_xls1083"/>
      <sheetName val="[SHOPLIST_xls][SHOPLIST_xls1084"/>
      <sheetName val="[SHOPLIST_xls][SHOPLIST_xls1085"/>
      <sheetName val="[SHOPLIST_xls][SHOPLIST_xls1086"/>
      <sheetName val="[SHOPLIST_xls][SHOPLIST_xls1087"/>
      <sheetName val="[SHOPLIST_xls][SHOPLIST_xls1088"/>
      <sheetName val="[SHOPLIST_xls][SHOPLIST_xls1089"/>
      <sheetName val="[SHOPLIST_xls][SHOPLIST_xls1090"/>
      <sheetName val="[SHOPLIST_xls][SHOPLIST_xls1091"/>
      <sheetName val="[SHOPLIST_xls][SHOPLIST_xls1092"/>
      <sheetName val="[SHOPLIST_xls][SHOPLIST_xls1093"/>
      <sheetName val="[SHOPLIST_xls][SHOPLIST_xls1094"/>
      <sheetName val="[SHOPLIST_xls][SHOPLIST_xls1095"/>
      <sheetName val="[SHOPLIST_xls][SHOPLIST_xls1096"/>
      <sheetName val="[SHOPLIST_xls][SHOPLIST_xls1097"/>
      <sheetName val="[SHOPLIST_xls][SHOPLIST_xls1098"/>
      <sheetName val="[SHOPLIST_xls][SHOPLIST_xls1099"/>
      <sheetName val="Cost_Heaࡤing1"/>
      <sheetName val="[SHOPLIST_xls][SHOPLIST_xls1100"/>
      <sheetName val="[SHOPLIST_xls][SHOPLIST_xls1101"/>
      <sheetName val="[SHOPLIST_xls][SHOPLIST_xls1102"/>
      <sheetName val="[SHOPLIST_xls][SHOPLIST_xls1103"/>
      <sheetName val="[SHOPLIST_xls][SHOPLIST_xls1104"/>
      <sheetName val="[SHOPLIST_xls][SHOPLIST_xls1105"/>
      <sheetName val="[SHOPLIST_xls][SHOPLIST_xls1106"/>
      <sheetName val="[SHOPLIST_xls][SHOPLIST_xls1107"/>
      <sheetName val="[SHOPLIST_xls][SHOPLIST_xls1108"/>
      <sheetName val="[SHOPLIST_xls][SHOPLIST_xls1109"/>
      <sheetName val="[SHOPLIST_xls][SHOPLIST_xls1110"/>
      <sheetName val="[SHOPLIST_xls][SHOPLIST_xls1111"/>
      <sheetName val="[SHOPLIST_xls][SHOPLIST_xls1112"/>
      <sheetName val="[SHOPLIST_xls][SHOPLIST_xls1113"/>
      <sheetName val="[SHOPLIST_xls][SHOPLIST_xls1114"/>
      <sheetName val="[SHOPLIST_xls][SHOPLIST_xls1115"/>
      <sheetName val="[SHOPLIST_xls][SHOPLIST_xls1116"/>
      <sheetName val="[SHOPLIST_xls][SHOPLIST_xls1117"/>
      <sheetName val="[SHOPLIST_xls][SHOPLIST_xls1118"/>
      <sheetName val="[SHOPLIST_xls][SHOPLIST_xls1119"/>
      <sheetName val="[SHOPLIST_xls][SHOPLIST_xls1120"/>
      <sheetName val="[SHOPLIST_xls][SHOPLIST_xls1121"/>
      <sheetName val="[SHOPLIST_xls][SHOPLIST_xls1122"/>
      <sheetName val="[SHOPLIST_xls][SHOPLIST_xls1123"/>
      <sheetName val="[SHOPLIST_xls][SHOPLIST_xls1124"/>
      <sheetName val="[SHOPLIST_xls][SHOPLIST_xls1125"/>
      <sheetName val="[SHOPLIST_xls][SHOPLIST_xls1126"/>
      <sheetName val="[SHOPLIST_xls][SHOPLIST_xls1127"/>
      <sheetName val="[SHOPLIST_xls][SHOPLIST_xls1128"/>
      <sheetName val="[SHOPLIST_xls][SHOPLIST_xls1129"/>
      <sheetName val="[SHOPLIST_xls][SHOPLIST_xls1130"/>
      <sheetName val="[SHOPLIST_xls][SHOPLIST_xls1131"/>
      <sheetName val="[SHOPLIST_xls][SHOPLIST_xls1132"/>
      <sheetName val="[SHOPLIST_xls][SHOPLIST_xls1133"/>
      <sheetName val="[SHOPLIST_xls][SHOPLIST_xls1134"/>
      <sheetName val="[SHOPLIST_xls][SHOPLIST_xls1135"/>
      <sheetName val="[SHOPLIST_xls][SHOPLIST_xls1136"/>
      <sheetName val="[SHOPLIST_xls][SHOPLIST_xls1137"/>
      <sheetName val="[SHOPLIST_xls]70_x005f_x0000___0_x015"/>
      <sheetName val="bill_no__31"/>
      <sheetName val="Cost_Rates1"/>
      <sheetName val="[SHOPLIST_xls]70_x005f_x0000___0_x016"/>
      <sheetName val="[SHOPLIST_xls]70_x005f_x0000___0_x017"/>
      <sheetName val="[SHOPLIST_xls]_VW__VU________34"/>
      <sheetName val="[SHOPLIST_xls]_VW__VU________35"/>
      <sheetName val="[SHOPLIST_xls]70_x005f_x0000___0_x018"/>
      <sheetName val="[SHOPLIST_xls]_VW__VU________36"/>
      <sheetName val="[SHOPLIST_xls]_SHOPLIST_xls1510"/>
      <sheetName val="[SHOPLIST_xls]_SHOPLIST_xls1511"/>
      <sheetName val="[SHOPLIST_xls]_SHOPLIST_xls1512"/>
      <sheetName val="[SHOPLIST_xls]_SHOPLIST_xls1513"/>
      <sheetName val="[SHOPLIST_xls]_SHOPLIST_xls1514"/>
      <sheetName val="[SHOPLIST_xls]_SHOPLIST_xls1515"/>
      <sheetName val="[SHOPLIST_xls]_SHOPLIST_xls1516"/>
      <sheetName val="[SHOPLIST_xls]_SHOPLIST_xls1517"/>
      <sheetName val="[SHOPLIST_xls]_SHOPLIST_xls1518"/>
      <sheetName val="[SHOPLIST_xls]_SHOPLIST_xls1519"/>
      <sheetName val="[SHOPLIST_xls]_SHOPLIST_xls1520"/>
      <sheetName val="[SHOPLIST_xls]_SHOPLIST_xls1521"/>
      <sheetName val="[SHOPLIST_xls]_SHOPLIST_xls1522"/>
      <sheetName val="[SHOPLIST_xls]_SHOPLIST_xls1523"/>
      <sheetName val="[SHOPLIST_xls]_SHOPLIST_xls1524"/>
      <sheetName val="[SHOPLIST_xls]_SHOPLIST_xls1525"/>
      <sheetName val="[SHOPLIST_xls]_SHOPLIST_xls1526"/>
      <sheetName val="[SHOPLIST_xls]_SHOPLIST_xls1527"/>
      <sheetName val="[SHOPLIST_xls]_SHOPLIST_xls1528"/>
      <sheetName val="[SHOPLIST_xls]_SHOPLIST_xls1529"/>
      <sheetName val="[SHOPLIST_xls]_SHOPLIST_xls1530"/>
      <sheetName val="[SHOPLIST_xls]_SHOPLIST_xls1531"/>
      <sheetName val="[SHOPLIST_xls]_SHOPLIST_xls1532"/>
      <sheetName val="[SHOPLIST_xls]_SHOPLIST_xls1533"/>
      <sheetName val="[SHOPLIST_xls]_SHOPLIST_xls1534"/>
      <sheetName val="[SHOPLIST_xls]_SHOPLIST_xls1535"/>
      <sheetName val="[SHOPLIST_xls]_SHOPLIST_xls1536"/>
      <sheetName val="[SHOPLIST_xls]_SHOPLIST_xls1537"/>
      <sheetName val="[SHOPLIST_xls]_SHOPLIST_xls1538"/>
      <sheetName val="[SHOPLIST_xls]_SHOPLIST_xls1539"/>
      <sheetName val="[SHOPLIST_xls]_SHOPLIST_xls1540"/>
      <sheetName val="[SHOPLIST_xls]_SHOPLIST_xls1541"/>
      <sheetName val="[SHOPLIST_xls]_SHOPLIST_xls1542"/>
      <sheetName val="[SHOPLIST_xls]_SHOPLIST_xls1543"/>
      <sheetName val="[SHOPLIST_xls]_SHOPLIST_xls1544"/>
      <sheetName val="[SHOPLIST_xls]_SHOPLIST_xls1545"/>
      <sheetName val="[SHOPLIST_xls]_SHOPLIST_xls1546"/>
      <sheetName val="[SHOPLIST_xls]_SHOPLIST_xls1547"/>
      <sheetName val="[SHOPLIST_xls]_SHOPLIST_xls1548"/>
      <sheetName val="[SHOPLIST_xls]_SHOPLIST_xls1549"/>
      <sheetName val="[SHOPLIST_xls]_SHOPLIST_xls1550"/>
      <sheetName val="[SHOPLIST_xls]_SHOPLIST_xls1551"/>
      <sheetName val="[SHOPLIST_xls]_SHOPLIST_xls1552"/>
      <sheetName val="[SHOPLIST_xls]_SHOPLIST_xls1553"/>
      <sheetName val="[SHOPLIST_xls]_SHOPLIST_xls1554"/>
      <sheetName val="[SHOPLIST_xls]_SHOPLIST_xls1555"/>
      <sheetName val="[SHOPLIST_xls]_SHOPLIST_xls1556"/>
      <sheetName val="[SHOPLIST_xls]_SHOPLIST_xls1557"/>
      <sheetName val="[SHOPLIST_xls]_SHOPLIST_xls1558"/>
      <sheetName val="[SHOPLIST_xls]_SHOPLIST_xls1559"/>
      <sheetName val="[SHOPLIST_xls]_SHOPLIST_xls1560"/>
      <sheetName val="[SHOPLIST_xls]_SHOPLIST_xls1561"/>
      <sheetName val="[SHOPLIST_xls]_SHOPLIST_xls1562"/>
      <sheetName val="[SHOPLIST_xls]_SHOPLIST_xls1563"/>
      <sheetName val="[SHOPLIST_xls]_SHOPLIST_xls1564"/>
      <sheetName val="[SHOPLIST_xls]_SHOPLIST_xls1565"/>
      <sheetName val="[SHOPLIST_xls]_SHOPLIST_xls1566"/>
      <sheetName val="[SHOPLIST_xls]_SHOPLIST_xls1567"/>
      <sheetName val="[SHOPLIST_xls]_SHOPLIST_xls1568"/>
      <sheetName val="[SHOPLIST_xls]_SHOPLIST_xls1569"/>
      <sheetName val="[SHOPLIST_xls]_SHOPLIST_xls1570"/>
      <sheetName val="[SHOPLIST_xls]_SHOPLIST_xls1571"/>
      <sheetName val="[SHOPLIST_xls]_SHOPLIST_xls1572"/>
      <sheetName val="[SHOPLIST_xls]_SHOPLIST_xls1573"/>
      <sheetName val="[SHOPLIST_xls]_SHOPLIST_xls1574"/>
      <sheetName val="[SHOPLIST_xls]_SHOPLIST_xls1575"/>
      <sheetName val="[SHOPLIST_xls]_SHOPLIST_xls1576"/>
      <sheetName val="[SHOPLIST_xls]_SHOPLIST_xls1577"/>
      <sheetName val="[SHOPLIST_xls]_SHOPLIST_xls1578"/>
      <sheetName val="[SHOPLIST_xls]_SHOPLIST_xls1579"/>
      <sheetName val="[SHOPLIST_xls]_SHOPLIST_xls1580"/>
      <sheetName val="[SHOPLIST_xls]_SHOPLIST_xls1581"/>
      <sheetName val="[SHOPLIST_xls]_SHOPLIST_xls1582"/>
      <sheetName val="[SHOPLIST_xls]_SHOPLIST_xls1583"/>
      <sheetName val="[SHOPLIST_xls]_SHOPLIST_xls1584"/>
      <sheetName val="[SHOPLIST_xls]_SHOPLIST_xls1585"/>
      <sheetName val="[SHOPLIST_xls]70,/0s«iÆøí¬i42"/>
      <sheetName val="[SHOPLIST_xls]70,/0s«iÆøí¬i52"/>
      <sheetName val="Rectangular_Duct1"/>
      <sheetName val="Product_Sheet401"/>
      <sheetName val="[SHOPLIST_xls]70,/0s«iÆøí¬i62"/>
      <sheetName val="[SHOPLIST_xls]/VW110"/>
      <sheetName val="[SHOPLIST_xls]70,/0s«iÆøí¬i72"/>
      <sheetName val="[SHOPLIST_xls]/VW22"/>
      <sheetName val="[SHOPLIST_xls]70,/0s«_iÆø_í¬_29"/>
      <sheetName val="[SHOPLIST_xls]70?,/0?s«i?Æøí¬29"/>
      <sheetName val="[SHOPLIST_xls]70,/0s«_iÆø_í¬_30"/>
      <sheetName val="[SHOPLIST_xls]70?,/0?s«i?Æøí¬30"/>
      <sheetName val="[SHOPLIST_xls]70,/0s«iÆøí¬i82"/>
      <sheetName val="[SHOPLIST_xls]/VW32"/>
      <sheetName val="[SHOPLIST_xls]70,/0s«_iÆø_í¬_31"/>
      <sheetName val="[SHOPLIST_xls]70?,/0?s«i?Æøí¬31"/>
      <sheetName val="[SHOPLIST_xls]70,/0s«iÆøí¬i132"/>
      <sheetName val="[SHOPLIST_xls]/VW82"/>
      <sheetName val="[SHOPLIST_xls]70,/0s«_iÆø_í¬_32"/>
      <sheetName val="[SHOPLIST_xls]70?,/0?s«i?Æøí¬32"/>
      <sheetName val="[SHOPLIST_xls]70,/0s«iÆøí¬i102"/>
      <sheetName val="[SHOPLIST_xls]/VW52"/>
      <sheetName val="[SHOPLIST_xls]70,/0s«_iÆø_í¬_33"/>
      <sheetName val="[SHOPLIST_xls]70?,/0?s«i?Æøí¬33"/>
      <sheetName val="[SHOPLIST_xls]70,/0s«iÆøí¬i92"/>
      <sheetName val="[SHOPLIST_xls]/VW42"/>
      <sheetName val="[SHOPLIST_xls]70,/0s«_iÆø_í¬_34"/>
      <sheetName val="[SHOPLIST_xls]70?,/0?s«i?Æøí¬34"/>
      <sheetName val="[SHOPLIST_xls]70,/0s«iÆøí¬i122"/>
      <sheetName val="[SHOPLIST_xls]/VW72"/>
      <sheetName val="[SHOPLIST_xls]/VWVU))tÏØ0_258"/>
      <sheetName val="[SHOPLIST_xls]/VWVU))tÏØ0_259"/>
      <sheetName val="[SHOPLIST_xls]70,/0s«_iÆø_í¬_35"/>
      <sheetName val="[SHOPLIST_xls]70?,/0?s«i?Æøí¬35"/>
      <sheetName val="[SHOPLIST_xls]70,/0s«iÆøí¬i116"/>
      <sheetName val="[SHOPLIST_xls]/VW62"/>
      <sheetName val="[SHOPLIST_xls]/VWVU))tÏØ0_260"/>
      <sheetName val="[SHOPLIST_xls]/VWVU))tÏØ0_261"/>
      <sheetName val="[SHOPLIST_xls]/VWVU))tÏØ0_262"/>
      <sheetName val="[SHOPLIST_xls]/VWVU))tÏØ0_263"/>
      <sheetName val="[SHOPLIST_xls]70,/0s«_iÆø_í¬_36"/>
      <sheetName val="[SHOPLIST_xls]70?,/0?s«i?Æøí¬36"/>
      <sheetName val="[SHOPLIST_xls]70,/0s«iÆøí¬i142"/>
      <sheetName val="[SHOPLIST_xls]/VW92"/>
      <sheetName val="[SHOPLIST_xls]/VWVU))tÏØ0_264"/>
      <sheetName val="[SHOPLIST_xls]/VWVU))tÏØ0_265"/>
      <sheetName val="[SHOPLIST_xls]/VWVU))tÏØ0_266"/>
      <sheetName val="[SHOPLIST_xls]/VWVU))tÏØ0_267"/>
      <sheetName val="[SHOPLIST_xls]/VWVU))tÏØ0_268"/>
      <sheetName val="[SHOPLIST_xls]70,/0s«_iÆø_í¬_37"/>
      <sheetName val="[SHOPLIST_xls]70?,/0?s«i?Æøí¬37"/>
      <sheetName val="[SHOPLIST_xls]70,/0s«iÆøí¬i152"/>
      <sheetName val="[SHOPLIST_xls]/VW102"/>
      <sheetName val="[SHOPLIST_xls]/VWVU))tÏØ0_269"/>
      <sheetName val="[SHOPLIST_xls]/VWVU))tÏØ0_270"/>
      <sheetName val="[SHOPLIST_xls]/VWVU))tÏØ0_271"/>
      <sheetName val="[SHOPLIST_xls]/VWVU))tÏØ0_272"/>
      <sheetName val="[SHOPLIST_xls]/VWVU))tÏØ0_273"/>
      <sheetName val="[SHOPLIST_xls]70,/0s«_iÆø_í¬_38"/>
      <sheetName val="[SHOPLIST_xls]70?,/0?s«i?Æøí¬38"/>
      <sheetName val="RBD_ENG1"/>
      <sheetName val="RBD_SLD_RLD1"/>
      <sheetName val="V_Summary1"/>
      <sheetName val="HO_Costs1"/>
      <sheetName val="Advance_Recovery1"/>
      <sheetName val="P_Staff_fac1"/>
      <sheetName val="Cost_Summary1"/>
      <sheetName val="Cost_Summary_SD1"/>
      <sheetName val="Schedule_S-Curve_Revision#31"/>
      <sheetName val="2_223M_due_to_adj_profit1"/>
      <sheetName val="Summary_year_Plan1"/>
      <sheetName val="[SHOPLIST_xls]_SHOPLIST_xls1586"/>
      <sheetName val="[SHOPLIST_xls]_SHOPLIST_xls1587"/>
      <sheetName val="[SHOPLIST_xls]_SHOPLIST_xls1588"/>
      <sheetName val="[SHOPLIST_xls]_SHOPLIST_xls1589"/>
      <sheetName val="[SHOPLIST_xls]_SHOPLIST_xls1590"/>
      <sheetName val="[SHOPLIST_xls]_SHOPLIST_xls1591"/>
      <sheetName val="[SHOPLIST_xls]_SHOPLIST_xls1592"/>
      <sheetName val="[SHOPLIST_xls]_SHOPLIST_xls1593"/>
      <sheetName val="[SHOPLIST_xls]_SHOPLIST_xls1594"/>
      <sheetName val="[SHOPLIST_xls]_SHOPLIST_xls1595"/>
      <sheetName val="[SHOPLIST_xls]_SHOPLIST_xls1596"/>
      <sheetName val="[SHOPLIST_xls]_SHOPLIST_xls1597"/>
      <sheetName val="[SHOPLIST_xls]_SHOPLIST_xls1598"/>
      <sheetName val="[SHOPLIST_xls]_SHOPLIST_xls1599"/>
      <sheetName val="[SHOPLIST_xls]_SHOPLIST_xls1600"/>
      <sheetName val="[SHOPLIST_xls]_SHOPLIST_xls1601"/>
      <sheetName val="[SHOPLIST_xls]_SHOPLIST_xls1602"/>
      <sheetName val="[SHOPLIST_xls]_SHOPLIST_xls1603"/>
      <sheetName val="[SHOPLIST_xls]_SHOPLIST_xls1604"/>
      <sheetName val="[SHOPLIST_xls]_SHOPLIST_xls1605"/>
      <sheetName val="[SHOPLIST_xls]_SHOPLIST_xls1606"/>
      <sheetName val="[SHOPLIST_xls]_SHOPLIST_xls1607"/>
      <sheetName val="[SHOPLIST_xls]_SHOPLIST_xls1608"/>
      <sheetName val="[SHOPLIST_xls]_SHOPLIST_xls1609"/>
      <sheetName val="[SHOPLIST_xls]_SHOPLIST_xls1610"/>
      <sheetName val="[SHOPLIST_xls]_SHOPLIST_xls1611"/>
      <sheetName val="[SHOPLIST_xls]_SHOPLIST_xls1612"/>
      <sheetName val="[SHOPLIST_xls]_SHOPLIST_xls1613"/>
      <sheetName val="[SHOPLIST_xls]_SHOPLIST_xls1614"/>
      <sheetName val="[SHOPLIST_xls]_SHOPLIST_xls1615"/>
      <sheetName val="[SHOPLIST_xls]_SHOPLIST_xls1616"/>
      <sheetName val="[SHOPLIST_xls]_SHOPLIST_xls1617"/>
      <sheetName val="[SHOPLIST_xls]_SHOPLIST_xls1618"/>
      <sheetName val="[SHOPLIST_xls]_SHOPLIST_xls1619"/>
      <sheetName val="[SHOPLIST_xls]_SHOPLIST_xls1620"/>
      <sheetName val="[SHOPLIST_xls]_SHOPLIST_xls1621"/>
      <sheetName val="[SHOPLIST_xls]_SHOPLIST_xls1622"/>
      <sheetName val="[SHOPLIST_xls]_SHOPLIST_xls1623"/>
      <sheetName val="[SHOPLIST_xls]_SHOPLIST_xls1624"/>
      <sheetName val="[SHOPLIST_xls]_SHOPLIST_xls1625"/>
      <sheetName val="[SHOPLIST_xls]_SHOPLIST_xls1626"/>
      <sheetName val="[SHOPLIST_xls]_SHOPLIST_xls1627"/>
      <sheetName val="[SHOPLIST_xls]_SHOPLIST_xls1628"/>
      <sheetName val="[SHOPLIST_xls]_SHOPLIST_xls1629"/>
      <sheetName val="[SHOPLIST_xls]_SHOPLIST_xls1630"/>
      <sheetName val="[SHOPLIST_xls]_SHOPLIST_xls1631"/>
      <sheetName val="[SHOPLIST_xls]_SHOPLIST_xls1632"/>
      <sheetName val="[SHOPLIST_xls]_SHOPLIST_xls1633"/>
      <sheetName val="[SHOPLIST_xls]_SHOPLIST_xls1634"/>
      <sheetName val="[SHOPLIST_xls]_SHOPLIST_xls1635"/>
      <sheetName val="[SHOPLIST_xls]_SHOPLIST_xls1636"/>
      <sheetName val="[SHOPLIST_xls]_SHOPLIST_xls1637"/>
      <sheetName val="[SHOPLIST_xls]_SHOPLIST_xls1638"/>
      <sheetName val="[SHOPLIST_xls]_SHOPLIST_xls1639"/>
      <sheetName val="[SHOPLIST_xls]_SHOPLIST_xls1640"/>
      <sheetName val="[SHOPLIST_xls]_SHOPLIST_xls1641"/>
      <sheetName val="[SHOPLIST_xls]_SHOPLIST_xls1642"/>
      <sheetName val="[SHOPLIST_xls]_SHOPLIST_xls1643"/>
      <sheetName val="[SHOPLIST_xls]_SHOPLIST_xls1644"/>
      <sheetName val="[SHOPLIST_xls]_SHOPLIST_xls1645"/>
      <sheetName val="[SHOPLIST_xls]_SHOPLIST_xls1646"/>
      <sheetName val="[SHOPLIST_xls]_SHOPLIST_xls1647"/>
      <sheetName val="[SHOPLIST_xls]_SHOPLIST_xls1648"/>
      <sheetName val="[SHOPLIST_xls]_SHOPLIST_xls1649"/>
      <sheetName val="[SHOPLIST_xls]_SHOPLIST_xls1650"/>
      <sheetName val="[SHOPLIST_xls]_SHOPLIST_xls1651"/>
      <sheetName val="[SHOPLIST_xls]_SHOPLIST_xls1652"/>
      <sheetName val="[SHOPLIST_xls]_SHOPLIST_xls1653"/>
      <sheetName val="[SHOPLIST_xls]_SHOPLIST_xls1654"/>
      <sheetName val="[SHOPLIST_xls]_SHOPLIST_xls1655"/>
      <sheetName val="[SHOPLIST_xls]_SHOPLIST_xls1656"/>
      <sheetName val="[SHOPLIST_xls]_SHOPLIST_xls1657"/>
      <sheetName val="[SHOPLIST_xls]_SHOPLIST_xls1658"/>
      <sheetName val="[SHOPLIST_xls]_SHOPLIST_xls1659"/>
      <sheetName val="[SHOPLIST_xls]_SHOPLIST_xls1660"/>
      <sheetName val="[SHOPLIST_xls]_SHOPLIST_xls1661"/>
      <sheetName val="[SHOPLIST_xls]_SHOPLIST_xls1662"/>
      <sheetName val="[SHOPLIST_xls]_SHOPLIST_xls1663"/>
      <sheetName val="[SHOPLIST_xls]_SHOPLIST_xls1664"/>
      <sheetName val="[SHOPLIST_xls]_SHOPLIST_xls1665"/>
      <sheetName val="[SHOPLIST_xls]_SHOPLIST_xls1666"/>
      <sheetName val="[SHOPLIST_xls]_SHOPLIST_xls1667"/>
      <sheetName val="[SHOPLIST_xls]_SHOPLIST_xls1668"/>
      <sheetName val="[SHOPLIST_xls]_SHOPLIST_xls1669"/>
      <sheetName val="[SHOPLIST_xls]_SHOPLIST_xls1670"/>
      <sheetName val="[SHOPLIST_xls]_SHOPLIST_xls1671"/>
      <sheetName val="[SHOPLIST_xls]_SHOPLIST_xls1672"/>
      <sheetName val="[SHOPLIST_xls]_SHOPLIST_xls1673"/>
      <sheetName val="[SHOPLIST_xls]_SHOPLIST_xls1674"/>
      <sheetName val="[SHOPLIST_xls]_SHOPLIST_xls1675"/>
      <sheetName val="[SHOPLIST_xls]_SHOPLIST_xls1676"/>
      <sheetName val="[SHOPLIST_xls]_SHOPLIST_xls1677"/>
      <sheetName val="[SHOPLIST_xls]_SHOPLIST_xls1678"/>
      <sheetName val="[SHOPLIST_xls]_SHOPLIST_xls1679"/>
      <sheetName val="[SHOPLIST_xls]_SHOPLIST_xls1680"/>
      <sheetName val="[SHOPLIST_xls]_SHOPLIST_xls1681"/>
      <sheetName val="[SHOPLIST_xls]_SHOPLIST_xls1682"/>
      <sheetName val="[SHOPLIST_xls]_SHOPLIST_xls1683"/>
      <sheetName val="[SHOPLIST_xls]_SHOPLIST_xls1684"/>
      <sheetName val="[SHOPLIST_xls]_SHOPLIST_xls1685"/>
      <sheetName val="[SHOPLIST_xls]_SHOPLIST_xls1686"/>
      <sheetName val="[SHOPLIST_xls]_SHOPLIST_xls1687"/>
      <sheetName val="[SHOPLIST_xls]_SHOPLIST_xls1688"/>
      <sheetName val="[SHOPLIST_xls]_SHOPLIST_xls1689"/>
      <sheetName val="[SHOPLIST_xls]_SHOPLIST_xls1690"/>
      <sheetName val="[SHOPLIST_xls]_SHOPLIST_xls1691"/>
      <sheetName val="[SHOPLIST_xls]_SHOPLIST_xls1692"/>
      <sheetName val="[SHOPLIST_xls]_SHOPLIST_xls1693"/>
      <sheetName val="[SHOPLIST_xls]_SHOPLIST_xls1694"/>
      <sheetName val="[SHOPLIST_xls]_SHOPLIST_xls1695"/>
      <sheetName val="[SHOPLIST_xls]_SHOPLIST_xls1696"/>
      <sheetName val="[SHOPLIST_xls]_SHOPLIST_xls1697"/>
      <sheetName val="[SHOPLIST_xls]_SHOPLIST_xls1698"/>
      <sheetName val="[SHOPLIST_xls]_SHOPLIST_xls1699"/>
      <sheetName val="[SHOPLIST_xls]_SHOPLIST_xls1700"/>
      <sheetName val="[SHOPLIST_xls]_SHOPLIST_xls1701"/>
      <sheetName val="[SHOPLIST_xls]_SHOPLIST_xls1702"/>
      <sheetName val="[SHOPLIST_xls]_SHOPLIST_xls1703"/>
      <sheetName val="[SHOPLIST_xls]_SHOPLIST_xls1704"/>
      <sheetName val="[SHOPLIST_xls]_SHOPLIST_xls1705"/>
      <sheetName val="[SHOPLIST_xls]_SHOPLIST_xls1706"/>
      <sheetName val="[SHOPLIST_xls]_SHOPLIST_xls1707"/>
      <sheetName val="[SHOPLIST_xls]_SHOPLIST_xls1708"/>
      <sheetName val="[SHOPLIST_xls]_SHOPLIST_xls1709"/>
      <sheetName val="[SHOPLIST_xls]_SHOPLIST_xls1710"/>
      <sheetName val="[SHOPLIST_xls]_SHOPLIST_xls1711"/>
      <sheetName val="[SHOPLIST_xls]_SHOPLIST_xls1712"/>
      <sheetName val="[SHOPLIST_xls]_SHOPLIST_xls1713"/>
      <sheetName val="[SHOPLIST_xls]_SHOPLIST_xls1714"/>
      <sheetName val="[SHOPLIST_xls]_SHOPLIST_xls1715"/>
      <sheetName val="[SHOPLIST_xls]_SHOPLIST_xls1716"/>
      <sheetName val="[SHOPLIST_xls]_SHOPLIST_xls1717"/>
      <sheetName val="[SHOPLIST_xls]_SHOPLIST_xls1718"/>
      <sheetName val="[SHOPLIST_xls]_SHOPLIST_xls1719"/>
      <sheetName val="[SHOPLIST_xls]_SHOPLIST_xls1720"/>
      <sheetName val="[SHOPLIST_xls]_SHOPLIST_xls1721"/>
      <sheetName val="[SHOPLIST_xls]_SHOPLIST_xls1722"/>
      <sheetName val="[SHOPLIST_xls]_SHOPLIST_xls1723"/>
      <sheetName val="[SHOPLIST_xls]_SHOPLIST_xls1724"/>
      <sheetName val="[SHOPLIST_xls]_SHOPLIST_xls1725"/>
      <sheetName val="[SHOPLIST_xls]_SHOPLIST_xls1726"/>
      <sheetName val="[SHOPLIST_xls]_SHOPLIST_xls1727"/>
      <sheetName val="[SHOPLIST_xls]_SHOPLIST_xls1728"/>
      <sheetName val="[SHOPLIST_xls]_SHOPLIST_xls1729"/>
      <sheetName val="[SHOPLIST_xls]_SHOPLIST_xls1730"/>
      <sheetName val="[SHOPLIST_xls]_SHOPLIST_xls1731"/>
      <sheetName val="[SHOPLIST_xls]_SHOPLIST_xls1732"/>
      <sheetName val="[SHOPLIST_xls]_SHOPLIST_xls1733"/>
      <sheetName val="[SHOPLIST_xls]_SHOPLIST_xls1734"/>
      <sheetName val="[SHOPLIST_xls]_SHOPLIST_xls1735"/>
      <sheetName val="[SHOPLIST_xls]_SHOPLIST_xls1736"/>
      <sheetName val="[SHOPLIST_xls]_SHOPLIST_xls1737"/>
      <sheetName val="[SHOPLIST_xls]_SHOPLIST_xls1738"/>
      <sheetName val="[SHOPLIST_xls]_SHOPLIST_xls1739"/>
      <sheetName val="[SHOPLIST_xls]_SHOPLIST_xls1740"/>
      <sheetName val="[SHOPLIST_xls]_SHOPLIST_xls1741"/>
      <sheetName val="[SHOPLIST_xls]_SHOPLIST_xls1742"/>
      <sheetName val="[SHOPLIST_xls]_SHOPLIST_xls1743"/>
      <sheetName val="[SHOPLIST_xls]_SHOPLIST_xls1744"/>
      <sheetName val="[SHOPLIST_xls]_SHOPLIST_xls1745"/>
      <sheetName val="[SHOPLIST_xls]_SHOPLIST_xls1746"/>
      <sheetName val="[SHOPLIST_xls]70___0_s__i____56"/>
      <sheetName val="総括表"/>
      <sheetName val="Dashboard"/>
      <sheetName val="Imp Cost"/>
      <sheetName val="Joinery"/>
      <sheetName val="General Schedule"/>
      <sheetName val="basic-final"/>
      <sheetName val="Culverts"/>
      <sheetName val="Machinery-final"/>
      <sheetName val="Bituminous"/>
      <sheetName val="Site clearance"/>
      <sheetName val="Subase"/>
      <sheetName val="cash ph 3a"/>
      <sheetName val="Ana Blanket"/>
      <sheetName val="Part 2"/>
      <sheetName val="mem-property"/>
      <sheetName val="Coalmine"/>
      <sheetName val="pricing"/>
      <sheetName val="sof"/>
      <sheetName val="9011 EXPAT_MANP"/>
      <sheetName val="장비"/>
      <sheetName val="노무"/>
      <sheetName val="자재"/>
      <sheetName val="산근1"/>
      <sheetName val="Plant &amp;  Machinery"/>
      <sheetName val="[SHOPLIST.xls]70___0_s�_i_��__2"/>
      <sheetName val="demir"/>
      <sheetName val="foot-slab_reinR_x0010_"/>
      <sheetName val="foot-slab_reinh/"/>
      <sheetName val="foot-slab_reinÀ"/>
      <sheetName val="foot-slab_rein_x0008_ "/>
      <sheetName val="foot-slab_rein0ê"/>
      <sheetName val="foot-slab_rein`_x0010_"/>
      <sheetName val="foot-slab_reinP_x000c_"/>
      <sheetName val="foot-slab_reinÀ_x0009_"/>
      <sheetName val="foot-slab_rein]¼"/>
      <sheetName val="foot-slab_reindP"/>
      <sheetName val="foot-slab_rein_x0002__x0000_"/>
      <sheetName val="foot-slab_rein_x0018_¼"/>
      <sheetName val="tj定额"/>
      <sheetName val="基础数据"/>
      <sheetName val="设置"/>
      <sheetName val="送电线路建筑安装工程费用汇总表（表二丙） 预规"/>
      <sheetName val="送电线路建筑安装工程费用汇总表（表二丙）行规"/>
      <sheetName val="Commodities"/>
      <sheetName val="[SHOPLIST.xls]_SHOPLIST_x_11237"/>
      <sheetName val="[SHOPLIST.xls]_SHOPLIST_x_11238"/>
      <sheetName val="[SHOPLIST.xls]_SHOPLIST_x_11239"/>
      <sheetName val="[SHOPLIST.xls]_SHOPLIST_x_11240"/>
      <sheetName val="[SHOPLIST.xls]_SHOPLIST_x_11241"/>
      <sheetName val="[SHOPLIST.xls]_SHOPLIST_x_11242"/>
      <sheetName val="[SHOPLIST.xls]_SHOPLIST_x_11243"/>
      <sheetName val="[SHOPLIST.xls]_SHOPLIST_x_11244"/>
      <sheetName val="[SHOPLIST.xls]_SHOPLIST_x_11245"/>
      <sheetName val="[SHOPLIST.xls]_SHOPLIST_x_11246"/>
      <sheetName val="[SHOPLIST.xls]_SHOPLIST_x_11247"/>
      <sheetName val="[SHOPLIST.xls]_SHOPLIST_x_11248"/>
      <sheetName val="[SHOPLIST.xls]_SHOPLIST_x_11249"/>
      <sheetName val="[SHOPLIST.xls]_SHOPLIST_x_11250"/>
      <sheetName val="[SHOPLIST.xls]_SHOPLIST_x_11251"/>
      <sheetName val="[SHOPLIST.xls]_SHOPLIST_x_11252"/>
      <sheetName val="[SHOPLIST.xls]_SHOPLIST_x_11253"/>
      <sheetName val="[SHOPLIST.xls]_SHOPLIST_x_11254"/>
      <sheetName val="[SHOPLIST.xls]_SHOPLIST_x_11255"/>
      <sheetName val="[SHOPLIST.xls]_SHOPLIST_x_11256"/>
      <sheetName val="[SHOPLIST.xls]_SHOPLIST_x_11257"/>
      <sheetName val="[SHOPLIST.xls]_SHOPLIST_x_11258"/>
      <sheetName val="[SHOPLIST.xls]_SHOPLIST_x_11259"/>
      <sheetName val="[SHOPLIST.xls]_SHOPLIST_x_11260"/>
      <sheetName val="[SHOPLIST.xls]_SHOPLIST_x_11261"/>
      <sheetName val="[SHOPLIST.xls]_SHOPLIST_x_11262"/>
      <sheetName val="[SHOPLIST.xls]_SHOPLIST_x_11263"/>
      <sheetName val="[SHOPLIST.xls]_SHOPLIST_x_11264"/>
      <sheetName val="[SHOPLIST.xls]_SHOPLIST_x_11265"/>
      <sheetName val="[SHOPLIST.xls]_SHOPLIST_x_11266"/>
      <sheetName val="[SHOPLIST.xls]_SHOPLIST_x_11267"/>
      <sheetName val="[SHOPLIST.xls]_SHOPLIST_x_11268"/>
      <sheetName val="[SHOPLIST.xls]_SHOPLIST_x_11269"/>
      <sheetName val="[SHOPLIST.xls]_SHOPLIST_x_11270"/>
      <sheetName val="[SHOPLIST.xls]_SHOPLIST_x_11271"/>
      <sheetName val="[SHOPLIST.xls]_SHOPLIST_x_11272"/>
      <sheetName val="[SHOPLIST.xls]_SHOPLIST_x_11273"/>
      <sheetName val="[SHOPLIST.xls]_SHOPLIST_x_11274"/>
      <sheetName val="[SHOPLIST.xls]_SHOPLIST_x_11275"/>
      <sheetName val="[SHOPLIST.xls]_SHOPLIST_x_11276"/>
      <sheetName val="[SHOPLIST.xls]_SHOPLIST_x_11277"/>
      <sheetName val="[SHOPLIST.xls]_SHOPLIST_x_11278"/>
      <sheetName val="[SHOPLIST.xls]_SHOPLIST_x_11279"/>
      <sheetName val="[SHOPLIST.xls]_SHOPLIST_x_11280"/>
      <sheetName val="[SHOPLIST.xls]_SHOPLIST_x_11281"/>
      <sheetName val="[SHOPLIST.xls]_SHOPLIST_x_11282"/>
      <sheetName val="[SHOPLIST.xls]_SHOPLIST_x_11283"/>
      <sheetName val="[SHOPLIST.xls]_SHOPLIST_x_11284"/>
      <sheetName val="[SHOPLIST.xls]_SHOPLIST_x_11285"/>
      <sheetName val="[SHOPLIST.xls]_SHOPLIST_x_11286"/>
      <sheetName val="[SHOPLIST.xls]_SHOPLIST_x_11287"/>
      <sheetName val="[SHOPLIST.xls]_SHOPLIST_x_11288"/>
      <sheetName val="[SHOPLIST.xls]_SHOPLIST_x_11289"/>
      <sheetName val="[SHOPLIST.xls]_SHOPLIST_x_11290"/>
      <sheetName val="[SHOPLIST.xls]_SHOPLIST_x_11291"/>
      <sheetName val="[SHOPLIST.xls]_SHOPLIST_x_11292"/>
      <sheetName val="[SHOPLIST.xls]_SHOPLIST_x_11293"/>
      <sheetName val="[SHOPLIST.xls]_SHOPLIST_x_11294"/>
      <sheetName val="[SHOPLIST.xls]_SHOPLIST_x_11295"/>
      <sheetName val="[SHOPLIST.xls]_SHOPLIST_x_11296"/>
      <sheetName val="[SHOPLIST.xls]_SHOPLIST_x_11297"/>
      <sheetName val="[SHOPLIST.xls]_SHOPLIST_x_11298"/>
      <sheetName val="[SHOPLIST.xls]_SHOPLIST_x_11299"/>
      <sheetName val="[SHOPLIST.xls]_SHOPLIST_x_11300"/>
      <sheetName val="[SHOPLIST.xls]_SHOPLIST_x_11301"/>
      <sheetName val="[SHOPLIST.xls]_SHOPLIST_x_11302"/>
      <sheetName val="[SHOPLIST.xls]_SHOPLIST_x_11303"/>
      <sheetName val="[SHOPLIST.xls]_SHOPLIST_x_11304"/>
      <sheetName val="[SHOPLIST.xls]_SHOPLIST_x_11305"/>
      <sheetName val="[SHOPLIST.xls]_SHOPLIST_x_11306"/>
      <sheetName val="[SHOPLIST.xls]_SHOPLIST_x_11307"/>
      <sheetName val="[SHOPLIST.xls]_SHOPLIST_x_11308"/>
      <sheetName val="[SHOPLIST.xls]_SHOPLIST_x_11309"/>
      <sheetName val="[SHOPLIST.xls]_SHOPLIST_x_11310"/>
      <sheetName val="[SHOPLIST.xls]_SHOPLIST_x_11311"/>
      <sheetName val="[SHOPLIST.xls]_SHOPLIST_x_11312"/>
      <sheetName val="[SHOPLIST.xls]_SHOPLIST_x_11313"/>
      <sheetName val="[SHOPLIST.xls]_SHOPLIST_x_11314"/>
      <sheetName val="[SHOPLIST.xls]_SHOPLIST_x_11315"/>
      <sheetName val="[SHOPLIST.xls]_SHOPLIST_x_11316"/>
      <sheetName val="[SHOPLIST.xls]_SHOPLIST_x_11317"/>
      <sheetName val="[SHOPLIST.xls]_SHOPLIST_x_11318"/>
      <sheetName val="[SHOPLIST.xls]_SHOPLIST_x_11319"/>
      <sheetName val="[SHOPLIST.xls]_SHOPLIST_x_11320"/>
      <sheetName val="[SHOPLIST.xls]_SHOPLIST_x_11321"/>
      <sheetName val="[SHOPLIST.xls]_SHOPLIST_x_11322"/>
      <sheetName val="[SHOPLIST.xls]_SHOPLIST_x_11323"/>
      <sheetName val="[SHOPLIST.xls]_SHOPLIST_x_11324"/>
      <sheetName val="[SHOPLIST.xls]_SHOPLIST_x_11325"/>
      <sheetName val="[SHOPLIST.xls]_SHOPLIST_x_11326"/>
      <sheetName val="[SHOPLIST.xls]_SHOPLIST_x_11327"/>
      <sheetName val="[SHOPLIST.xls]_SHOPLIST_x_11328"/>
      <sheetName val="[SHOPLIST.xls]_SHOPLIST_x_11329"/>
      <sheetName val="[SHOPLIST.xls]_SHOPLIST_x_11330"/>
      <sheetName val="[SHOPLIST.xls]_SHOPLIST_x_11331"/>
      <sheetName val="[SHOPLIST.xls]_SHOPLIST_x_11332"/>
      <sheetName val="[SHOPLIST.xls]_SHOPLIST_x_11333"/>
      <sheetName val="[SHOPLIST.xls]_SHOPLIST_x_11334"/>
      <sheetName val="[SHOPLIST.xls]_SHOPLIST_x_11335"/>
      <sheetName val="[SHOPLIST.xls]_SHOPLIST_x_11336"/>
      <sheetName val="[SHOPLIST.xls]_SHOPLIST_x_11337"/>
      <sheetName val="[SHOPLIST.xls]_SHOPLIST_x_11338"/>
      <sheetName val="[SHOPLIST.xls]_SHOPLIST_x_11339"/>
      <sheetName val="[SHOPLIST.xls]_SHOPLIST_x_11340"/>
      <sheetName val="[SHOPLIST.xls]_SHOPLIST_x_11341"/>
      <sheetName val="[SHOPLIST.xls]_SHOPLIST_x_11342"/>
      <sheetName val="[SHOPLIST.xls]_SHOPLIST_x_11343"/>
      <sheetName val="[SHOPLIST.xls]_SHOPLIST_x_11344"/>
      <sheetName val="[SHOPLIST.xls]_SHOPLIST_x_11345"/>
      <sheetName val="[SHOPLIST.xls]_SHOPLIST_x_11346"/>
      <sheetName val="[SHOPLIST.xls]_SHOPLIST_x_11347"/>
      <sheetName val="[SHOPLIST.xls]_SHOPLIST_x_11348"/>
      <sheetName val="[SHOPLIST.xls]_SHOPLIST_x_11349"/>
      <sheetName val="[SHOPLIST.xls]_SHOPLIST_x_11350"/>
      <sheetName val="[SHOPLIST.xls]_SHOPLIST_x_11351"/>
      <sheetName val="[SHOPLIST.xls]_SHOPLIST_x_11352"/>
      <sheetName val="[SHOPLIST.xls]_SHOPLIST_x_11353"/>
      <sheetName val="[SHOPLIST.xls]_SHOPLIST_x_11354"/>
      <sheetName val="[SHOPLIST.xls]_SHOPLIST_x_11355"/>
      <sheetName val="[SHOPLIST.xls]_SHOPLIST_x_11356"/>
      <sheetName val="[SHOPLIST.xls]_SHOPLIST_x_11357"/>
      <sheetName val="[SHOPLIST.xls]_SHOPLIST_x_11358"/>
      <sheetName val="[SHOPLIST.xls]_SHOPLIST_x_11359"/>
      <sheetName val="[SHOPLIST.xls]_SHOPLIST_x_11360"/>
      <sheetName val="[SHOPLIST.xls]_SHOPLIST_x_11361"/>
      <sheetName val="[SHOPLIST.xls]_SHOPLIST_x_11362"/>
      <sheetName val="[SHOPLIST.xls]_SHOPLIST_x_11363"/>
      <sheetName val="[SHOPLIST.xls]_SHOPLIST_x_11364"/>
      <sheetName val="[SHOPLIST.xls]_SHOPLIST_x_11365"/>
      <sheetName val="[SHOPLIST.xls]_SHOPLIST_x_11366"/>
      <sheetName val="[SHOPLIST.xls]_SHOPLIST_x_11367"/>
      <sheetName val="[SHOPLIST.xls]_SHOPLIST_x_11368"/>
      <sheetName val="[SHOPLIST.xls]_SHOPLIST_x_11369"/>
      <sheetName val="[SHOPLIST.xls]_SHOPLIST_x_11370"/>
      <sheetName val="[SHOPLIST.xls]_SHOPLIST_x_11371"/>
      <sheetName val="[SHOPLIST.xls]_SHOPLIST_x_11372"/>
      <sheetName val="[SHOPLIST.xls]_SHOPLIST_x_11373"/>
      <sheetName val="[SHOPLIST.xls]_SHOPLIST_x_11374"/>
      <sheetName val="[SHOPLIST.xls]_SHOPLIST_x_11375"/>
      <sheetName val="[SHOPLIST.xls]_SHOPLIST_x_11376"/>
      <sheetName val="[SHOPLIST.xls]_SHOPLIST_x_11377"/>
      <sheetName val="[SHOPLIST.xls]_SHOPLIST_x_11378"/>
      <sheetName val="[SHOPLIST.xls]_SHOPLIST_x_11379"/>
      <sheetName val="[SHOPLIST.xls]_SHOPLIST_x_11380"/>
      <sheetName val="[SHOPLIST.xls]_SHOPLIST_x_11381"/>
      <sheetName val="[SHOPLIST.xls]_SHOPLIST_x_11382"/>
      <sheetName val="[SHOPLIST.xls]_SHOPLIST_x_11383"/>
      <sheetName val="[SHOPLIST.xls]_SHOPLIST_x_11384"/>
      <sheetName val="[SHOPLIST.xls]_SHOPLIST_x_11385"/>
      <sheetName val="[SHOPLIST.xls]_SHOPLIST_x_11386"/>
      <sheetName val="[SHOPLIST.xls]_SHOPLIST_x_11387"/>
      <sheetName val="[SHOPLIST.xls]_SHOPLIST_x_11388"/>
      <sheetName val="[SHOPLIST.xls]_SHOPLIST_x_11389"/>
      <sheetName val="[SHOPLIST.xls]_SHOPLIST_x_11390"/>
      <sheetName val="[SHOPLIST.xls]_SHOPLIST_x_11391"/>
      <sheetName val="[SHOPLIST.xls]_SHOPLIST_x_11392"/>
      <sheetName val="[SHOPLIST.xls]_SHOPLIST_x_11393"/>
      <sheetName val="[SHOPLIST.xls]_SHOPLIST_x_11394"/>
      <sheetName val="[SHOPLIST.xls]_SHOPLIST_x_11395"/>
      <sheetName val="[SHOPLIST.xls]_SHOPLIST_x_11396"/>
      <sheetName val="[SHOPLIST.xls]_SHOPLIST_x_11397"/>
      <sheetName val="[SHOPLIST.xls]_SHOPLIST_x_11398"/>
      <sheetName val="[SHOPLIST.xls]_SHOPLIST_x_11399"/>
      <sheetName val="[SHOPLIST.xls]_SHOPLIST_x_11400"/>
      <sheetName val="[SHOPLIST.xls]_SHOPLIST_x_11401"/>
      <sheetName val="[SHOPLIST.xls]_SHOPLIST_x_11402"/>
      <sheetName val="[SHOPLIST.xls]_SHOPLIST_x_11403"/>
      <sheetName val="[SHOPLIST.xls]_SHOPLIST_x_11404"/>
      <sheetName val="[SHOPLIST.xls]_SHOPLIST_x_11405"/>
      <sheetName val="[SHOPLIST.xls]_SHOPLIST_x_11406"/>
      <sheetName val="[SHOPLIST.xls]_SHOPLIST_x_11407"/>
      <sheetName val="[SHOPLIST.xls]_SHOPLIST_x_11408"/>
      <sheetName val="[SHOPLIST.xls]_SHOPLIST_x_11409"/>
      <sheetName val="[SHOPLIST.xls]_SHOPLIST_x_11410"/>
      <sheetName val="[SHOPLIST.xls]_SHOPLIST_x_11411"/>
      <sheetName val="[SHOPLIST.xls]_SHOPLIST_x_11412"/>
      <sheetName val="[SHOPLIST.xls]_SHOPLIST_x_11413"/>
      <sheetName val="[SHOPLIST.xls]_SHOPLIST_x_11414"/>
      <sheetName val="[SHOPLIST.xls]_SHOPLIST_x_11415"/>
      <sheetName val="[SHOPLIST.xls]_SHOPLIST_x_11416"/>
      <sheetName val="[SHOPLIST.xls]_SHOPLIST_x_11417"/>
      <sheetName val="[SHOPLIST.xls]_SHOPLIST_x_11418"/>
      <sheetName val="[SHOPLIST.xls]_SHOPLIST_x_11419"/>
      <sheetName val="[SHOPLIST.xls]_SHOPLIST_x_11420"/>
      <sheetName val="[SHOPLIST.xls]_SHOPLIST_x_11421"/>
      <sheetName val="[SHOPLIST.xls]_SHOPLIST_x_11422"/>
      <sheetName val="[SHOPLIST.xls]_SHOPLIST_x_11423"/>
      <sheetName val="[SHOPLIST.xls]_SHOPLIST_x_11424"/>
      <sheetName val="[SHOPLIST.xls]_SHOPLIST_x_11425"/>
      <sheetName val="[SHOPLIST.xls]_SHOPLIST_x_11426"/>
      <sheetName val="[SHOPLIST.xls]_SHOPLIST_x_11427"/>
      <sheetName val="[SHOPLIST.xls]_SHOPLIST_x_11428"/>
      <sheetName val="[SHOPLIST.xls]_SHOPLIST_x_11429"/>
      <sheetName val="[SHOPLIST.xls]_SHOPLIST_x_11430"/>
      <sheetName val="[SHOPLIST.xls]_SHOPLIST_x_11431"/>
      <sheetName val="[SHOPLIST.xls]_SHOPLIST_x_11432"/>
      <sheetName val="[SHOPLIST.xls]_SHOPLIST_x_11433"/>
      <sheetName val="[SHOPLIST.xls]_SHOPLIST_x_11434"/>
      <sheetName val="[SHOPLIST.xls]_SHOPLIST_x_11435"/>
      <sheetName val="[SHOPLIST.xls]_SHOPLIST_x_11436"/>
      <sheetName val="[SHOPLIST.xls]_SHOPLIST_x_11437"/>
      <sheetName val="[SHOPLIST.xls]_SHOPLIST_x_11438"/>
      <sheetName val="[SHOPLIST.xls]_SHOPLIST_x_11439"/>
      <sheetName val="[SHOPLIST.xls]_SHOPLIST_x_11440"/>
      <sheetName val="[SHOPLIST.xls]_SHOPLIST_x_11441"/>
      <sheetName val="[SHOPLIST.xls]_SHOPLIST_x_11442"/>
      <sheetName val="[SHOPLIST.xls]_SHOPLIST_x_11443"/>
      <sheetName val="[SHOPLIST.xls]_SHOPLIST_x_11444"/>
      <sheetName val="[SHOPLIST.xls]_SHOPLIST_x_11445"/>
      <sheetName val="[SHOPLIST.xls]_SHOPLIST_x_11446"/>
      <sheetName val="[SHOPLIST.xls]_SHOPLIST_x_11447"/>
      <sheetName val="[SHOPLIST.xls]_SHOPLIST_x_11448"/>
      <sheetName val="[SHOPLIST.xls]_SHOPLIST_x_11449"/>
      <sheetName val="[SHOPLIST.xls]_SHOPLIST_x_11450"/>
      <sheetName val="[SHOPLIST.xls]_SHOPLIST_x_11451"/>
      <sheetName val="[SHOPLIST.xls]_SHOPLIST_x_11452"/>
      <sheetName val="[SHOPLIST.xls]_SHOPLIST_x_11453"/>
      <sheetName val="[SHOPLIST.xls]_SHOPLIST_x_11454"/>
      <sheetName val="[SHOPLIST.xls]_SHOPLIST_x_11455"/>
      <sheetName val="[SHOPLIST.xls]_SHOPLIST_x_11456"/>
      <sheetName val="[SHOPLIST.xls]_SHOPLIST_x_11457"/>
      <sheetName val="[SHOPLIST.xls]_SHOPLIST_x_11458"/>
      <sheetName val="[SHOPLIST.xls]_SHOPLIST_x_11459"/>
      <sheetName val="[SHOPLIST.xls]_SHOPLIST_x_11460"/>
      <sheetName val="[SHOPLIST.xls]_SHOPLIST_x_11461"/>
      <sheetName val="[SHOPLIST.xls]_SHOPLIST_x_11462"/>
      <sheetName val="[SHOPLIST.xls]_SHOPLIST_x_11463"/>
      <sheetName val="[SHOPLIST.xls]_SHOPLIST_x_11464"/>
      <sheetName val="[SHOPLIST.xls]_SHOPLIST_x_11465"/>
      <sheetName val="[SHOPLIST.xls]_SHOPLIST_x_11466"/>
      <sheetName val="[SHOPLIST.xls]_SHOPLIST_x_11467"/>
      <sheetName val="[SHOPLIST.xls]_SHOPLIST_x_11468"/>
      <sheetName val="[SHOPLIST.xls]_SHOPLIST_x_11469"/>
      <sheetName val="[SHOPLIST.xls]_SHOPLIST_x_11470"/>
      <sheetName val="[SHOPLIST.xls]_SHOPLIST_x_11471"/>
      <sheetName val="[SHOPLIST.xls]_SHOPLIST_x_11472"/>
      <sheetName val="[SHOPLIST.xls]_SHOPLIST_x_11473"/>
      <sheetName val="[SHOPLIST.xls]_SHOPLIST_x_11474"/>
      <sheetName val="[SHOPLIST.xls]_SHOPLIST_x_11475"/>
      <sheetName val="[SHOPLIST.xls]_SHOPLIST_x_11476"/>
      <sheetName val="[SHOPLIST.xls]_SHOPLIST_x_11477"/>
      <sheetName val="[SHOPLIST.xls]_SHOPLIST_x_11478"/>
      <sheetName val="[SHOPLIST.xls]_SHOPLIST_x_11479"/>
      <sheetName val="[SHOPLIST.xls]_SHOPLIST_x_11480"/>
      <sheetName val="[SHOPLIST.xls]_SHOPLIST_x_11481"/>
      <sheetName val="[SHOPLIST.xls]_SHOPLIST_x_11482"/>
      <sheetName val="[SHOPLIST.xls]_SHOPLIST_x_11483"/>
      <sheetName val="[SHOPLIST.xls]_SHOPLIST_x_11484"/>
      <sheetName val="[SHOPLIST.xls]_SHOPLIST_x_11485"/>
      <sheetName val="[SHOPLIST.xls]_SHOPLIST_x_11486"/>
      <sheetName val="[SHOPLIST.xls]_SHOPLIST_x_11487"/>
      <sheetName val="[SHOPLIST.xls]_SHOPLIST_x_11488"/>
      <sheetName val="[SHOPLIST.xls]_SHOPLIST_x_11489"/>
      <sheetName val="[SHOPLIST.xls]_SHOPLIST_x_11490"/>
      <sheetName val="[SHOPLIST.xls]_SHOPLIST_x_11491"/>
      <sheetName val="[SHOPLIST.xls]_SHOPLIST_x_11492"/>
      <sheetName val="[SHOPLIST.xls]_SHOPLIST_x_11493"/>
      <sheetName val="[SHOPLIST.xls]_SHOPLIST_x_11494"/>
      <sheetName val="[SHOPLIST.xls]_SHOPLIST_x_11495"/>
      <sheetName val="[SHOPLIST.xls]_SHOPLIST_x_11496"/>
      <sheetName val="[SHOPLIST.xls]_SHOPLIST_x_11497"/>
      <sheetName val="[SHOPLIST.xls]_SHOPLIST_x_11498"/>
      <sheetName val="[SHOPLIST.xls]_SHOPLIST_x_11499"/>
      <sheetName val="[SHOPLIST.xls]_SHOPLIST_x_11500"/>
      <sheetName val="[SHOPLIST.xls]_SHOPLIST_x_11501"/>
      <sheetName val="[SHOPLIST.xls]_SHOPLIST_x_11502"/>
      <sheetName val="[SHOPLIST.xls]_SHOPLIST_x_11503"/>
      <sheetName val="[SHOPLIST.xls]_SHOPLIST_x_11504"/>
      <sheetName val="[SHOPLIST.xls]_SHOPLIST_x_11505"/>
      <sheetName val="[SHOPLIST.xls]_SHOPLIST_x_11506"/>
      <sheetName val="[SHOPLIST.xls]_SHOPLIST_x_11507"/>
      <sheetName val="[SHOPLIST.xls]_SHOPLIST_x_11508"/>
      <sheetName val="[SHOPLIST.xls]_SHOPLIST_x_11509"/>
      <sheetName val="[SHOPLIST.xls]_SHOPLIST_x_11510"/>
      <sheetName val="[SHOPLIST.xls]_SHOPLIST_x_11511"/>
      <sheetName val="[SHOPLIST.xls]_SHOPLIST_x_11512"/>
      <sheetName val="[SHOPLIST.xls]_SHOPLIST_x_11513"/>
      <sheetName val="[SHOPLIST.xls]_SHOPLIST_x_11514"/>
      <sheetName val="CABLE_DATA"/>
      <sheetName val="매크로"/>
      <sheetName val="기계경비(시간당)"/>
      <sheetName val="부대내역"/>
      <sheetName val="v"/>
      <sheetName val="r"/>
      <sheetName val="VSTS_ValidationWS_1"/>
      <sheetName val="sht1"/>
      <sheetName val="sht2"/>
      <sheetName val="sht3"/>
      <sheetName val="sht4"/>
      <sheetName val="sht5"/>
      <sheetName val="03 Detailed"/>
      <sheetName val="01 Bid Price summary"/>
      <sheetName val="Progress Application"/>
      <sheetName val="Rate Buildup No.01"/>
      <sheetName val="[SHOPLIST.xls]_SHOPLIST_xlၟ1487"/>
      <sheetName val="Mat. Prices"/>
      <sheetName val="4.1 CS Flange"/>
      <sheetName val="Bechtel Piping Mhr Unit Rate"/>
      <sheetName val="[SHOPLIST.xls]70_x005f_x0000_15"/>
      <sheetName val="[SHOPLIST.xls]70_x005f_x0000_16"/>
      <sheetName val="[SHOPLIST.xls]70_x005f_x0000_17"/>
      <sheetName val="[SHOPLIST.xls]70_x005f_x0000_18"/>
      <sheetName val="[SHOPLIST.xls]70_x005f_x0000_19"/>
      <sheetName val="[SHOPLIST.xls]70_x005f_x0000_20"/>
      <sheetName val="[SHOPLIST.xls]70_x005f_x0000_21"/>
      <sheetName val="[SHOPLIST.xls]70?__0_x0_2"/>
      <sheetName val="[SHOPLIST.xls]70?__0_x0_3"/>
      <sheetName val="[SHOPLIST.xls]70?__0_x0_4"/>
      <sheetName val="[SHOPLIST.xls]70?__0_x0_5"/>
      <sheetName val="[SHOPLIST_xls]70?__0_x0_2"/>
      <sheetName val="[SHOPLIST.xls]70?__0_x0_6"/>
      <sheetName val="[SHOPLIST_xls]70?,/0_x000"/>
      <sheetName val="[SHOPLIST.xls]70?__0_x0_7"/>
      <sheetName val="[SHOPLIST.xls]70?__0_x0_8"/>
      <sheetName val="[SHOPLIST.xls]70?__0_x0_9"/>
      <sheetName val="70?,/0_x000"/>
      <sheetName val="[SHOPLIST.xls]70_x005f_x0000_22"/>
      <sheetName val="[SHOPLIST_xls]70?__0_x0_3"/>
      <sheetName val="_SHOPLIST.xls_70?__0_x0_2"/>
      <sheetName val="_SHOPLIST.xls_70?__0_x0_3"/>
      <sheetName val="[SHOPLIST.xls]70_x005f_x0000_23"/>
      <sheetName val="[SHOPLIST.xls]70_x005f_x0000_24"/>
      <sheetName val="[SHOPLIST.xls]70_x005f_x0000_25"/>
      <sheetName val="[SHOPLIST.xls]70_x005f_x0000_26"/>
      <sheetName val="[SHOPLIST_xls]70_x005f_x0000__9"/>
      <sheetName val="[SHOPLIST_xls]70_x005f_x0000_10"/>
      <sheetName val="[SHOPLIST_xls]70_x005f_x0000_11"/>
      <sheetName val="[SHOPLIST_xls]70_x005f_x0000_12"/>
      <sheetName val="_SHOPLIST.xls_70?__0_x0_7"/>
      <sheetName val="_SHOPLIST.xls_70?__0_x0_4"/>
      <sheetName val="_SHOPLIST.xls_70?__0_x0_5"/>
      <sheetName val="_SHOPLIST.xls_70?__0_x0_6"/>
      <sheetName val="_SHOPLIST.xls_70?__0_x0_8"/>
      <sheetName val="[SHOPLIST.xls]70_x005f_x0000_27"/>
      <sheetName val="[SHOPLIST_xls]70_x005f_x0000_13"/>
      <sheetName val="[SHOPLIST_xls]70_x005f_x0000_14"/>
      <sheetName val="[SHOPLIST_xls]70_x005f_x0000_15"/>
      <sheetName val="BQMP"/>
      <sheetName val="Interim --&gt; Top"/>
      <sheetName val="_SHOPLIST.xls_70___0_s__i____80"/>
      <sheetName val="_SHOPLIST.xls__VW__VU________62"/>
      <sheetName val="_SHOPLIST.xls__VW__VU________63"/>
      <sheetName val="_SHOPLIST.xls_70_x005f_x0000___0_x_25"/>
      <sheetName val="_SHOPLIST.xls_70___0_s__i____81"/>
      <sheetName val="_SHOPLIST.xls_70___0_s__i____82"/>
      <sheetName val="_SHOPLIST.xls__SHOPLIST_xl_6280"/>
      <sheetName val="_SHOPLIST.xls__SHOPLIST_xl_6281"/>
      <sheetName val="_SHOPLIST.xls__SHOPLIST_xl_6282"/>
      <sheetName val="_SHOPLIST.xls__SHOPLIST_xl_6283"/>
      <sheetName val="_SHOPLIST.xls__SHOPLIST_xl_6284"/>
      <sheetName val="_SHOPLIST.xls__SHOPLIST_xl_6285"/>
      <sheetName val="_SHOPLIST.xls__SHOPLIST_xl_6286"/>
      <sheetName val="_SHOPLIST.xls__SHOPLIST_xl_6287"/>
      <sheetName val="_SHOPLIST.xls__SHOPLIST_xl_6288"/>
      <sheetName val="_SHOPLIST.xls__SHOPLIST_xl_6289"/>
      <sheetName val="_SHOPLIST.xls__SHOPLIST_xl_6290"/>
      <sheetName val="_SHOPLIST.xls__SHOPLIST_xl_6291"/>
      <sheetName val="_SHOPLIST.xls__SHOPLIST_xl_6292"/>
      <sheetName val="_SHOPLIST.xls__SHOPLIST_xl_6293"/>
      <sheetName val="_SHOPLIST.xls__SHOPLIST_xl_6294"/>
      <sheetName val="_SHOPLIST.xls__SHOPLIST_xl_6295"/>
      <sheetName val="_SHOPLIST.xls__SHOPLIST_xl_6296"/>
      <sheetName val="_SHOPLIST.xls__SHOPLIST_xl_6297"/>
      <sheetName val="_SHOPLIST.xls__SHOPLIST_xl_6298"/>
      <sheetName val="_SHOPLIST.xls__SHOPLIST_xl_6299"/>
      <sheetName val="_SHOPLIST.xls__SHOPLIST_xl_6300"/>
      <sheetName val="_SHOPLIST.xls__SHOPLIST_xl_6301"/>
      <sheetName val="_SHOPLIST.xls__SHOPLIST_xl_6302"/>
      <sheetName val="_SHOPLIST.xls__SHOPLIST_xl_6303"/>
      <sheetName val="_SHOPLIST.xls__SHOPLIST_xl_6304"/>
      <sheetName val="_SHOPLIST.xls__SHOPLIST_xl_6305"/>
      <sheetName val="_SHOPLIST.xls__SHOPLIST_xl_6306"/>
      <sheetName val="_SHOPLIST.xls__SHOPLIST_xl_6307"/>
      <sheetName val="_SHOPLIST.xls__SHOPLIST_xl_6308"/>
      <sheetName val="_SHOPLIST.xls__SHOPLIST_xl_6309"/>
      <sheetName val="_SHOPLIST.xls__SHOPLIST_xl_6310"/>
      <sheetName val="_SHOPLIST.xls__SHOPLIST_xl_6311"/>
      <sheetName val="_SHOPLIST.xls__SHOPLIST_xl_6312"/>
      <sheetName val="_SHOPLIST.xls__SHOPLIST_xl_6313"/>
      <sheetName val="_SHOPLIST.xls__SHOPLIST_xl_6314"/>
      <sheetName val="_SHOPLIST.xls__SHOPLIST_xl_6315"/>
      <sheetName val="_SHOPLIST.xls__SHOPLIST_xl_6316"/>
      <sheetName val="_SHOPLIST.xls__SHOPLIST_xl_6317"/>
      <sheetName val="_SHOPLIST.xls__SHOPLIST_xl_6318"/>
      <sheetName val="_SHOPLIST.xls__SHOPLIST_xl_6319"/>
      <sheetName val="_SHOPLIST.xls__SHOPLIST_xl_6320"/>
      <sheetName val="_SHOPLIST.xls__SHOPLIST_xl_6321"/>
      <sheetName val="_SHOPLIST.xls__SHOPLIST_xl_6322"/>
      <sheetName val="_SHOPLIST.xls__SHOPLIST_xl_6323"/>
      <sheetName val="_SHOPLIST.xls__SHOPLIST_xl_6324"/>
      <sheetName val="_SHOPLIST.xls__SHOPLIST_xl_6325"/>
      <sheetName val="_SHOPLIST.xls__SHOPLIST_xl_6326"/>
      <sheetName val="_SHOPLIST.xls__SHOPLIST_xl_6327"/>
      <sheetName val="_SHOPLIST.xls__SHOPLIST_xl_6328"/>
      <sheetName val="_SHOPLIST.xls__SHOPLIST_xl_6329"/>
      <sheetName val="_SHOPLIST.xls__SHOPLIST_xl_6330"/>
      <sheetName val="_SHOPLIST.xls__SHOPLIST_xl_6331"/>
      <sheetName val="_SHOPLIST.xls__SHOPLIST_xl_6332"/>
      <sheetName val="_SHOPLIST.xls__SHOPLIST_xl_6333"/>
      <sheetName val="_SHOPLIST.xls__SHOPLIST_xl_6334"/>
      <sheetName val="_SHOPLIST.xls__SHOPLIST_xl_6335"/>
      <sheetName val="_SHOPLIST.xls__SHOPLIST_xl_6336"/>
      <sheetName val="_SHOPLIST.xls__SHOPLIST_xl_6337"/>
      <sheetName val="_SHOPLIST.xls__SHOPLIST_xl_6338"/>
      <sheetName val="_SHOPLIST.xls__SHOPLIST_xl_6339"/>
      <sheetName val="_SHOPLIST.xls__SHOPLIST_xl_6340"/>
      <sheetName val="_SHOPLIST.xls__SHOPLIST_xl_6341"/>
      <sheetName val="_SHOPLIST.xls__SHOPLIST_xl_6342"/>
      <sheetName val="_SHOPLIST.xls__SHOPLIST_xl_6343"/>
      <sheetName val="_SHOPLIST.xls__SHOPLIST_xl_6344"/>
      <sheetName val="_SHOPLIST.xls__SHOPLIST_xl_6345"/>
      <sheetName val="_SHOPLIST.xls__SHOPLIST_xl_6346"/>
      <sheetName val="_SHOPLIST.xls__SHOPLIST_xl_6347"/>
      <sheetName val="_SHOPLIST.xls__SHOPLIST_xl_6348"/>
      <sheetName val="_SHOPLIST.xls__SHOPLIST_xl_6349"/>
      <sheetName val="_SHOPLIST.xls__SHOPLIST_xl_6350"/>
      <sheetName val="_SHOPLIST.xls__SHOPLIST_xl_6351"/>
      <sheetName val="_SHOPLIST.xls__SHOPLIST_xl_6352"/>
      <sheetName val="_SHOPLIST.xls__SHOPLIST_xl_6353"/>
      <sheetName val="_SHOPLIST.xls__SHOPLIST_xl_6354"/>
      <sheetName val="_SHOPLIST.xls__SHOPLIST_xl_6355"/>
      <sheetName val="_SHOPLIST.xls__SHOPLIST_xl_6356"/>
      <sheetName val="_SHOPLIST.xls__SHOPLIST_xl_6357"/>
      <sheetName val="_SHOPLIST.xls__SHOPLIST_xl_6358"/>
      <sheetName val="_SHOPLIST.xls__SHOPLIST_xl_6359"/>
      <sheetName val="_SHOPLIST.xls__SHOPLIST_xl_6360"/>
      <sheetName val="_SHOPLIST.xls__SHOPLIST_xl_6361"/>
      <sheetName val="_SHOPLIST.xls__SHOPLIST_xl_6362"/>
      <sheetName val="_SHOPLIST.xls__SHOPLIST_xl_6363"/>
      <sheetName val="_SHOPLIST.xls__SHOPLIST_xl_6364"/>
      <sheetName val="_SHOPLIST.xls__SHOPLIST_xl_6365"/>
      <sheetName val="_SHOPLIST.xls__SHOPLIST_xl_6366"/>
      <sheetName val="_SHOPLIST.xls__SHOPLIST_xl_6367"/>
      <sheetName val="_SHOPLIST.xls__SHOPLIST_xl_6368"/>
      <sheetName val="_SHOPLIST.xls__SHOPLIST_xl_6369"/>
      <sheetName val="_SHOPLIST.xls__SHOPLIST_xl_6370"/>
      <sheetName val="_SHOPLIST.xls__SHOPLIST_xl_6371"/>
      <sheetName val="_SHOPLIST.xls__SHOPLIST_xl_6372"/>
      <sheetName val="_SHOPLIST.xls__SHOPLIST_xl_6373"/>
      <sheetName val="_SHOPLIST.xls__SHOPLIST_xl_6374"/>
      <sheetName val="_SHOPLIST.xls__SHOPLIST_xl_6375"/>
      <sheetName val="_SHOPLIST.xls__SHOPLIST_xl_6376"/>
      <sheetName val="_SHOPLIST.xls__SHOPLIST_xl_6377"/>
      <sheetName val="_SHOPLIST.xls__SHOPLIST_xl_6378"/>
      <sheetName val="_SHOPLIST.xls__SHOPLIST_xl_6379"/>
      <sheetName val="_SHOPLIST.xls__SHOPLIST_xl_6380"/>
      <sheetName val="_SHOPLIST.xls__SHOPLIST_xl_6381"/>
      <sheetName val="_SHOPLIST.xls__SHOPLIST_xl_6382"/>
      <sheetName val="_SHOPLIST.xls__SHOPLIST_xl_6383"/>
      <sheetName val="_SHOPLIST.xls__SHOPLIST_xl_6384"/>
      <sheetName val="_SHOPLIST.xls__SHOPLIST_xl_6385"/>
      <sheetName val="_SHOPLIST.xls__SHOPLIST_xl_6386"/>
      <sheetName val="_SHOPLIST.xls__SHOPLIST_xl_6387"/>
      <sheetName val="_SHOPLIST.xls__SHOPLIST_xl_6388"/>
      <sheetName val="_SHOPLIST.xls__SHOPLIST_xl_6389"/>
      <sheetName val="_SHOPLIST.xls__SHOPLIST_xl_6390"/>
      <sheetName val="_SHOPLIST.xls__SHOPLIST_xl_6391"/>
      <sheetName val="_SHOPLIST.xls__SHOPLIST_xl_6392"/>
      <sheetName val="_SHOPLIST.xls__SHOPLIST_xl_6393"/>
      <sheetName val="_SHOPLIST.xls__SHOPLIST_xl_6394"/>
      <sheetName val="_SHOPLIST.xls__SHOPLIST_xl_6395"/>
      <sheetName val="_SHOPLIST.xls__SHOPLIST_xl_6396"/>
      <sheetName val="_SHOPLIST.xls__SHOPLIST_xl_6397"/>
      <sheetName val="_SHOPLIST.xls__SHOPLIST_xl_6398"/>
      <sheetName val="_SHOPLIST.xls__SHOPLIST_xl_6399"/>
      <sheetName val="_SHOPLIST.xls__SHOPLIST_xl_6400"/>
      <sheetName val="_SHOPLIST.xls__SHOPLIST_xl_6401"/>
      <sheetName val="_SHOPLIST.xls__SHOPLIST_xl_6402"/>
      <sheetName val="_SHOPLIST.xls__SHOPLIST_xl_6403"/>
      <sheetName val="_SHOPLIST.xls__SHOPLIST_xl_6404"/>
      <sheetName val="_SHOPLIST.xls__SHOPLIST_xl_6405"/>
      <sheetName val="_SHOPLIST.xls__SHOPLIST_xl_6406"/>
      <sheetName val="_SHOPLIST.xls__SHOPLIST_xl_6407"/>
      <sheetName val="_SHOPLIST.xls__SHOPLIST_xl_6408"/>
      <sheetName val="_SHOPLIST.xls__SHOPLIST_xl_6409"/>
      <sheetName val="_SHOPLIST.xls__SHOPLIST_xl_6410"/>
      <sheetName val="_SHOPLIST.xls__SHOPLIST_xl_6411"/>
      <sheetName val="_SHOPLIST.xls__SHOPLIST_xl_6412"/>
      <sheetName val="_SHOPLIST.xls__SHOPLIST_xl_6413"/>
      <sheetName val="_SHOPLIST.xls__SHOPLIST_xl_6414"/>
      <sheetName val="_SHOPLIST.xls__SHOPLIST_xl_6415"/>
      <sheetName val="_SHOPLIST.xls__SHOPLIST_xl_6416"/>
      <sheetName val="_SHOPLIST.xls__SHOPLIST_xl_6417"/>
      <sheetName val="_SHOPLIST.xls__SHOPLIST_xl_6418"/>
      <sheetName val="_SHOPLIST.xls_70___0_s__i____83"/>
      <sheetName val="_SHOPLIST.xls__SHOPLIST_xl_6419"/>
      <sheetName val="_SHOPLIST.xls__SHOPLIST_xl_6420"/>
      <sheetName val="_SHOPLIST.xls__SHOPLIST_xl_6421"/>
      <sheetName val="_SHOPLIST.xls__SHOPLIST_xl_6422"/>
      <sheetName val="_SHOPLIST.xls__SHOPLIST_xl_6423"/>
      <sheetName val="_SHOPLIST.xls__SHOPLIST_xl_6424"/>
      <sheetName val="_SHOPLIST.xls__SHOPLIST_xl_6425"/>
      <sheetName val="_SHOPLIST.xls__SHOPLIST_xl_6426"/>
      <sheetName val="_SHOPLIST.xls__SHOPLIST_xl_6427"/>
      <sheetName val="_SHOPLIST.xls__SHOPLIST_xl_6428"/>
      <sheetName val="_SHOPLIST.xls__SHOPLIST_xl_6429"/>
      <sheetName val="_SHOPLIST.xls__SHOPLIST_xl_6430"/>
      <sheetName val="_SHOPLIST.xls__SHOPLIST_xl_6431"/>
      <sheetName val="_SHOPLIST.xls__SHOPLIST_xl_6432"/>
      <sheetName val="_SHOPLIST.xls__SHOPLIST_xl_6433"/>
      <sheetName val="_SHOPLIST.xls__SHOPLIST_xl_6434"/>
      <sheetName val="_SHOPLIST.xls__SHOPLIST_xl_6435"/>
      <sheetName val="_SHOPLIST.xls__SHOPLIST_xl_6436"/>
      <sheetName val="_SHOPLIST.xls__SHOPLIST_xl_6437"/>
      <sheetName val="_SHOPLIST.xls__SHOPLIST_xl_6438"/>
      <sheetName val="_SHOPLIST.xls__SHOPLIST_xl_6439"/>
      <sheetName val="_SHOPLIST.xls__SHOPLIST_xl_6440"/>
      <sheetName val="_SHOPLIST.xls__SHOPLIST_xl_6441"/>
      <sheetName val="_SHOPLIST.xls__SHOPLIST_xl_6442"/>
      <sheetName val="_SHOPLIST.xls__SHOPLIST_xl_6443"/>
      <sheetName val="_SHOPLIST.xls__SHOPLIST_xl_6444"/>
      <sheetName val="_SHOPLIST.xls__SHOPLIST_xl_6445"/>
      <sheetName val="_SHOPLIST.xls__SHOPLIST_xl_6446"/>
      <sheetName val="_SHOPLIST.xls__SHOPLIST_xl_6447"/>
      <sheetName val="_SHOPLIST.xls__SHOPLIST_xl_6448"/>
      <sheetName val="_SHOPLIST.xls__SHOPLIST_xl_6449"/>
      <sheetName val="_SHOPLIST.xls__SHOPLIST_xl_6450"/>
      <sheetName val="_SHOPLIST.xls__SHOPLIST_xl_6451"/>
      <sheetName val="_SHOPLIST.xls__SHOPLIST_xl_6452"/>
      <sheetName val="_SHOPLIST.xls__SHOPLIST_xl_6453"/>
      <sheetName val="_SHOPLIST.xls__SHOPLIST_xl_6454"/>
      <sheetName val="_SHOPLIST.xls__SHOPLIST_xl_6455"/>
      <sheetName val="_SHOPLIST.xls__SHOPLIST_xl_6456"/>
      <sheetName val="_SHOPLIST.xls__SHOPLIST_xl_6457"/>
      <sheetName val="_SHOPLIST.xls__SHOPLIST_xl_6458"/>
      <sheetName val="_SHOPLIST.xls__SHOPLIST_xl_6459"/>
      <sheetName val="_SHOPLIST.xls__SHOPLIST_xl_6460"/>
      <sheetName val="_SHOPLIST.xls__SHOPLIST_xl_6461"/>
      <sheetName val="_SHOPLIST.xls__SHOPLIST_xl_6462"/>
      <sheetName val="_SHOPLIST.xls__SHOPLIST_xl_6463"/>
      <sheetName val="_SHOPLIST.xls__SHOPLIST_xl_6464"/>
      <sheetName val="_SHOPLIST.xls__SHOPLIST_xl_6465"/>
      <sheetName val="_SHOPLIST.xls__SHOPLIST_xl_6466"/>
      <sheetName val="_SHOPLIST.xls__SHOPLIST_xl_6467"/>
      <sheetName val="_SHOPLIST.xls__SHOPLIST_xl_6468"/>
      <sheetName val="_SHOPLIST.xls__SHOPLIST_xl_6469"/>
      <sheetName val="_SHOPLIST.xls__SHOPLIST_xl_6470"/>
      <sheetName val="_SHOPLIST.xls__SHOPLIST_xl_6471"/>
      <sheetName val="_SHOPLIST.xls__SHOPLIST_xl_6472"/>
      <sheetName val="_SHOPLIST.xls__SHOPLIST_xl_6473"/>
      <sheetName val="_SHOPLIST.xls__SHOPLIST_xl_6474"/>
      <sheetName val="_SHOPLIST.xls__SHOPLIST_xl_6475"/>
      <sheetName val="_SHOPLIST.xls__SHOPLIST_xl_6476"/>
      <sheetName val="_SHOPLIST.xls__SHOPLIST_xl_6477"/>
      <sheetName val="_SHOPLIST.xls__SHOPLIST_xl_6478"/>
      <sheetName val="_SHOPLIST.xls__SHOPLIST_xl_6479"/>
      <sheetName val="_SHOPLIST.xls__SHOPLIST_xl_6480"/>
      <sheetName val="_SHOPLIST.xls__SHOPLIST_xl_6481"/>
      <sheetName val="_SHOPLIST.xls__SHOPLIST_xl_6482"/>
      <sheetName val="_SHOPLIST.xls__SHOPLIST_xl_6483"/>
      <sheetName val="_SHOPLIST.xls__SHOPLIST_xl_6484"/>
      <sheetName val="_SHOPLIST.xls__SHOPLIST_xl_6485"/>
      <sheetName val="_SHOPLIST.xls__SHOPLIST_xl_6486"/>
      <sheetName val="_SHOPLIST.xls__SHOPLIST_xl_6487"/>
      <sheetName val="_SHOPLIST.xls__SHOPLIST_xl_6488"/>
      <sheetName val="_SHOPLIST.xls__SHOPLIST_xl_6489"/>
      <sheetName val="_SHOPLIST.xls__SHOPLIST_xl_6490"/>
      <sheetName val="_SHOPLIST.xls__SHOPLIST_xl_6491"/>
      <sheetName val="_SHOPLIST.xls__SHOPLIST_xl_6492"/>
      <sheetName val="_SHOPLIST.xls__SHOPLIST_xl_6493"/>
      <sheetName val="_SHOPLIST.xls__SHOPLIST_xl_6494"/>
      <sheetName val="_SHOPLIST.xls__SHOPLIST_xl_6495"/>
      <sheetName val="_SHOPLIST.xls__SHOPLIST_xl_6496"/>
      <sheetName val="_SHOPLIST.xls__SHOPLIST_xl_6497"/>
      <sheetName val="_SHOPLIST.xls__SHOPLIST_xl_6498"/>
      <sheetName val="_SHOPLIST.xls__SHOPLIST_xl_6499"/>
      <sheetName val="_SHOPLIST.xls__SHOPLIST_xl_6500"/>
      <sheetName val="_SHOPLIST.xls__SHOPLIST_xl_6501"/>
      <sheetName val="_SHOPLIST.xls__SHOPLIST_xl_6502"/>
      <sheetName val="_SHOPLIST.xls__SHOPLIST_xl_6503"/>
      <sheetName val="_SHOPLIST.xls__SHOPLIST_xl_6504"/>
      <sheetName val="_SHOPLIST.xls__SHOPLIST_xl_6505"/>
      <sheetName val="_SHOPLIST.xls__SHOPLIST_xl_6506"/>
      <sheetName val="_SHOPLIST.xls__SHOPLIST_xl_6507"/>
      <sheetName val="_SHOPLIST.xls__SHOPLIST_xl_6508"/>
      <sheetName val="_SHOPLIST.xls__SHOPLIST_xl_6509"/>
      <sheetName val="_SHOPLIST.xls__SHOPLIST_xl_6510"/>
      <sheetName val="_SHOPLIST.xls__SHOPLIST_xl_6511"/>
      <sheetName val="_SHOPLIST.xls__SHOPLIST_xl_6512"/>
      <sheetName val="_SHOPLIST.xls__SHOPLIST_xl_6513"/>
      <sheetName val="_SHOPLIST.xls__SHOPLIST_xl_6514"/>
      <sheetName val="_SHOPLIST.xls__SHOPLIST_xl_6515"/>
      <sheetName val="_SHOPLIST.xls__SHOPLIST_xl_6516"/>
      <sheetName val="_SHOPLIST.xls__SHOPLIST_xl_6517"/>
      <sheetName val="_SHOPLIST.xls__SHOPLIST_xl_6518"/>
      <sheetName val="_SHOPLIST.xls__SHOPLIST_xl_6519"/>
      <sheetName val="_SHOPLIST.xls__SHOPLIST_xl_6520"/>
      <sheetName val="_SHOPLIST.xls__SHOPLIST_xl_6521"/>
      <sheetName val="_SHOPLIST.xls__SHOPLIST_xl_6522"/>
      <sheetName val="_SHOPLIST.xls__SHOPLIST_xl_6523"/>
      <sheetName val="_SHOPLIST.xls__SHOPLIST_xl_6524"/>
      <sheetName val="_SHOPLIST.xls__SHOPLIST_xl_6525"/>
      <sheetName val="_SHOPLIST.xls__SHOPLIST_xl_6526"/>
      <sheetName val="_SHOPLIST.xls__SHOPLIST_xl_6527"/>
      <sheetName val="_SHOPLIST.xls__SHOPLIST_xl_6528"/>
      <sheetName val="_SHOPLIST.xls__SHOPLIST_xl_6529"/>
      <sheetName val="_SHOPLIST.xls__SHOPLIST_xl_6530"/>
      <sheetName val="_SHOPLIST.xls__SHOPLIST_xl_6531"/>
      <sheetName val="_SHOPLIST.xls__SHOPLIST_xl_6532"/>
      <sheetName val="_SHOPLIST.xls__SHOPLIST_xl_6533"/>
      <sheetName val="_SHOPLIST.xls__SHOPLIST_xl_6534"/>
      <sheetName val="_SHOPLIST.xls__SHOPLIST_xl_6535"/>
      <sheetName val="_SHOPLIST.xls__SHOPLIST_xl_6536"/>
      <sheetName val="_SHOPLIST.xls__SHOPLIST_xl_6537"/>
      <sheetName val="_SHOPLIST.xls__SHOPLIST_xl_6538"/>
      <sheetName val="_SHOPLIST.xls__SHOPLIST_xl_6539"/>
      <sheetName val="_SHOPLIST.xls__SHOPLIST_xl_6540"/>
      <sheetName val="_SHOPLIST.xls__SHOPLIST_xl_6541"/>
      <sheetName val="_SHOPLIST.xls__SHOPLIST_xl_6542"/>
      <sheetName val="_SHOPLIST.xls__SHOPLIST_xl_6543"/>
      <sheetName val="_SHOPLIST.xls__SHOPLIST_xl_6544"/>
      <sheetName val="_SHOPLIST.xls__SHOPLIST_xl_6545"/>
      <sheetName val="_SHOPLIST.xls__SHOPLIST_xl_6546"/>
      <sheetName val="_SHOPLIST.xls__SHOPLIST_xl_6547"/>
      <sheetName val="_SHOPLIST.xls__SHOPLIST_xl_6548"/>
      <sheetName val="_SHOPLIST.xls__SHOPLIST_xl_6549"/>
      <sheetName val="_SHOPLIST.xls__SHOPLIST_xl_6550"/>
      <sheetName val="_SHOPLIST.xls__SHOPLIST_xl_6551"/>
      <sheetName val="_SHOPLIST.xls__SHOPLIST_xl_6552"/>
      <sheetName val="_SHOPLIST.xls__SHOPLIST_xl_6553"/>
      <sheetName val="_SHOPLIST.xls__SHOPLIST_xl_6554"/>
      <sheetName val="_SHOPLIST.xls__SHOPLIST_xl_6555"/>
      <sheetName val="_SHOPLIST.xls__SHOPLIST_xl_6556"/>
      <sheetName val="_SHOPLIST.xls__SHOPLIST_xl_6557"/>
      <sheetName val="_SHOPLIST.xls__SHOPLIST_xl_6558"/>
      <sheetName val="_SHOPLIST.xls__SHOPLIST_xl_6559"/>
      <sheetName val="_SHOPLIST.xls__SHOPLIST_xl_6560"/>
      <sheetName val="_SHOPLIST.xls__SHOPLIST_xl_6561"/>
      <sheetName val="_SHOPLIST.xls__SHOPLIST_xl_6562"/>
      <sheetName val="_SHOPLIST.xls__SHOPLIST_xl_6563"/>
      <sheetName val="_SHOPLIST.xls__SHOPLIST_xl_6564"/>
      <sheetName val="_SHOPLIST.xls__SHOPLIST_xl_6565"/>
      <sheetName val="_SHOPLIST.xls__SHOPLIST_xl_6566"/>
      <sheetName val="_SHOPLIST.xls__SHOPLIST_xl_6567"/>
      <sheetName val="_SHOPLIST.xls__SHOPLIST_xl_6568"/>
      <sheetName val="_SHOPLIST.xls__SHOPLIST_xl_6569"/>
      <sheetName val="_SHOPLIST.xls__SHOPLIST_xl_6570"/>
      <sheetName val="_SHOPLIST.xls__SHOPLIST_xl_6571"/>
      <sheetName val="_SHOPLIST.xls__SHOPLIST_xl_6572"/>
      <sheetName val="_SHOPLIST.xls__SHOPLIST_xl_6573"/>
      <sheetName val="_SHOPLIST.xls__SHOPLIST_xl_6574"/>
      <sheetName val="_SHOPLIST.xls__SHOPLIST_xl_6575"/>
      <sheetName val="_SHOPLIST.xls__SHOPLIST_xl_6576"/>
      <sheetName val="_SHOPLIST.xls__SHOPLIST_xl_6577"/>
      <sheetName val="_SHOPLIST.xls__SHOPLIST_xl_6578"/>
      <sheetName val="_SHOPLIST.xls__SHOPLIST_xl_6579"/>
      <sheetName val="_SHOPLIST.xls__SHOPLIST_xl_6580"/>
      <sheetName val="_SHOPLIST.xls__SHOPLIST_xl_6581"/>
      <sheetName val="_SHOPLIST.xls__SHOPLIST_xl_6582"/>
      <sheetName val="_SHOPLIST.xls__SHOPLIST_xl_6583"/>
      <sheetName val="_SHOPLIST.xls__SHOPLIST_xl_6584"/>
      <sheetName val="_SHOPLIST.xls__SHOPLIST_xl_6585"/>
      <sheetName val="_SHOPLIST.xls__SHOPLIST_xl_6586"/>
      <sheetName val="_SHOPLIST.xls__SHOPLIST_xl_6587"/>
      <sheetName val="_SHOPLIST.xls__SHOPLIST_xl_6588"/>
      <sheetName val="_SHOPLIST.xls__SHOPLIST_xl_6589"/>
      <sheetName val="_SHOPLIST.xls__SHOPLIST_xl_6590"/>
      <sheetName val="_SHOPLIST.xls__SHOPLIST_xl_6591"/>
      <sheetName val="_SHOPLIST.xls__SHOPLIST_xl_6592"/>
      <sheetName val="_SHOPLIST.xls__SHOPLIST_xl_6593"/>
      <sheetName val="_SHOPLIST.xls__SHOPLIST_xl_6594"/>
      <sheetName val="_SHOPLIST.xls__SHOPLIST_xl_6595"/>
      <sheetName val="_SHOPLIST.xls__SHOPLIST_xl_6596"/>
      <sheetName val="_SHOPLIST.xls__SHOPLIST_xl_6597"/>
      <sheetName val="_SHOPLIST.xls__SHOPLIST_xl_6598"/>
      <sheetName val="_SHOPLIST.xls__SHOPLIST_xl_6599"/>
      <sheetName val="_SHOPLIST.xls__SHOPLIST_xl_6600"/>
      <sheetName val="_SHOPLIST.xls__SHOPLIST_xl_6601"/>
      <sheetName val="_SHOPLIST.xls__SHOPLIST_xl_6602"/>
      <sheetName val="_SHOPLIST.xls__SHOPLIST_xl_6603"/>
      <sheetName val="_SHOPLIST.xls__SHOPLIST_xl_6604"/>
      <sheetName val="_SHOPLIST.xls__SHOPLIST_xl_6605"/>
      <sheetName val="_SHOPLIST.xls__SHOPLIST_xl_6606"/>
      <sheetName val="_SHOPLIST.xls__SHOPLIST_xl_6607"/>
      <sheetName val="_SHOPLIST.xls__SHOPLIST_xl_6608"/>
      <sheetName val="_SHOPLIST.xls__SHOPLIST_xl_6609"/>
      <sheetName val="_SHOPLIST.xls__SHOPLIST_xl_6610"/>
      <sheetName val="_SHOPLIST.xls__SHOPLIST_xl_6611"/>
      <sheetName val="_SHOPLIST.xls__SHOPLIST_xl_6612"/>
      <sheetName val="_SHOPLIST.xls__SHOPLIST_xl_6613"/>
      <sheetName val="_SHOPLIST.xls__SHOPLIST_xl_6614"/>
      <sheetName val="_SHOPLIST.xls__SHOPLIST_xl_6615"/>
      <sheetName val="_SHOPLIST.xls__SHOPLIST_xl_6616"/>
      <sheetName val="_SHOPLIST.xls_70_x005f_x0000___0_x_26"/>
      <sheetName val="_SHOPLIST.xls__SHOPLIST_xl_6617"/>
      <sheetName val="_SHOPLIST.xls__SHOPLIST_xl_6618"/>
      <sheetName val="_SHOPLIST.xls__SHOPLIST_xl_6619"/>
      <sheetName val="_SHOPLIST.xls__SHOPLIST_xl_6620"/>
      <sheetName val="_SHOPLIST.xls__SHOPLIST_xl_6621"/>
      <sheetName val="_SHOPLIST.xls__SHOPLIST_xl_6622"/>
      <sheetName val="_SHOPLIST.xls__SHOPLIST_xl_6623"/>
      <sheetName val="_SHOPLIST.xls__SHOPLIST_xl_6624"/>
      <sheetName val="_SHOPLIST.xls__SHOPLIST_xl_6625"/>
      <sheetName val="_SHOPLIST.xls__SHOPLIST_xl_6626"/>
      <sheetName val="_SHOPLIST.xls__SHOPLIST_xl_6627"/>
      <sheetName val="_SHOPLIST.xls__SHOPLIST_xl_6628"/>
      <sheetName val="_SHOPLIST.xls__SHOPLIST_xl_6629"/>
      <sheetName val="_SHOPLIST.xls__SHOPLIST_xl_6630"/>
      <sheetName val="_SHOPLIST.xls__SHOPLIST_xl_6631"/>
      <sheetName val="_SHOPLIST.xls__SHOPLIST_xl_6632"/>
      <sheetName val="_SHOPLIST.xls__SHOPLIST_xl_6633"/>
      <sheetName val="_SHOPLIST.xls__SHOPLIST_xl_6634"/>
      <sheetName val="_SHOPLIST.xls__SHOPLIST_xl_6635"/>
      <sheetName val="_SHOPLIST.xls__SHOPLIST_xl_6636"/>
      <sheetName val="_SHOPLIST.xls__SHOPLIST_xl_6637"/>
      <sheetName val="_SHOPLIST.xls__SHOPLIST_xl_6638"/>
      <sheetName val="_SHOPLIST.xls__SHOPLIST_xl_6639"/>
      <sheetName val="_SHOPLIST.xls__SHOPLIST_xl_6640"/>
      <sheetName val="_SHOPLIST.xls__SHOPLIST_xl_6641"/>
      <sheetName val="_SHOPLIST.xls__SHOPLIST_xl_6642"/>
      <sheetName val="_SHOPLIST.xls__SHOPLIST_xl_6643"/>
      <sheetName val="_SHOPLIST.xls__SHOPLIST_xl_6644"/>
      <sheetName val="_SHOPLIST.xls__SHOPLIST_xl_6645"/>
      <sheetName val="_SHOPLIST.xls__SHOPLIST_xl_6646"/>
      <sheetName val="_SHOPLIST.xls__SHOPLIST_xl_6647"/>
      <sheetName val="_SHOPLIST.xls__SHOPLIST_xl_6648"/>
      <sheetName val="_SHOPLIST.xls__SHOPLIST_xl_6649"/>
      <sheetName val="_SHOPLIST.xls__SHOPLIST_xl_6650"/>
      <sheetName val="_SHOPLIST.xls__SHOPLIST_xl_6651"/>
      <sheetName val="_SHOPLIST.xls__SHOPLIST_xl_6652"/>
      <sheetName val="_SHOPLIST.xls__SHOPLIST_xl_6653"/>
      <sheetName val="_SHOPLIST.xls__SHOPLIST_xl_6654"/>
      <sheetName val="_SHOPLIST.xls__SHOPLIST_xl_6655"/>
      <sheetName val="_SHOPLIST.xls__SHOPLIST_xl_6656"/>
      <sheetName val="_SHOPLIST.xls__SHOPLIST_xl_6657"/>
      <sheetName val="_SHOPLIST.xls__SHOPLIST_xl_6658"/>
      <sheetName val="_SHOPLIST.xls__SHOPLIST_xl_6659"/>
      <sheetName val="_SHOPLIST.xls__SHOPLIST_xl_6660"/>
      <sheetName val="_SHOPLIST.xls__SHOPLIST_xl_6661"/>
      <sheetName val="_SHOPLIST.xls__SHOPLIST_xl_6662"/>
      <sheetName val="_SHOPLIST.xls__SHOPLIST_xl_6663"/>
      <sheetName val="_SHOPLIST.xls__SHOPLIST_xl_6664"/>
      <sheetName val="_SHOPLIST.xls__SHOPLIST_xl_6665"/>
      <sheetName val="_SHOPLIST.xls__SHOPLIST_xl_6666"/>
      <sheetName val="_SHOPLIST.xls__SHOPLIST_xl_6667"/>
      <sheetName val="_SHOPLIST.xls__SHOPLIST_xl_6668"/>
      <sheetName val="_SHOPLIST.xls__SHOPLIST_xl_6669"/>
      <sheetName val="_SHOPLIST.xls__SHOPLIST_xl_6670"/>
      <sheetName val="_SHOPLIST.xls__SHOPLIST_xl_6671"/>
      <sheetName val="_SHOPLIST.xls__SHOPLIST_xl_6672"/>
      <sheetName val="_SHOPLIST.xls__SHOPLIST_xl_6673"/>
      <sheetName val="_SHOPLIST.xls__SHOPLIST_xl_6674"/>
      <sheetName val="_SHOPLIST.xls__SHOPLIST_xl_6675"/>
      <sheetName val="_SHOPLIST.xls__SHOPLIST_xl_6676"/>
      <sheetName val="_SHOPLIST.xls__SHOPLIST_xl_6677"/>
      <sheetName val="_SHOPLIST.xls__SHOPLIST_xl_6678"/>
      <sheetName val="_SHOPLIST.xls__SHOPLIST_xl_6679"/>
      <sheetName val="_SHOPLIST.xls__SHOPLIST_xl_6680"/>
      <sheetName val="_SHOPLIST.xls__SHOPLIST_xl_6681"/>
      <sheetName val="_SHOPLIST.xls__SHOPLIST_xl_6682"/>
      <sheetName val="_SHOPLIST.xls__SHOPLIST_xl_6683"/>
      <sheetName val="_SHOPLIST.xls__SHOPLIST_xl_6684"/>
      <sheetName val="_SHOPLIST.xls__SHOPLIST_xl_6685"/>
      <sheetName val="_SHOPLIST.xls__SHOPLIST_xl_6686"/>
      <sheetName val="_SHOPLIST.xls__SHOPLIST_xl_6687"/>
      <sheetName val="_SHOPLIST.xls__SHOPLIST_xl_6688"/>
      <sheetName val="_SHOPLIST.xls__SHOPLIST_xl_6689"/>
      <sheetName val="_SHOPLIST.xls__SHOPLIST_xl_6690"/>
      <sheetName val="_SHOPLIST.xls__SHOPLIST_xl_6691"/>
      <sheetName val="_SHOPLIST.xls__SHOPLIST_xl_6692"/>
      <sheetName val="_SHOPLIST.xls__SHOPLIST_xl_6693"/>
      <sheetName val="_SHOPLIST.xls__SHOPLIST_xl_6694"/>
      <sheetName val="_SHOPLIST.xls__SHOPLIST_xl_6695"/>
      <sheetName val="_SHOPLIST.xls__SHOPLIST_xl_6696"/>
      <sheetName val="_SHOPLIST.xls__SHOPLIST_xl_6697"/>
      <sheetName val="_SHOPLIST.xls__SHOPLIST_xl_6698"/>
      <sheetName val="_SHOPLIST.xls__SHOPLIST_xl_6699"/>
      <sheetName val="_SHOPLIST.xls__SHOPLIST_xl_6700"/>
      <sheetName val="_SHOPLIST.xls__SHOPLIST_xl_6701"/>
      <sheetName val="_SHOPLIST.xls__SHOPLIST_xl_6702"/>
      <sheetName val="_SHOPLIST.xls__SHOPLIST_xl_6703"/>
      <sheetName val="_SHOPLIST.xls__SHOPLIST_xl_6704"/>
      <sheetName val="_SHOPLIST.xls__VW__VU________64"/>
      <sheetName val="_SHOPLIST.xls__VW__VU________65"/>
      <sheetName val="_SHOPLIST.xls__SHOPLIST_xl_6705"/>
      <sheetName val="_SHOPLIST.xls__SHOPLIST_xl_6706"/>
      <sheetName val="_SHOPLIST.xls_70___0_s__i____84"/>
      <sheetName val="_SHOPLIST.xls__SHOPLIST_xl_6707"/>
      <sheetName val="_SHOPLIST.xls__SHOPLIST_xl_6708"/>
      <sheetName val="_SHOPLIST.xls__SHOPLIST_xl_6709"/>
      <sheetName val="_SHOPLIST.xls__VW__VU________66"/>
      <sheetName val="_SHOPLIST.xls__VW__VU________67"/>
      <sheetName val="_SHOPLIST.xls__SHOPLIST_xl_6710"/>
      <sheetName val="_SHOPLIST.xls__SHOPLIST_xl_6711"/>
      <sheetName val="_SHOPLIST.xls_70___0_s__i____85"/>
      <sheetName val="_SHOPLIST.xls__SHOPLIST_xl_6712"/>
      <sheetName val="_SHOPLIST.xls__SHOPLIST_xl_6713"/>
      <sheetName val="_SHOPLIST.xls__SHOPLIST_xl_6714"/>
      <sheetName val="_SHOPLIST.xls__SHOPLIST_xl_6715"/>
      <sheetName val="_SHOPLIST.xls__SHOPLIST_xl_6716"/>
      <sheetName val="_SHOPLIST.xls__SHOPLIST_xl_6717"/>
      <sheetName val="_SHOPLIST.xls__SHOPLIST_xl_6718"/>
      <sheetName val="_SHOPLIST.xls__SHOPLIST_xl_6719"/>
      <sheetName val="_SHOPLIST.xls__SHOPLIST_xl_6720"/>
      <sheetName val="_SHOPLIST.xls__SHOPLIST_xl_6721"/>
      <sheetName val="_SHOPLIST.xls__SHOPLIST_xl_6722"/>
      <sheetName val="_SHOPLIST.xls__SHOPLIST_xl_6723"/>
      <sheetName val="_SHOPLIST.xls__SHOPLIST_xl_6724"/>
      <sheetName val="_SHOPLIST.xls__SHOPLIST_xl_6725"/>
      <sheetName val="_SHOPLIST.xls__SHOPLIST_xl_6726"/>
      <sheetName val="_SHOPLIST.xls__SHOPLIST_xl_6727"/>
      <sheetName val="_SHOPLIST.xls__SHOPLIST_xl_6728"/>
      <sheetName val="_SHOPLIST.xls__SHOPLIST_xl_6729"/>
      <sheetName val="_SHOPLIST.xls__SHOPLIST_xl_6730"/>
      <sheetName val="_SHOPLIST.xls__SHOPLIST_xl_6731"/>
      <sheetName val="_SHOPLIST.xls__SHOPLIST_xl_6732"/>
      <sheetName val="_SHOPLIST.xls__SHOPLIST_xl_6733"/>
      <sheetName val="_SHOPLIST.xls__SHOPLIST_xl_6734"/>
      <sheetName val="_SHOPLIST.xls__SHOPLIST_xl_6735"/>
      <sheetName val="_SHOPLIST.xls__SHOPLIST_xl_6736"/>
      <sheetName val="_SHOPLIST.xls__SHOPLIST_xl_6737"/>
      <sheetName val="_SHOPLIST.xls__SHOPLIST_xl_6738"/>
      <sheetName val="_SHOPLIST.xls__SHOPLIST_xl_6739"/>
      <sheetName val="_SHOPLIST.xls__SHOPLIST_xl_6740"/>
      <sheetName val="_SHOPLIST.xls__SHOPLIST_xl_6741"/>
      <sheetName val="_SHOPLIST.xls__SHOPLIST_xl_6742"/>
      <sheetName val="_SHOPLIST.xls__SHOPLIST_xl_6743"/>
      <sheetName val="_SHOPLIST.xls__SHOPLIST_xl_6744"/>
      <sheetName val="_SHOPLIST.xls__SHOPLIST_xl_6745"/>
      <sheetName val="_SHOPLIST.xls__SHOPLIST_xl_6746"/>
      <sheetName val="_SHOPLIST.xls__SHOPLIST_xl_6747"/>
      <sheetName val="_SHOPLIST.xls__SHOPLIST_xl_6748"/>
      <sheetName val="_SHOPLIST.xls__SHOPLIST_xl_6749"/>
      <sheetName val="_SHOPLIST.xls__SHOPLIST_xl_6750"/>
      <sheetName val="_SHOPLIST.xls__SHOPLIST_xl_6751"/>
      <sheetName val="_SHOPLIST.xls__SHOPLIST_xl_6752"/>
      <sheetName val="_SHOPLIST.xls__SHOPLIST_xl_6753"/>
      <sheetName val="_SHOPLIST.xls__SHOPLIST_xl_6754"/>
      <sheetName val="_SHOPLIST.xls__SHOPLIST_xl_6755"/>
      <sheetName val="_SHOPLIST.xls__SHOPLIST_xl_6756"/>
      <sheetName val="_SHOPLIST.xls__SHOPLIST_xl_6757"/>
      <sheetName val="_SHOPLIST.xls__SHOPLIST_xl_6758"/>
      <sheetName val="_SHOPLIST.xls__SHOPLIST_xl_6759"/>
      <sheetName val="_SHOPLIST.xls__SHOPLIST_xl_6760"/>
      <sheetName val="_SHOPLIST.xls__SHOPLIST_xl_6761"/>
      <sheetName val="_SHOPLIST.xls__SHOPLIST_xl_6762"/>
      <sheetName val="_SHOPLIST.xls__SHOPLIST_xl_6763"/>
      <sheetName val="_SHOPLIST.xls__SHOPLIST_xl_6764"/>
      <sheetName val="_SHOPLIST.xls__SHOPLIST_xl_6765"/>
      <sheetName val="_SHOPLIST.xls__SHOPLIST_xl_6766"/>
      <sheetName val="_SHOPLIST.xls__SHOPLIST_xl_6767"/>
      <sheetName val="_SHOPLIST.xls__SHOPLIST_xl_6768"/>
      <sheetName val="_SHOPLIST.xls__SHOPLIST_xl_6769"/>
      <sheetName val="_SHOPLIST.xls__SHOPLIST_xl_6770"/>
      <sheetName val="_SHOPLIST.xls__SHOPLIST_xl_6771"/>
      <sheetName val="_SHOPLIST.xls__SHOPLIST_xl_6772"/>
      <sheetName val="_SHOPLIST.xls__SHOPLIST_xl_6773"/>
      <sheetName val="_SHOPLIST.xls__SHOPLIST_xl_6774"/>
      <sheetName val="_SHOPLIST.xls__SHOPLIST_xl_6775"/>
      <sheetName val="_SHOPLIST.xls__SHOPLIST_xl_6776"/>
      <sheetName val="_SHOPLIST.xls__SHOPLIST_xl_6777"/>
      <sheetName val="_SHOPLIST.xls__SHOPLIST_xl_6778"/>
      <sheetName val="_SHOPLIST.xls__SHOPLIST_xl_6779"/>
      <sheetName val="_SHOPLIST.xls__SHOPLIST_xl_6780"/>
      <sheetName val="_SHOPLIST.xls__SHOPLIST_xl_6781"/>
      <sheetName val="_SHOPLIST.xls__SHOPLIST_xl_6782"/>
      <sheetName val="_SHOPLIST.xls__SHOPLIST_xl_6783"/>
      <sheetName val="_SHOPLIST.xls__SHOPLIST_xl_6784"/>
      <sheetName val="_SHOPLIST.xls__SHOPLIST_xl_6785"/>
      <sheetName val="_SHOPLIST.xls__SHOPLIST_xl_6786"/>
      <sheetName val="_SHOPLIST.xls__SHOPLIST_xl_6787"/>
      <sheetName val="_SHOPLIST.xls__SHOPLIST_xl_6788"/>
      <sheetName val="_SHOPLIST.xls__SHOPLIST_xl_6789"/>
      <sheetName val="_SHOPLIST.xls__SHOPLIST_xl_6790"/>
      <sheetName val="_SHOPLIST.xls__SHOPLIST_xl_6791"/>
      <sheetName val="_SHOPLIST.xls__SHOPLIST_xl_6792"/>
      <sheetName val="_SHOPLIST.xls__SHOPLIST_xl_6793"/>
      <sheetName val="_SHOPLIST.xls__SHOPLIST_xl_6794"/>
      <sheetName val="_SHOPLIST.xls__SHOPLIST_xl_6795"/>
      <sheetName val="_SHOPLIST.xls__SHOPLIST_xl_6796"/>
      <sheetName val="_SHOPLIST.xls__SHOPLIST_xl_6797"/>
      <sheetName val="_SHOPLIST.xls__SHOPLIST_xl_6798"/>
      <sheetName val="_SHOPLIST.xls__SHOPLIST_xl_6799"/>
      <sheetName val="_SHOPLIST.xls__SHOPLIST_xl_6800"/>
      <sheetName val="_SHOPLIST.xls__SHOPLIST_xl_6801"/>
      <sheetName val="_SHOPLIST.xls__SHOPLIST_xl_6802"/>
      <sheetName val="_SHOPLIST.xls__SHOPLIST_xl_6803"/>
      <sheetName val="_SHOPLIST.xls__SHOPLIST_xl_6804"/>
      <sheetName val="_SHOPLIST.xls__SHOPLIST_xl_6805"/>
      <sheetName val="_SHOPLIST.xls__SHOPLIST_xl_6806"/>
      <sheetName val="_SHOPLIST.xls__SHOPLIST_xl_6807"/>
      <sheetName val="_SHOPLIST.xls__SHOPLIST_xl_6808"/>
      <sheetName val="_SHOPLIST.xls__SHOPLIST_xl_6809"/>
      <sheetName val="_SHOPLIST.xls__SHOPLIST_xl_6810"/>
      <sheetName val="_SHOPLIST.xls__SHOPLIST_xl_6811"/>
      <sheetName val="_SHOPLIST.xls__SHOPLIST_xl_6812"/>
      <sheetName val="_SHOPLIST.xls__SHOPLIST_xl_6813"/>
      <sheetName val="_SHOPLIST.xls__SHOPLIST_xl_6814"/>
      <sheetName val="_SHOPLIST.xls__SHOPLIST_xl_6815"/>
      <sheetName val="_SHOPLIST.xls__SHOPLIST_xl_6816"/>
      <sheetName val="_SHOPLIST.xls__SHOPLIST_xl_6817"/>
      <sheetName val="_SHOPLIST.xls__SHOPLIST_xl_6818"/>
      <sheetName val="_SHOPLIST.xls__SHOPLIST_xl_6819"/>
      <sheetName val="_SHOPLIST.xls__SHOPLIST_xl_6820"/>
      <sheetName val="_SHOPLIST.xls__SHOPLIST_xl_6821"/>
      <sheetName val="_SHOPLIST.xls__SHOPLIST_xl_6822"/>
      <sheetName val="_SHOPLIST.xls__SHOPLIST_xl_6823"/>
      <sheetName val="_SHOPLIST.xls__SHOPLIST_xl_6824"/>
      <sheetName val="_SHOPLIST.xls__SHOPLIST_xl_6825"/>
      <sheetName val="_SHOPLIST.xls__SHOPLIST_xl_6826"/>
      <sheetName val="_SHOPLIST.xls__SHOPLIST_xl_6827"/>
      <sheetName val="_SHOPLIST.xls__SHOPLIST_xl_6828"/>
      <sheetName val="_SHOPLIST.xls__SHOPLIST_xl_6829"/>
      <sheetName val="_SHOPLIST.xls__SHOPLIST_xl_6830"/>
      <sheetName val="_SHOPLIST.xls__SHOPLIST_xl_6831"/>
      <sheetName val="_SHOPLIST.xls__SHOPLIST_xl_6832"/>
      <sheetName val="_SHOPLIST.xls__SHOPLIST_xl_6833"/>
      <sheetName val="_SHOPLIST.xls__SHOPLIST_xl_6834"/>
      <sheetName val="_SHOPLIST.xls__SHOPLIST_xl_6835"/>
      <sheetName val="_SHOPLIST.xls__SHOPLIST_xl_6836"/>
      <sheetName val="_SHOPLIST.xls__SHOPLIST_xl_6837"/>
      <sheetName val="_SHOPLIST.xls__SHOPLIST_xl_6838"/>
      <sheetName val="_SHOPLIST.xls__SHOPLIST_xl_6839"/>
      <sheetName val="_SHOPLIST.xls__SHOPLIST_xl_6840"/>
      <sheetName val="_SHOPLIST.xls__SHOPLIST_xl_6841"/>
      <sheetName val="_SHOPLIST.xls_70___0_s__i____86"/>
      <sheetName val="_SHOPLIST.xls__SHOPLIST_xl_6842"/>
      <sheetName val="_SHOPLIST.xls__SHOPLIST_xl_6843"/>
      <sheetName val="_SHOPLIST.xls__SHOPLIST_xl_6844"/>
      <sheetName val="_SHOPLIST.xls__VW__VU________68"/>
      <sheetName val="_SHOPLIST.xls__SHOPLIST_xl_6845"/>
      <sheetName val="_SHOPLIST.xls__SHOPLIST_xl_6846"/>
      <sheetName val="_SHOPLIST.xls__SHOPLIST_xl_6847"/>
      <sheetName val="_SHOPLIST.xls__SHOPLIST_xl_6848"/>
      <sheetName val="_SHOPLIST.xls__SHOPLIST_xl_6849"/>
      <sheetName val="_SHOPLIST.xls__SHOPLIST_xl_6850"/>
      <sheetName val="_SHOPLIST.xls__SHOPLIST_xl_6851"/>
      <sheetName val="_SHOPLIST.xls__SHOPLIST_xl_6852"/>
      <sheetName val="_SHOPLIST.xls__SHOPLIST_xl_6853"/>
      <sheetName val="_SHOPLIST.xls__SHOPLIST_xl_6854"/>
      <sheetName val="_SHOPLIST.xls__SHOPLIST_xl_6855"/>
      <sheetName val="_SHOPLIST.xls__SHOPLIST_xl_6856"/>
      <sheetName val="_SHOPLIST.xls__SHOPLIST_xl_6857"/>
      <sheetName val="_SHOPLIST.xls__SHOPLIST_xl_6858"/>
      <sheetName val="_SHOPLIST.xls__SHOPLIST_xl_6859"/>
      <sheetName val="_SHOPLIST.xls__SHOPLIST_xl_6860"/>
      <sheetName val="_SHOPLIST.xls__SHOPLIST_xl_6861"/>
      <sheetName val="_SHOPLIST.xls__SHOPLIST_xl_6862"/>
      <sheetName val="_SHOPLIST.xls__SHOPLIST_xl_6863"/>
      <sheetName val="_SHOPLIST.xls__SHOPLIST_xl_6864"/>
      <sheetName val="_SHOPLIST.xls__SHOPLIST_xl_6865"/>
      <sheetName val="_SHOPLIST.xls__SHOPLIST_xl_6866"/>
      <sheetName val="_SHOPLIST.xls__SHOPLIST_xl_6867"/>
      <sheetName val="_SHOPLIST.xls__SHOPLIST_xl_6868"/>
      <sheetName val="_SHOPLIST.xls__SHOPLIST_xl_6869"/>
      <sheetName val="_SHOPLIST.xls__SHOPLIST_xl_6870"/>
      <sheetName val="_SHOPLIST.xls__SHOPLIST_xl_6871"/>
      <sheetName val="_SHOPLIST.xls__SHOPLIST_xl_6872"/>
      <sheetName val="_SHOPLIST.xls__SHOPLIST_xl_6873"/>
      <sheetName val="_SHOPLIST.xls__SHOPLIST_xl_6874"/>
      <sheetName val="_SHOPLIST.xls__SHOPLIST_xl_6875"/>
      <sheetName val="_SHOPLIST.xls__SHOPLIST_xl_6876"/>
      <sheetName val="_SHOPLIST.xls__SHOPLIST_xl_6877"/>
      <sheetName val="_SHOPLIST.xls__SHOPLIST_xl_6878"/>
      <sheetName val="_SHOPLIST.xls__SHOPLIST_xl_6879"/>
      <sheetName val="_SHOPLIST.xls__SHOPLIST_xl_6880"/>
      <sheetName val="_SHOPLIST.xls__SHOPLIST_xl_6881"/>
      <sheetName val="_SHOPLIST.xls__SHOPLIST_xl_6882"/>
      <sheetName val="_SHOPLIST.xls__SHOPLIST_xl_6883"/>
      <sheetName val="_SHOPLIST.xls__SHOPLIST_xl_6884"/>
      <sheetName val="_SHOPLIST.xls__SHOPLIST_xl_6885"/>
      <sheetName val="_SHOPLIST.xls__SHOPLIST_xl_6886"/>
      <sheetName val="_SHOPLIST.xls__SHOPLIST_xl_6887"/>
      <sheetName val="_SHOPLIST.xls__SHOPLIST_xl_6888"/>
      <sheetName val="_SHOPLIST.xls__SHOPLIST_xl_6889"/>
      <sheetName val="_SHOPLIST.xls__SHOPLIST_xl_6890"/>
      <sheetName val="_SHOPLIST.xls__SHOPLIST_xl_6891"/>
      <sheetName val="_SHOPLIST.xls__SHOPLIST_xl_6892"/>
      <sheetName val="_SHOPLIST.xls__SHOPLIST_xl_6893"/>
      <sheetName val="_SHOPLIST.xls__SHOPLIST_xl_6894"/>
      <sheetName val="_SHOPLIST.xls__SHOPLIST_xl_6895"/>
      <sheetName val="_SHOPLIST.xls__SHOPLIST_xl_6896"/>
      <sheetName val="_SHOPLIST.xls__SHOPLIST_xl_6897"/>
      <sheetName val="_SHOPLIST.xls__SHOPLIST_xl_6898"/>
      <sheetName val="_SHOPLIST.xls__SHOPLIST_xl_6899"/>
      <sheetName val="_SHOPLIST.xls__SHOPLIST_xl_6900"/>
      <sheetName val="_SHOPLIST.xls__SHOPLIST_xl_6901"/>
      <sheetName val="_SHOPLIST.xls__SHOPLIST_xl_6902"/>
      <sheetName val="_SHOPLIST.xls__SHOPLIST_xl_6903"/>
      <sheetName val="_SHOPLIST.xls__SHOPLIST_xl_6904"/>
      <sheetName val="_SHOPLIST.xls__SHOPLIST_xl_6905"/>
      <sheetName val="_SHOPLIST.xls__SHOPLIST_xl_6906"/>
      <sheetName val="_SHOPLIST.xls__SHOPLIST_xl_6907"/>
      <sheetName val="_SHOPLIST.xls__SHOPLIST_xl_6908"/>
      <sheetName val="_SHOPLIST.xls__SHOPLIST_xl_6909"/>
      <sheetName val="_SHOPLIST.xls__SHOPLIST_xl_6910"/>
      <sheetName val="_SHOPLIST.xls__SHOPLIST_xl_6911"/>
      <sheetName val="_SHOPLIST.xls__SHOPLIST_xl_6912"/>
      <sheetName val="_SHOPLIST.xls__SHOPLIST_xl_6913"/>
      <sheetName val="_SHOPLIST.xls__SHOPLIST_xl_6914"/>
      <sheetName val="_SHOPLIST.xls__SHOPLIST_xl_6915"/>
      <sheetName val="_SHOPLIST.xls__SHOPLIST_xl_6916"/>
      <sheetName val="_SHOPLIST.xls__SHOPLIST_xl_6917"/>
      <sheetName val="_SHOPLIST.xls__SHOPLIST_xl_6918"/>
      <sheetName val="_SHOPLIST.xls__SHOPLIST_xl_6919"/>
      <sheetName val="_SHOPLIST.xls__SHOPLIST_xl_6920"/>
      <sheetName val="_SHOPLIST.xls__SHOPLIST_xl_6921"/>
      <sheetName val="_SHOPLIST.xls__SHOPLIST_xl_6922"/>
      <sheetName val="_SHOPLIST.xls__SHOPLIST_xl_6923"/>
      <sheetName val="_SHOPLIST.xls__SHOPLIST_xl_6924"/>
      <sheetName val="_SHOPLIST.xls__SHOPLIST_xl_6925"/>
      <sheetName val="_SHOPLIST.xls__SHOPLIST_xl_6926"/>
      <sheetName val="_SHOPLIST.xls__SHOPLIST_xl_6927"/>
      <sheetName val="_SHOPLIST.xls__SHOPLIST_xl_6928"/>
      <sheetName val="_SHOPLIST.xls__SHOPLIST_xl_6929"/>
      <sheetName val="_SHOPLIST.xls__SHOPLIST_xl_6930"/>
      <sheetName val="_SHOPLIST.xls__SHOPLIST_xl_6931"/>
      <sheetName val="_SHOPLIST.xls__SHOPLIST_xl_6932"/>
      <sheetName val="_SHOPLIST.xls__SHOPLIST_xl_6933"/>
      <sheetName val="_SHOPLIST.xls__SHOPLIST_xl_6934"/>
      <sheetName val="_SHOPLIST.xls__SHOPLIST_xl_6935"/>
      <sheetName val="_SHOPLIST.xls__SHOPLIST_xl_6936"/>
      <sheetName val="_SHOPLIST.xls__SHOPLIST_xl_6937"/>
      <sheetName val="_SHOPLIST.xls__SHOPLIST_xl_6938"/>
      <sheetName val="_SHOPLIST.xls__SHOPLIST_xl_6939"/>
      <sheetName val="_SHOPLIST.xls__SHOPLIST_xl_6940"/>
      <sheetName val="_SHOPLIST.xls__SHOPLIST_xl_6941"/>
      <sheetName val="_SHOPLIST.xls__SHOPLIST_xl_6942"/>
      <sheetName val="_SHOPLIST.xls__SHOPLIST_xl_6943"/>
      <sheetName val="_SHOPLIST.xls__SHOPLIST_xl_6944"/>
      <sheetName val="_SHOPLIST.xls__SHOPLIST_xl_6945"/>
      <sheetName val="_SHOPLIST.xls__SHOPLIST_xl_6946"/>
      <sheetName val="_SHOPLIST.xls__SHOPLIST_xl_6947"/>
      <sheetName val="_SHOPLIST.xls__SHOPLIST_xl_6948"/>
      <sheetName val="_SHOPLIST.xls__SHOPLIST_xl_6949"/>
      <sheetName val="_SHOPLIST.xls__SHOPLIST_xl_6950"/>
      <sheetName val="_SHOPLIST.xls__SHOPLIST_xl_6951"/>
      <sheetName val="_SHOPLIST.xls__SHOPLIST_xl_6952"/>
      <sheetName val="_SHOPLIST.xls__SHOPLIST_xl_6953"/>
      <sheetName val="_SHOPLIST.xls__SHOPLIST_xl_6954"/>
      <sheetName val="_SHOPLIST.xls__SHOPLIST_xl_6955"/>
      <sheetName val="_SHOPLIST.xls__SHOPLIST_xl_6956"/>
      <sheetName val="_SHOPLIST.xls__SHOPLIST_xl_6957"/>
      <sheetName val="_SHOPLIST.xls__SHOPLIST_xl_6958"/>
      <sheetName val="_SHOPLIST.xls__SHOPLIST_xl_6959"/>
      <sheetName val="_SHOPLIST.xls__SHOPLIST_xl_6960"/>
      <sheetName val="_SHOPLIST.xls__SHOPLIST_xl_6961"/>
      <sheetName val="_SHOPLIST.xls__SHOPLIST_xl_6962"/>
      <sheetName val="_SHOPLIST.xls__SHOPLIST_xl_6963"/>
      <sheetName val="_SHOPLIST.xls__SHOPLIST_xl_6964"/>
      <sheetName val="_SHOPLIST.xls__SHOPLIST_xl_6965"/>
      <sheetName val="_SHOPLIST.xls__SHOPLIST_xl_6966"/>
      <sheetName val="_SHOPLIST.xls__SHOPLIST_xl_6967"/>
      <sheetName val="_SHOPLIST.xls__SHOPLIST_xl_6968"/>
      <sheetName val="_SHOPLIST.xls__SHOPLIST_xl_6969"/>
      <sheetName val="_SHOPLIST.xls__SHOPLIST_xl_6970"/>
      <sheetName val="_SHOPLIST.xls__SHOPLIST_xl_6971"/>
      <sheetName val="_SHOPLIST.xls__SHOPLIST_xl_6972"/>
      <sheetName val="_SHOPLIST.xls__SHOPLIST_xl_6973"/>
      <sheetName val="_SHOPLIST.xls__SHOPLIST_xl_6974"/>
      <sheetName val="_SHOPLIST.xls__SHOPLIST_xl_6975"/>
      <sheetName val="_SHOPLIST.xls__SHOPLIST_xl_6976"/>
      <sheetName val="_SHOPLIST.xls__SHOPLIST_xl_6977"/>
      <sheetName val="_SHOPLIST.xls__SHOPLIST_xl_6978"/>
      <sheetName val="_SHOPLIST.xls__SHOPLIST_xl_6979"/>
      <sheetName val="_SHOPLIST.xls__SHOPLIST_xl_6980"/>
      <sheetName val="_SHOPLIST.xls__SHOPLIST_xl_6981"/>
      <sheetName val="_SHOPLIST.xls__SHOPLIST_xl_6982"/>
      <sheetName val="_SHOPLIST.xls_70___0_s__i____87"/>
      <sheetName val="_SHOPLIST.xls__SHOPLIST_xl_6983"/>
      <sheetName val="_SHOPLIST_xls__VW__VU________21"/>
      <sheetName val="_SHOPLIST_xls_70_x005f_x0000___0_x011"/>
      <sheetName val="_SHOPLIST_xls_70___0_s__i____31"/>
      <sheetName val="_SHOPLIST_xls__SHOPLIST_xls1000"/>
      <sheetName val="_SHOPLIST_xls__SHOPLIST_xls1001"/>
      <sheetName val="_SHOPLIST_xls__SHOPLIST_xls1002"/>
      <sheetName val="_SHOPLIST_xls__SHOPLIST_xls1003"/>
      <sheetName val="_SHOPLIST_xls__SHOPLIST_xls1004"/>
      <sheetName val="_SHOPLIST_xls__SHOPLIST_xls1005"/>
      <sheetName val="_SHOPLIST_xls__SHOPLIST_xls1006"/>
      <sheetName val="_SHOPLIST_xls__SHOPLIST_xls1007"/>
      <sheetName val="_SHOPLIST_xls__SHOPLIST_xls1008"/>
      <sheetName val="_SHOPLIST_xls__SHOPLIST_xls1009"/>
      <sheetName val="_SHOPLIST_xls__SHOPLIST_xls1010"/>
      <sheetName val="_SHOPLIST_xls__SHOPLIST_xls1011"/>
      <sheetName val="_SHOPLIST_xls__SHOPLIST_xls1012"/>
      <sheetName val="_SHOPLIST_xls__SHOPLIST_xls1013"/>
      <sheetName val="_SHOPLIST_xls__SHOPLIST_xls1014"/>
      <sheetName val="_SHOPLIST_xls__SHOPLIST_xls1015"/>
      <sheetName val="_SHOPLIST_xls__SHOPLIST_xls1016"/>
      <sheetName val="_SHOPLIST_xls__SHOPLIST_xls1017"/>
      <sheetName val="_SHOPLIST_xls__SHOPLIST_xls1018"/>
      <sheetName val="_SHOPLIST_xls__SHOPLIST_xls1019"/>
      <sheetName val="_SHOPLIST_xls__SHOPLIST_xls1020"/>
      <sheetName val="_SHOPLIST_xls__SHOPLIST_xls1021"/>
      <sheetName val="_SHOPLIST_xls__SHOPLIST_xls1022"/>
      <sheetName val="_SHOPLIST_xls__SHOPLIST_xls1023"/>
      <sheetName val="_SHOPLIST_xls__SHOPLIST_xls1024"/>
      <sheetName val="_SHOPLIST_xls__SHOPLIST_xls1025"/>
      <sheetName val="_SHOPLIST_xls__SHOPLIST_xls1026"/>
      <sheetName val="_SHOPLIST_xls__SHOPLIST_xls1027"/>
      <sheetName val="_SHOPLIST_xls__SHOPLIST_xls1028"/>
      <sheetName val="_SHOPLIST_xls__SHOPLIST_xls1029"/>
      <sheetName val="_SHOPLIST_xls__SHOPLIST_xls1030"/>
      <sheetName val="_SHOPLIST_xls__SHOPLIST_xls1031"/>
      <sheetName val="_SHOPLIST_xls__SHOPLIST_xls1032"/>
      <sheetName val="_SHOPLIST_xls__SHOPLIST_xls1033"/>
      <sheetName val="_SHOPLIST_xls__SHOPLIST_xls1034"/>
      <sheetName val="_SHOPLIST_xls__SHOPLIST_xls1035"/>
      <sheetName val="_SHOPLIST_xls__SHOPLIST_xls1036"/>
      <sheetName val="_SHOPLIST_xls__SHOPLIST_xls1037"/>
      <sheetName val="_SHOPLIST_xls__SHOPLIST_xls1038"/>
      <sheetName val="_SHOPLIST_xls__SHOPLIST_xls1039"/>
      <sheetName val="_SHOPLIST_xls__SHOPLIST_xls1040"/>
      <sheetName val="_SHOPLIST_xls__SHOPLIST_xls1041"/>
      <sheetName val="_SHOPLIST_xls__SHOPLIST_xls1042"/>
      <sheetName val="_SHOPLIST_xls__SHOPLIST_xls1043"/>
      <sheetName val="_SHOPLIST_xls__SHOPLIST_xls1044"/>
      <sheetName val="_SHOPLIST_xls__SHOPLIST_xls1045"/>
      <sheetName val="_SHOPLIST_xls__SHOPLIST_xls1046"/>
      <sheetName val="_SHOPLIST_xls__SHOPLIST_xls1047"/>
      <sheetName val="_SHOPLIST_xls__SHOPLIST_xls1048"/>
      <sheetName val="_SHOPLIST_xls__SHOPLIST_xls1049"/>
      <sheetName val="_SHOPLIST_xls__SHOPLIST_xls1050"/>
      <sheetName val="_SHOPLIST_xls__SHOPLIST_xls1051"/>
      <sheetName val="_SHOPLIST_xls__SHOPLIST_xls1052"/>
      <sheetName val="_SHOPLIST_xls__SHOPLIST_xls1053"/>
      <sheetName val="_SHOPLIST_xls__SHOPLIST_xls1054"/>
      <sheetName val="_SHOPLIST_xls__SHOPLIST_xls1055"/>
      <sheetName val="_SHOPLIST_xls__SHOPLIST_xls1056"/>
      <sheetName val="_SHOPLIST_xls__SHOPLIST_xls1057"/>
      <sheetName val="_SHOPLIST_xls__SHOPLIST_xls1058"/>
      <sheetName val="_SHOPLIST_xls__SHOPLIST_xls1059"/>
      <sheetName val="_SHOPLIST_xls__SHOPLIST_xls1060"/>
      <sheetName val="_SHOPLIST_xls__SHOPLIST_xls1061"/>
      <sheetName val="_SHOPLIST_xls__SHOPLIST_xls1062"/>
      <sheetName val="_SHOPLIST_xls__SHOPLIST_xls1063"/>
      <sheetName val="_SHOPLIST_xls__SHOPLIST_xls1064"/>
      <sheetName val="_SHOPLIST_xls__SHOPLIST_xls1065"/>
      <sheetName val="_SHOPLIST_xls__SHOPLIST_xls1066"/>
      <sheetName val="_SHOPLIST_xls__SHOPLIST_xls1067"/>
      <sheetName val="_SHOPLIST_xls__SHOPLIST_xls1068"/>
      <sheetName val="_SHOPLIST_xls__SHOPLIST_xls1069"/>
      <sheetName val="_SHOPLIST_xls__SHOPLIST_xls1070"/>
      <sheetName val="_SHOPLIST_xls__SHOPLIST_xls1071"/>
      <sheetName val="_SHOPLIST_xls__SHOPLIST_xls1072"/>
      <sheetName val="_SHOPLIST_xls__SHOPLIST_xls1073"/>
      <sheetName val="_SHOPLIST_xls__SHOPLIST_xls1074"/>
      <sheetName val="_SHOPLIST_xls__SHOPLIST_xls1075"/>
      <sheetName val="_SHOPLIST_xls__SHOPLIST_xls1076"/>
      <sheetName val="_SHOPLIST_xls__SHOPLIST_xls1077"/>
      <sheetName val="_SHOPLIST_xls__SHOPLIST_xls1078"/>
      <sheetName val="_SHOPLIST_xls__SHOPLIST_xls1079"/>
      <sheetName val="_SHOPLIST_xls__SHOPLIST_xls1080"/>
      <sheetName val="_SHOPLIST_xls__SHOPLIST_xls1081"/>
      <sheetName val="_SHOPLIST_xls__SHOPLIST_xls1082"/>
      <sheetName val="_SHOPLIST_xls__SHOPLIST_xls1083"/>
      <sheetName val="_SHOPLIST_xls__SHOPLIST_xls1084"/>
      <sheetName val="_SHOPLIST_xls__SHOPLIST_xls1085"/>
      <sheetName val="_SHOPLIST_xls__SHOPLIST_xls1086"/>
      <sheetName val="_SHOPLIST_xls__SHOPLIST_xls1087"/>
      <sheetName val="_SHOPLIST_xls__SHOPLIST_xls1088"/>
      <sheetName val="_SHOPLIST_xls__SHOPLIST_xls1089"/>
      <sheetName val="_SHOPLIST_xls__SHOPLIST_xls1090"/>
      <sheetName val="_SHOPLIST_xls__SHOPLIST_xls1091"/>
      <sheetName val="_SHOPLIST_xls__SHOPLIST_xls1092"/>
      <sheetName val="_SHOPLIST_xls__SHOPLIST_xls1093"/>
      <sheetName val="_SHOPLIST_xls__SHOPLIST_xls1094"/>
      <sheetName val="_SHOPLIST_xls__SHOPLIST_xls1095"/>
      <sheetName val="_SHOPLIST_xls__SHOPLIST_xls1096"/>
      <sheetName val="_SHOPLIST_xls__SHOPLIST_xls1097"/>
      <sheetName val="_SHOPLIST_xls__SHOPLIST_xls1098"/>
      <sheetName val="_SHOPLIST_xls__SHOPLIST_xls1099"/>
      <sheetName val="_SHOPLIST_xls__SHOPLIST_xls1100"/>
      <sheetName val="_SHOPLIST_xls__SHOPLIST_xls1101"/>
      <sheetName val="_SHOPLIST_xls__SHOPLIST_xls1102"/>
      <sheetName val="_SHOPLIST_xls__SHOPLIST_xls1103"/>
      <sheetName val="_SHOPLIST_xls__SHOPLIST_xls1104"/>
      <sheetName val="_SHOPLIST_xls__SHOPLIST_xls1105"/>
      <sheetName val="_SHOPLIST_xls__SHOPLIST_xls1106"/>
      <sheetName val="_SHOPLIST_xls__SHOPLIST_xls1107"/>
      <sheetName val="_SHOPLIST_xls__SHOPLIST_xls1108"/>
      <sheetName val="_SHOPLIST_xls__SHOPLIST_xls1109"/>
      <sheetName val="_SHOPLIST_xls__SHOPLIST_xls1110"/>
      <sheetName val="_SHOPLIST_xls__SHOPLIST_xls1111"/>
      <sheetName val="_SHOPLIST_xls__SHOPLIST_xls1112"/>
      <sheetName val="_SHOPLIST_xls__SHOPLIST_xls1113"/>
      <sheetName val="_SHOPLIST_xls_70_x005f_x005f_x005f_x0000__9"/>
      <sheetName val="_SHOPLIST_xls__SHOPLIST_xls1114"/>
      <sheetName val="_SHOPLIST_xls__SHOPLIST_xls1115"/>
      <sheetName val="_SHOPLIST_xls__SHOPLIST_xls1116"/>
      <sheetName val="_SHOPLIST_xls__SHOPLIST_xls1117"/>
      <sheetName val="_SHOPLIST_xls__SHOPLIST_xls1118"/>
      <sheetName val="_SHOPLIST_xls__SHOPLIST_xls1119"/>
      <sheetName val="_SHOPLIST_xls_70___0_s__i____32"/>
      <sheetName val="_SHOPLIST_xls__VW__VU________22"/>
      <sheetName val="_SHOPLIST_xls_70___0_s__i____33"/>
      <sheetName val="_SHOPLIST_xls_70_x005f_x0000___0_x012"/>
      <sheetName val="_SHOPLIST_xls_70___0_s__i____34"/>
      <sheetName val="_SHOPLIST_xls__VW__VU________23"/>
      <sheetName val="_SHOPLIST_xls_70___0_s__i____35"/>
      <sheetName val="_SHOPLIST_xls__VW__VU________24"/>
      <sheetName val="_SHOPLIST_xls_70___0_s__i____36"/>
      <sheetName val="_SHOPLIST_xls_70_x005f_x0000___0_x013"/>
      <sheetName val="_SHOPLIST_xls_70___0_s__i____37"/>
      <sheetName val="_SHOPLIST_xls__VW__VU________25"/>
      <sheetName val="_SHOPLIST_xls__SHOPLIST_xls1120"/>
      <sheetName val="_SHOPLIST_xls__SHOPLIST_xls1121"/>
      <sheetName val="_SHOPLIST_xls__SHOPLIST_xls1122"/>
      <sheetName val="_SHOPLIST_xls__SHOPLIST_xls1123"/>
      <sheetName val="_SHOPLIST_xls__SHOPLIST_xls1124"/>
      <sheetName val="_SHOPLIST_xls__SHOPLIST_xls1125"/>
      <sheetName val="_SHOPLIST_xls__SHOPLIST_xls1126"/>
      <sheetName val="_SHOPLIST_xls__SHOPLIST_xls1127"/>
      <sheetName val="_SHOPLIST_xls__SHOPLIST_xls1128"/>
      <sheetName val="_SHOPLIST_xls__SHOPLIST_xls1129"/>
      <sheetName val="_SHOPLIST_xls__SHOPLIST_xls1130"/>
      <sheetName val="_SHOPLIST_xls__SHOPLIST_xls1131"/>
      <sheetName val="_SHOPLIST_xls__SHOPLIST_xls1132"/>
      <sheetName val="_SHOPLIST_xls__SHOPLIST_xls1133"/>
      <sheetName val="_SHOPLIST_xls__SHOPLIST_xls1134"/>
      <sheetName val="_SHOPLIST_xls__SHOPLIST_xls1135"/>
      <sheetName val="_SHOPLIST_xls__SHOPLIST_xls1136"/>
      <sheetName val="_SHOPLIST_xls__SHOPLIST_xls1137"/>
      <sheetName val="_SHOPLIST_xls__SHOPLIST_xls1138"/>
      <sheetName val="_SHOPLIST_xls__SHOPLIST_xls1139"/>
      <sheetName val="_SHOPLIST_xls__SHOPLIST_xls1140"/>
      <sheetName val="_SHOPLIST_xls__SHOPLIST_xls1141"/>
      <sheetName val="_SHOPLIST_xls__SHOPLIST_xls1142"/>
      <sheetName val="_SHOPLIST_xls__SHOPLIST_xls1143"/>
      <sheetName val="_SHOPLIST_xls__SHOPLIST_xls1144"/>
      <sheetName val="_SHOPLIST_xls__SHOPLIST_xls1145"/>
      <sheetName val="_SHOPLIST_xls__SHOPLIST_xls1146"/>
      <sheetName val="_SHOPLIST_xls__SHOPLIST_xls1147"/>
      <sheetName val="_SHOPLIST_xls__SHOPLIST_xls1148"/>
      <sheetName val="_SHOPLIST_xls__SHOPLIST_xls1149"/>
      <sheetName val="_SHOPLIST_xls__SHOPLIST_xls1150"/>
      <sheetName val="_SHOPLIST_xls__SHOPLIST_xls1151"/>
      <sheetName val="_SHOPLIST_xls__SHOPLIST_xls1152"/>
      <sheetName val="_SHOPLIST_xls__SHOPLIST_xls1153"/>
      <sheetName val="_SHOPLIST_xls__SHOPLIST_xls1154"/>
      <sheetName val="_SHOPLIST_xls__SHOPLIST_xls1155"/>
      <sheetName val="_SHOPLIST_xls__SHOPLIST_xls1156"/>
      <sheetName val="_SHOPLIST_xls__SHOPLIST_xls1157"/>
      <sheetName val="_SHOPLIST_xls__SHOPLIST_xls1158"/>
      <sheetName val="_SHOPLIST_xls__SHOPLIST_xls1159"/>
      <sheetName val="_SHOPLIST_xls__SHOPLIST_xls1160"/>
      <sheetName val="_SHOPLIST_xls__SHOPLIST_xls1161"/>
      <sheetName val="_SHOPLIST_xls__SHOPLIST_xls1162"/>
      <sheetName val="_SHOPLIST_xls__SHOPLIST_xls1163"/>
      <sheetName val="_SHOPLIST_xls__SHOPLIST_xls1164"/>
      <sheetName val="_SHOPLIST_xls__SHOPLIST_xls1165"/>
      <sheetName val="_SHOPLIST_xls__SHOPLIST_xls1166"/>
      <sheetName val="_SHOPLIST_xls__SHOPLIST_xls1167"/>
      <sheetName val="_SHOPLIST_xls__SHOPLIST_xls1168"/>
      <sheetName val="_SHOPLIST_xls__SHOPLIST_xls1169"/>
      <sheetName val="_SHOPLIST_xls__SHOPLIST_xls1170"/>
      <sheetName val="_SHOPLIST_xls__SHOPLIST_xls1171"/>
      <sheetName val="_SHOPLIST_xls__SHOPLIST_xls1172"/>
      <sheetName val="_SHOPLIST_xls__SHOPLIST_xls1173"/>
      <sheetName val="_SHOPLIST_xls__SHOPLIST_xls1174"/>
      <sheetName val="_SHOPLIST_xls__SHOPLIST_xls1175"/>
      <sheetName val="_SHOPLIST_xls__SHOPLIST_xls1176"/>
      <sheetName val="_SHOPLIST_xls__SHOPLIST_xls1177"/>
      <sheetName val="_SHOPLIST_xls__SHOPLIST_xls1178"/>
      <sheetName val="_SHOPLIST_xls__SHOPLIST_xls1179"/>
      <sheetName val="_SHOPLIST_xls__SHOPLIST_xls1180"/>
      <sheetName val="_SHOPLIST_xls__SHOPLIST_xls1181"/>
      <sheetName val="_SHOPLIST_xls__SHOPLIST_xls1182"/>
      <sheetName val="_SHOPLIST_xls__SHOPLIST_xls1183"/>
      <sheetName val="_SHOPLIST_xls__SHOPLIST_xls1184"/>
      <sheetName val="_SHOPLIST_xls__SHOPLIST_xls1185"/>
      <sheetName val="_SHOPLIST_xls__SHOPLIST_xls1186"/>
      <sheetName val="_SHOPLIST_xls__SHOPLIST_xls1187"/>
      <sheetName val="_SHOPLIST_xls__SHOPLIST_xls1188"/>
      <sheetName val="_SHOPLIST_xls__SHOPLIST_xls1189"/>
      <sheetName val="_SHOPLIST_xls__SHOPLIST_xls1190"/>
      <sheetName val="_SHOPLIST_xls__SHOPLIST_xls1191"/>
      <sheetName val="_SHOPLIST_xls__SHOPLIST_xls1192"/>
      <sheetName val="_SHOPLIST_xls__SHOPLIST_xls1193"/>
      <sheetName val="_SHOPLIST_xls__SHOPLIST_xls1194"/>
      <sheetName val="_SHOPLIST_xls__SHOPLIST_xls1195"/>
      <sheetName val="_SHOPLIST_xls__SHOPLIST_xls1196"/>
      <sheetName val="_SHOPLIST_xls__SHOPLIST_xls1197"/>
      <sheetName val="_SHOPLIST_xls__SHOPLIST_xls1198"/>
      <sheetName val="_SHOPLIST_xls__SHOPLIST_xls1199"/>
      <sheetName val="_SHOPLIST_xls__SHOPLIST_xls1200"/>
      <sheetName val="_SHOPLIST_xls__SHOPLIST_xls1201"/>
      <sheetName val="_SHOPLIST_xls__SHOPLIST_xls1202"/>
      <sheetName val="_SHOPLIST_xls__SHOPLIST_xls1203"/>
      <sheetName val="_SHOPLIST_xls__SHOPLIST_xls1204"/>
      <sheetName val="_SHOPLIST_xls_70_x005f_x005f_x005f_x0000_10"/>
      <sheetName val="_SHOPLIST_xls__SHOPLIST_xls1205"/>
      <sheetName val="_SHOPLIST_xls__SHOPLIST_xls1206"/>
      <sheetName val="_SHOPLIST_xls__SHOPLIST_xls1207"/>
      <sheetName val="_SHOPLIST_xls__SHOPLIST_xls1208"/>
      <sheetName val="_SHOPLIST_xls__SHOPLIST_xls1209"/>
      <sheetName val="_SHOPLIST_xls__SHOPLIST_xls1210"/>
      <sheetName val="_SHOPLIST_xls__SHOPLIST_xls1211"/>
      <sheetName val="_SHOPLIST_xls__SHOPLIST_xls1212"/>
      <sheetName val="_SHOPLIST_xls__SHOPLIST_xls1213"/>
      <sheetName val="_SHOPLIST_xls__SHOPLIST_xls1214"/>
      <sheetName val="_SHOPLIST_xls__SHOPLIST_xls1215"/>
      <sheetName val="_SHOPLIST_xls__SHOPLIST_xls1216"/>
      <sheetName val="_SHOPLIST_xls__SHOPLIST_xls1217"/>
      <sheetName val="_SHOPLIST_xls__SHOPLIST_xls1218"/>
      <sheetName val="_SHOPLIST_xls__SHOPLIST_xls1219"/>
      <sheetName val="_SHOPLIST_xls__SHOPLIST_xls1220"/>
      <sheetName val="_SHOPLIST_xls__SHOPLIST_xls1221"/>
      <sheetName val="_SHOPLIST_xls__SHOPLIST_xls1222"/>
      <sheetName val="_SHOPLIST_xls__SHOPLIST_xls1223"/>
      <sheetName val="_SHOPLIST_xls__SHOPLIST_xls1224"/>
      <sheetName val="_SHOPLIST_xls__SHOPLIST_xls1225"/>
      <sheetName val="_SHOPLIST_xls__SHOPLIST_xls1226"/>
      <sheetName val="_SHOPLIST_xls__SHOPLIST_xls1227"/>
      <sheetName val="_SHOPLIST_xls__SHOPLIST_xls1228"/>
      <sheetName val="_SHOPLIST_xls__SHOPLIST_xls1229"/>
      <sheetName val="_SHOPLIST_xls__SHOPLIST_xls1230"/>
      <sheetName val="_SHOPLIST_xls__SHOPLIST_xls1231"/>
      <sheetName val="_SHOPLIST_xls__SHOPLIST_xls1232"/>
      <sheetName val="_SHOPLIST_xls__SHOPLIST_xls1233"/>
      <sheetName val="_SHOPLIST_xls__SHOPLIST_xls1234"/>
      <sheetName val="_SHOPLIST_xls__SHOPLIST_xls1235"/>
      <sheetName val="_SHOPLIST_xls__SHOPLIST_xls1236"/>
      <sheetName val="_SHOPLIST_xls_70___0_s__i____38"/>
      <sheetName val="_SHOPLIST_xls__VW__VU________26"/>
      <sheetName val="_SHOPLIST_xls_70___0_s__i____39"/>
      <sheetName val="_SHOPLIST_xls_70_x005f_x0000___0_x014"/>
      <sheetName val="_SHOPLIST_xls_70___0_s__i____40"/>
      <sheetName val="_SHOPLIST_xls__SHOPLIST_xls1237"/>
      <sheetName val="_SHOPLIST_xls__VW__VU________27"/>
      <sheetName val="_SHOPLIST_xls__SHOPLIST_xls1238"/>
      <sheetName val="_SHOPLIST_xls__SHOPLIST_xls1239"/>
      <sheetName val="_SHOPLIST_xls__SHOPLIST_xls1240"/>
      <sheetName val="_SHOPLIST_xls__SHOPLIST_xls1241"/>
      <sheetName val="_SHOPLIST_xls__SHOPLIST_xls1242"/>
      <sheetName val="_SHOPLIST_xls__SHOPLIST_xls1243"/>
      <sheetName val="_SHOPLIST_xls__SHOPLIST_xls1244"/>
      <sheetName val="_SHOPLIST_xls__SHOPLIST_xls1245"/>
      <sheetName val="_SHOPLIST_xls__SHOPLIST_xls1246"/>
      <sheetName val="_SHOPLIST_xls__SHOPLIST_xls1247"/>
      <sheetName val="_SHOPLIST_xls__SHOPLIST_xls1248"/>
      <sheetName val="_SHOPLIST_xls__SHOPLIST_xls1249"/>
      <sheetName val="_SHOPLIST_xls__SHOPLIST_xls1250"/>
      <sheetName val="_SHOPLIST_xls__SHOPLIST_xls1251"/>
      <sheetName val="_SHOPLIST_xls__SHOPLIST_xls1252"/>
      <sheetName val="_SHOPLIST_xls__SHOPLIST_xls1253"/>
      <sheetName val="_SHOPLIST_xls__SHOPLIST_xls1254"/>
      <sheetName val="_SHOPLIST_xls__SHOPLIST_xls1255"/>
      <sheetName val="_SHOPLIST_xls__SHOPLIST_xls1256"/>
      <sheetName val="_SHOPLIST_xls__SHOPLIST_xls1257"/>
      <sheetName val="_SHOPLIST_xls__SHOPLIST_xls1258"/>
      <sheetName val="_SHOPLIST_xls__SHOPLIST_xls1259"/>
      <sheetName val="_SHOPLIST_xls__SHOPLIST_xls1260"/>
      <sheetName val="_SHOPLIST_xls__SHOPLIST_xls1261"/>
      <sheetName val="_SHOPLIST_xls__SHOPLIST_xls1262"/>
      <sheetName val="_SHOPLIST_xls__SHOPLIST_xls1263"/>
      <sheetName val="_SHOPLIST_xls__SHOPLIST_xls1264"/>
      <sheetName val="_SHOPLIST_xls__SHOPLIST_xls1265"/>
      <sheetName val="_SHOPLIST_xls__SHOPLIST_xls1266"/>
      <sheetName val="_SHOPLIST_xls__SHOPLIST_xls1267"/>
      <sheetName val="_SHOPLIST_xls__SHOPLIST_xls1268"/>
      <sheetName val="_SHOPLIST_xls__SHOPLIST_xls1269"/>
      <sheetName val="_SHOPLIST_xls__SHOPLIST_xls1270"/>
      <sheetName val="_SHOPLIST_xls__SHOPLIST_xls1271"/>
      <sheetName val="_SHOPLIST_xls__SHOPLIST_xls1272"/>
      <sheetName val="_SHOPLIST_xls__SHOPLIST_xls1273"/>
      <sheetName val="_SHOPLIST_xls__SHOPLIST_xls1274"/>
      <sheetName val="_SHOPLIST_xls__SHOPLIST_xls1275"/>
      <sheetName val="_SHOPLIST_xls__SHOPLIST_xls1276"/>
      <sheetName val="_SHOPLIST_xls__SHOPLIST_xls1277"/>
      <sheetName val="_SHOPLIST_xls__SHOPLIST_xls1278"/>
      <sheetName val="_SHOPLIST_xls__SHOPLIST_xls1279"/>
      <sheetName val="_SHOPLIST_xls__SHOPLIST_xls1280"/>
      <sheetName val="_SHOPLIST_xls__SHOPLIST_xls1281"/>
      <sheetName val="_SHOPLIST_xls__SHOPLIST_xls1282"/>
      <sheetName val="_SHOPLIST_xls__SHOPLIST_xls1283"/>
      <sheetName val="_SHOPLIST_xls__SHOPLIST_xls1284"/>
      <sheetName val="_SHOPLIST_xls__SHOPLIST_xls1285"/>
      <sheetName val="_SHOPLIST_xls__SHOPLIST_xls1286"/>
      <sheetName val="_SHOPLIST_xls__SHOPLIST_xls1287"/>
      <sheetName val="_SHOPLIST_xls__SHOPLIST_xls1288"/>
      <sheetName val="_SHOPLIST_xls__SHOPLIST_xls1289"/>
      <sheetName val="_SHOPLIST_xls__SHOPLIST_xls1290"/>
      <sheetName val="_SHOPLIST_xls__SHOPLIST_xls1291"/>
      <sheetName val="_SHOPLIST_xls__SHOPLIST_xls1292"/>
      <sheetName val="_SHOPLIST_xls__SHOPLIST_xls1293"/>
      <sheetName val="_SHOPLIST_xls__SHOPLIST_xls1294"/>
      <sheetName val="_SHOPLIST_xls__SHOPLIST_xls1295"/>
      <sheetName val="_SHOPLIST_xls__SHOPLIST_xls1296"/>
      <sheetName val="_SHOPLIST_xls__SHOPLIST_xls1297"/>
      <sheetName val="_SHOPLIST_xls__SHOPLIST_xls1298"/>
      <sheetName val="_SHOPLIST_xls__SHOPLIST_xls1299"/>
      <sheetName val="_SHOPLIST_xls__SHOPLIST_xls1300"/>
      <sheetName val="_SHOPLIST_xls__SHOPLIST_xls1301"/>
      <sheetName val="_SHOPLIST_xls__SHOPLIST_xls1302"/>
      <sheetName val="_SHOPLIST_xls__SHOPLIST_xls1303"/>
      <sheetName val="_SHOPLIST_xls__SHOPLIST_xls1304"/>
      <sheetName val="_SHOPLIST_xls__SHOPLIST_xls1305"/>
      <sheetName val="_SHOPLIST_xls__SHOPLIST_xls1306"/>
      <sheetName val="_SHOPLIST_xls__SHOPLIST_xls1307"/>
      <sheetName val="_SHOPLIST_xls__SHOPLIST_xls1308"/>
      <sheetName val="_SHOPLIST_xls__SHOPLIST_xls1309"/>
      <sheetName val="_SHOPLIST_xls__SHOPLIST_xls1310"/>
      <sheetName val="_SHOPLIST_xls__SHOPLIST_xls1311"/>
      <sheetName val="_SHOPLIST_xls__SHOPLIST_xls1312"/>
      <sheetName val="_SHOPLIST_xls__SHOPLIST_xls1313"/>
      <sheetName val="_SHOPLIST_xls__SHOPLIST_xls1314"/>
      <sheetName val="_SHOPLIST_xls__SHOPLIST_xls1315"/>
      <sheetName val="_SHOPLIST_xls__SHOPLIST_xls1316"/>
      <sheetName val="_SHOPLIST_xls__SHOPLIST_xls1317"/>
      <sheetName val="_SHOPLIST_xls__SHOPLIST_xls1318"/>
      <sheetName val="_SHOPLIST_xls__SHOPLIST_xls1319"/>
      <sheetName val="_SHOPLIST_xls__SHOPLIST_xls1320"/>
      <sheetName val="_SHOPLIST_xls__SHOPLIST_xls1321"/>
      <sheetName val="_SHOPLIST_xls__SHOPLIST_xls1322"/>
      <sheetName val="_SHOPLIST_xls__SHOPLIST_xls1323"/>
      <sheetName val="_SHOPLIST_xls__SHOPLIST_xls1324"/>
      <sheetName val="_SHOPLIST_xls__SHOPLIST_xls1325"/>
      <sheetName val="_SHOPLIST_xls__SHOPLIST_xls1326"/>
      <sheetName val="_SHOPLIST_xls__SHOPLIST_xls1327"/>
      <sheetName val="_SHOPLIST_xls__SHOPLIST_xls1328"/>
      <sheetName val="_SHOPLIST_xls__SHOPLIST_xls1329"/>
      <sheetName val="_SHOPLIST_xls__SHOPLIST_xls1330"/>
      <sheetName val="_SHOPLIST_xls__SHOPLIST_xls1331"/>
      <sheetName val="_SHOPLIST_xls__SHOPLIST_xls1332"/>
      <sheetName val="_SHOPLIST_xls__SHOPLIST_xls1333"/>
      <sheetName val="_SHOPLIST_xls__SHOPLIST_xls1334"/>
      <sheetName val="_SHOPLIST_xls__SHOPLIST_xls1335"/>
      <sheetName val="_SHOPLIST_xls__SHOPLIST_xls1336"/>
      <sheetName val="_SHOPLIST_xls__SHOPLIST_xls1337"/>
      <sheetName val="_SHOPLIST_xls__SHOPLIST_xls1338"/>
      <sheetName val="_SHOPLIST_xls__SHOPLIST_xls1339"/>
      <sheetName val="_SHOPLIST_xls__SHOPLIST_xls1340"/>
      <sheetName val="_SHOPLIST_xls__SHOPLIST_xls1341"/>
      <sheetName val="_SHOPLIST_xls__SHOPLIST_xls1342"/>
      <sheetName val="_SHOPLIST_xls__SHOPLIST_xls1343"/>
      <sheetName val="_SHOPLIST_xls__SHOPLIST_xls1344"/>
      <sheetName val="_SHOPLIST_xls__SHOPLIST_xls1345"/>
      <sheetName val="_SHOPLIST_xls__SHOPLIST_xls1346"/>
      <sheetName val="_SHOPLIST_xls__SHOPLIST_xls1347"/>
      <sheetName val="_SHOPLIST_xls__SHOPLIST_xls1348"/>
      <sheetName val="_SHOPLIST_xls_70_x005f_x005f_x005f_x0000_11"/>
      <sheetName val="_SHOPLIST_xls__SHOPLIST_xls1349"/>
      <sheetName val="_SHOPLIST_xls__SHOPLIST_xls1350"/>
      <sheetName val="_SHOPLIST_xls__SHOPLIST_xls1351"/>
      <sheetName val="_SHOPLIST_xls__SHOPLIST_xls1352"/>
      <sheetName val="_SHOPLIST_xls__SHOPLIST_xls1353"/>
      <sheetName val="_SHOPLIST_xls__SHOPLIST_xls1354"/>
      <sheetName val="_SHOPLIST_xls__SHOPLIST_xls1355"/>
      <sheetName val="_SHOPLIST_xls__SHOPLIST_xls1356"/>
      <sheetName val="_SHOPLIST_xls__SHOPLIST_xls1357"/>
      <sheetName val="_SHOPLIST_xls__SHOPLIST_xls1358"/>
      <sheetName val="_SHOPLIST_xls__SHOPLIST_xls1359"/>
      <sheetName val="_SHOPLIST_xls__SHOPLIST_xls1360"/>
      <sheetName val="_SHOPLIST_xls__SHOPLIST_xls1361"/>
      <sheetName val="_SHOPLIST_xls__SHOPLIST_xls1362"/>
      <sheetName val="_SHOPLIST_xls__SHOPLIST_xls1363"/>
      <sheetName val="_SHOPLIST_xls__SHOPLIST_xls1364"/>
      <sheetName val="_SHOPLIST_xls__SHOPLIST_xls1365"/>
      <sheetName val="_SHOPLIST_xls__SHOPLIST_xls1366"/>
      <sheetName val="_SHOPLIST_xls__SHOPLIST_xls1367"/>
      <sheetName val="_SHOPLIST_xls__SHOPLIST_xls1368"/>
      <sheetName val="_SHOPLIST_xls__SHOPLIST_xls1369"/>
      <sheetName val="_SHOPLIST_xls__SHOPLIST_xls1370"/>
      <sheetName val="_SHOPLIST_xls__SHOPLIST_xls1371"/>
      <sheetName val="_SHOPLIST_xls__SHOPLIST_xls1372"/>
      <sheetName val="_SHOPLIST_xls__SHOPLIST_xls1373"/>
      <sheetName val="_SHOPLIST_xls__SHOPLIST_xls1374"/>
      <sheetName val="_SHOPLIST_xls__SHOPLIST_xls1375"/>
      <sheetName val="_SHOPLIST_xls__SHOPLIST_xls1376"/>
      <sheetName val="_SHOPLIST_xls__SHOPLIST_xls1377"/>
      <sheetName val="_SHOPLIST_xls__SHOPLIST_xls1378"/>
      <sheetName val="_SHOPLIST_xls__SHOPLIST_xls1379"/>
      <sheetName val="_SHOPLIST_xls__SHOPLIST_xls1380"/>
      <sheetName val="_SHOPLIST_xls__SHOPLIST_xls1381"/>
      <sheetName val="_SHOPLIST_xls__SHOPLIST_xls1382"/>
      <sheetName val="_SHOPLIST_xls__SHOPLIST_xls1383"/>
      <sheetName val="_SHOPLIST_xls__SHOPLIST_xls1384"/>
      <sheetName val="_SHOPLIST_xls__SHOPLIST_xls1385"/>
      <sheetName val="_SHOPLIST_xls__SHOPLIST_xls1386"/>
      <sheetName val="_SHOPLIST_xls__SHOPLIST_xls1387"/>
      <sheetName val="_SHOPLIST_xls__SHOPLIST_xls1388"/>
      <sheetName val="_SHOPLIST_xls__SHOPLIST_xls1389"/>
      <sheetName val="_SHOPLIST_xls__SHOPLIST_xls1390"/>
      <sheetName val="_SHOPLIST_xls__SHOPLIST_xls1391"/>
      <sheetName val="_SHOPLIST_xls__SHOPLIST_xls1392"/>
      <sheetName val="_SHOPLIST_xls__SHOPLIST_xls1393"/>
      <sheetName val="_SHOPLIST_xls__SHOPLIST_xls1394"/>
      <sheetName val="_SHOPLIST_xls__SHOPLIST_xls1395"/>
      <sheetName val="_SHOPLIST_xls__SHOPLIST_xls1396"/>
      <sheetName val="_SHOPLIST_xls__SHOPLIST_xls1397"/>
      <sheetName val="_SHOPLIST_xls__SHOPLIST_xls1398"/>
      <sheetName val="_SHOPLIST_xls__SHOPLIST_xls1399"/>
      <sheetName val="_SHOPLIST_xls__SHOPLIST_xls1400"/>
      <sheetName val="_SHOPLIST_xls__SHOPLIST_xls1401"/>
      <sheetName val="_SHOPLIST_xls__SHOPLIST_xls1402"/>
      <sheetName val="_SHOPLIST_xls__SHOPLIST_xls1403"/>
      <sheetName val="_SHOPLIST_xls__SHOPLIST_xls1404"/>
      <sheetName val="_SHOPLIST_xls__SHOPLIST_xls1405"/>
      <sheetName val="_SHOPLIST_xls__SHOPLIST_xls1406"/>
      <sheetName val="_SHOPLIST_xls__SHOPLIST_xls1407"/>
      <sheetName val="_SHOPLIST_xls__SHOPLIST_xls1408"/>
      <sheetName val="_SHOPLIST_xls__SHOPLIST_xls1409"/>
      <sheetName val="_SHOPLIST_xls__SHOPLIST_xls1410"/>
      <sheetName val="_SHOPLIST_xls__SHOPLIST_xls1411"/>
      <sheetName val="_SHOPLIST_xls__SHOPLIST_xls1412"/>
      <sheetName val="_SHOPLIST_xls__SHOPLIST_xls1413"/>
      <sheetName val="_SHOPLIST_xls__SHOPLIST_xls1414"/>
      <sheetName val="_SHOPLIST_xls__SHOPLIST_xls1415"/>
      <sheetName val="_SHOPLIST_xls__SHOPLIST_xls1416"/>
      <sheetName val="_SHOPLIST_xls__SHOPLIST_xls1417"/>
      <sheetName val="_SHOPLIST_xls__SHOPLIST_xls1418"/>
      <sheetName val="_SHOPLIST_xls__SHOPLIST_xls1419"/>
      <sheetName val="_SHOPLIST_xls__SHOPLIST_xls1420"/>
      <sheetName val="_SHOPLIST_xls__SHOPLIST_xls1421"/>
      <sheetName val="_SHOPLIST_xls__SHOPLIST_xls1422"/>
      <sheetName val="_SHOPLIST_xls__SHOPLIST_xls1423"/>
      <sheetName val="_SHOPLIST_xls__SHOPLIST_xls1424"/>
      <sheetName val="_SHOPLIST_xls__SHOPLIST_xls1425"/>
      <sheetName val="_SHOPLIST_xls__SHOPLIST_xls1426"/>
      <sheetName val="_SHOPLIST_xls__SHOPLIST_xls1427"/>
      <sheetName val="_SHOPLIST_xls__SHOPLIST_xls1428"/>
      <sheetName val="_SHOPLIST_xls__SHOPLIST_xls1429"/>
      <sheetName val="_SHOPLIST_xls__SHOPLIST_xls1430"/>
      <sheetName val="_SHOPLIST_xls__SHOPLIST_xls1431"/>
      <sheetName val="_SHOPLIST_xls__SHOPLIST_xls1432"/>
      <sheetName val="_SHOPLIST_xls__SHOPLIST_xls1433"/>
      <sheetName val="_SHOPLIST_xls__SHOPLIST_xls1434"/>
      <sheetName val="_SHOPLIST_xls__SHOPLIST_xls1435"/>
      <sheetName val="_SHOPLIST_xls__SHOPLIST_xls1436"/>
      <sheetName val="_SHOPLIST_xls__SHOPLIST_xls1437"/>
      <sheetName val="_SHOPLIST_xls__SHOPLIST_xls1438"/>
      <sheetName val="_SHOPLIST_xls__SHOPLIST_xls1439"/>
      <sheetName val="_SHOPLIST_xls__SHOPLIST_xls1440"/>
      <sheetName val="_SHOPLIST_xls__SHOPLIST_xls1441"/>
      <sheetName val="_SHOPLIST_xls__SHOPLIST_xls1442"/>
      <sheetName val="_SHOPLIST_xls__SHOPLIST_xls1443"/>
      <sheetName val="_SHOPLIST_xls_70___0_s__i____41"/>
      <sheetName val="_SHOPLIST_xls__SHOPLIST_xls1444"/>
      <sheetName val="_SHOPLIST_xls__SHOPLIST_xls1445"/>
      <sheetName val="_SHOPLIST_xls__SHOPLIST_xls1446"/>
      <sheetName val="_SHOPLIST_xls__SHOPLIST_xls1447"/>
      <sheetName val="_SHOPLIST_xls__SHOPLIST_xls1448"/>
      <sheetName val="_SHOPLIST_xls__SHOPLIST_xls1449"/>
      <sheetName val="_SHOPLIST_xls__SHOPLIST_xls1450"/>
      <sheetName val="_SHOPLIST_xls__SHOPLIST_xls1451"/>
      <sheetName val="_SHOPLIST_xls__SHOPLIST_xls1452"/>
      <sheetName val="_SHOPLIST_xls__SHOPLIST_xls1453"/>
      <sheetName val="_SHOPLIST_xls__SHOPLIST_xls1454"/>
      <sheetName val="_SHOPLIST_xls__SHOPLIST_xls1455"/>
      <sheetName val="_SHOPLIST_xls__SHOPLIST_xls1456"/>
      <sheetName val="_SHOPLIST_xls__SHOPLIST_xls1457"/>
      <sheetName val="_SHOPLIST_xls__SHOPLIST_xls1458"/>
      <sheetName val="_SHOPLIST_xls__SHOPLIST_xls1459"/>
      <sheetName val="_SHOPLIST_xls__SHOPLIST_xls1460"/>
      <sheetName val="_SHOPLIST_xls__SHOPLIST_xls1461"/>
      <sheetName val="_SHOPLIST_xls__SHOPLIST_xls1462"/>
      <sheetName val="_SHOPLIST_xls__SHOPLIST_xls1463"/>
      <sheetName val="_SHOPLIST_xls__SHOPLIST_xls1464"/>
      <sheetName val="_SHOPLIST_xls__SHOPLIST_xls1465"/>
      <sheetName val="_SHOPLIST_xls__SHOPLIST_xls1466"/>
      <sheetName val="_SHOPLIST_xls__SHOPLIST_xls1467"/>
      <sheetName val="_SHOPLIST_xls__SHOPLIST_xls1468"/>
      <sheetName val="_SHOPLIST_xls__SHOPLIST_xls1469"/>
      <sheetName val="_SHOPLIST_xls__SHOPLIST_xls1470"/>
      <sheetName val="_SHOPLIST_xls__SHOPLIST_xls1471"/>
      <sheetName val="_SHOPLIST_xls__SHOPLIST_xls1472"/>
      <sheetName val="_SHOPLIST_xls__SHOPLIST_xls1473"/>
      <sheetName val="_SHOPLIST_xls__SHOPLIST_xls1474"/>
      <sheetName val="_SHOPLIST_xls__SHOPLIST_xls1475"/>
      <sheetName val="_SHOPLIST_xls__SHOPLIST_xls1476"/>
      <sheetName val="_SHOPLIST_xls__SHOPLIST_xls1477"/>
      <sheetName val="_SHOPLIST_xls__SHOPLIST_xls1478"/>
      <sheetName val="_SHOPLIST_xls__SHOPLIST_xls1479"/>
      <sheetName val="_SHOPLIST_xls__SHOPLIST_xls1480"/>
      <sheetName val="_SHOPLIST_xls__SHOPLIST_xls1481"/>
      <sheetName val="_SHOPLIST_xls__SHOPLIST_xls1482"/>
      <sheetName val="_SHOPLIST_xls__SHOPLIST_xls1483"/>
      <sheetName val="_SHOPLIST_xls__SHOPLIST_xls1484"/>
      <sheetName val="_SHOPLIST_xls__SHOPLIST_xls1485"/>
      <sheetName val="_SHOPLIST_xls__SHOPLIST_xls1486"/>
      <sheetName val="_SHOPLIST_xls__SHOPLIST_xls1487"/>
      <sheetName val="_SHOPLIST_xls__SHOPLIST_xls1488"/>
      <sheetName val="_SHOPLIST_xls__SHOPLIST_xls1489"/>
      <sheetName val="_SHOPLIST_xls__SHOPLIST_xls1490"/>
      <sheetName val="_SHOPLIST_xls__SHOPLIST_xls1491"/>
      <sheetName val="_SHOPLIST_xls__SHOPLIST_xls1492"/>
      <sheetName val="_SHOPLIST_xls__SHOPLIST_xls1493"/>
      <sheetName val="_SHOPLIST_xls__SHOPLIST_xls1494"/>
      <sheetName val="_SHOPLIST_xls__SHOPLIST_xls1495"/>
      <sheetName val="_SHOPLIST_xls__SHOPLIST_xls1496"/>
      <sheetName val="_SHOPLIST_xls__SHOPLIST_xls1497"/>
      <sheetName val="_SHOPLIST_xls__SHOPLIST_xls1498"/>
      <sheetName val="_SHOPLIST_xls__SHOPLIST_xls1499"/>
      <sheetName val="_SHOPLIST_xls__SHOPLIST_xls1500"/>
      <sheetName val="_SHOPLIST_xls__SHOPLIST_xls1501"/>
      <sheetName val="_SHOPLIST_xls__SHOPLIST_xls1502"/>
      <sheetName val="_SHOPLIST_xls__SHOPLIST_xls1503"/>
      <sheetName val="_SHOPLIST_xls__SHOPLIST_xls1504"/>
      <sheetName val="_SHOPLIST_xls__SHOPLIST_xls1505"/>
      <sheetName val="_SHOPLIST_xls__SHOPLIST_xls1506"/>
      <sheetName val="_SHOPLIST_xls__SHOPLIST_xls1507"/>
      <sheetName val="_SHOPLIST_xls__SHOPLIST_xls1508"/>
      <sheetName val="_SHOPLIST_xls__SHOPLIST_xls1509"/>
      <sheetName val="_SHOPLIST_xls_70_x005f_x005f_x005f_x0000_12"/>
      <sheetName val="_SHOPLIST_xls_70___0_s__i____42"/>
      <sheetName val="_SIOPLIST_yls__SHOPLIST_xls_491"/>
      <sheetName val="_SIOPLHST_yls_^SHOQLIST_xls_508"/>
      <sheetName val="_SHOPLIST_xls__SHOQLISU_xlr_524"/>
      <sheetName val="_SIOPLHST_xls__SHOPLIST_xlr_535"/>
      <sheetName val="_SHOPLIST_xls_^SHOPLIST_xls_537"/>
      <sheetName val="_SHOPLIST_xls__SHOPLIST_xlr_539"/>
      <sheetName val="_SHOPLIST_xls__VW__VU________28"/>
      <sheetName val="_SHOPLIST_xls__VW__VU________29"/>
      <sheetName val="_SHOPLIST_xls_70___0_s__i____43"/>
      <sheetName val="_SHOPLIST_xls_70___0_s__i____44"/>
      <sheetName val="_SHOPLIST_xls_70__0_x0_3"/>
      <sheetName val="_SHOPLIST.xls_70_x005f_x005f_x005f_x0000_23"/>
      <sheetName val="_SHOPLIST.xls__SHOPLIST_xl_6984"/>
      <sheetName val="_SHOPLIST.xls__SHOPLIST_xl_6985"/>
      <sheetName val="_SHOPLIST.xls__SHOPLIST_xl_6986"/>
      <sheetName val="_SHOPLIST.xls__SHOPLIST_xl_6987"/>
      <sheetName val="_SHOPLIST.xls__SHOPLIST_xl_6988"/>
      <sheetName val="_SHOPLIST.xls__SHOPLIST_xl_6989"/>
      <sheetName val="_SHOPLIST.xls__SHOPLIST_xl_6990"/>
      <sheetName val="_SHOPLIST.xls__SHOPLIST_xl_6991"/>
      <sheetName val="_SHOPLIST.xls__SHOPLIST_xl_6992"/>
      <sheetName val="_SHOPLIST.xls__SHOPLIST_xl_6993"/>
      <sheetName val="_SHOPLIST.xls__SHOPLIST_xl_6994"/>
      <sheetName val="_SHOPLIST.xls__SHOPLIST_xl_6995"/>
      <sheetName val="_SHOPLIST.xls__SHOPLIST_xl_6996"/>
      <sheetName val="_SHOPLIST.xls__SHOPLIST_xl_6997"/>
      <sheetName val="_SHOPLIST.xls__SHOPLIST_xl_6998"/>
      <sheetName val="_SHOPLIST.xls__SHOPLIST_xl_6999"/>
      <sheetName val="_SHOPLIST.xls__SHOPLIST_xl_7000"/>
      <sheetName val="_SHOPLIST.xls__SHOPLIST_xl_7001"/>
      <sheetName val="_SHOPLIST.xls__SHOPLIST_xl_7002"/>
      <sheetName val="_SHOPLIST.xls__SHOPLIST_xl_7003"/>
      <sheetName val="_SHOPLIST.xls__SHOPLIST_xl_7004"/>
      <sheetName val="_SHOPLIST.xls__SHOPLIST_xl_7005"/>
      <sheetName val="_SHOPLIST.xls__SHOPLIST_xl_7006"/>
      <sheetName val="_SHOPLIST.xls__SHOPLIST_xl_7007"/>
      <sheetName val="_SHOPLIST.xls__SHOPLIST_xl_7008"/>
      <sheetName val="_SHOPLIST.xls__SHOPLIST_xl_7009"/>
      <sheetName val="_SHOPLIST.xls__SHOPLIST_xl_7010"/>
      <sheetName val="_SHOPLIST.xls__SHOPLIST_xl_7011"/>
      <sheetName val="_SHOPLIST.xls__SHOPLIST_xl_7012"/>
      <sheetName val="_SHOPLIST.xls__SHOPLIST_xl_7013"/>
      <sheetName val="_SHOPLIST.xls__SHOPLIST_xl_7014"/>
      <sheetName val="_SHOPLIST.xls__SHOPLIST_xl_7015"/>
      <sheetName val="_SHOPLIST.xls__SHOPLIST_xl_7016"/>
      <sheetName val="_SHOPLIST.xls__SHOPLIST_xl_7017"/>
      <sheetName val="_SHOPLIST.xls__SHOPLIST_xl_7018"/>
      <sheetName val="_SHOPLIST.xls__SHOPLIST_xl_7019"/>
      <sheetName val="_SHOPLIST.xls__SHOPLIST_xl_7020"/>
      <sheetName val="_SHOPLIST.xls__SHOPLIST_xl_7021"/>
      <sheetName val="_SHOPLIST.xls__SHOPLIST_xl_7022"/>
      <sheetName val="_SHOPLIST.xls__SHOPLIST_xl_7023"/>
      <sheetName val="_SHOPLIST.xls__SHOPLIST_xl_7024"/>
      <sheetName val="_SHOPLIST.xls__SHOPLIST_xl_7025"/>
      <sheetName val="_SHOPLIST.xls__SHOPLIST_xl_7026"/>
      <sheetName val="_SHOPLIST.xls__SHOPLIST_xl_7027"/>
      <sheetName val="_SHOPLIST.xls__SHOPLIST_xl_7028"/>
      <sheetName val="_SHOPLIST.xls__SHOPLIST_xl_7029"/>
      <sheetName val="_SHOPLIST.xls__SHOPLIST_xl_7030"/>
      <sheetName val="_SHOPLIST.xls__SHOPLIST_xl_7031"/>
      <sheetName val="_SHOPLIST.xls__SHOPLIST_xl_7032"/>
      <sheetName val="_SHOPLIST.xls__SHOPLIST_xl_7033"/>
      <sheetName val="_SHOPLIST.xls__SHOPLIST_xl_7034"/>
      <sheetName val="_SHOPLIST.xls__SHOPLIST_xl_7035"/>
      <sheetName val="_SHOPLIST.xls__SHOPLIST_xl_7036"/>
      <sheetName val="_SHOPLIST.xls__SHOPLIST_xl_7037"/>
      <sheetName val="_SHOPLIST.xls__SHOPLIST_xl_7038"/>
      <sheetName val="_SHOPLIST.xls__SHOPLIST_xl_7039"/>
      <sheetName val="_SHOPLIST.xls__SHOPLIST_xl_7040"/>
      <sheetName val="_SHOPLIST.xls__SHOPLIST_xl_7041"/>
      <sheetName val="_SHOPLIST.xls__SHOPLIST_xl_7042"/>
      <sheetName val="_SHOPLIST.xls__SHOPLIST_xl_7043"/>
      <sheetName val="_SHOPLIST.xls__SHOPLIST_xl_7044"/>
      <sheetName val="_SHOPLIST.xls__SHOPLIST_xl_7045"/>
      <sheetName val="_SHOPLIST.xls__SHOPLIST_xl_7046"/>
      <sheetName val="_SHOPLIST.xls__SHOPLIST_xl_7047"/>
      <sheetName val="_SHOPLIST.xls__SHOPLIST_xl_7048"/>
      <sheetName val="_SHOPLIST.xls__SHOPLIST_xl_7049"/>
      <sheetName val="_SHOPLIST.xls__SHOPLIST_xl_7050"/>
      <sheetName val="_SHOPLIST.xls__SHOPLIST_xl_7051"/>
      <sheetName val="_SHOPLIST.xls__SHOPLIST_xl_7052"/>
      <sheetName val="_SHOPLIST.xls__SHOPLIST_xl_7053"/>
      <sheetName val="_SHOPLIST.xls__SHOPLIST_xl_7054"/>
      <sheetName val="_SHOPLIST.xls__SHOPLIST_xl_7055"/>
      <sheetName val="_SHOPLIST.xls__SHOPLIST_xl_7056"/>
      <sheetName val="_SHOPLIST.xls__SHOPLIST_xl_7057"/>
      <sheetName val="_SHOPLIST.xls__SHOPLIST_xl_7058"/>
      <sheetName val="_SHOPLIST.xls__SHOPLIST_xl_7059"/>
      <sheetName val="_SHOPLIST.xls__SHOPLIST_xl_7060"/>
      <sheetName val="_SHOPLIST.xls__SHOPLIST_xl_7061"/>
      <sheetName val="_SHOPLIST.xls__SHOPLIST_xl_7062"/>
      <sheetName val="_SHOPLIST.xls__SHOPLIST_xl_7063"/>
      <sheetName val="_SHOPLIST.xls__SHOPLIST_xl_7064"/>
      <sheetName val="_SHOPLIST.xls__SHOPLIST_xl_7065"/>
      <sheetName val="_SHOPLIST.xls__SHOPLIST_xl_7066"/>
      <sheetName val="_SHOPLIST.xls__SHOPLIST_xl_7067"/>
      <sheetName val="_SHOPLIST.xls__SHOPLIST_xl_7068"/>
      <sheetName val="_SHOPLIST.xls__SHOPLIST_xl_7069"/>
      <sheetName val="_SHOPLIST.xls__SHOPLIST_xl_7070"/>
      <sheetName val="_SHOPLIST.xls__SHOPLIST_xl_7071"/>
      <sheetName val="_SHOPLIST.xls__SHOPLIST_xl_7072"/>
      <sheetName val="_SHOPLIST.xls__SHOPLIST_xl_7073"/>
      <sheetName val="_SHOPLIST.xls__SHOPLIST_xl_7074"/>
      <sheetName val="_SHOPLIST.xls__SHOPLIST_xl_7075"/>
      <sheetName val="_SHOPLIST.xls__SHOPLIST_xl_7076"/>
      <sheetName val="_SHOPLIST.xls__SHOPLIST_xl_7077"/>
      <sheetName val="_SHOPLIST.xls__SHOPLIST_xl_7078"/>
      <sheetName val="_SHOPLIST.xls__SHOPLIST_xl_7079"/>
      <sheetName val="_SHOPLIST.xls__SHOPLIST_xl_7080"/>
      <sheetName val="_SHOPLIST.xls__SHOPLIST_xl_7081"/>
      <sheetName val="_SHOPLIST.xls__SHOPLIST_xl_7082"/>
      <sheetName val="_SHOPLIST.xls__SHOPLIST_xl_7083"/>
      <sheetName val="_SHOPLIST.xls__SHOPLIST_xl_7084"/>
      <sheetName val="_SHOPLIST.xls__SHOPLIST_xl_7085"/>
      <sheetName val="_SHOPLIST.xls__SHOPLIST_xl_7086"/>
      <sheetName val="_SHOPLIST.xls__SHOPLIST_xl_7087"/>
      <sheetName val="_SHOPLIST.xls__SHOPLIST_xl_7088"/>
      <sheetName val="_SHOPLIST.xls__SHOPLIST_xl_7089"/>
      <sheetName val="_SHOPLIST.xls__SHOPLIST_xl_7090"/>
      <sheetName val="_SHOPLIST.xls__SHOPLIST_xl_7091"/>
      <sheetName val="_SHOPLIST.xls__SHOPLIST_xl_7092"/>
      <sheetName val="_SHOPLIST.xls__SHOPLIST_xl_7093"/>
      <sheetName val="_SHOPLIST.xls__SHOPLIST_xl_7094"/>
      <sheetName val="_SHOPLIST.xls__SHOPLIST_xl_7095"/>
      <sheetName val="_SHOPLIST.xls__SHOPLIST_xl_7096"/>
      <sheetName val="_SHOPLIST.xls__SHOPLIST_xl_7097"/>
      <sheetName val="_SHOPLIST.xls__SHOPLIST_xl_7098"/>
      <sheetName val="_SHOPLIST.xls__SHOPLIST_xl_7099"/>
      <sheetName val="_SHOPLIST.xls__SHOPLIST_xl_7100"/>
      <sheetName val="_SHOPLIST.xls__SHOPLIST_xl_7101"/>
      <sheetName val="_SHOPLIST.xls__SHOPLIST_xl_7102"/>
      <sheetName val="_SHOPLIST.xls__SHOPLIST_xl_7103"/>
      <sheetName val="_SHOPLIST.xls__SHOPLIST_xl_7104"/>
      <sheetName val="_SHOPLIST.xls__SHOPLIST_xl_7105"/>
      <sheetName val="_SHOPLIST.xls__SHOPLIST_xl_7106"/>
      <sheetName val="_SHOPLIST.xls__SHOPLIST_xl_7107"/>
      <sheetName val="_SHOPLIST.xls__SHOPLIST_xl_7108"/>
      <sheetName val="_SHOPLIST.xls__SHOPLIST_xl_7109"/>
      <sheetName val="_SHOPLIST.xls__SHOPLIST_xl_7110"/>
      <sheetName val="_SHOPLIST.xls__SHOPLIST_xl_7111"/>
      <sheetName val="_SHOPLIST.xls__SHOPLIST_xl_7112"/>
      <sheetName val="_SHOPLIST.xls__SHOPLIST_xl_7113"/>
      <sheetName val="_SHOPLIST.xls__SHOPLIST_xl_7114"/>
      <sheetName val="_SHOPLIST.xls__SHOPLIST_xl_7115"/>
      <sheetName val="_SHOPLIST.xls__SHOPLIST_xl_7116"/>
      <sheetName val="_SHOPLIST.xls__SHOPLIST_xl_7117"/>
      <sheetName val="_SHOPLIST.xls__SHOPLIST_xl_7118"/>
      <sheetName val="_SHOPLIST.xls__SHOPLIST_xl_7119"/>
      <sheetName val="_SHOPLIST.xls__SHOPLIST_xl_7120"/>
      <sheetName val="_SHOPLIST.xls__SHOPLIST_xl_7121"/>
      <sheetName val="_SHOPLIST.xls__SHOPLIST_xl_7122"/>
      <sheetName val="_SHOPLIST.xls__SHOPLIST_xl_7123"/>
      <sheetName val="_SHOPLIST.xls__SHOPLIST_xl_7124"/>
      <sheetName val="_SHOPLIST.xls__SHOPLIST_xl_7125"/>
      <sheetName val="_SHOPLIST.xls__SHOPLIST_xl_7126"/>
      <sheetName val="_SHOPLIST.xls__SHOPLIST_xl_7127"/>
      <sheetName val="_SHOPLIST.xls__SHOPLIST_xl_7128"/>
      <sheetName val="_SHOPLIST.xls__SHOPLIST_xl_7129"/>
      <sheetName val="_SHOPLIST.xls__SHOPLIST_xl_7130"/>
      <sheetName val="_SHOPLIST.xls__SHOPLIST_xl_7131"/>
      <sheetName val="_SHOPLIST.xls__SHOPLIST_xl_7132"/>
      <sheetName val="_SHOPLIST.xls__SHOPLIST_xl_7133"/>
      <sheetName val="_SHOPLIST.xls__SHOPLIST_xl_7134"/>
      <sheetName val="_SHOPLIST.xls__SHOPLIST_xl_7135"/>
      <sheetName val="_SHOPLIST.xls__SHOPLIST_xl_7136"/>
      <sheetName val="_SHOPLIST.xls__SHOPLIST_xl_7137"/>
      <sheetName val="_SHOPLIST.xls__SHOPLIST_xl_7138"/>
      <sheetName val="_SHOPLIST.xls__SHOPLIST_xl_7139"/>
      <sheetName val="_SHOPLIST.xls__SHOPLIST_xl_7140"/>
      <sheetName val="_SHOPLIST.xls__SHOPLIST_xl_7141"/>
      <sheetName val="_SHOPLIST.xls__SHOPLIST_xl_7142"/>
      <sheetName val="_SHOPLIST.xls__SHOPLIST_xl_7143"/>
      <sheetName val="_SHOPLIST.xls__SHOPLIST_xl_7144"/>
      <sheetName val="_SHOPLIST.xls__SHOPLIST_xl_7145"/>
      <sheetName val="_SHOPLIST.xls__SHOPLIST_xl_7146"/>
      <sheetName val="_SHOPLIST.xls__SHOPLIST_xl_7147"/>
      <sheetName val="_SHOPLIST.xls__SHOPLIST_xl_7148"/>
      <sheetName val="_SHOPLIST.xls__SHOPLIST_xl_7149"/>
      <sheetName val="_SHOPLIST.xls__SHOPLIST_xl_7150"/>
      <sheetName val="_SHOPLIST.xls__SHOPLIST_xl_7151"/>
      <sheetName val="_SHOPLIST.xls__SHOPLIST_xl_7152"/>
      <sheetName val="_SHOPLIST.xls__SHOPLIST_xl_7153"/>
      <sheetName val="_SHOPLIST.xls__SHOPLIST_xl_7154"/>
      <sheetName val="_SHOPLIST.xls__SHOPLIST_xl_7155"/>
      <sheetName val="_SHOPLIST.xls__SHOPLIST_xl_7156"/>
      <sheetName val="_SHOPLIST.xls__SHOPLIST_xl_7157"/>
      <sheetName val="_SHOPLIST.xls__SHOPLIST_xl_7158"/>
      <sheetName val="_SHOPLIST.xls__SHOPLIST_xl_7159"/>
      <sheetName val="_SHOPLIST.xls__SHOPLIST_xl_7160"/>
      <sheetName val="_SHOPLIST.xls__SHOPLIST_xl_7161"/>
      <sheetName val="_SHOPLIST.xls__SHOPLIST_xl_7162"/>
      <sheetName val="_SHOPLIST.xls__SHOPLIST_xl_7163"/>
      <sheetName val="_SHOPLIST.xls__SHOPLIST_xl_7164"/>
      <sheetName val="_SHOPLIST.xls__SHOPLIST_xl_7165"/>
      <sheetName val="_SHOPLIST.xls__SHOPLIST_xl_7166"/>
      <sheetName val="_SHOPLIST.xls__SHOPLIST_xl_7167"/>
      <sheetName val="_SHOPLIST.xls__SHOPLIST_xl_7168"/>
      <sheetName val="_SHOPLIST.xls__SHOPLIST_xl_7169"/>
      <sheetName val="_SHOPLIST.xls__SHOPLIST_xl_7170"/>
      <sheetName val="_SHOPLIST.xls__SHOPLIST_xl_7171"/>
      <sheetName val="_SHOPLIST.xls__SHOPLIST_xl_7172"/>
      <sheetName val="_SHOPLIST.xls__SHOPLIST_xl_7173"/>
      <sheetName val="_SHOPLIST.xls__SHOPLIST_xl_7174"/>
      <sheetName val="_SHOPLIST.xls__SHOPLIST_xl_7175"/>
      <sheetName val="_SHOPLIST.xls__SHOPLIST_xl_7176"/>
      <sheetName val="_SHOPLIST.xls__SHOPLIST_xl_7177"/>
      <sheetName val="_SHOPLIST.xls__SHOPLIST_xl_7178"/>
      <sheetName val="_SHOPLIST.xls__SHOPLIST_xl_7179"/>
      <sheetName val="_SHOPLIST.xls__SHOPLIST_xl_7180"/>
      <sheetName val="_SHOPLIST.xls__SHOPLIST_xl_7181"/>
      <sheetName val="_SHOPLIST.xls__SHOPLIST_xl_7182"/>
      <sheetName val="_SHOPLIST.xls__SHOPLIST_xl_7183"/>
      <sheetName val="_SHOPLIST.xls__SHOPLIST_xl_7184"/>
      <sheetName val="_SHOPLIST.xls__SHOPLIST_xl_7185"/>
      <sheetName val="_SHOPLIST.xls__SHOPLIST_xl_7186"/>
      <sheetName val="_SHOPLIST.xls__SHOPLIST_xl_7187"/>
      <sheetName val="_SHOPLIST.xls__SHOPLIST_xl_7188"/>
      <sheetName val="_SHOPLIST.xls__SHOPLIST_xl_7189"/>
      <sheetName val="_SHOPLIST.xls__SHOPLIST_xl_7190"/>
      <sheetName val="_SHOPLIST.xls__SHOPLIST_xl_7191"/>
      <sheetName val="_SHOPLIST.xls__SHOPLIST_xl_7192"/>
      <sheetName val="_SHOPLIST.xls__SHOPLIST_xl_7193"/>
      <sheetName val="_SHOPLIST.xls__SHOPLIST_xl_7194"/>
      <sheetName val="_SHOPLIST.xls__SHOPLIST_xl_7195"/>
      <sheetName val="_SHOPLIST.xls__SHOPLIST_xl_7196"/>
      <sheetName val="_SHOPLIST.xls__SHOPLIST_xl_7197"/>
      <sheetName val="_SHOPLIST.xls__SHOPLIST_xl_7198"/>
      <sheetName val="_SHOPLIST.xls__SHOPLIST_xl_7199"/>
      <sheetName val="_SHOPLIST.xls__SHOPLIST_xl_7200"/>
      <sheetName val="_SHOPLIST.xls__SHOPLIST_xl_7201"/>
      <sheetName val="_SHOPLIST.xls__SHOPLIST_xl_7202"/>
      <sheetName val="_SHOPLIST.xls__SHOPLIST_xl_7203"/>
      <sheetName val="_SHOPLIST.xls__SHOPLIST_xl_7204"/>
      <sheetName val="_SHOPLIST.xls__SHOPLIST_xl_7205"/>
      <sheetName val="_SHOPLIST.xls__SHOPLIST_xl_7206"/>
      <sheetName val="_SHOPLIST.xls__SHOPLIST_xl_7207"/>
      <sheetName val="_SHOPLIST.xls__SHOPLIST_xl_7208"/>
      <sheetName val="_SHOPLIST.xls__SHOPLIST_xl_7209"/>
      <sheetName val="_SHOPLIST.xls__SHOPLIST_xl_7210"/>
      <sheetName val="_SHOPLIST.xls__SHOPLIST_xl_7211"/>
      <sheetName val="_SHOPLIST.xls__SHOPLIST_xl_7212"/>
      <sheetName val="_SHOPLIST.xls__SHOPLIST_xl_7213"/>
      <sheetName val="_SHOPLIST.xls__SHOPLIST_xl_7214"/>
      <sheetName val="_SHOPLIST.xls__SHOPLIST_xl_7215"/>
      <sheetName val="_SHOPLIST.xls__SHOPLIST_xl_7216"/>
      <sheetName val="_SHOPLIST.xls__SHOPLIST_xl_7217"/>
      <sheetName val="_SHOPLIST.xls__SHOPLIST_xl_7218"/>
      <sheetName val="_SHOPLIST.xls__SHOPLIST_xl_7219"/>
      <sheetName val="_SHOPLIST.xls__SHOPLIST_xl_7220"/>
      <sheetName val="_SHOPLIST.xls__SHOPLIST_xl_7221"/>
      <sheetName val="_SHOPLIST.xls__SHOPLIST_xl_7222"/>
      <sheetName val="_SHOPLIST.xls__SHOPLIST_xl_7223"/>
      <sheetName val="_SHOPLIST.xls__SHOPLIST_xl_7224"/>
      <sheetName val="_SHOPLIST.xls__SHOPLIST_xl_7225"/>
      <sheetName val="_SHOPLIST.xls__SHOPLIST_xl_7226"/>
      <sheetName val="_SHOPLIST.xls__SHOPLIST_xl_7227"/>
      <sheetName val="_SHOPLIST.xls__SHOPLIST_xl_7228"/>
      <sheetName val="_SHOPLIST.xls__SHOPLIST_xl_7229"/>
      <sheetName val="_SHOPLIST.xls__SHOPLIST_xl_7230"/>
      <sheetName val="_SHOPLIST.xls__SHOPLIST_xl_7231"/>
      <sheetName val="_SHOPLIST.xls__SHOPLIST_xl_7232"/>
      <sheetName val="_SHOPLIST.xls__SHOPLIST_xl_7233"/>
      <sheetName val="_SHOPLIST.xls__SHOPLIST_xl_7234"/>
      <sheetName val="_SHOPLIST.xls__SHOPLIST_xl_7235"/>
      <sheetName val="_SHOPLIST.xls__SHOPLIST_xl_7236"/>
      <sheetName val="_SHOPLIST.xls__SHOPLIST_xl_7237"/>
      <sheetName val="_SHOPLIST.xls__SHOPLIST_xl_7238"/>
      <sheetName val="_SHOPLIST.xls__SHOPLIST_xl_7239"/>
      <sheetName val="_SHOPLIST.xls__SHOPLIST_xl_7240"/>
      <sheetName val="_SHOPLIST.xls__SHOPLIST_xl_7241"/>
      <sheetName val="_SHOPLIST.xls__SHOPLIST_xl_7242"/>
      <sheetName val="_SHOPLIST.xls__SHOPLIST_xl_7243"/>
      <sheetName val="_SHOPLIST.xls__SHOPLIST_xl_7244"/>
      <sheetName val="_SHOPLIST.xls__SHOPLIST_xl_7245"/>
      <sheetName val="_SHOPLIST.xls__SHOPLIST_xl_7246"/>
      <sheetName val="_SHOPLIST.xls__SHOPLIST_xl_7247"/>
      <sheetName val="_SHOPLIST.xls__SHOPLIST_xl_7248"/>
      <sheetName val="_SHOPLIST.xls__SHOPLIST_xl_7249"/>
      <sheetName val="_SHOPLIST.xls__SHOPLIST_xl_7250"/>
      <sheetName val="_SHOPLIST.xls__SHOPLIST_xl_7251"/>
      <sheetName val="_SHOPLIST.xls__SHOPLIST_xl_7252"/>
      <sheetName val="_SHOPLIST.xls__SHOPLIST_xl_7253"/>
      <sheetName val="_SHOPLIST.xls__SHOPLIST_xl_7254"/>
      <sheetName val="_SHOPLIST.xls__SHOPLIST_xl_7255"/>
      <sheetName val="_SHOPLIST.xls__VW__VU________69"/>
      <sheetName val="_SHOPLIST.xls__VW__VU________70"/>
      <sheetName val="_SHOPLIST.xls_70_x005f_x0000___0_x_27"/>
      <sheetName val="_SHOPLIST.xls_70___0_s__i____88"/>
      <sheetName val="_SHOPLIST.xls_70___0_s__i____89"/>
      <sheetName val="_SHOPLIST.xls__SHOPLIST_xl_7256"/>
      <sheetName val="_SHOPLIST.xls__SHOPLIST_xl_7257"/>
      <sheetName val="_SHOPLIST.xls__SHOPLIST_xl_7258"/>
      <sheetName val="_SHOPLIST.xls__SHOPLIST_xl_7259"/>
      <sheetName val="_SHOPLIST.xls__SHOPLIST_xl_7260"/>
      <sheetName val="_SHOPLIST.xls__SHOPLIST_xl_7261"/>
      <sheetName val="_SHOPLIST.xls__SHOPLIST_xl_7262"/>
      <sheetName val="_SHOPLIST.xls__SHOPLIST_xl_7263"/>
      <sheetName val="_SHOPLIST.xls__SHOPLIST_xl_7264"/>
      <sheetName val="_SHOPLIST.xls__SHOPLIST_xl_7265"/>
      <sheetName val="_SHOPLIST.xls__SHOPLIST_xl_7266"/>
      <sheetName val="_SHOPLIST.xls__SHOPLIST_xl_7267"/>
      <sheetName val="_SHOPLIST.xls__SHOPLIST_xl_7268"/>
      <sheetName val="_SHOPLIST.xls__SHOPLIST_xl_7269"/>
      <sheetName val="_SHOPLIST.xls__SHOPLIST_xl_7270"/>
      <sheetName val="_SHOPLIST.xls__SHOPLIST_xl_7271"/>
      <sheetName val="_SHOPLIST.xls__SHOPLIST_xl_7272"/>
      <sheetName val="_SHOPLIST.xls__SHOPLIST_xl_7273"/>
      <sheetName val="_SHOPLIST.xls__SHOPLIST_xl_7274"/>
      <sheetName val="_SHOPLIST.xls__SHOPLIST_xl_7275"/>
      <sheetName val="_SHOPLIST.xls__SHOPLIST_xl_7276"/>
      <sheetName val="_SHOPLIST.xls__SHOPLIST_xl_7277"/>
      <sheetName val="_SHOPLIST.xls__SHOPLIST_xl_7278"/>
      <sheetName val="_SHOPLIST.xls__SHOPLIST_xl_7279"/>
      <sheetName val="_SHOPLIST.xls__SHOPLIST_xl_7280"/>
      <sheetName val="_SHOPLIST.xls__SHOPLIST_xl_7281"/>
      <sheetName val="_SHOPLIST.xls__SHOPLIST_xl_7282"/>
      <sheetName val="_SHOPLIST.xls__SHOPLIST_xl_7283"/>
      <sheetName val="_SHOPLIST.xls__SHOPLIST_xl_7284"/>
      <sheetName val="_SHOPLIST.xls__SHOPLIST_xl_7285"/>
      <sheetName val="_SHOPLIST.xls__SHOPLIST_xl_7286"/>
      <sheetName val="_SHOPLIST.xls__SHOPLIST_xl_7287"/>
      <sheetName val="_SHOPLIST.xls__SHOPLIST_xl_7288"/>
      <sheetName val="_SHOPLIST.xls__SHOPLIST_xl_7289"/>
      <sheetName val="_SHOPLIST.xls__SHOPLIST_xl_7290"/>
      <sheetName val="_SHOPLIST.xls__SHOPLIST_xl_7291"/>
      <sheetName val="_SHOPLIST.xls__SHOPLIST_xl_7292"/>
      <sheetName val="_SHOPLIST.xls__SHOPLIST_xl_7293"/>
      <sheetName val="_SHOPLIST.xls__SHOPLIST_xl_7294"/>
      <sheetName val="_SHOPLIST.xls__SHOPLIST_xl_7295"/>
      <sheetName val="_SHOPLIST.xls__SHOPLIST_xl_7296"/>
      <sheetName val="_SHOPLIST.xls__SHOPLIST_xl_7297"/>
      <sheetName val="_SHOPLIST.xls__SHOPLIST_xl_7298"/>
      <sheetName val="_SHOPLIST.xls__SHOPLIST_xl_7299"/>
      <sheetName val="_SHOPLIST.xls__SHOPLIST_xl_7300"/>
      <sheetName val="_SHOPLIST.xls__SHOPLIST_xl_7301"/>
      <sheetName val="_SHOPLIST.xls__SHOPLIST_xl_7302"/>
      <sheetName val="_SHOPLIST.xls__SHOPLIST_xl_7303"/>
      <sheetName val="_SHOPLIST.xls__SHOPLIST_xl_7304"/>
      <sheetName val="_SHOPLIST.xls__SHOPLIST_xl_7305"/>
      <sheetName val="_SHOPLIST.xls__SHOPLIST_xl_7306"/>
      <sheetName val="_SHOPLIST.xls__SHOPLIST_xl_7307"/>
      <sheetName val="_SHOPLIST.xls__SHOPLIST_xl_7308"/>
      <sheetName val="_SHOPLIST.xls__SHOPLIST_xl_7309"/>
      <sheetName val="_SHOPLIST.xls__SHOPLIST_xl_7310"/>
      <sheetName val="_SHOPLIST.xls__SHOPLIST_xl_7311"/>
      <sheetName val="_SHOPLIST.xls__SHOPLIST_xl_7312"/>
      <sheetName val="_SHOPLIST.xls__SHOPLIST_xl_7313"/>
      <sheetName val="_SHOPLIST.xls__SHOPLIST_xl_7314"/>
      <sheetName val="_SHOPLIST.xls__SHOPLIST_xl_7315"/>
      <sheetName val="_SHOPLIST.xls__SHOPLIST_xl_7316"/>
      <sheetName val="_SHOPLIST.xls__SHOPLIST_xl_7317"/>
      <sheetName val="_SHOPLIST.xls__SHOPLIST_xl_7318"/>
      <sheetName val="_SHOPLIST.xls__SHOPLIST_xl_7319"/>
      <sheetName val="_SHOPLIST.xls__SHOPLIST_xl_7320"/>
      <sheetName val="_SHOPLIST.xls__SHOPLIST_xl_7321"/>
      <sheetName val="_SHOPLIST.xls__SHOPLIST_xl_7322"/>
      <sheetName val="_SHOPLIST.xls__SHOPLIST_xl_7323"/>
      <sheetName val="_SHOPLIST.xls__SHOPLIST_xl_7324"/>
      <sheetName val="_SHOPLIST.xls__SHOPLIST_xl_7325"/>
      <sheetName val="_SHOPLIST.xls__SHOPLIST_xl_7326"/>
      <sheetName val="_SHOPLIST.xls__SHOPLIST_xl_7327"/>
      <sheetName val="_SHOPLIST.xls__SHOPLIST_xl_7328"/>
      <sheetName val="_SHOPLIST.xls__SHOPLIST_xl_7329"/>
      <sheetName val="_SHOPLIST.xls__SHOPLIST_xl_7330"/>
      <sheetName val="_SHOPLIST.xls__SHOPLIST_xl_7331"/>
      <sheetName val="_SHOPLIST.xls__SHOPLIST_xl_7332"/>
      <sheetName val="_SHOPLIST.xls__SHOPLIST_xl_7333"/>
      <sheetName val="_SHOPLIST.xls__SHOPLIST_xl_7334"/>
      <sheetName val="_SHOPLIST.xls__SHOPLIST_xl_7335"/>
      <sheetName val="_SHOPLIST.xls__SHOPLIST_xl_7336"/>
      <sheetName val="_SHOPLIST.xls__SHOPLIST_xl_7337"/>
      <sheetName val="_SHOPLIST.xls__SHOPLIST_xl_7338"/>
      <sheetName val="_SHOPLIST.xls__SHOPLIST_xl_7339"/>
      <sheetName val="_SHOPLIST.xls__SHOPLIST_xl_7340"/>
      <sheetName val="_SHOPLIST.xls__SHOPLIST_xl_7341"/>
      <sheetName val="_SHOPLIST.xls__SHOPLIST_xl_7342"/>
      <sheetName val="_SHOPLIST.xls__SHOPLIST_xl_7343"/>
      <sheetName val="_SHOPLIST.xls__SHOPLIST_xl_7344"/>
      <sheetName val="_SHOPLIST.xls__SHOPLIST_xl_7345"/>
      <sheetName val="_SHOPLIST.xls__SHOPLIST_xl_7346"/>
      <sheetName val="_SHOPLIST.xls__SHOPLIST_xl_7347"/>
      <sheetName val="_SHOPLIST.xls__SHOPLIST_xl_7348"/>
      <sheetName val="_SHOPLIST.xls__SHOPLIST_xl_7349"/>
      <sheetName val="_SHOPLIST.xls__SHOPLIST_xl_7350"/>
      <sheetName val="_SHOPLIST.xls__SHOPLIST_xl_7351"/>
      <sheetName val="_SHOPLIST.xls__SHOPLIST_xl_7352"/>
      <sheetName val="_SHOPLIST.xls__SHOPLIST_xl_7353"/>
      <sheetName val="_SHOPLIST.xls__SHOPLIST_xl_7354"/>
      <sheetName val="_SHOPLIST.xls__SHOPLIST_xl_7355"/>
      <sheetName val="_SHOPLIST.xls__SHOPLIST_xl_7356"/>
      <sheetName val="_SHOPLIST.xls__SHOPLIST_xl_7357"/>
      <sheetName val="_SHOPLIST.xls__SHOPLIST_xl_7358"/>
      <sheetName val="_SHOPLIST.xls__SHOPLIST_xl_7359"/>
      <sheetName val="_SHOPLIST.xls__SHOPLIST_xl_7360"/>
      <sheetName val="_SHOPLIST.xls__SHOPLIST_xl_7361"/>
      <sheetName val="_SHOPLIST.xls__SHOPLIST_xl_7362"/>
      <sheetName val="_SHOPLIST.xls__SHOPLIST_xl_7363"/>
      <sheetName val="_SHOPLIST.xls__SHOPLIST_xl_7364"/>
      <sheetName val="_SHOPLIST.xls__SHOPLIST_xl_7365"/>
      <sheetName val="_SHOPLIST.xls__SHOPLIST_xl_7366"/>
      <sheetName val="_SHOPLIST.xls__SHOPLIST_xl_7367"/>
      <sheetName val="_SHOPLIST.xls__SHOPLIST_xl_7368"/>
      <sheetName val="_SHOPLIST.xls_70___0_s__i____90"/>
      <sheetName val="_SHOPLIST.xls__SHOPLIST_xl_7369"/>
      <sheetName val="_SHOPLIST.xls__SHOPLIST_xl_7370"/>
      <sheetName val="_SHOPLIST.xls__SHOPLIST_xl_7371"/>
      <sheetName val="_SHOPLIST.xls__SHOPLIST_xl_7372"/>
      <sheetName val="_SHOPLIST.xls__SHOPLIST_xl_7373"/>
      <sheetName val="_SHOPLIST.xls__SHOPLIST_xl_7374"/>
      <sheetName val="_SHOPLIST.xls__SHOPLIST_xl_7375"/>
      <sheetName val="_SHOPLIST.xls__SHOPLIST_xl_7376"/>
      <sheetName val="_SHOPLIST.xls__SHOPLIST_xl_7377"/>
      <sheetName val="_SHOPLIST.xls__SHOPLIST_xl_7378"/>
      <sheetName val="_SHOPLIST.xls__SHOPLIST_xl_7379"/>
      <sheetName val="_SHOPLIST.xls__SHOPLIST_xl_7380"/>
      <sheetName val="_SHOPLIST.xls__SHOPLIST_xl_7381"/>
      <sheetName val="_SHOPLIST.xls__SHOPLIST_xl_7382"/>
      <sheetName val="_SHOPLIST.xls__SHOPLIST_xl_7383"/>
      <sheetName val="_SHOPLIST.xls__SHOPLIST_xl_7384"/>
      <sheetName val="_SHOPLIST.xls__SHOPLIST_xl_7385"/>
      <sheetName val="_SHOPLIST.xls__SHOPLIST_xl_7386"/>
      <sheetName val="_SHOPLIST.xls__SHOPLIST_xl_7387"/>
      <sheetName val="_SHOPLIST.xls__SHOPLIST_xl_7388"/>
      <sheetName val="_SHOPLIST.xls__SHOPLIST_xl_7389"/>
      <sheetName val="_SHOPLIST.xls__SHOPLIST_xl_7390"/>
      <sheetName val="_SHOPLIST.xls__SHOPLIST_xl_7391"/>
      <sheetName val="_SHOPLIST.xls__SHOPLIST_xl_7392"/>
      <sheetName val="_SHOPLIST.xls__SHOPLIST_xl_7393"/>
      <sheetName val="_SHOPLIST.xls__SHOPLIST_xl_7394"/>
      <sheetName val="_SHOPLIST.xls__SHOPLIST_xl_7395"/>
      <sheetName val="_SHOPLIST.xls__SHOPLIST_xl_7396"/>
      <sheetName val="_SHOPLIST.xls__SHOPLIST_xl_7397"/>
      <sheetName val="_SHOPLIST.xls__SHOPLIST_xl_7398"/>
      <sheetName val="_SHOPLIST.xls__SHOPLIST_xl_7399"/>
      <sheetName val="_SHOPLIST.xls__SHOPLIST_xl_7400"/>
      <sheetName val="_SHOPLIST.xls__SHOPLIST_xl_7401"/>
      <sheetName val="_SHOPLIST.xls__SHOPLIST_xl_7402"/>
      <sheetName val="_SHOPLIST.xls__SHOPLIST_xl_7403"/>
      <sheetName val="_SHOPLIST.xls__SHOPLIST_xl_7404"/>
      <sheetName val="_SHOPLIST.xls__SHOPLIST_xl_7405"/>
      <sheetName val="_SHOPLIST.xls__SHOPLIST_xl_7406"/>
      <sheetName val="_SHOPLIST.xls__SHOPLIST_xl_7407"/>
      <sheetName val="_SHOPLIST.xls__SHOPLIST_xl_7408"/>
      <sheetName val="_SHOPLIST.xls__SHOPLIST_xl_7409"/>
      <sheetName val="_SHOPLIST.xls__SHOPLIST_xl_7410"/>
      <sheetName val="_SHOPLIST.xls__SHOPLIST_xl_7411"/>
      <sheetName val="_SHOPLIST.xls__SHOPLIST_xl_7412"/>
      <sheetName val="_SHOPLIST.xls__SHOPLIST_xl_7413"/>
      <sheetName val="_SHOPLIST.xls__SHOPLIST_xl_7414"/>
      <sheetName val="_SHOPLIST.xls__SHOPLIST_xl_7415"/>
      <sheetName val="_SHOPLIST.xls__SHOPLIST_xl_7416"/>
      <sheetName val="_SHOPLIST.xls__SHOPLIST_xl_7417"/>
      <sheetName val="_SHOPLIST.xls__SHOPLIST_xl_7418"/>
      <sheetName val="_SHOPLIST.xls__SHOPLIST_xl_7419"/>
      <sheetName val="_SHOPLIST.xls__SHOPLIST_xl_7420"/>
      <sheetName val="_SHOPLIST.xls__SHOPLIST_xl_7421"/>
      <sheetName val="_SHOPLIST.xls__SHOPLIST_xl_7422"/>
      <sheetName val="_SHOPLIST.xls__SHOPLIST_xl_7423"/>
      <sheetName val="_SHOPLIST.xls__SHOPLIST_xl_7424"/>
      <sheetName val="_SHOPLIST.xls__SHOPLIST_xl_7425"/>
      <sheetName val="_SHOPLIST.xls__SHOPLIST_xl_7426"/>
      <sheetName val="_SHOPLIST.xls__SHOPLIST_xl_7427"/>
      <sheetName val="_SHOPLIST.xls__SHOPLIST_xl_7428"/>
      <sheetName val="_SHOPLIST.xls__SHOPLIST_xl_7429"/>
      <sheetName val="_SHOPLIST.xls__SHOPLIST_xl_7430"/>
      <sheetName val="_SHOPLIST.xls__SHOPLIST_xl_7431"/>
      <sheetName val="_SHOPLIST.xls__SHOPLIST_xl_7432"/>
      <sheetName val="_SHOPLIST.xls__SHOPLIST_xl_7433"/>
      <sheetName val="_SHOPLIST.xls__SHOPLIST_xl_7434"/>
      <sheetName val="_SHOPLIST.xls__SHOPLIST_xl_7435"/>
      <sheetName val="_SHOPLIST.xls__SHOPLIST_xl_7436"/>
      <sheetName val="_SHOPLIST.xls__SHOPLIST_xl_7437"/>
      <sheetName val="_SHOPLIST.xls__SHOPLIST_xl_7438"/>
      <sheetName val="_SHOPLIST.xls__SHOPLIST_xl_7439"/>
      <sheetName val="_SHOPLIST.xls__SHOPLIST_xl_7440"/>
      <sheetName val="_SHOPLIST.xls__SHOPLIST_xl_7441"/>
      <sheetName val="_SHOPLIST.xls__SHOPLIST_xl_7442"/>
      <sheetName val="_SHOPLIST.xls__SHOPLIST_xl_7443"/>
      <sheetName val="_SHOPLIST.xls__SHOPLIST_xl_7444"/>
      <sheetName val="_SHOPLIST.xls__SHOPLIST_xl_7445"/>
      <sheetName val="_SHOPLIST.xls__SHOPLIST_xl_7446"/>
      <sheetName val="_SHOPLIST.xls__SHOPLIST_xl_7447"/>
      <sheetName val="_SHOPLIST.xls__SHOPLIST_xl_7448"/>
      <sheetName val="_SHOPLIST.xls__SHOPLIST_xl_7449"/>
      <sheetName val="_SHOPLIST.xls__SHOPLIST_xl_7450"/>
      <sheetName val="_SHOPLIST.xls__SHOPLIST_xl_7451"/>
      <sheetName val="_SHOPLIST.xls__SHOPLIST_xl_7452"/>
      <sheetName val="_SHOPLIST.xls__SHOPLIST_xl_7453"/>
      <sheetName val="_SHOPLIST.xls__SHOPLIST_xl_7454"/>
      <sheetName val="_SHOPLIST.xls__SHOPLIST_xl_7455"/>
      <sheetName val="_SHOPLIST.xls__SHOPLIST_xl_7456"/>
      <sheetName val="_SHOPLIST.xls__SHOPLIST_xl_7457"/>
      <sheetName val="_SHOPLIST.xls__SHOPLIST_xl_7458"/>
      <sheetName val="_SHOPLIST.xls__SHOPLIST_xl_7459"/>
      <sheetName val="_SHOPLIST.xls__SHOPLIST_xl_7460"/>
      <sheetName val="_SHOPLIST.xls__SHOPLIST_xl_7461"/>
      <sheetName val="_SHOPLIST.xls__SHOPLIST_xl_7462"/>
      <sheetName val="_SHOPLIST.xls__SHOPLIST_xl_7463"/>
      <sheetName val="_SHOPLIST.xls__SHOPLIST_xl_7464"/>
      <sheetName val="_SHOPLIST.xls__SHOPLIST_xl_7465"/>
      <sheetName val="_SHOPLIST.xls__SHOPLIST_xl_7466"/>
      <sheetName val="_SHOPLIST.xls__SHOPLIST_xl_7467"/>
      <sheetName val="_SHOPLIST.xls__SHOPLIST_xl_7468"/>
      <sheetName val="_SHOPLIST.xls__SHOPLIST_xl_7469"/>
      <sheetName val="_SHOPLIST.xls__SHOPLIST_xl_7470"/>
      <sheetName val="_SHOPLIST.xls__SHOPLIST_xl_7471"/>
      <sheetName val="_SHOPLIST.xls__SHOPLIST_xl_7472"/>
      <sheetName val="_SHOPLIST.xls__SHOPLIST_xl_7473"/>
      <sheetName val="_SHOPLIST.xls__SHOPLIST_xl_7474"/>
      <sheetName val="_SHOPLIST.xls__SHOPLIST_xl_7475"/>
      <sheetName val="_SHOPLIST.xls__SHOPLIST_xl_7476"/>
      <sheetName val="_SHOPLIST.xls__SHOPLIST_xl_7477"/>
      <sheetName val="_SHOPLIST.xls__SHOPLIST_xl_7478"/>
      <sheetName val="_SHOPLIST.xls_70_x005f_x0000___0_x_28"/>
      <sheetName val="_SHOPLIST.xls__SHOPLIST_xl_7479"/>
      <sheetName val="_SHOPLIST.xls__SHOPLIST_xl_7480"/>
      <sheetName val="_SHOPLIST.xls__SHOPLIST_xl_7481"/>
      <sheetName val="_SHOPLIST.xls__SHOPLIST_xl_7482"/>
      <sheetName val="_SHOPLIST.xls__SHOPLIST_xl_7483"/>
      <sheetName val="_SHOPLIST.xls__SHOPLIST_xl_7484"/>
      <sheetName val="_SHOPLIST.xls__SHOPLIST_xl_7485"/>
      <sheetName val="_SHOPLIST.xls__SHOPLIST_xl_7486"/>
      <sheetName val="_SHOPLIST.xls__SHOPLIST_xl_7487"/>
      <sheetName val="_SHOPLIST.xls__SHOPLIST_xl_7488"/>
      <sheetName val="_SHOPLIST.xls__SHOPLIST_xl_7489"/>
      <sheetName val="_SHOPLIST.xls__SHOPLIST_xl_7490"/>
      <sheetName val="_SHOPLIST.xls__SHOPLIST_xl_7491"/>
      <sheetName val="_SHOPLIST.xls__SHOPLIST_xl_7492"/>
      <sheetName val="_SHOPLIST.xls__SHOPLIST_xl_7493"/>
      <sheetName val="_SHOPLIST.xls__SHOPLIST_xl_7494"/>
      <sheetName val="_SHOPLIST.xls__SHOPLIST_xl_7495"/>
      <sheetName val="_SHOPLIST.xls__SHOPLIST_xl_7496"/>
      <sheetName val="_SHOPLIST.xls__SHOPLIST_xl_7497"/>
      <sheetName val="_SHOPLIST.xls__SHOPLIST_xl_7498"/>
      <sheetName val="_SHOPLIST.xls__SHOPLIST_xl_7499"/>
      <sheetName val="_SHOPLIST.xls__SHOPLIST_xl_7500"/>
      <sheetName val="_SHOPLIST.xls__SHOPLIST_xl_7501"/>
      <sheetName val="_SHOPLIST.xls__SHOPLIST_xl_7502"/>
      <sheetName val="_SHOPLIST.xls__SHOPLIST_xl_7503"/>
      <sheetName val="_SHOPLIST.xls__SHOPLIST_xl_7504"/>
      <sheetName val="_SHOPLIST.xls__SHOPLIST_xl_7505"/>
      <sheetName val="_SHOPLIST.xls__SHOPLIST_xl_7506"/>
      <sheetName val="_SHOPLIST.xls__SHOPLIST_xl_7507"/>
      <sheetName val="_SHOPLIST.xls__SHOPLIST_xl_7508"/>
      <sheetName val="_SHOPLIST.xls__SHOPLIST_xl_7509"/>
      <sheetName val="_SHOPLIST.xls__SHOPLIST_xl_7510"/>
      <sheetName val="_SHOPLIST.xls__SHOPLIST_xl_7511"/>
      <sheetName val="_SHOPLIST.xls__SHOPLIST_xl_7512"/>
      <sheetName val="_SHOPLIST.xls__SHOPLIST_xl_7513"/>
      <sheetName val="_SHOPLIST.xls__SHOPLIST_xl_7514"/>
      <sheetName val="_SHOPLIST.xls__SHOPLIST_xl_7515"/>
      <sheetName val="_SHOPLIST.xls__SHOPLIST_xl_7516"/>
      <sheetName val="_SHOPLIST.xls__SHOPLIST_xl_7517"/>
      <sheetName val="_SHOPLIST.xls__SHOPLIST_xl_7518"/>
      <sheetName val="_SHOPLIST.xls__SHOPLIST_xl_7519"/>
      <sheetName val="_SHOPLIST.xls__SHOPLIST_xl_7520"/>
      <sheetName val="_SHOPLIST.xls__SHOPLIST_xl_7521"/>
      <sheetName val="_SHOPLIST.xls__SHOPLIST_xl_7522"/>
      <sheetName val="_SHOPLIST.xls__SHOPLIST_xl_7523"/>
      <sheetName val="_SHOPLIST.xls__SHOPLIST_xl_7524"/>
      <sheetName val="_SHOPLIST.xls__SHOPLIST_xl_7525"/>
      <sheetName val="_SHOPLIST.xls__SHOPLIST_xl_7526"/>
      <sheetName val="_SHOPLIST.xls__SHOPLIST_xl_7527"/>
      <sheetName val="_SHOPLIST.xls__SHOPLIST_xl_7528"/>
      <sheetName val="_SHOPLIST.xls__SHOPLIST_xl_7529"/>
      <sheetName val="_SHOPLIST.xls__SHOPLIST_xl_7530"/>
      <sheetName val="_SHOPLIST.xls__SHOPLIST_xl_7531"/>
      <sheetName val="_SHOPLIST.xls__SHOPLIST_xl_7532"/>
      <sheetName val="_SHOPLIST.xls__SHOPLIST_xl_7533"/>
      <sheetName val="_SHOPLIST.xls__SHOPLIST_xl_7534"/>
      <sheetName val="_SHOPLIST.xls__SHOPLIST_xl_7535"/>
      <sheetName val="_SHOPLIST.xls__SHOPLIST_xl_7536"/>
      <sheetName val="_SHOPLIST.xls__SHOPLIST_xl_7537"/>
      <sheetName val="_SHOPLIST.xls__SHOPLIST_xl_7538"/>
      <sheetName val="_SHOPLIST.xls__SHOPLIST_xl_7539"/>
      <sheetName val="_SHOPLIST.xls__SHOPLIST_xl_7540"/>
      <sheetName val="_SHOPLIST.xls__SHOPLIST_xl_7541"/>
      <sheetName val="_SHOPLIST.xls__SHOPLIST_xl_7542"/>
      <sheetName val="_SHOPLIST.xls__SHOPLIST_xl_7543"/>
      <sheetName val="_SHOPLIST.xls__SHOPLIST_xl_7544"/>
      <sheetName val="_SHOPLIST.xls__SHOPLIST_xl_7545"/>
      <sheetName val="_SHOPLIST.xls__SHOPLIST_xl_7546"/>
      <sheetName val="_SHOPLIST.xls__SHOPLIST_xl_7547"/>
      <sheetName val="_SHOPLIST.xls__SHOPLIST_xl_7548"/>
      <sheetName val="_SHOPLIST.xls__SHOPLIST_xl_7549"/>
      <sheetName val="_SHOPLIST.xls__SHOPLIST_xl_7550"/>
      <sheetName val="_SHOPLIST.xls__SHOPLIST_xl_7551"/>
      <sheetName val="_SHOPLIST.xls__SHOPLIST_xl_7552"/>
      <sheetName val="_SHOPLIST.xls__SHOPLIST_xl_7553"/>
      <sheetName val="_SHOPLIST.xls__SHOPLIST_xl_7554"/>
      <sheetName val="_SHOPLIST.xls__SHOPLIST_xl_7555"/>
      <sheetName val="_SHOPLIST.xls__SHOPLIST_xl_7556"/>
      <sheetName val="_SHOPLIST.xls__SHOPLIST_xl_7557"/>
      <sheetName val="_SHOPLIST.xls__SHOPLIST_xl_7558"/>
      <sheetName val="_SHOPLIST.xls__SHOPLIST_xl_7559"/>
      <sheetName val="_SHOPLIST.xls__SHOPLIST_xl_7560"/>
      <sheetName val="_SHOPLIST.xls__SHOPLIST_xl_7561"/>
      <sheetName val="_SHOPLIST.xls__SHOPLIST_xl_7562"/>
      <sheetName val="_SHOPLIST.xls__SHOPLIST_xl_7563"/>
      <sheetName val="_SHOPLIST.xls__SHOPLIST_xl_7564"/>
      <sheetName val="_SHOPLIST.xls__SHOPLIST_xl_7565"/>
      <sheetName val="_SHOPLIST.xls__SHOPLIST_xl_7566"/>
      <sheetName val="_SHOPLIST.xls__VW__VU________71"/>
      <sheetName val="_SHOPLIST.xls__VW__VU________72"/>
      <sheetName val="_SHOPLIST.xls__SHOPLIST_xl_7567"/>
      <sheetName val="_SHOPLIST.xls_70___0_s__i____91"/>
      <sheetName val="_SHOPLIST.xls__SHOPLIST_xl_7568"/>
      <sheetName val="_SHOPLIST.xls__SHOPLIST_xl_7569"/>
      <sheetName val="_SHOPLIST.xls__VW__VU________73"/>
      <sheetName val="_SHOPLIST.xls__VW__VU________74"/>
      <sheetName val="_SHOPLIST.xls__SHOPLIST_xl_7570"/>
      <sheetName val="_SHOPLIST.xls__SHOPLIST_xl_7571"/>
      <sheetName val="_SHOPLIST.xls_70___0_s__i____92"/>
      <sheetName val="_SHOPLIST.xls__SHOPLIST_xl_7572"/>
      <sheetName val="_SHOPLIST.xls__SHOPLIST_xl_7573"/>
      <sheetName val="_SHOPLIST.xls__SHOPLIST_xl_7574"/>
      <sheetName val="_SHOPLIST.xls__SHOPLIST_xl_7575"/>
      <sheetName val="_SHOPLIST.xls__SHOPLIST_xl_7576"/>
      <sheetName val="_SHOPLIST.xls__SHOPLIST_xl_7577"/>
      <sheetName val="_SHOPLIST.xls__SHOPLIST_xl_7578"/>
      <sheetName val="_SHOPLIST.xls__SHOPLIST_xl_7579"/>
      <sheetName val="_SHOPLIST.xls__SHOPLIST_xl_7580"/>
      <sheetName val="_SHOPLIST.xls__SHOPLIST_xl_7581"/>
      <sheetName val="_SHOPLIST.xls__SHOPLIST_xl_7582"/>
      <sheetName val="_SHOPLIST.xls__SHOPLIST_xl_7583"/>
      <sheetName val="_SHOPLIST.xls__SHOPLIST_xl_7584"/>
      <sheetName val="_SHOPLIST.xls__SHOPLIST_xl_7585"/>
      <sheetName val="_SHOPLIST.xls__SHOPLIST_xl_7586"/>
      <sheetName val="_SHOPLIST.xls__SHOPLIST_xl_7587"/>
      <sheetName val="_SHOPLIST.xls__SHOPLIST_xl_7588"/>
      <sheetName val="_SHOPLIST.xls__SHOPLIST_xl_7589"/>
      <sheetName val="_SHOPLIST.xls__SHOPLIST_xl_7590"/>
      <sheetName val="_SHOPLIST.xls__SHOPLIST_xl_7591"/>
      <sheetName val="_SHOPLIST.xls__SHOPLIST_xl_7592"/>
      <sheetName val="_SHOPLIST.xls__SHOPLIST_xl_7593"/>
      <sheetName val="_SHOPLIST.xls__SHOPLIST_xl_7594"/>
      <sheetName val="_SHOPLIST.xls__SHOPLIST_xl_7595"/>
      <sheetName val="_SHOPLIST.xls__SHOPLIST_xl_7596"/>
      <sheetName val="_SHOPLIST.xls__SHOPLIST_xl_7597"/>
      <sheetName val="_SHOPLIST.xls__SHOPLIST_xl_7598"/>
      <sheetName val="_SHOPLIST.xls__SHOPLIST_xl_7599"/>
      <sheetName val="_SHOPLIST.xls__SHOPLIST_xl_7600"/>
      <sheetName val="_SHOPLIST.xls__SHOPLIST_xl_7601"/>
      <sheetName val="_SHOPLIST.xls__SHOPLIST_xl_7602"/>
      <sheetName val="_SHOPLIST.xls__SHOPLIST_xl_7603"/>
      <sheetName val="_SHOPLIST.xls__SHOPLIST_xl_7604"/>
      <sheetName val="_SHOPLIST.xls__SHOPLIST_xl_7605"/>
      <sheetName val="_SHOPLIST.xls__SHOPLIST_xl_7606"/>
      <sheetName val="_SHOPLIST.xls__SHOPLIST_xl_7607"/>
      <sheetName val="_SHOPLIST.xls__SHOPLIST_xl_7608"/>
      <sheetName val="_SHOPLIST.xls__SHOPLIST_xl_7609"/>
      <sheetName val="_SHOPLIST.xls__SHOPLIST_xl_7610"/>
      <sheetName val="_SHOPLIST.xls__SHOPLIST_xl_7611"/>
      <sheetName val="_SHOPLIST.xls__SHOPLIST_xl_7612"/>
      <sheetName val="_SHOPLIST.xls__SHOPLIST_xl_7613"/>
      <sheetName val="_SHOPLIST.xls__SHOPLIST_xl_7614"/>
      <sheetName val="_SHOPLIST.xls__SHOPLIST_xl_7615"/>
      <sheetName val="_SHOPLIST.xls__SHOPLIST_xl_7616"/>
      <sheetName val="_SHOPLIST.xls__SHOPLIST_xl_7617"/>
      <sheetName val="_SHOPLIST.xls__SHOPLIST_xl_7618"/>
      <sheetName val="_SHOPLIST.xls__SHOPLIST_xl_7619"/>
      <sheetName val="_SHOPLIST.xls__SHOPLIST_xl_7620"/>
      <sheetName val="_SHOPLIST.xls__SHOPLIST_xl_7621"/>
      <sheetName val="_SHOPLIST.xls__SHOPLIST_xl_7622"/>
      <sheetName val="_SHOPLIST.xls__SHOPLIST_xl_7623"/>
      <sheetName val="_SHOPLIST.xls_70___0_s__i____93"/>
      <sheetName val="_SHOPLIST.xls__SHOPLIST_xl_7624"/>
      <sheetName val="_SHOPLIST.xls__SHOPLIST_xl_7625"/>
      <sheetName val="_SHOPLIST.xls__SHOPLIST_xl_7626"/>
      <sheetName val="_SHOPLIST.xls__VW__VU________75"/>
      <sheetName val="_SHOPLIST.xls__SHOPLIST_xl_7627"/>
      <sheetName val="_SHOPLIST.xls__SHOPLIST_xl_7628"/>
      <sheetName val="_SHOPLIST.xls__SHOPLIST_xl_7629"/>
      <sheetName val="_SHOPLIST.xls__SHOPLIST_xl_7630"/>
      <sheetName val="_SHOPLIST.xls__SHOPLIST_xl_7631"/>
      <sheetName val="_SHOPLIST.xls__SHOPLIST_xl_7632"/>
      <sheetName val="_SHOPLIST.xls__SHOPLIST_xl_7633"/>
      <sheetName val="_SHOPLIST.xls__SHOPLIST_xl_7634"/>
      <sheetName val="_SHOPLIST.xls__SHOPLIST_xl_7635"/>
      <sheetName val="_SHOPLIST.xls__SHOPLIST_xl_7636"/>
      <sheetName val="_SHOPLIST.xls__SHOPLIST_xl_7637"/>
      <sheetName val="_SHOPLIST.xls__SHOPLIST_xl_7638"/>
      <sheetName val="_SHOPLIST.xls__SHOPLIST_xl_7639"/>
      <sheetName val="_SHOPLIST.xls__SHOPLIST_xl_7640"/>
      <sheetName val="_SHOPLIST.xls__SHOPLIST_xl_7641"/>
      <sheetName val="_SHOPLIST.xls__SHOPLIST_xl_7642"/>
      <sheetName val="_SHOPLIST.xls__SHOPLIST_xl_7643"/>
      <sheetName val="_SHOPLIST.xls__SHOPLIST_xl_7644"/>
      <sheetName val="_SHOPLIST.xls__SHOPLIST_xl_7645"/>
      <sheetName val="_SHOPLIST.xls__SHOPLIST_xl_7646"/>
      <sheetName val="_SHOPLIST.xls__SHOPLIST_xl_7647"/>
      <sheetName val="_SHOPLIST.xls__SHOPLIST_xl_7648"/>
      <sheetName val="_SHOPLIST.xls__SHOPLIST_xl_7649"/>
      <sheetName val="_SHOPLIST.xls__SHOPLIST_xl_7650"/>
      <sheetName val="_SHOPLIST.xls__SHOPLIST_xl_7651"/>
      <sheetName val="_SHOPLIST.xls__SHOPLIST_xl_7652"/>
      <sheetName val="_SHOPLIST.xls__SHOPLIST_xl_7653"/>
      <sheetName val="_SHOPLIST.xls__SHOPLIST_xl_7654"/>
      <sheetName val="_SHOPLIST.xls__SHOPLIST_xl_7655"/>
      <sheetName val="_SHOPLIST.xls__SHOPLIST_xl_7656"/>
      <sheetName val="_SHOPLIST.xls__SHOPLIST_xl_7657"/>
      <sheetName val="_SHOPLIST.xls__SHOPLIST_xl_7658"/>
      <sheetName val="_SHOPLIST.xls__SHOPLIST_xl_7659"/>
      <sheetName val="_SHOPLIST.xls__SHOPLIST_xl_7660"/>
      <sheetName val="_SHOPLIST.xls__SHOPLIST_xl_7661"/>
      <sheetName val="_SHOPLIST.xls__SHOPLIST_xl_7662"/>
      <sheetName val="_SHOPLIST.xls__SHOPLIST_xl_7663"/>
      <sheetName val="_SHOPLIST.xls__SHOPLIST_xl_7664"/>
      <sheetName val="_SHOPLIST.xls__SHOPLIST_xl_7665"/>
      <sheetName val="_SHOPLIST.xls__SHOPLIST_xl_7666"/>
      <sheetName val="_SHOPLIST.xls__SHOPLIST_xl_7667"/>
      <sheetName val="_SHOPLIST.xls__SHOPLIST_xl_7668"/>
      <sheetName val="_SHOPLIST.xls__SHOPLIST_xl_7669"/>
      <sheetName val="_SHOPLIST.xls__SHOPLIST_xl_7670"/>
      <sheetName val="_SHOPLIST.xls__SHOPLIST_xl_7671"/>
      <sheetName val="_SHOPLIST.xls__SHOPLIST_xl_7672"/>
      <sheetName val="_SHOPLIST.xls__SHOPLIST_xl_7673"/>
      <sheetName val="_SHOPLIST.xls__SHOPLIST_xl_7674"/>
      <sheetName val="_SHOPLIST.xls__SHOPLIST_xl_7675"/>
      <sheetName val="_SHOPLIST.xls__SHOPLIST_xl_7676"/>
      <sheetName val="_SHOPLIST.xls__SHOPLIST_xl_7677"/>
      <sheetName val="_SHOPLIST.xls__SHOPLIST_xl_7678"/>
      <sheetName val="_SHOPLIST.xls__SHOPLIST_xl_7679"/>
      <sheetName val="_SHOPLIST.xls__SHOPLIST_xl_7680"/>
      <sheetName val="_SHOPLIST.xls__SHOPLIST_xl_7681"/>
      <sheetName val="_SHOPLIST.xls__SHOPLIST_xl_7682"/>
      <sheetName val="_SHOPLIST.xls__SHOPLIST_xl_7683"/>
      <sheetName val="_SHOPLIST.xls__SHOPLIST_xl_7684"/>
      <sheetName val="_SHOPLIST.xls__SHOPLIST_xl_7685"/>
      <sheetName val="_SHOPLIST.xls__SHOPLIST_xl_7686"/>
      <sheetName val="_SHOPLIST.xls__SHOPLIST_xl_7687"/>
      <sheetName val="_SHOPLIST.xls__SHOPLIST_xl_7688"/>
      <sheetName val="_SHOPLIST.xls__SHOPLIST_xl_7689"/>
      <sheetName val="_SHOPLIST.xls__SHOPLIST_xl_7690"/>
      <sheetName val="_SHOPLIST.xls__SHOPLIST_xl_7691"/>
      <sheetName val="_SHOPLIST.xls__SHOPLIST_xl_7692"/>
      <sheetName val="_SHOPLIST.xls__SHOPLIST_xl_7693"/>
      <sheetName val="_SHOPLIST.xls__SHOPLIST_xl_7694"/>
      <sheetName val="_SHOPLIST.xls__SHOPLIST_xl_7695"/>
      <sheetName val="_SHOPLIST.xls__SHOPLIST_xl_7696"/>
      <sheetName val="_SHOPLIST.xls__SHOPLIST_xl_7697"/>
      <sheetName val="_SHOPLIST.xls__SHOPLIST_xl_7698"/>
      <sheetName val="_SHOPLIST.xls__SHOPLIST_xl_7699"/>
      <sheetName val="_SHOPLIST.xls__SHOPLIST_xl_7700"/>
      <sheetName val="_SHOPLIST.xls__SHOPLIST_xl_7701"/>
      <sheetName val="_SHOPLIST.xls__SHOPLIST_xl_7702"/>
      <sheetName val="_SHOPLIST.xls__SHOPLIST_xl_7703"/>
      <sheetName val="_SHOPLIST.xls__SHOPLIST_xl_7704"/>
      <sheetName val="_SHOPLIST.xls__SHOPLIST_xl_7705"/>
      <sheetName val="_SHOPLIST.xls__SHOPLIST_xl_7706"/>
      <sheetName val="_SHOPLIST.xls__SHOPLIST_xl_7707"/>
      <sheetName val="_SHOPLIST.xls__SHOPLIST_xl_7708"/>
      <sheetName val="_SHOPLIST.xls__SHOPLIST_xl_7709"/>
      <sheetName val="_SHOPLIST.xls__SHOPLIST_xl_7710"/>
      <sheetName val="_SHOPLIST.xls__SHOPLIST_xl_7711"/>
      <sheetName val="_SHOPLIST.xls__SHOPLIST_xl_7712"/>
      <sheetName val="_SHOPLIST.xls__SHOPLIST_xl_7713"/>
      <sheetName val="_SHOPLIST.xls__SHOPLIST_xl_7714"/>
      <sheetName val="_SHOPLIST.xls__SHOPLIST_xl_7715"/>
      <sheetName val="_SHOPLIST.xls__SHOPLIST_xl_7716"/>
      <sheetName val="_SHOPLIST.xls__SHOPLIST_xl_7717"/>
      <sheetName val="_SHOPLIST.xls__SHOPLIST_xl_7718"/>
      <sheetName val="_SHOPLIST.xls__SHOPLIST_xl_7719"/>
      <sheetName val="_SHOPLIST.xls__SHOPLIST_xl_7720"/>
      <sheetName val="_SHOPLIST.xls__SHOPLIST_xl_7721"/>
      <sheetName val="_SHOPLIST.xls__SHOPLIST_xl_7722"/>
      <sheetName val="_SHOPLIST.xls__SHOPLIST_xl_7723"/>
      <sheetName val="_SHOPLIST.xls__SHOPLIST_xl_7724"/>
      <sheetName val="_SHOPLIST.xls__SHOPLIST_xl_7725"/>
      <sheetName val="_SHOPLIST.xls__SHOPLIST_xl_7726"/>
      <sheetName val="_SHOPLIST.xls__SHOPLIST_xl_7727"/>
      <sheetName val="_SHOPLIST.xls__SHOPLIST_xl_7728"/>
      <sheetName val="_SHOPLIST.xls__SHOPLIST_xl_7729"/>
      <sheetName val="_SHOPLIST.xls__SHOPLIST_xl_7730"/>
      <sheetName val="_SHOPLIST.xls__SHOPLIST_xl_7731"/>
      <sheetName val="_SHOPLIST.xls__SHOPLIST_xl_7732"/>
      <sheetName val="_SHOPLIST.xls__SHOPLIST_xl_7733"/>
      <sheetName val="_SHOPLIST.xls__SHOPLIST_xl_7734"/>
      <sheetName val="_SHOPLIST.xls__SHOPLIST_xl_7735"/>
      <sheetName val="_SHOPLIST.xls__SHOPLIST_xl_7736"/>
      <sheetName val="_SHOPLIST.xls__SHOPLIST_xl_7737"/>
      <sheetName val="_SHOPLIST.xls__SHOPLIST_xl_7738"/>
      <sheetName val="_SHOPLIST.xls__SHOPLIST_xl_7739"/>
      <sheetName val="_SHOPLIST.xls__SHOPLIST_xl_7740"/>
      <sheetName val="_SHOPLIST.xls__SHOPLIST_xl_7741"/>
      <sheetName val="_SHOPLIST.xls__SHOPLIST_xl_7742"/>
      <sheetName val="_SHOPLIST.xls__SHOPLIST_xl_7743"/>
      <sheetName val="_SHOPLIST.xls__SHOPLIST_xl_7744"/>
      <sheetName val="_SHOPLIST.xls__SHOPLIST_xl_7745"/>
      <sheetName val="_SHOPLIST.xls__SHOPLIST_xl_7746"/>
      <sheetName val="_SHOPLIST.xls__SHOPLIST_xl_7747"/>
      <sheetName val="_SHOPLIST.xls__SHOPLIST_xl_7748"/>
      <sheetName val="_SHOPLIST.xls__SHOPLIST_xl_7749"/>
      <sheetName val="_SHOPLIST.xls__SHOPLIST_xl_7750"/>
      <sheetName val="_SHOPLIST.xls__SHOPLIST_xl_7751"/>
      <sheetName val="_SHOPLIST.xls__SHOPLIST_xl_7752"/>
      <sheetName val="_SHOPLIST.xls__SHOPLIST_xl_7753"/>
      <sheetName val="_SHOPLIST.xls__SHOPLIST_xl_7754"/>
      <sheetName val="_SHOPLIST.xls__SHOPLIST_xl_7755"/>
      <sheetName val="_SHOPLIST.xls__SHOPLIST_xl_7756"/>
      <sheetName val="_SHOPLIST.xls__SHOPLIST_xl_7757"/>
      <sheetName val="_SHOPLIST.xls__SHOPLIST_xl_7758"/>
      <sheetName val="_SHOPLIST.xls__SHOPLIST_xl_7759"/>
      <sheetName val="_SHOPLIST.xls__SHOPLIST_xl_7760"/>
      <sheetName val="_SHOPLIST.xls__SHOPLIST_xl_7761"/>
      <sheetName val="_SHOPLIST.xls__SHOPLIST_xl_7762"/>
      <sheetName val="_SHOPLIST.xls__SHOPLIST_xl_7763"/>
      <sheetName val="_SHOPLIST.xls__SHOPLIST_xl_7764"/>
      <sheetName val="_SHOPLIST.xls__SHOPLIST_xl_7765"/>
      <sheetName val="_SHOPLIST.xls__SHOPLIST_xl_7766"/>
      <sheetName val="_SHOPLIST.xls__SHOPLIST_xl_7767"/>
      <sheetName val="_SHOPLIST.xls__SHOPLIST_xl_7768"/>
      <sheetName val="_SHOPLIST.xls__SHOPLIST_xl_7769"/>
      <sheetName val="_SHOPLIST.xls__SHOPLIST_xl_7770"/>
      <sheetName val="_SHOPLIST.xls__SHOPLIST_xl_7771"/>
      <sheetName val="_SHOPLIST.xls__SHOPLIST_xl_7772"/>
      <sheetName val="_SHOPLIST.xls__SHOPLIST_xl_7773"/>
      <sheetName val="_SHOPLIST.xls__SHOPLIST_xl_7774"/>
      <sheetName val="_SHOPLIST.xls__SHOPLIST_xl_7775"/>
      <sheetName val="_SHOPLIST.xls__SHOPLIST_xl_7776"/>
      <sheetName val="_SHOPLIST.xls__SHOPLIST_xl_7777"/>
      <sheetName val="_SHOPLIST.xls__SHOPLIST_xl_7778"/>
      <sheetName val="_SHOPLIST.xls__SHOPLIST_xl_7779"/>
      <sheetName val="_SHOPLIST.xls__SHOPLIST_xl_7780"/>
      <sheetName val="_SHOPLIST.xls__SHOPLIST_xl_7781"/>
      <sheetName val="_SHOPLIST.xls__SHOPLIST_xl_7782"/>
      <sheetName val="_SHOPLIST.xls__SHOPLIST_xl_7783"/>
      <sheetName val="_SHOPLIST.xls__SHOPLIST_xl_7784"/>
      <sheetName val="_SHOPLIST.xls__SHOPLIST_xl_7785"/>
      <sheetName val="_SHOPLIST.xls__SHOPLIST_xl_7786"/>
      <sheetName val="_SHOPLIST.xls__SHOPLIST_xl_7787"/>
      <sheetName val="_SHOPLIST.xls__SHOPLIST_xl_7788"/>
      <sheetName val="_SHOPLIST.xls__SHOPLIST_xl_7789"/>
      <sheetName val="_SHOPLIST.xls__SHOPLIST_xl_7790"/>
      <sheetName val="_SHOPLIST.xls__SHOPLIST_xl_7791"/>
      <sheetName val="_SHOPLIST.xls__SHOPLIST_xl_7792"/>
      <sheetName val="_SHOPLIST.xls__SHOPLIST_xl_7793"/>
      <sheetName val="_SHOPLIST.xls__SHOPLIST_xl_7794"/>
      <sheetName val="_SHOPLIST.xls__SHOPLIST_xl_7795"/>
      <sheetName val="_SHOPLIST.xls__SHOPLIST_xl_7796"/>
      <sheetName val="_SHOPLIST.xls__SHOPLIST_xl_7797"/>
      <sheetName val="_SHOPLIST.xls__SHOPLIST_xl_7798"/>
      <sheetName val="_SHOPLIST.xls__SHOPLIST_xl_7799"/>
      <sheetName val="_SHOPLIST.xls__SHOPLIST_xl_7800"/>
      <sheetName val="_SHOPLIST.xls__SHOPLIST_xl_7801"/>
      <sheetName val="_SHOPLIST.xls__SHOPLIST_xl_7802"/>
      <sheetName val="_SHOPLIST.xls__SHOPLIST_xl_7803"/>
      <sheetName val="_SHOPLIST.xls__SHOPLIST_xl_7804"/>
      <sheetName val="_SHOPLIST.xls__SHOPLIST_xl_7805"/>
      <sheetName val="_SHOPLIST.xls__SHOPLIST_xl_7806"/>
      <sheetName val="_SHOPLIST.xls__SHOPLIST_xl_7807"/>
      <sheetName val="_SHOPLIST.xls__SHOPLIST_xl_7808"/>
      <sheetName val="_SHOPLIST.xls__SHOPLIST_xl_7809"/>
      <sheetName val="_SHOPLIST.xls__SHOPLIST_xl_7810"/>
      <sheetName val="_SHOPLIST.xls__SHOPLIST_xl_7811"/>
      <sheetName val="_SHOPLIST.xls__SHOPLIST_xl_7812"/>
      <sheetName val="_SHOPLIST.xls__SHOPLIST_xl_7813"/>
      <sheetName val="_SHOPLIST.xls__SHOPLIST_xl_7814"/>
      <sheetName val="_SHOPLIST.xls__SHOPLIST_xl_7815"/>
      <sheetName val="_SHOPLIST.xls__SHOPLIST_xl_7816"/>
      <sheetName val="_SHOPLIST.xls__SHOPLIST_xl_7817"/>
      <sheetName val="_SHOPLIST.xls__SHOPLIST_xl_7818"/>
      <sheetName val="_SHOPLIST.xls__SHOPLIST_xl_7819"/>
      <sheetName val="_SHOPLIST.xls__SHOPLIST_xl_7820"/>
      <sheetName val="_SHOPLIST.xls__SHOPLIST_xl_7821"/>
      <sheetName val="_SHOPLIST.xls__SHOPLIST_xl_7822"/>
      <sheetName val="_SHOPLIST.xls__SHOPLIST_xl_7823"/>
      <sheetName val="_SHOPLIST.xls__SHOPLIST_xl_7824"/>
      <sheetName val="_SHOPLIST.xls__SHOPLIST_xl_7825"/>
      <sheetName val="_SHOPLIST.xls__SHOPLIST_xl_7826"/>
      <sheetName val="_SHOPLIST.xls__SHOPLIST_xl_7827"/>
      <sheetName val="_SHOPLIST.xls__SHOPLIST_xl_7828"/>
      <sheetName val="_SHOPLIST.xls__SHOPLIST_xl_7829"/>
      <sheetName val="_SHOPLIST.xls__SHOPLIST_xl_7830"/>
      <sheetName val="_SHOPLIST.xls__SHOPLIST_xl_7831"/>
      <sheetName val="_SHOPLIST.xls__SHOPLIST_xl_7832"/>
      <sheetName val="_SHOPLIST.xls__SHOPLIST_xl_7833"/>
      <sheetName val="_SHOPLIST.xls__SHOPLIST_xl_7834"/>
      <sheetName val="_SHOPLIST.xls__SHOPLIST_xl_7835"/>
      <sheetName val="_SHOPLIST.xls__SHOPLIST_xl_7836"/>
      <sheetName val="_SHOPLIST.xls__SHOPLIST_xl_7837"/>
      <sheetName val="_SHOPLIST.xls__SHOPLIST_xl_7838"/>
      <sheetName val="_SHOPLIST.xls__SHOPLIST_xl_7839"/>
      <sheetName val="_SHOPLIST.xls__SHOPLIST_xl_7840"/>
      <sheetName val="_SHOPLIST.xls__SHOPLIST_xl_7841"/>
      <sheetName val="_SHOPLIST.xls__SHOPLIST_xl_7842"/>
      <sheetName val="_SHOPLIST.xls__SHOPLIST_xl_7843"/>
      <sheetName val="_SHOPLIST.xls__SHOPLIST_xl_7844"/>
      <sheetName val="_SHOPLIST.xls__SHOPLIST_xl_7845"/>
      <sheetName val="_SHOPLIST.xls__SHOPLIST_xl_7846"/>
      <sheetName val="_SHOPLIST.xls__SHOPLIST_xl_7847"/>
      <sheetName val="_SHOPLIST.xls__SHOPLIST_xl_7848"/>
      <sheetName val="_SHOPLIST.xls__SHOPLIST_xl_7849"/>
      <sheetName val="_SHOPLIST.xls__SHOPLIST_xl_7850"/>
      <sheetName val="_SHOPLIST.xls__SHOPLIST_xl_7851"/>
      <sheetName val="_SHOPLIST.xls__SHOPLIST_xl_7852"/>
      <sheetName val="_SHOPLIST.xls__SHOPLIST_xl_7853"/>
      <sheetName val="_SHOPLIST.xls__SHOPLIST_xl_7854"/>
      <sheetName val="_SHOPLIST.xls__SHOPLIST_xl_7855"/>
      <sheetName val="_SHOPLIST.xls__SHOPLIST_xl_7856"/>
      <sheetName val="_SHOPLIST.xls__SHOPLIST_xl_7857"/>
      <sheetName val="_SHOPLIST.xls__SHOPLIST_xl_7858"/>
      <sheetName val="_SHOPLIST.xls__SHOPLIST_xl_7859"/>
      <sheetName val="_SHOPLIST.xls__SHOPLIST_xl_7860"/>
      <sheetName val="_SHOPLIST.xls__SHOPLIST_xl_7861"/>
      <sheetName val="_SHOPLIST.xls__SHOPLIST_xl_7862"/>
      <sheetName val="_SHOPLIST.xls__SHOPLIST_xl_7863"/>
      <sheetName val="_SHOPLIST.xls__SHOPLIST_xl_7864"/>
      <sheetName val="_SHOPLIST.xls__SHOPLIST_xl_7865"/>
      <sheetName val="_SHOPLIST.xls__SHOPLIST_xl_7866"/>
      <sheetName val="_SHOPLIST.xls__SHOPLIST_xl_7867"/>
      <sheetName val="_SHOPLIST.xls__SHOPLIST_xl_7868"/>
      <sheetName val="_SHOPLIST.xls__SHOPLIST_xl_7869"/>
      <sheetName val="_SHOPLIST.xls__SHOPLIST_xl_7870"/>
      <sheetName val="_SHOPLIST.xls__SHOPLIST_xl_7871"/>
      <sheetName val="_SHOPLIST.xls__SHOPLIST_xl_7872"/>
      <sheetName val="_SHOPLIST.xls__SHOPLIST_xl_7873"/>
      <sheetName val="_SHOPLIST.xls__SHOPLIST_xl_7874"/>
      <sheetName val="_SHOPLIST.xls__SHOPLIST_xl_7875"/>
      <sheetName val="_SHOPLIST.xls__SHOPLIST_xl_7876"/>
      <sheetName val="_SHOPLIST.xls__SHOPLIST_xl_7877"/>
      <sheetName val="_SHOPLIST.xls__SHOPLIST_xl_7878"/>
      <sheetName val="_SHOPLIST.xls__SHOPLIST_xl_7879"/>
      <sheetName val="_SHOPLIST.xls__SHOPLIST_xl_7880"/>
      <sheetName val="_SHOPLIST.xls__SHOPLIST_xl_7881"/>
      <sheetName val="_SHOPLIST.xls__SHOPLIST_xl_7882"/>
      <sheetName val="_SHOPLIST.xls__SHOPLIST_xl_7883"/>
      <sheetName val="_SHOPLIST.xls__SHOPLIST_xl_7884"/>
      <sheetName val="_SHOPLIST.xls__SHOPLIST_xl_7885"/>
      <sheetName val="_SHOPLIST.xls__SHOPLIST_xl_7886"/>
      <sheetName val="_SHOPLIST.xls__SHOPLIST_xl_7887"/>
      <sheetName val="_SHOPLIST.xls__SHOPLIST_xl_7888"/>
      <sheetName val="_SHOPLIST.xls__SHOPLIST_xl_7889"/>
      <sheetName val="_SHOPLIST.xls__SHOPLIST_xl_7890"/>
      <sheetName val="_SHOPLIST.xls__SHOPLIST_xl_7891"/>
      <sheetName val="_SHOPLIST.xls__SHOPLIST_xl_7892"/>
      <sheetName val="_SHOPLIST.xls__SHOPLIST_xl_7893"/>
      <sheetName val="_SHOPLIST.xls__SHOPLIST_xl_7894"/>
      <sheetName val="_SHOPLIST.xls__SHOPLIST_xl_7895"/>
      <sheetName val="_SHOPLIST.xls__SHOPLIST_xl_7896"/>
      <sheetName val="_SHOPLIST.xls__SHOPLIST_xl_7897"/>
      <sheetName val="_SHOPLIST.xls__SHOPLIST_xl_7898"/>
      <sheetName val="_SHOPLIST.xls__SHOPLIST_xl_7899"/>
      <sheetName val="_SHOPLIST.xls__SHOPLIST_xl_7900"/>
      <sheetName val="_SHOPLIST.xls__SHOPLIST_xl_7901"/>
      <sheetName val="_SHOPLIST.xls__SHOPLIST_xl_7902"/>
      <sheetName val="_SHOPLIST.xls__SHOPLIST_xl_7903"/>
      <sheetName val="_SHOPLIST.xls__SHOPLIST_xl_7904"/>
      <sheetName val="_SHOPLIST.xls__SHOPLIST_xl_7905"/>
      <sheetName val="_SHOPLIST.xls__SHOPLIST_xl_7906"/>
      <sheetName val="_SHOPLIST.xls__SHOPLIST_xl_7907"/>
      <sheetName val="_SHOPLIST.xls__SHOPLIST_xl_7908"/>
      <sheetName val="_SHOPLIST.xls__SHOPLIST_xl_7909"/>
      <sheetName val="_SHOPLIST.xls__SHOPLIST_xl_7910"/>
      <sheetName val="_SHOPLIST.xls__SHOPLIST_xl_7911"/>
      <sheetName val="_SHOPLIST.xls__SHOPLIST_xl_7912"/>
      <sheetName val="_SHOPLIST.xls__SHOPLIST_xl_7913"/>
      <sheetName val="_SHOPLIST.xls__SHOPLIST_xl_7914"/>
      <sheetName val="_SHOPLIST.xls__SHOPLIST_xl_7915"/>
      <sheetName val="_SHOPLIST.xls__SHOPLIST_xl_7916"/>
      <sheetName val="_SHOPLIST.xls__SHOPLIST_xl_7917"/>
      <sheetName val="_SHOPLIST.xls__SHOPLIST_xl_7918"/>
      <sheetName val="_SHOPLIST.xls__SHOPLIST_xl_7919"/>
      <sheetName val="_SHOPLIST.xls__SHOPLIST_xl_7920"/>
      <sheetName val="_SHOPLIST.xls__SHOPLIST_xl_7921"/>
      <sheetName val="_SHOPLIST.xls__SHOPLIST_xl_7922"/>
      <sheetName val="_SHOPLIST.xls__SHOPLIST_xl_7923"/>
      <sheetName val="_SHOPLIST.xls__SHOPLIST_xl_7924"/>
      <sheetName val="_SHOPLIST.xls__SHOPLIST_xl_7925"/>
      <sheetName val="_SHOPLIST.xls__SHOPLIST_xl_7926"/>
      <sheetName val="_SHOPLIST.xls__SHOPLIST_xl_7927"/>
      <sheetName val="_SHOPLIST.xls__SHOPLIST_xl_7928"/>
      <sheetName val="_SHOPLIST.xls__SHOPLIST_xl_7929"/>
      <sheetName val="_SHOPLIST.xls__SHOPLIST_xl_7930"/>
      <sheetName val="_SHOPLIST.xls__SHOPLIST_xl_7931"/>
      <sheetName val="_SHOPLIST.xls__SHOPLIST_xl_7932"/>
      <sheetName val="_SHOPLIST.xls__SHOPLIST_xl_7933"/>
      <sheetName val="_SHOPLIST.xls__SHOPLIST_xl_7934"/>
      <sheetName val="_SHOPLIST.xls__SHOPLIST_xl_7935"/>
      <sheetName val="_SHOPLIST.xls__SHOPLIST_xl_7936"/>
      <sheetName val="_SHOPLIST.xls__SHOPLIST_xl_7937"/>
      <sheetName val="_SHOPLIST.xls__SHOPLIST_xl_7938"/>
      <sheetName val="_SHOPLIST.xls__SHOPLIST_xl_7939"/>
      <sheetName val="_SHOPLIST.xls__SHOPLIST_xl_7940"/>
      <sheetName val="_SHOPLIST.xls__SHOPLIST_xl_7941"/>
      <sheetName val="_SHOPLIST.xls__SHOPLIST_xl_7942"/>
      <sheetName val="_SHOPLIST.xls__SHOPLIST_xl_7943"/>
      <sheetName val="_SHOPLIST.xls__SHOPLIST_xl_7944"/>
      <sheetName val="_SHOPLIST.xls__SHOPLIST_xl_7945"/>
      <sheetName val="_SHOPLIST.xls__SHOPLIST_xl_7946"/>
      <sheetName val="_SHOPLIST.xls__SHOPLIST_xl_7947"/>
      <sheetName val="_SHOPLIST.xls__SHOPLIST_xl_7948"/>
      <sheetName val="_SHOPLIST.xls__SHOPLIST_xl_7949"/>
      <sheetName val="_SHOPLIST.xls__SHOPLIST_xl_7950"/>
      <sheetName val="_SHOPLIST.xls__SHOPLIST_xl_7951"/>
      <sheetName val="_SHOPLIST.xls__SHOPLIST_xl_7952"/>
      <sheetName val="_SHOPLIST.xls__SHOPLIST_xl_7953"/>
      <sheetName val="_SHOPLIST.xls__SHOPLIST_xl_7954"/>
      <sheetName val="_SHOPLIST.xls__SHOPLIST_xl_7955"/>
      <sheetName val="_SHOPLIST.xls__SHOPLIST_xl_7956"/>
      <sheetName val="_SHOPLIST.xls__SHOPLIST_xl_7957"/>
      <sheetName val="_SHOPLIST.xls__SHOPLIST_xl_7958"/>
      <sheetName val="_SHOPLIST.xls_70___0_s__i____94"/>
      <sheetName val="_SHOPLIST.xls__VW__VU________76"/>
      <sheetName val="_SHOPLIST.xls__VW__VU________77"/>
      <sheetName val="_SHOPLIST.xls_70_x005f_x0000___0_x_29"/>
      <sheetName val="_SHOPLIST.xls_70___0_s__i____95"/>
      <sheetName val="_SHOPLIST.xls_70___0_s__i____96"/>
      <sheetName val="_SHOPLIST.xls__SHOPLIST_xl_7959"/>
      <sheetName val="_SHOPLIST.xls__SHOPLIST_xl_7960"/>
      <sheetName val="_SHOPLIST.xls__SHOPLIST_xl_7961"/>
      <sheetName val="_SHOPLIST.xls__SHOPLIST_xl_7962"/>
      <sheetName val="_SHOPLIST.xls__SHOPLIST_xl_7963"/>
      <sheetName val="_SHOPLIST.xls__SHOPLIST_xl_7964"/>
      <sheetName val="_SHOPLIST.xls__SHOPLIST_xl_7965"/>
      <sheetName val="_SHOPLIST.xls__SHOPLIST_xl_7966"/>
      <sheetName val="_SHOPLIST.xls__SHOPLIST_xl_7967"/>
      <sheetName val="_SHOPLIST.xls__SHOPLIST_xl_7968"/>
      <sheetName val="_SHOPLIST.xls__SHOPLIST_xl_7969"/>
      <sheetName val="_SHOPLIST.xls__SHOPLIST_xl_7970"/>
      <sheetName val="_SHOPLIST.xls__SHOPLIST_xl_7971"/>
      <sheetName val="_SHOPLIST.xls__SHOPLIST_xl_7972"/>
      <sheetName val="_SHOPLIST.xls__SHOPLIST_xl_7973"/>
      <sheetName val="_SHOPLIST.xls__SHOPLIST_xl_7974"/>
      <sheetName val="_SHOPLIST.xls__SHOPLIST_xl_7975"/>
      <sheetName val="_SHOPLIST.xls__SHOPLIST_xl_7976"/>
      <sheetName val="_SHOPLIST.xls__SHOPLIST_xl_7977"/>
      <sheetName val="_SHOPLIST.xls__SHOPLIST_xl_7978"/>
      <sheetName val="_SHOPLIST.xls__SHOPLIST_xl_7979"/>
      <sheetName val="_SHOPLIST.xls__SHOPLIST_xl_7980"/>
      <sheetName val="_SHOPLIST.xls__SHOPLIST_xl_7981"/>
      <sheetName val="_SHOPLIST.xls__SHOPLIST_xl_7982"/>
      <sheetName val="_SHOPLIST.xls__SHOPLIST_xl_7983"/>
      <sheetName val="_SHOPLIST.xls__SHOPLIST_xl_7984"/>
      <sheetName val="_SHOPLIST.xls__SHOPLIST_xl_7985"/>
      <sheetName val="_SHOPLIST.xls__SHOPLIST_xl_7986"/>
      <sheetName val="_SHOPLIST.xls__SHOPLIST_xl_7987"/>
      <sheetName val="_SHOPLIST.xls__SHOPLIST_xl_7988"/>
      <sheetName val="_SHOPLIST.xls__SHOPLIST_xl_7989"/>
      <sheetName val="_SHOPLIST.xls__SHOPLIST_xl_7990"/>
      <sheetName val="_SHOPLIST.xls__SHOPLIST_xl_7991"/>
      <sheetName val="_SHOPLIST.xls__SHOPLIST_xl_7992"/>
      <sheetName val="_SHOPLIST.xls__SHOPLIST_xl_7993"/>
      <sheetName val="_SHOPLIST.xls__SHOPLIST_xl_7994"/>
      <sheetName val="_SHOPLIST.xls__SHOPLIST_xl_7995"/>
      <sheetName val="_SHOPLIST.xls__SHOPLIST_xl_7996"/>
      <sheetName val="_SHOPLIST.xls__SHOPLIST_xl_7997"/>
      <sheetName val="_SHOPLIST.xls__SHOPLIST_xl_7998"/>
      <sheetName val="_SHOPLIST.xls__SHOPLIST_xl_7999"/>
      <sheetName val="_SHOPLIST.xls__SHOPLIST_xl_8000"/>
      <sheetName val="_SHOPLIST.xls__SHOPLIST_xl_8001"/>
      <sheetName val="_SHOPLIST.xls__SHOPLIST_xl_8002"/>
      <sheetName val="_SHOPLIST.xls__SHOPLIST_xl_8003"/>
      <sheetName val="_SHOPLIST.xls__SHOPLIST_xl_8004"/>
      <sheetName val="_SHOPLIST.xls__SHOPLIST_xl_8005"/>
      <sheetName val="_SHOPLIST.xls__SHOPLIST_xl_8006"/>
      <sheetName val="_SHOPLIST.xls__SHOPLIST_xl_8007"/>
      <sheetName val="_SHOPLIST.xls__SHOPLIST_xl_8008"/>
      <sheetName val="_SHOPLIST.xls__SHOPLIST_xl_8009"/>
      <sheetName val="_SHOPLIST.xls__SHOPLIST_xl_8010"/>
      <sheetName val="_SHOPLIST.xls__SHOPLIST_xl_8011"/>
      <sheetName val="_SHOPLIST.xls__SHOPLIST_xl_8012"/>
      <sheetName val="_SHOPLIST.xls__SHOPLIST_xl_8013"/>
      <sheetName val="_SHOPLIST.xls__SHOPLIST_xl_8014"/>
      <sheetName val="_SHOPLIST.xls__SHOPLIST_xl_8015"/>
      <sheetName val="_SHOPLIST.xls__SHOPLIST_xl_8016"/>
      <sheetName val="_SHOPLIST.xls__SHOPLIST_xl_8017"/>
      <sheetName val="_SHOPLIST.xls__SHOPLIST_xl_8018"/>
      <sheetName val="_SHOPLIST.xls__SHOPLIST_xl_8019"/>
      <sheetName val="_SHOPLIST.xls__SHOPLIST_xl_8020"/>
      <sheetName val="_SHOPLIST.xls__SHOPLIST_xl_8021"/>
      <sheetName val="_SHOPLIST.xls__SHOPLIST_xl_8022"/>
      <sheetName val="_SHOPLIST.xls__SHOPLIST_xl_8023"/>
      <sheetName val="_SHOPLIST.xls__SHOPLIST_xl_8024"/>
      <sheetName val="_SHOPLIST.xls__SHOPLIST_xl_8025"/>
      <sheetName val="_SHOPLIST.xls__SHOPLIST_xl_8026"/>
      <sheetName val="_SHOPLIST.xls__SHOPLIST_xl_8027"/>
      <sheetName val="_SHOPLIST.xls__SHOPLIST_xl_8028"/>
      <sheetName val="_SHOPLIST.xls__SHOPLIST_xl_8029"/>
      <sheetName val="_SHOPLIST.xls__SHOPLIST_xl_8030"/>
      <sheetName val="_SHOPLIST.xls__SHOPLIST_xl_8031"/>
      <sheetName val="_SHOPLIST.xls__SHOPLIST_xl_8032"/>
      <sheetName val="_SHOPLIST.xls__SHOPLIST_xl_8033"/>
      <sheetName val="_SHOPLIST.xls__SHOPLIST_xl_8034"/>
      <sheetName val="_SHOPLIST.xls__SHOPLIST_xl_8035"/>
      <sheetName val="_SHOPLIST.xls__SHOPLIST_xl_8036"/>
      <sheetName val="_SHOPLIST.xls__SHOPLIST_xl_8037"/>
      <sheetName val="_SHOPLIST.xls__SHOPLIST_xl_8038"/>
      <sheetName val="_SHOPLIST.xls__SHOPLIST_xl_8039"/>
      <sheetName val="_SHOPLIST.xls__SHOPLIST_xl_8040"/>
      <sheetName val="_SHOPLIST.xls__SHOPLIST_xl_8041"/>
      <sheetName val="_SHOPLIST.xls__SHOPLIST_xl_8042"/>
      <sheetName val="_SHOPLIST.xls__SHOPLIST_xl_8043"/>
      <sheetName val="_SHOPLIST.xls__SHOPLIST_xl_8044"/>
      <sheetName val="_SHOPLIST.xls__SHOPLIST_xl_8045"/>
      <sheetName val="_SHOPLIST.xls__SHOPLIST_xl_8046"/>
      <sheetName val="_SHOPLIST.xls__SHOPLIST_xl_8047"/>
      <sheetName val="_SHOPLIST.xls__SHOPLIST_xl_8048"/>
      <sheetName val="_SHOPLIST.xls__SHOPLIST_xl_8049"/>
      <sheetName val="_SHOPLIST.xls__SHOPLIST_xl_8050"/>
      <sheetName val="_SHOPLIST.xls__SHOPLIST_xl_8051"/>
      <sheetName val="_SHOPLIST.xls__SHOPLIST_xl_8052"/>
      <sheetName val="_SHOPLIST.xls__SHOPLIST_xl_8053"/>
      <sheetName val="_SHOPLIST.xls__SHOPLIST_xl_8054"/>
      <sheetName val="_SHOPLIST.xls__SHOPLIST_xl_8055"/>
      <sheetName val="_SHOPLIST.xls__SHOPLIST_xl_8056"/>
      <sheetName val="_SHOPLIST.xls__SHOPLIST_xl_8057"/>
      <sheetName val="_SHOPLIST.xls__SHOPLIST_xl_8058"/>
      <sheetName val="_SHOPLIST.xls__SHOPLIST_xl_8059"/>
      <sheetName val="_SHOPLIST.xls__SHOPLIST_xl_8060"/>
      <sheetName val="_SHOPLIST.xls__SHOPLIST_xl_8061"/>
      <sheetName val="_SHOPLIST.xls__SHOPLIST_xl_8062"/>
      <sheetName val="_SHOPLIST.xls__SHOPLIST_xl_8063"/>
      <sheetName val="_SHOPLIST.xls__SHOPLIST_xl_8064"/>
      <sheetName val="_SHOPLIST.xls__SHOPLIST_xl_8065"/>
      <sheetName val="_SHOPLIST.xls__SHOPLIST_xl_8066"/>
      <sheetName val="_SHOPLIST.xls__SHOPLIST_xl_8067"/>
      <sheetName val="_SHOPLIST.xls__SHOPLIST_xl_8068"/>
      <sheetName val="_SHOPLIST.xls__SHOPLIST_xl_8069"/>
      <sheetName val="_SHOPLIST.xls__SHOPLIST_xl_8070"/>
      <sheetName val="_SHOPLIST.xls__SHOPLIST_xl_8071"/>
      <sheetName val="_SHOPLIST.xls_70___0_s__i____97"/>
      <sheetName val="_SHOPLIST.xls__SHOPLIST_xl_8072"/>
      <sheetName val="_SHOPLIST.xls__SHOPLIST_xl_8073"/>
      <sheetName val="_SHOPLIST.xls__SHOPLIST_xl_8074"/>
      <sheetName val="_SHOPLIST.xls__SHOPLIST_xl_8075"/>
      <sheetName val="_SHOPLIST.xls__SHOPLIST_xl_8076"/>
      <sheetName val="_SHOPLIST.xls__SHOPLIST_xl_8077"/>
      <sheetName val="_SHOPLIST.xls__SHOPLIST_xl_8078"/>
      <sheetName val="_SHOPLIST.xls__SHOPLIST_xl_8079"/>
      <sheetName val="_SHOPLIST.xls__SHOPLIST_xl_8080"/>
      <sheetName val="_SHOPLIST.xls__SHOPLIST_xl_8081"/>
      <sheetName val="_SHOPLIST.xls__SHOPLIST_xl_8082"/>
      <sheetName val="_SHOPLIST.xls__SHOPLIST_xl_8083"/>
      <sheetName val="_SHOPLIST.xls__SHOPLIST_xl_8084"/>
      <sheetName val="_SHOPLIST.xls__SHOPLIST_xl_8085"/>
      <sheetName val="_SHOPLIST.xls__SHOPLIST_xl_8086"/>
      <sheetName val="_SHOPLIST.xls__SHOPLIST_xl_8087"/>
      <sheetName val="_SHOPLIST.xls__SHOPLIST_xl_8088"/>
      <sheetName val="_SHOPLIST.xls__SHOPLIST_xl_8089"/>
      <sheetName val="_SHOPLIST.xls__SHOPLIST_xl_8090"/>
      <sheetName val="_SHOPLIST.xls__SHOPLIST_xl_8091"/>
      <sheetName val="_SHOPLIST.xls__SHOPLIST_xl_8092"/>
      <sheetName val="_SHOPLIST.xls__SHOPLIST_xl_8093"/>
      <sheetName val="_SHOPLIST.xls__SHOPLIST_xl_8094"/>
      <sheetName val="_SHOPLIST.xls__SHOPLIST_xl_8095"/>
      <sheetName val="_SHOPLIST.xls__SHOPLIST_xl_8096"/>
      <sheetName val="_SHOPLIST.xls__SHOPLIST_xl_8097"/>
      <sheetName val="_SHOPLIST.xls__SHOPLIST_xl_8098"/>
      <sheetName val="_SHOPLIST.xls__SHOPLIST_xl_8099"/>
      <sheetName val="_SHOPLIST.xls__SHOPLIST_xl_8100"/>
      <sheetName val="_SHOPLIST.xls__SHOPLIST_xl_8101"/>
      <sheetName val="_SHOPLIST.xls__SHOPLIST_xl_8102"/>
      <sheetName val="_SHOPLIST.xls__SHOPLIST_xl_8103"/>
      <sheetName val="_SHOPLIST.xls__SHOPLIST_xl_8104"/>
      <sheetName val="_SHOPLIST.xls__SHOPLIST_xl_8105"/>
      <sheetName val="_SHOPLIST.xls__SHOPLIST_xl_8106"/>
      <sheetName val="_SHOPLIST.xls__SHOPLIST_xl_8107"/>
      <sheetName val="_SHOPLIST.xls__SHOPLIST_xl_8108"/>
      <sheetName val="_SHOPLIST.xls__SHOPLIST_xl_8109"/>
      <sheetName val="_SHOPLIST.xls__SHOPLIST_xl_8110"/>
      <sheetName val="_SHOPLIST.xls__SHOPLIST_xl_8111"/>
      <sheetName val="_SHOPLIST.xls__SHOPLIST_xl_8112"/>
      <sheetName val="_SHOPLIST.xls__SHOPLIST_xl_8113"/>
      <sheetName val="_SHOPLIST.xls__SHOPLIST_xl_8114"/>
      <sheetName val="_SHOPLIST.xls__SHOPLIST_xl_8115"/>
      <sheetName val="_SHOPLIST.xls__SHOPLIST_xl_8116"/>
      <sheetName val="_SHOPLIST.xls__SHOPLIST_xl_8117"/>
      <sheetName val="_SHOPLIST.xls__SHOPLIST_xl_8118"/>
      <sheetName val="_SHOPLIST.xls__SHOPLIST_xl_8119"/>
      <sheetName val="_SHOPLIST.xls__SHOPLIST_xl_8120"/>
      <sheetName val="_SHOPLIST.xls__SHOPLIST_xl_8121"/>
      <sheetName val="_SHOPLIST.xls__SHOPLIST_xl_8122"/>
      <sheetName val="_SHOPLIST.xls__SHOPLIST_xl_8123"/>
      <sheetName val="_SHOPLIST.xls__SHOPLIST_xl_8124"/>
      <sheetName val="_SHOPLIST.xls__SHOPLIST_xl_8125"/>
      <sheetName val="_SHOPLIST.xls__SHOPLIST_xl_8126"/>
      <sheetName val="_SHOPLIST.xls__SHOPLIST_xl_8127"/>
      <sheetName val="_SHOPLIST.xls__SHOPLIST_xl_8128"/>
      <sheetName val="_SHOPLIST.xls__SHOPLIST_xl_8129"/>
      <sheetName val="_SHOPLIST.xls__SHOPLIST_xl_8130"/>
      <sheetName val="_SHOPLIST.xls__SHOPLIST_xl_8131"/>
      <sheetName val="_SHOPLIST.xls__SHOPLIST_xl_8132"/>
      <sheetName val="_SHOPLIST.xls__SHOPLIST_xl_8133"/>
      <sheetName val="_SHOPLIST.xls__SHOPLIST_xl_8134"/>
      <sheetName val="_SHOPLIST.xls__SHOPLIST_xl_8135"/>
      <sheetName val="_SHOPLIST.xls__SHOPLIST_xl_8136"/>
      <sheetName val="_SHOPLIST.xls__SHOPLIST_xl_8137"/>
      <sheetName val="_SHOPLIST.xls__SHOPLIST_xl_8138"/>
      <sheetName val="_SHOPLIST.xls__SHOPLIST_xl_8139"/>
      <sheetName val="_SHOPLIST.xls__SHOPLIST_xl_8140"/>
      <sheetName val="_SHOPLIST.xls__SHOPLIST_xl_8141"/>
      <sheetName val="_SHOPLIST.xls__SHOPLIST_xl_8142"/>
      <sheetName val="_SHOPLIST.xls__SHOPLIST_xl_8143"/>
      <sheetName val="_SHOPLIST.xls__SHOPLIST_xl_8144"/>
      <sheetName val="_SHOPLIST.xls__SHOPLIST_xl_8145"/>
      <sheetName val="_SHOPLIST.xls__SHOPLIST_xl_8146"/>
      <sheetName val="_SHOPLIST.xls__SHOPLIST_xl_8147"/>
      <sheetName val="_SHOPLIST.xls__SHOPLIST_xl_8148"/>
      <sheetName val="_SHOPLIST.xls__SHOPLIST_xl_8149"/>
      <sheetName val="_SHOPLIST.xls__SHOPLIST_xl_8150"/>
      <sheetName val="_SHOPLIST.xls__SHOPLIST_xl_8151"/>
      <sheetName val="_SHOPLIST.xls__SHOPLIST_xl_8152"/>
      <sheetName val="_SHOPLIST.xls__SHOPLIST_xl_8153"/>
      <sheetName val="_SHOPLIST.xls__SHOPLIST_xl_8154"/>
      <sheetName val="_SHOPLIST.xls__SHOPLIST_xl_8155"/>
      <sheetName val="_SHOPLIST.xls__SHOPLIST_xl_8156"/>
      <sheetName val="_SHOPLIST.xls__SHOPLIST_xl_8157"/>
      <sheetName val="_SHOPLIST.xls__SHOPLIST_xl_8158"/>
      <sheetName val="_SHOPLIST.xls__SHOPLIST_xl_8159"/>
      <sheetName val="_SHOPLIST.xls__SHOPLIST_xl_8160"/>
      <sheetName val="_SHOPLIST.xls__SHOPLIST_xl_8161"/>
      <sheetName val="_SHOPLIST.xls__SHOPLIST_xl_8162"/>
      <sheetName val="_SHOPLIST.xls__SHOPLIST_xl_8163"/>
      <sheetName val="_SHOPLIST.xls__SHOPLIST_xl_8164"/>
      <sheetName val="_SHOPLIST.xls__SHOPLIST_xl_8165"/>
      <sheetName val="_SHOPLIST.xls__SHOPLIST_xl_8166"/>
      <sheetName val="_SHOPLIST.xls__SHOPLIST_xl_8167"/>
      <sheetName val="_SHOPLIST.xls__SHOPLIST_xl_8168"/>
      <sheetName val="_SHOPLIST.xls__SHOPLIST_xl_8169"/>
      <sheetName val="_SHOPLIST.xls__SHOPLIST_xl_8170"/>
      <sheetName val="_SHOPLIST.xls__SHOPLIST_xl_8171"/>
      <sheetName val="_SHOPLIST.xls__SHOPLIST_xl_8172"/>
      <sheetName val="_SHOPLIST.xls__SHOPLIST_xl_8173"/>
      <sheetName val="_SHOPLIST.xls__SHOPLIST_xl_8174"/>
      <sheetName val="_SHOPLIST.xls__SHOPLIST_xl_8175"/>
      <sheetName val="_SHOPLIST.xls__SHOPLIST_xl_8176"/>
      <sheetName val="_SHOPLIST.xls__SHOPLIST_xl_8177"/>
      <sheetName val="_SHOPLIST.xls__SHOPLIST_xl_8178"/>
      <sheetName val="_SHOPLIST.xls__SHOPLIST_xl_8179"/>
      <sheetName val="_SHOPLIST.xls__SHOPLIST_xl_8180"/>
      <sheetName val="_SHOPLIST.xls__SHOPLIST_xl_8181"/>
      <sheetName val="_SHOPLIST.xls_70_x005f_x0000___0_x_30"/>
      <sheetName val="_SHOPLIST.xls__SHOPLIST_xl_8182"/>
      <sheetName val="_SHOPLIST.xls__SHOPLIST_xl_8183"/>
      <sheetName val="_SHOPLIST.xls__SHOPLIST_xl_8184"/>
      <sheetName val="_SHOPLIST.xls__SHOPLIST_xl_8185"/>
      <sheetName val="_SHOPLIST.xls__SHOPLIST_xl_8186"/>
      <sheetName val="_SHOPLIST.xls__SHOPLIST_xl_8187"/>
      <sheetName val="_SHOPLIST.xls__SHOPLIST_xl_8188"/>
      <sheetName val="_SHOPLIST.xls__SHOPLIST_xl_8189"/>
      <sheetName val="_SHOPLIST.xls__SHOPLIST_xl_8190"/>
      <sheetName val="_SHOPLIST.xls__SHOPLIST_xl_8191"/>
      <sheetName val="_SHOPLIST.xls__SHOPLIST_xl_8192"/>
      <sheetName val="_SHOPLIST.xls__SHOPLIST_xl_8193"/>
      <sheetName val="_SHOPLIST.xls__SHOPLIST_xl_8194"/>
      <sheetName val="_SHOPLIST.xls__SHOPLIST_xl_8195"/>
      <sheetName val="_SHOPLIST.xls__SHOPLIST_xl_8196"/>
      <sheetName val="_SHOPLIST.xls__SHOPLIST_xl_8197"/>
      <sheetName val="_SHOPLIST.xls__SHOPLIST_xl_8198"/>
      <sheetName val="_SHOPLIST.xls__SHOPLIST_xl_8199"/>
      <sheetName val="_SHOPLIST.xls__SHOPLIST_xl_8200"/>
      <sheetName val="_SHOPLIST.xls__SHOPLIST_xl_8201"/>
      <sheetName val="_SHOPLIST.xls__SHOPLIST_xl_8202"/>
      <sheetName val="_SHOPLIST.xls__SHOPLIST_xl_8203"/>
      <sheetName val="_SHOPLIST.xls__SHOPLIST_xl_8204"/>
      <sheetName val="_SHOPLIST.xls__SHOPLIST_xl_8205"/>
      <sheetName val="_SHOPLIST.xls__SHOPLIST_xl_8206"/>
      <sheetName val="_SHOPLIST.xls__SHOPLIST_xl_8207"/>
      <sheetName val="_SHOPLIST.xls__SHOPLIST_xl_8208"/>
      <sheetName val="_SHOPLIST.xls__SHOPLIST_xl_8209"/>
      <sheetName val="_SHOPLIST.xls__SHOPLIST_xl_8210"/>
      <sheetName val="_SHOPLIST.xls__SHOPLIST_xl_8211"/>
      <sheetName val="_SHOPLIST.xls__SHOPLIST_xl_8212"/>
      <sheetName val="_SHOPLIST.xls__SHOPLIST_xl_8213"/>
      <sheetName val="_SHOPLIST.xls__SHOPLIST_xl_8214"/>
      <sheetName val="_SHOPLIST.xls__SHOPLIST_xl_8215"/>
      <sheetName val="_SHOPLIST.xls__SHOPLIST_xl_8216"/>
      <sheetName val="_SHOPLIST.xls__SHOPLIST_xl_8217"/>
      <sheetName val="_SHOPLIST.xls__SHOPLIST_xl_8218"/>
      <sheetName val="_SHOPLIST.xls__SHOPLIST_xl_8219"/>
      <sheetName val="_SHOPLIST.xls__SHOPLIST_xl_8220"/>
      <sheetName val="_SHOPLIST.xls__SHOPLIST_xl_8221"/>
      <sheetName val="_SHOPLIST.xls__SHOPLIST_xl_8222"/>
      <sheetName val="_SHOPLIST.xls__SHOPLIST_xl_8223"/>
      <sheetName val="_SHOPLIST.xls__SHOPLIST_xl_8224"/>
      <sheetName val="_SHOPLIST.xls__SHOPLIST_xl_8225"/>
      <sheetName val="_SHOPLIST.xls__SHOPLIST_xl_8226"/>
      <sheetName val="_SHOPLIST.xls__SHOPLIST_xl_8227"/>
      <sheetName val="_SHOPLIST.xls__SHOPLIST_xl_8228"/>
      <sheetName val="_SHOPLIST.xls__SHOPLIST_xl_8229"/>
      <sheetName val="_SHOPLIST.xls__SHOPLIST_xl_8230"/>
      <sheetName val="_SHOPLIST.xls__SHOPLIST_xl_8231"/>
      <sheetName val="_SHOPLIST.xls__SHOPLIST_xl_8232"/>
      <sheetName val="_SHOPLIST.xls__SHOPLIST_xl_8233"/>
      <sheetName val="_SHOPLIST.xls__SHOPLIST_xl_8234"/>
      <sheetName val="_SHOPLIST.xls__SHOPLIST_xl_8235"/>
      <sheetName val="_SHOPLIST.xls__SHOPLIST_xl_8236"/>
      <sheetName val="_SHOPLIST.xls__SHOPLIST_xl_8237"/>
      <sheetName val="_SHOPLIST.xls__SHOPLIST_xl_8238"/>
      <sheetName val="_SHOPLIST.xls__SHOPLIST_xl_8239"/>
      <sheetName val="_SHOPLIST.xls__SHOPLIST_xl_8240"/>
      <sheetName val="_SHOPLIST.xls__SHOPLIST_xl_8241"/>
      <sheetName val="_SHOPLIST.xls__SHOPLIST_xl_8242"/>
      <sheetName val="_SHOPLIST.xls__SHOPLIST_xl_8243"/>
      <sheetName val="_SHOPLIST.xls__SHOPLIST_xl_8244"/>
      <sheetName val="_SHOPLIST.xls__SHOPLIST_xl_8245"/>
      <sheetName val="_SHOPLIST.xls__SHOPLIST_xl_8246"/>
      <sheetName val="_SHOPLIST.xls__SHOPLIST_xl_8247"/>
      <sheetName val="_SHOPLIST.xls__SHOPLIST_xl_8248"/>
      <sheetName val="_SHOPLIST.xls__SHOPLIST_xl_8249"/>
      <sheetName val="_SHOPLIST.xls__SHOPLIST_xl_8250"/>
      <sheetName val="_SHOPLIST.xls__SHOPLIST_xl_8251"/>
      <sheetName val="_SHOPLIST.xls__SHOPLIST_xl_8252"/>
      <sheetName val="_SHOPLIST.xls__SHOPLIST_xl_8253"/>
      <sheetName val="_SHOPLIST.xls__SHOPLIST_xl_8254"/>
      <sheetName val="_SHOPLIST.xls__SHOPLIST_xl_8255"/>
      <sheetName val="_SHOPLIST.xls__SHOPLIST_xl_8256"/>
      <sheetName val="_SHOPLIST.xls__SHOPLIST_xl_8257"/>
      <sheetName val="_SHOPLIST.xls__SHOPLIST_xl_8258"/>
      <sheetName val="_SHOPLIST.xls__SHOPLIST_xl_8259"/>
      <sheetName val="_SHOPLIST.xls__SHOPLIST_xl_8260"/>
      <sheetName val="_SHOPLIST.xls__SHOPLIST_xl_8261"/>
      <sheetName val="_SHOPLIST.xls__SHOPLIST_xl_8262"/>
      <sheetName val="_SHOPLIST.xls__SHOPLIST_xl_8263"/>
      <sheetName val="_SHOPLIST.xls__SHOPLIST_xl_8264"/>
      <sheetName val="_SHOPLIST.xls__SHOPLIST_xl_8265"/>
      <sheetName val="_SHOPLIST.xls__SHOPLIST_xl_8266"/>
      <sheetName val="_SHOPLIST.xls__SHOPLIST_xl_8267"/>
      <sheetName val="_SHOPLIST.xls__SHOPLIST_xl_8268"/>
      <sheetName val="_SHOPLIST.xls__SHOPLIST_xl_8269"/>
      <sheetName val="_SHOPLIST.xls__VW__VU________78"/>
      <sheetName val="_SHOPLIST.xls__VW__VU________79"/>
      <sheetName val="_SHOPLIST.xls__SHOPLIST_xl_8270"/>
      <sheetName val="_SHOPLIST.xls_70___0_s__i____98"/>
      <sheetName val="_SHOPLIST.xls__SHOPLIST_xl_8271"/>
      <sheetName val="_SHOPLIST.xls__SHOPLIST_xl_8272"/>
      <sheetName val="_SHOPLIST.xls__VW__VU________80"/>
      <sheetName val="_SHOPLIST.xls__VW__VU________81"/>
      <sheetName val="_SHOPLIST.xls__SHOPLIST_xl_8273"/>
      <sheetName val="_SHOPLIST.xls__SHOPLIST_xl_8274"/>
      <sheetName val="_SHOPLIST.xls_70___0_s__i____99"/>
      <sheetName val="_SHOPLIST.xls__SHOPLIST_xl_8275"/>
      <sheetName val="_SHOPLIST.xls__SHOPLIST_xl_8276"/>
      <sheetName val="_SHOPLIST.xls__SHOPLIST_xl_8277"/>
      <sheetName val="_SHOPLIST.xls__SHOPLIST_xl_8278"/>
      <sheetName val="_SHOPLIST.xls__SHOPLIST_xl_8279"/>
      <sheetName val="_SHOPLIST.xls__SHOPLIST_xl_8280"/>
      <sheetName val="_SHOPLIST.xls__SHOPLIST_xl_8281"/>
      <sheetName val="_SHOPLIST.xls__SHOPLIST_xl_8282"/>
      <sheetName val="_SHOPLIST.xls__SHOPLIST_xl_8283"/>
      <sheetName val="_SHOPLIST.xls__SHOPLIST_xl_8284"/>
      <sheetName val="_SHOPLIST.xls__SHOPLIST_xl_8285"/>
      <sheetName val="_SHOPLIST.xls__SHOPLIST_xl_8286"/>
      <sheetName val="_SHOPLIST.xls__SHOPLIST_xl_8287"/>
      <sheetName val="_SHOPLIST.xls__SHOPLIST_xl_8288"/>
      <sheetName val="_SHOPLIST.xls__SHOPLIST_xl_8289"/>
      <sheetName val="_SHOPLIST.xls__SHOPLIST_xl_8290"/>
      <sheetName val="_SHOPLIST.xls__SHOPLIST_xl_8291"/>
      <sheetName val="_SHOPLIST.xls__SHOPLIST_xl_8292"/>
      <sheetName val="_SHOPLIST.xls__SHOPLIST_xl_8293"/>
      <sheetName val="_SHOPLIST.xls__SHOPLIST_xl_8294"/>
      <sheetName val="_SHOPLIST.xls__SHOPLIST_xl_8295"/>
      <sheetName val="_SHOPLIST.xls__SHOPLIST_xl_8296"/>
      <sheetName val="_SHOPLIST.xls__SHOPLIST_xl_8297"/>
      <sheetName val="_SHOPLIST.xls__SHOPLIST_xl_8298"/>
      <sheetName val="_SHOPLIST.xls__SHOPLIST_xl_8299"/>
      <sheetName val="_SHOPLIST.xls__SHOPLIST_xl_8300"/>
      <sheetName val="_SHOPLIST.xls__SHOPLIST_xl_8301"/>
      <sheetName val="_SHOPLIST.xls__SHOPLIST_xl_8302"/>
      <sheetName val="_SHOPLIST.xls__SHOPLIST_xl_8303"/>
      <sheetName val="_SHOPLIST.xls__SHOPLIST_xl_8304"/>
      <sheetName val="_SHOPLIST.xls__SHOPLIST_xl_8305"/>
      <sheetName val="_SHOPLIST.xls__SHOPLIST_xl_8306"/>
      <sheetName val="_SHOPLIST.xls__SHOPLIST_xl_8307"/>
      <sheetName val="_SHOPLIST.xls__SHOPLIST_xl_8308"/>
      <sheetName val="_SHOPLIST.xls__SHOPLIST_xl_8309"/>
      <sheetName val="_SHOPLIST.xls__SHOPLIST_xl_8310"/>
      <sheetName val="_SHOPLIST.xls__SHOPLIST_xl_8311"/>
      <sheetName val="_SHOPLIST.xls__SHOPLIST_xl_8312"/>
      <sheetName val="_SHOPLIST.xls__SHOPLIST_xl_8313"/>
      <sheetName val="_SHOPLIST.xls__SHOPLIST_xl_8314"/>
      <sheetName val="_SHOPLIST.xls__SHOPLIST_xl_8315"/>
      <sheetName val="_SHOPLIST.xls__SHOPLIST_xl_8316"/>
      <sheetName val="_SHOPLIST.xls__SHOPLIST_xl_8317"/>
      <sheetName val="_SHOPLIST.xls__SHOPLIST_xl_8318"/>
      <sheetName val="_SHOPLIST.xls__SHOPLIST_xl_8319"/>
      <sheetName val="_SHOPLIST.xls__SHOPLIST_xl_8320"/>
      <sheetName val="_SHOPLIST.xls__SHOPLIST_xl_8321"/>
      <sheetName val="_SHOPLIST.xls__SHOPLIST_xl_8322"/>
      <sheetName val="_SHOPLIST.xls__SHOPLIST_xl_8323"/>
      <sheetName val="_SHOPLIST.xls__SHOPLIST_xl_8324"/>
      <sheetName val="_SHOPLIST.xls__SHOPLIST_xl_8325"/>
      <sheetName val="_SHOPLIST.xls__SHOPLIST_xl_8326"/>
      <sheetName val="_SHOPLIST.xls_70___0_s__i___100"/>
      <sheetName val="_SHOPLIST.xls__SHOPLIST_xl_8327"/>
      <sheetName val="_SHOPLIST.xls__SHOPLIST_xl_8328"/>
      <sheetName val="_SHOPLIST.xls__SHOPLIST_xl_8329"/>
      <sheetName val="_SHOPLIST.xls__VW__VU________82"/>
      <sheetName val="_SHOPLIST.xls__SHOPLIST_xl_8330"/>
      <sheetName val="_SHOPLIST.xls__SHOPLIST_xl_8331"/>
      <sheetName val="_SHOPLIST.xls__SHOPLIST_xl_8332"/>
      <sheetName val="_SHOPLIST.xls__SHOPLIST_xl_8333"/>
      <sheetName val="_SHOPLIST.xls__SHOPLIST_xl_8334"/>
      <sheetName val="_SHOPLIST.xls__SHOPLIST_xl_8335"/>
      <sheetName val="_SHOPLIST.xls__SHOPLIST_xl_8336"/>
      <sheetName val="_SHOPLIST.xls__SHOPLIST_xl_8337"/>
      <sheetName val="_SHOPLIST.xls__SHOPLIST_xl_8338"/>
      <sheetName val="_SHOPLIST.xls__SHOPLIST_xl_8339"/>
      <sheetName val="_SHOPLIST.xls__SHOPLIST_xl_8340"/>
      <sheetName val="_SHOPLIST.xls__SHOPLIST_xl_8341"/>
      <sheetName val="_SHOPLIST.xls__SHOPLIST_xl_8342"/>
      <sheetName val="_SHOPLIST.xls__SHOPLIST_xl_8343"/>
      <sheetName val="_SHOPLIST.xls__SHOPLIST_xl_8344"/>
      <sheetName val="_SHOPLIST.xls__SHOPLIST_xl_8345"/>
      <sheetName val="_SHOPLIST.xls__SHOPLIST_xl_8346"/>
      <sheetName val="_SHOPLIST.xls__SHOPLIST_xl_8347"/>
      <sheetName val="_SHOPLIST.xls__SHOPLIST_xl_8348"/>
      <sheetName val="_SHOPLIST.xls__SHOPLIST_xl_8349"/>
      <sheetName val="_SHOPLIST.xls__SHOPLIST_xl_8350"/>
      <sheetName val="_SHOPLIST.xls__SHOPLIST_xl_8351"/>
      <sheetName val="_SHOPLIST.xls__SHOPLIST_xl_8352"/>
      <sheetName val="_SHOPLIST.xls__SHOPLIST_xl_8353"/>
      <sheetName val="_SHOPLIST.xls__SHOPLIST_xl_8354"/>
      <sheetName val="_SHOPLIST.xls__SHOPLIST_xl_8355"/>
      <sheetName val="_SHOPLIST.xls__SHOPLIST_xl_8356"/>
      <sheetName val="_SHOPLIST.xls__SHOPLIST_xl_8357"/>
      <sheetName val="_SHOPLIST.xls__SHOPLIST_xl_8358"/>
      <sheetName val="_SHOPLIST.xls__SHOPLIST_xl_8359"/>
      <sheetName val="_SHOPLIST.xls__SHOPLIST_xl_8360"/>
      <sheetName val="_SHOPLIST.xls__SHOPLIST_xl_8361"/>
      <sheetName val="_SHOPLIST.xls__SHOPLIST_xl_8362"/>
      <sheetName val="_SHOPLIST.xls__SHOPLIST_xl_8363"/>
      <sheetName val="_SHOPLIST.xls__SHOPLIST_xl_8364"/>
      <sheetName val="_SHOPLIST.xls__SHOPLIST_xl_8365"/>
      <sheetName val="_SHOPLIST.xls__SHOPLIST_xl_8366"/>
      <sheetName val="_SHOPLIST.xls__SHOPLIST_xl_8367"/>
      <sheetName val="_SHOPLIST.xls__SHOPLIST_xl_8368"/>
      <sheetName val="_SHOPLIST.xls__SHOPLIST_xl_8369"/>
      <sheetName val="_SHOPLIST.xls__SHOPLIST_xl_8370"/>
      <sheetName val="_SHOPLIST.xls__SHOPLIST_xl_8371"/>
      <sheetName val="_SHOPLIST.xls__SHOPLIST_xl_8372"/>
      <sheetName val="_SHOPLIST.xls__SHOPLIST_xl_8373"/>
      <sheetName val="_SHOPLIST.xls__SHOPLIST_xl_8374"/>
      <sheetName val="_SHOPLIST.xls__SHOPLIST_xl_8375"/>
      <sheetName val="_SHOPLIST.xls__SHOPLIST_xl_8376"/>
      <sheetName val="_SHOPLIST.xls__SHOPLIST_xl_8377"/>
      <sheetName val="_SHOPLIST.xls__SHOPLIST_xl_8378"/>
      <sheetName val="_SHOPLIST.xls__SHOPLIST_xl_8379"/>
      <sheetName val="_SHOPLIST.xls__SHOPLIST_xl_8380"/>
      <sheetName val="_SHOPLIST.xls__SHOPLIST_xl_8381"/>
      <sheetName val="_SHOPLIST.xls__SHOPLIST_xl_8382"/>
      <sheetName val="_SHOPLIST.xls__SHOPLIST_xl_8383"/>
      <sheetName val="_SHOPLIST.xls__SHOPLIST_xl_8384"/>
      <sheetName val="_SHOPLIST.xls__SHOPLIST_xl_8385"/>
      <sheetName val="_SHOPLIST.xls__SHOPLIST_xl_8386"/>
      <sheetName val="_SHOPLIST.xls__SHOPLIST_xl_8387"/>
      <sheetName val="_SHOPLIST.xls__SHOPLIST_xl_8388"/>
      <sheetName val="_SHOPLIST.xls_70___0_s__i___101"/>
      <sheetName val="_SHOPLIST.xls__SHOPLIST_xl_8389"/>
      <sheetName val="_SHOPLIST.xls__SHOPLIST_xl_8390"/>
      <sheetName val="_SHOPLIST.xls_70,_0s«_x0008_iÆø_x0003_í¬_x0008_i"/>
      <sheetName val="_SHOPLIST.xls__VW_VU____t__0__2"/>
      <sheetName val="_SHOPLIST.xls_70,_0s« iÆø í¬ i"/>
      <sheetName val="_SHOPLIST.xls_70_x005f_x0000___0_x_31"/>
      <sheetName val="_SHOPLIST.xls__SHOPLIST_xl_8391"/>
      <sheetName val="_SHOPLIST.xls__SHOPLIST_xl_8392"/>
      <sheetName val="_SHOPLIST.xls_70___0_s__i___102"/>
      <sheetName val="_SHOPLIST.xls__SHOPLIST_xl_8393"/>
      <sheetName val="_SHOPLIST.xls__SHOPLIST_xl_8394"/>
      <sheetName val="_SHOPLIST.xls__SHOPLIST_xl_8395"/>
      <sheetName val="_SHOPLIST.xls__SHOPLIST_xl_8396"/>
      <sheetName val="_SHOPLIST.xls__SHOPLIST_xl_8397"/>
      <sheetName val="_SHOPLIST.xls__SHOPLIST_xl_8398"/>
      <sheetName val="_SHOPLIST.xls__SHOPLIST_xl_8399"/>
      <sheetName val="_SHOPLIST.xls__SHOPLIST_xl_8400"/>
      <sheetName val="_SHOPLIST.xls__SHOPLIST_xl_8401"/>
      <sheetName val="_SHOPLIST.xls__SHOPLIST_xl_8402"/>
      <sheetName val="_SHOPLIST.xls__SHOPLIST_xl_8403"/>
      <sheetName val="_SHOPLIST.xls__SHOPLIST_xl_8404"/>
      <sheetName val="_SHOPLIST.xls__SHOPLIST_xl_8405"/>
      <sheetName val="_SHOPLIST.xls__SHOPLIST_xl_8406"/>
      <sheetName val="_SHOPLIST.xls__SHOPLIST_xl_8407"/>
      <sheetName val="_SHOPLIST.xls__SHOPLIST_xl_8408"/>
      <sheetName val="_SHOPLIST.xls__SHOPLIST_xl_8409"/>
      <sheetName val="_SHOPLIST.xls__SHOPLIST_xl_8410"/>
      <sheetName val="_SHOPLIST.xls__SHOPLIST_xl_8411"/>
      <sheetName val="_SHOPLIST.xls__SHOPLIST_xl_8412"/>
      <sheetName val="_SHOPLIST.xls__SHOPLIST_xl_8413"/>
      <sheetName val="_SHOPLIST.xls__SHOPLIST_xl_8414"/>
      <sheetName val="_SHOPLIST.xls__SHOPLIST_xl_8415"/>
      <sheetName val="_SHOPLIST.xls__SHOPLIST_xl_8416"/>
      <sheetName val="_SHOPLIST.xls__SHOPLIST_xl_8417"/>
      <sheetName val="_SHOPLIST.xls__SHOPLIST_xl_8418"/>
      <sheetName val="_SHOPLIST.xls__SHOPLIST_xl_8419"/>
      <sheetName val="_SHOPLIST.xls__SHOPLIST_xl_8420"/>
      <sheetName val="_SHOPLIST.xls__SHOPLIST_xl_8421"/>
      <sheetName val="_SHOPLIST.xls__SHOPLIST_xl_8422"/>
      <sheetName val="_SHOPLIST.xls__SHOPLIST_xl_8423"/>
      <sheetName val="_SHOPLIST.xls__SHOPLIST_xl_8424"/>
      <sheetName val="_SHOPLIST.xls__SHOPLIST_xl_8425"/>
      <sheetName val="_SHOPLIST.xls__SHOPLIST_xl_8426"/>
      <sheetName val="_SHOPLIST.xls__SHOPLIST_xl_8427"/>
      <sheetName val="_SHOPLIST.xls__SHOPLIST_xl_8428"/>
      <sheetName val="_SHOPLIST.xls__SHOPLIST_xl_8429"/>
      <sheetName val="_SHOPLIST.xls__SHOPLIST_xl_8430"/>
      <sheetName val="_SHOPLIST.xls__SHOPLIST_xl_8431"/>
      <sheetName val="_SHOPLIST.xls__SHOPLIST_xl_8432"/>
      <sheetName val="_SHOPLIST.xls__SHOPLIST_xl_8433"/>
      <sheetName val="_SHOPLIST.xls__SHOPLIST_xl_8434"/>
      <sheetName val="_SHOPLIST.xls__SHOPLIST_xl_8435"/>
      <sheetName val="_SHOPLIST.xls__SHOPLIST_xl_8436"/>
      <sheetName val="_SHOPLIST.xls__SHOPLIST_xl_8437"/>
      <sheetName val="_SHOPLIST.xls__SHOPLIST_xl_8438"/>
      <sheetName val="_SHOPLIST.xls__SHOPLIST_xl_8439"/>
      <sheetName val="_SHOPLIST.xls__SHOPLIST_xl_8440"/>
      <sheetName val="_SHOPLIST.xls__SHOPLIST_xl_8441"/>
      <sheetName val="_SHOPLIST.xls__SHOPLIST_xl_8442"/>
      <sheetName val="_SHOPLIST.xls__SHOPLIST_xl_8443"/>
      <sheetName val="_SHOPLIST.xls__SHOPLIST_xl_8444"/>
      <sheetName val="_SHOPLIST.xls__SHOPLIST_xl_8445"/>
      <sheetName val="_SHOPLIST.xls__SHOPLIST_xl_8446"/>
      <sheetName val="_SHOPLIST.xls__SHOPLIST_xl_8447"/>
      <sheetName val="_SHOPLIST.xls__SHOPLIST_xl_8448"/>
      <sheetName val="_SHOPLIST.xls__SHOPLIST_xl_8449"/>
      <sheetName val="_SHOPLIST.xls__SHOPLIST_xl_8450"/>
      <sheetName val="_SHOPLIST.xls__SHOPLIST_xl_8451"/>
      <sheetName val="_SHOPLIST.xls__SHOPLIST_xl_8452"/>
      <sheetName val="_SHOPLIST.xls__SHOPLIST_xl_8453"/>
      <sheetName val="_SHOPLIST.xls__SHOPLIST_xl_8454"/>
      <sheetName val="_SHOPLIST.xls__SHOPLIST_xl_8455"/>
      <sheetName val="_SHOPLIST.xls__SHOPLIST_xl_8456"/>
      <sheetName val="_SHOPLIST.xls__SHOPLIST_xl_8457"/>
      <sheetName val="_SHOPLIST.xls__SHOPLIST_xl_8458"/>
      <sheetName val="_SHOPLIST.xls__SHOPLIST_xl_8459"/>
      <sheetName val="_SHOPLIST.xls__SHOPLIST_xl_8460"/>
      <sheetName val="_SHOPLIST.xls__SHOPLIST_xl_8461"/>
      <sheetName val="_SHOPLIST.xls__SHOPLIST_xl_8462"/>
      <sheetName val="_SHOPLIST.xls__SHOPLIST_xl_8463"/>
      <sheetName val="_SHOPLIST.xls__SHOPLIST_xl_8464"/>
      <sheetName val="_SHOPLIST.xls__SHOPLIST_xl_8465"/>
      <sheetName val="_SHOPLIST.xls__SHOPLIST_xl_8466"/>
      <sheetName val="_SHOPLIST.xls__SHOPLIST_xl_8467"/>
      <sheetName val="_SHOPLIST.xls__SHOPLIST_xl_8468"/>
      <sheetName val="_SHOPLIST.xls__SHOPLIST_xl_8469"/>
      <sheetName val="_SHOPLIST.xls__SHOPLIST_xl_8470"/>
      <sheetName val="_SHOPLIST.xls__SHOPLIST_xl_8471"/>
      <sheetName val="_SHOPLIST.xls__SHOPLIST_xl_8472"/>
      <sheetName val="_SHOPLIST.xls__SHOPLIST_xl_8473"/>
      <sheetName val="_SHOPLIST.xls__SHOPLIST_xl_8474"/>
      <sheetName val="_SHOPLIST.xls__SHOPLIST_xl_8475"/>
      <sheetName val="_SHOPLIST.xls__SHOPLIST_xl_8476"/>
      <sheetName val="_SHOPLIST.xls__SHOPLIST_xl_8477"/>
      <sheetName val="_SHOPLIST.xls__SHOPLIST_xl_8478"/>
      <sheetName val="_SHOPLIST.xls__SHOPLIST_xl_8479"/>
      <sheetName val="_SHOPLIST.xls__SHOPLIST_xl_8480"/>
      <sheetName val="_SHOPLIST.xls__SHOPLIST_xl_8481"/>
      <sheetName val="_SHOPLIST.xls__SHOPLIST_xl_8482"/>
      <sheetName val="_SHOPLIST.xls__SHOPLIST_xl_8483"/>
      <sheetName val="_SHOPLIST.xls__SHOPLIST_xl_8484"/>
      <sheetName val="_SHOPLIST.xls__SHOPLIST_xl_8485"/>
      <sheetName val="_SHOPLIST.xls__SHOPLIST_xl_8486"/>
      <sheetName val="_SHOPLIST.xls__SHOPLIST_xl_8487"/>
      <sheetName val="_SHOPLIST.xls__SHOPLIST_xl_8488"/>
      <sheetName val="_SHOPLIST.xls__SHOPLIST_xl_8489"/>
      <sheetName val="_SHOPLIST.xls__SHOPLIST_xl_8490"/>
      <sheetName val="_SHOPLIST.xls__SHOPLIST_xl_8491"/>
      <sheetName val="_SHOPLIST.xls__SHOPLIST_xl_8492"/>
      <sheetName val="_SHOPLIST.xls__SHOPLIST_xl_8493"/>
      <sheetName val="_SHOPLIST.xls__SHOPLIST_xl_8494"/>
      <sheetName val="_SHOPLIST.xls__SHOPLIST_xl_8495"/>
      <sheetName val="_SHOPLIST.xls__SHOPLIST_xl_8496"/>
      <sheetName val="_SHOPLIST.xls__SHOPLIST_xl_8497"/>
      <sheetName val="_SHOPLIST.xls__SHOPLIST_xl_8498"/>
      <sheetName val="_SHOPLIST.xls__SHOPLIST_xl_8499"/>
      <sheetName val="_SHOPLIST.xls__SHOPLIST_xl_8500"/>
      <sheetName val="_SHOPLIST.xls__SHOPLIST_xl_8501"/>
      <sheetName val="_SHOPLIST.xls__SHOPLIST_xl_8502"/>
      <sheetName val="_SHOPLIST.xls__SHOPLIST_xl_8503"/>
      <sheetName val="_SHOPLIST.xls__SHOPLIST_xl_8504"/>
      <sheetName val="_SHOPLIST.xls__SHOPLIST_xl_8505"/>
      <sheetName val="_SHOPLIST.xls__SHOPLIST_xl_8506"/>
      <sheetName val="_SHOPLIST.xls__SHOPLIST_xl_8507"/>
      <sheetName val="_SHOPLIST.xls__SHOPLIST_xl_8508"/>
      <sheetName val="_SHOPLIST.xls__SHOPLIST_xl_8509"/>
      <sheetName val="_SHOPLIST.xls__SHOPLIST_xl_8510"/>
      <sheetName val="_SHOPLIST.xls__SHOPLIST_xl_8511"/>
      <sheetName val="_SHOPLIST.xls_70_x005f_x005f_x005f_x0000_24"/>
      <sheetName val="_SHOPLIST.xls__SHOPLIST_xl_8512"/>
      <sheetName val="_SHOPLIST.xls__SHOPLIST_xl_8513"/>
      <sheetName val="_SHOPLIST.xls__SHOPLIST_xl_8514"/>
      <sheetName val="_SHOPLIST.xls__SHOPLIST_xl_8515"/>
      <sheetName val="_SHOPLIST.xls__SHOPLIST_xl_8516"/>
      <sheetName val="_SHOPLIST.xls__SHOPLIST_xl_8517"/>
      <sheetName val="_SHOPLIST.xls__SHOPLIST_xl_8518"/>
      <sheetName val="_SHOPLIST.xls__SHOPLIST_xl_8519"/>
      <sheetName val="_SHOPLIST.xls__SHOPLIST_xl_8520"/>
      <sheetName val="_SHOPLIST.xls__SHOPLIST_xl_8521"/>
      <sheetName val="_SHOPLIST.xls__SHOPLIST_xl_8522"/>
      <sheetName val="_SHOPLIST.xls__SHOPLIST_xl_8523"/>
      <sheetName val="_SHOPLIST.xls__SHOPLIST_xl_8524"/>
      <sheetName val="_SHOPLIST.xls__SHOPLIST_xl_8525"/>
      <sheetName val="_SHOPLIST.xls__SHOPLIST_xl_8526"/>
      <sheetName val="_SHOPLIST.xls__SHOPLIST_xl_8527"/>
      <sheetName val="_SHOPLIST.xls__SHOPLIST_xl_8528"/>
      <sheetName val="_SHOPLIST.xls__SHOPLIST_xl_8529"/>
      <sheetName val="_SHOPLIST.xls__SHOPLIST_xl_8530"/>
      <sheetName val="_SHOPLIST.xls__SHOPLIST_xl_8531"/>
      <sheetName val="_SHOPLIST.xls__SHOPLIST_xl_8532"/>
      <sheetName val="_SHOPLIST.xls__SHOPLIST_xl_8533"/>
      <sheetName val="_SHOPLIST.xls__SHOPLIST_xl_8534"/>
      <sheetName val="_SHOPLIST.xls__SHOPLIST_xl_8535"/>
      <sheetName val="_SHOPLIST.xls__SHOPLIST_xl_8536"/>
      <sheetName val="_SHOPLIST.xls__SHOPLIST_xl_8537"/>
      <sheetName val="_SHOPLIST.xls_70,_0s�_x0008_i��_x0003_��_x0008_i"/>
      <sheetName val="_SHOPLIST.xls__SHOPLIST_xl_8538"/>
      <sheetName val="_SHOPLIST.xls__SHOPLIST_xl_8539"/>
      <sheetName val="_SHOPLIST.xls__SHOPLIST_xl_8540"/>
      <sheetName val="_SHOPLIST.xls__SHOPLIST_xl_8541"/>
      <sheetName val="_SHOPLIST.xls__SHOPLIST_xl_8542"/>
      <sheetName val="_SHOPLIST.xls__SHOPLIST_xl_8543"/>
      <sheetName val="_SHOPLIST.xls__SHOPLIST_xl_8544"/>
      <sheetName val="_SHOPLIST.xls__SHOPLIST_xl_8545"/>
      <sheetName val="_SHOPLIST.xls__SHOPLIST_xl_8546"/>
      <sheetName val="_SHOPLIST.xls__SHOPLIST_xl_8547"/>
      <sheetName val="_SHOPLIST.xls__SHOPLIST_xl_8548"/>
      <sheetName val="_SHOPLIST.xls__SHOPLIST_xl_8549"/>
      <sheetName val="_SHOPLIST.xls__SHOPLIST_xl_8550"/>
      <sheetName val="_SHOPLIST.xls__SHOPLIST_xl_8551"/>
      <sheetName val="_SHOPLIST.xls__SHOPLIST_xl_8552"/>
      <sheetName val="_SHOPLIST.xls__SHOPLIST_xl_8553"/>
      <sheetName val="_SHOPLIST.xls__SHOPLIST_xl_8554"/>
      <sheetName val="_SHOPLIST.xls__SHOPLIST_xl_8555"/>
      <sheetName val="_SHOPLIST.xls__SHOPLIST_xl_8556"/>
      <sheetName val="_SHOPLIST.xls__SHOPLIST_xl_8557"/>
      <sheetName val="_SHOPLIST.xls__SHOPLIST_xl_8558"/>
      <sheetName val="_SHOPLIST.xls__SHOPLIST_xl_8559"/>
      <sheetName val="_SHOPLIST.xls__SHOPLIST_xl_8560"/>
      <sheetName val="_SHOPLIST.xls__SHOPLIST_xl_8561"/>
      <sheetName val="_SHOPLIST.xls__SHOPLIST_xl_8562"/>
      <sheetName val="_SHOPLIST.xls__SHOPLIST_xl_8563"/>
      <sheetName val="_SHOPLIST.xls__SHOPLIST_xl_8564"/>
      <sheetName val="_SHOPLIST.xls__SHOPLIST_xl_8565"/>
      <sheetName val="_SHOPLIST.xls__SHOPLIST_xl_8566"/>
      <sheetName val="_SHOPLIST.xls__SHOPLIST_xl_8567"/>
      <sheetName val="_SHOPLIST.xls__SHOPLIST_xl_8568"/>
      <sheetName val="_SHOPLIST.xls__SHOPLIST_xl_8569"/>
      <sheetName val="_SHOPLIST.xls__SHOPLIST_xl_8570"/>
      <sheetName val="_SHOPLIST.xls__SHOPLIST_xl_8571"/>
      <sheetName val="_SHOPLIST.xls__SHOPLIST_xl_8572"/>
      <sheetName val="_SHOPLIST.xls__SHOPLIST_xl_8573"/>
      <sheetName val="_SHOPLIST.xls__SHOPLIST_xl_8574"/>
      <sheetName val="_SHOPLIST.xls__SHOPLIST_xl_8575"/>
      <sheetName val="_SHOPLIST.xls__SHOPLIST_xl_8576"/>
      <sheetName val="_SHOPLIST.xls__SHOPLIST_xl_8577"/>
      <sheetName val="_SHOPLIST.xls__SHOPLIST_xl_8578"/>
      <sheetName val="_SHOPLIST.xls__SHOPLIST_xl_8579"/>
      <sheetName val="_SHOPLIST.xls__SHOPLIST_xl_8580"/>
      <sheetName val="_SHOPLIST.xls__SHOPLIST_xl_8581"/>
      <sheetName val="_SHOPLIST.xls__SHOPLIST_xl_8582"/>
      <sheetName val="_SHOPLIST.xls__SHOPLIST_xl_8583"/>
      <sheetName val="_SHOPLIST.xls__SHOPLIST_xl_8584"/>
      <sheetName val="_SHOPLIST.xls__SHOPLIST_xl_8585"/>
      <sheetName val="_SHOPLIST.xls__SHOPLIST_xl_8586"/>
      <sheetName val="_SHOPLIST.xls__SHOPLIST_xl_8587"/>
      <sheetName val="_SHOPLIST.xls__SHOPLIST_xl_8588"/>
      <sheetName val="_SHOPLIST.xls__SHOPLIST_xl_8589"/>
      <sheetName val="_SHOPLIST.xls__SHOPLIST_xl_8590"/>
      <sheetName val="_SHOPLIST.xls__SHOPLIST_xl_8591"/>
      <sheetName val="_SHOPLIST.xls__SHOPLIST_xl_8592"/>
      <sheetName val="_SHOPLIST.xls__SHOPLIST_xl_8593"/>
      <sheetName val="_SHOPLIST.xls__SHOPLIST_xl_8594"/>
      <sheetName val="_SHOPLIST.xls__SHOPLIST_xl_8595"/>
      <sheetName val="_SHOPLIST.xls__SHOPLIST_xl_8596"/>
      <sheetName val="_SHOPLIST.xls__SHOPLIST_xl_8597"/>
      <sheetName val="_SHOPLIST.xls__SHOPLIST_xl_8598"/>
      <sheetName val="_SHOPLIST.xls__SHOPLIST_xl_8599"/>
      <sheetName val="_SHOPLIST.xls__SHOPLIST_xl_8600"/>
      <sheetName val="_SHOPLIST.xls__SHOPLIST_xl_8601"/>
      <sheetName val="_SHOPLIST.xls__SHOPLIST_xl_8602"/>
      <sheetName val="_SHOPLIST.xls__SHOPLIST_xl_8603"/>
      <sheetName val="_SHOPLIST.xls__SHOPLIST_xl_8604"/>
      <sheetName val="_SHOPLIST.xls__SHOPLIST_xl_8605"/>
      <sheetName val="_SHOPLIST.xls__SHOPLIST_xl_8606"/>
      <sheetName val="_SHOPLIST.xls__SHOPLIST_xl_8607"/>
      <sheetName val="_SHOPLIST.xls__SHOPLIST_xl_8608"/>
      <sheetName val="_SHOPLIST.xls__SHOPLIST_xl_8609"/>
      <sheetName val="_SHOPLIST.xls__SHOPLIST_xl_8610"/>
      <sheetName val="_SHOPLIST.xls__SHOPLIST_xl_8611"/>
      <sheetName val="_SHOPLIST.xls__SHOPLIST_xl_8612"/>
      <sheetName val="_SHOPLIST.xls__SHOPLIST_xl_8613"/>
      <sheetName val="_SHOPLIST.xls__SHOPLIST_xl_8614"/>
      <sheetName val="_SHOPLIST.xls__SHOPLIST_xl_8615"/>
      <sheetName val="_SHOPLIST.xls__SHOPLIST_xl_8616"/>
      <sheetName val="_SHOPLIST.xls__SHOPLIST_xl_8617"/>
      <sheetName val="_SHOPLIST.xls__SHOPLIST_xl_8618"/>
      <sheetName val="_SHOPLIST.xls__SHOPLIST_xl_8619"/>
      <sheetName val="_SHOPLIST.xls__SHOPLIST_xl_8620"/>
      <sheetName val="_SHOPLIST.xls__SHOPLIST_xl_8621"/>
      <sheetName val="_SHOPLIST.xls__SHOPLIST_xl_8622"/>
      <sheetName val="_SHOPLIST.xls__SHOPLIST_xl_8623"/>
      <sheetName val="_SHOPLIST.xls__SHOPLIST_xl_8624"/>
      <sheetName val="_SHOPLIST.xls__SHOPLIST_xl_8625"/>
      <sheetName val="_SHOPLIST.xls__SHOPLIST_xl_8626"/>
      <sheetName val="_SHOPLIST.xls__SHOPLIST_xl_8627"/>
      <sheetName val="_SHOPLIST.xls__SHOPLIST_xl_8628"/>
      <sheetName val="_SHOPLIST.xls__SHOPLIST_xl_8629"/>
      <sheetName val="_SHOPLIST.xls__SHOPLIST_xl_8630"/>
      <sheetName val="_SHOPLIST.xls__SHOPLIST_xl_8631"/>
      <sheetName val="_SHOPLIST.xls__SHOPLIST_xl_8632"/>
      <sheetName val="_SHOPLIST.xls__SHOPLIST_xl_8633"/>
      <sheetName val="_SHOPLIST.xls__SHOPLIST_xl_8634"/>
      <sheetName val="_SHOPLIST.xls__SHOPLIST_xl_8635"/>
      <sheetName val="_SHOPLIST.xls__SHOPLIST_xl_8636"/>
      <sheetName val="_SHOPLIST.xls__SHOPLIST_xl_8637"/>
      <sheetName val="_SHOPLIST.xls__SHOPLIST_xl_8638"/>
      <sheetName val="_SHOPLIST.xls__SHOPLIST_xl_8639"/>
      <sheetName val="_SHOPLIST.xls__SHOPLIST_xl_8640"/>
      <sheetName val="_SHOPLIST.xls__SHOPLIST_xl_8641"/>
      <sheetName val="_SHOPLIST.xls__SHOPLIST_xl_8642"/>
      <sheetName val="_SHOPLIST.xls__SHOPLIST_xl_8643"/>
      <sheetName val="_SHOPLIST.xls__SHOPLIST_xl_8644"/>
      <sheetName val="_SHOPLIST.xls__SHOPLIST_xl_8645"/>
      <sheetName val="_SHOPLIST.xls__SHOPLIST_xl_8646"/>
      <sheetName val="_SHOPLIST.xls__SHOPLIST_xl_8647"/>
      <sheetName val="_SHOPLIST.xls__SHOPLIST_xl_8648"/>
      <sheetName val="_SHOPLIST.xls__SHOPLIST_xl_8649"/>
      <sheetName val="_SHOPLIST.xls__SHOPLIST_xl_8650"/>
      <sheetName val="_SHOPLIST.xls__SHOPLIST_xl_8651"/>
      <sheetName val="_SHOPLIST.xls__SHOPLIST_xl_8652"/>
      <sheetName val="_SHOPLIST.xls__SHOPLIST_xl_8653"/>
      <sheetName val="_SHOPLIST.xls__SHOPLIST_xl_8654"/>
      <sheetName val="_SHOPLIST.xls__SHOPLIST_xl_8655"/>
      <sheetName val="_SHOPLIST.xls__SHOPLIST_xl_8656"/>
      <sheetName val="_SHOPLIST.xls__SHOPLIST_xl_8657"/>
      <sheetName val="_SHOPLIST.xls__SHOPLIST_xl_8658"/>
      <sheetName val="_SHOPLIST.xls__SHOPLIST_xl_8659"/>
      <sheetName val="_SHOPLIST.xls__SHOPLIST_xl_8660"/>
      <sheetName val="_SHOPLIST.xls__SHOPLIST_xl_8661"/>
      <sheetName val="_SHOPLIST.xls__SHOPLIST_xl_8662"/>
      <sheetName val="_SHOPLIST.xls__SHOPLIST_xl_8663"/>
      <sheetName val="_SHOPLIST.xls__SHOPLIST_xl_8664"/>
      <sheetName val="_SHOPLIST.xls__SHOPLIST_xl_8665"/>
      <sheetName val="_SHOPLIST.xls__SHOPLIST_xl_8666"/>
      <sheetName val="_SHOPLIST.xls__SHOPLIST_xl_8667"/>
      <sheetName val="_SHOPLIST.xls__SHOPLIST_xl_8668"/>
      <sheetName val="_SHOPLIST.xls__SHOPLIST_xl_8669"/>
      <sheetName val="_SHOPLIST.xls__SHOPLIST_xl_8670"/>
      <sheetName val="_SHOPLIST.xls__SHOPLIST_xl_8671"/>
      <sheetName val="_SHOPLIST.xls__SHOPLIST_xl_8672"/>
      <sheetName val="_SHOPLIST.xls__SHOPLIST_xl_8673"/>
      <sheetName val="_SHOPLIST.xls__SHOPLIST_xl_8674"/>
      <sheetName val="_SHOPLIST.xls__SHOPLIST_xl_8675"/>
      <sheetName val="_SHOPLIST.xls__SHOPLIST_xl_8676"/>
      <sheetName val="_SHOPLIST.xls__SHOPLIST_xl_8677"/>
      <sheetName val="_SHOPLIST.xls__SHOPLIST_xl_8678"/>
      <sheetName val="_SHOPLIST.xls__SHOPLIST_xl_8679"/>
      <sheetName val="_SHOPLIST.xls__SHOPLIST_xl_8680"/>
      <sheetName val="_SHOPLIST.xls__SHOPLIST_xl_8681"/>
      <sheetName val="_SHOPLIST.xls__SHOPLIST_xl_8682"/>
      <sheetName val="_SHOPLIST.xls__SHOPLIST_xl_8683"/>
      <sheetName val="_SHOPLIST.xls__SHOPLIST_xl_8684"/>
      <sheetName val="_SHOPLIST.xls__SHOPLIST_xl_8685"/>
      <sheetName val="_SHOPLIST.xls__SHOPLIST_xl_8686"/>
      <sheetName val="_SHOPLIST.xls__SHOPLIST_xl_8687"/>
      <sheetName val="_SHOPLIST.xls__SHOPLIST_xl_8688"/>
      <sheetName val="_SHOPLIST.xls__SHOPLIST_xl_8689"/>
      <sheetName val="_SHOPLIST.xls__SHOPLIST_xl_8690"/>
      <sheetName val="_SHOPLIST.xls__SHOPLIST_xl_8691"/>
      <sheetName val="_SHOPLIST.xls__SHOPLIST_xl_8692"/>
      <sheetName val="_SHOPLIST.xls__SHOPLIST_xl_8693"/>
      <sheetName val="_SHOPLIST.xls__SHOPLIST_xl_8694"/>
      <sheetName val="_SHOPLIST.xls__SHOPLIST_xl_8695"/>
      <sheetName val="_SHOPLIST.xls__SHOPLIST_xl_8696"/>
      <sheetName val="_SHOPLIST.xls__SHOPLIST_xl_8697"/>
      <sheetName val="_SHOPLIST.xls__SHOPLIST_xl_8698"/>
      <sheetName val="_SHOPLIST.xls__SHOPLIST_xl_8699"/>
      <sheetName val="_SHOPLIST.xls__SHOPLIST_xl_8700"/>
      <sheetName val="_SHOPLIST.xls__SHOPLIST_xl_8701"/>
      <sheetName val="_SHOPLIST.xls__SHOPLIST_xl_8702"/>
      <sheetName val="_SHOPLIST.xls__SHOPLIST_xl_8703"/>
      <sheetName val="_SHOPLIST.xls__SHOPLIST_xl_8704"/>
      <sheetName val="_SHOPLIST.xls__SHOPLIST_xl_8705"/>
      <sheetName val="_SHOPLIST.xls__SHOPLIST_xl_8706"/>
      <sheetName val="_SHOPLIST.xls__SHOPLIST_xl_8707"/>
      <sheetName val="_SHOPLIST.xls__SHOPLIST_xl_8708"/>
      <sheetName val="_SHOPLIST.xls__SHOPLIST_xl_8709"/>
      <sheetName val="_SHOPLIST.xls__SHOPLIST_xl_8710"/>
      <sheetName val="_SHOPLIST.xls__SHOPLIST_xl_8711"/>
      <sheetName val="_SHOPLIST.xls__SHOPLIST_xl_8712"/>
      <sheetName val="_SHOPLIST.xls__SHOPLIST_xl_8713"/>
      <sheetName val="_SHOPLIST.xls__SHOPLIST_xl_8714"/>
      <sheetName val="_SHOPLIST.xls__SHOPLIST_xl_8715"/>
      <sheetName val="_SHOPLIST.xls__SHOPLIST_xl_8716"/>
      <sheetName val="_SHOPLIST.xls__SHOPLIST_xl_8717"/>
      <sheetName val="_SHOPLIST.xls__SHOPLIST_xl_8718"/>
      <sheetName val="_SHOPLIST.xls__SHOPLIST_xl_8719"/>
      <sheetName val="_SHOPLIST.xls__SHOPLIST_xl_8720"/>
      <sheetName val="_SHOPLIST.xls__SHOPLIST_xl_8721"/>
      <sheetName val="_SHOPLIST.xls__SHOPLIST_xl_8722"/>
      <sheetName val="_SHOPLIST.xls__SHOPLIST_xl_8723"/>
      <sheetName val="_SHOPLIST.xls__SHOPLIST_xl_8724"/>
      <sheetName val="_SHOPLIST.xls__SHOPLIST_xl_8725"/>
      <sheetName val="_SHOPLIST.xls__SHOPLIST_xl_8726"/>
      <sheetName val="_SHOPLIST.xls__SHOPLIST_xl_8727"/>
      <sheetName val="_SHOPLIST.xls__SHOPLIST_xl_8728"/>
      <sheetName val="_SHOPLIST.xls__SHOPLIST_xl_8729"/>
      <sheetName val="_SHOPLIST.xls__SHOPLIST_xl_8730"/>
      <sheetName val="_SHOPLIST.xls__SHOPLIST_xl_8731"/>
      <sheetName val="_SHOPLIST.xls__SHOPLIST_xl_8732"/>
      <sheetName val="_SHOPLIST.xls__SHOPLIST_xl_8733"/>
      <sheetName val="_SHOPLIST.xls__SHOPLIST_xl_8734"/>
      <sheetName val="_SHOPLIST.xls__SHOPLIST_xl_8735"/>
      <sheetName val="_SHOPLIST.xls__SHOPLIST_xl_8736"/>
      <sheetName val="_SHOPLIST.xls__SHOPLIST_xl_8737"/>
      <sheetName val="_SHOPLIST.xls__SHOPLIST_xl_8738"/>
      <sheetName val="_SHOPLIST.xls__SHOPLIST_xl_8739"/>
      <sheetName val="_SHOPLIST.xls__SHOPLIST_xl_8740"/>
      <sheetName val="_SHOPLIST.xls__SHOPLIST_xl_8741"/>
      <sheetName val="_SHOPLIST.xls__SHOPLIST_xl_8742"/>
      <sheetName val="_SHOPLIST.xls__SHOPLIST_xl_8743"/>
      <sheetName val="_SHOPLIST.xls__SHOPLIST_xl_8744"/>
      <sheetName val="_SHOPLIST.xls__SHOPLIST_xl_8745"/>
      <sheetName val="_SHOPLIST.xls__SHOPLIST_xl_8746"/>
      <sheetName val="_SHOPLIST.xls__SHOPLIST_xl_8747"/>
      <sheetName val="_SHOPLIST.xls__SHOPLIST_xl_8748"/>
      <sheetName val="_SHOPLIST.xls__SHOPLIST_xl_8749"/>
      <sheetName val="_SHOPLIST.xls__SHOPLIST_xl_8750"/>
      <sheetName val="_SHOPLIST.xls__SHOPLIST_xl_8751"/>
      <sheetName val="_SHOPLIST.xls__SHOPLIST_xl_8752"/>
      <sheetName val="_SHOPLIST.xls__SHOPLIST_xl_8753"/>
      <sheetName val="_SHOPLIST.xls__SHOPLIST_xl_8754"/>
      <sheetName val="_SHOPLIST.xls__SHOPLIST_xl_8755"/>
      <sheetName val="_SHOPLIST.xls__SHOPLIST_xl_8756"/>
      <sheetName val="_SHOPLIST.xls__SHOPLIST_xl_8757"/>
      <sheetName val="_SHOPLIST.xls__SHOPLIST_xl_8758"/>
      <sheetName val="_SHOPLIST.xls__SHOPLIST_xl_8759"/>
      <sheetName val="_SHOPLIST.xls__SHOPLIST_xl_8760"/>
      <sheetName val="_SHOPLIST.xls__SHOPLIST_xl_8761"/>
      <sheetName val="_SHOPLIST.xls__SHOPLIST_xl_8762"/>
      <sheetName val="_SHOPLIST.xls__SHOPLIST_xl_8763"/>
      <sheetName val="_SHOPLIST.xls__SHOPLIST_xl_8764"/>
      <sheetName val="_SHOPLIST.xls__SHOPLIST_xl_8765"/>
      <sheetName val="_SHOPLIST.xls__SHOPLIST_xl_8766"/>
      <sheetName val="_SHOPLIST.xls__SHOPLIST_xl_8767"/>
      <sheetName val="_SHOPLIST.xls__SHOPLIST_xl_8768"/>
      <sheetName val="_SHOPLIST.xls__SHOPLIST_xl_8769"/>
      <sheetName val="_SHOPLIST.xls__SHOPLIST_xl_8770"/>
      <sheetName val="_SHOPLIST.xls__SHOPLIST_xl_8771"/>
      <sheetName val="_SHOPLIST.xls__SHOPLIST_xl_8772"/>
      <sheetName val="_SHOPLIST.xls__SHOPLIST_xl_8773"/>
      <sheetName val="_SHOPLIST.xls__SHOPLIST_xl_8774"/>
      <sheetName val="_SHOPLIST.xls__SHOPLIST_xl_8775"/>
      <sheetName val="_SHOPLIST.xls__SHOPLIST_xl_8776"/>
      <sheetName val="_SHOPLIST.xls__SHOPLIST_xl_8777"/>
      <sheetName val="_SHOPLIST.xls__SHOPLIST_xl_8778"/>
      <sheetName val="_SHOPLIST.xls__SHOPLIST_xl_8779"/>
      <sheetName val="_SHOPLIST.xls_70_x005f_x0000___0_x_32"/>
      <sheetName val="_SHOPLIST.xls__SHOPLIST_xl_8780"/>
      <sheetName val="_SHOPLIST.xls__SHOPLIST_xl_8781"/>
      <sheetName val="_SHOPLIST.xls__SHOPLIST_xl_8782"/>
      <sheetName val="_SHOPLIST.xls__SHOPLIST_xl_8783"/>
      <sheetName val="_SHOPLIST.xls__SHOPLIST_xl_8784"/>
      <sheetName val="_SHOPLIST.xls__SHOPLIST_xl_8785"/>
      <sheetName val="_SHOPLIST.xls__SHOPLIST_xl_8786"/>
      <sheetName val="_SHOPLIST.xls__SHOPLIST_xl_8787"/>
      <sheetName val="_SHOPLIST.xls__SHOPLIST_xl_8788"/>
      <sheetName val="_SHOPLIST.xls__SHOPLIST_xl_8789"/>
      <sheetName val="_SHOPLIST.xls__SHOPLIST_xl_8790"/>
      <sheetName val="_SHOPLIST.xls__SHOPLIST_xl_8791"/>
      <sheetName val="_SHOPLIST.xls__SHOPLIST_xl_8792"/>
      <sheetName val="_SHOPLIST.xls__SHOPLIST_xl_8793"/>
      <sheetName val="_SHOPLIST.xls__SHOPLIST_xl_8794"/>
      <sheetName val="_SHOPLIST.xls__SHOPLIST_xl_8795"/>
      <sheetName val="_SHOPLIST.xls__SHOPLIST_xl_8796"/>
      <sheetName val="_SHOPLIST.xls__SHOPLIST_xl_8797"/>
      <sheetName val="_SHOPLIST.xls__SHOPLIST_xl_8798"/>
      <sheetName val="_SHOPLIST.xls__SHOPLIST_xl_8799"/>
      <sheetName val="_SHOPLIST.xls__SHOPLIST_xl_8800"/>
      <sheetName val="_SHOPLIST.xls__SHOPLIST_xl_8801"/>
      <sheetName val="_SHOPLIST.xls__SHOPLIST_xl_8802"/>
      <sheetName val="_SHOPLIST.xls__SHOPLIST_xl_8803"/>
      <sheetName val="_SHOPLIST.xls__SHOPLIST_xl_8804"/>
      <sheetName val="_SHOPLIST.xls__SHOPLIST_xl_8805"/>
      <sheetName val="_SHOPLIST.xls__VW__VU________83"/>
      <sheetName val="_SHOPLIST.xls__SHOPLIST_xl_8806"/>
      <sheetName val="_SHOPLIST.xls__SHOPLIST_xl_8807"/>
      <sheetName val="_SHOPLIST.xls_70___0_s__i___103"/>
      <sheetName val="_SHOPLIST.xls__SHOPLIST_xl_8808"/>
      <sheetName val="_SHOPLIST.xls__SHOPLIST_xl_8809"/>
      <sheetName val="_SHOPLIST.xls__SHOPLIST_xl_8810"/>
      <sheetName val="_SHOPLIST.xls__VW__VU________84"/>
      <sheetName val="_SHOPLIST.xls__VW__VU________85"/>
      <sheetName val="_SHOPLIST.xls__SHOPLIST_xl_8811"/>
      <sheetName val="_SHOPLIST.xls__SHOPLIST_xl_8812"/>
      <sheetName val="_SHOPLIST.xls_70___0_s__i___104"/>
      <sheetName val="_SHOPLIST.xls__SHOPLIST_xl_8813"/>
      <sheetName val="_SHOPLIST.xls__SHOPLIST_xl_8814"/>
      <sheetName val="_SHOPLIST.xls__SHOPLIST_xl_8815"/>
      <sheetName val="_SHOPLIST.xls__SHOPLIST_xl_8816"/>
      <sheetName val="_SHOPLIST.xls__SHOPLIST_xl_8817"/>
      <sheetName val="_SHOPLIST.xls__SHOPLIST_xl_8818"/>
      <sheetName val="_SHOPLIST.xls__SHOPLIST_xl_8819"/>
      <sheetName val="_SHOPLIST.xls__SHOPLIST_xl_8820"/>
      <sheetName val="_SHOPLIST.xls__SHOPLIST_xl_8821"/>
      <sheetName val="_SHOPLIST.xls__SHOPLIST_xl_8822"/>
      <sheetName val="_SHOPLIST.xls__SHOPLIST_xl_8823"/>
      <sheetName val="_SHOPLIST.xls__SHOPLIST_xl_8824"/>
      <sheetName val="_SHOPLIST.xls__SHOPLIST_xl_8825"/>
      <sheetName val="_SHOPLIST.xls__SHOPLIST_xl_8826"/>
      <sheetName val="_SHOPLIST.xls__SHOPLIST_xl_8827"/>
      <sheetName val="_SHOPLIST.xls__VW__VU________86"/>
      <sheetName val="_SHOPLIST.xls__SHOPLIST_xl_8828"/>
      <sheetName val="_SHOPLIST.xls__SHOPLIST_xl_8829"/>
      <sheetName val="_SHOPLIST.xls__SHOPLIST_xl_8830"/>
      <sheetName val="_SHOPLIST.xls__SHOPLIST_xl_8831"/>
      <sheetName val="_SHOPLIST.xls__SHOPLIST_xl_8832"/>
      <sheetName val="_SHOPLIST.xls__SHOPLIST_xl_8833"/>
      <sheetName val="_SHOPLIST.xls__SHOPLIST_xl_8834"/>
      <sheetName val="_SHOPLIST.xls__SHOPLIST_xl_8835"/>
      <sheetName val="_SHOPLIST.xls__SHOPLIST_xl_8836"/>
      <sheetName val="_SHOPLIST.xls__SHOPLIST_xl_8837"/>
      <sheetName val="_SHOPLIST.xls__SHOPLIST_xl_8838"/>
      <sheetName val="_SHOPLIST.xls__SHOPLIST_xl_8839"/>
      <sheetName val="_SHOPLIST.xls__SHOPLIST_xl_8840"/>
      <sheetName val="_SHOPLIST.xls__SHOPLIST_xl_8841"/>
      <sheetName val="_SHOPLIST.xls__SHOPLIST_xl_8842"/>
      <sheetName val="_SHOPLIST.xls__SHOPLIST_xl_8843"/>
      <sheetName val="_SHOPLIST.xls__SHOPLIST_xl_8844"/>
      <sheetName val="_SHOPLIST.xls__SHOPLIST_xl_8845"/>
      <sheetName val="_SHOPLIST.xls__SHOPLIST_xl_8846"/>
      <sheetName val="_SHOPLIST.xls__SHOPLIST_xl_8847"/>
      <sheetName val="_SHOPLIST.xls__SHOPLIST_xl_8848"/>
      <sheetName val="_SHOPLIST.xls__SHOPLIST_xl_8849"/>
      <sheetName val="_SHOPLIST.xls__SHOPLIST_xl_8850"/>
      <sheetName val="_SHOPLIST.xls__SHOPLIST_xl_8851"/>
      <sheetName val="_SHOPLIST.xls__SHOPLIST_xl_8852"/>
      <sheetName val="_SHOPLIST.xls__SHOPLIST_xl_8853"/>
      <sheetName val="_SHOPLIST.xls__SHOPLIST_xl_8854"/>
      <sheetName val="_SHOPLIST.xls__SHOPLIST_xl_8855"/>
      <sheetName val="_SHOPLIST.xls__SHOPLIST_xl_8856"/>
      <sheetName val="_SHOPLIST.xls__SHOPLIST_xl_8857"/>
      <sheetName val="_SHOPLIST.xls__SHOPLIST_xl_8858"/>
      <sheetName val="_SHOPLIST.xls__SHOPLIST_xl_8859"/>
      <sheetName val="_SHOPLIST.xls__SHOPLIST_xl_8860"/>
      <sheetName val="_SHOPLIST.xls__SHOPLIST_xl_8861"/>
      <sheetName val="_SHOPLIST.xls__SHOPLIST_xl_8862"/>
      <sheetName val="_SHOPLIST.xls__SHOPLIST_xl_8863"/>
      <sheetName val="_SHOPLIST.xls__SHOPLIST_xl_8864"/>
      <sheetName val="_SHOPLIST.xls__SHOPLIST_xl_8865"/>
      <sheetName val="_SHOPLIST.xls__SHOPLIST_xl_8866"/>
      <sheetName val="_SHOPLIST.xls__SHOPLIST_xl_8867"/>
      <sheetName val="_SHOPLIST.xls__SHOPLIST_xl_8868"/>
      <sheetName val="_SHOPLIST.xls__SHOPLIST_xl_8869"/>
      <sheetName val="_SHOPLIST.xls__SHOPLIST_xl_8870"/>
      <sheetName val="_SHOPLIST.xls__SHOPLIST_xl_8871"/>
      <sheetName val="_SHOPLIST.xls__SHOPLIST_xl_8872"/>
      <sheetName val="_SHOPLIST.xls__SHOPLIST_xl_8873"/>
      <sheetName val="_SHOPLIST.xls__SHOPLIST_xl_8874"/>
      <sheetName val="_SHOPLIST.xls__SHOPLIST_xl_8875"/>
      <sheetName val="_SHOPLIST.xls__SHOPLIST_xl_8876"/>
      <sheetName val="_SHOPLIST.xls__SHOPLIST_xl_8877"/>
      <sheetName val="_SHOPLIST.xls__SHOPLIST_xl_8878"/>
      <sheetName val="_SHOPLIST.xls__SHOPLIST_xl_8879"/>
      <sheetName val="_SHOPLIST.xls__SHOPLIST_xl_8880"/>
      <sheetName val="_SHOPLIST.xls__SHOPLIST_xl_8881"/>
      <sheetName val="_SHOPLIST.xls__SHOPLIST_xl_8882"/>
      <sheetName val="_SHOPLIST.xls__SHOPLIST_xl_8883"/>
      <sheetName val="_SHOPLIST.xls__SHOPLIST_xl_8884"/>
      <sheetName val="_SHOPLIST.xls__SHOPLIST_xl_8885"/>
      <sheetName val="_SHOPLIST.xls__SHOPLIST_xl_8886"/>
      <sheetName val="_SHOPLIST.xls__SHOPLIST_xl_8887"/>
      <sheetName val="_SHOPLIST.xls__SHOPLIST_xl_8888"/>
      <sheetName val="_SHOPLIST.xls__SHOPLIST_xl_8889"/>
      <sheetName val="_SHOPLIST.xls__SHOPLIST_xl_8890"/>
      <sheetName val="_SHOPLIST.xls__SHOPLIST_xl_8891"/>
      <sheetName val="_SHOPLIST.xls__SHOPLIST_xl_8892"/>
      <sheetName val="_SHOPLIST.xls__SHOPLIST_xl_8893"/>
      <sheetName val="_SHOPLIST.xls__SHOPLIST_xl_8894"/>
      <sheetName val="_SHOPLIST.xls__SHOPLIST_xl_8895"/>
      <sheetName val="_SHOPLIST.xls__SHOPLIST_xl_8896"/>
      <sheetName val="_SHOPLIST.xls__SHOPLIST_xl_8897"/>
      <sheetName val="_SHOPLIST.xls__SHOPLIST_xl_8898"/>
      <sheetName val="_SHOPLIST.xls__SHOPLIST_xl_8899"/>
      <sheetName val="_SHOPLIST.xls__SHOPLIST_xl_8900"/>
      <sheetName val="_SHOPLIST.xls__SHOPLIST_xl_8901"/>
      <sheetName val="_SHOPLIST.xls__SHOPLIST_xl_8902"/>
      <sheetName val="_SHOPLIST.xls__SHOPLIST_xl_8903"/>
      <sheetName val="_SHOPLIST.xls__SHOPLIST_xl_8904"/>
      <sheetName val="_SHOPLIST.xls__SHOPLIST_xl_8905"/>
      <sheetName val="_SHOPLIST.xls__SHOPLIST_xl_8906"/>
      <sheetName val="_SHOPLIST.xls__SHOPLIST_xl_8907"/>
      <sheetName val="_SHOPLIST.xls__SHOPLIST_xl_8908"/>
      <sheetName val="_SHOPLIST.xls__SHOPLIST_xl_8909"/>
      <sheetName val="_SHOPLIST.xls__SHOPLIST_xl_8910"/>
      <sheetName val="_SHOPLIST.xls__SHOPLIST_xl_8911"/>
      <sheetName val="_SHOPLIST.xls__SHOPLIST_xl_8912"/>
      <sheetName val="_SHOPLIST.xls__SHOPLIST_xl_8913"/>
      <sheetName val="_SHOPLIST.xls__SHOPLIST_xl_8914"/>
      <sheetName val="_SHOPLIST.xls__SHOPLIST_xl_8915"/>
      <sheetName val="_SHOPLIST.xls__SHOPLIST_xl_8916"/>
      <sheetName val="_SHOPLIST.xls__SHOPLIST_xl_8917"/>
      <sheetName val="_SHOPLIST.xls__SHOPLIST_xl_8918"/>
      <sheetName val="_SHOPLIST.xls__SHOPLIST_xl_8919"/>
      <sheetName val="_SHOPLIST.xls__SHOPLIST_xl_8920"/>
      <sheetName val="_SHOPLIST.xls__SHOPLIST_xl_8921"/>
      <sheetName val="_SHOPLIST.xls__SHOPLIST_xl_8922"/>
      <sheetName val="_SHOPLIST.xls__SHOPLIST_xl_8923"/>
      <sheetName val="_SHOPLIST.xls__SHOPLIST_xl_8924"/>
      <sheetName val="_SHOPLIST.xls__SHOPLIST_xl_8925"/>
      <sheetName val="_SHOPLIST.xls__SHOPLIST_xl_8926"/>
      <sheetName val="_SHOPLIST.xls__SHOPLIST_xl_8927"/>
      <sheetName val="_SHOPLIST.xls__SHOPLIST_xl_8928"/>
      <sheetName val="_SHOPLIST.xls__SHOPLIST_xl_8929"/>
      <sheetName val="_SHOPLIST.xls__SHOPLIST_xl_8930"/>
      <sheetName val="_SHOPLIST.xls__SHOPLIST_xl_8931"/>
      <sheetName val="_SHOPLIST.xls__SHOPLIST_xl_8932"/>
      <sheetName val="_SHOPLIST.xls__SHOPLIST_xl_8933"/>
      <sheetName val="_SHOPLIST.xls__SHOPLIST_xl_8934"/>
      <sheetName val="_SHOPLIST.xls__SHOPLIST_xl_8935"/>
      <sheetName val="_SHOPLIST.xls__SHOPLIST_xl_8936"/>
      <sheetName val="_SHOPLIST.xls__SHOPLIST_xl_8937"/>
      <sheetName val="_SHOPLIST.xls__SHOPLIST_xl_8938"/>
      <sheetName val="_SHOPLIST.xls__SHOPLIST_xl_8939"/>
      <sheetName val="_SHOPLIST.xls__SHOPLIST_xl_8940"/>
      <sheetName val="_SHOPLIST.xls__SHOPLIST_xl_8941"/>
      <sheetName val="_SHOPLIST.xls__SHOPLIST_xl_8942"/>
      <sheetName val="_SHOPLIST.xls__SHOPLIST_xl_8943"/>
      <sheetName val="_SHOPLIST.xls__SHOPLIST_xl_8944"/>
      <sheetName val="_SHOPLIST.xls__SHOPLIST_xl_8945"/>
      <sheetName val="_SHOPLIST.xls__SHOPLIST_xl_8946"/>
      <sheetName val="_SHOPLIST.xls__SHOPLIST_xl_8947"/>
      <sheetName val="_SHOPLIST.xls__SHOPLIST_xl_8948"/>
      <sheetName val="_SHOPLIST.xls__SHOPLIST_xl_8949"/>
      <sheetName val="_SHOPLIST.xls__SHOPLIST_xl_8950"/>
      <sheetName val="_SHOPLIST.xls__SHOPLIST_xl_8951"/>
      <sheetName val="_SHOPLIST.xls__SHOPLIST_xl_8952"/>
      <sheetName val="_SHOPLIST.xls__SHOPLIST_xl_8953"/>
      <sheetName val="_SHOPLIST.xls__SHOPLIST_xl_8954"/>
      <sheetName val="_SHOPLIST.xls__SHOPLIST_xl_8955"/>
      <sheetName val="_SHOPLIST.xls__SHOPLIST_xl_8956"/>
      <sheetName val="_SHOPLIST.xls__SHOPLIST_xl_8957"/>
      <sheetName val="_SHOPLIST.xls__SHOPLIST_xl_8958"/>
      <sheetName val="_SHOPLIST.xls__SHOPLIST_xl_8959"/>
      <sheetName val="_SHOPLIST.xls__SHOPLIST_xl_8960"/>
      <sheetName val="_SHOPLIST.xls__SHOPLIST_xl_8961"/>
      <sheetName val="_SHOPLIST.xls__SHOPLIST_xl_8962"/>
      <sheetName val="_SHOPLIST.xls__SHOPLIST_xl_8963"/>
      <sheetName val="_SHOPLIST.xls__SHOPLIST_xl_8964"/>
      <sheetName val="_SHOPLIST.xls__SHOPLIST_xl_8965"/>
      <sheetName val="_SHOPLIST.xls__SHOPLIST_xl_8966"/>
      <sheetName val="_SHOPLIST.xls__SHOPLIST_xl_8967"/>
      <sheetName val="_SHOPLIST.xls__SHOPLIST_xl_8968"/>
      <sheetName val="_SHOPLIST.xls__SHOPLIST_xl_8969"/>
      <sheetName val="_SHOPLIST.xls__SHOPLIST_xl_8970"/>
      <sheetName val="_SHOPLIST.xls__SHOPLIST_xl_8971"/>
      <sheetName val="_SHOPLIST.xls__SHOPLIST_xl_8972"/>
      <sheetName val="_SHOPLIST.xls__SHOPLIST_xl_8973"/>
      <sheetName val="_SHOPLIST.xls__SHOPLIST_xl_8974"/>
      <sheetName val="_SHOPLIST.xls__SHOPLIST_xl_8975"/>
      <sheetName val="_SHOPLIST.xls__SHOPLIST_xl_8976"/>
      <sheetName val="_SHOPLIST.xls__SHOPLIST_xl_8977"/>
      <sheetName val="_SHOPLIST.xls__SHOPLIST_xl_8978"/>
      <sheetName val="_SHOPLIST.xls__SHOPLIST_xl_8979"/>
      <sheetName val="_SHOPLIST.xls__SHOPLIST_xl_8980"/>
      <sheetName val="_SHOPLIST.xls__SHOPLIST_xl_8981"/>
      <sheetName val="_SHOPLIST.xls__SHOPLIST_xl_8982"/>
      <sheetName val="_SHOPLIST.xls__SHOPLIST_xl_8983"/>
      <sheetName val="_SHOPLIST.xls__SHOPLIST_xl_8984"/>
      <sheetName val="_SHOPLIST.xls_70___0_s__i___105"/>
      <sheetName val="_SHOPLIST.xls__VW__VU________87"/>
      <sheetName val="_SHOPLIST.xls_70___0_s__i___106"/>
      <sheetName val="_SHOPLIST.xls__SHOPLIST_xl_8985"/>
      <sheetName val="_SHOPLIST.xls__SHOPLIST_xl_8986"/>
      <sheetName val="_SHOPLIST.xls__SHOPLIST_xl_8987"/>
      <sheetName val="_SHOPLIST.xls_70___0_s__i___107"/>
      <sheetName val="_SHOPLIST.xls__VW__VU________88"/>
      <sheetName val="_SHOPLIST.xls__SHOPLIST_xl_8988"/>
      <sheetName val="_SHOPLIST.xls__SHOPLIST_xl_8989"/>
      <sheetName val="_SHOPLIST.xls__SHOPLIST_xl_8990"/>
      <sheetName val="_SHOPLIST.xls__SHOPLIST_xl_8991"/>
      <sheetName val="_SHOPLIST.xls__SHOPLIST_xl_8992"/>
      <sheetName val="_SHOPLIST.xls__SHOPLIST_xl_8993"/>
      <sheetName val="_SHOPLIST.xls__SHOPLIST_xl_8994"/>
      <sheetName val="_SHOPLIST.xls__SHOPLIST_xl_8995"/>
      <sheetName val="_SHOPLIST.xls__SHOPLIST_xl_8996"/>
      <sheetName val="_SHOPLIST.xls__SHOPLIST_xl_8997"/>
      <sheetName val="_SHOPLIST.xls__SHOPLIST_xl_8998"/>
      <sheetName val="_SHOPLIST.xls__SHOPLIST_xl_8999"/>
      <sheetName val="_SHOPLIST.xls__SHOPLIST_xl_9000"/>
      <sheetName val="_SHOPLIST.xls__SHOPLIST_xl_9001"/>
      <sheetName val="_SHOPLIST.xls__SHOPLIST_xl_9002"/>
      <sheetName val="_SHOPLIST.xls__SHOPLIST_xl_9003"/>
      <sheetName val="_SHOPLIST.xls__SHOPLIST_xl_9004"/>
      <sheetName val="_SHOPLIST.xls__SHOPLIST_xl_9005"/>
      <sheetName val="_SHOPLIST.xls__SHOPLIST_xl_9006"/>
      <sheetName val="_SHOPLIST.xls__SHOPLIST_xl_9007"/>
      <sheetName val="_SHOPLIST.xls__SHOPLIST_xl_9008"/>
      <sheetName val="_SHOPLIST.xls__SHOPLIST_xl_9009"/>
      <sheetName val="_SHOPLIST.xls__SHOPLIST_xl_9010"/>
      <sheetName val="_SHOPLIST.xls__SHOPLIST_xl_9011"/>
      <sheetName val="_SHOPLIST.xls__SHOPLIST_xl_9012"/>
      <sheetName val="_SHOPLIST.xls__SHOPLIST_xl_9013"/>
      <sheetName val="_SHOPLIST.xls__SHOPLIST_xl_9014"/>
      <sheetName val="_SHOPLIST.xls__SHOPLIST_xl_9015"/>
      <sheetName val="_SHOPLIST.xls__SHOPLIST_xl_9016"/>
      <sheetName val="_SHOPLIST.xls__SHOPLIST_xl_9017"/>
      <sheetName val="_SHOPLIST.xls__SHOPLIST_xl_9018"/>
      <sheetName val="_SHOPLIST.xls__SHOPLIST_xl_9019"/>
      <sheetName val="_SHOPLIST.xls__SHOPLIST_xl_9020"/>
      <sheetName val="_SHOPLIST.xls__SHOPLIST_xl_9021"/>
      <sheetName val="_SHOPLIST.xls__SHOPLIST_xl_9022"/>
      <sheetName val="_SHOPLIST.xls__SHOPLIST_xl_9023"/>
      <sheetName val="_SHOPLIST.xls__SHOPLIST_xl_9024"/>
      <sheetName val="_SHOPLIST.xls__SHOPLIST_xl_9025"/>
      <sheetName val="_SHOPLIST.xls__SHOPLIST_xl_9026"/>
      <sheetName val="_SHOPLIST.xls__SHOPLIST_xl_9027"/>
      <sheetName val="_SHOPLIST.xls__SHOPLIST_xl_9028"/>
      <sheetName val="_SHOPLIST.xls__SHOPLIST_xl_9029"/>
      <sheetName val="_SHOPLIST.xls__SHOPLIST_xl_9030"/>
      <sheetName val="_SHOPLIST.xls__SHOPLIST_xl_9031"/>
      <sheetName val="_SHOPLIST.xls__SHOPLIST_xl_9032"/>
      <sheetName val="_SHOPLIST.xls__SHOPLIST_xl_9033"/>
      <sheetName val="_SHOPLIST.xls__SHOPLIST_xl_9034"/>
      <sheetName val="_SHOPLIST.xls__SHOPLIST_xl_9035"/>
      <sheetName val="_SHOPLIST.xls_70___0_s__i___108"/>
      <sheetName val="_SHOPLIST.xls__SHOPLIST_xl_9036"/>
      <sheetName val="_SHOPLIST.xls__SHOPLIST_xl_9037"/>
      <sheetName val="_SHOPLIST.xls__SHOPLIST_xl_9038"/>
      <sheetName val="_SHOPLIST.xls__VW__VU________89"/>
      <sheetName val="_SHOPLIST.xls__SHOPLIST_xl_9039"/>
      <sheetName val="_SHOPLIST.xls__SHOPLIST_xl_9040"/>
      <sheetName val="_SHOPLIST.xls__SHOPLIST_xl_9041"/>
      <sheetName val="_SHOPLIST.xls__SHOPLIST_xl_9042"/>
      <sheetName val="_SHOPLIST.xls__SHOPLIST_xl_9043"/>
      <sheetName val="_SHOPLIST.xls__SHOPLIST_xl_9044"/>
      <sheetName val="_SHOPLIST.xls__SHOPLIST_xl_9045"/>
      <sheetName val="_SHOPLIST.xls__SHOPLIST_xl_9046"/>
      <sheetName val="_SHOPLIST.xls__SHOPLIST_xl_9047"/>
      <sheetName val="_SHOPLIST.xls__SHOPLIST_xl_9048"/>
      <sheetName val="_SHOPLIST.xls__SHOPLIST_xl_9049"/>
      <sheetName val="_SHOPLIST.xls__SHOPLIST_xl_9050"/>
      <sheetName val="_SHOPLIST.xls__SHOPLIST_xl_9051"/>
      <sheetName val="_SHOPLIST.xls__SHOPLIST_xl_9052"/>
      <sheetName val="_SHOPLIST.xls__SHOPLIST_xl_9053"/>
      <sheetName val="_SHOPLIST.xls__SHOPLIST_xl_9054"/>
      <sheetName val="_SHOPLIST.xls__SHOPLIST_xl_9055"/>
      <sheetName val="_SHOPLIST.xls__SHOPLIST_xl_9056"/>
      <sheetName val="_SHOPLIST.xls__SHOPLIST_xl_9057"/>
      <sheetName val="_SHOPLIST.xls__SHOPLIST_xl_9058"/>
      <sheetName val="_SHOPLIST.xls__SHOPLIST_xl_9059"/>
      <sheetName val="_SHOPLIST.xls__SHOPLIST_xl_9060"/>
      <sheetName val="_SHOPLIST.xls__SHOPLIST_xl_9061"/>
      <sheetName val="_SHOPLIST.xls__SHOPLIST_xl_9062"/>
      <sheetName val="_SHOPLIST.xls__SHOPLIST_xl_9063"/>
      <sheetName val="_SHOPLIST.xls__SHOPLIST_xl_9064"/>
      <sheetName val="_SHOPLIST.xls__SHOPLIST_xl_9065"/>
      <sheetName val="_SHOPLIST.xls__SHOPLIST_xl_9066"/>
      <sheetName val="_SHOPLIST.xls__SHOPLIST_xl_9067"/>
      <sheetName val="_SHOPLIST.xls__SHOPLIST_xl_9068"/>
      <sheetName val="_SHOPLIST.xls__SHOPLIST_xl_9069"/>
      <sheetName val="_SHOPLIST.xls__SHOPLIST_xl_9070"/>
      <sheetName val="_SHOPLIST.xls__SHOPLIST_xl_9071"/>
      <sheetName val="_SHOPLIST.xls__SHOPLIST_xl_9072"/>
      <sheetName val="_SHOPLIST.xls__SHOPLIST_xl_9073"/>
      <sheetName val="_SHOPLIST.xls__SHOPLIST_xl_9074"/>
      <sheetName val="_SHOPLIST.xls__SHOPLIST_xl_9075"/>
      <sheetName val="_SHOPLIST.xls__SHOPLIST_xl_9076"/>
      <sheetName val="_SHOPLIST.xls__SHOPLIST_xl_9077"/>
      <sheetName val="_SHOPLIST.xls__SHOPLIST_xl_9078"/>
      <sheetName val="_SHOPLIST.xls__SHOPLIST_xl_9079"/>
      <sheetName val="_SHOPLIST.xls__SHOPLIST_xl_9080"/>
      <sheetName val="_SHOPLIST.xls__SHOPLIST_xl_9081"/>
      <sheetName val="_SHOPLIST.xls__SHOPLIST_xl_9082"/>
      <sheetName val="_SHOPLIST.xls__SHOPLIST_xl_9083"/>
      <sheetName val="_SHOPLIST.xls__SHOPLIST_xl_9084"/>
      <sheetName val="_SHOPLIST.xls__SHOPLIST_xl_9085"/>
      <sheetName val="_SHOPLIST.xls__SHOPLIST_xl_9086"/>
      <sheetName val="_SHOPLIST.xls__SHOPLIST_xl_9087"/>
      <sheetName val="_SHOPLIST.xls__SHOPLIST_xl_9088"/>
      <sheetName val="_SHOPLIST.xls__SHOPLIST_xl_9089"/>
      <sheetName val="_SHOPLIST.xls__SHOPLIST_xl_9090"/>
      <sheetName val="_SHOPLIST.xls__SHOPLIST_xl_9091"/>
      <sheetName val="_SHOPLIST.xls__SHOPLIST_xl_9092"/>
      <sheetName val="_SHOPLIST.xls__SHOPLIST_xl_9093"/>
      <sheetName val="_SHOPLIST.xls__SHOPLIST_xl_9094"/>
      <sheetName val="_SHOPLIST.xls__SHOPLIST_xl_9095"/>
      <sheetName val="_SHOPLIST.xls__SHOPLIST_xl_9096"/>
      <sheetName val="_SHOPLIST.xls__SHOPLIST_xl_9097"/>
      <sheetName val="_SHOPLIST.xls__SHOPLIST_xl_9098"/>
      <sheetName val="_SHOPLIST.xls_70___0_s__i___109"/>
      <sheetName val="_SHOPLIST.xls__SHOPLIST_xl_9099"/>
      <sheetName val="_SHOPLIST.xls__SHOPLIST_xl_9812"/>
      <sheetName val="_SHOPLIST.xls__SHOPLIST_xl_9813"/>
      <sheetName val="_SHOPLIST.xls__VW_VU____t__0__3"/>
      <sheetName val="_SHOPLIST.xls__SHOPLIST_xl_9814"/>
      <sheetName val="_SHOPLIST.xls__SHOPLIST_xl_9815"/>
      <sheetName val="_SHOPLIST.xls__SHOPLIST_xl_9816"/>
      <sheetName val="_SHOPLIST.xls__SHOPLIST_xl_9817"/>
      <sheetName val="_SHOPLIST.xls_70_x005f_x0000___0_x_33"/>
      <sheetName val="_SHOPLIST.xls__SHOPLIST_xl_9100"/>
      <sheetName val="_SHOPLIST.xls__SHOPLIST_xl_9101"/>
      <sheetName val="_SHOPLIST.xls__SHOPLIST_xl_9818"/>
      <sheetName val="_SHOPLIST.xls__SHOPLIST_xl_9819"/>
      <sheetName val="_SHOPLIST.xls_70___0_s__i___110"/>
      <sheetName val="_SHOPLIST.xls__SHOPLIST_xl_9102"/>
      <sheetName val="_SHOPLIST.xls__SHOPLIST_xl_9820"/>
      <sheetName val="_SHOPLIST.xls__SHOPLIST_xl_9821"/>
      <sheetName val="_SHOPLIST.xls__SHOPLIST_xl_9822"/>
      <sheetName val="_SHOPLIST.xls__SHOPLIST_xl_9103"/>
      <sheetName val="_SHOPLIST.xls__SHOPLIST_xl_9104"/>
      <sheetName val="_SHOPLIST.xls__SHOPLIST_xl_9105"/>
      <sheetName val="_SHOPLIST.xls__SHOPLIST_xl_9106"/>
      <sheetName val="_SHOPLIST.xls__SHOPLIST_xl_9107"/>
      <sheetName val="_SHOPLIST.xls__SHOPLIST_xl_9108"/>
      <sheetName val="_SHOPLIST.xls__SHOPLIST_xl_9823"/>
      <sheetName val="_SHOPLIST.xls__SHOPLIST_xl_9109"/>
      <sheetName val="_SHOPLIST.xls__SHOPLIST_xl_9110"/>
      <sheetName val="_SHOPLIST.xls__SHOPLIST_xl_9111"/>
      <sheetName val="_SHOPLIST.xls__SHOPLIST_xl_9112"/>
      <sheetName val="_SHOPLIST.xls__SHOPLIST_xl_9824"/>
      <sheetName val="_SHOPLIST.xls__SHOPLIST_xl_9113"/>
      <sheetName val="_SHOPLIST.xls__SHOPLIST_xl_9825"/>
      <sheetName val="_SHOPLIST.xls__SHOPLIST_xl_9114"/>
      <sheetName val="_SHOPLIST.xls__SHOPLIST_xl_9826"/>
      <sheetName val="_SHOPLIST.xls__SHOPLIST_xl_9115"/>
      <sheetName val="_SHOPLIST.xls__SHOPLIST_xl_9827"/>
      <sheetName val="_SHOPLIST.xls__SHOPLIST_xl_9116"/>
      <sheetName val="_SHOPLIST.xls__SHOPLIST_xl_9117"/>
      <sheetName val="_SHOPLIST.xls__SHOPLIST_xl_9118"/>
      <sheetName val="_SHOPLIST.xls__SHOPLIST_xl_9119"/>
      <sheetName val="_SHOPLIST.xls__SHOPLIST_xl_9120"/>
      <sheetName val="_SHOPLIST.xls__SHOPLIST_xl_9121"/>
      <sheetName val="_SHOPLIST.xls__SHOPLIST_xl_9122"/>
      <sheetName val="_SHOPLIST.xls__SHOPLIST_xl_9123"/>
      <sheetName val="_SHOPLIST.xls__SHOPLIST_xl_9124"/>
      <sheetName val="_SHOPLIST.xls__SHOPLIST_xl_9125"/>
      <sheetName val="_SHOPLIST.xls__SHOPLIST_xl_9126"/>
      <sheetName val="_SHOPLIST.xls__SHOPLIST_xl_9127"/>
      <sheetName val="_SHOPLIST.xls__SHOPLIST_xl_9128"/>
      <sheetName val="_SHOPLIST.xls__SHOPLIST_xl_9828"/>
      <sheetName val="_SHOPLIST.xls__SHOPLIST_xl_9129"/>
      <sheetName val="_SHOPLIST.xls__SHOPLIST_xl_9130"/>
      <sheetName val="_SHOPLIST.xls__SHOPLIST_xl_9131"/>
      <sheetName val="_SHOPLIST.xls__SHOPLIST_xl_9829"/>
      <sheetName val="_SHOPLIST.xls__SHOPLIST_xl_9132"/>
      <sheetName val="_SHOPLIST.xls__SHOPLIST_xl_9133"/>
      <sheetName val="_SHOPLIST.xls__SHOPLIST_xl_9134"/>
      <sheetName val="_SHOPLIST.xls__SHOPLIST_xl_9135"/>
      <sheetName val="_SHOPLIST.xls__SHOPLIST_xl_9136"/>
      <sheetName val="_SHOPLIST.xls__SHOPLIST_xl_9137"/>
      <sheetName val="_SHOPLIST.xls__SHOPLIST_xl_9138"/>
      <sheetName val="_SHOPLIST.xls__SHOPLIST_xl_9139"/>
      <sheetName val="_SHOPLIST.xls__SHOPLIST_xl_9140"/>
      <sheetName val="_SHOPLIST.xls__SHOPLIST_xl_9830"/>
      <sheetName val="_SHOPLIST.xls__SHOPLIST_xl_9141"/>
      <sheetName val="_SHOPLIST.xls__SHOPLIST_xl_9142"/>
      <sheetName val="_SHOPLIST.xls__SHOPLIST_xl_9143"/>
      <sheetName val="_SHOPLIST.xls__SHOPLIST_xl_9144"/>
      <sheetName val="_SHOPLIST.xls__SHOPLIST_xl_9145"/>
      <sheetName val="_SHOPLIST.xls__SHOPLIST_xl_9146"/>
      <sheetName val="_SHOPLIST.xls__SHOPLIST_xl_9147"/>
      <sheetName val="_SHOPLIST.xls__SHOPLIST_xl_9831"/>
      <sheetName val="_SHOPLIST.xls__SHOPLIST_xl_9148"/>
      <sheetName val="_SHOPLIST.xls__SHOPLIST_xl_9149"/>
      <sheetName val="_SHOPLIST.xls__SHOPLIST_xl_9150"/>
      <sheetName val="_SHOPLIST.xls__SHOPLIST_xl_9151"/>
      <sheetName val="_SHOPLIST.xls__SHOPLIST_xl_9152"/>
      <sheetName val="_SHOPLIST.xls__SHOPLIST_xl_9153"/>
      <sheetName val="_SHOPLIST.xls__SHOPLIST_xl_9154"/>
      <sheetName val="_SHOPLIST.xls__SHOPLIST_xl_9155"/>
      <sheetName val="_SHOPLIST.xls__SHOPLIST_xl_9156"/>
      <sheetName val="_SHOPLIST.xls__SHOPLIST_xl_9832"/>
      <sheetName val="_SHOPLIST.xls__SHOPLIST_xl_9157"/>
      <sheetName val="_SHOPLIST.xls__SHOPLIST_xl_9158"/>
      <sheetName val="_SHOPLIST.xls__SHOPLIST_xl_9159"/>
      <sheetName val="_SHOPLIST.xls__SHOPLIST_xl_9160"/>
      <sheetName val="_SHOPLIST.xls__SHOPLIST_xl_9161"/>
      <sheetName val="_SHOPLIST.xls__SHOPLIST_xl_9162"/>
      <sheetName val="_SHOPLIST.xls__SHOPLIST_xl_9163"/>
      <sheetName val="_SHOPLIST.xls__SHOPLIST_xl_9164"/>
      <sheetName val="_SHOPLIST.xls__SHOPLIST_xl_9165"/>
      <sheetName val="_SHOPLIST.xls__SHOPLIST_xl_9833"/>
      <sheetName val="_SHOPLIST.xls__SHOPLIST_xl_9834"/>
      <sheetName val="_SHOPLIST.xls__SHOPLIST_xl_9166"/>
      <sheetName val="_SHOPLIST.xls__SHOPLIST_xl_9167"/>
      <sheetName val="_SHOPLIST.xls__SHOPLIST_xl_9168"/>
      <sheetName val="_SHOPLIST.xls__SHOPLIST_xl_9169"/>
      <sheetName val="_SHOPLIST.xls__SHOPLIST_xl_9170"/>
      <sheetName val="_SHOPLIST.xls__SHOPLIST_xl_9171"/>
      <sheetName val="_SHOPLIST.xls__SHOPLIST_xl_9172"/>
      <sheetName val="_SHOPLIST.xls__SHOPLIST_xl_9173"/>
      <sheetName val="_SHOPLIST.xls__SHOPLIST_xl_9174"/>
      <sheetName val="_SHOPLIST.xls__SHOPLIST_xl_9835"/>
      <sheetName val="_SHOPLIST.xls__SHOPLIST_xl_9175"/>
      <sheetName val="_SHOPLIST.xls__SHOPLIST_xl_9176"/>
      <sheetName val="_SHOPLIST.xls__SHOPLIST_xl_9177"/>
      <sheetName val="_SHOPLIST.xls__SHOPLIST_xl_9178"/>
      <sheetName val="_SHOPLIST.xls__SHOPLIST_xl_9179"/>
      <sheetName val="_SHOPLIST.xls__SHOPLIST_xl_9180"/>
      <sheetName val="_SHOPLIST.xls__SHOPLIST_xl_9181"/>
      <sheetName val="_SHOPLIST.xls__SHOPLIST_xl_9182"/>
      <sheetName val="_SHOPLIST.xls__SHOPLIST_xl_9183"/>
      <sheetName val="_SHOPLIST.xls__SHOPLIST_xl_9184"/>
      <sheetName val="_SHOPLIST.xls__SHOPLIST_xl_9185"/>
      <sheetName val="_SHOPLIST.xls__SHOPLIST_xl_9186"/>
      <sheetName val="_SHOPLIST.xls__SHOPLIST_xl_9187"/>
      <sheetName val="_SHOPLIST.xls__SHOPLIST_xl_9188"/>
      <sheetName val="_SHOPLIST.xls__SHOPLIST_xl_9189"/>
      <sheetName val="_SHOPLIST.xls__SHOPLIST_xl_9190"/>
      <sheetName val="_SHOPLIST.xls__SHOPLIST_xl_9191"/>
      <sheetName val="_SHOPLIST.xls__SHOPLIST_xl_9192"/>
      <sheetName val="_SHOPLIST.xls__SHOPLIST_xl_9836"/>
      <sheetName val="_SHOPLIST.xls__SHOPLIST_xl_9193"/>
      <sheetName val="_SHOPLIST.xls__SHOPLIST_xl_9194"/>
      <sheetName val="_SHOPLIST.xls__SHOPLIST_xl_9195"/>
      <sheetName val="_SHOPLIST.xls__SHOPLIST_xl_9196"/>
      <sheetName val="_SHOPLIST.xls__SHOPLIST_xl_9197"/>
      <sheetName val="_SHOPLIST.xls__SHOPLIST_xl_9198"/>
      <sheetName val="_SHOPLIST.xls__SHOPLIST_xl_9199"/>
      <sheetName val="_SHOPLIST.xls__SHOPLIST_xl_9200"/>
      <sheetName val="_SHOPLIST.xls__SHOPLIST_xl_9201"/>
      <sheetName val="_SHOPLIST.xls__SHOPLIST_xl_9202"/>
      <sheetName val="_SHOPLIST.xls__SHOPLIST_xl_9837"/>
      <sheetName val="_SHOPLIST.xls__SHOPLIST_xl_9838"/>
      <sheetName val="_SHOPLIST.xls__SHOPLIST_xl_9203"/>
      <sheetName val="_SHOPLIST.xls__SHOPLIST_xl_9204"/>
      <sheetName val="_SHOPLIST.xls__SHOPLIST_xl_9205"/>
      <sheetName val="_SHOPLIST.xls__SHOPLIST_xl_9206"/>
      <sheetName val="_SHOPLIST.xls__SHOPLIST_xl_9207"/>
      <sheetName val="_SHOPLIST.xls__SHOPLIST_xl_9208"/>
      <sheetName val="_SHOPLIST.xls__SHOPLIST_xl_9209"/>
      <sheetName val="_SHOPLIST.xls__SHOPLIST_xl_9210"/>
      <sheetName val="_SHOPLIST.xls__SHOPLIST_xl_9211"/>
      <sheetName val="_SHOPLIST.xls__SHOPLIST_xl_9839"/>
      <sheetName val="_SHOPLIST.xls__SHOPLIST_xl_9212"/>
      <sheetName val="_SHOPLIST.xls__SHOPLIST_xl_9213"/>
      <sheetName val="_SHOPLIST.xls__SHOPLIST_xl_9214"/>
      <sheetName val="_SHOPLIST.xls__SHOPLIST_xl_9215"/>
      <sheetName val="_SHOPLIST.xls__SHOPLIST_xl_9216"/>
      <sheetName val="_SHOPLIST.xls__SHOPLIST_xl_9217"/>
      <sheetName val="_SHOPLIST.xls__SHOPLIST_xl_9218"/>
      <sheetName val="_SHOPLIST.xls__SHOPLIST_xl_9219"/>
      <sheetName val="_SHOPLIST.xls__SHOPLIST_xl_9220"/>
      <sheetName val="_SHOPLIST.xls_70_x005f_x005f_x005f_x0000_25"/>
      <sheetName val="_SHOPLIST.xls__SHOPLIST_xl_9221"/>
      <sheetName val="_SHOPLIST.xls__SHOPLIST_xl_9222"/>
      <sheetName val="_SHOPLIST.xls__SHOPLIST_xl_9223"/>
      <sheetName val="_SHOPLIST.xls__SHOPLIST_xl_9840"/>
      <sheetName val="_SHOPLIST.xls__SHOPLIST_xl_9224"/>
      <sheetName val="_SHOPLIST.xls__SHOPLIST_xl_9225"/>
      <sheetName val="_SHOPLIST.xls__SHOPLIST_xl_9226"/>
      <sheetName val="_SHOPLIST.xls__SHOPLIST_xl_9841"/>
      <sheetName val="_SHOPLIST.xls__SHOPLIST_xl_9842"/>
      <sheetName val="_SHOPLIST.xls__SHOPLIST_xl_9843"/>
      <sheetName val="_SHOPLIST.xls__SHOPLIST_xl_9844"/>
      <sheetName val="_SHOPLIST.xls__SHOPLIST_xl_9227"/>
      <sheetName val="_SHOPLIST.xls__SHOPLIST_xl_9845"/>
      <sheetName val="_SHOPLIST.xls__SHOPLIST_xl_9228"/>
      <sheetName val="_SHOPLIST.xls__SHOPLIST_xl_9229"/>
      <sheetName val="_SHOPLIST.xls__SHOPLIST_xl_9230"/>
      <sheetName val="_SHOPLIST.xls__SHOPLIST_xl_9231"/>
      <sheetName val="_SHOPLIST.xls__SHOPLIST_xl_9232"/>
      <sheetName val="_SHOPLIST.xls__SHOPLIST_xl_9846"/>
      <sheetName val="_SHOPLIST.xls__SHOPLIST_xl_9233"/>
      <sheetName val="_SHOPLIST.xls__SHOPLIST_xl_9234"/>
      <sheetName val="_SHOPLIST.xls__SHOPLIST_xl_9235"/>
      <sheetName val="_SHOPLIST.xls__SHOPLIST_xl_9236"/>
      <sheetName val="_SHOPLIST.xls__SHOPLIST_xl_9237"/>
      <sheetName val="_SHOPLIST.xls__SHOPLIST_xl_9238"/>
      <sheetName val="_SHOPLIST.xls__SHOPLIST_xl_9239"/>
      <sheetName val="_SHOPLIST.xls__SHOPLIST_xl_9240"/>
      <sheetName val="_SHOPLIST.xls__SHOPLIST_xl_9241"/>
      <sheetName val="_SHOPLIST.xls__SHOPLIST_xl_9242"/>
      <sheetName val="_SHOPLIST.xls__SHOPLIST_xl_9243"/>
      <sheetName val="_SHOPLIST.xls__SHOPLIST_xl_9244"/>
      <sheetName val="_SHOPLIST.xls__SHOPLIST_xl_9245"/>
      <sheetName val="_SHOPLIST.xls__SHOPLIST_xl_9246"/>
      <sheetName val="_SHOPLIST.xls__SHOPLIST_xl_9847"/>
      <sheetName val="_SHOPLIST.xls__SHOPLIST_xl_9848"/>
      <sheetName val="_SHOPLIST.xls__SHOPLIST_xl_9849"/>
      <sheetName val="_SHOPLIST.xls__SHOPLIST_xl_9850"/>
      <sheetName val="_SHOPLIST.xls__SHOPLIST_xl_9247"/>
      <sheetName val="_SHOPLIST.xls__SHOPLIST_xl_9851"/>
      <sheetName val="_SHOPLIST.xls__SHOPLIST_xl_9852"/>
      <sheetName val="_SHOPLIST.xls__SHOPLIST_xl_9248"/>
      <sheetName val="_SHOPLIST.xls__SHOPLIST_xl_9249"/>
      <sheetName val="_SHOPLIST.xls__SHOPLIST_xl_9250"/>
      <sheetName val="_SHOPLIST.xls__SHOPLIST_xl_9251"/>
      <sheetName val="_SHOPLIST.xls__SHOPLIST_xl_9252"/>
      <sheetName val="_SHOPLIST.xls__SHOPLIST_xl_9253"/>
      <sheetName val="_SHOPLIST.xls__SHOPLIST_xl_9254"/>
      <sheetName val="_SHOPLIST.xls__SHOPLIST_xl_9255"/>
      <sheetName val="_SHOPLIST.xls__SHOPLIST_xl_9256"/>
      <sheetName val="_SHOPLIST.xls__SHOPLIST_xl_9257"/>
      <sheetName val="_SHOPLIST.xls__SHOPLIST_xl_9258"/>
      <sheetName val="_SHOPLIST.xls__SHOPLIST_xl_9259"/>
      <sheetName val="_SHOPLIST.xls__SHOPLIST_xl_9260"/>
      <sheetName val="_SHOPLIST.xls__SHOPLIST_xl_9261"/>
      <sheetName val="_SHOPLIST.xls__SHOPLIST_xl_9262"/>
      <sheetName val="_SHOPLIST.xls__SHOPLIST_xl_9263"/>
      <sheetName val="_SHOPLIST.xls__SHOPLIST_xl_9264"/>
      <sheetName val="_SHOPLIST.xls__SHOPLIST_xl_9265"/>
      <sheetName val="_SHOPLIST.xls__SHOPLIST_xl_9853"/>
      <sheetName val="_SHOPLIST.xls__SHOPLIST_xl_9854"/>
      <sheetName val="_SHOPLIST.xls__SHOPLIST_xl_9266"/>
      <sheetName val="_SHOPLIST.xls__SHOPLIST_xl_9267"/>
      <sheetName val="_SHOPLIST.xls__SHOPLIST_xl_9268"/>
      <sheetName val="_SHOPLIST.xls__SHOPLIST_xl_9269"/>
      <sheetName val="_SHOPLIST.xls__SHOPLIST_xl_9270"/>
      <sheetName val="_SHOPLIST.xls__SHOPLIST_xl_9271"/>
      <sheetName val="_SHOPLIST.xls__SHOPLIST_xl_9272"/>
      <sheetName val="_SHOPLIST.xls__SHOPLIST_xl_9273"/>
      <sheetName val="_SHOPLIST.xls__SHOPLIST_xl_9274"/>
      <sheetName val="_SHOPLIST.xls__SHOPLIST_xl_9275"/>
      <sheetName val="_SHOPLIST.xls__SHOPLIST_xl_9276"/>
      <sheetName val="_SHOPLIST.xls__SHOPLIST_xl_9277"/>
      <sheetName val="_SHOPLIST.xls__SHOPLIST_xl_9278"/>
      <sheetName val="_SHOPLIST.xls__SHOPLIST_xl_9279"/>
      <sheetName val="_SHOPLIST.xls__SHOPLIST_xl_9280"/>
      <sheetName val="_SHOPLIST.xls__SHOPLIST_xl_9281"/>
      <sheetName val="_SHOPLIST.xls__SHOPLIST_xl_9855"/>
      <sheetName val="_SHOPLIST.xls__SHOPLIST_xl_9856"/>
      <sheetName val="_SHOPLIST.xls__SHOPLIST_xl_9857"/>
      <sheetName val="_SHOPLIST.xls__SHOPLIST_xl_9858"/>
      <sheetName val="_SHOPLIST.xls__SHOPLIST_xl_9859"/>
      <sheetName val="_SHOPLIST.xls__SHOPLIST_xl_9860"/>
      <sheetName val="_SHOPLIST.xls__SHOPLIST_xl_9861"/>
      <sheetName val="_SHOPLIST.xls__SHOPLIST_xl_9862"/>
      <sheetName val="_SHOPLIST.xls__SHOPLIST_xl_9863"/>
      <sheetName val="_SHOPLIST.xls__SHOPLIST_xl_9864"/>
      <sheetName val="_SHOPLIST.xls__SHOPLIST_xl_9865"/>
      <sheetName val="_SHOPLIST.xls__SHOPLIST_xl_9866"/>
      <sheetName val="_SHOPLIST.xls__SHOPLIST_xl_9867"/>
      <sheetName val="_SHOPLIST.xls__SHOPLIST_xl_9868"/>
      <sheetName val="_SHOPLIST.xls__SHOPLIST_xl_9869"/>
      <sheetName val="_SHOPLIST.xls__SHOPLIST_xl_9870"/>
      <sheetName val="_SHOPLIST.xls__SHOPLIST_xl_9871"/>
      <sheetName val="_SHOPLIST.xls__SHOPLIST_xl_9872"/>
      <sheetName val="_SHOPLIST.xls__SHOPLIST_xl_9873"/>
      <sheetName val="_SHOPLIST.xls__SHOPLIST_xl_9874"/>
      <sheetName val="_SHOPLIST.xls__SHOPLIST_xl_9875"/>
      <sheetName val="_SHOPLIST.xls__SHOPLIST_xl_9876"/>
      <sheetName val="_SHOPLIST.xls__SHOPLIST_xl_9877"/>
      <sheetName val="_SHOPLIST.xls__SHOPLIST_xl_9878"/>
      <sheetName val="_SHOPLIST.xls__SHOPLIST_xl_9879"/>
      <sheetName val="_SHOPLIST.xls__SHOPLIST_xl_9880"/>
      <sheetName val="_SHOPLIST.xls__SHOPLIST_xl_9881"/>
      <sheetName val="_SHOPLIST.xls__SHOPLIST_xl_9882"/>
      <sheetName val="_SHOPLIST.xls__SHOPLIST_xl_9883"/>
      <sheetName val="_SHOPLIST.xls__SHOPLIST_xl_9884"/>
      <sheetName val="_SHOPLIST.xls__SHOPLIST_xl_9885"/>
      <sheetName val="_SHOPLIST.xls__SHOPLIST_xl_9886"/>
      <sheetName val="_SHOPLIST.xls__SHOPLIST_xl_9887"/>
      <sheetName val="_SHOPLIST.xls__SHOPLIST_xl_9888"/>
      <sheetName val="_SHOPLIST.xls__SHOPLIST_xl_9889"/>
      <sheetName val="_SHOPLIST.xls__SHOPLIST_xl_9890"/>
      <sheetName val="_SHOPLIST.xls__SHOPLIST_xl_9891"/>
      <sheetName val="_SHOPLIST.xls__SHOPLIST_xl_9892"/>
      <sheetName val="_SHOPLIST.xls__SHOPLIST_xl_9893"/>
      <sheetName val="_SHOPLIST.xls__SHOPLIST_xl_9894"/>
      <sheetName val="_SHOPLIST.xls__SHOPLIST_xl_9895"/>
      <sheetName val="_SHOPLIST.xls__SHOPLIST_xl_9896"/>
      <sheetName val="_SHOPLIST.xls__SHOPLIST_xl_9897"/>
      <sheetName val="_SHOPLIST.xls__SHOPLIST_xl_9898"/>
      <sheetName val="_SHOPLIST.xls__SHOPLIST_xl_9899"/>
      <sheetName val="_SHOPLIST.xls__SHOPLIST_xl_9900"/>
      <sheetName val="_SHOPLIST.xls__SHOPLIST_xl_9901"/>
      <sheetName val="_SHOPLIST.xls__SHOPLIST_xl_9902"/>
      <sheetName val="_SHOPLIST.xls__SHOPLIST_xl_9903"/>
      <sheetName val="_SHOPLIST.xls__SHOPLIST_xl_9904"/>
      <sheetName val="_SHOPLIST.xls__SHOPLIST_xl_9905"/>
      <sheetName val="_SHOPLIST.xls__SHOPLIST_xl_9906"/>
      <sheetName val="_SHOPLIST.xls__SHOPLIST_xl_9907"/>
      <sheetName val="_SHOPLIST.xls__SHOPLIST_xl_9908"/>
      <sheetName val="_SHOPLIST.xls__SHOPLIST_xl_9909"/>
      <sheetName val="_SHOPLIST.xls__SHOPLIST_xl_9910"/>
      <sheetName val="_SHOPLIST.xls__SHOPLIST_xl_9911"/>
      <sheetName val="_SHOPLIST.xls__SHOPLIST_xl_9912"/>
      <sheetName val="_SHOPLIST.xls__SHOPLIST_xl_9913"/>
      <sheetName val="_SHOPLIST.xls__SHOPLIST_xl_9914"/>
      <sheetName val="_SHOPLIST.xls__SHOPLIST_xl_9915"/>
      <sheetName val="_SHOPLIST.xls__SHOPLIST_xl_9916"/>
      <sheetName val="_SHOPLIST.xls__SHOPLIST_xl_9917"/>
      <sheetName val="_SHOPLIST.xls__SHOPLIST_xl_9918"/>
      <sheetName val="_SHOPLIST.xls__SHOPLIST_xl_9919"/>
      <sheetName val="_SHOPLIST.xls__SHOPLIST_xl_9920"/>
      <sheetName val="_SHOPLIST.xls__SHOPLIST_xl_9921"/>
      <sheetName val="_SHOPLIST.xls__SHOPLIST_xl_9922"/>
      <sheetName val="_SHOPLIST.xls__SHOPLIST_xl_9923"/>
      <sheetName val="_SHOPLIST.xls__SHOPLIST_xl_9924"/>
      <sheetName val="_SHOPLIST.xls__SHOPLIST_xl_9925"/>
      <sheetName val="_SHOPLIST.xls__SHOPLIST_xl_9282"/>
      <sheetName val="_SHOPLIST.xls__SHOPLIST_xl_9283"/>
      <sheetName val="_SHOPLIST.xls__SHOPLIST_xl_9284"/>
      <sheetName val="_SHOPLIST.xls__SHOPLIST_xl_9285"/>
      <sheetName val="_SHOPLIST.xls__SHOPLIST_xl_9286"/>
      <sheetName val="_SHOPLIST.xls__SHOPLIST_xl_9287"/>
      <sheetName val="_SHOPLIST.xls__SHOPLIST_xl_9288"/>
      <sheetName val="_SHOPLIST.xls__SHOPLIST_xl_9289"/>
      <sheetName val="_SHOPLIST.xls__SHOPLIST_xl_9290"/>
      <sheetName val="_SHOPLIST.xls__SHOPLIST_xl_9291"/>
      <sheetName val="_SHOPLIST.xls__SHOPLIST_xl_9292"/>
      <sheetName val="_SHOPLIST.xls__SHOPLIST_xl_9293"/>
      <sheetName val="_SHOPLIST.xls__SHOPLIST_xl_9294"/>
      <sheetName val="_SHOPLIST.xls__SHOPLIST_xl_9295"/>
      <sheetName val="_SHOPLIST.xls__SHOPLIST_xl_9296"/>
      <sheetName val="_SHOPLIST.xls__SHOPLIST_xl_9297"/>
      <sheetName val="_SHOPLIST.xls__SHOPLIST_xl_9298"/>
      <sheetName val="_SHOPLIST.xls__SHOPLIST_xl_9299"/>
      <sheetName val="_SHOPLIST.xls__SHOPLIST_xl_9300"/>
      <sheetName val="_SHOPLIST.xls__SHOPLIST_xl_9301"/>
      <sheetName val="_SHOPLIST.xls__SHOPLIST_xl_9302"/>
      <sheetName val="_SHOPLIST.xls__SHOPLIST_xl_9303"/>
      <sheetName val="_SHOPLIST.xls__SHOPLIST_xl_9304"/>
      <sheetName val="_SHOPLIST.xls__SHOPLIST_xl_9305"/>
      <sheetName val="_SHOPLIST.xls__SHOPLIST_xl_9306"/>
      <sheetName val="_SHOPLIST.xls__SHOPLIST_xl_9307"/>
      <sheetName val="_SHOPLIST.xls__SHOPLIST_xl_9308"/>
      <sheetName val="_SHOPLIST.xls__SHOPLIST_xl_9309"/>
      <sheetName val="_SHOPLIST.xls__SHOPLIST_xl_9310"/>
      <sheetName val="_SHOPLIST.xls__SHOPLIST_xl_9311"/>
      <sheetName val="_SHOPLIST.xls__SHOPLIST_xl_9312"/>
      <sheetName val="_SHOPLIST.xls__SHOPLIST_xl_9313"/>
      <sheetName val="_SHOPLIST.xls__SHOPLIST_xl_9314"/>
      <sheetName val="_SHOPLIST.xls__SHOPLIST_xl_9315"/>
      <sheetName val="_SHOPLIST.xls__SHOPLIST_xl_9316"/>
      <sheetName val="_SHOPLIST.xls__SHOPLIST_xl_9317"/>
      <sheetName val="_SHOPLIST.xls__SHOPLIST_xl_9318"/>
      <sheetName val="_SHOPLIST.xls__SHOPLIST_xl_9319"/>
      <sheetName val="_SHOPLIST.xls__SHOPLIST_xl_9320"/>
      <sheetName val="_SHOPLIST.xls__SHOPLIST_xl_9321"/>
      <sheetName val="_SHOPLIST.xls__SHOPLIST_xl_9322"/>
      <sheetName val="_SHOPLIST.xls__SHOPLIST_xl_9926"/>
      <sheetName val="_SHOPLIST.xls__SHOPLIST_xl_9927"/>
      <sheetName val="_SHOPLIST.xls__SHOPLIST_xl_9323"/>
      <sheetName val="_SHOPLIST.xls__SHOPLIST_xl_9324"/>
      <sheetName val="_SHOPLIST.xls__SHOPLIST_xl_9325"/>
      <sheetName val="_SHOPLIST.xls__SHOPLIST_xl_9326"/>
      <sheetName val="_SHOPLIST.xls__SHOPLIST_xl_9327"/>
      <sheetName val="_SHOPLIST.xls__SHOPLIST_xl_9328"/>
      <sheetName val="_SHOPLIST.xls__SHOPLIST_xl_9329"/>
      <sheetName val="_SHOPLIST.xls__SHOPLIST_xl_9330"/>
      <sheetName val="_SHOPLIST.xls__SHOPLIST_xl_9331"/>
      <sheetName val="_SHOPLIST.xls__SHOPLIST_xl_9332"/>
      <sheetName val="_SHOPLIST.xls__SHOPLIST_xl_9333"/>
      <sheetName val="_SHOPLIST.xls__SHOPLIST_xl_9334"/>
      <sheetName val="_SHOPLIST.xls__SHOPLIST_xl_9335"/>
      <sheetName val="_SHOPLIST.xls__SHOPLIST_xl_9336"/>
      <sheetName val="_SHOPLIST.xls__SHOPLIST_xl_9337"/>
      <sheetName val="_SHOPLIST.xls__SHOPLIST_xl_9338"/>
      <sheetName val="_SHOPLIST.xls__SHOPLIST_xl_9339"/>
      <sheetName val="_SHOPLIST.xls__SHOPLIST_xl_9340"/>
      <sheetName val="_SHOPLIST.xls__SHOPLIST_xl_9341"/>
      <sheetName val="_SHOPLIST.xls__SHOPLIST_xl_9342"/>
      <sheetName val="_SHOPLIST.xls__SHOPLIST_xl_9343"/>
      <sheetName val="_SHOPLIST.xls__SHOPLIST_xl_9344"/>
      <sheetName val="_SHOPLIST.xls__SHOPLIST_xl_9345"/>
      <sheetName val="_SHOPLIST.xls__SHOPLIST_xl_9346"/>
      <sheetName val="_SHOPLIST.xls__SHOPLIST_xl_9347"/>
      <sheetName val="_SHOPLIST.xls__SHOPLIST_xl_9348"/>
      <sheetName val="_SHOPLIST.xls__SHOPLIST_xl_9349"/>
      <sheetName val="_SHOPLIST.xls__SHOPLIST_xl_9350"/>
      <sheetName val="_SHOPLIST.xls__SHOPLIST_xl_9351"/>
      <sheetName val="_SHOPLIST.xls__SHOPLIST_xl_9352"/>
      <sheetName val="_SHOPLIST.xls__SHOPLIST_xl_9353"/>
      <sheetName val="_SHOPLIST.xls__SHOPLIST_xl_9354"/>
      <sheetName val="_SHOPLIST.xls__SHOPLIST_xl_9355"/>
      <sheetName val="_SHOPLIST.xls__SHOPLIST_xl_9356"/>
      <sheetName val="_SHOPLIST.xls__SHOPLIST_xl_9357"/>
      <sheetName val="_SHOPLIST.xls__SHOPLIST_xl_9358"/>
      <sheetName val="_SHOPLIST.xls__SHOPLIST_xl_9359"/>
      <sheetName val="_SHOPLIST.xls__SHOPLIST_xl_9360"/>
      <sheetName val="_SHOPLIST.xls__SHOPLIST_xl_9361"/>
      <sheetName val="_SHOPLIST.xls__SHOPLIST_xl_9362"/>
      <sheetName val="_SHOPLIST.xls__SHOPLIST_xl_9363"/>
      <sheetName val="_SHOPLIST.xls__SHOPLIST_xl_9364"/>
      <sheetName val="_SHOPLIST.xls__SHOPLIST_xl_9365"/>
      <sheetName val="_SHOPLIST.xls__SHOPLIST_xl_9366"/>
      <sheetName val="_SHOPLIST.xls__SHOPLIST_xl_9367"/>
      <sheetName val="_SHOPLIST.xls__SHOPLIST_xl_9368"/>
      <sheetName val="_SHOPLIST.xls__SHOPLIST_xl_9369"/>
      <sheetName val="_SHOPLIST.xls__SHOPLIST_xl_9370"/>
      <sheetName val="_SHOPLIST.xls__SHOPLIST_xl_9371"/>
      <sheetName val="_SHOPLIST.xls__SHOPLIST_xl_9372"/>
      <sheetName val="_SHOPLIST.xls__SHOPLIST_xl_9373"/>
      <sheetName val="_SHOPLIST.xls__SHOPLIST_xl_9374"/>
      <sheetName val="_SHOPLIST.xls__SHOPLIST_xl_9375"/>
      <sheetName val="_SHOPLIST.xls__SHOPLIST_xl_9376"/>
      <sheetName val="_SHOPLIST.xls__SHOPLIST_xl_9377"/>
      <sheetName val="_SHOPLIST.xls__SHOPLIST_xl_9378"/>
      <sheetName val="_SHOPLIST.xls__SHOPLIST_xl_9379"/>
      <sheetName val="_SHOPLIST.xls__SHOPLIST_xl_9380"/>
      <sheetName val="_SHOPLIST.xls__SHOPLIST_xl_9381"/>
      <sheetName val="_SHOPLIST.xls__SHOPLIST_xl_9382"/>
      <sheetName val="_SHOPLIST.xls__SHOPLIST_xl_9383"/>
      <sheetName val="_SHOPLIST.xls__SHOPLIST_xl_9384"/>
      <sheetName val="_SHOPLIST.xls__SHOPLIST_xl_9385"/>
      <sheetName val="_SHOPLIST.xls__SHOPLIST_xl_9386"/>
      <sheetName val="_SHOPLIST.xls__SHOPLIST_xl_9387"/>
      <sheetName val="_SHOPLIST.xls__SHOPLIST_xl_9388"/>
      <sheetName val="_SHOPLIST.xls__SHOPLIST_xl_9389"/>
      <sheetName val="_SHOPLIST.xls__SHOPLIST_xl_9390"/>
      <sheetName val="_SHOPLIST.xls__SHOPLIST_xl_9391"/>
      <sheetName val="_SHOPLIST.xls__SHOPLIST_xl_9392"/>
      <sheetName val="_SHOPLIST.xls__SHOPLIST_xl_9393"/>
      <sheetName val="_SHOPLIST.xls__SHOPLIST_xl_9394"/>
      <sheetName val="_SHOPLIST.xls__SHOPLIST_xl_9395"/>
      <sheetName val="_SHOPLIST.xls__SHOPLIST_xl_9396"/>
      <sheetName val="_SHOPLIST.xls__SHOPLIST_xl_9397"/>
      <sheetName val="_SHOPLIST.xls__SHOPLIST_xl_9398"/>
      <sheetName val="_SHOPLIST.xls__SHOPLIST_xl_9399"/>
      <sheetName val="_SHOPLIST.xls__SHOPLIST_xl_9400"/>
      <sheetName val="_SHOPLIST.xls__SHOPLIST_xl_9401"/>
      <sheetName val="_SHOPLIST.xls__SHOPLIST_xl_9402"/>
      <sheetName val="_SHOPLIST.xls__SHOPLIST_xl_9403"/>
      <sheetName val="_SHOPLIST.xls__SHOPLIST_xl_9404"/>
      <sheetName val="_SHOPLIST.xls__SHOPLIST_xl_9405"/>
      <sheetName val="_SHOPLIST.xls__SHOPLIST_xl_9406"/>
      <sheetName val="_SHOPLIST.xls__SHOPLIST_xl_9407"/>
      <sheetName val="_SHOPLIST.xls__SHOPLIST_xl_9408"/>
      <sheetName val="_SHOPLIST.xls__SHOPLIST_xl_9409"/>
      <sheetName val="_SHOPLIST.xls__SHOPLIST_xl_9410"/>
      <sheetName val="_SHOPLIST.xls__SHOPLIST_xl_9411"/>
      <sheetName val="_SHOPLIST.xls__SHOPLIST_xl_9928"/>
      <sheetName val="_SHOPLIST.xls__SHOPLIST_xl_9929"/>
      <sheetName val="_SHOPLIST.xls__SHOPLIST_xl_9930"/>
      <sheetName val="_SHOPLIST.xls__SHOPLIST_xl_9931"/>
      <sheetName val="_SHOPLIST.xls__SHOPLIST_xl_9932"/>
      <sheetName val="_SHOPLIST.xls__SHOPLIST_xl_9933"/>
      <sheetName val="_SHOPLIST.xls__SHOPLIST_xl_9934"/>
      <sheetName val="_SHOPLIST.xls__SHOPLIST_xl_9935"/>
      <sheetName val="_SHOPLIST.xls__SHOPLIST_xl_9936"/>
      <sheetName val="_SHOPLIST.xls__SHOPLIST_xl_9937"/>
      <sheetName val="_SHOPLIST.xls__SHOPLIST_xl_9938"/>
      <sheetName val="_SHOPLIST.xls__SHOPLIST_xl_9939"/>
      <sheetName val="_SHOPLIST.xls__SHOPLIST_xl_9940"/>
      <sheetName val="_SHOPLIST.xls__SHOPLIST_xl_9941"/>
      <sheetName val="_SHOPLIST.xls__SHOPLIST_xl_9942"/>
      <sheetName val="_SHOPLIST.xls__SHOPLIST_xl_9943"/>
      <sheetName val="_SHOPLIST.xls__SHOPLIST_xl_9944"/>
      <sheetName val="_SHOPLIST.xls__SHOPLIST_xl_9412"/>
      <sheetName val="_SHOPLIST.xls__SHOPLIST_xl_9413"/>
      <sheetName val="_SHOPLIST.xls__SHOPLIST_xl_9414"/>
      <sheetName val="_SHOPLIST.xls__SHOPLIST_xl_9415"/>
      <sheetName val="_SHOPLIST.xls__SHOPLIST_xl_9416"/>
      <sheetName val="_SHOPLIST.xls__SHOPLIST_xl_9417"/>
      <sheetName val="_SHOPLIST.xls__SHOPLIST_xl_9418"/>
      <sheetName val="_SHOPLIST.xls__SHOPLIST_xl_9419"/>
      <sheetName val="_SHOPLIST.xls__SHOPLIST_xl_9420"/>
      <sheetName val="_SHOPLIST.xls__SHOPLIST_xl_9421"/>
      <sheetName val="_SHOPLIST.xls__SHOPLIST_xl_9422"/>
      <sheetName val="_SHOPLIST.xls__SHOPLIST_xl_9423"/>
      <sheetName val="_SHOPLIST.xls__SHOPLIST_xl_9424"/>
      <sheetName val="_SHOPLIST.xls__SHOPLIST_xl_9425"/>
      <sheetName val="_SHOPLIST.xls__SHOPLIST_xl_9426"/>
      <sheetName val="_SHOPLIST.xls__SHOPLIST_xl_9427"/>
      <sheetName val="_SHOPLIST.xls__SHOPLIST_xl_9428"/>
      <sheetName val="_SHOPLIST.xls__SHOPLIST_xl_9429"/>
      <sheetName val="_SHOPLIST.xls__SHOPLIST_xl_9430"/>
      <sheetName val="_SHOPLIST.xls__SHOPLIST_xl_9431"/>
      <sheetName val="_SHOPLIST.xls__SHOPLIST_xl_9432"/>
      <sheetName val="_SHOPLIST.xls__SHOPLIST_xl_9433"/>
      <sheetName val="_SHOPLIST.xls__SHOPLIST_xl_9434"/>
      <sheetName val="_SHOPLIST.xls__SHOPLIST_xl_9435"/>
      <sheetName val="_SHOPLIST.xls__SHOPLIST_xl_9436"/>
      <sheetName val="_SHOPLIST.xls__SHOPLIST_xl_9437"/>
      <sheetName val="_SHOPLIST.xls__SHOPLIST_xl_9438"/>
      <sheetName val="_SHOPLIST.xls__SHOPLIST_xl_9439"/>
      <sheetName val="_SHOPLIST.xls__SHOPLIST_xl_9440"/>
      <sheetName val="_SHOPLIST.xls__SHOPLIST_xl_9441"/>
      <sheetName val="_SHOPLIST.xls__SHOPLIST_xl_9442"/>
      <sheetName val="_SHOPLIST.xls__SHOPLIST_xl_9443"/>
      <sheetName val="_SHOPLIST.xls__SHOPLIST_xl_9444"/>
      <sheetName val="_SHOPLIST.xls__SHOPLIST_xl_9445"/>
      <sheetName val="_SHOPLIST.xls__SHOPLIST_xl_9446"/>
      <sheetName val="_SHOPLIST.xls__SHOPLIST_xl_9447"/>
      <sheetName val="_SHOPLIST.xls__SHOPLIST_xl_9448"/>
      <sheetName val="_SHOPLIST.xls__SHOPLIST_xl_9449"/>
      <sheetName val="_SHOPLIST.xls__SHOPLIST_xl_9450"/>
      <sheetName val="_SHOPLIST.xls__SHOPLIST_xl_9451"/>
      <sheetName val="_SHOPLIST.xls__SHOPLIST_xl_9452"/>
      <sheetName val="_SHOPLIST.xls__SHOPLIST_xl_9453"/>
      <sheetName val="_SHOPLIST.xls__SHOPLIST_xl_9454"/>
      <sheetName val="_SHOPLIST.xls__SHOPLIST_xl_9455"/>
      <sheetName val="_SHOPLIST.xls__SHOPLIST_xl_9456"/>
      <sheetName val="_SHOPLIST.xls__SHOPLIST_xl_9457"/>
      <sheetName val="_SHOPLIST.xls__SHOPLIST_xl_9458"/>
      <sheetName val="_SHOPLIST.xls__SHOPLIST_xl_9459"/>
      <sheetName val="_SHOPLIST.xls__SHOPLIST_xl_9460"/>
      <sheetName val="_SHOPLIST.xls__SHOPLIST_xl_9461"/>
      <sheetName val="_SHOPLIST.xls__SHOPLIST_xl_9462"/>
      <sheetName val="_SHOPLIST.xls__SHOPLIST_xl_9463"/>
      <sheetName val="_SHOPLIST.xls__SHOPLIST_xl_9464"/>
      <sheetName val="_SHOPLIST.xls__SHOPLIST_xl_9465"/>
      <sheetName val="_SHOPLIST.xls__SHOPLIST_xl_9466"/>
      <sheetName val="_SHOPLIST.xls__SHOPLIST_xl_9467"/>
      <sheetName val="_SHOPLIST.xls__SHOPLIST_xl_9468"/>
      <sheetName val="_SHOPLIST.xls__SHOPLIST_xl_9469"/>
      <sheetName val="_SHOPLIST.xls__SHOPLIST_xl_9470"/>
      <sheetName val="_SHOPLIST.xls__SHOPLIST_xl_9471"/>
      <sheetName val="_SHOPLIST.xls__SHOPLIST_xl_9472"/>
      <sheetName val="_SHOPLIST.xls__SHOPLIST_xl_9473"/>
      <sheetName val="_SHOPLIST.xls__SHOPLIST_xl_9474"/>
      <sheetName val="_SHOPLIST.xls__SHOPLIST_xl_9475"/>
      <sheetName val="_SHOPLIST.xls__SHOPLIST_xl_9476"/>
      <sheetName val="_SHOPLIST.xls__SHOPLIST_xl_9477"/>
      <sheetName val="_SHOPLIST.xls__SHOPLIST_xl_9478"/>
      <sheetName val="_SHOPLIST.xls__SHOPLIST_xl_9479"/>
      <sheetName val="_SHOPLIST.xls__SHOPLIST_xl_9480"/>
      <sheetName val="_SHOPLIST.xls__SHOPLIST_xl_9481"/>
      <sheetName val="_SHOPLIST.xls__SHOPLIST_xl_9482"/>
      <sheetName val="_SHOPLIST.xls__SHOPLIST_xl_9483"/>
      <sheetName val="_SHOPLIST.xls__SHOPLIST_xl_9484"/>
      <sheetName val="_SHOPLIST.xls__SHOPLIST_xl_9485"/>
      <sheetName val="_SHOPLIST.xls__SHOPLIST_xl_9486"/>
      <sheetName val="_SHOPLIST.xls__SHOPLIST_xl_9487"/>
      <sheetName val="_SHOPLIST.xls__SHOPLIST_xl_9488"/>
      <sheetName val="_SHOPLIST.xls__SHOPLIST_xl_9945"/>
      <sheetName val="_SHOPLIST.xls__SHOPLIST_xl_9946"/>
      <sheetName val="_SHOPLIST.xls__SHOPLIST_xl_9947"/>
      <sheetName val="_SHOPLIST.xls__SHOPLIST_xl_9948"/>
      <sheetName val="_SHOPLIST.xls__SHOPLIST_xl_9949"/>
      <sheetName val="_SHOPLIST.xls__SHOPLIST_xl_9950"/>
      <sheetName val="_SHOPLIST.xls__SHOPLIST_xl_9951"/>
      <sheetName val="_SHOPLIST.xls__SHOPLIST_xl_9952"/>
      <sheetName val="_SHOPLIST.xls__SHOPLIST_xl_9953"/>
      <sheetName val="_SHOPLIST.xls__SHOPLIST_xl_9954"/>
      <sheetName val="_SHOPLIST.xls__SHOPLIST_xl_9955"/>
      <sheetName val="_SHOPLIST.xls__SHOPLIST_xl_9956"/>
      <sheetName val="_SHOPLIST.xls__SHOPLIST_xl_9957"/>
      <sheetName val="_SHOPLIST.xls__SHOPLIST_xl_9958"/>
      <sheetName val="_SHOPLIST.xls__SHOPLIST_xl_9959"/>
      <sheetName val="_SHOPLIST.xls__SHOPLIST_xl_9960"/>
      <sheetName val="_SHOPLIST.xls__SHOPLIST_xl_9961"/>
      <sheetName val="_SHOPLIST.xls__SHOPLIST_xl_9962"/>
      <sheetName val="_SHOPLIST.xls__SHOPLIST_xl_9963"/>
      <sheetName val="_SHOPLIST.xls__SHOPLIST_xl_9964"/>
      <sheetName val="_SHOPLIST.xls__SHOPLIST_xl_9965"/>
      <sheetName val="_SHOPLIST.xls__SHOPLIST_xl_9966"/>
      <sheetName val="_SHOPLIST.xls__SHOPLIST_xl_9967"/>
      <sheetName val="_SHOPLIST.xls__SHOPLIST_xl_9968"/>
      <sheetName val="_SHOPLIST.xls__SHOPLIST_xl_9969"/>
      <sheetName val="_SHOPLIST.xls__SHOPLIST_xl_9970"/>
      <sheetName val="_SHOPLIST.xls__SHOPLIST_xl_9971"/>
      <sheetName val="_SHOPLIST.xls__SHOPLIST_xl_9972"/>
      <sheetName val="_SHOPLIST.xls__SHOPLIST_xl_9973"/>
      <sheetName val="_SHOPLIST.xls__SHOPLIST_xl_9974"/>
      <sheetName val="_SHOPLIST.xls__SHOPLIST_xl_9975"/>
      <sheetName val="_SHOPLIST.xls__SHOPLIST_xl_9976"/>
      <sheetName val="_SHOPLIST.xls__SHOPLIST_xl_9977"/>
      <sheetName val="_SHOPLIST.xls__SHOPLIST_xl_9978"/>
      <sheetName val="_SHOPLIST.xls__SHOPLIST_xl_9979"/>
      <sheetName val="_SHOPLIST.xls__SHOPLIST_xl_9980"/>
      <sheetName val="_SHOPLIST.xls__SHOPLIST_xl_9981"/>
      <sheetName val="_SHOPLIST.xls__SHOPLIST_xl_9982"/>
      <sheetName val="_SHOPLIST.xls__SHOPLIST_xl_9983"/>
      <sheetName val="_SHOPLIST.xls__SHOPLIST_xl_9984"/>
      <sheetName val="_SHOPLIST.xls__SHOPLIST_xl_9985"/>
      <sheetName val="_SHOPLIST.xls__SHOPLIST_xl_9986"/>
      <sheetName val="_SHOPLIST.xls__SHOPLIST_xl_9987"/>
      <sheetName val="_SHOPLIST.xls__SHOPLIST_xl_9988"/>
      <sheetName val="_SHOPLIST.xls__SHOPLIST_xl_9989"/>
      <sheetName val="_SHOPLIST.xls__SHOPLIST_xl_9990"/>
      <sheetName val="_SHOPLIST.xls__SHOPLIST_xl_9991"/>
      <sheetName val="_SHOPLIST.xls__SHOPLIST_xl_9992"/>
      <sheetName val="_SHOPLIST.xls__SHOPLIST_xl_9993"/>
      <sheetName val="_SHOPLIST.xls__SHOPLIST_xl_9994"/>
      <sheetName val="_SHOPLIST.xls__SHOPLIST_xl_9995"/>
      <sheetName val="_SHOPLIST.xls__SHOPLIST_xl_9996"/>
      <sheetName val="_SHOPLIST.xls__SHOPLIST_xl_9997"/>
      <sheetName val="_SHOPLIST.xls__SHOPLIST_xl_9998"/>
      <sheetName val="_SHOPLIST.xls__SHOPLIST_xl_9999"/>
      <sheetName val="_SHOPLIST.xls__SHOPLIST_x_10000"/>
      <sheetName val="_SHOPLIST.xls__SHOPLIST_x_10001"/>
      <sheetName val="_SHOPLIST.xls__SHOPLIST_x_10002"/>
      <sheetName val="_SHOPLIST.xls__SHOPLIST_x_10003"/>
      <sheetName val="_SHOPLIST.xls_70_x005f_x0000___0_x_34"/>
      <sheetName val="_SHOPLIST.xls__SHOPLIST_xl_9489"/>
      <sheetName val="_SHOPLIST.xls__SHOPLIST_xl_9490"/>
      <sheetName val="_SHOPLIST.xls__SHOPLIST_xl_9491"/>
      <sheetName val="_SHOPLIST.xls__SHOPLIST_xl_9492"/>
      <sheetName val="_SHOPLIST.xls__SHOPLIST_xl_9493"/>
      <sheetName val="_SHOPLIST.xls__SHOPLIST_xl_9494"/>
      <sheetName val="_SHOPLIST.xls__SHOPLIST_xl_9495"/>
      <sheetName val="_SHOPLIST.xls__SHOPLIST_xl_9496"/>
      <sheetName val="_SHOPLIST.xls__SHOPLIST_xl_9497"/>
      <sheetName val="_SHOPLIST.xls__SHOPLIST_xl_9498"/>
      <sheetName val="_SHOPLIST.xls__SHOPLIST_xl_9499"/>
      <sheetName val="_SHOPLIST.xls__SHOPLIST_xl_9500"/>
      <sheetName val="_SHOPLIST.xls__SHOPLIST_xl_9501"/>
      <sheetName val="_SHOPLIST.xls__SHOPLIST_xl_9502"/>
      <sheetName val="_SHOPLIST.xls__SHOPLIST_xl_9503"/>
      <sheetName val="_SHOPLIST.xls__SHOPLIST_xl_9504"/>
      <sheetName val="_SHOPLIST.xls__SHOPLIST_xl_9505"/>
      <sheetName val="_SHOPLIST.xls__SHOPLIST_xl_9506"/>
      <sheetName val="_SHOPLIST.xls__SHOPLIST_xl_9507"/>
      <sheetName val="_SHOPLIST.xls__SHOPLIST_xl_9508"/>
      <sheetName val="_SHOPLIST.xls__SHOPLIST_xl_9509"/>
      <sheetName val="_SHOPLIST.xls__SHOPLIST_xl_9510"/>
      <sheetName val="_SHOPLIST.xls__SHOPLIST_xl_9511"/>
      <sheetName val="_SHOPLIST.xls__SHOPLIST_xl_9512"/>
      <sheetName val="_SHOPLIST.xls__SHOPLIST_xl_9513"/>
      <sheetName val="_SHOPLIST.xls__SHOPLIST_xl_9514"/>
      <sheetName val="_SHOPLIST.xls__SHOPLIST_x_10004"/>
      <sheetName val="_SHOPLIST.xls__VW__VU________90"/>
      <sheetName val="_SHOPLIST.xls__SHOPLIST_xl_9515"/>
      <sheetName val="_SHOPLIST.xls__SHOPLIST_x_10005"/>
      <sheetName val="_SHOPLIST.xls__SHOPLIST_xl_9516"/>
      <sheetName val="_SHOPLIST.xls__SHOPLIST_x_10006"/>
      <sheetName val="_SHOPLIST.xls_70___0_s__i___111"/>
      <sheetName val="_SHOPLIST.xls__SHOPLIST_xl_9517"/>
      <sheetName val="_SHOPLIST.xls__SHOPLIST_xl_9518"/>
      <sheetName val="_SHOPLIST.xls__SHOPLIST_xl_9519"/>
      <sheetName val="_SHOPLIST.xls__VW__VU________91"/>
      <sheetName val="_SHOPLIST.xls__VW__VU________92"/>
      <sheetName val="_SHOPLIST.xls__SHOPLIST_xl_9520"/>
      <sheetName val="_SHOPLIST.xls__SHOPLIST_x_10007"/>
      <sheetName val="_SHOPLIST.xls__SHOPLIST_xl_9521"/>
      <sheetName val="_SHOPLIST.xls_70___0_s__i___112"/>
      <sheetName val="_SHOPLIST.xls__SHOPLIST_xl_9522"/>
      <sheetName val="_SHOPLIST.xls__SHOPLIST_xl_9523"/>
      <sheetName val="_SHOPLIST.xls__SHOPLIST_xl_9524"/>
      <sheetName val="_SHOPLIST.xls__SHOPLIST_xl_9525"/>
      <sheetName val="_SHOPLIST.xls__SHOPLIST_xl_9526"/>
      <sheetName val="_SHOPLIST.xls__SHOPLIST_xl_9527"/>
      <sheetName val="_SHOPLIST.xls__SHOPLIST_xl_9528"/>
      <sheetName val="_SHOPLIST.xls__SHOPLIST_xl_9529"/>
      <sheetName val="_SHOPLIST.xls__SHOPLIST_xl_9530"/>
      <sheetName val="_SHOPLIST.xls__SHOPLIST_xl_9531"/>
      <sheetName val="_SHOPLIST.xls__SHOPLIST_xl_9532"/>
      <sheetName val="_SHOPLIST.xls__SHOPLIST_xl_9533"/>
      <sheetName val="_SHOPLIST.xls__SHOPLIST_xl_9534"/>
      <sheetName val="_SHOPLIST.xls__SHOPLIST_xl_9535"/>
      <sheetName val="_SHOPLIST.xls__SHOPLIST_xl_9536"/>
      <sheetName val="_SHOPLIST.xls__VW__VU________93"/>
      <sheetName val="_SHOPLIST.xls__SHOPLIST_xl_9537"/>
      <sheetName val="_SHOPLIST.xls__SHOPLIST_xl_9538"/>
      <sheetName val="_SHOPLIST.xls__SHOPLIST_xl_9539"/>
      <sheetName val="_SHOPLIST.xls__SHOPLIST_xl_9540"/>
      <sheetName val="_SHOPLIST.xls__SHOPLIST_xl_9541"/>
      <sheetName val="_SHOPLIST.xls__SHOPLIST_xl_9542"/>
      <sheetName val="_SHOPLIST.xls__SHOPLIST_xl_9543"/>
      <sheetName val="_SHOPLIST.xls__SHOPLIST_xl_9544"/>
      <sheetName val="_SHOPLIST.xls__SHOPLIST_xl_9545"/>
      <sheetName val="_SHOPLIST.xls__SHOPLIST_xl_9546"/>
      <sheetName val="_SHOPLIST.xls__SHOPLIST_xl_9547"/>
      <sheetName val="_SHOPLIST.xls__SHOPLIST_xl_9548"/>
      <sheetName val="_SHOPLIST.xls__SHOPLIST_xl_9549"/>
      <sheetName val="_SHOPLIST.xls__SHOPLIST_xl_9550"/>
      <sheetName val="_SHOPLIST.xls__SHOPLIST_xl_9551"/>
      <sheetName val="_SHOPLIST.xls__SHOPLIST_xl_9552"/>
      <sheetName val="_SHOPLIST.xls__SHOPLIST_xl_9553"/>
      <sheetName val="_SHOPLIST.xls__SHOPLIST_xl_9554"/>
      <sheetName val="_SHOPLIST.xls__SHOPLIST_xl_9555"/>
      <sheetName val="_SHOPLIST.xls__SHOPLIST_xl_9556"/>
      <sheetName val="_SHOPLIST.xls__SHOPLIST_xl_9557"/>
      <sheetName val="_SHOPLIST.xls__SHOPLIST_xl_9558"/>
      <sheetName val="_SHOPLIST.xls__SHOPLIST_xl_9559"/>
      <sheetName val="_SHOPLIST.xls__SHOPLIST_xl_9560"/>
      <sheetName val="_SHOPLIST.xls__SHOPLIST_xl_9561"/>
      <sheetName val="_SHOPLIST.xls__SHOPLIST_xl_9562"/>
      <sheetName val="_SHOPLIST.xls__SHOPLIST_xl_9563"/>
      <sheetName val="_SHOPLIST.xls__SHOPLIST_xl_9564"/>
      <sheetName val="_SHOPLIST.xls__SHOPLIST_xl_9565"/>
      <sheetName val="_SHOPLIST.xls__SHOPLIST_xl_9566"/>
      <sheetName val="_SHOPLIST.xls__SHOPLIST_xl_9567"/>
      <sheetName val="_SHOPLIST.xls__SHOPLIST_xl_9568"/>
      <sheetName val="_SHOPLIST.xls__SHOPLIST_xl_9569"/>
      <sheetName val="_SHOPLIST.xls__SHOPLIST_xl_9570"/>
      <sheetName val="_SHOPLIST.xls__SHOPLIST_xl_9571"/>
      <sheetName val="_SHOPLIST.xls__SHOPLIST_xl_9572"/>
      <sheetName val="_SHOPLIST.xls__SHOPLIST_xl_9573"/>
      <sheetName val="_SHOPLIST.xls__SHOPLIST_xl_9574"/>
      <sheetName val="_SHOPLIST.xls__SHOPLIST_xl_9575"/>
      <sheetName val="_SHOPLIST.xls__SHOPLIST_xl_9576"/>
      <sheetName val="_SHOPLIST.xls__SHOPLIST_xl_9577"/>
      <sheetName val="_SHOPLIST.xls__SHOPLIST_xl_9578"/>
      <sheetName val="_SHOPLIST.xls__SHOPLIST_xl_9579"/>
      <sheetName val="_SHOPLIST.xls__SHOPLIST_xl_9580"/>
      <sheetName val="_SHOPLIST.xls__SHOPLIST_xl_9581"/>
      <sheetName val="_SHOPLIST.xls__SHOPLIST_xl_9582"/>
      <sheetName val="_SHOPLIST.xls__SHOPLIST_xl_9583"/>
      <sheetName val="_SHOPLIST.xls__SHOPLIST_xl_9584"/>
      <sheetName val="_SHOPLIST.xls__SHOPLIST_xl_9585"/>
      <sheetName val="_SHOPLIST.xls__SHOPLIST_xl_9586"/>
      <sheetName val="_SHOPLIST.xls__SHOPLIST_xl_9587"/>
      <sheetName val="_SHOPLIST.xls__SHOPLIST_xl_9588"/>
      <sheetName val="_SHOPLIST.xls__SHOPLIST_xl_9589"/>
      <sheetName val="_SHOPLIST.xls__SHOPLIST_xl_9590"/>
      <sheetName val="_SHOPLIST.xls__SHOPLIST_xl_9591"/>
      <sheetName val="_SHOPLIST.xls__SHOPLIST_xl_9592"/>
      <sheetName val="_SHOPLIST.xls__SHOPLIST_xl_9593"/>
      <sheetName val="_SHOPLIST.xls__SHOPLIST_xl_9594"/>
      <sheetName val="_SHOPLIST.xls__SHOPLIST_xl_9595"/>
      <sheetName val="_SHOPLIST.xls__SHOPLIST_xl_9596"/>
      <sheetName val="_SHOPLIST.xls__SHOPLIST_xl_9597"/>
      <sheetName val="_SHOPLIST.xls__SHOPLIST_xl_9598"/>
      <sheetName val="_SHOPLIST.xls__SHOPLIST_xl_9599"/>
      <sheetName val="_SHOPLIST.xls__SHOPLIST_xl_9600"/>
      <sheetName val="_SHOPLIST.xls__SHOPLIST_xl_9601"/>
      <sheetName val="_SHOPLIST.xls__SHOPLIST_xl_9602"/>
      <sheetName val="_SHOPLIST.xls__SHOPLIST_xl_9603"/>
      <sheetName val="_SHOPLIST.xls__SHOPLIST_xl_9604"/>
      <sheetName val="_SHOPLIST.xls__SHOPLIST_xl_9605"/>
      <sheetName val="_SHOPLIST.xls__SHOPLIST_xl_9606"/>
      <sheetName val="_SHOPLIST.xls__SHOPLIST_xl_9607"/>
      <sheetName val="_SHOPLIST.xls__SHOPLIST_xl_9608"/>
      <sheetName val="_SHOPLIST.xls__SHOPLIST_xl_9609"/>
      <sheetName val="_SHOPLIST.xls__SHOPLIST_xl_9610"/>
      <sheetName val="_SHOPLIST.xls__SHOPLIST_xl_9611"/>
      <sheetName val="_SHOPLIST.xls__SHOPLIST_xl_9612"/>
      <sheetName val="_SHOPLIST.xls__SHOPLIST_xl_9613"/>
      <sheetName val="_SHOPLIST.xls__SHOPLIST_xl_9614"/>
      <sheetName val="_SHOPLIST.xls__SHOPLIST_xl_9615"/>
      <sheetName val="_SHOPLIST.xls__SHOPLIST_xl_9616"/>
      <sheetName val="_SHOPLIST.xls__SHOPLIST_xl_9617"/>
      <sheetName val="_SHOPLIST.xls__SHOPLIST_xl_9618"/>
      <sheetName val="_SHOPLIST.xls__SHOPLIST_xl_9619"/>
      <sheetName val="_SHOPLIST.xls__SHOPLIST_xl_9620"/>
      <sheetName val="_SHOPLIST.xls__SHOPLIST_xl_9621"/>
      <sheetName val="_SHOPLIST.xls__SHOPLIST_xl_9622"/>
      <sheetName val="_SHOPLIST.xls__SHOPLIST_xl_9623"/>
      <sheetName val="_SHOPLIST.xls__SHOPLIST_xl_9624"/>
      <sheetName val="_SHOPLIST.xls__SHOPLIST_xl_9625"/>
      <sheetName val="_SHOPLIST.xls__SHOPLIST_xl_9626"/>
      <sheetName val="_SHOPLIST.xls__SHOPLIST_xl_9627"/>
      <sheetName val="_SHOPLIST.xls__SHOPLIST_xl_9628"/>
      <sheetName val="_SHOPLIST.xls__SHOPLIST_xl_9629"/>
      <sheetName val="_SHOPLIST.xls__SHOPLIST_xl_9630"/>
      <sheetName val="_SHOPLIST.xls__SHOPLIST_xl_9631"/>
      <sheetName val="_SHOPLIST.xls__SHOPLIST_xl_9632"/>
      <sheetName val="_SHOPLIST.xls__SHOPLIST_xl_9633"/>
      <sheetName val="_SHOPLIST.xls__SHOPLIST_xl_9634"/>
      <sheetName val="_SHOPLIST.xls__SHOPLIST_xl_9635"/>
      <sheetName val="_SHOPLIST.xls__SHOPLIST_xl_9636"/>
      <sheetName val="_SHOPLIST.xls__SHOPLIST_xl_9637"/>
      <sheetName val="_SHOPLIST.xls__SHOPLIST_xl_9638"/>
      <sheetName val="_SHOPLIST.xls__SHOPLIST_xl_9639"/>
      <sheetName val="_SHOPLIST.xls__SHOPLIST_xl_9640"/>
      <sheetName val="_SHOPLIST.xls__SHOPLIST_xl_9641"/>
      <sheetName val="_SHOPLIST.xls__SHOPLIST_xl_9642"/>
      <sheetName val="_SHOPLIST.xls__SHOPLIST_xl_9643"/>
      <sheetName val="_SHOPLIST.xls__SHOPLIST_xl_9644"/>
      <sheetName val="_SHOPLIST.xls__SHOPLIST_xl_9645"/>
      <sheetName val="_SHOPLIST.xls__SHOPLIST_xl_9646"/>
      <sheetName val="_SHOPLIST.xls__SHOPLIST_xl_9647"/>
      <sheetName val="_SHOPLIST.xls__SHOPLIST_xl_9648"/>
      <sheetName val="_SHOPLIST.xls__SHOPLIST_xl_9649"/>
      <sheetName val="_SHOPLIST.xls__SHOPLIST_xl_9650"/>
      <sheetName val="_SHOPLIST.xls__SHOPLIST_xl_9651"/>
      <sheetName val="_SHOPLIST.xls__SHOPLIST_xl_9652"/>
      <sheetName val="_SHOPLIST.xls__SHOPLIST_xl_9653"/>
      <sheetName val="_SHOPLIST.xls__SHOPLIST_xl_9654"/>
      <sheetName val="_SHOPLIST.xls__SHOPLIST_xl_9655"/>
      <sheetName val="_SHOPLIST.xls__SHOPLIST_xl_9656"/>
      <sheetName val="_SHOPLIST.xls__SHOPLIST_xl_9657"/>
      <sheetName val="_SHOPLIST.xls__SHOPLIST_xl_9658"/>
      <sheetName val="_SHOPLIST.xls__SHOPLIST_xl_9659"/>
      <sheetName val="_SHOPLIST.xls__SHOPLIST_xl_9660"/>
      <sheetName val="_SHOPLIST.xls__SHOPLIST_xl_9661"/>
      <sheetName val="_SHOPLIST.xls__SHOPLIST_xl_9662"/>
      <sheetName val="_SHOPLIST.xls__SHOPLIST_xl_9663"/>
      <sheetName val="_SHOPLIST.xls__SHOPLIST_xl_9664"/>
      <sheetName val="_SHOPLIST.xls__SHOPLIST_xl_9665"/>
      <sheetName val="_SHOPLIST.xls__SHOPLIST_xl_9666"/>
      <sheetName val="_SHOPLIST.xls__SHOPLIST_xl_9667"/>
      <sheetName val="_SHOPLIST.xls__SHOPLIST_xl_9668"/>
      <sheetName val="_SHOPLIST.xls__SHOPLIST_xl_9669"/>
      <sheetName val="_SHOPLIST.xls__SHOPLIST_xl_9670"/>
      <sheetName val="_SHOPLIST.xls__SHOPLIST_xl_9671"/>
      <sheetName val="_SHOPLIST.xls__SHOPLIST_xl_9672"/>
      <sheetName val="_SHOPLIST.xls__SHOPLIST_xl_9673"/>
      <sheetName val="_SHOPLIST.xls__SHOPLIST_xl_9674"/>
      <sheetName val="_SHOPLIST.xls__SHOPLIST_xl_9675"/>
      <sheetName val="_SHOPLIST.xls__SHOPLIST_xl_9676"/>
      <sheetName val="_SHOPLIST.xls__SHOPLIST_xl_9677"/>
      <sheetName val="_SHOPLIST.xls__SHOPLIST_xl_9678"/>
      <sheetName val="_SHOPLIST.xls__SHOPLIST_xl_9679"/>
      <sheetName val="_SHOPLIST.xls__SHOPLIST_xl_9680"/>
      <sheetName val="_SHOPLIST.xls__SHOPLIST_xl_9681"/>
      <sheetName val="_SHOPLIST.xls__SHOPLIST_xl_9682"/>
      <sheetName val="_SHOPLIST.xls__SHOPLIST_xl_9683"/>
      <sheetName val="_SHOPLIST.xls__SHOPLIST_xl_9684"/>
      <sheetName val="_SHOPLIST.xls__SHOPLIST_xl_9685"/>
      <sheetName val="_SHOPLIST.xls__SHOPLIST_xl_9686"/>
      <sheetName val="_SHOPLIST.xls__SHOPLIST_xl_9687"/>
      <sheetName val="_SHOPLIST.xls__SHOPLIST_xl_9688"/>
      <sheetName val="_SHOPLIST.xls__SHOPLIST_x_10008"/>
      <sheetName val="_SHOPLIST.xls__SHOPLIST_x_10009"/>
      <sheetName val="_SHOPLIST.xls__SHOPLIST_x_10010"/>
      <sheetName val="_SHOPLIST.xls__SHOPLIST_x_10011"/>
      <sheetName val="_SHOPLIST.xls__SHOPLIST_xl_9689"/>
      <sheetName val="_SHOPLIST.xls__SHOPLIST_xl_9690"/>
      <sheetName val="_SHOPLIST.xls__SHOPLIST_xl_9691"/>
      <sheetName val="_SHOPLIST.xls__SHOPLIST_xl_9692"/>
      <sheetName val="_SHOPLIST.xls__SHOPLIST_xl_9693"/>
      <sheetName val="_SHOPLIST.xls_70___0_s__i___113"/>
      <sheetName val="_SHOPLIST.xls__VW__VU________94"/>
      <sheetName val="_SHOPLIST.xls_70___0_s__i___114"/>
      <sheetName val="_SHOPLIST.xls__SHOPLIST_xl_9694"/>
      <sheetName val="_SHOPLIST.xls__SHOPLIST_xl_9695"/>
      <sheetName val="_SHOPLIST.xls__SHOPLIST_xl_9696"/>
      <sheetName val="_SHOPLIST.xls__SHOPLIST_x_10012"/>
      <sheetName val="_SHOPLIST.xls_70___0_s__i___115"/>
      <sheetName val="_SHOPLIST.xls__SHOPLIST_x_10013"/>
      <sheetName val="_SHOPLIST.xls__VW__VU________95"/>
      <sheetName val="_SHOPLIST.xls__SHOPLIST_xl_9697"/>
      <sheetName val="_SHOPLIST.xls__SHOPLIST_xl_9698"/>
      <sheetName val="_SHOPLIST.xls__SHOPLIST_xl_9699"/>
      <sheetName val="_SHOPLIST.xls__SHOPLIST_xl_9700"/>
      <sheetName val="_SHOPLIST.xls__SHOPLIST_xl_9701"/>
      <sheetName val="_SHOPLIST.xls__SHOPLIST_xl_9702"/>
      <sheetName val="_SHOPLIST.xls__SHOPLIST_xl_9703"/>
      <sheetName val="_SHOPLIST.xls__SHOPLIST_xl_9704"/>
      <sheetName val="_SHOPLIST.xls__SHOPLIST_xl_9705"/>
      <sheetName val="_SHOPLIST.xls__SHOPLIST_xl_9706"/>
      <sheetName val="_SHOPLIST.xls__SHOPLIST_xl_9707"/>
      <sheetName val="_SHOPLIST.xls__SHOPLIST_xl_9708"/>
      <sheetName val="_SHOPLIST.xls__SHOPLIST_xl_9709"/>
      <sheetName val="_SHOPLIST.xls__SHOPLIST_xl_9710"/>
      <sheetName val="_SHOPLIST.xls__SHOPLIST_xl_9711"/>
      <sheetName val="_SHOPLIST.xls__SHOPLIST_xl_9712"/>
      <sheetName val="_SHOPLIST.xls__SHOPLIST_xl_9713"/>
      <sheetName val="_SHOPLIST.xls__SHOPLIST_xl_9714"/>
      <sheetName val="_SHOPLIST.xls__SHOPLIST_xl_9715"/>
      <sheetName val="_SHOPLIST.xls__SHOPLIST_xl_9716"/>
      <sheetName val="_SHOPLIST.xls__SHOPLIST_xl_9717"/>
      <sheetName val="_SHOPLIST.xls__SHOPLIST_xl_9718"/>
      <sheetName val="_SHOPLIST.xls__SHOPLIST_xl_9719"/>
      <sheetName val="_SHOPLIST.xls__SHOPLIST_xl_9720"/>
      <sheetName val="_SHOPLIST.xls__SHOPLIST_xl_9721"/>
      <sheetName val="_SHOPLIST.xls__SHOPLIST_xl_9722"/>
      <sheetName val="_SHOPLIST.xls__SHOPLIST_xl_9723"/>
      <sheetName val="_SHOPLIST.xls__SHOPLIST_xl_9724"/>
      <sheetName val="_SHOPLIST.xls__SHOPLIST_xl_9725"/>
      <sheetName val="_SHOPLIST.xls__SHOPLIST_xl_9726"/>
      <sheetName val="_SHOPLIST.xls__SHOPLIST_xl_9727"/>
      <sheetName val="_SHOPLIST.xls__SHOPLIST_xl_9728"/>
      <sheetName val="_SHOPLIST.xls__SHOPLIST_xl_9729"/>
      <sheetName val="_SHOPLIST.xls__SHOPLIST_xl_9730"/>
      <sheetName val="_SHOPLIST.xls__SHOPLIST_xl_9731"/>
      <sheetName val="_SHOPLIST.xls__SHOPLIST_xl_9732"/>
      <sheetName val="_SHOPLIST.xls__SHOPLIST_xl_9733"/>
      <sheetName val="_SHOPLIST.xls__SHOPLIST_xl_9734"/>
      <sheetName val="_SHOPLIST.xls__SHOPLIST_xl_9735"/>
      <sheetName val="_SHOPLIST.xls__SHOPLIST_xl_9736"/>
      <sheetName val="_SHOPLIST.xls__SHOPLIST_xl_9737"/>
      <sheetName val="_SHOPLIST.xls__SHOPLIST_xl_9738"/>
      <sheetName val="_SHOPLIST.xls__SHOPLIST_xl_9739"/>
      <sheetName val="_SHOPLIST.xls__SHOPLIST_xl_9740"/>
      <sheetName val="_SHOPLIST.xls__SHOPLIST_xl_9741"/>
      <sheetName val="_SHOPLIST.xls__SHOPLIST_xl_9742"/>
      <sheetName val="_SHOPLIST.xls__SHOPLIST_xl_9743"/>
      <sheetName val="_SHOPLIST.xls__SHOPLIST_xl_9744"/>
      <sheetName val="_SHOPLIST.xls_70___0_s__i___116"/>
      <sheetName val="_SHOPLIST.xls__SHOPLIST_xl_9745"/>
      <sheetName val="_SHOPLIST.xls__SHOPLIST_xl_9746"/>
      <sheetName val="_SHOPLIST.xls__SHOPLIST_xl_9747"/>
      <sheetName val="_SHOPLIST.xls__VW__VU________96"/>
      <sheetName val="_SHOPLIST.xls__SHOPLIST_xl_9748"/>
      <sheetName val="_SHOPLIST.xls__SHOPLIST_xl_9749"/>
      <sheetName val="_SHOPLIST.xls__SHOPLIST_xl_9750"/>
      <sheetName val="_SHOPLIST.xls__SHOPLIST_xl_9751"/>
      <sheetName val="_SHOPLIST.xls__SHOPLIST_xl_9752"/>
      <sheetName val="_SHOPLIST.xls__SHOPLIST_xl_9753"/>
      <sheetName val="_SHOPLIST.xls__SHOPLIST_xl_9754"/>
      <sheetName val="_SHOPLIST.xls__SHOPLIST_xl_9755"/>
      <sheetName val="_SHOPLIST.xls__SHOPLIST_xl_9756"/>
      <sheetName val="_SHOPLIST.xls__SHOPLIST_xl_9757"/>
      <sheetName val="_SHOPLIST.xls__SHOPLIST_xl_9758"/>
      <sheetName val="_SHOPLIST.xls__SHOPLIST_xl_9759"/>
      <sheetName val="_SHOPLIST.xls__SHOPLIST_xl_9760"/>
      <sheetName val="_SHOPLIST.xls__SHOPLIST_xl_9761"/>
      <sheetName val="_SHOPLIST.xls__SHOPLIST_xl_9762"/>
      <sheetName val="_SHOPLIST.xls__SHOPLIST_xl_9763"/>
      <sheetName val="_SHOPLIST.xls__SHOPLIST_xl_9764"/>
      <sheetName val="_SHOPLIST.xls__SHOPLIST_xl_9765"/>
      <sheetName val="_SHOPLIST.xls__SHOPLIST_xl_9766"/>
      <sheetName val="_SHOPLIST.xls__SHOPLIST_xl_9767"/>
      <sheetName val="_SHOPLIST.xls__SHOPLIST_xl_9768"/>
      <sheetName val="_SHOPLIST.xls__SHOPLIST_xl_9769"/>
      <sheetName val="_SHOPLIST.xls__SHOPLIST_xl_9770"/>
      <sheetName val="_SHOPLIST.xls__SHOPLIST_xl_9771"/>
      <sheetName val="_SHOPLIST.xls__SHOPLIST_xl_9772"/>
      <sheetName val="_SHOPLIST.xls__SHOPLIST_xl_9773"/>
      <sheetName val="_SHOPLIST.xls__SHOPLIST_xl_9774"/>
      <sheetName val="_SHOPLIST.xls__SHOPLIST_xl_9775"/>
      <sheetName val="_SHOPLIST.xls__SHOPLIST_xl_9776"/>
      <sheetName val="_SHOPLIST.xls__SHOPLIST_xl_9777"/>
      <sheetName val="_SHOPLIST.xls__SHOPLIST_xl_9778"/>
      <sheetName val="_SHOPLIST.xls__SHOPLIST_xl_9779"/>
      <sheetName val="_SHOPLIST.xls__SHOPLIST_xl_9780"/>
      <sheetName val="_SHOPLIST.xls__SHOPLIST_xl_9781"/>
      <sheetName val="_SHOPLIST.xls__SHOPLIST_xl_9782"/>
      <sheetName val="_SHOPLIST.xls__SHOPLIST_xl_9783"/>
      <sheetName val="_SHOPLIST.xls__SHOPLIST_xl_9784"/>
      <sheetName val="_SHOPLIST.xls__SHOPLIST_xl_9785"/>
      <sheetName val="_SHOPLIST.xls__SHOPLIST_xl_9786"/>
      <sheetName val="_SHOPLIST.xls__SHOPLIST_xl_9787"/>
      <sheetName val="_SHOPLIST.xls__SHOPLIST_xl_9788"/>
      <sheetName val="_SHOPLIST.xls__SHOPLIST_xl_9789"/>
      <sheetName val="_SHOPLIST.xls__SHOPLIST_xl_9790"/>
      <sheetName val="_SHOPLIST.xls__SHOPLIST_xl_9791"/>
      <sheetName val="_SHOPLIST.xls__SHOPLIST_xl_9792"/>
      <sheetName val="_SHOPLIST.xls__SHOPLIST_xl_9793"/>
      <sheetName val="_SHOPLIST.xls__SHOPLIST_xl_9794"/>
      <sheetName val="_SHOPLIST.xls__SHOPLIST_xl_9795"/>
      <sheetName val="_SHOPLIST.xls__SHOPLIST_xl_9796"/>
      <sheetName val="_SHOPLIST.xls__SHOPLIST_xl_9797"/>
      <sheetName val="_SHOPLIST.xls__SHOPLIST_xl_9798"/>
      <sheetName val="_SHOPLIST.xls__SHOPLIST_xl_9799"/>
      <sheetName val="_SHOPLIST.xls__SHOPLIST_xl_9800"/>
      <sheetName val="_SHOPLIST.xls__SHOPLIST_xl_9801"/>
      <sheetName val="_SHOPLIST.xls__SHOPLIST_xl_9802"/>
      <sheetName val="_SHOPLIST.xls__SHOPLIST_xl_9803"/>
      <sheetName val="_SHOPLIST.xls__SHOPLIST_xl_9804"/>
      <sheetName val="_SHOPLIST.xls__SHOPLIST_xl_9805"/>
      <sheetName val="_SHOPLIST.xls__SHOPLIST_xl_9806"/>
      <sheetName val="_SHOPLIST.xls__SHOPLIST_x_10014"/>
      <sheetName val="_SHOPLIST.xls__SHOPLIST_x_10015"/>
      <sheetName val="_SHOPLIST.xls__SHOPLIST_x_10016"/>
      <sheetName val="_SHOPLIST.xls__SHOPLIST_x_10017"/>
      <sheetName val="_SHOPLIST.xls__SHOPLIST_x_10018"/>
      <sheetName val="_SHOPLIST.xls__SHOPLIST_x_10019"/>
      <sheetName val="_SHOPLIST.xls__SHOPLIST_x_10020"/>
      <sheetName val="_SHOPLIST.xls__SHOPLIST_x_10021"/>
      <sheetName val="_SHOPLIST.xls__SHOPLIST_x_10022"/>
      <sheetName val="_SHOPLIST.xls__SHOPLIST_x_10023"/>
      <sheetName val="_SHOPLIST.xls__SHOPLIST_x_10024"/>
      <sheetName val="_SHOPLIST.xls__SHOPLIST_x_10025"/>
      <sheetName val="_SHOPLIST.xls__SHOPLIST_x_10026"/>
      <sheetName val="_SHOPLIST.xls__SHOPLIST_x_10027"/>
      <sheetName val="_SHOPLIST.xls__SHOPLIST_x_10028"/>
      <sheetName val="_SHOPLIST.xls__SHOPLIST_x_10029"/>
      <sheetName val="_SHOPLIST.xls__SHOPLIST_x_10030"/>
      <sheetName val="_SHOPLIST.xls__SHOPLIST_x_10031"/>
      <sheetName val="_SHOPLIST.xls__SHOPLIST_x_10032"/>
      <sheetName val="_SHOPLIST.xls__SHOPLIST_x_10033"/>
      <sheetName val="_SHOPLIST.xls__SHOPLIST_x_10034"/>
      <sheetName val="_SHOPLIST.xls__SHOPLIST_x_10035"/>
      <sheetName val="_SHOPLIST.xls__SHOPLIST_x_10036"/>
      <sheetName val="_SHOPLIST.xls__SHOPLIST_x_10037"/>
      <sheetName val="_SHOPLIST.xls__SHOPLIST_x_10038"/>
      <sheetName val="_SHOPLIST.xls__SHOPLIST_x_10039"/>
      <sheetName val="_SHOPLIST.xls__SHOPLIST_x_10040"/>
      <sheetName val="_SHOPLIST.xls__SHOPLIST_x_10041"/>
      <sheetName val="_SHOPLIST.xls__SHOPLIST_x_10042"/>
      <sheetName val="_SHOPLIST.xls__SHOPLIST_x_10043"/>
      <sheetName val="_SHOPLIST.xls__SHOPLIST_x_10044"/>
      <sheetName val="_SHOPLIST.xls__SHOPLIST_x_10045"/>
      <sheetName val="_SHOPLIST.xls__SHOPLIST_x_10046"/>
      <sheetName val="_SHOPLIST.xls__SHOPLIST_x_10047"/>
      <sheetName val="_SHOPLIST.xls__SHOPLIST_x_10048"/>
      <sheetName val="_SHOPLIST.xls__SHOPLIST_x_10049"/>
      <sheetName val="_SHOPLIST.xls__SHOPLIST_x_10050"/>
      <sheetName val="_SHOPLIST.xls__SHOPLIST_x_10051"/>
      <sheetName val="_SHOPLIST.xls__SHOPLIST_x_10052"/>
      <sheetName val="_SHOPLIST.xls__SHOPLIST_x_10053"/>
      <sheetName val="_SHOPLIST.xls__SHOPLIST_x_10054"/>
      <sheetName val="_SHOPLIST.xls__SHOPLIST_x_10055"/>
      <sheetName val="_SHOPLIST.xls__SHOPLIST_x_10056"/>
      <sheetName val="_SHOPLIST.xls__SHOPLIST_x_10057"/>
      <sheetName val="_SHOPLIST.xls__SHOPLIST_x_10058"/>
      <sheetName val="_SHOPLIST.xls__SHOPLIST_x_10059"/>
      <sheetName val="_SHOPLIST.xls__SHOPLIST_x_10060"/>
      <sheetName val="_SHOPLIST.xls__SHOPLIST_x_10061"/>
      <sheetName val="_SHOPLIST.xls__SHOPLIST_x_10062"/>
      <sheetName val="_SHOPLIST.xls__SHOPLIST_x_10063"/>
      <sheetName val="_SHOPLIST.xls__SHOPLIST_x_10064"/>
      <sheetName val="_SHOPLIST.xls__SHOPLIST_x_10065"/>
      <sheetName val="_SHOPLIST.xls__SHOPLIST_x_10066"/>
      <sheetName val="_SHOPLIST.xls__SHOPLIST_x_10067"/>
      <sheetName val="_SHOPLIST.xls__SHOPLIST_x_10068"/>
      <sheetName val="_SHOPLIST.xls__SHOPLIST_x_10069"/>
      <sheetName val="_SHOPLIST.xls__SHOPLIST_x_10070"/>
      <sheetName val="_SHOPLIST.xls__SHOPLIST_x_10071"/>
      <sheetName val="_SHOPLIST.xls__SHOPLIST_x_10072"/>
      <sheetName val="_SHOPLIST.xls__SHOPLIST_x_10073"/>
      <sheetName val="_SHOPLIST.xls__SHOPLIST_x_10074"/>
      <sheetName val="_SHOPLIST.xls__SHOPLIST_x_10075"/>
      <sheetName val="_SHOPLIST.xls__SHOPLIST_x_10076"/>
      <sheetName val="_SHOPLIST.xls__SHOPLIST_x_10077"/>
      <sheetName val="_SHOPLIST.xls__SHOPLIST_x_10078"/>
      <sheetName val="_SHOPLIST.xls__SHOPLIST_x_10079"/>
      <sheetName val="_SHOPLIST.xls__SHOPLIST_x_10080"/>
      <sheetName val="_SHOPLIST.xls__SHOPLIST_x_10081"/>
      <sheetName val="_SHOPLIST.xls__SHOPLIST_x_10082"/>
      <sheetName val="_SHOPLIST.xls__SHOPLIST_x_10083"/>
      <sheetName val="_SHOPLIST.xls__SHOPLIST_x_10084"/>
      <sheetName val="_SHOPLIST.xls__SHOPLIST_x_10085"/>
      <sheetName val="_SHOPLIST.xls__SHOPLIST_x_10086"/>
      <sheetName val="_SHOPLIST.xls__SHOPLIST_x_10087"/>
      <sheetName val="_SHOPLIST.xls__SHOPLIST_x_10088"/>
      <sheetName val="_SHOPLIST.xls__SHOPLIST_xl_9807"/>
      <sheetName val="_SHOPLIST.xls__SHOPLIST_x_10089"/>
      <sheetName val="_SHOPLIST.xls_70___0_s__i___117"/>
      <sheetName val="_SHOPLIST.xls__SHOPLIST_xl_9808"/>
      <sheetName val="_SHOPLIST.xls__SHOPLIST_xl_9809"/>
      <sheetName val="_SHOPLIST.xls__SHOPLIST_xl_9810"/>
      <sheetName val="_SHOPLIST.xls__SHOPLIST_xl_9811"/>
      <sheetName val="_SHOPLIST.xls_70___0_s__i___118"/>
      <sheetName val="_SHOPLIST.xls__VW__VU________97"/>
      <sheetName val="_SHOPLIST.xls__VW__VU________98"/>
      <sheetName val="_SHOPLIST.xls_70_x005f_x0000___0_x_35"/>
      <sheetName val="_SHOPLIST.xls_70___0_s__i___119"/>
      <sheetName val="_SHOPLIST.xls_70___0_s__i___120"/>
      <sheetName val="_SHOPLIST.xls__SHOPLIST_x_10090"/>
      <sheetName val="_SHOPLIST.xls__SHOPLIST_x_10091"/>
      <sheetName val="_SHOPLIST.xls__SHOPLIST_x_10092"/>
      <sheetName val="_SHOPLIST.xls__SHOPLIST_x_10093"/>
      <sheetName val="_SHOPLIST.xls__SHOPLIST_x_10094"/>
      <sheetName val="_SHOPLIST.xls__SHOPLIST_x_10095"/>
      <sheetName val="_SHOPLIST.xls__SHOPLIST_x_10096"/>
      <sheetName val="_SHOPLIST.xls__SHOPLIST_x_10097"/>
      <sheetName val="_SHOPLIST.xls__SHOPLIST_x_10098"/>
      <sheetName val="_SHOPLIST.xls__SHOPLIST_x_10099"/>
      <sheetName val="_SHOPLIST.xls__SHOPLIST_x_10100"/>
      <sheetName val="_SHOPLIST.xls__SHOPLIST_x_10101"/>
      <sheetName val="_SHOPLIST.xls__SHOPLIST_x_10102"/>
      <sheetName val="_SHOPLIST.xls__SHOPLIST_x_10103"/>
      <sheetName val="_SHOPLIST.xls__SHOPLIST_x_10104"/>
      <sheetName val="_SHOPLIST.xls__SHOPLIST_x_10105"/>
      <sheetName val="_SHOPLIST.xls__SHOPLIST_x_10106"/>
      <sheetName val="_SHOPLIST.xls__SHOPLIST_x_10107"/>
      <sheetName val="_SHOPLIST.xls__SHOPLIST_x_10108"/>
      <sheetName val="_SHOPLIST.xls__SHOPLIST_x_10109"/>
      <sheetName val="_SHOPLIST.xls__SHOPLIST_x_10110"/>
      <sheetName val="_SHOPLIST.xls__SHOPLIST_x_10111"/>
      <sheetName val="_SHOPLIST.xls__SHOPLIST_x_10112"/>
      <sheetName val="_SHOPLIST.xls__SHOPLIST_x_10113"/>
      <sheetName val="_SHOPLIST.xls__SHOPLIST_x_10114"/>
      <sheetName val="_SHOPLIST.xls__SHOPLIST_x_10115"/>
      <sheetName val="_SHOPLIST.xls__SHOPLIST_x_10116"/>
      <sheetName val="_SHOPLIST.xls__SHOPLIST_x_10117"/>
      <sheetName val="_SHOPLIST.xls__SHOPLIST_x_10118"/>
      <sheetName val="_SHOPLIST.xls__SHOPLIST_x_10119"/>
      <sheetName val="_SHOPLIST.xls__SHOPLIST_x_10120"/>
      <sheetName val="_SHOPLIST.xls__SHOPLIST_x_10121"/>
      <sheetName val="_SHOPLIST.xls__SHOPLIST_x_10122"/>
      <sheetName val="_SHOPLIST.xls__SHOPLIST_x_10123"/>
      <sheetName val="_SHOPLIST.xls__SHOPLIST_x_10124"/>
      <sheetName val="_SHOPLIST.xls__SHOPLIST_x_10125"/>
      <sheetName val="_SHOPLIST.xls__SHOPLIST_x_10126"/>
      <sheetName val="_SHOPLIST.xls__SHOPLIST_x_10127"/>
      <sheetName val="_SHOPLIST.xls__SHOPLIST_x_10128"/>
      <sheetName val="_SHOPLIST.xls__SHOPLIST_x_10129"/>
      <sheetName val="_SHOPLIST.xls__SHOPLIST_x_10130"/>
      <sheetName val="_SHOPLIST.xls__SHOPLIST_x_10131"/>
      <sheetName val="_SHOPLIST.xls__SHOPLIST_x_10132"/>
      <sheetName val="_SHOPLIST.xls__SHOPLIST_x_10133"/>
      <sheetName val="_SHOPLIST.xls__SHOPLIST_x_10134"/>
      <sheetName val="_SHOPLIST.xls__SHOPLIST_x_10135"/>
      <sheetName val="_SHOPLIST.xls__SHOPLIST_x_10136"/>
      <sheetName val="_SHOPLIST.xls__SHOPLIST_x_10137"/>
      <sheetName val="_SHOPLIST.xls__SHOPLIST_x_10138"/>
      <sheetName val="_SHOPLIST.xls__SHOPLIST_x_10139"/>
      <sheetName val="_SHOPLIST.xls__SHOPLIST_x_10140"/>
      <sheetName val="_SHOPLIST.xls__SHOPLIST_x_10141"/>
      <sheetName val="_SHOPLIST.xls__SHOPLIST_x_10142"/>
      <sheetName val="_SHOPLIST.xls__SHOPLIST_x_10143"/>
      <sheetName val="_SHOPLIST.xls__SHOPLIST_x_10144"/>
      <sheetName val="_SHOPLIST.xls__SHOPLIST_x_10145"/>
      <sheetName val="_SHOPLIST.xls__SHOPLIST_x_10146"/>
      <sheetName val="_SHOPLIST.xls__SHOPLIST_x_10147"/>
      <sheetName val="_SHOPLIST.xls__SHOPLIST_x_10148"/>
      <sheetName val="_SHOPLIST.xls__SHOPLIST_x_10149"/>
      <sheetName val="_SHOPLIST.xls__SHOPLIST_x_10150"/>
      <sheetName val="_SHOPLIST.xls__SHOPLIST_x_10151"/>
      <sheetName val="_SHOPLIST.xls__SHOPLIST_x_10152"/>
      <sheetName val="_SHOPLIST.xls__SHOPLIST_x_10153"/>
      <sheetName val="_SHOPLIST.xls__SHOPLIST_x_10154"/>
      <sheetName val="_SHOPLIST.xls__SHOPLIST_x_10155"/>
      <sheetName val="_SHOPLIST.xls__SHOPLIST_x_10156"/>
      <sheetName val="_SHOPLIST.xls__SHOPLIST_x_10157"/>
      <sheetName val="_SHOPLIST.xls__SHOPLIST_x_10158"/>
      <sheetName val="_SHOPLIST.xls__SHOPLIST_x_10159"/>
      <sheetName val="_SHOPLIST.xls__SHOPLIST_x_10160"/>
      <sheetName val="_SHOPLIST.xls__SHOPLIST_x_10161"/>
      <sheetName val="_SHOPLIST.xls__SHOPLIST_x_10162"/>
      <sheetName val="_SHOPLIST.xls__SHOPLIST_x_10163"/>
      <sheetName val="_SHOPLIST.xls__SHOPLIST_x_10164"/>
      <sheetName val="_SHOPLIST.xls__SHOPLIST_x_10165"/>
      <sheetName val="_SHOPLIST.xls__SHOPLIST_x_10166"/>
      <sheetName val="_SHOPLIST.xls__SHOPLIST_x_10167"/>
      <sheetName val="_SHOPLIST.xls__SHOPLIST_x_10168"/>
      <sheetName val="_SHOPLIST.xls__SHOPLIST_x_10169"/>
      <sheetName val="_SHOPLIST.xls__SHOPLIST_x_10170"/>
      <sheetName val="_SHOPLIST.xls__SHOPLIST_x_10171"/>
      <sheetName val="_SHOPLIST.xls__SHOPLIST_x_10172"/>
      <sheetName val="_SHOPLIST.xls__SHOPLIST_x_10173"/>
      <sheetName val="_SHOPLIST.xls__SHOPLIST_x_10174"/>
      <sheetName val="_SHOPLIST.xls__SHOPLIST_x_10175"/>
      <sheetName val="_SHOPLIST.xls__SHOPLIST_x_10176"/>
      <sheetName val="_SHOPLIST.xls__SHOPLIST_x_10177"/>
      <sheetName val="_SHOPLIST.xls__SHOPLIST_x_10178"/>
      <sheetName val="_SHOPLIST.xls__SHOPLIST_x_10179"/>
      <sheetName val="_SHOPLIST.xls__SHOPLIST_x_10180"/>
      <sheetName val="_SHOPLIST.xls__SHOPLIST_x_10181"/>
      <sheetName val="_SHOPLIST.xls__SHOPLIST_x_10182"/>
      <sheetName val="_SHOPLIST.xls__SHOPLIST_x_10183"/>
      <sheetName val="_SHOPLIST.xls__SHOPLIST_x_10184"/>
      <sheetName val="_SHOPLIST.xls__SHOPLIST_x_10185"/>
      <sheetName val="_SHOPLIST.xls__SHOPLIST_x_10186"/>
      <sheetName val="_SHOPLIST.xls__SHOPLIST_x_10187"/>
      <sheetName val="_SHOPLIST.xls__SHOPLIST_x_10188"/>
      <sheetName val="_SHOPLIST.xls__SHOPLIST_x_10189"/>
      <sheetName val="_SHOPLIST.xls__SHOPLIST_x_10190"/>
      <sheetName val="_SHOPLIST.xls__SHOPLIST_x_10191"/>
      <sheetName val="_SHOPLIST.xls__SHOPLIST_x_10192"/>
      <sheetName val="_SHOPLIST.xls__SHOPLIST_x_10193"/>
      <sheetName val="_SHOPLIST.xls__SHOPLIST_x_10194"/>
      <sheetName val="_SHOPLIST.xls__SHOPLIST_x_10195"/>
      <sheetName val="_SHOPLIST.xls__SHOPLIST_x_10196"/>
      <sheetName val="_SHOPLIST.xls__SHOPLIST_x_10197"/>
      <sheetName val="_SHOPLIST.xls__SHOPLIST_x_10198"/>
      <sheetName val="_SHOPLIST.xls__SHOPLIST_x_10199"/>
      <sheetName val="_SHOPLIST.xls_70_x005f_x005f_x005f_x0000_26"/>
      <sheetName val="_SHOPLIST.xls__SHOPLIST_x_10200"/>
      <sheetName val="_SHOPLIST.xls__SHOPLIST_x_10201"/>
      <sheetName val="_SHOPLIST.xls__SHOPLIST_x_10202"/>
      <sheetName val="_SHOPLIST.xls_70___0_s__i___121"/>
      <sheetName val="_SHOPLIST.xls__SHOPLIST_x_10203"/>
      <sheetName val="_SHOPLIST.xls__SHOPLIST_x_10204"/>
      <sheetName val="_SHOPLIST.xls__SHOPLIST_x_10205"/>
      <sheetName val="_SHOPLIST.xls__SHOPLIST_x_10206"/>
      <sheetName val="_SHOPLIST.xls__SHOPLIST_x_10207"/>
      <sheetName val="_SHOPLIST.xls__SHOPLIST_x_10208"/>
      <sheetName val="_SHOPLIST.xls__SHOPLIST_x_10209"/>
      <sheetName val="_SHOPLIST.xls__SHOPLIST_x_10210"/>
      <sheetName val="_SHOPLIST.xls__SHOPLIST_x_10211"/>
      <sheetName val="_SHOPLIST.xls__SHOPLIST_x_10212"/>
      <sheetName val="_SHOPLIST.xls__SHOPLIST_x_10213"/>
      <sheetName val="_SHOPLIST.xls__SHOPLIST_x_10214"/>
      <sheetName val="_SHOPLIST.xls__SHOPLIST_x_10215"/>
      <sheetName val="_SHOPLIST.xls__SHOPLIST_x_10216"/>
      <sheetName val="_SHOPLIST.xls__SHOPLIST_x_10217"/>
      <sheetName val="_SHOPLIST.xls__SHOPLIST_x_10218"/>
      <sheetName val="_SHOPLIST.xls__SHOPLIST_x_10219"/>
      <sheetName val="_SHOPLIST.xls__SHOPLIST_x_10220"/>
      <sheetName val="_SHOPLIST.xls__SHOPLIST_x_10221"/>
      <sheetName val="_SHOPLIST.xls__SHOPLIST_x_10222"/>
      <sheetName val="_SHOPLIST.xls__SHOPLIST_x_10223"/>
      <sheetName val="_SHOPLIST.xls__SHOPLIST_x_10224"/>
      <sheetName val="_SHOPLIST.xls__SHOPLIST_x_10225"/>
      <sheetName val="_SHOPLIST.xls__SHOPLIST_x_10226"/>
      <sheetName val="_SHOPLIST.xls__SHOPLIST_x_10227"/>
      <sheetName val="_SHOPLIST.xls__SHOPLIST_x_10228"/>
      <sheetName val="_SHOPLIST.xls__SHOPLIST_x_10229"/>
      <sheetName val="_SHOPLIST.xls__SHOPLIST_x_10230"/>
      <sheetName val="_SHOPLIST.xls__SHOPLIST_x_10231"/>
      <sheetName val="_SHOPLIST.xls__SHOPLIST_x_10232"/>
      <sheetName val="_SHOPLIST.xls__SHOPLIST_x_10233"/>
      <sheetName val="_SHOPLIST.xls__SHOPLIST_x_10234"/>
      <sheetName val="_SHOPLIST.xls__SHOPLIST_x_10235"/>
      <sheetName val="_SHOPLIST.xls__SHOPLIST_x_10236"/>
      <sheetName val="_SHOPLIST.xls__SHOPLIST_x_10237"/>
      <sheetName val="_SHOPLIST.xls__SHOPLIST_x_10238"/>
      <sheetName val="_SHOPLIST.xls__SHOPLIST_x_10239"/>
      <sheetName val="_SHOPLIST.xls__SHOPLIST_x_10240"/>
      <sheetName val="_SHOPLIST.xls__SHOPLIST_x_10241"/>
      <sheetName val="_SHOPLIST.xls__SHOPLIST_x_10242"/>
      <sheetName val="_SHOPLIST.xls__SHOPLIST_x_10243"/>
      <sheetName val="_SHOPLIST.xls__SHOPLIST_x_10244"/>
      <sheetName val="_SHOPLIST.xls__SHOPLIST_x_10245"/>
      <sheetName val="_SHOPLIST.xls__SHOPLIST_x_10246"/>
      <sheetName val="_SHOPLIST.xls__SHOPLIST_x_10247"/>
      <sheetName val="_SHOPLIST.xls__SHOPLIST_x_10248"/>
      <sheetName val="_SHOPLIST.xls__SHOPLIST_x_10249"/>
      <sheetName val="_SHOPLIST.xls__SHOPLIST_x_10250"/>
      <sheetName val="_SHOPLIST.xls__SHOPLIST_x_10251"/>
      <sheetName val="_SHOPLIST.xls__SHOPLIST_x_10252"/>
      <sheetName val="_SHOPLIST.xls__SHOPLIST_x_10253"/>
      <sheetName val="_SHOPLIST.xls__SHOPLIST_x_10254"/>
      <sheetName val="_SHOPLIST.xls__SHOPLIST_x_10255"/>
      <sheetName val="_SHOPLIST.xls__SHOPLIST_x_10256"/>
      <sheetName val="_SHOPLIST.xls__SHOPLIST_x_10257"/>
      <sheetName val="_SHOPLIST.xls__SHOPLIST_x_10258"/>
      <sheetName val="_SHOPLIST.xls__SHOPLIST_x_10259"/>
      <sheetName val="_SHOPLIST.xls__SHOPLIST_x_10260"/>
      <sheetName val="_SHOPLIST.xls__SHOPLIST_x_10261"/>
      <sheetName val="_SHOPLIST.xls__SHOPLIST_x_10262"/>
      <sheetName val="_SHOPLIST.xls__SHOPLIST_x_10263"/>
      <sheetName val="_SHOPLIST.xls__SHOPLIST_x_10264"/>
      <sheetName val="_SHOPLIST.xls__SHOPLIST_x_10265"/>
      <sheetName val="_SHOPLIST.xls__SHOPLIST_x_10266"/>
      <sheetName val="_SHOPLIST.xls__SHOPLIST_x_10267"/>
      <sheetName val="_SHOPLIST.xls__SHOPLIST_x_10268"/>
      <sheetName val="_SHOPLIST.xls__SHOPLIST_x_10269"/>
      <sheetName val="_SHOPLIST.xls__SHOPLIST_x_10270"/>
      <sheetName val="_SHOPLIST.xls__SHOPLIST_x_10271"/>
      <sheetName val="_SHOPLIST.xls__SHOPLIST_x_10272"/>
      <sheetName val="_SHOPLIST.xls__SHOPLIST_x_10273"/>
      <sheetName val="_SHOPLIST.xls__SHOPLIST_x_10274"/>
      <sheetName val="_SHOPLIST.xls__SHOPLIST_x_10275"/>
      <sheetName val="_SHOPLIST.xls__SHOPLIST_x_10276"/>
      <sheetName val="_SHOPLIST.xls__SHOPLIST_x_10277"/>
      <sheetName val="_SHOPLIST.xls__SHOPLIST_x_10278"/>
      <sheetName val="_SHOPLIST.xls__SHOPLIST_x_10279"/>
      <sheetName val="_SHOPLIST.xls__SHOPLIST_x_10280"/>
      <sheetName val="_SHOPLIST.xls__SHOPLIST_x_10281"/>
      <sheetName val="_SHOPLIST.xls__SHOPLIST_x_10282"/>
      <sheetName val="_SHOPLIST.xls__SHOPLIST_x_10283"/>
      <sheetName val="_SHOPLIST.xls__SHOPLIST_x_10284"/>
      <sheetName val="_SHOPLIST.xls__SHOPLIST_x_10285"/>
      <sheetName val="_SHOPLIST.xls__SHOPLIST_x_10286"/>
      <sheetName val="_SHOPLIST.xls__SHOPLIST_x_10287"/>
      <sheetName val="_SHOPLIST.xls__SHOPLIST_x_10288"/>
      <sheetName val="_SHOPLIST.xls__SHOPLIST_x_10289"/>
      <sheetName val="_SHOPLIST.xls__SHOPLIST_x_10290"/>
      <sheetName val="_SHOPLIST.xls__SHOPLIST_x_10291"/>
      <sheetName val="_SHOPLIST.xls__SHOPLIST_x_10292"/>
      <sheetName val="_SHOPLIST.xls__SHOPLIST_x_10293"/>
      <sheetName val="_SHOPLIST.xls__SHOPLIST_x_10294"/>
      <sheetName val="_SHOPLIST.xls__SHOPLIST_x_10295"/>
      <sheetName val="_SHOPLIST.xls__SHOPLIST_x_10296"/>
      <sheetName val="_SHOPLIST.xls__SHOPLIST_x_10297"/>
      <sheetName val="_SHOPLIST.xls__SHOPLIST_x_10298"/>
      <sheetName val="_SHOPLIST.xls__SHOPLIST_x_10299"/>
      <sheetName val="_SHOPLIST.xls__SHOPLIST_x_10300"/>
      <sheetName val="_SHOPLIST.xls__SHOPLIST_x_10301"/>
      <sheetName val="_SHOPLIST.xls__SHOPLIST_x_10302"/>
      <sheetName val="_SHOPLIST.xls__SHOPLIST_x_10303"/>
      <sheetName val="_SHOPLIST.xls__SHOPLIST_x_10304"/>
      <sheetName val="_SHOPLIST.xls__SHOPLIST_x_10305"/>
      <sheetName val="_SHOPLIST.xls__SHOPLIST_x_10306"/>
      <sheetName val="_SHOPLIST.xls__SHOPLIST_x_10307"/>
      <sheetName val="_SHOPLIST.xls__SHOPLIST_x_10308"/>
      <sheetName val="_SHOPLIST.xls__SHOPLIST_x_10309"/>
      <sheetName val="_SHOPLIST.xls__SHOPLIST_x_10310"/>
      <sheetName val="_SHOPLIST.xls__SHOPLIST_x_10311"/>
      <sheetName val="_SHOPLIST.xls_70_x005f_x0000___0_x_36"/>
      <sheetName val="_SHOPLIST.xls__SHOPLIST_x_10312"/>
      <sheetName val="_SHOPLIST.xls__SHOPLIST_x_10313"/>
      <sheetName val="_SHOPLIST.xls__SHOPLIST_x_10314"/>
      <sheetName val="_SHOPLIST.xls__SHOPLIST_x_10315"/>
      <sheetName val="_SHOPLIST.xls__SHOPLIST_x_10316"/>
      <sheetName val="_SHOPLIST.xls__SHOPLIST_x_10317"/>
      <sheetName val="_SHOPLIST.xls__SHOPLIST_x_10318"/>
      <sheetName val="_SHOPLIST.xls__SHOPLIST_x_10319"/>
      <sheetName val="_SHOPLIST.xls__SHOPLIST_x_10320"/>
      <sheetName val="_SHOPLIST.xls__SHOPLIST_x_10321"/>
      <sheetName val="_SHOPLIST.xls__SHOPLIST_x_10322"/>
      <sheetName val="_SHOPLIST.xls__SHOPLIST_x_10323"/>
      <sheetName val="_SHOPLIST.xls__SHOPLIST_x_10324"/>
      <sheetName val="_SHOPLIST.xls__SHOPLIST_x_10325"/>
      <sheetName val="_SHOPLIST.xls__SHOPLIST_x_10326"/>
      <sheetName val="_SHOPLIST.xls__SHOPLIST_x_10327"/>
      <sheetName val="_SHOPLIST.xls__SHOPLIST_x_10328"/>
      <sheetName val="_SHOPLIST.xls__SHOPLIST_x_10329"/>
      <sheetName val="_SHOPLIST.xls__SHOPLIST_x_10330"/>
      <sheetName val="_SHOPLIST.xls__SHOPLIST_x_10331"/>
      <sheetName val="_SHOPLIST.xls__SHOPLIST_x_10332"/>
      <sheetName val="_SHOPLIST.xls__SHOPLIST_x_10333"/>
      <sheetName val="_SHOPLIST.xls__SHOPLIST_x_10334"/>
      <sheetName val="_SHOPLIST.xls__SHOPLIST_x_10335"/>
      <sheetName val="_SHOPLIST.xls__SHOPLIST_x_10336"/>
      <sheetName val="_SHOPLIST.xls__SHOPLIST_x_10337"/>
      <sheetName val="_SHOPLIST.xls__SHOPLIST_x_10338"/>
      <sheetName val="_SHOPLIST.xls__SHOPLIST_x_10339"/>
      <sheetName val="_SHOPLIST.xls__SHOPLIST_x_10340"/>
      <sheetName val="_SHOPLIST.xls__SHOPLIST_x_10341"/>
      <sheetName val="_SHOPLIST.xls__SHOPLIST_x_10342"/>
      <sheetName val="_SHOPLIST.xls__SHOPLIST_x_10343"/>
      <sheetName val="_SHOPLIST.xls__SHOPLIST_x_10344"/>
      <sheetName val="_SHOPLIST.xls__SHOPLIST_x_10345"/>
      <sheetName val="_SHOPLIST.xls__SHOPLIST_x_10346"/>
      <sheetName val="_SHOPLIST.xls__SHOPLIST_x_10347"/>
      <sheetName val="_SHOPLIST.xls__SHOPLIST_x_10348"/>
      <sheetName val="_SHOPLIST.xls__SHOPLIST_x_10349"/>
      <sheetName val="_SHOPLIST.xls__SHOPLIST_x_10350"/>
      <sheetName val="_SHOPLIST.xls__SHOPLIST_x_10351"/>
      <sheetName val="_SHOPLIST.xls__SHOPLIST_x_10352"/>
      <sheetName val="_SHOPLIST.xls__SHOPLIST_x_10353"/>
      <sheetName val="_SHOPLIST.xls__SHOPLIST_x_10354"/>
      <sheetName val="_SHOPLIST.xls__SHOPLIST_x_10355"/>
      <sheetName val="_SHOPLIST.xls__SHOPLIST_x_10356"/>
      <sheetName val="_SHOPLIST.xls__SHOPLIST_x_10357"/>
      <sheetName val="_SHOPLIST.xls__SHOPLIST_x_10358"/>
      <sheetName val="_SHOPLIST.xls__SHOPLIST_x_10359"/>
      <sheetName val="_SHOPLIST.xls__SHOPLIST_x_10360"/>
      <sheetName val="_SHOPLIST.xls__SHOPLIST_x_10361"/>
      <sheetName val="_SHOPLIST.xls__SHOPLIST_x_10362"/>
      <sheetName val="_SHOPLIST.xls__SHOPLIST_x_10363"/>
      <sheetName val="_SHOPLIST.xls__SHOPLIST_x_10364"/>
      <sheetName val="_SHOPLIST.xls__SHOPLIST_x_10365"/>
      <sheetName val="_SHOPLIST.xls__SHOPLIST_x_10366"/>
      <sheetName val="_SHOPLIST.xls__SHOPLIST_x_10367"/>
      <sheetName val="_SHOPLIST.xls__SHOPLIST_x_10368"/>
      <sheetName val="_SHOPLIST.xls__SHOPLIST_x_10369"/>
      <sheetName val="_SHOPLIST.xls__SHOPLIST_x_10370"/>
      <sheetName val="_SHOPLIST.xls__SHOPLIST_x_10371"/>
      <sheetName val="_SHOPLIST.xls__SHOPLIST_x_10372"/>
      <sheetName val="_SHOPLIST.xls__SHOPLIST_x_10373"/>
      <sheetName val="_SHOPLIST.xls__SHOPLIST_x_10374"/>
      <sheetName val="_SHOPLIST.xls__SHOPLIST_x_10375"/>
      <sheetName val="_SHOPLIST.xls__SHOPLIST_x_10376"/>
      <sheetName val="_SHOPLIST.xls__SHOPLIST_x_10377"/>
      <sheetName val="_SHOPLIST.xls__SHOPLIST_x_10378"/>
      <sheetName val="_SHOPLIST.xls__SHOPLIST_x_10379"/>
      <sheetName val="_SHOPLIST.xls__SHOPLIST_x_10380"/>
      <sheetName val="_SHOPLIST.xls__SHOPLIST_x_10381"/>
      <sheetName val="_SHOPLIST.xls__SHOPLIST_x_10382"/>
      <sheetName val="_SHOPLIST.xls__SHOPLIST_x_10383"/>
      <sheetName val="_SHOPLIST.xls__SHOPLIST_x_10384"/>
      <sheetName val="_SHOPLIST.xls__SHOPLIST_x_10385"/>
      <sheetName val="_SHOPLIST.xls__SHOPLIST_x_10386"/>
      <sheetName val="_SHOPLIST.xls__SHOPLIST_x_10387"/>
      <sheetName val="_SHOPLIST.xls__SHOPLIST_x_10388"/>
      <sheetName val="_SHOPLIST.xls__SHOPLIST_x_10389"/>
      <sheetName val="_SHOPLIST.xls__SHOPLIST_x_10390"/>
      <sheetName val="_SHOPLIST.xls__SHOPLIST_x_10391"/>
      <sheetName val="_SHOPLIST.xls__SHOPLIST_x_10392"/>
      <sheetName val="_SHOPLIST.xls__SHOPLIST_x_10393"/>
      <sheetName val="_SHOPLIST.xls__SHOPLIST_x_10394"/>
      <sheetName val="_SHOPLIST.xls__SHOPLIST_x_10395"/>
      <sheetName val="_SHOPLIST.xls__SHOPLIST_x_10396"/>
      <sheetName val="_SHOPLIST.xls__SHOPLIST_x_10397"/>
      <sheetName val="_SHOPLIST.xls__SHOPLIST_x_10398"/>
      <sheetName val="_SHOPLIST.xls__SHOPLIST_x_10399"/>
      <sheetName val="_SHOPLIST.xls__VW__VU________99"/>
      <sheetName val="_SHOPLIST.xls__VW__VU_______100"/>
      <sheetName val="_SHOPLIST.xls__SHOPLIST_x_10400"/>
      <sheetName val="_SHOPLIST.xls_70___0_s__i___122"/>
      <sheetName val="_SHOPLIST.xls__SHOPLIST_x_10401"/>
      <sheetName val="_SHOPLIST.xls__SHOPLIST_x_10402"/>
      <sheetName val="_SHOPLIST.xls__VW__VU_______101"/>
      <sheetName val="_SHOPLIST.xls__VW__VU_______102"/>
      <sheetName val="_SHOPLIST.xls__SHOPLIST_x_10403"/>
      <sheetName val="_SHOPLIST.xls__SHOPLIST_x_10404"/>
      <sheetName val="_SHOPLIST.xls_70___0_s__i___123"/>
      <sheetName val="_SHOPLIST.xls__SHOPLIST_x_10405"/>
      <sheetName val="_SHOPLIST.xls__SHOPLIST_x_10406"/>
      <sheetName val="_SHOPLIST.xls__SHOPLIST_x_10407"/>
      <sheetName val="_SHOPLIST.xls__SHOPLIST_x_10408"/>
      <sheetName val="_SHOPLIST.xls__SHOPLIST_x_10409"/>
      <sheetName val="_SHOPLIST.xls__SHOPLIST_x_10410"/>
      <sheetName val="_SHOPLIST.xls__SHOPLIST_x_10411"/>
      <sheetName val="_SHOPLIST.xls__SHOPLIST_x_10412"/>
      <sheetName val="_SHOPLIST.xls__SHOPLIST_x_10413"/>
      <sheetName val="_SHOPLIST.xls__SHOPLIST_x_10414"/>
      <sheetName val="_SHOPLIST.xls__SHOPLIST_x_10415"/>
      <sheetName val="_SHOPLIST.xls__SHOPLIST_x_10416"/>
      <sheetName val="_SHOPLIST.xls__SHOPLIST_x_10417"/>
      <sheetName val="_SHOPLIST.xls__SHOPLIST_x_10418"/>
      <sheetName val="_SHOPLIST.xls__SHOPLIST_x_10419"/>
      <sheetName val="_SHOPLIST.xls__SHOPLIST_x_10420"/>
      <sheetName val="_SHOPLIST.xls__SHOPLIST_x_10421"/>
      <sheetName val="_SHOPLIST.xls__SHOPLIST_x_10422"/>
      <sheetName val="_SHOPLIST.xls__SHOPLIST_x_10423"/>
      <sheetName val="_SHOPLIST.xls__SHOPLIST_x_10424"/>
      <sheetName val="_SHOPLIST.xls__SHOPLIST_x_10425"/>
      <sheetName val="_SHOPLIST.xls__SHOPLIST_x_10426"/>
      <sheetName val="_SHOPLIST.xls__SHOPLIST_x_10427"/>
      <sheetName val="_SHOPLIST.xls__SHOPLIST_x_10428"/>
      <sheetName val="_SHOPLIST.xls__SHOPLIST_x_10429"/>
      <sheetName val="_SHOPLIST.xls__SHOPLIST_x_10430"/>
      <sheetName val="_SHOPLIST.xls__SHOPLIST_x_10431"/>
      <sheetName val="_SHOPLIST.xls__SHOPLIST_x_10432"/>
      <sheetName val="_SHOPLIST.xls__SHOPLIST_x_10433"/>
      <sheetName val="_SHOPLIST.xls__SHOPLIST_x_10434"/>
      <sheetName val="_SHOPLIST.xls__SHOPLIST_x_10435"/>
      <sheetName val="_SHOPLIST.xls__SHOPLIST_x_10436"/>
      <sheetName val="_SHOPLIST.xls__SHOPLIST_x_10437"/>
      <sheetName val="_SHOPLIST.xls__SHOPLIST_x_10438"/>
      <sheetName val="_SHOPLIST.xls__SHOPLIST_x_10439"/>
      <sheetName val="_SHOPLIST.xls__SHOPLIST_x_10440"/>
      <sheetName val="_SHOPLIST.xls__SHOPLIST_x_10441"/>
      <sheetName val="_SHOPLIST.xls__SHOPLIST_x_10442"/>
      <sheetName val="_SHOPLIST.xls__SHOPLIST_x_10443"/>
      <sheetName val="_SHOPLIST.xls__SHOPLIST_x_10444"/>
      <sheetName val="_SHOPLIST.xls__SHOPLIST_x_10445"/>
      <sheetName val="_SHOPLIST.xls__SHOPLIST_x_10446"/>
      <sheetName val="_SHOPLIST.xls__SHOPLIST_x_10447"/>
      <sheetName val="_SHOPLIST.xls__SHOPLIST_x_10448"/>
      <sheetName val="_SHOPLIST.xls__SHOPLIST_x_10449"/>
      <sheetName val="_SHOPLIST.xls__SHOPLIST_x_10450"/>
      <sheetName val="_SHOPLIST.xls__SHOPLIST_x_10451"/>
      <sheetName val="_SHOPLIST.xls__SHOPLIST_x_10452"/>
      <sheetName val="_SHOPLIST.xls__SHOPLIST_x_10453"/>
      <sheetName val="_SHOPLIST.xls__SHOPLIST_x_10454"/>
      <sheetName val="_SHOPLIST.xls__SHOPLIST_x_10455"/>
      <sheetName val="_SHOPLIST.xls__SHOPLIST_x_10456"/>
      <sheetName val="_SHOPLIST.xls_70___0_s__i___124"/>
      <sheetName val="_SHOPLIST.xls__SHOPLIST_x_10457"/>
      <sheetName val="_SHOPLIST.xls__SHOPLIST_x_10458"/>
      <sheetName val="_SHOPLIST.xls__SHOPLIST_x_10459"/>
      <sheetName val="_SHOPLIST.xls__VW__VU_______103"/>
      <sheetName val="_SHOPLIST.xls__SHOPLIST_x_10460"/>
      <sheetName val="_SHOPLIST.xls__SHOPLIST_x_10461"/>
      <sheetName val="_SHOPLIST.xls__SHOPLIST_x_10462"/>
      <sheetName val="_SHOPLIST.xls__SHOPLIST_x_10463"/>
      <sheetName val="_SHOPLIST.xls__SHOPLIST_x_10464"/>
      <sheetName val="_SHOPLIST.xls__SHOPLIST_x_10465"/>
      <sheetName val="_SHOPLIST.xls__SHOPLIST_x_10466"/>
      <sheetName val="_SHOPLIST.xls__SHOPLIST_x_10467"/>
      <sheetName val="_SHOPLIST.xls__SHOPLIST_x_10468"/>
      <sheetName val="_SHOPLIST.xls__SHOPLIST_x_10469"/>
      <sheetName val="_SHOPLIST.xls__SHOPLIST_x_10470"/>
      <sheetName val="_SHOPLIST.xls__SHOPLIST_x_10471"/>
      <sheetName val="_SHOPLIST.xls__SHOPLIST_x_10472"/>
      <sheetName val="_SHOPLIST.xls__SHOPLIST_x_10473"/>
      <sheetName val="_SHOPLIST.xls__SHOPLIST_x_10474"/>
      <sheetName val="_SHOPLIST.xls__SHOPLIST_x_10475"/>
      <sheetName val="_SHOPLIST.xls__SHOPLIST_x_10476"/>
      <sheetName val="_SHOPLIST.xls__SHOPLIST_x_10477"/>
      <sheetName val="_SHOPLIST.xls__SHOPLIST_x_10478"/>
      <sheetName val="_SHOPLIST.xls__SHOPLIST_x_10479"/>
      <sheetName val="_SHOPLIST.xls__SHOPLIST_x_10480"/>
      <sheetName val="_SHOPLIST.xls__SHOPLIST_x_10481"/>
      <sheetName val="_SHOPLIST.xls__SHOPLIST_x_10482"/>
      <sheetName val="_SHOPLIST.xls__SHOPLIST_x_10483"/>
      <sheetName val="_SHOPLIST.xls__SHOPLIST_x_10484"/>
      <sheetName val="_SHOPLIST.xls__SHOPLIST_x_10485"/>
      <sheetName val="_SHOPLIST.xls__SHOPLIST_x_10486"/>
      <sheetName val="_SHOPLIST.xls__SHOPLIST_x_10487"/>
      <sheetName val="_SHOPLIST.xls__SHOPLIST_x_10488"/>
      <sheetName val="_SHOPLIST.xls__SHOPLIST_x_10489"/>
      <sheetName val="_SHOPLIST.xls__SHOPLIST_x_10490"/>
      <sheetName val="_SHOPLIST.xls__SHOPLIST_x_10491"/>
      <sheetName val="_SHOPLIST.xls__SHOPLIST_x_10492"/>
      <sheetName val="_SHOPLIST.xls__SHOPLIST_x_10493"/>
      <sheetName val="_SHOPLIST.xls__SHOPLIST_x_10494"/>
      <sheetName val="_SHOPLIST.xls__SHOPLIST_x_10495"/>
      <sheetName val="_SHOPLIST.xls__SHOPLIST_x_10496"/>
      <sheetName val="_SHOPLIST.xls__SHOPLIST_x_10497"/>
      <sheetName val="_SHOPLIST.xls__SHOPLIST_x_10498"/>
      <sheetName val="_SHOPLIST.xls__SHOPLIST_x_10499"/>
      <sheetName val="_SHOPLIST.xls__SHOPLIST_x_10500"/>
      <sheetName val="_SHOPLIST.xls__SHOPLIST_x_10501"/>
      <sheetName val="_SHOPLIST.xls__SHOPLIST_x_10502"/>
      <sheetName val="_SHOPLIST.xls__SHOPLIST_x_10503"/>
      <sheetName val="_SHOPLIST.xls__SHOPLIST_x_10504"/>
      <sheetName val="_SHOPLIST.xls__SHOPLIST_x_10505"/>
      <sheetName val="_SHOPLIST.xls__SHOPLIST_x_10506"/>
      <sheetName val="_SHOPLIST.xls__SHOPLIST_x_10507"/>
      <sheetName val="_SHOPLIST.xls__SHOPLIST_x_10508"/>
      <sheetName val="_SHOPLIST.xls__SHOPLIST_x_10509"/>
      <sheetName val="_SHOPLIST.xls__SHOPLIST_x_10510"/>
      <sheetName val="_SHOPLIST.xls__SHOPLIST_x_10511"/>
      <sheetName val="_SHOPLIST.xls__SHOPLIST_x_10512"/>
      <sheetName val="_SHOPLIST.xls__SHOPLIST_x_10513"/>
      <sheetName val="_SHOPLIST.xls__SHOPLIST_x_10514"/>
      <sheetName val="_SHOPLIST.xls__SHOPLIST_x_10515"/>
      <sheetName val="_SHOPLIST.xls__SHOPLIST_x_10516"/>
      <sheetName val="_SHOPLIST.xls__SHOPLIST_x_10517"/>
      <sheetName val="_SHOPLIST.xls__SHOPLIST_x_10518"/>
      <sheetName val="_SHOPLIST.xls__SHOPLIST_x_10519"/>
      <sheetName val="_SHOPLIST.xls_70___0_s__i___125"/>
      <sheetName val="_SHOPLIST.xls__SHOPLIST_x_10520"/>
      <sheetName val="_SHOPLIST.xls__VW_VU____t__0__4"/>
      <sheetName val="_SHOPLIST.xls__SHOPLIST_x_10521"/>
      <sheetName val="_SHOPLIST.xls__SHOPLIST_x_10522"/>
      <sheetName val="_SHOPLIST.xls__SHOPLIST_x_10523"/>
      <sheetName val="_SHOPLIST.xls__SHOPLI⁓T_xl_6605"/>
      <sheetName val="_SHOPLIST.xls__SHOPLIST_x࡬_6633"/>
      <sheetName val="_ýHOP_ISTxls_V.C 9 - CERAMIC"/>
      <sheetName val="_THOP#ISTÜxlsV.CÞ9 -FINzSHEZ"/>
      <sheetName val="_|HOPÀISTÓxlsÙStattCo_yCharges8"/>
      <sheetName val="__x000b_HOP_x0004_ISTíxlsØLabüCumNHisY8"/>
      <sheetName val="_rHOPIST{xlsRatÂ_anplysss7"/>
      <sheetName val="_sHOPÅIST6xlsInviceáSum&gt;ary_x0016_"/>
      <sheetName val="_}HOPåISTPxls±Activity_List3"/>
      <sheetName val="__HOPëIST³xlsìfoo-sl×b_rkinfó1"/>
      <sheetName val="_HOPüIST.xls#CHA·T O&gt; ACþOUNPS"/>
      <sheetName val="_sHOPiIST_xls_x0006_Fir¢_Hyæran§s"/>
      <sheetName val="_iHOPÍIST3xls_x0011_VAL_x001a_E_CíAMB_x001c_RS1"/>
      <sheetName val="__HOP6ISTxls_x001b_Fir_x0010__Hy_x001a_ranes1"/>
      <sheetName val="_MHOP&amp;ISTSxlsµB_GxTE_TALV|1"/>
      <sheetName val="_MHOPçISTÿxlsÆSub_x001e_G12;FirX1"/>
      <sheetName val="_&quot;HOPIST+xlseM-Bok_;or_5onc_"/>
      <sheetName val="_ÍHOPISTÚxlsÿPA-_Consutant_2"/>
      <sheetName val="_«HOPæISTÍxls_x0005_U_R!A_- GRAÊITE"/>
      <sheetName val="IPC Summary"/>
      <sheetName val="Elect&amp;Water Consumption"/>
      <sheetName val="Work Package No.01"/>
      <sheetName val="Option 1 Bill"/>
      <sheetName val="Work Package No.02"/>
      <sheetName val="Work Package No.03"/>
      <sheetName val="C.15-Material On Site (MOH)"/>
      <sheetName val=" Summary - VO"/>
      <sheetName val="COLUMN REBAR"/>
      <sheetName val="GRD BEAM REBAR"/>
      <sheetName val="GROUND BEAM"/>
      <sheetName val="Retaining Wall"/>
      <sheetName val="HERRINGBONE "/>
      <sheetName val="CUT 67"/>
      <sheetName val="Water Proof Membrane"/>
      <sheetName val="Blind Ditch"/>
      <sheetName val="Piers &amp; Pier cap"/>
      <sheetName val="TEAM-IPC No.04(FEB-2018) OPT.2 "/>
      <sheetName val="Page 1"/>
      <sheetName val="strain"/>
      <sheetName val="SCHDULE OF FINISH "/>
      <sheetName val="E H Blinding"/>
      <sheetName val="E H Excavation"/>
      <sheetName val="Pc name"/>
      <sheetName val="C P A Blinding"/>
      <sheetName val="[SHOPLIST.xls]_SHOPLIST_x_11515"/>
      <sheetName val="[SHOPLIST.xls]_SHOPLIST_x_11516"/>
      <sheetName val="[SHOPLIST.xls]_SHOPLIST_x_11517"/>
      <sheetName val="[SHOPLIST.xls]_SHOPLIST_x_11518"/>
      <sheetName val="[SHOPLIST.xls]_SHOPLIST_x_11519"/>
      <sheetName val="Cash Flow"/>
      <sheetName val="Flujo de Caja Consorcio"/>
      <sheetName val="METRAJ"/>
      <sheetName val="LIMA-CANTA"/>
      <sheetName val="WELCOME"/>
      <sheetName val="1999 BUDGET"/>
      <sheetName val="82巴基斯坦tapal"/>
      <sheetName val="Do Not Modify Or Delete"/>
      <sheetName val="연돌일위집계"/>
      <sheetName val="품셈"/>
      <sheetName val="DMG G&amp;A"/>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ow r="9">
          <cell r="A9" t="str">
            <v>A</v>
          </cell>
        </row>
      </sheetData>
      <sheetData sheetId="142" refreshError="1"/>
      <sheetData sheetId="143" refreshError="1"/>
      <sheetData sheetId="144" refreshError="1"/>
      <sheetData sheetId="145" refreshError="1"/>
      <sheetData sheetId="146"/>
      <sheetData sheetId="147" refreshError="1"/>
      <sheetData sheetId="148"/>
      <sheetData sheetId="149"/>
      <sheetData sheetId="150"/>
      <sheetData sheetId="151"/>
      <sheetData sheetId="152" refreshError="1"/>
      <sheetData sheetId="153" refreshError="1"/>
      <sheetData sheetId="154"/>
      <sheetData sheetId="155"/>
      <sheetData sheetId="156" refreshError="1"/>
      <sheetData sheetId="157" refreshError="1"/>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ow r="9">
          <cell r="A9" t="str">
            <v>A</v>
          </cell>
        </row>
      </sheetData>
      <sheetData sheetId="272">
        <row r="9">
          <cell r="A9" t="str">
            <v>A</v>
          </cell>
        </row>
      </sheetData>
      <sheetData sheetId="273">
        <row r="9">
          <cell r="A9" t="str">
            <v>A</v>
          </cell>
        </row>
      </sheetData>
      <sheetData sheetId="274">
        <row r="9">
          <cell r="A9" t="str">
            <v>A</v>
          </cell>
        </row>
      </sheetData>
      <sheetData sheetId="275">
        <row r="9">
          <cell r="A9" t="str">
            <v>A</v>
          </cell>
        </row>
      </sheetData>
      <sheetData sheetId="276">
        <row r="9">
          <cell r="A9" t="str">
            <v>A</v>
          </cell>
        </row>
      </sheetData>
      <sheetData sheetId="277">
        <row r="9">
          <cell r="A9" t="str">
            <v>A</v>
          </cell>
        </row>
      </sheetData>
      <sheetData sheetId="278">
        <row r="9">
          <cell r="A9" t="str">
            <v>A</v>
          </cell>
        </row>
      </sheetData>
      <sheetData sheetId="279">
        <row r="9">
          <cell r="A9" t="str">
            <v>A</v>
          </cell>
        </row>
      </sheetData>
      <sheetData sheetId="280">
        <row r="9">
          <cell r="A9" t="str">
            <v>A</v>
          </cell>
        </row>
      </sheetData>
      <sheetData sheetId="281">
        <row r="9">
          <cell r="A9" t="str">
            <v>A</v>
          </cell>
        </row>
      </sheetData>
      <sheetData sheetId="282">
        <row r="9">
          <cell r="A9" t="str">
            <v>A</v>
          </cell>
        </row>
      </sheetData>
      <sheetData sheetId="283">
        <row r="9">
          <cell r="A9" t="str">
            <v>A</v>
          </cell>
        </row>
      </sheetData>
      <sheetData sheetId="284">
        <row r="9">
          <cell r="A9" t="str">
            <v>A</v>
          </cell>
        </row>
      </sheetData>
      <sheetData sheetId="285">
        <row r="9">
          <cell r="A9" t="str">
            <v>A</v>
          </cell>
        </row>
      </sheetData>
      <sheetData sheetId="286">
        <row r="9">
          <cell r="A9" t="str">
            <v>A</v>
          </cell>
        </row>
      </sheetData>
      <sheetData sheetId="287">
        <row r="9">
          <cell r="A9" t="str">
            <v>A</v>
          </cell>
        </row>
      </sheetData>
      <sheetData sheetId="288">
        <row r="9">
          <cell r="A9" t="str">
            <v>A</v>
          </cell>
        </row>
      </sheetData>
      <sheetData sheetId="289">
        <row r="9">
          <cell r="A9" t="str">
            <v>A</v>
          </cell>
        </row>
      </sheetData>
      <sheetData sheetId="290">
        <row r="9">
          <cell r="A9" t="str">
            <v>A</v>
          </cell>
        </row>
      </sheetData>
      <sheetData sheetId="291">
        <row r="9">
          <cell r="A9" t="str">
            <v>A</v>
          </cell>
        </row>
      </sheetData>
      <sheetData sheetId="292">
        <row r="9">
          <cell r="A9" t="str">
            <v>A</v>
          </cell>
        </row>
      </sheetData>
      <sheetData sheetId="293">
        <row r="9">
          <cell r="A9" t="str">
            <v>A</v>
          </cell>
        </row>
      </sheetData>
      <sheetData sheetId="294">
        <row r="9">
          <cell r="A9" t="str">
            <v>A</v>
          </cell>
        </row>
      </sheetData>
      <sheetData sheetId="295">
        <row r="9">
          <cell r="A9" t="str">
            <v>A</v>
          </cell>
        </row>
      </sheetData>
      <sheetData sheetId="296">
        <row r="9">
          <cell r="A9" t="str">
            <v>A</v>
          </cell>
        </row>
      </sheetData>
      <sheetData sheetId="297">
        <row r="9">
          <cell r="A9" t="str">
            <v>A</v>
          </cell>
        </row>
      </sheetData>
      <sheetData sheetId="298">
        <row r="9">
          <cell r="A9" t="str">
            <v>A</v>
          </cell>
        </row>
      </sheetData>
      <sheetData sheetId="299">
        <row r="9">
          <cell r="A9" t="str">
            <v>A</v>
          </cell>
        </row>
      </sheetData>
      <sheetData sheetId="300"/>
      <sheetData sheetId="301">
        <row r="9">
          <cell r="A9" t="str">
            <v>A</v>
          </cell>
        </row>
      </sheetData>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sheetData sheetId="384"/>
      <sheetData sheetId="385"/>
      <sheetData sheetId="386">
        <row r="9">
          <cell r="A9" t="str">
            <v>A</v>
          </cell>
        </row>
      </sheetData>
      <sheetData sheetId="387">
        <row r="9">
          <cell r="A9" t="str">
            <v>A</v>
          </cell>
        </row>
      </sheetData>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ow r="9">
          <cell r="A9" t="str">
            <v>A</v>
          </cell>
        </row>
      </sheetData>
      <sheetData sheetId="406">
        <row r="9">
          <cell r="A9" t="str">
            <v>A</v>
          </cell>
        </row>
      </sheetData>
      <sheetData sheetId="407">
        <row r="9">
          <cell r="A9" t="str">
            <v>A</v>
          </cell>
        </row>
      </sheetData>
      <sheetData sheetId="408">
        <row r="9">
          <cell r="A9" t="str">
            <v>A</v>
          </cell>
        </row>
      </sheetData>
      <sheetData sheetId="409">
        <row r="9">
          <cell r="A9" t="str">
            <v>A</v>
          </cell>
        </row>
      </sheetData>
      <sheetData sheetId="410">
        <row r="9">
          <cell r="A9" t="str">
            <v>A</v>
          </cell>
        </row>
      </sheetData>
      <sheetData sheetId="411">
        <row r="9">
          <cell r="A9" t="str">
            <v>A</v>
          </cell>
        </row>
      </sheetData>
      <sheetData sheetId="412">
        <row r="9">
          <cell r="A9" t="str">
            <v>A</v>
          </cell>
        </row>
      </sheetData>
      <sheetData sheetId="413">
        <row r="9">
          <cell r="A9" t="str">
            <v>A</v>
          </cell>
        </row>
      </sheetData>
      <sheetData sheetId="414">
        <row r="9">
          <cell r="A9" t="str">
            <v>A</v>
          </cell>
        </row>
      </sheetData>
      <sheetData sheetId="415">
        <row r="9">
          <cell r="A9" t="str">
            <v>A</v>
          </cell>
        </row>
      </sheetData>
      <sheetData sheetId="416">
        <row r="9">
          <cell r="A9" t="str">
            <v>A</v>
          </cell>
        </row>
      </sheetData>
      <sheetData sheetId="417">
        <row r="9">
          <cell r="A9" t="str">
            <v>A</v>
          </cell>
        </row>
      </sheetData>
      <sheetData sheetId="418">
        <row r="9">
          <cell r="A9" t="str">
            <v>A</v>
          </cell>
        </row>
      </sheetData>
      <sheetData sheetId="419">
        <row r="9">
          <cell r="A9" t="str">
            <v>A</v>
          </cell>
        </row>
      </sheetData>
      <sheetData sheetId="420">
        <row r="9">
          <cell r="A9" t="str">
            <v>A</v>
          </cell>
        </row>
      </sheetData>
      <sheetData sheetId="421">
        <row r="9">
          <cell r="A9" t="str">
            <v>A</v>
          </cell>
        </row>
      </sheetData>
      <sheetData sheetId="422">
        <row r="9">
          <cell r="A9" t="str">
            <v>A</v>
          </cell>
        </row>
      </sheetData>
      <sheetData sheetId="423">
        <row r="9">
          <cell r="A9" t="str">
            <v>A</v>
          </cell>
        </row>
      </sheetData>
      <sheetData sheetId="424">
        <row r="9">
          <cell r="A9" t="str">
            <v>A</v>
          </cell>
        </row>
      </sheetData>
      <sheetData sheetId="425">
        <row r="9">
          <cell r="A9" t="str">
            <v>A</v>
          </cell>
        </row>
      </sheetData>
      <sheetData sheetId="426">
        <row r="9">
          <cell r="A9" t="str">
            <v>A</v>
          </cell>
        </row>
      </sheetData>
      <sheetData sheetId="427">
        <row r="9">
          <cell r="A9" t="str">
            <v>A</v>
          </cell>
        </row>
      </sheetData>
      <sheetData sheetId="428">
        <row r="9">
          <cell r="A9" t="str">
            <v>A</v>
          </cell>
        </row>
      </sheetData>
      <sheetData sheetId="429">
        <row r="9">
          <cell r="A9" t="str">
            <v>A</v>
          </cell>
        </row>
      </sheetData>
      <sheetData sheetId="430">
        <row r="9">
          <cell r="A9" t="str">
            <v>A</v>
          </cell>
        </row>
      </sheetData>
      <sheetData sheetId="431">
        <row r="9">
          <cell r="A9" t="str">
            <v>A</v>
          </cell>
        </row>
      </sheetData>
      <sheetData sheetId="432">
        <row r="9">
          <cell r="A9" t="str">
            <v>A</v>
          </cell>
        </row>
      </sheetData>
      <sheetData sheetId="433">
        <row r="9">
          <cell r="A9" t="str">
            <v>A</v>
          </cell>
        </row>
      </sheetData>
      <sheetData sheetId="434">
        <row r="9">
          <cell r="A9" t="str">
            <v>A</v>
          </cell>
        </row>
      </sheetData>
      <sheetData sheetId="435">
        <row r="9">
          <cell r="A9" t="str">
            <v>A</v>
          </cell>
        </row>
      </sheetData>
      <sheetData sheetId="436">
        <row r="9">
          <cell r="A9" t="str">
            <v>A</v>
          </cell>
        </row>
      </sheetData>
      <sheetData sheetId="437">
        <row r="9">
          <cell r="A9" t="str">
            <v>A</v>
          </cell>
        </row>
      </sheetData>
      <sheetData sheetId="438">
        <row r="9">
          <cell r="A9" t="str">
            <v>A</v>
          </cell>
        </row>
      </sheetData>
      <sheetData sheetId="439">
        <row r="9">
          <cell r="A9" t="str">
            <v>A</v>
          </cell>
        </row>
      </sheetData>
      <sheetData sheetId="440">
        <row r="9">
          <cell r="A9" t="str">
            <v>A</v>
          </cell>
        </row>
      </sheetData>
      <sheetData sheetId="441">
        <row r="9">
          <cell r="A9" t="str">
            <v>A</v>
          </cell>
        </row>
      </sheetData>
      <sheetData sheetId="442">
        <row r="9">
          <cell r="A9" t="str">
            <v>A</v>
          </cell>
        </row>
      </sheetData>
      <sheetData sheetId="443">
        <row r="9">
          <cell r="A9" t="str">
            <v>A</v>
          </cell>
        </row>
      </sheetData>
      <sheetData sheetId="444">
        <row r="9">
          <cell r="A9" t="str">
            <v>A</v>
          </cell>
        </row>
      </sheetData>
      <sheetData sheetId="445">
        <row r="9">
          <cell r="A9" t="str">
            <v>A</v>
          </cell>
        </row>
      </sheetData>
      <sheetData sheetId="446">
        <row r="9">
          <cell r="A9" t="str">
            <v>A</v>
          </cell>
        </row>
      </sheetData>
      <sheetData sheetId="447">
        <row r="9">
          <cell r="A9" t="str">
            <v>A</v>
          </cell>
        </row>
      </sheetData>
      <sheetData sheetId="448">
        <row r="9">
          <cell r="A9" t="str">
            <v>A</v>
          </cell>
        </row>
      </sheetData>
      <sheetData sheetId="449">
        <row r="9">
          <cell r="A9" t="str">
            <v>A</v>
          </cell>
        </row>
      </sheetData>
      <sheetData sheetId="450">
        <row r="9">
          <cell r="A9" t="str">
            <v>A</v>
          </cell>
        </row>
      </sheetData>
      <sheetData sheetId="451">
        <row r="9">
          <cell r="A9" t="str">
            <v>A</v>
          </cell>
        </row>
      </sheetData>
      <sheetData sheetId="452">
        <row r="9">
          <cell r="A9" t="str">
            <v>A</v>
          </cell>
        </row>
      </sheetData>
      <sheetData sheetId="453">
        <row r="9">
          <cell r="A9" t="str">
            <v>A</v>
          </cell>
        </row>
      </sheetData>
      <sheetData sheetId="454">
        <row r="9">
          <cell r="A9" t="str">
            <v>A</v>
          </cell>
        </row>
      </sheetData>
      <sheetData sheetId="455">
        <row r="9">
          <cell r="A9" t="str">
            <v>A</v>
          </cell>
        </row>
      </sheetData>
      <sheetData sheetId="456">
        <row r="9">
          <cell r="A9" t="str">
            <v>A</v>
          </cell>
        </row>
      </sheetData>
      <sheetData sheetId="457">
        <row r="9">
          <cell r="A9" t="str">
            <v>A</v>
          </cell>
        </row>
      </sheetData>
      <sheetData sheetId="458">
        <row r="9">
          <cell r="A9" t="str">
            <v>A</v>
          </cell>
        </row>
      </sheetData>
      <sheetData sheetId="459">
        <row r="9">
          <cell r="A9" t="str">
            <v>A</v>
          </cell>
        </row>
      </sheetData>
      <sheetData sheetId="460">
        <row r="9">
          <cell r="A9" t="str">
            <v>A</v>
          </cell>
        </row>
      </sheetData>
      <sheetData sheetId="461">
        <row r="9">
          <cell r="A9" t="str">
            <v>A</v>
          </cell>
        </row>
      </sheetData>
      <sheetData sheetId="462">
        <row r="9">
          <cell r="A9" t="str">
            <v>A</v>
          </cell>
        </row>
      </sheetData>
      <sheetData sheetId="463">
        <row r="9">
          <cell r="A9" t="str">
            <v>A</v>
          </cell>
        </row>
      </sheetData>
      <sheetData sheetId="464">
        <row r="9">
          <cell r="A9" t="str">
            <v>A</v>
          </cell>
        </row>
      </sheetData>
      <sheetData sheetId="465">
        <row r="9">
          <cell r="A9" t="str">
            <v>A</v>
          </cell>
        </row>
      </sheetData>
      <sheetData sheetId="466">
        <row r="9">
          <cell r="A9" t="str">
            <v>A</v>
          </cell>
        </row>
      </sheetData>
      <sheetData sheetId="467">
        <row r="9">
          <cell r="A9" t="str">
            <v>A</v>
          </cell>
        </row>
      </sheetData>
      <sheetData sheetId="468">
        <row r="9">
          <cell r="A9" t="str">
            <v>A</v>
          </cell>
        </row>
      </sheetData>
      <sheetData sheetId="469">
        <row r="9">
          <cell r="A9" t="str">
            <v>A</v>
          </cell>
        </row>
      </sheetData>
      <sheetData sheetId="470">
        <row r="9">
          <cell r="A9" t="str">
            <v>A</v>
          </cell>
        </row>
      </sheetData>
      <sheetData sheetId="471">
        <row r="9">
          <cell r="A9" t="str">
            <v>A</v>
          </cell>
        </row>
      </sheetData>
      <sheetData sheetId="472">
        <row r="9">
          <cell r="A9" t="str">
            <v>A</v>
          </cell>
        </row>
      </sheetData>
      <sheetData sheetId="473">
        <row r="9">
          <cell r="A9" t="str">
            <v>A</v>
          </cell>
        </row>
      </sheetData>
      <sheetData sheetId="474">
        <row r="9">
          <cell r="A9" t="str">
            <v>A</v>
          </cell>
        </row>
      </sheetData>
      <sheetData sheetId="475">
        <row r="9">
          <cell r="A9" t="str">
            <v>A</v>
          </cell>
        </row>
      </sheetData>
      <sheetData sheetId="476">
        <row r="9">
          <cell r="A9" t="str">
            <v>A</v>
          </cell>
        </row>
      </sheetData>
      <sheetData sheetId="477">
        <row r="9">
          <cell r="A9" t="str">
            <v>A</v>
          </cell>
        </row>
      </sheetData>
      <sheetData sheetId="478">
        <row r="9">
          <cell r="A9" t="str">
            <v>A</v>
          </cell>
        </row>
      </sheetData>
      <sheetData sheetId="479">
        <row r="9">
          <cell r="A9" t="str">
            <v>A</v>
          </cell>
        </row>
      </sheetData>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ow r="9">
          <cell r="A9" t="str">
            <v>A</v>
          </cell>
        </row>
      </sheetData>
      <sheetData sheetId="492">
        <row r="9">
          <cell r="A9" t="str">
            <v>A</v>
          </cell>
        </row>
      </sheetData>
      <sheetData sheetId="493">
        <row r="9">
          <cell r="A9" t="str">
            <v>A</v>
          </cell>
        </row>
      </sheetData>
      <sheetData sheetId="494">
        <row r="9">
          <cell r="A9" t="str">
            <v>A</v>
          </cell>
        </row>
      </sheetData>
      <sheetData sheetId="495">
        <row r="9">
          <cell r="A9" t="str">
            <v>A</v>
          </cell>
        </row>
      </sheetData>
      <sheetData sheetId="496">
        <row r="9">
          <cell r="A9" t="str">
            <v>A</v>
          </cell>
        </row>
      </sheetData>
      <sheetData sheetId="497">
        <row r="9">
          <cell r="A9" t="str">
            <v>A</v>
          </cell>
        </row>
      </sheetData>
      <sheetData sheetId="498" refreshError="1"/>
      <sheetData sheetId="499" refreshError="1"/>
      <sheetData sheetId="500" refreshError="1"/>
      <sheetData sheetId="501">
        <row r="9">
          <cell r="A9" t="str">
            <v>A</v>
          </cell>
        </row>
      </sheetData>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ow r="9">
          <cell r="A9" t="str">
            <v>A</v>
          </cell>
        </row>
      </sheetData>
      <sheetData sheetId="527">
        <row r="9">
          <cell r="A9" t="str">
            <v>A</v>
          </cell>
        </row>
      </sheetData>
      <sheetData sheetId="528">
        <row r="9">
          <cell r="A9" t="str">
            <v>A</v>
          </cell>
        </row>
      </sheetData>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ow r="9">
          <cell r="A9" t="str">
            <v>A</v>
          </cell>
        </row>
      </sheetData>
      <sheetData sheetId="552">
        <row r="9">
          <cell r="A9" t="str">
            <v>A</v>
          </cell>
        </row>
      </sheetData>
      <sheetData sheetId="553">
        <row r="9">
          <cell r="A9" t="str">
            <v>A</v>
          </cell>
        </row>
      </sheetData>
      <sheetData sheetId="554">
        <row r="9">
          <cell r="A9" t="str">
            <v>A</v>
          </cell>
        </row>
      </sheetData>
      <sheetData sheetId="555">
        <row r="9">
          <cell r="A9" t="str">
            <v>A</v>
          </cell>
        </row>
      </sheetData>
      <sheetData sheetId="556">
        <row r="9">
          <cell r="A9" t="str">
            <v>A</v>
          </cell>
        </row>
      </sheetData>
      <sheetData sheetId="557">
        <row r="9">
          <cell r="A9" t="str">
            <v>A</v>
          </cell>
        </row>
      </sheetData>
      <sheetData sheetId="558">
        <row r="9">
          <cell r="A9" t="str">
            <v>A</v>
          </cell>
        </row>
      </sheetData>
      <sheetData sheetId="559">
        <row r="9">
          <cell r="A9" t="str">
            <v>A</v>
          </cell>
        </row>
      </sheetData>
      <sheetData sheetId="560">
        <row r="9">
          <cell r="A9" t="str">
            <v>A</v>
          </cell>
        </row>
      </sheetData>
      <sheetData sheetId="561">
        <row r="9">
          <cell r="A9" t="str">
            <v>A</v>
          </cell>
        </row>
      </sheetData>
      <sheetData sheetId="562">
        <row r="9">
          <cell r="A9" t="str">
            <v>A</v>
          </cell>
        </row>
      </sheetData>
      <sheetData sheetId="563">
        <row r="9">
          <cell r="A9" t="str">
            <v>A</v>
          </cell>
        </row>
      </sheetData>
      <sheetData sheetId="564">
        <row r="9">
          <cell r="A9" t="str">
            <v>A</v>
          </cell>
        </row>
      </sheetData>
      <sheetData sheetId="565">
        <row r="9">
          <cell r="A9" t="str">
            <v>A</v>
          </cell>
        </row>
      </sheetData>
      <sheetData sheetId="566">
        <row r="9">
          <cell r="A9" t="str">
            <v>A</v>
          </cell>
        </row>
      </sheetData>
      <sheetData sheetId="567">
        <row r="9">
          <cell r="A9" t="str">
            <v>A</v>
          </cell>
        </row>
      </sheetData>
      <sheetData sheetId="568">
        <row r="9">
          <cell r="A9" t="str">
            <v>A</v>
          </cell>
        </row>
      </sheetData>
      <sheetData sheetId="569">
        <row r="9">
          <cell r="A9" t="str">
            <v>A</v>
          </cell>
        </row>
      </sheetData>
      <sheetData sheetId="570">
        <row r="9">
          <cell r="A9" t="str">
            <v>A</v>
          </cell>
        </row>
      </sheetData>
      <sheetData sheetId="571">
        <row r="9">
          <cell r="A9" t="str">
            <v>A</v>
          </cell>
        </row>
      </sheetData>
      <sheetData sheetId="572">
        <row r="9">
          <cell r="A9" t="str">
            <v>A</v>
          </cell>
        </row>
      </sheetData>
      <sheetData sheetId="573">
        <row r="9">
          <cell r="A9" t="str">
            <v>A</v>
          </cell>
        </row>
      </sheetData>
      <sheetData sheetId="574">
        <row r="9">
          <cell r="A9" t="str">
            <v>A</v>
          </cell>
        </row>
      </sheetData>
      <sheetData sheetId="575">
        <row r="9">
          <cell r="A9" t="str">
            <v>A</v>
          </cell>
        </row>
      </sheetData>
      <sheetData sheetId="576">
        <row r="9">
          <cell r="A9" t="str">
            <v>A</v>
          </cell>
        </row>
      </sheetData>
      <sheetData sheetId="577">
        <row r="9">
          <cell r="A9" t="str">
            <v>A</v>
          </cell>
        </row>
      </sheetData>
      <sheetData sheetId="578">
        <row r="9">
          <cell r="A9" t="str">
            <v>A</v>
          </cell>
        </row>
      </sheetData>
      <sheetData sheetId="579">
        <row r="9">
          <cell r="A9" t="str">
            <v>A</v>
          </cell>
        </row>
      </sheetData>
      <sheetData sheetId="580">
        <row r="9">
          <cell r="A9" t="str">
            <v>A</v>
          </cell>
        </row>
      </sheetData>
      <sheetData sheetId="581">
        <row r="9">
          <cell r="A9" t="str">
            <v>A</v>
          </cell>
        </row>
      </sheetData>
      <sheetData sheetId="582">
        <row r="9">
          <cell r="A9" t="str">
            <v>A</v>
          </cell>
        </row>
      </sheetData>
      <sheetData sheetId="583">
        <row r="9">
          <cell r="A9" t="str">
            <v>A</v>
          </cell>
        </row>
      </sheetData>
      <sheetData sheetId="584">
        <row r="9">
          <cell r="A9" t="str">
            <v>A</v>
          </cell>
        </row>
      </sheetData>
      <sheetData sheetId="585">
        <row r="9">
          <cell r="A9" t="str">
            <v>A</v>
          </cell>
        </row>
      </sheetData>
      <sheetData sheetId="586">
        <row r="9">
          <cell r="A9" t="str">
            <v>A</v>
          </cell>
        </row>
      </sheetData>
      <sheetData sheetId="587">
        <row r="9">
          <cell r="A9" t="str">
            <v>A</v>
          </cell>
        </row>
      </sheetData>
      <sheetData sheetId="588">
        <row r="9">
          <cell r="A9" t="str">
            <v>A</v>
          </cell>
        </row>
      </sheetData>
      <sheetData sheetId="589">
        <row r="9">
          <cell r="A9" t="str">
            <v>A</v>
          </cell>
        </row>
      </sheetData>
      <sheetData sheetId="590">
        <row r="9">
          <cell r="A9" t="str">
            <v>A</v>
          </cell>
        </row>
      </sheetData>
      <sheetData sheetId="591">
        <row r="9">
          <cell r="A9" t="str">
            <v>A</v>
          </cell>
        </row>
      </sheetData>
      <sheetData sheetId="592">
        <row r="9">
          <cell r="A9" t="str">
            <v>A</v>
          </cell>
        </row>
      </sheetData>
      <sheetData sheetId="593">
        <row r="9">
          <cell r="A9" t="str">
            <v>A</v>
          </cell>
        </row>
      </sheetData>
      <sheetData sheetId="594">
        <row r="9">
          <cell r="A9" t="str">
            <v>A</v>
          </cell>
        </row>
      </sheetData>
      <sheetData sheetId="595">
        <row r="9">
          <cell r="A9" t="str">
            <v>A</v>
          </cell>
        </row>
      </sheetData>
      <sheetData sheetId="596">
        <row r="9">
          <cell r="A9" t="str">
            <v>A</v>
          </cell>
        </row>
      </sheetData>
      <sheetData sheetId="597">
        <row r="9">
          <cell r="A9" t="str">
            <v>A</v>
          </cell>
        </row>
      </sheetData>
      <sheetData sheetId="598">
        <row r="9">
          <cell r="A9" t="str">
            <v>A</v>
          </cell>
        </row>
      </sheetData>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sheetData sheetId="633" refreshError="1"/>
      <sheetData sheetId="634" refreshError="1"/>
      <sheetData sheetId="635" refreshError="1"/>
      <sheetData sheetId="636" refreshError="1"/>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refreshError="1"/>
      <sheetData sheetId="715" refreshError="1"/>
      <sheetData sheetId="716" refreshError="1"/>
      <sheetData sheetId="717" refreshError="1"/>
      <sheetData sheetId="718" refreshError="1"/>
      <sheetData sheetId="719">
        <row r="9">
          <cell r="A9" t="str">
            <v>A</v>
          </cell>
        </row>
      </sheetData>
      <sheetData sheetId="720">
        <row r="9">
          <cell r="A9" t="str">
            <v>A</v>
          </cell>
        </row>
      </sheetData>
      <sheetData sheetId="721">
        <row r="9">
          <cell r="A9" t="str">
            <v>A</v>
          </cell>
        </row>
      </sheetData>
      <sheetData sheetId="722">
        <row r="9">
          <cell r="A9" t="str">
            <v>A</v>
          </cell>
        </row>
      </sheetData>
      <sheetData sheetId="723">
        <row r="9">
          <cell r="A9" t="str">
            <v>A</v>
          </cell>
        </row>
      </sheetData>
      <sheetData sheetId="724">
        <row r="9">
          <cell r="A9" t="str">
            <v>A</v>
          </cell>
        </row>
      </sheetData>
      <sheetData sheetId="725">
        <row r="9">
          <cell r="A9" t="str">
            <v>A</v>
          </cell>
        </row>
      </sheetData>
      <sheetData sheetId="726">
        <row r="9">
          <cell r="A9" t="str">
            <v>A</v>
          </cell>
        </row>
      </sheetData>
      <sheetData sheetId="727">
        <row r="9">
          <cell r="A9" t="str">
            <v>A</v>
          </cell>
        </row>
      </sheetData>
      <sheetData sheetId="728">
        <row r="9">
          <cell r="A9" t="str">
            <v>A</v>
          </cell>
        </row>
      </sheetData>
      <sheetData sheetId="729">
        <row r="9">
          <cell r="A9" t="str">
            <v>A</v>
          </cell>
        </row>
      </sheetData>
      <sheetData sheetId="730">
        <row r="9">
          <cell r="A9" t="str">
            <v>A</v>
          </cell>
        </row>
      </sheetData>
      <sheetData sheetId="731">
        <row r="9">
          <cell r="A9" t="str">
            <v>A</v>
          </cell>
        </row>
      </sheetData>
      <sheetData sheetId="732">
        <row r="9">
          <cell r="A9" t="str">
            <v>A</v>
          </cell>
        </row>
      </sheetData>
      <sheetData sheetId="733">
        <row r="9">
          <cell r="A9" t="str">
            <v>A</v>
          </cell>
        </row>
      </sheetData>
      <sheetData sheetId="734">
        <row r="9">
          <cell r="A9" t="str">
            <v>A</v>
          </cell>
        </row>
      </sheetData>
      <sheetData sheetId="735">
        <row r="9">
          <cell r="A9" t="str">
            <v>A</v>
          </cell>
        </row>
      </sheetData>
      <sheetData sheetId="736">
        <row r="9">
          <cell r="A9" t="str">
            <v>A</v>
          </cell>
        </row>
      </sheetData>
      <sheetData sheetId="737">
        <row r="9">
          <cell r="A9" t="str">
            <v>A</v>
          </cell>
        </row>
      </sheetData>
      <sheetData sheetId="738">
        <row r="9">
          <cell r="A9" t="str">
            <v>A</v>
          </cell>
        </row>
      </sheetData>
      <sheetData sheetId="739">
        <row r="9">
          <cell r="A9" t="str">
            <v>A</v>
          </cell>
        </row>
      </sheetData>
      <sheetData sheetId="740">
        <row r="9">
          <cell r="A9" t="str">
            <v>A</v>
          </cell>
        </row>
      </sheetData>
      <sheetData sheetId="741">
        <row r="9">
          <cell r="A9" t="str">
            <v>A</v>
          </cell>
        </row>
      </sheetData>
      <sheetData sheetId="742">
        <row r="9">
          <cell r="A9" t="str">
            <v>A</v>
          </cell>
        </row>
      </sheetData>
      <sheetData sheetId="743">
        <row r="9">
          <cell r="A9" t="str">
            <v>A</v>
          </cell>
        </row>
      </sheetData>
      <sheetData sheetId="744">
        <row r="9">
          <cell r="A9" t="str">
            <v>A</v>
          </cell>
        </row>
      </sheetData>
      <sheetData sheetId="745">
        <row r="9">
          <cell r="A9" t="str">
            <v>A</v>
          </cell>
        </row>
      </sheetData>
      <sheetData sheetId="746">
        <row r="9">
          <cell r="A9" t="str">
            <v>A</v>
          </cell>
        </row>
      </sheetData>
      <sheetData sheetId="747">
        <row r="9">
          <cell r="A9" t="str">
            <v>A</v>
          </cell>
        </row>
      </sheetData>
      <sheetData sheetId="748">
        <row r="9">
          <cell r="A9" t="str">
            <v>A</v>
          </cell>
        </row>
      </sheetData>
      <sheetData sheetId="749">
        <row r="9">
          <cell r="A9" t="str">
            <v>A</v>
          </cell>
        </row>
      </sheetData>
      <sheetData sheetId="750">
        <row r="9">
          <cell r="A9" t="str">
            <v>A</v>
          </cell>
        </row>
      </sheetData>
      <sheetData sheetId="751">
        <row r="9">
          <cell r="A9" t="str">
            <v>A</v>
          </cell>
        </row>
      </sheetData>
      <sheetData sheetId="752">
        <row r="9">
          <cell r="A9" t="str">
            <v>A</v>
          </cell>
        </row>
      </sheetData>
      <sheetData sheetId="753">
        <row r="9">
          <cell r="A9" t="str">
            <v>A</v>
          </cell>
        </row>
      </sheetData>
      <sheetData sheetId="754">
        <row r="9">
          <cell r="A9" t="str">
            <v>A</v>
          </cell>
        </row>
      </sheetData>
      <sheetData sheetId="755">
        <row r="9">
          <cell r="A9" t="str">
            <v>A</v>
          </cell>
        </row>
      </sheetData>
      <sheetData sheetId="756">
        <row r="9">
          <cell r="A9" t="str">
            <v>A</v>
          </cell>
        </row>
      </sheetData>
      <sheetData sheetId="757">
        <row r="9">
          <cell r="A9" t="str">
            <v>A</v>
          </cell>
        </row>
      </sheetData>
      <sheetData sheetId="758">
        <row r="9">
          <cell r="A9" t="str">
            <v>A</v>
          </cell>
        </row>
      </sheetData>
      <sheetData sheetId="759">
        <row r="9">
          <cell r="A9" t="str">
            <v>A</v>
          </cell>
        </row>
      </sheetData>
      <sheetData sheetId="760">
        <row r="9">
          <cell r="A9" t="str">
            <v>A</v>
          </cell>
        </row>
      </sheetData>
      <sheetData sheetId="761">
        <row r="9">
          <cell r="A9" t="str">
            <v>A</v>
          </cell>
        </row>
      </sheetData>
      <sheetData sheetId="762">
        <row r="9">
          <cell r="A9" t="str">
            <v>A</v>
          </cell>
        </row>
      </sheetData>
      <sheetData sheetId="763">
        <row r="9">
          <cell r="A9" t="str">
            <v>A</v>
          </cell>
        </row>
      </sheetData>
      <sheetData sheetId="764">
        <row r="9">
          <cell r="A9" t="str">
            <v>A</v>
          </cell>
        </row>
      </sheetData>
      <sheetData sheetId="765">
        <row r="9">
          <cell r="A9" t="str">
            <v>A</v>
          </cell>
        </row>
      </sheetData>
      <sheetData sheetId="766">
        <row r="9">
          <cell r="A9" t="str">
            <v>A</v>
          </cell>
        </row>
      </sheetData>
      <sheetData sheetId="767">
        <row r="9">
          <cell r="A9" t="str">
            <v>A</v>
          </cell>
        </row>
      </sheetData>
      <sheetData sheetId="768">
        <row r="9">
          <cell r="A9" t="str">
            <v>A</v>
          </cell>
        </row>
      </sheetData>
      <sheetData sheetId="769">
        <row r="9">
          <cell r="A9" t="str">
            <v>A</v>
          </cell>
        </row>
      </sheetData>
      <sheetData sheetId="770">
        <row r="9">
          <cell r="A9" t="str">
            <v>A</v>
          </cell>
        </row>
      </sheetData>
      <sheetData sheetId="771">
        <row r="9">
          <cell r="A9" t="str">
            <v>A</v>
          </cell>
        </row>
      </sheetData>
      <sheetData sheetId="772">
        <row r="9">
          <cell r="A9" t="str">
            <v>A</v>
          </cell>
        </row>
      </sheetData>
      <sheetData sheetId="773">
        <row r="9">
          <cell r="A9" t="str">
            <v>A</v>
          </cell>
        </row>
      </sheetData>
      <sheetData sheetId="774">
        <row r="9">
          <cell r="A9" t="str">
            <v>A</v>
          </cell>
        </row>
      </sheetData>
      <sheetData sheetId="775">
        <row r="9">
          <cell r="A9" t="str">
            <v>A</v>
          </cell>
        </row>
      </sheetData>
      <sheetData sheetId="776">
        <row r="9">
          <cell r="A9" t="str">
            <v>A</v>
          </cell>
        </row>
      </sheetData>
      <sheetData sheetId="777">
        <row r="9">
          <cell r="A9" t="str">
            <v>A</v>
          </cell>
        </row>
      </sheetData>
      <sheetData sheetId="778">
        <row r="9">
          <cell r="A9" t="str">
            <v>A</v>
          </cell>
        </row>
      </sheetData>
      <sheetData sheetId="779">
        <row r="9">
          <cell r="A9" t="str">
            <v>A</v>
          </cell>
        </row>
      </sheetData>
      <sheetData sheetId="780">
        <row r="9">
          <cell r="A9" t="str">
            <v>A</v>
          </cell>
        </row>
      </sheetData>
      <sheetData sheetId="781">
        <row r="9">
          <cell r="A9" t="str">
            <v>A</v>
          </cell>
        </row>
      </sheetData>
      <sheetData sheetId="782">
        <row r="9">
          <cell r="A9" t="str">
            <v>A</v>
          </cell>
        </row>
      </sheetData>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9">
          <cell r="A9" t="str">
            <v>A</v>
          </cell>
        </row>
      </sheetData>
      <sheetData sheetId="809">
        <row r="9">
          <cell r="A9" t="str">
            <v>A</v>
          </cell>
        </row>
      </sheetData>
      <sheetData sheetId="810">
        <row r="9">
          <cell r="A9" t="str">
            <v>A</v>
          </cell>
        </row>
      </sheetData>
      <sheetData sheetId="811">
        <row r="9">
          <cell r="A9" t="str">
            <v>A</v>
          </cell>
        </row>
      </sheetData>
      <sheetData sheetId="812">
        <row r="9">
          <cell r="A9" t="str">
            <v>A</v>
          </cell>
        </row>
      </sheetData>
      <sheetData sheetId="813">
        <row r="9">
          <cell r="A9" t="str">
            <v>A</v>
          </cell>
        </row>
      </sheetData>
      <sheetData sheetId="814">
        <row r="9">
          <cell r="A9" t="str">
            <v>A</v>
          </cell>
        </row>
      </sheetData>
      <sheetData sheetId="815">
        <row r="9">
          <cell r="A9" t="str">
            <v>A</v>
          </cell>
        </row>
      </sheetData>
      <sheetData sheetId="816">
        <row r="9">
          <cell r="A9" t="str">
            <v>A</v>
          </cell>
        </row>
      </sheetData>
      <sheetData sheetId="817">
        <row r="9">
          <cell r="A9" t="str">
            <v>A</v>
          </cell>
        </row>
      </sheetData>
      <sheetData sheetId="818">
        <row r="9">
          <cell r="A9" t="str">
            <v>A</v>
          </cell>
        </row>
      </sheetData>
      <sheetData sheetId="819">
        <row r="9">
          <cell r="A9" t="str">
            <v>A</v>
          </cell>
        </row>
      </sheetData>
      <sheetData sheetId="820">
        <row r="9">
          <cell r="A9" t="str">
            <v>A</v>
          </cell>
        </row>
      </sheetData>
      <sheetData sheetId="821">
        <row r="9">
          <cell r="A9" t="str">
            <v>A</v>
          </cell>
        </row>
      </sheetData>
      <sheetData sheetId="822">
        <row r="9">
          <cell r="A9" t="str">
            <v>A</v>
          </cell>
        </row>
      </sheetData>
      <sheetData sheetId="823">
        <row r="9">
          <cell r="A9" t="str">
            <v>A</v>
          </cell>
        </row>
      </sheetData>
      <sheetData sheetId="824">
        <row r="9">
          <cell r="A9" t="str">
            <v>A</v>
          </cell>
        </row>
      </sheetData>
      <sheetData sheetId="825">
        <row r="9">
          <cell r="A9" t="str">
            <v>A</v>
          </cell>
        </row>
      </sheetData>
      <sheetData sheetId="826">
        <row r="9">
          <cell r="A9" t="str">
            <v>A</v>
          </cell>
        </row>
      </sheetData>
      <sheetData sheetId="827">
        <row r="9">
          <cell r="A9" t="str">
            <v>A</v>
          </cell>
        </row>
      </sheetData>
      <sheetData sheetId="828">
        <row r="9">
          <cell r="A9" t="str">
            <v>A</v>
          </cell>
        </row>
      </sheetData>
      <sheetData sheetId="829">
        <row r="9">
          <cell r="A9" t="str">
            <v>A</v>
          </cell>
        </row>
      </sheetData>
      <sheetData sheetId="830">
        <row r="9">
          <cell r="A9" t="str">
            <v>A</v>
          </cell>
        </row>
      </sheetData>
      <sheetData sheetId="831">
        <row r="9">
          <cell r="A9" t="str">
            <v>A</v>
          </cell>
        </row>
      </sheetData>
      <sheetData sheetId="832">
        <row r="9">
          <cell r="A9" t="str">
            <v>A</v>
          </cell>
        </row>
      </sheetData>
      <sheetData sheetId="833">
        <row r="9">
          <cell r="A9" t="str">
            <v>A</v>
          </cell>
        </row>
      </sheetData>
      <sheetData sheetId="834">
        <row r="9">
          <cell r="A9" t="str">
            <v>A</v>
          </cell>
        </row>
      </sheetData>
      <sheetData sheetId="835">
        <row r="9">
          <cell r="A9" t="str">
            <v>A</v>
          </cell>
        </row>
      </sheetData>
      <sheetData sheetId="836">
        <row r="9">
          <cell r="A9" t="str">
            <v>A</v>
          </cell>
        </row>
      </sheetData>
      <sheetData sheetId="837">
        <row r="9">
          <cell r="A9" t="str">
            <v>A</v>
          </cell>
        </row>
      </sheetData>
      <sheetData sheetId="838">
        <row r="9">
          <cell r="A9" t="str">
            <v>A</v>
          </cell>
        </row>
      </sheetData>
      <sheetData sheetId="839">
        <row r="9">
          <cell r="A9" t="str">
            <v>A</v>
          </cell>
        </row>
      </sheetData>
      <sheetData sheetId="840">
        <row r="9">
          <cell r="A9" t="str">
            <v>A</v>
          </cell>
        </row>
      </sheetData>
      <sheetData sheetId="841">
        <row r="9">
          <cell r="A9" t="str">
            <v>A</v>
          </cell>
        </row>
      </sheetData>
      <sheetData sheetId="842">
        <row r="9">
          <cell r="A9" t="str">
            <v>A</v>
          </cell>
        </row>
      </sheetData>
      <sheetData sheetId="843">
        <row r="9">
          <cell r="A9" t="str">
            <v>A</v>
          </cell>
        </row>
      </sheetData>
      <sheetData sheetId="844">
        <row r="9">
          <cell r="A9" t="str">
            <v>A</v>
          </cell>
        </row>
      </sheetData>
      <sheetData sheetId="845">
        <row r="9">
          <cell r="A9" t="str">
            <v>A</v>
          </cell>
        </row>
      </sheetData>
      <sheetData sheetId="846" refreshError="1"/>
      <sheetData sheetId="847" refreshError="1"/>
      <sheetData sheetId="848" refreshError="1"/>
      <sheetData sheetId="849">
        <row r="9">
          <cell r="A9" t="str">
            <v>A</v>
          </cell>
        </row>
      </sheetData>
      <sheetData sheetId="850">
        <row r="9">
          <cell r="A9" t="str">
            <v>A</v>
          </cell>
        </row>
      </sheetData>
      <sheetData sheetId="851">
        <row r="9">
          <cell r="A9" t="str">
            <v>A</v>
          </cell>
        </row>
      </sheetData>
      <sheetData sheetId="852">
        <row r="9">
          <cell r="A9" t="str">
            <v>A</v>
          </cell>
        </row>
      </sheetData>
      <sheetData sheetId="853">
        <row r="9">
          <cell r="A9" t="str">
            <v>A</v>
          </cell>
        </row>
      </sheetData>
      <sheetData sheetId="854">
        <row r="9">
          <cell r="A9" t="str">
            <v>A</v>
          </cell>
        </row>
      </sheetData>
      <sheetData sheetId="855">
        <row r="9">
          <cell r="A9" t="str">
            <v>A</v>
          </cell>
        </row>
      </sheetData>
      <sheetData sheetId="856">
        <row r="9">
          <cell r="A9" t="str">
            <v>A</v>
          </cell>
        </row>
      </sheetData>
      <sheetData sheetId="857">
        <row r="9">
          <cell r="A9" t="str">
            <v>A</v>
          </cell>
        </row>
      </sheetData>
      <sheetData sheetId="858">
        <row r="9">
          <cell r="A9" t="str">
            <v>A</v>
          </cell>
        </row>
      </sheetData>
      <sheetData sheetId="859">
        <row r="9">
          <cell r="A9" t="str">
            <v>A</v>
          </cell>
        </row>
      </sheetData>
      <sheetData sheetId="860" refreshError="1"/>
      <sheetData sheetId="861" refreshError="1"/>
      <sheetData sheetId="862" refreshError="1"/>
      <sheetData sheetId="863" refreshError="1"/>
      <sheetData sheetId="864" refreshError="1"/>
      <sheetData sheetId="865" refreshError="1"/>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efreshError="1"/>
      <sheetData sheetId="929" refreshError="1"/>
      <sheetData sheetId="930" refreshError="1"/>
      <sheetData sheetId="931" refreshError="1"/>
      <sheetData sheetId="932"/>
      <sheetData sheetId="933"/>
      <sheetData sheetId="934"/>
      <sheetData sheetId="935"/>
      <sheetData sheetId="936" refreshError="1"/>
      <sheetData sheetId="937" refreshError="1"/>
      <sheetData sheetId="938">
        <row r="9">
          <cell r="A9" t="str">
            <v>A</v>
          </cell>
        </row>
      </sheetData>
      <sheetData sheetId="939">
        <row r="9">
          <cell r="A9" t="str">
            <v>A</v>
          </cell>
        </row>
      </sheetData>
      <sheetData sheetId="940">
        <row r="9">
          <cell r="A9" t="str">
            <v>A</v>
          </cell>
        </row>
      </sheetData>
      <sheetData sheetId="941">
        <row r="9">
          <cell r="A9" t="str">
            <v>A</v>
          </cell>
        </row>
      </sheetData>
      <sheetData sheetId="942">
        <row r="9">
          <cell r="A9" t="str">
            <v>A</v>
          </cell>
        </row>
      </sheetData>
      <sheetData sheetId="943">
        <row r="9">
          <cell r="A9" t="str">
            <v>A</v>
          </cell>
        </row>
      </sheetData>
      <sheetData sheetId="944">
        <row r="9">
          <cell r="A9" t="str">
            <v>A</v>
          </cell>
        </row>
      </sheetData>
      <sheetData sheetId="945">
        <row r="9">
          <cell r="A9" t="str">
            <v>A</v>
          </cell>
        </row>
      </sheetData>
      <sheetData sheetId="946">
        <row r="9">
          <cell r="A9" t="str">
            <v>A</v>
          </cell>
        </row>
      </sheetData>
      <sheetData sheetId="947">
        <row r="9">
          <cell r="A9" t="str">
            <v>A</v>
          </cell>
        </row>
      </sheetData>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ow r="9">
          <cell r="A9" t="str">
            <v>A</v>
          </cell>
        </row>
      </sheetData>
      <sheetData sheetId="1041">
        <row r="9">
          <cell r="A9" t="str">
            <v>A</v>
          </cell>
        </row>
      </sheetData>
      <sheetData sheetId="1042">
        <row r="9">
          <cell r="A9" t="str">
            <v>A</v>
          </cell>
        </row>
      </sheetData>
      <sheetData sheetId="1043"/>
      <sheetData sheetId="1044"/>
      <sheetData sheetId="1045"/>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ow r="9">
          <cell r="A9" t="str">
            <v>A</v>
          </cell>
        </row>
      </sheetData>
      <sheetData sheetId="1073">
        <row r="9">
          <cell r="A9" t="str">
            <v>A</v>
          </cell>
        </row>
      </sheetData>
      <sheetData sheetId="1074">
        <row r="9">
          <cell r="A9" t="str">
            <v>A</v>
          </cell>
        </row>
      </sheetData>
      <sheetData sheetId="1075" refreshError="1"/>
      <sheetData sheetId="1076">
        <row r="9">
          <cell r="A9" t="str">
            <v>A</v>
          </cell>
        </row>
      </sheetData>
      <sheetData sheetId="1077" refreshError="1"/>
      <sheetData sheetId="1078" refreshError="1"/>
      <sheetData sheetId="1079">
        <row r="9">
          <cell r="A9" t="str">
            <v>A</v>
          </cell>
        </row>
      </sheetData>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sheetData sheetId="1184"/>
      <sheetData sheetId="1185"/>
      <sheetData sheetId="1186"/>
      <sheetData sheetId="1187"/>
      <sheetData sheetId="1188"/>
      <sheetData sheetId="1189" refreshError="1"/>
      <sheetData sheetId="1190" refreshError="1"/>
      <sheetData sheetId="1191" refreshError="1"/>
      <sheetData sheetId="1192" refreshError="1"/>
      <sheetData sheetId="1193"/>
      <sheetData sheetId="1194" refreshError="1"/>
      <sheetData sheetId="1195" refreshError="1"/>
      <sheetData sheetId="1196" refreshError="1"/>
      <sheetData sheetId="1197" refreshError="1"/>
      <sheetData sheetId="1198" refreshError="1"/>
      <sheetData sheetId="1199"/>
      <sheetData sheetId="1200" refreshError="1"/>
      <sheetData sheetId="1201" refreshError="1"/>
      <sheetData sheetId="1202"/>
      <sheetData sheetId="1203" refreshError="1"/>
      <sheetData sheetId="1204" refreshError="1"/>
      <sheetData sheetId="1205" refreshError="1"/>
      <sheetData sheetId="1206" refreshError="1"/>
      <sheetData sheetId="1207" refreshError="1"/>
      <sheetData sheetId="1208" refreshError="1"/>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ow r="9">
          <cell r="A9" t="str">
            <v>A</v>
          </cell>
        </row>
      </sheetData>
      <sheetData sheetId="1236" refreshError="1"/>
      <sheetData sheetId="1237"/>
      <sheetData sheetId="1238"/>
      <sheetData sheetId="1239">
        <row r="9">
          <cell r="A9" t="str">
            <v>A</v>
          </cell>
        </row>
      </sheetData>
      <sheetData sheetId="1240">
        <row r="9">
          <cell r="A9" t="str">
            <v>A</v>
          </cell>
        </row>
      </sheetData>
      <sheetData sheetId="1241" refreshError="1"/>
      <sheetData sheetId="1242"/>
      <sheetData sheetId="1243" refreshError="1"/>
      <sheetData sheetId="1244" refreshError="1"/>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efreshError="1"/>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ow r="9">
          <cell r="A9" t="str">
            <v>A</v>
          </cell>
        </row>
      </sheetData>
      <sheetData sheetId="1297">
        <row r="9">
          <cell r="A9" t="str">
            <v>A</v>
          </cell>
        </row>
      </sheetData>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ow r="9">
          <cell r="A9" t="str">
            <v>A</v>
          </cell>
        </row>
      </sheetData>
      <sheetData sheetId="1304">
        <row r="9">
          <cell r="A9" t="str">
            <v>A</v>
          </cell>
        </row>
      </sheetData>
      <sheetData sheetId="1305">
        <row r="9">
          <cell r="A9" t="str">
            <v>A</v>
          </cell>
        </row>
      </sheetData>
      <sheetData sheetId="1306">
        <row r="9">
          <cell r="A9" t="str">
            <v>A</v>
          </cell>
        </row>
      </sheetData>
      <sheetData sheetId="1307">
        <row r="9">
          <cell r="A9" t="str">
            <v>A</v>
          </cell>
        </row>
      </sheetData>
      <sheetData sheetId="1308">
        <row r="9">
          <cell r="A9" t="str">
            <v>A</v>
          </cell>
        </row>
      </sheetData>
      <sheetData sheetId="1309">
        <row r="9">
          <cell r="A9" t="str">
            <v>A</v>
          </cell>
        </row>
      </sheetData>
      <sheetData sheetId="1310">
        <row r="9">
          <cell r="A9" t="str">
            <v>A</v>
          </cell>
        </row>
      </sheetData>
      <sheetData sheetId="1311">
        <row r="9">
          <cell r="A9" t="str">
            <v>A</v>
          </cell>
        </row>
      </sheetData>
      <sheetData sheetId="1312">
        <row r="9">
          <cell r="A9" t="str">
            <v>A</v>
          </cell>
        </row>
      </sheetData>
      <sheetData sheetId="1313">
        <row r="9">
          <cell r="A9" t="str">
            <v>A</v>
          </cell>
        </row>
      </sheetData>
      <sheetData sheetId="1314">
        <row r="9">
          <cell r="A9" t="str">
            <v>A</v>
          </cell>
        </row>
      </sheetData>
      <sheetData sheetId="1315">
        <row r="9">
          <cell r="A9" t="str">
            <v>A</v>
          </cell>
        </row>
      </sheetData>
      <sheetData sheetId="1316">
        <row r="9">
          <cell r="A9" t="str">
            <v>A</v>
          </cell>
        </row>
      </sheetData>
      <sheetData sheetId="1317">
        <row r="9">
          <cell r="A9" t="str">
            <v>A</v>
          </cell>
        </row>
      </sheetData>
      <sheetData sheetId="1318">
        <row r="9">
          <cell r="A9" t="str">
            <v>A</v>
          </cell>
        </row>
      </sheetData>
      <sheetData sheetId="1319">
        <row r="9">
          <cell r="A9" t="str">
            <v>A</v>
          </cell>
        </row>
      </sheetData>
      <sheetData sheetId="1320">
        <row r="9">
          <cell r="A9" t="str">
            <v>A</v>
          </cell>
        </row>
      </sheetData>
      <sheetData sheetId="1321">
        <row r="9">
          <cell r="A9" t="str">
            <v>A</v>
          </cell>
        </row>
      </sheetData>
      <sheetData sheetId="1322">
        <row r="9">
          <cell r="A9" t="str">
            <v>A</v>
          </cell>
        </row>
      </sheetData>
      <sheetData sheetId="1323">
        <row r="9">
          <cell r="A9" t="str">
            <v>A</v>
          </cell>
        </row>
      </sheetData>
      <sheetData sheetId="1324">
        <row r="9">
          <cell r="A9" t="str">
            <v>A</v>
          </cell>
        </row>
      </sheetData>
      <sheetData sheetId="1325">
        <row r="9">
          <cell r="A9" t="str">
            <v>A</v>
          </cell>
        </row>
      </sheetData>
      <sheetData sheetId="1326">
        <row r="9">
          <cell r="A9" t="str">
            <v>A</v>
          </cell>
        </row>
      </sheetData>
      <sheetData sheetId="1327">
        <row r="9">
          <cell r="A9" t="str">
            <v>A</v>
          </cell>
        </row>
      </sheetData>
      <sheetData sheetId="1328">
        <row r="9">
          <cell r="A9" t="str">
            <v>A</v>
          </cell>
        </row>
      </sheetData>
      <sheetData sheetId="1329">
        <row r="9">
          <cell r="A9" t="str">
            <v>A</v>
          </cell>
        </row>
      </sheetData>
      <sheetData sheetId="1330">
        <row r="9">
          <cell r="A9" t="str">
            <v>A</v>
          </cell>
        </row>
      </sheetData>
      <sheetData sheetId="1331">
        <row r="9">
          <cell r="A9" t="str">
            <v>A</v>
          </cell>
        </row>
      </sheetData>
      <sheetData sheetId="1332">
        <row r="9">
          <cell r="A9" t="str">
            <v>A</v>
          </cell>
        </row>
      </sheetData>
      <sheetData sheetId="1333">
        <row r="9">
          <cell r="A9" t="str">
            <v>A</v>
          </cell>
        </row>
      </sheetData>
      <sheetData sheetId="1334">
        <row r="9">
          <cell r="A9" t="str">
            <v>A</v>
          </cell>
        </row>
      </sheetData>
      <sheetData sheetId="1335">
        <row r="9">
          <cell r="A9" t="str">
            <v>A</v>
          </cell>
        </row>
      </sheetData>
      <sheetData sheetId="1336">
        <row r="9">
          <cell r="A9" t="str">
            <v>A</v>
          </cell>
        </row>
      </sheetData>
      <sheetData sheetId="1337">
        <row r="9">
          <cell r="A9" t="str">
            <v>A</v>
          </cell>
        </row>
      </sheetData>
      <sheetData sheetId="1338">
        <row r="9">
          <cell r="A9" t="str">
            <v>A</v>
          </cell>
        </row>
      </sheetData>
      <sheetData sheetId="1339">
        <row r="9">
          <cell r="A9" t="str">
            <v>A</v>
          </cell>
        </row>
      </sheetData>
      <sheetData sheetId="1340">
        <row r="9">
          <cell r="A9" t="str">
            <v>A</v>
          </cell>
        </row>
      </sheetData>
      <sheetData sheetId="1341">
        <row r="9">
          <cell r="A9" t="str">
            <v>A</v>
          </cell>
        </row>
      </sheetData>
      <sheetData sheetId="1342">
        <row r="9">
          <cell r="A9" t="str">
            <v>A</v>
          </cell>
        </row>
      </sheetData>
      <sheetData sheetId="1343">
        <row r="9">
          <cell r="A9" t="str">
            <v>A</v>
          </cell>
        </row>
      </sheetData>
      <sheetData sheetId="1344">
        <row r="9">
          <cell r="A9" t="str">
            <v>A</v>
          </cell>
        </row>
      </sheetData>
      <sheetData sheetId="1345">
        <row r="9">
          <cell r="A9" t="str">
            <v>A</v>
          </cell>
        </row>
      </sheetData>
      <sheetData sheetId="1346">
        <row r="9">
          <cell r="A9" t="str">
            <v>A</v>
          </cell>
        </row>
      </sheetData>
      <sheetData sheetId="1347">
        <row r="9">
          <cell r="A9" t="str">
            <v>A</v>
          </cell>
        </row>
      </sheetData>
      <sheetData sheetId="1348">
        <row r="9">
          <cell r="A9" t="str">
            <v>A</v>
          </cell>
        </row>
      </sheetData>
      <sheetData sheetId="1349">
        <row r="9">
          <cell r="A9" t="str">
            <v>A</v>
          </cell>
        </row>
      </sheetData>
      <sheetData sheetId="1350">
        <row r="9">
          <cell r="A9" t="str">
            <v>A</v>
          </cell>
        </row>
      </sheetData>
      <sheetData sheetId="1351">
        <row r="9">
          <cell r="A9" t="str">
            <v>A</v>
          </cell>
        </row>
      </sheetData>
      <sheetData sheetId="1352">
        <row r="9">
          <cell r="A9" t="str">
            <v>A</v>
          </cell>
        </row>
      </sheetData>
      <sheetData sheetId="1353">
        <row r="9">
          <cell r="A9" t="str">
            <v>A</v>
          </cell>
        </row>
      </sheetData>
      <sheetData sheetId="1354">
        <row r="9">
          <cell r="A9" t="str">
            <v>A</v>
          </cell>
        </row>
      </sheetData>
      <sheetData sheetId="1355">
        <row r="9">
          <cell r="A9" t="str">
            <v>A</v>
          </cell>
        </row>
      </sheetData>
      <sheetData sheetId="1356">
        <row r="9">
          <cell r="A9" t="str">
            <v>A</v>
          </cell>
        </row>
      </sheetData>
      <sheetData sheetId="1357">
        <row r="9">
          <cell r="A9" t="str">
            <v>A</v>
          </cell>
        </row>
      </sheetData>
      <sheetData sheetId="1358">
        <row r="9">
          <cell r="A9" t="str">
            <v>A</v>
          </cell>
        </row>
      </sheetData>
      <sheetData sheetId="1359">
        <row r="9">
          <cell r="A9" t="str">
            <v>A</v>
          </cell>
        </row>
      </sheetData>
      <sheetData sheetId="1360">
        <row r="9">
          <cell r="A9" t="str">
            <v>A</v>
          </cell>
        </row>
      </sheetData>
      <sheetData sheetId="1361">
        <row r="9">
          <cell r="A9" t="str">
            <v>A</v>
          </cell>
        </row>
      </sheetData>
      <sheetData sheetId="1362">
        <row r="9">
          <cell r="A9" t="str">
            <v>A</v>
          </cell>
        </row>
      </sheetData>
      <sheetData sheetId="1363">
        <row r="9">
          <cell r="A9" t="str">
            <v>A</v>
          </cell>
        </row>
      </sheetData>
      <sheetData sheetId="1364" refreshError="1"/>
      <sheetData sheetId="1365"/>
      <sheetData sheetId="1366"/>
      <sheetData sheetId="1367"/>
      <sheetData sheetId="1368"/>
      <sheetData sheetId="1369"/>
      <sheetData sheetId="1370"/>
      <sheetData sheetId="1371" refreshError="1"/>
      <sheetData sheetId="1372"/>
      <sheetData sheetId="1373" refreshError="1"/>
      <sheetData sheetId="1374"/>
      <sheetData sheetId="1375"/>
      <sheetData sheetId="1376" refreshError="1"/>
      <sheetData sheetId="1377" refreshError="1"/>
      <sheetData sheetId="1378" refreshError="1"/>
      <sheetData sheetId="1379"/>
      <sheetData sheetId="1380">
        <row r="9">
          <cell r="A9" t="str">
            <v>A</v>
          </cell>
        </row>
      </sheetData>
      <sheetData sheetId="1381"/>
      <sheetData sheetId="1382"/>
      <sheetData sheetId="1383" refreshError="1"/>
      <sheetData sheetId="1384" refreshError="1"/>
      <sheetData sheetId="1385">
        <row r="9">
          <cell r="A9" t="str">
            <v>A</v>
          </cell>
        </row>
      </sheetData>
      <sheetData sheetId="1386">
        <row r="9">
          <cell r="A9" t="str">
            <v>A</v>
          </cell>
        </row>
      </sheetData>
      <sheetData sheetId="1387">
        <row r="9">
          <cell r="A9" t="str">
            <v>A</v>
          </cell>
        </row>
      </sheetData>
      <sheetData sheetId="1388">
        <row r="9">
          <cell r="A9" t="str">
            <v>A</v>
          </cell>
        </row>
      </sheetData>
      <sheetData sheetId="1389">
        <row r="9">
          <cell r="A9" t="str">
            <v>A</v>
          </cell>
        </row>
      </sheetData>
      <sheetData sheetId="1390">
        <row r="9">
          <cell r="A9" t="str">
            <v>A</v>
          </cell>
        </row>
      </sheetData>
      <sheetData sheetId="1391">
        <row r="9">
          <cell r="A9" t="str">
            <v>A</v>
          </cell>
        </row>
      </sheetData>
      <sheetData sheetId="1392">
        <row r="9">
          <cell r="A9" t="str">
            <v>A</v>
          </cell>
        </row>
      </sheetData>
      <sheetData sheetId="1393">
        <row r="9">
          <cell r="A9" t="str">
            <v>A</v>
          </cell>
        </row>
      </sheetData>
      <sheetData sheetId="1394">
        <row r="9">
          <cell r="A9" t="str">
            <v>A</v>
          </cell>
        </row>
      </sheetData>
      <sheetData sheetId="1395">
        <row r="9">
          <cell r="A9" t="str">
            <v>A</v>
          </cell>
        </row>
      </sheetData>
      <sheetData sheetId="1396">
        <row r="9">
          <cell r="A9" t="str">
            <v>A</v>
          </cell>
        </row>
      </sheetData>
      <sheetData sheetId="1397">
        <row r="9">
          <cell r="A9" t="str">
            <v>A</v>
          </cell>
        </row>
      </sheetData>
      <sheetData sheetId="1398">
        <row r="9">
          <cell r="A9" t="str">
            <v>A</v>
          </cell>
        </row>
      </sheetData>
      <sheetData sheetId="1399">
        <row r="9">
          <cell r="A9" t="str">
            <v>A</v>
          </cell>
        </row>
      </sheetData>
      <sheetData sheetId="1400">
        <row r="9">
          <cell r="A9" t="str">
            <v>A</v>
          </cell>
        </row>
      </sheetData>
      <sheetData sheetId="1401">
        <row r="9">
          <cell r="A9" t="str">
            <v>A</v>
          </cell>
        </row>
      </sheetData>
      <sheetData sheetId="1402">
        <row r="9">
          <cell r="A9" t="str">
            <v>A</v>
          </cell>
        </row>
      </sheetData>
      <sheetData sheetId="1403">
        <row r="9">
          <cell r="A9" t="str">
            <v>A</v>
          </cell>
        </row>
      </sheetData>
      <sheetData sheetId="1404">
        <row r="9">
          <cell r="A9" t="str">
            <v>A</v>
          </cell>
        </row>
      </sheetData>
      <sheetData sheetId="1405">
        <row r="9">
          <cell r="A9" t="str">
            <v>A</v>
          </cell>
        </row>
      </sheetData>
      <sheetData sheetId="1406">
        <row r="9">
          <cell r="A9" t="str">
            <v>A</v>
          </cell>
        </row>
      </sheetData>
      <sheetData sheetId="1407">
        <row r="9">
          <cell r="A9" t="str">
            <v>A</v>
          </cell>
        </row>
      </sheetData>
      <sheetData sheetId="1408">
        <row r="9">
          <cell r="A9" t="str">
            <v>A</v>
          </cell>
        </row>
      </sheetData>
      <sheetData sheetId="1409">
        <row r="9">
          <cell r="A9" t="str">
            <v>A</v>
          </cell>
        </row>
      </sheetData>
      <sheetData sheetId="1410">
        <row r="9">
          <cell r="A9" t="str">
            <v>A</v>
          </cell>
        </row>
      </sheetData>
      <sheetData sheetId="1411">
        <row r="9">
          <cell r="A9" t="str">
            <v>A</v>
          </cell>
        </row>
      </sheetData>
      <sheetData sheetId="1412">
        <row r="9">
          <cell r="A9" t="str">
            <v>A</v>
          </cell>
        </row>
      </sheetData>
      <sheetData sheetId="1413">
        <row r="9">
          <cell r="A9" t="str">
            <v>A</v>
          </cell>
        </row>
      </sheetData>
      <sheetData sheetId="1414">
        <row r="9">
          <cell r="A9" t="str">
            <v>A</v>
          </cell>
        </row>
      </sheetData>
      <sheetData sheetId="1415">
        <row r="9">
          <cell r="A9" t="str">
            <v>A</v>
          </cell>
        </row>
      </sheetData>
      <sheetData sheetId="1416">
        <row r="9">
          <cell r="A9" t="str">
            <v>A</v>
          </cell>
        </row>
      </sheetData>
      <sheetData sheetId="1417">
        <row r="9">
          <cell r="A9" t="str">
            <v>A</v>
          </cell>
        </row>
      </sheetData>
      <sheetData sheetId="1418">
        <row r="9">
          <cell r="A9" t="str">
            <v>A</v>
          </cell>
        </row>
      </sheetData>
      <sheetData sheetId="1419">
        <row r="9">
          <cell r="A9" t="str">
            <v>A</v>
          </cell>
        </row>
      </sheetData>
      <sheetData sheetId="1420">
        <row r="9">
          <cell r="A9" t="str">
            <v>A</v>
          </cell>
        </row>
      </sheetData>
      <sheetData sheetId="1421">
        <row r="9">
          <cell r="A9" t="str">
            <v>A</v>
          </cell>
        </row>
      </sheetData>
      <sheetData sheetId="1422">
        <row r="9">
          <cell r="A9" t="str">
            <v>A</v>
          </cell>
        </row>
      </sheetData>
      <sheetData sheetId="1423">
        <row r="9">
          <cell r="A9" t="str">
            <v>A</v>
          </cell>
        </row>
      </sheetData>
      <sheetData sheetId="1424">
        <row r="9">
          <cell r="A9" t="str">
            <v>A</v>
          </cell>
        </row>
      </sheetData>
      <sheetData sheetId="1425">
        <row r="9">
          <cell r="A9" t="str">
            <v>A</v>
          </cell>
        </row>
      </sheetData>
      <sheetData sheetId="1426">
        <row r="9">
          <cell r="A9" t="str">
            <v>A</v>
          </cell>
        </row>
      </sheetData>
      <sheetData sheetId="1427">
        <row r="9">
          <cell r="A9" t="str">
            <v>A</v>
          </cell>
        </row>
      </sheetData>
      <sheetData sheetId="1428">
        <row r="9">
          <cell r="A9" t="str">
            <v>A</v>
          </cell>
        </row>
      </sheetData>
      <sheetData sheetId="1429">
        <row r="9">
          <cell r="A9" t="str">
            <v>A</v>
          </cell>
        </row>
      </sheetData>
      <sheetData sheetId="1430">
        <row r="9">
          <cell r="A9" t="str">
            <v>A</v>
          </cell>
        </row>
      </sheetData>
      <sheetData sheetId="1431">
        <row r="9">
          <cell r="A9" t="str">
            <v>A</v>
          </cell>
        </row>
      </sheetData>
      <sheetData sheetId="1432">
        <row r="9">
          <cell r="A9" t="str">
            <v>A</v>
          </cell>
        </row>
      </sheetData>
      <sheetData sheetId="1433">
        <row r="9">
          <cell r="A9" t="str">
            <v>A</v>
          </cell>
        </row>
      </sheetData>
      <sheetData sheetId="1434">
        <row r="9">
          <cell r="A9" t="str">
            <v>A</v>
          </cell>
        </row>
      </sheetData>
      <sheetData sheetId="1435">
        <row r="9">
          <cell r="A9" t="str">
            <v>A</v>
          </cell>
        </row>
      </sheetData>
      <sheetData sheetId="1436">
        <row r="9">
          <cell r="A9" t="str">
            <v>A</v>
          </cell>
        </row>
      </sheetData>
      <sheetData sheetId="1437">
        <row r="9">
          <cell r="A9" t="str">
            <v>A</v>
          </cell>
        </row>
      </sheetData>
      <sheetData sheetId="1438">
        <row r="9">
          <cell r="A9" t="str">
            <v>A</v>
          </cell>
        </row>
      </sheetData>
      <sheetData sheetId="1439">
        <row r="9">
          <cell r="A9" t="str">
            <v>A</v>
          </cell>
        </row>
      </sheetData>
      <sheetData sheetId="1440">
        <row r="9">
          <cell r="A9" t="str">
            <v>A</v>
          </cell>
        </row>
      </sheetData>
      <sheetData sheetId="1441">
        <row r="9">
          <cell r="A9" t="str">
            <v>A</v>
          </cell>
        </row>
      </sheetData>
      <sheetData sheetId="1442">
        <row r="9">
          <cell r="A9" t="str">
            <v>A</v>
          </cell>
        </row>
      </sheetData>
      <sheetData sheetId="1443">
        <row r="9">
          <cell r="A9" t="str">
            <v>A</v>
          </cell>
        </row>
      </sheetData>
      <sheetData sheetId="1444">
        <row r="9">
          <cell r="A9" t="str">
            <v>A</v>
          </cell>
        </row>
      </sheetData>
      <sheetData sheetId="1445">
        <row r="9">
          <cell r="A9" t="str">
            <v>A</v>
          </cell>
        </row>
      </sheetData>
      <sheetData sheetId="1446">
        <row r="9">
          <cell r="A9" t="str">
            <v>A</v>
          </cell>
        </row>
      </sheetData>
      <sheetData sheetId="1447">
        <row r="9">
          <cell r="A9" t="str">
            <v>A</v>
          </cell>
        </row>
      </sheetData>
      <sheetData sheetId="1448">
        <row r="9">
          <cell r="A9" t="str">
            <v>A</v>
          </cell>
        </row>
      </sheetData>
      <sheetData sheetId="1449">
        <row r="9">
          <cell r="A9" t="str">
            <v>A</v>
          </cell>
        </row>
      </sheetData>
      <sheetData sheetId="1450">
        <row r="9">
          <cell r="A9" t="str">
            <v>A</v>
          </cell>
        </row>
      </sheetData>
      <sheetData sheetId="1451">
        <row r="9">
          <cell r="A9" t="str">
            <v>A</v>
          </cell>
        </row>
      </sheetData>
      <sheetData sheetId="1452">
        <row r="9">
          <cell r="A9" t="str">
            <v>A</v>
          </cell>
        </row>
      </sheetData>
      <sheetData sheetId="1453">
        <row r="9">
          <cell r="A9" t="str">
            <v>A</v>
          </cell>
        </row>
      </sheetData>
      <sheetData sheetId="1454">
        <row r="9">
          <cell r="A9" t="str">
            <v>A</v>
          </cell>
        </row>
      </sheetData>
      <sheetData sheetId="1455">
        <row r="9">
          <cell r="A9" t="str">
            <v>A</v>
          </cell>
        </row>
      </sheetData>
      <sheetData sheetId="1456">
        <row r="9">
          <cell r="A9" t="str">
            <v>A</v>
          </cell>
        </row>
      </sheetData>
      <sheetData sheetId="1457">
        <row r="9">
          <cell r="A9" t="str">
            <v>A</v>
          </cell>
        </row>
      </sheetData>
      <sheetData sheetId="1458">
        <row r="9">
          <cell r="A9" t="str">
            <v>A</v>
          </cell>
        </row>
      </sheetData>
      <sheetData sheetId="1459">
        <row r="9">
          <cell r="A9" t="str">
            <v>A</v>
          </cell>
        </row>
      </sheetData>
      <sheetData sheetId="1460">
        <row r="9">
          <cell r="A9" t="str">
            <v>A</v>
          </cell>
        </row>
      </sheetData>
      <sheetData sheetId="1461">
        <row r="9">
          <cell r="A9" t="str">
            <v>A</v>
          </cell>
        </row>
      </sheetData>
      <sheetData sheetId="1462">
        <row r="9">
          <cell r="A9" t="str">
            <v>A</v>
          </cell>
        </row>
      </sheetData>
      <sheetData sheetId="1463">
        <row r="9">
          <cell r="A9" t="str">
            <v>A</v>
          </cell>
        </row>
      </sheetData>
      <sheetData sheetId="1464">
        <row r="9">
          <cell r="A9" t="str">
            <v>A</v>
          </cell>
        </row>
      </sheetData>
      <sheetData sheetId="1465">
        <row r="9">
          <cell r="A9" t="str">
            <v>A</v>
          </cell>
        </row>
      </sheetData>
      <sheetData sheetId="1466">
        <row r="9">
          <cell r="A9" t="str">
            <v>A</v>
          </cell>
        </row>
      </sheetData>
      <sheetData sheetId="1467">
        <row r="9">
          <cell r="A9" t="str">
            <v>A</v>
          </cell>
        </row>
      </sheetData>
      <sheetData sheetId="1468">
        <row r="9">
          <cell r="A9" t="str">
            <v>A</v>
          </cell>
        </row>
      </sheetData>
      <sheetData sheetId="1469">
        <row r="9">
          <cell r="A9" t="str">
            <v>A</v>
          </cell>
        </row>
      </sheetData>
      <sheetData sheetId="1470">
        <row r="9">
          <cell r="A9" t="str">
            <v>A</v>
          </cell>
        </row>
      </sheetData>
      <sheetData sheetId="1471">
        <row r="9">
          <cell r="A9" t="str">
            <v>A</v>
          </cell>
        </row>
      </sheetData>
      <sheetData sheetId="1472">
        <row r="9">
          <cell r="A9" t="str">
            <v>A</v>
          </cell>
        </row>
      </sheetData>
      <sheetData sheetId="1473">
        <row r="9">
          <cell r="A9" t="str">
            <v>A</v>
          </cell>
        </row>
      </sheetData>
      <sheetData sheetId="1474">
        <row r="9">
          <cell r="A9" t="str">
            <v>A</v>
          </cell>
        </row>
      </sheetData>
      <sheetData sheetId="1475">
        <row r="9">
          <cell r="A9" t="str">
            <v>A</v>
          </cell>
        </row>
      </sheetData>
      <sheetData sheetId="1476">
        <row r="9">
          <cell r="A9" t="str">
            <v>A</v>
          </cell>
        </row>
      </sheetData>
      <sheetData sheetId="1477">
        <row r="9">
          <cell r="A9" t="str">
            <v>A</v>
          </cell>
        </row>
      </sheetData>
      <sheetData sheetId="1478">
        <row r="9">
          <cell r="A9" t="str">
            <v>A</v>
          </cell>
        </row>
      </sheetData>
      <sheetData sheetId="1479">
        <row r="9">
          <cell r="A9" t="str">
            <v>A</v>
          </cell>
        </row>
      </sheetData>
      <sheetData sheetId="1480">
        <row r="9">
          <cell r="A9" t="str">
            <v>A</v>
          </cell>
        </row>
      </sheetData>
      <sheetData sheetId="1481">
        <row r="9">
          <cell r="A9" t="str">
            <v>A</v>
          </cell>
        </row>
      </sheetData>
      <sheetData sheetId="1482">
        <row r="9">
          <cell r="A9" t="str">
            <v>A</v>
          </cell>
        </row>
      </sheetData>
      <sheetData sheetId="1483">
        <row r="9">
          <cell r="A9" t="str">
            <v>A</v>
          </cell>
        </row>
      </sheetData>
      <sheetData sheetId="1484">
        <row r="9">
          <cell r="A9" t="str">
            <v>A</v>
          </cell>
        </row>
      </sheetData>
      <sheetData sheetId="1485">
        <row r="9">
          <cell r="A9" t="str">
            <v>A</v>
          </cell>
        </row>
      </sheetData>
      <sheetData sheetId="1486">
        <row r="9">
          <cell r="A9" t="str">
            <v>A</v>
          </cell>
        </row>
      </sheetData>
      <sheetData sheetId="1487">
        <row r="9">
          <cell r="A9" t="str">
            <v>A</v>
          </cell>
        </row>
      </sheetData>
      <sheetData sheetId="1488">
        <row r="9">
          <cell r="A9" t="str">
            <v>A</v>
          </cell>
        </row>
      </sheetData>
      <sheetData sheetId="1489">
        <row r="9">
          <cell r="A9" t="str">
            <v>A</v>
          </cell>
        </row>
      </sheetData>
      <sheetData sheetId="1490">
        <row r="9">
          <cell r="A9" t="str">
            <v>A</v>
          </cell>
        </row>
      </sheetData>
      <sheetData sheetId="1491">
        <row r="9">
          <cell r="A9" t="str">
            <v>A</v>
          </cell>
        </row>
      </sheetData>
      <sheetData sheetId="1492">
        <row r="9">
          <cell r="A9" t="str">
            <v>A</v>
          </cell>
        </row>
      </sheetData>
      <sheetData sheetId="1493">
        <row r="9">
          <cell r="A9" t="str">
            <v>A</v>
          </cell>
        </row>
      </sheetData>
      <sheetData sheetId="1494">
        <row r="9">
          <cell r="A9" t="str">
            <v>A</v>
          </cell>
        </row>
      </sheetData>
      <sheetData sheetId="1495">
        <row r="9">
          <cell r="A9" t="str">
            <v>A</v>
          </cell>
        </row>
      </sheetData>
      <sheetData sheetId="1496">
        <row r="9">
          <cell r="A9" t="str">
            <v>A</v>
          </cell>
        </row>
      </sheetData>
      <sheetData sheetId="1497">
        <row r="9">
          <cell r="A9" t="str">
            <v>A</v>
          </cell>
        </row>
      </sheetData>
      <sheetData sheetId="1498">
        <row r="9">
          <cell r="A9" t="str">
            <v>A</v>
          </cell>
        </row>
      </sheetData>
      <sheetData sheetId="1499">
        <row r="9">
          <cell r="A9" t="str">
            <v>A</v>
          </cell>
        </row>
      </sheetData>
      <sheetData sheetId="1500">
        <row r="9">
          <cell r="A9" t="str">
            <v>A</v>
          </cell>
        </row>
      </sheetData>
      <sheetData sheetId="1501">
        <row r="9">
          <cell r="A9" t="str">
            <v>A</v>
          </cell>
        </row>
      </sheetData>
      <sheetData sheetId="1502">
        <row r="9">
          <cell r="A9" t="str">
            <v>A</v>
          </cell>
        </row>
      </sheetData>
      <sheetData sheetId="1503">
        <row r="9">
          <cell r="A9" t="str">
            <v>A</v>
          </cell>
        </row>
      </sheetData>
      <sheetData sheetId="1504">
        <row r="9">
          <cell r="A9" t="str">
            <v>A</v>
          </cell>
        </row>
      </sheetData>
      <sheetData sheetId="1505">
        <row r="9">
          <cell r="A9" t="str">
            <v>A</v>
          </cell>
        </row>
      </sheetData>
      <sheetData sheetId="1506">
        <row r="9">
          <cell r="A9" t="str">
            <v>A</v>
          </cell>
        </row>
      </sheetData>
      <sheetData sheetId="1507">
        <row r="9">
          <cell r="A9" t="str">
            <v>A</v>
          </cell>
        </row>
      </sheetData>
      <sheetData sheetId="1508">
        <row r="9">
          <cell r="A9" t="str">
            <v>A</v>
          </cell>
        </row>
      </sheetData>
      <sheetData sheetId="1509">
        <row r="9">
          <cell r="A9" t="str">
            <v>A</v>
          </cell>
        </row>
      </sheetData>
      <sheetData sheetId="1510">
        <row r="9">
          <cell r="A9" t="str">
            <v>A</v>
          </cell>
        </row>
      </sheetData>
      <sheetData sheetId="1511">
        <row r="9">
          <cell r="A9" t="str">
            <v>A</v>
          </cell>
        </row>
      </sheetData>
      <sheetData sheetId="1512">
        <row r="9">
          <cell r="A9" t="str">
            <v>A</v>
          </cell>
        </row>
      </sheetData>
      <sheetData sheetId="1513">
        <row r="9">
          <cell r="A9" t="str">
            <v>A</v>
          </cell>
        </row>
      </sheetData>
      <sheetData sheetId="1514">
        <row r="9">
          <cell r="A9" t="str">
            <v>A</v>
          </cell>
        </row>
      </sheetData>
      <sheetData sheetId="1515">
        <row r="9">
          <cell r="A9" t="str">
            <v>A</v>
          </cell>
        </row>
      </sheetData>
      <sheetData sheetId="1516">
        <row r="9">
          <cell r="A9" t="str">
            <v>A</v>
          </cell>
        </row>
      </sheetData>
      <sheetData sheetId="1517">
        <row r="9">
          <cell r="A9" t="str">
            <v>A</v>
          </cell>
        </row>
      </sheetData>
      <sheetData sheetId="1518">
        <row r="9">
          <cell r="A9" t="str">
            <v>A</v>
          </cell>
        </row>
      </sheetData>
      <sheetData sheetId="1519">
        <row r="9">
          <cell r="A9" t="str">
            <v>A</v>
          </cell>
        </row>
      </sheetData>
      <sheetData sheetId="1520">
        <row r="9">
          <cell r="A9" t="str">
            <v>A</v>
          </cell>
        </row>
      </sheetData>
      <sheetData sheetId="1521">
        <row r="9">
          <cell r="A9" t="str">
            <v>A</v>
          </cell>
        </row>
      </sheetData>
      <sheetData sheetId="1522">
        <row r="9">
          <cell r="A9" t="str">
            <v>A</v>
          </cell>
        </row>
      </sheetData>
      <sheetData sheetId="1523">
        <row r="9">
          <cell r="A9" t="str">
            <v>A</v>
          </cell>
        </row>
      </sheetData>
      <sheetData sheetId="1524">
        <row r="9">
          <cell r="A9" t="str">
            <v>A</v>
          </cell>
        </row>
      </sheetData>
      <sheetData sheetId="1525">
        <row r="9">
          <cell r="A9" t="str">
            <v>A</v>
          </cell>
        </row>
      </sheetData>
      <sheetData sheetId="1526">
        <row r="9">
          <cell r="A9" t="str">
            <v>A</v>
          </cell>
        </row>
      </sheetData>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efreshError="1"/>
      <sheetData sheetId="1540" refreshError="1"/>
      <sheetData sheetId="1541" refreshError="1"/>
      <sheetData sheetId="1542" refreshError="1"/>
      <sheetData sheetId="1543" refreshError="1"/>
      <sheetData sheetId="1544" refreshError="1"/>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efreshError="1"/>
      <sheetData sheetId="1550" refreshError="1"/>
      <sheetData sheetId="1551" refreshError="1"/>
      <sheetData sheetId="1552" refreshError="1"/>
      <sheetData sheetId="1553" refreshError="1"/>
      <sheetData sheetId="1554" refreshError="1"/>
      <sheetData sheetId="1555"/>
      <sheetData sheetId="1556"/>
      <sheetData sheetId="1557">
        <row r="9">
          <cell r="A9" t="str">
            <v>A</v>
          </cell>
        </row>
      </sheetData>
      <sheetData sheetId="1558" refreshError="1"/>
      <sheetData sheetId="1559" refreshError="1"/>
      <sheetData sheetId="1560" refreshError="1"/>
      <sheetData sheetId="1561" refreshError="1"/>
      <sheetData sheetId="1562" refreshError="1"/>
      <sheetData sheetId="1563" refreshError="1"/>
      <sheetData sheetId="1564"/>
      <sheetData sheetId="1565" refreshError="1"/>
      <sheetData sheetId="1566"/>
      <sheetData sheetId="1567" refreshError="1"/>
      <sheetData sheetId="1568"/>
      <sheetData sheetId="1569">
        <row r="9">
          <cell r="A9" t="str">
            <v>A</v>
          </cell>
        </row>
      </sheetData>
      <sheetData sheetId="1570" refreshError="1"/>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efreshError="1"/>
      <sheetData sheetId="1577">
        <row r="9">
          <cell r="A9" t="str">
            <v>A</v>
          </cell>
        </row>
      </sheetData>
      <sheetData sheetId="1578">
        <row r="9">
          <cell r="A9" t="str">
            <v>A</v>
          </cell>
        </row>
      </sheetData>
      <sheetData sheetId="1579"/>
      <sheetData sheetId="1580" refreshError="1"/>
      <sheetData sheetId="1581" refreshError="1"/>
      <sheetData sheetId="1582">
        <row r="9">
          <cell r="A9" t="str">
            <v>A</v>
          </cell>
        </row>
      </sheetData>
      <sheetData sheetId="1583"/>
      <sheetData sheetId="1584"/>
      <sheetData sheetId="1585"/>
      <sheetData sheetId="1586"/>
      <sheetData sheetId="1587"/>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sheetData sheetId="1608"/>
      <sheetData sheetId="1609" refreshError="1"/>
      <sheetData sheetId="1610">
        <row r="9">
          <cell r="A9" t="str">
            <v>A</v>
          </cell>
        </row>
      </sheetData>
      <sheetData sheetId="1611">
        <row r="9">
          <cell r="A9" t="str">
            <v>A</v>
          </cell>
        </row>
      </sheetData>
      <sheetData sheetId="1612">
        <row r="9">
          <cell r="A9" t="str">
            <v>A</v>
          </cell>
        </row>
      </sheetData>
      <sheetData sheetId="1613"/>
      <sheetData sheetId="1614" refreshError="1"/>
      <sheetData sheetId="1615" refreshError="1"/>
      <sheetData sheetId="1616"/>
      <sheetData sheetId="1617"/>
      <sheetData sheetId="1618">
        <row r="9">
          <cell r="A9" t="str">
            <v>A</v>
          </cell>
        </row>
      </sheetData>
      <sheetData sheetId="1619"/>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sheetData sheetId="1649" refreshError="1"/>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ow r="9">
          <cell r="A9" t="str">
            <v>A</v>
          </cell>
        </row>
      </sheetData>
      <sheetData sheetId="1689">
        <row r="9">
          <cell r="A9" t="str">
            <v>A</v>
          </cell>
        </row>
      </sheetData>
      <sheetData sheetId="1690">
        <row r="9">
          <cell r="A9" t="str">
            <v>A</v>
          </cell>
        </row>
      </sheetData>
      <sheetData sheetId="1691">
        <row r="9">
          <cell r="A9" t="str">
            <v>A</v>
          </cell>
        </row>
      </sheetData>
      <sheetData sheetId="1692">
        <row r="9">
          <cell r="A9" t="str">
            <v>A</v>
          </cell>
        </row>
      </sheetData>
      <sheetData sheetId="1693">
        <row r="9">
          <cell r="A9" t="str">
            <v>A</v>
          </cell>
        </row>
      </sheetData>
      <sheetData sheetId="1694">
        <row r="9">
          <cell r="A9" t="str">
            <v>A</v>
          </cell>
        </row>
      </sheetData>
      <sheetData sheetId="1695">
        <row r="9">
          <cell r="A9" t="str">
            <v>A</v>
          </cell>
        </row>
      </sheetData>
      <sheetData sheetId="1696">
        <row r="9">
          <cell r="A9" t="str">
            <v>A</v>
          </cell>
        </row>
      </sheetData>
      <sheetData sheetId="1697">
        <row r="9">
          <cell r="A9" t="str">
            <v>A</v>
          </cell>
        </row>
      </sheetData>
      <sheetData sheetId="1698">
        <row r="9">
          <cell r="A9" t="str">
            <v>A</v>
          </cell>
        </row>
      </sheetData>
      <sheetData sheetId="1699">
        <row r="9">
          <cell r="A9" t="str">
            <v>A</v>
          </cell>
        </row>
      </sheetData>
      <sheetData sheetId="1700">
        <row r="9">
          <cell r="A9" t="str">
            <v>A</v>
          </cell>
        </row>
      </sheetData>
      <sheetData sheetId="1701">
        <row r="9">
          <cell r="A9" t="str">
            <v>A</v>
          </cell>
        </row>
      </sheetData>
      <sheetData sheetId="1702">
        <row r="9">
          <cell r="A9" t="str">
            <v>A</v>
          </cell>
        </row>
      </sheetData>
      <sheetData sheetId="1703">
        <row r="9">
          <cell r="A9" t="str">
            <v>A</v>
          </cell>
        </row>
      </sheetData>
      <sheetData sheetId="1704">
        <row r="9">
          <cell r="A9" t="str">
            <v>A</v>
          </cell>
        </row>
      </sheetData>
      <sheetData sheetId="1705">
        <row r="9">
          <cell r="A9" t="str">
            <v>A</v>
          </cell>
        </row>
      </sheetData>
      <sheetData sheetId="1706">
        <row r="9">
          <cell r="A9" t="str">
            <v>A</v>
          </cell>
        </row>
      </sheetData>
      <sheetData sheetId="1707">
        <row r="9">
          <cell r="A9" t="str">
            <v>A</v>
          </cell>
        </row>
      </sheetData>
      <sheetData sheetId="1708">
        <row r="9">
          <cell r="A9" t="str">
            <v>A</v>
          </cell>
        </row>
      </sheetData>
      <sheetData sheetId="1709">
        <row r="9">
          <cell r="A9" t="str">
            <v>A</v>
          </cell>
        </row>
      </sheetData>
      <sheetData sheetId="1710">
        <row r="9">
          <cell r="A9" t="str">
            <v>A</v>
          </cell>
        </row>
      </sheetData>
      <sheetData sheetId="1711">
        <row r="9">
          <cell r="A9" t="str">
            <v>A</v>
          </cell>
        </row>
      </sheetData>
      <sheetData sheetId="1712">
        <row r="9">
          <cell r="A9" t="str">
            <v>A</v>
          </cell>
        </row>
      </sheetData>
      <sheetData sheetId="1713">
        <row r="9">
          <cell r="A9" t="str">
            <v>A</v>
          </cell>
        </row>
      </sheetData>
      <sheetData sheetId="1714">
        <row r="9">
          <cell r="A9" t="str">
            <v>A</v>
          </cell>
        </row>
      </sheetData>
      <sheetData sheetId="1715">
        <row r="9">
          <cell r="A9" t="str">
            <v>A</v>
          </cell>
        </row>
      </sheetData>
      <sheetData sheetId="1716">
        <row r="9">
          <cell r="A9" t="str">
            <v>A</v>
          </cell>
        </row>
      </sheetData>
      <sheetData sheetId="1717">
        <row r="9">
          <cell r="A9" t="str">
            <v>A</v>
          </cell>
        </row>
      </sheetData>
      <sheetData sheetId="1718">
        <row r="9">
          <cell r="A9" t="str">
            <v>A</v>
          </cell>
        </row>
      </sheetData>
      <sheetData sheetId="1719">
        <row r="9">
          <cell r="A9" t="str">
            <v>A</v>
          </cell>
        </row>
      </sheetData>
      <sheetData sheetId="1720">
        <row r="9">
          <cell r="A9" t="str">
            <v>A</v>
          </cell>
        </row>
      </sheetData>
      <sheetData sheetId="1721">
        <row r="9">
          <cell r="A9" t="str">
            <v>A</v>
          </cell>
        </row>
      </sheetData>
      <sheetData sheetId="1722">
        <row r="9">
          <cell r="A9" t="str">
            <v>A</v>
          </cell>
        </row>
      </sheetData>
      <sheetData sheetId="1723">
        <row r="9">
          <cell r="A9" t="str">
            <v>A</v>
          </cell>
        </row>
      </sheetData>
      <sheetData sheetId="1724">
        <row r="9">
          <cell r="A9" t="str">
            <v>A</v>
          </cell>
        </row>
      </sheetData>
      <sheetData sheetId="1725">
        <row r="9">
          <cell r="A9" t="str">
            <v>A</v>
          </cell>
        </row>
      </sheetData>
      <sheetData sheetId="1726">
        <row r="9">
          <cell r="A9" t="str">
            <v>A</v>
          </cell>
        </row>
      </sheetData>
      <sheetData sheetId="1727">
        <row r="9">
          <cell r="A9" t="str">
            <v>A</v>
          </cell>
        </row>
      </sheetData>
      <sheetData sheetId="1728">
        <row r="9">
          <cell r="A9" t="str">
            <v>A</v>
          </cell>
        </row>
      </sheetData>
      <sheetData sheetId="1729">
        <row r="9">
          <cell r="A9" t="str">
            <v>A</v>
          </cell>
        </row>
      </sheetData>
      <sheetData sheetId="1730">
        <row r="9">
          <cell r="A9" t="str">
            <v>A</v>
          </cell>
        </row>
      </sheetData>
      <sheetData sheetId="1731">
        <row r="9">
          <cell r="A9" t="str">
            <v>A</v>
          </cell>
        </row>
      </sheetData>
      <sheetData sheetId="1732">
        <row r="9">
          <cell r="A9" t="str">
            <v>A</v>
          </cell>
        </row>
      </sheetData>
      <sheetData sheetId="1733">
        <row r="9">
          <cell r="A9" t="str">
            <v>A</v>
          </cell>
        </row>
      </sheetData>
      <sheetData sheetId="1734">
        <row r="9">
          <cell r="A9" t="str">
            <v>A</v>
          </cell>
        </row>
      </sheetData>
      <sheetData sheetId="1735">
        <row r="9">
          <cell r="A9" t="str">
            <v>A</v>
          </cell>
        </row>
      </sheetData>
      <sheetData sheetId="1736">
        <row r="9">
          <cell r="A9" t="str">
            <v>A</v>
          </cell>
        </row>
      </sheetData>
      <sheetData sheetId="1737">
        <row r="9">
          <cell r="A9" t="str">
            <v>A</v>
          </cell>
        </row>
      </sheetData>
      <sheetData sheetId="1738">
        <row r="9">
          <cell r="A9" t="str">
            <v>A</v>
          </cell>
        </row>
      </sheetData>
      <sheetData sheetId="1739">
        <row r="9">
          <cell r="A9" t="str">
            <v>A</v>
          </cell>
        </row>
      </sheetData>
      <sheetData sheetId="1740">
        <row r="9">
          <cell r="A9" t="str">
            <v>A</v>
          </cell>
        </row>
      </sheetData>
      <sheetData sheetId="1741">
        <row r="9">
          <cell r="A9" t="str">
            <v>A</v>
          </cell>
        </row>
      </sheetData>
      <sheetData sheetId="1742">
        <row r="9">
          <cell r="A9" t="str">
            <v>A</v>
          </cell>
        </row>
      </sheetData>
      <sheetData sheetId="1743">
        <row r="9">
          <cell r="A9" t="str">
            <v>A</v>
          </cell>
        </row>
      </sheetData>
      <sheetData sheetId="1744">
        <row r="9">
          <cell r="A9" t="str">
            <v>A</v>
          </cell>
        </row>
      </sheetData>
      <sheetData sheetId="1745">
        <row r="9">
          <cell r="A9" t="str">
            <v>A</v>
          </cell>
        </row>
      </sheetData>
      <sheetData sheetId="1746">
        <row r="9">
          <cell r="A9" t="str">
            <v>A</v>
          </cell>
        </row>
      </sheetData>
      <sheetData sheetId="1747">
        <row r="9">
          <cell r="A9" t="str">
            <v>A</v>
          </cell>
        </row>
      </sheetData>
      <sheetData sheetId="1748">
        <row r="9">
          <cell r="A9" t="str">
            <v>A</v>
          </cell>
        </row>
      </sheetData>
      <sheetData sheetId="1749">
        <row r="9">
          <cell r="A9" t="str">
            <v>A</v>
          </cell>
        </row>
      </sheetData>
      <sheetData sheetId="1750">
        <row r="9">
          <cell r="A9" t="str">
            <v>A</v>
          </cell>
        </row>
      </sheetData>
      <sheetData sheetId="1751">
        <row r="9">
          <cell r="A9" t="str">
            <v>A</v>
          </cell>
        </row>
      </sheetData>
      <sheetData sheetId="1752">
        <row r="9">
          <cell r="A9" t="str">
            <v>A</v>
          </cell>
        </row>
      </sheetData>
      <sheetData sheetId="1753">
        <row r="9">
          <cell r="A9" t="str">
            <v>A</v>
          </cell>
        </row>
      </sheetData>
      <sheetData sheetId="1754">
        <row r="9">
          <cell r="A9" t="str">
            <v>A</v>
          </cell>
        </row>
      </sheetData>
      <sheetData sheetId="1755">
        <row r="9">
          <cell r="A9" t="str">
            <v>A</v>
          </cell>
        </row>
      </sheetData>
      <sheetData sheetId="1756">
        <row r="9">
          <cell r="A9" t="str">
            <v>A</v>
          </cell>
        </row>
      </sheetData>
      <sheetData sheetId="1757">
        <row r="9">
          <cell r="A9" t="str">
            <v>A</v>
          </cell>
        </row>
      </sheetData>
      <sheetData sheetId="1758">
        <row r="9">
          <cell r="A9" t="str">
            <v>A</v>
          </cell>
        </row>
      </sheetData>
      <sheetData sheetId="1759">
        <row r="9">
          <cell r="A9" t="str">
            <v>A</v>
          </cell>
        </row>
      </sheetData>
      <sheetData sheetId="1760">
        <row r="9">
          <cell r="A9" t="str">
            <v>A</v>
          </cell>
        </row>
      </sheetData>
      <sheetData sheetId="1761">
        <row r="9">
          <cell r="A9" t="str">
            <v>A</v>
          </cell>
        </row>
      </sheetData>
      <sheetData sheetId="1762">
        <row r="9">
          <cell r="A9" t="str">
            <v>A</v>
          </cell>
        </row>
      </sheetData>
      <sheetData sheetId="1763">
        <row r="9">
          <cell r="A9" t="str">
            <v>A</v>
          </cell>
        </row>
      </sheetData>
      <sheetData sheetId="1764">
        <row r="9">
          <cell r="A9" t="str">
            <v>A</v>
          </cell>
        </row>
      </sheetData>
      <sheetData sheetId="1765">
        <row r="9">
          <cell r="A9" t="str">
            <v>A</v>
          </cell>
        </row>
      </sheetData>
      <sheetData sheetId="1766">
        <row r="9">
          <cell r="A9" t="str">
            <v>A</v>
          </cell>
        </row>
      </sheetData>
      <sheetData sheetId="1767">
        <row r="9">
          <cell r="A9" t="str">
            <v>A</v>
          </cell>
        </row>
      </sheetData>
      <sheetData sheetId="1768">
        <row r="9">
          <cell r="A9" t="str">
            <v>A</v>
          </cell>
        </row>
      </sheetData>
      <sheetData sheetId="1769">
        <row r="9">
          <cell r="A9" t="str">
            <v>A</v>
          </cell>
        </row>
      </sheetData>
      <sheetData sheetId="1770">
        <row r="9">
          <cell r="A9" t="str">
            <v>A</v>
          </cell>
        </row>
      </sheetData>
      <sheetData sheetId="1771">
        <row r="9">
          <cell r="A9" t="str">
            <v>A</v>
          </cell>
        </row>
      </sheetData>
      <sheetData sheetId="1772">
        <row r="9">
          <cell r="A9" t="str">
            <v>A</v>
          </cell>
        </row>
      </sheetData>
      <sheetData sheetId="1773">
        <row r="9">
          <cell r="A9" t="str">
            <v>A</v>
          </cell>
        </row>
      </sheetData>
      <sheetData sheetId="1774">
        <row r="9">
          <cell r="A9" t="str">
            <v>A</v>
          </cell>
        </row>
      </sheetData>
      <sheetData sheetId="1775">
        <row r="9">
          <cell r="A9" t="str">
            <v>A</v>
          </cell>
        </row>
      </sheetData>
      <sheetData sheetId="1776">
        <row r="9">
          <cell r="A9" t="str">
            <v>A</v>
          </cell>
        </row>
      </sheetData>
      <sheetData sheetId="1777">
        <row r="9">
          <cell r="A9" t="str">
            <v>A</v>
          </cell>
        </row>
      </sheetData>
      <sheetData sheetId="1778">
        <row r="9">
          <cell r="A9" t="str">
            <v>A</v>
          </cell>
        </row>
      </sheetData>
      <sheetData sheetId="1779">
        <row r="9">
          <cell r="A9" t="str">
            <v>A</v>
          </cell>
        </row>
      </sheetData>
      <sheetData sheetId="1780">
        <row r="9">
          <cell r="A9" t="str">
            <v>A</v>
          </cell>
        </row>
      </sheetData>
      <sheetData sheetId="1781">
        <row r="9">
          <cell r="A9" t="str">
            <v>A</v>
          </cell>
        </row>
      </sheetData>
      <sheetData sheetId="1782">
        <row r="9">
          <cell r="A9" t="str">
            <v>A</v>
          </cell>
        </row>
      </sheetData>
      <sheetData sheetId="1783">
        <row r="9">
          <cell r="A9" t="str">
            <v>A</v>
          </cell>
        </row>
      </sheetData>
      <sheetData sheetId="1784">
        <row r="9">
          <cell r="A9" t="str">
            <v>A</v>
          </cell>
        </row>
      </sheetData>
      <sheetData sheetId="1785">
        <row r="9">
          <cell r="A9" t="str">
            <v>A</v>
          </cell>
        </row>
      </sheetData>
      <sheetData sheetId="1786">
        <row r="9">
          <cell r="A9" t="str">
            <v>A</v>
          </cell>
        </row>
      </sheetData>
      <sheetData sheetId="1787">
        <row r="9">
          <cell r="A9" t="str">
            <v>A</v>
          </cell>
        </row>
      </sheetData>
      <sheetData sheetId="1788">
        <row r="9">
          <cell r="A9" t="str">
            <v>A</v>
          </cell>
        </row>
      </sheetData>
      <sheetData sheetId="1789">
        <row r="9">
          <cell r="A9" t="str">
            <v>A</v>
          </cell>
        </row>
      </sheetData>
      <sheetData sheetId="1790">
        <row r="9">
          <cell r="A9" t="str">
            <v>A</v>
          </cell>
        </row>
      </sheetData>
      <sheetData sheetId="1791">
        <row r="9">
          <cell r="A9" t="str">
            <v>A</v>
          </cell>
        </row>
      </sheetData>
      <sheetData sheetId="1792">
        <row r="9">
          <cell r="A9" t="str">
            <v>A</v>
          </cell>
        </row>
      </sheetData>
      <sheetData sheetId="1793">
        <row r="9">
          <cell r="A9" t="str">
            <v>A</v>
          </cell>
        </row>
      </sheetData>
      <sheetData sheetId="1794">
        <row r="9">
          <cell r="A9" t="str">
            <v>A</v>
          </cell>
        </row>
      </sheetData>
      <sheetData sheetId="1795">
        <row r="9">
          <cell r="A9" t="str">
            <v>A</v>
          </cell>
        </row>
      </sheetData>
      <sheetData sheetId="1796">
        <row r="9">
          <cell r="A9" t="str">
            <v>A</v>
          </cell>
        </row>
      </sheetData>
      <sheetData sheetId="1797">
        <row r="9">
          <cell r="A9" t="str">
            <v>A</v>
          </cell>
        </row>
      </sheetData>
      <sheetData sheetId="1798">
        <row r="9">
          <cell r="A9" t="str">
            <v>A</v>
          </cell>
        </row>
      </sheetData>
      <sheetData sheetId="1799">
        <row r="9">
          <cell r="A9" t="str">
            <v>A</v>
          </cell>
        </row>
      </sheetData>
      <sheetData sheetId="1800">
        <row r="9">
          <cell r="A9" t="str">
            <v>A</v>
          </cell>
        </row>
      </sheetData>
      <sheetData sheetId="1801">
        <row r="9">
          <cell r="A9" t="str">
            <v>A</v>
          </cell>
        </row>
      </sheetData>
      <sheetData sheetId="1802">
        <row r="9">
          <cell r="A9" t="str">
            <v>A</v>
          </cell>
        </row>
      </sheetData>
      <sheetData sheetId="1803">
        <row r="9">
          <cell r="A9" t="str">
            <v>A</v>
          </cell>
        </row>
      </sheetData>
      <sheetData sheetId="1804">
        <row r="9">
          <cell r="A9" t="str">
            <v>A</v>
          </cell>
        </row>
      </sheetData>
      <sheetData sheetId="1805">
        <row r="9">
          <cell r="A9" t="str">
            <v>A</v>
          </cell>
        </row>
      </sheetData>
      <sheetData sheetId="1806">
        <row r="9">
          <cell r="A9" t="str">
            <v>A</v>
          </cell>
        </row>
      </sheetData>
      <sheetData sheetId="1807">
        <row r="9">
          <cell r="A9" t="str">
            <v>A</v>
          </cell>
        </row>
      </sheetData>
      <sheetData sheetId="1808">
        <row r="9">
          <cell r="A9" t="str">
            <v>A</v>
          </cell>
        </row>
      </sheetData>
      <sheetData sheetId="1809">
        <row r="9">
          <cell r="A9" t="str">
            <v>A</v>
          </cell>
        </row>
      </sheetData>
      <sheetData sheetId="1810">
        <row r="9">
          <cell r="A9" t="str">
            <v>A</v>
          </cell>
        </row>
      </sheetData>
      <sheetData sheetId="1811">
        <row r="9">
          <cell r="A9" t="str">
            <v>A</v>
          </cell>
        </row>
      </sheetData>
      <sheetData sheetId="1812">
        <row r="9">
          <cell r="A9" t="str">
            <v>A</v>
          </cell>
        </row>
      </sheetData>
      <sheetData sheetId="1813">
        <row r="9">
          <cell r="A9" t="str">
            <v>A</v>
          </cell>
        </row>
      </sheetData>
      <sheetData sheetId="1814">
        <row r="9">
          <cell r="A9" t="str">
            <v>A</v>
          </cell>
        </row>
      </sheetData>
      <sheetData sheetId="1815">
        <row r="9">
          <cell r="A9" t="str">
            <v>A</v>
          </cell>
        </row>
      </sheetData>
      <sheetData sheetId="1816">
        <row r="9">
          <cell r="A9" t="str">
            <v>A</v>
          </cell>
        </row>
      </sheetData>
      <sheetData sheetId="1817">
        <row r="9">
          <cell r="A9" t="str">
            <v>A</v>
          </cell>
        </row>
      </sheetData>
      <sheetData sheetId="1818">
        <row r="9">
          <cell r="A9" t="str">
            <v>A</v>
          </cell>
        </row>
      </sheetData>
      <sheetData sheetId="1819">
        <row r="9">
          <cell r="A9" t="str">
            <v>A</v>
          </cell>
        </row>
      </sheetData>
      <sheetData sheetId="1820">
        <row r="9">
          <cell r="A9" t="str">
            <v>A</v>
          </cell>
        </row>
      </sheetData>
      <sheetData sheetId="1821">
        <row r="9">
          <cell r="A9" t="str">
            <v>A</v>
          </cell>
        </row>
      </sheetData>
      <sheetData sheetId="1822">
        <row r="9">
          <cell r="A9" t="str">
            <v>A</v>
          </cell>
        </row>
      </sheetData>
      <sheetData sheetId="1823">
        <row r="9">
          <cell r="A9" t="str">
            <v>A</v>
          </cell>
        </row>
      </sheetData>
      <sheetData sheetId="1824">
        <row r="9">
          <cell r="A9" t="str">
            <v>A</v>
          </cell>
        </row>
      </sheetData>
      <sheetData sheetId="1825">
        <row r="9">
          <cell r="A9" t="str">
            <v>A</v>
          </cell>
        </row>
      </sheetData>
      <sheetData sheetId="1826">
        <row r="9">
          <cell r="A9" t="str">
            <v>A</v>
          </cell>
        </row>
      </sheetData>
      <sheetData sheetId="1827">
        <row r="9">
          <cell r="A9" t="str">
            <v>A</v>
          </cell>
        </row>
      </sheetData>
      <sheetData sheetId="1828">
        <row r="9">
          <cell r="A9" t="str">
            <v>A</v>
          </cell>
        </row>
      </sheetData>
      <sheetData sheetId="1829"/>
      <sheetData sheetId="1830"/>
      <sheetData sheetId="1831">
        <row r="9">
          <cell r="A9" t="str">
            <v>A</v>
          </cell>
        </row>
      </sheetData>
      <sheetData sheetId="1832">
        <row r="9">
          <cell r="A9" t="str">
            <v>A</v>
          </cell>
        </row>
      </sheetData>
      <sheetData sheetId="1833"/>
      <sheetData sheetId="1834" refreshError="1"/>
      <sheetData sheetId="1835" refreshError="1"/>
      <sheetData sheetId="1836"/>
      <sheetData sheetId="1837" refreshError="1"/>
      <sheetData sheetId="1838" refreshError="1"/>
      <sheetData sheetId="1839" refreshError="1"/>
      <sheetData sheetId="1840"/>
      <sheetData sheetId="1841">
        <row r="9">
          <cell r="A9" t="str">
            <v>A</v>
          </cell>
        </row>
      </sheetData>
      <sheetData sheetId="1842">
        <row r="9">
          <cell r="A9" t="str">
            <v>A</v>
          </cell>
        </row>
      </sheetData>
      <sheetData sheetId="1843">
        <row r="9">
          <cell r="A9" t="str">
            <v>A</v>
          </cell>
        </row>
      </sheetData>
      <sheetData sheetId="1844">
        <row r="9">
          <cell r="A9" t="str">
            <v>A</v>
          </cell>
        </row>
      </sheetData>
      <sheetData sheetId="1845">
        <row r="9">
          <cell r="A9" t="str">
            <v>A</v>
          </cell>
        </row>
      </sheetData>
      <sheetData sheetId="1846">
        <row r="9">
          <cell r="A9" t="str">
            <v>A</v>
          </cell>
        </row>
      </sheetData>
      <sheetData sheetId="1847">
        <row r="9">
          <cell r="A9" t="str">
            <v>A</v>
          </cell>
        </row>
      </sheetData>
      <sheetData sheetId="1848">
        <row r="9">
          <cell r="A9" t="str">
            <v>A</v>
          </cell>
        </row>
      </sheetData>
      <sheetData sheetId="1849">
        <row r="9">
          <cell r="A9" t="str">
            <v>A</v>
          </cell>
        </row>
      </sheetData>
      <sheetData sheetId="1850">
        <row r="9">
          <cell r="A9" t="str">
            <v>A</v>
          </cell>
        </row>
      </sheetData>
      <sheetData sheetId="1851">
        <row r="9">
          <cell r="A9" t="str">
            <v>A</v>
          </cell>
        </row>
      </sheetData>
      <sheetData sheetId="1852">
        <row r="9">
          <cell r="A9" t="str">
            <v>A</v>
          </cell>
        </row>
      </sheetData>
      <sheetData sheetId="1853">
        <row r="9">
          <cell r="A9" t="str">
            <v>A</v>
          </cell>
        </row>
      </sheetData>
      <sheetData sheetId="1854">
        <row r="9">
          <cell r="A9" t="str">
            <v>A</v>
          </cell>
        </row>
      </sheetData>
      <sheetData sheetId="1855">
        <row r="9">
          <cell r="A9" t="str">
            <v>A</v>
          </cell>
        </row>
      </sheetData>
      <sheetData sheetId="1856">
        <row r="9">
          <cell r="A9" t="str">
            <v>A</v>
          </cell>
        </row>
      </sheetData>
      <sheetData sheetId="1857">
        <row r="9">
          <cell r="A9" t="str">
            <v>A</v>
          </cell>
        </row>
      </sheetData>
      <sheetData sheetId="1858">
        <row r="9">
          <cell r="A9" t="str">
            <v>A</v>
          </cell>
        </row>
      </sheetData>
      <sheetData sheetId="1859">
        <row r="9">
          <cell r="A9" t="str">
            <v>A</v>
          </cell>
        </row>
      </sheetData>
      <sheetData sheetId="1860">
        <row r="9">
          <cell r="A9" t="str">
            <v>A</v>
          </cell>
        </row>
      </sheetData>
      <sheetData sheetId="1861">
        <row r="9">
          <cell r="A9" t="str">
            <v>A</v>
          </cell>
        </row>
      </sheetData>
      <sheetData sheetId="1862">
        <row r="9">
          <cell r="A9" t="str">
            <v>A</v>
          </cell>
        </row>
      </sheetData>
      <sheetData sheetId="1863">
        <row r="9">
          <cell r="A9" t="str">
            <v>A</v>
          </cell>
        </row>
      </sheetData>
      <sheetData sheetId="1864">
        <row r="9">
          <cell r="A9" t="str">
            <v>A</v>
          </cell>
        </row>
      </sheetData>
      <sheetData sheetId="1865">
        <row r="9">
          <cell r="A9" t="str">
            <v>A</v>
          </cell>
        </row>
      </sheetData>
      <sheetData sheetId="1866">
        <row r="9">
          <cell r="A9" t="str">
            <v>A</v>
          </cell>
        </row>
      </sheetData>
      <sheetData sheetId="1867">
        <row r="9">
          <cell r="A9" t="str">
            <v>A</v>
          </cell>
        </row>
      </sheetData>
      <sheetData sheetId="1868">
        <row r="9">
          <cell r="A9" t="str">
            <v>A</v>
          </cell>
        </row>
      </sheetData>
      <sheetData sheetId="1869">
        <row r="9">
          <cell r="A9" t="str">
            <v>A</v>
          </cell>
        </row>
      </sheetData>
      <sheetData sheetId="1870">
        <row r="9">
          <cell r="A9" t="str">
            <v>A</v>
          </cell>
        </row>
      </sheetData>
      <sheetData sheetId="1871">
        <row r="9">
          <cell r="A9" t="str">
            <v>A</v>
          </cell>
        </row>
      </sheetData>
      <sheetData sheetId="1872">
        <row r="9">
          <cell r="A9" t="str">
            <v>A</v>
          </cell>
        </row>
      </sheetData>
      <sheetData sheetId="1873">
        <row r="9">
          <cell r="A9" t="str">
            <v>A</v>
          </cell>
        </row>
      </sheetData>
      <sheetData sheetId="1874">
        <row r="9">
          <cell r="A9" t="str">
            <v>A</v>
          </cell>
        </row>
      </sheetData>
      <sheetData sheetId="1875">
        <row r="9">
          <cell r="A9" t="str">
            <v>A</v>
          </cell>
        </row>
      </sheetData>
      <sheetData sheetId="1876">
        <row r="9">
          <cell r="A9" t="str">
            <v>A</v>
          </cell>
        </row>
      </sheetData>
      <sheetData sheetId="1877">
        <row r="9">
          <cell r="A9" t="str">
            <v>A</v>
          </cell>
        </row>
      </sheetData>
      <sheetData sheetId="1878">
        <row r="9">
          <cell r="A9" t="str">
            <v>A</v>
          </cell>
        </row>
      </sheetData>
      <sheetData sheetId="1879">
        <row r="9">
          <cell r="A9" t="str">
            <v>A</v>
          </cell>
        </row>
      </sheetData>
      <sheetData sheetId="1880">
        <row r="9">
          <cell r="A9" t="str">
            <v>A</v>
          </cell>
        </row>
      </sheetData>
      <sheetData sheetId="1881">
        <row r="9">
          <cell r="A9" t="str">
            <v>A</v>
          </cell>
        </row>
      </sheetData>
      <sheetData sheetId="1882">
        <row r="9">
          <cell r="A9" t="str">
            <v>A</v>
          </cell>
        </row>
      </sheetData>
      <sheetData sheetId="1883">
        <row r="9">
          <cell r="A9" t="str">
            <v>A</v>
          </cell>
        </row>
      </sheetData>
      <sheetData sheetId="1884">
        <row r="9">
          <cell r="A9" t="str">
            <v>A</v>
          </cell>
        </row>
      </sheetData>
      <sheetData sheetId="1885">
        <row r="9">
          <cell r="A9" t="str">
            <v>A</v>
          </cell>
        </row>
      </sheetData>
      <sheetData sheetId="1886">
        <row r="9">
          <cell r="A9" t="str">
            <v>A</v>
          </cell>
        </row>
      </sheetData>
      <sheetData sheetId="1887">
        <row r="9">
          <cell r="A9" t="str">
            <v>A</v>
          </cell>
        </row>
      </sheetData>
      <sheetData sheetId="1888">
        <row r="9">
          <cell r="A9" t="str">
            <v>A</v>
          </cell>
        </row>
      </sheetData>
      <sheetData sheetId="1889">
        <row r="9">
          <cell r="A9" t="str">
            <v>A</v>
          </cell>
        </row>
      </sheetData>
      <sheetData sheetId="1890">
        <row r="9">
          <cell r="A9" t="str">
            <v>A</v>
          </cell>
        </row>
      </sheetData>
      <sheetData sheetId="1891">
        <row r="9">
          <cell r="A9" t="str">
            <v>A</v>
          </cell>
        </row>
      </sheetData>
      <sheetData sheetId="1892">
        <row r="9">
          <cell r="A9" t="str">
            <v>A</v>
          </cell>
        </row>
      </sheetData>
      <sheetData sheetId="1893">
        <row r="9">
          <cell r="A9" t="str">
            <v>A</v>
          </cell>
        </row>
      </sheetData>
      <sheetData sheetId="1894">
        <row r="9">
          <cell r="A9" t="str">
            <v>A</v>
          </cell>
        </row>
      </sheetData>
      <sheetData sheetId="1895">
        <row r="9">
          <cell r="A9" t="str">
            <v>A</v>
          </cell>
        </row>
      </sheetData>
      <sheetData sheetId="1896">
        <row r="9">
          <cell r="A9" t="str">
            <v>A</v>
          </cell>
        </row>
      </sheetData>
      <sheetData sheetId="1897">
        <row r="9">
          <cell r="A9" t="str">
            <v>A</v>
          </cell>
        </row>
      </sheetData>
      <sheetData sheetId="1898">
        <row r="9">
          <cell r="A9" t="str">
            <v>A</v>
          </cell>
        </row>
      </sheetData>
      <sheetData sheetId="1899">
        <row r="9">
          <cell r="A9" t="str">
            <v>A</v>
          </cell>
        </row>
      </sheetData>
      <sheetData sheetId="1900">
        <row r="9">
          <cell r="A9" t="str">
            <v>A</v>
          </cell>
        </row>
      </sheetData>
      <sheetData sheetId="1901">
        <row r="9">
          <cell r="A9" t="str">
            <v>A</v>
          </cell>
        </row>
      </sheetData>
      <sheetData sheetId="1902">
        <row r="9">
          <cell r="A9" t="str">
            <v>A</v>
          </cell>
        </row>
      </sheetData>
      <sheetData sheetId="1903">
        <row r="9">
          <cell r="A9" t="str">
            <v>A</v>
          </cell>
        </row>
      </sheetData>
      <sheetData sheetId="1904">
        <row r="9">
          <cell r="A9" t="str">
            <v>A</v>
          </cell>
        </row>
      </sheetData>
      <sheetData sheetId="1905">
        <row r="9">
          <cell r="A9" t="str">
            <v>A</v>
          </cell>
        </row>
      </sheetData>
      <sheetData sheetId="1906">
        <row r="9">
          <cell r="A9" t="str">
            <v>A</v>
          </cell>
        </row>
      </sheetData>
      <sheetData sheetId="1907">
        <row r="9">
          <cell r="A9" t="str">
            <v>A</v>
          </cell>
        </row>
      </sheetData>
      <sheetData sheetId="1908">
        <row r="9">
          <cell r="A9" t="str">
            <v>A</v>
          </cell>
        </row>
      </sheetData>
      <sheetData sheetId="1909">
        <row r="9">
          <cell r="A9" t="str">
            <v>A</v>
          </cell>
        </row>
      </sheetData>
      <sheetData sheetId="1910">
        <row r="9">
          <cell r="A9" t="str">
            <v>A</v>
          </cell>
        </row>
      </sheetData>
      <sheetData sheetId="1911">
        <row r="9">
          <cell r="A9" t="str">
            <v>A</v>
          </cell>
        </row>
      </sheetData>
      <sheetData sheetId="1912">
        <row r="9">
          <cell r="A9" t="str">
            <v>A</v>
          </cell>
        </row>
      </sheetData>
      <sheetData sheetId="1913">
        <row r="9">
          <cell r="A9" t="str">
            <v>A</v>
          </cell>
        </row>
      </sheetData>
      <sheetData sheetId="1914">
        <row r="9">
          <cell r="A9" t="str">
            <v>A</v>
          </cell>
        </row>
      </sheetData>
      <sheetData sheetId="1915">
        <row r="9">
          <cell r="A9" t="str">
            <v>A</v>
          </cell>
        </row>
      </sheetData>
      <sheetData sheetId="1916">
        <row r="9">
          <cell r="A9" t="str">
            <v>A</v>
          </cell>
        </row>
      </sheetData>
      <sheetData sheetId="1917">
        <row r="9">
          <cell r="A9" t="str">
            <v>A</v>
          </cell>
        </row>
      </sheetData>
      <sheetData sheetId="1918">
        <row r="9">
          <cell r="A9" t="str">
            <v>A</v>
          </cell>
        </row>
      </sheetData>
      <sheetData sheetId="1919">
        <row r="9">
          <cell r="A9" t="str">
            <v>A</v>
          </cell>
        </row>
      </sheetData>
      <sheetData sheetId="1920">
        <row r="9">
          <cell r="A9" t="str">
            <v>A</v>
          </cell>
        </row>
      </sheetData>
      <sheetData sheetId="1921">
        <row r="9">
          <cell r="A9" t="str">
            <v>A</v>
          </cell>
        </row>
      </sheetData>
      <sheetData sheetId="1922">
        <row r="9">
          <cell r="A9" t="str">
            <v>A</v>
          </cell>
        </row>
      </sheetData>
      <sheetData sheetId="1923">
        <row r="9">
          <cell r="A9" t="str">
            <v>A</v>
          </cell>
        </row>
      </sheetData>
      <sheetData sheetId="1924">
        <row r="9">
          <cell r="A9" t="str">
            <v>A</v>
          </cell>
        </row>
      </sheetData>
      <sheetData sheetId="1925">
        <row r="9">
          <cell r="A9" t="str">
            <v>A</v>
          </cell>
        </row>
      </sheetData>
      <sheetData sheetId="1926">
        <row r="9">
          <cell r="A9" t="str">
            <v>A</v>
          </cell>
        </row>
      </sheetData>
      <sheetData sheetId="1927">
        <row r="9">
          <cell r="A9" t="str">
            <v>A</v>
          </cell>
        </row>
      </sheetData>
      <sheetData sheetId="1928">
        <row r="9">
          <cell r="A9" t="str">
            <v>A</v>
          </cell>
        </row>
      </sheetData>
      <sheetData sheetId="1929">
        <row r="9">
          <cell r="A9" t="str">
            <v>A</v>
          </cell>
        </row>
      </sheetData>
      <sheetData sheetId="1930">
        <row r="9">
          <cell r="A9" t="str">
            <v>A</v>
          </cell>
        </row>
      </sheetData>
      <sheetData sheetId="1931">
        <row r="9">
          <cell r="A9" t="str">
            <v>A</v>
          </cell>
        </row>
      </sheetData>
      <sheetData sheetId="1932">
        <row r="9">
          <cell r="A9" t="str">
            <v>A</v>
          </cell>
        </row>
      </sheetData>
      <sheetData sheetId="1933">
        <row r="9">
          <cell r="A9" t="str">
            <v>A</v>
          </cell>
        </row>
      </sheetData>
      <sheetData sheetId="1934">
        <row r="9">
          <cell r="A9" t="str">
            <v>A</v>
          </cell>
        </row>
      </sheetData>
      <sheetData sheetId="1935">
        <row r="9">
          <cell r="A9" t="str">
            <v>A</v>
          </cell>
        </row>
      </sheetData>
      <sheetData sheetId="1936">
        <row r="9">
          <cell r="A9" t="str">
            <v>A</v>
          </cell>
        </row>
      </sheetData>
      <sheetData sheetId="1937">
        <row r="9">
          <cell r="A9" t="str">
            <v>A</v>
          </cell>
        </row>
      </sheetData>
      <sheetData sheetId="1938">
        <row r="9">
          <cell r="A9" t="str">
            <v>A</v>
          </cell>
        </row>
      </sheetData>
      <sheetData sheetId="1939">
        <row r="9">
          <cell r="A9" t="str">
            <v>A</v>
          </cell>
        </row>
      </sheetData>
      <sheetData sheetId="1940">
        <row r="9">
          <cell r="A9" t="str">
            <v>A</v>
          </cell>
        </row>
      </sheetData>
      <sheetData sheetId="1941" refreshError="1"/>
      <sheetData sheetId="1942" refreshError="1"/>
      <sheetData sheetId="1943">
        <row r="9">
          <cell r="A9" t="str">
            <v>A</v>
          </cell>
        </row>
      </sheetData>
      <sheetData sheetId="1944">
        <row r="9">
          <cell r="A9" t="str">
            <v>A</v>
          </cell>
        </row>
      </sheetData>
      <sheetData sheetId="1945">
        <row r="9">
          <cell r="A9" t="str">
            <v>A</v>
          </cell>
        </row>
      </sheetData>
      <sheetData sheetId="1946">
        <row r="9">
          <cell r="A9" t="str">
            <v>A</v>
          </cell>
        </row>
      </sheetData>
      <sheetData sheetId="1947">
        <row r="9">
          <cell r="A9" t="str">
            <v>A</v>
          </cell>
        </row>
      </sheetData>
      <sheetData sheetId="1948">
        <row r="9">
          <cell r="A9" t="str">
            <v>A</v>
          </cell>
        </row>
      </sheetData>
      <sheetData sheetId="1949">
        <row r="9">
          <cell r="A9" t="str">
            <v>A</v>
          </cell>
        </row>
      </sheetData>
      <sheetData sheetId="1950">
        <row r="9">
          <cell r="A9" t="str">
            <v>A</v>
          </cell>
        </row>
      </sheetData>
      <sheetData sheetId="1951">
        <row r="9">
          <cell r="A9" t="str">
            <v>A</v>
          </cell>
        </row>
      </sheetData>
      <sheetData sheetId="1952">
        <row r="9">
          <cell r="A9" t="str">
            <v>A</v>
          </cell>
        </row>
      </sheetData>
      <sheetData sheetId="1953">
        <row r="9">
          <cell r="A9" t="str">
            <v>A</v>
          </cell>
        </row>
      </sheetData>
      <sheetData sheetId="1954">
        <row r="9">
          <cell r="A9" t="str">
            <v>A</v>
          </cell>
        </row>
      </sheetData>
      <sheetData sheetId="1955">
        <row r="9">
          <cell r="A9" t="str">
            <v>A</v>
          </cell>
        </row>
      </sheetData>
      <sheetData sheetId="1956">
        <row r="9">
          <cell r="A9" t="str">
            <v>A</v>
          </cell>
        </row>
      </sheetData>
      <sheetData sheetId="1957">
        <row r="9">
          <cell r="A9" t="str">
            <v>A</v>
          </cell>
        </row>
      </sheetData>
      <sheetData sheetId="1958">
        <row r="9">
          <cell r="A9" t="str">
            <v>A</v>
          </cell>
        </row>
      </sheetData>
      <sheetData sheetId="1959">
        <row r="9">
          <cell r="A9" t="str">
            <v>A</v>
          </cell>
        </row>
      </sheetData>
      <sheetData sheetId="1960">
        <row r="9">
          <cell r="A9" t="str">
            <v>A</v>
          </cell>
        </row>
      </sheetData>
      <sheetData sheetId="1961">
        <row r="9">
          <cell r="A9" t="str">
            <v>A</v>
          </cell>
        </row>
      </sheetData>
      <sheetData sheetId="1962">
        <row r="9">
          <cell r="A9" t="str">
            <v>A</v>
          </cell>
        </row>
      </sheetData>
      <sheetData sheetId="1963">
        <row r="9">
          <cell r="A9" t="str">
            <v>A</v>
          </cell>
        </row>
      </sheetData>
      <sheetData sheetId="1964">
        <row r="9">
          <cell r="A9" t="str">
            <v>A</v>
          </cell>
        </row>
      </sheetData>
      <sheetData sheetId="1965" refreshError="1"/>
      <sheetData sheetId="1966" refreshError="1"/>
      <sheetData sheetId="1967" refreshError="1"/>
      <sheetData sheetId="1968" refreshError="1"/>
      <sheetData sheetId="1969" refreshError="1"/>
      <sheetData sheetId="1970" refreshError="1"/>
      <sheetData sheetId="1971" refreshError="1"/>
      <sheetData sheetId="1972">
        <row r="9">
          <cell r="A9" t="str">
            <v>A</v>
          </cell>
        </row>
      </sheetData>
      <sheetData sheetId="1973">
        <row r="9">
          <cell r="A9" t="str">
            <v>A</v>
          </cell>
        </row>
      </sheetData>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sheetData sheetId="1988" refreshError="1"/>
      <sheetData sheetId="1989"/>
      <sheetData sheetId="1990"/>
      <sheetData sheetId="1991">
        <row r="9">
          <cell r="A9" t="str">
            <v>A</v>
          </cell>
        </row>
      </sheetData>
      <sheetData sheetId="1992">
        <row r="9">
          <cell r="A9" t="str">
            <v>A</v>
          </cell>
        </row>
      </sheetData>
      <sheetData sheetId="1993" refreshError="1"/>
      <sheetData sheetId="1994" refreshError="1"/>
      <sheetData sheetId="1995" refreshError="1"/>
      <sheetData sheetId="1996" refreshError="1"/>
      <sheetData sheetId="1997" refreshError="1"/>
      <sheetData sheetId="1998" refreshError="1"/>
      <sheetData sheetId="1999" refreshError="1"/>
      <sheetData sheetId="2000">
        <row r="9">
          <cell r="A9" t="str">
            <v>A</v>
          </cell>
        </row>
      </sheetData>
      <sheetData sheetId="2001" refreshError="1"/>
      <sheetData sheetId="2002"/>
      <sheetData sheetId="2003" refreshError="1"/>
      <sheetData sheetId="2004" refreshError="1"/>
      <sheetData sheetId="2005" refreshError="1"/>
      <sheetData sheetId="2006"/>
      <sheetData sheetId="2007" refreshError="1"/>
      <sheetData sheetId="2008" refreshError="1"/>
      <sheetData sheetId="2009"/>
      <sheetData sheetId="2010" refreshError="1"/>
      <sheetData sheetId="201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ow r="9">
          <cell r="A9" t="str">
            <v>A</v>
          </cell>
        </row>
      </sheetData>
      <sheetData sheetId="2022">
        <row r="9">
          <cell r="A9" t="str">
            <v>A</v>
          </cell>
        </row>
      </sheetData>
      <sheetData sheetId="2023">
        <row r="9">
          <cell r="A9" t="str">
            <v>A</v>
          </cell>
        </row>
      </sheetData>
      <sheetData sheetId="2024" refreshError="1"/>
      <sheetData sheetId="2025">
        <row r="9">
          <cell r="A9" t="str">
            <v>A</v>
          </cell>
        </row>
      </sheetData>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sheetData sheetId="2035" refreshError="1"/>
      <sheetData sheetId="2036" refreshError="1"/>
      <sheetData sheetId="2037" refreshError="1"/>
      <sheetData sheetId="2038" refreshError="1"/>
      <sheetData sheetId="2039"/>
      <sheetData sheetId="2040"/>
      <sheetData sheetId="2041"/>
      <sheetData sheetId="2042" refreshError="1"/>
      <sheetData sheetId="2043" refreshError="1"/>
      <sheetData sheetId="2044" refreshError="1"/>
      <sheetData sheetId="2045" refreshError="1"/>
      <sheetData sheetId="2046" refreshError="1"/>
      <sheetData sheetId="2047"/>
      <sheetData sheetId="2048"/>
      <sheetData sheetId="2049"/>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ow r="9">
          <cell r="A9" t="str">
            <v>A</v>
          </cell>
        </row>
      </sheetData>
      <sheetData sheetId="2181" refreshError="1"/>
      <sheetData sheetId="2182">
        <row r="9">
          <cell r="A9" t="str">
            <v>A</v>
          </cell>
        </row>
      </sheetData>
      <sheetData sheetId="2183" refreshError="1"/>
      <sheetData sheetId="2184" refreshError="1"/>
      <sheetData sheetId="2185" refreshError="1"/>
      <sheetData sheetId="2186" refreshError="1"/>
      <sheetData sheetId="2187" refreshError="1"/>
      <sheetData sheetId="2188" refreshError="1"/>
      <sheetData sheetId="2189">
        <row r="9">
          <cell r="A9" t="str">
            <v>A</v>
          </cell>
        </row>
      </sheetData>
      <sheetData sheetId="2190">
        <row r="9">
          <cell r="A9" t="str">
            <v>A</v>
          </cell>
        </row>
      </sheetData>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ow r="9">
          <cell r="A9" t="str">
            <v>A</v>
          </cell>
        </row>
      </sheetData>
      <sheetData sheetId="2299">
        <row r="9">
          <cell r="A9" t="str">
            <v>A</v>
          </cell>
        </row>
      </sheetData>
      <sheetData sheetId="2300">
        <row r="9">
          <cell r="A9" t="str">
            <v>A</v>
          </cell>
        </row>
      </sheetData>
      <sheetData sheetId="2301" refreshError="1"/>
      <sheetData sheetId="2302">
        <row r="9">
          <cell r="A9" t="str">
            <v>A</v>
          </cell>
        </row>
      </sheetData>
      <sheetData sheetId="2303">
        <row r="9">
          <cell r="A9" t="str">
            <v>A</v>
          </cell>
        </row>
      </sheetData>
      <sheetData sheetId="2304">
        <row r="9">
          <cell r="A9" t="str">
            <v>A</v>
          </cell>
        </row>
      </sheetData>
      <sheetData sheetId="2305">
        <row r="9">
          <cell r="A9" t="str">
            <v>A</v>
          </cell>
        </row>
      </sheetData>
      <sheetData sheetId="2306" refreshError="1"/>
      <sheetData sheetId="2307">
        <row r="9">
          <cell r="A9" t="str">
            <v>A</v>
          </cell>
        </row>
      </sheetData>
      <sheetData sheetId="2308"/>
      <sheetData sheetId="2309"/>
      <sheetData sheetId="2310"/>
      <sheetData sheetId="2311" refreshError="1"/>
      <sheetData sheetId="2312" refreshError="1"/>
      <sheetData sheetId="2313" refreshError="1"/>
      <sheetData sheetId="2314"/>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ow r="9">
          <cell r="A9" t="str">
            <v>A</v>
          </cell>
        </row>
      </sheetData>
      <sheetData sheetId="2544" refreshError="1"/>
      <sheetData sheetId="2545" refreshError="1"/>
      <sheetData sheetId="2546">
        <row r="9">
          <cell r="A9" t="str">
            <v>A</v>
          </cell>
        </row>
      </sheetData>
      <sheetData sheetId="2547" refreshError="1"/>
      <sheetData sheetId="2548" refreshError="1"/>
      <sheetData sheetId="2549">
        <row r="9">
          <cell r="A9" t="str">
            <v>A</v>
          </cell>
        </row>
      </sheetData>
      <sheetData sheetId="2550" refreshError="1"/>
      <sheetData sheetId="2551" refreshError="1"/>
      <sheetData sheetId="2552" refreshError="1"/>
      <sheetData sheetId="2553" refreshError="1"/>
      <sheetData sheetId="2554" refreshError="1"/>
      <sheetData sheetId="2555" refreshError="1"/>
      <sheetData sheetId="2556" refreshError="1"/>
      <sheetData sheetId="2557">
        <row r="9">
          <cell r="A9" t="str">
            <v>A</v>
          </cell>
        </row>
      </sheetData>
      <sheetData sheetId="2558" refreshError="1"/>
      <sheetData sheetId="2559">
        <row r="9">
          <cell r="A9" t="str">
            <v>A</v>
          </cell>
        </row>
      </sheetData>
      <sheetData sheetId="2560" refreshError="1"/>
      <sheetData sheetId="2561" refreshError="1"/>
      <sheetData sheetId="2562" refreshError="1"/>
      <sheetData sheetId="2563" refreshError="1"/>
      <sheetData sheetId="2564" refreshError="1"/>
      <sheetData sheetId="2565"/>
      <sheetData sheetId="2566">
        <row r="9">
          <cell r="A9" t="str">
            <v>A</v>
          </cell>
        </row>
      </sheetData>
      <sheetData sheetId="2567" refreshError="1"/>
      <sheetData sheetId="2568"/>
      <sheetData sheetId="2569"/>
      <sheetData sheetId="2570" refreshError="1"/>
      <sheetData sheetId="2571"/>
      <sheetData sheetId="2572"/>
      <sheetData sheetId="2573" refreshError="1"/>
      <sheetData sheetId="2574" refreshError="1"/>
      <sheetData sheetId="2575"/>
      <sheetData sheetId="2576"/>
      <sheetData sheetId="2577" refreshError="1"/>
      <sheetData sheetId="2578" refreshError="1"/>
      <sheetData sheetId="2579" refreshError="1"/>
      <sheetData sheetId="2580" refreshError="1"/>
      <sheetData sheetId="2581"/>
      <sheetData sheetId="2582" refreshError="1"/>
      <sheetData sheetId="2583" refreshError="1"/>
      <sheetData sheetId="2584" refreshError="1"/>
      <sheetData sheetId="2585"/>
      <sheetData sheetId="2586"/>
      <sheetData sheetId="2587">
        <row r="9">
          <cell r="A9" t="str">
            <v>A</v>
          </cell>
        </row>
      </sheetData>
      <sheetData sheetId="2588">
        <row r="9">
          <cell r="A9" t="str">
            <v>A</v>
          </cell>
        </row>
      </sheetData>
      <sheetData sheetId="2589" refreshError="1"/>
      <sheetData sheetId="2590" refreshError="1"/>
      <sheetData sheetId="2591" refreshError="1"/>
      <sheetData sheetId="2592"/>
      <sheetData sheetId="2593"/>
      <sheetData sheetId="2594"/>
      <sheetData sheetId="2595"/>
      <sheetData sheetId="2596">
        <row r="9">
          <cell r="A9" t="str">
            <v>A</v>
          </cell>
        </row>
      </sheetData>
      <sheetData sheetId="2597"/>
      <sheetData sheetId="2598"/>
      <sheetData sheetId="2599">
        <row r="9">
          <cell r="A9" t="str">
            <v>A</v>
          </cell>
        </row>
      </sheetData>
      <sheetData sheetId="2600"/>
      <sheetData sheetId="2601">
        <row r="9">
          <cell r="A9" t="str">
            <v>A</v>
          </cell>
        </row>
      </sheetData>
      <sheetData sheetId="2602">
        <row r="9">
          <cell r="A9" t="str">
            <v>A</v>
          </cell>
        </row>
      </sheetData>
      <sheetData sheetId="2603"/>
      <sheetData sheetId="2604" refreshError="1"/>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row r="9">
          <cell r="A9" t="str">
            <v>A</v>
          </cell>
        </row>
      </sheetData>
      <sheetData sheetId="2619">
        <row r="9">
          <cell r="A9" t="str">
            <v>A</v>
          </cell>
        </row>
      </sheetData>
      <sheetData sheetId="2620">
        <row r="9">
          <cell r="A9" t="str">
            <v>A</v>
          </cell>
        </row>
      </sheetData>
      <sheetData sheetId="2621" refreshError="1"/>
      <sheetData sheetId="2622" refreshError="1"/>
      <sheetData sheetId="2623" refreshError="1"/>
      <sheetData sheetId="2624" refreshError="1"/>
      <sheetData sheetId="2625">
        <row r="9">
          <cell r="A9" t="str">
            <v>A</v>
          </cell>
        </row>
      </sheetData>
      <sheetData sheetId="2626">
        <row r="9">
          <cell r="A9" t="str">
            <v>A</v>
          </cell>
        </row>
      </sheetData>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ow r="9">
          <cell r="A9" t="str">
            <v>A</v>
          </cell>
        </row>
      </sheetData>
      <sheetData sheetId="2637">
        <row r="9">
          <cell r="A9" t="str">
            <v>A</v>
          </cell>
        </row>
      </sheetData>
      <sheetData sheetId="2638">
        <row r="9">
          <cell r="A9" t="str">
            <v>A</v>
          </cell>
        </row>
      </sheetData>
      <sheetData sheetId="2639"/>
      <sheetData sheetId="2640"/>
      <sheetData sheetId="2641"/>
      <sheetData sheetId="2642"/>
      <sheetData sheetId="2643"/>
      <sheetData sheetId="2644">
        <row r="9">
          <cell r="A9" t="str">
            <v>A</v>
          </cell>
        </row>
      </sheetData>
      <sheetData sheetId="2645"/>
      <sheetData sheetId="2646" refreshError="1"/>
      <sheetData sheetId="2647" refreshError="1"/>
      <sheetData sheetId="2648" refreshError="1"/>
      <sheetData sheetId="2649" refreshError="1"/>
      <sheetData sheetId="2650">
        <row r="9">
          <cell r="A9" t="str">
            <v>A</v>
          </cell>
        </row>
      </sheetData>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ow r="9">
          <cell r="A9" t="str">
            <v>A</v>
          </cell>
        </row>
      </sheetData>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ow r="9">
          <cell r="A9" t="str">
            <v>A</v>
          </cell>
        </row>
      </sheetData>
      <sheetData sheetId="2781">
        <row r="9">
          <cell r="A9" t="str">
            <v>A</v>
          </cell>
        </row>
      </sheetData>
      <sheetData sheetId="2782">
        <row r="9">
          <cell r="A9" t="str">
            <v>A</v>
          </cell>
        </row>
      </sheetData>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ow r="9">
          <cell r="A9" t="str">
            <v>A</v>
          </cell>
        </row>
      </sheetData>
      <sheetData sheetId="2838">
        <row r="9">
          <cell r="A9" t="str">
            <v>A</v>
          </cell>
        </row>
      </sheetData>
      <sheetData sheetId="2839" refreshError="1"/>
      <sheetData sheetId="2840" refreshError="1"/>
      <sheetData sheetId="2841">
        <row r="9">
          <cell r="A9" t="str">
            <v>A</v>
          </cell>
        </row>
      </sheetData>
      <sheetData sheetId="2842" refreshError="1"/>
      <sheetData sheetId="2843" refreshError="1"/>
      <sheetData sheetId="2844" refreshError="1"/>
      <sheetData sheetId="2845" refreshError="1"/>
      <sheetData sheetId="2846">
        <row r="9">
          <cell r="A9" t="str">
            <v>A</v>
          </cell>
        </row>
      </sheetData>
      <sheetData sheetId="2847" refreshError="1"/>
      <sheetData sheetId="2848">
        <row r="9">
          <cell r="A9" t="str">
            <v>A</v>
          </cell>
        </row>
      </sheetData>
      <sheetData sheetId="2849">
        <row r="9">
          <cell r="A9" t="str">
            <v>A</v>
          </cell>
        </row>
      </sheetData>
      <sheetData sheetId="2850" refreshError="1"/>
      <sheetData sheetId="2851">
        <row r="9">
          <cell r="A9" t="str">
            <v>A</v>
          </cell>
        </row>
      </sheetData>
      <sheetData sheetId="2852">
        <row r="9">
          <cell r="A9" t="str">
            <v>A</v>
          </cell>
        </row>
      </sheetData>
      <sheetData sheetId="2853">
        <row r="9">
          <cell r="A9" t="str">
            <v>A</v>
          </cell>
        </row>
      </sheetData>
      <sheetData sheetId="2854">
        <row r="9">
          <cell r="A9" t="str">
            <v>A</v>
          </cell>
        </row>
      </sheetData>
      <sheetData sheetId="2855">
        <row r="9">
          <cell r="A9" t="str">
            <v>A</v>
          </cell>
        </row>
      </sheetData>
      <sheetData sheetId="2856">
        <row r="9">
          <cell r="A9" t="str">
            <v>A</v>
          </cell>
        </row>
      </sheetData>
      <sheetData sheetId="2857">
        <row r="9">
          <cell r="A9" t="str">
            <v>A</v>
          </cell>
        </row>
      </sheetData>
      <sheetData sheetId="2858">
        <row r="9">
          <cell r="A9" t="str">
            <v>A</v>
          </cell>
        </row>
      </sheetData>
      <sheetData sheetId="2859">
        <row r="9">
          <cell r="A9" t="str">
            <v>A</v>
          </cell>
        </row>
      </sheetData>
      <sheetData sheetId="2860">
        <row r="9">
          <cell r="A9" t="str">
            <v>A</v>
          </cell>
        </row>
      </sheetData>
      <sheetData sheetId="2861">
        <row r="9">
          <cell r="A9" t="str">
            <v>A</v>
          </cell>
        </row>
      </sheetData>
      <sheetData sheetId="2862">
        <row r="9">
          <cell r="A9" t="str">
            <v>A</v>
          </cell>
        </row>
      </sheetData>
      <sheetData sheetId="2863">
        <row r="9">
          <cell r="A9" t="str">
            <v>A</v>
          </cell>
        </row>
      </sheetData>
      <sheetData sheetId="2864">
        <row r="9">
          <cell r="A9" t="str">
            <v>A</v>
          </cell>
        </row>
      </sheetData>
      <sheetData sheetId="2865">
        <row r="9">
          <cell r="A9" t="str">
            <v>A</v>
          </cell>
        </row>
      </sheetData>
      <sheetData sheetId="2866">
        <row r="9">
          <cell r="A9" t="str">
            <v>A</v>
          </cell>
        </row>
      </sheetData>
      <sheetData sheetId="2867">
        <row r="9">
          <cell r="A9" t="str">
            <v>A</v>
          </cell>
        </row>
      </sheetData>
      <sheetData sheetId="2868">
        <row r="9">
          <cell r="A9" t="str">
            <v>A</v>
          </cell>
        </row>
      </sheetData>
      <sheetData sheetId="2869"/>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ow r="9">
          <cell r="A9" t="str">
            <v>A</v>
          </cell>
        </row>
      </sheetData>
      <sheetData sheetId="2996" refreshError="1"/>
      <sheetData sheetId="2997" refreshError="1"/>
      <sheetData sheetId="2998" refreshError="1"/>
      <sheetData sheetId="2999" refreshError="1"/>
      <sheetData sheetId="3000" refreshError="1"/>
      <sheetData sheetId="3001" refreshError="1"/>
      <sheetData sheetId="3002">
        <row r="9">
          <cell r="A9" t="str">
            <v>A</v>
          </cell>
        </row>
      </sheetData>
      <sheetData sheetId="3003">
        <row r="9">
          <cell r="A9" t="str">
            <v>A</v>
          </cell>
        </row>
      </sheetData>
      <sheetData sheetId="3004">
        <row r="9">
          <cell r="A9" t="str">
            <v>A</v>
          </cell>
        </row>
      </sheetData>
      <sheetData sheetId="3005">
        <row r="9">
          <cell r="A9" t="str">
            <v>A</v>
          </cell>
        </row>
      </sheetData>
      <sheetData sheetId="3006">
        <row r="9">
          <cell r="A9" t="str">
            <v>A</v>
          </cell>
        </row>
      </sheetData>
      <sheetData sheetId="3007">
        <row r="9">
          <cell r="A9" t="str">
            <v>A</v>
          </cell>
        </row>
      </sheetData>
      <sheetData sheetId="3008">
        <row r="9">
          <cell r="A9" t="str">
            <v>A</v>
          </cell>
        </row>
      </sheetData>
      <sheetData sheetId="3009">
        <row r="9">
          <cell r="A9" t="str">
            <v>A</v>
          </cell>
        </row>
      </sheetData>
      <sheetData sheetId="3010">
        <row r="9">
          <cell r="A9" t="str">
            <v>A</v>
          </cell>
        </row>
      </sheetData>
      <sheetData sheetId="3011">
        <row r="9">
          <cell r="A9" t="str">
            <v>A</v>
          </cell>
        </row>
      </sheetData>
      <sheetData sheetId="3012">
        <row r="9">
          <cell r="A9" t="str">
            <v>A</v>
          </cell>
        </row>
      </sheetData>
      <sheetData sheetId="3013">
        <row r="9">
          <cell r="A9" t="str">
            <v>A</v>
          </cell>
        </row>
      </sheetData>
      <sheetData sheetId="3014">
        <row r="9">
          <cell r="A9" t="str">
            <v>A</v>
          </cell>
        </row>
      </sheetData>
      <sheetData sheetId="3015">
        <row r="9">
          <cell r="A9" t="str">
            <v>A</v>
          </cell>
        </row>
      </sheetData>
      <sheetData sheetId="3016">
        <row r="9">
          <cell r="A9" t="str">
            <v>A</v>
          </cell>
        </row>
      </sheetData>
      <sheetData sheetId="3017">
        <row r="9">
          <cell r="A9" t="str">
            <v>A</v>
          </cell>
        </row>
      </sheetData>
      <sheetData sheetId="3018">
        <row r="9">
          <cell r="A9" t="str">
            <v>A</v>
          </cell>
        </row>
      </sheetData>
      <sheetData sheetId="3019">
        <row r="9">
          <cell r="A9" t="str">
            <v>A</v>
          </cell>
        </row>
      </sheetData>
      <sheetData sheetId="3020">
        <row r="9">
          <cell r="A9" t="str">
            <v>A</v>
          </cell>
        </row>
      </sheetData>
      <sheetData sheetId="3021">
        <row r="9">
          <cell r="A9" t="str">
            <v>A</v>
          </cell>
        </row>
      </sheetData>
      <sheetData sheetId="3022">
        <row r="9">
          <cell r="A9" t="str">
            <v>A</v>
          </cell>
        </row>
      </sheetData>
      <sheetData sheetId="3023">
        <row r="9">
          <cell r="A9" t="str">
            <v>A</v>
          </cell>
        </row>
      </sheetData>
      <sheetData sheetId="3024">
        <row r="9">
          <cell r="A9" t="str">
            <v>A</v>
          </cell>
        </row>
      </sheetData>
      <sheetData sheetId="3025">
        <row r="9">
          <cell r="A9" t="str">
            <v>A</v>
          </cell>
        </row>
      </sheetData>
      <sheetData sheetId="3026">
        <row r="9">
          <cell r="A9" t="str">
            <v>A</v>
          </cell>
        </row>
      </sheetData>
      <sheetData sheetId="3027">
        <row r="9">
          <cell r="A9" t="str">
            <v>A</v>
          </cell>
        </row>
      </sheetData>
      <sheetData sheetId="3028">
        <row r="9">
          <cell r="A9" t="str">
            <v>A</v>
          </cell>
        </row>
      </sheetData>
      <sheetData sheetId="3029">
        <row r="9">
          <cell r="A9" t="str">
            <v>A</v>
          </cell>
        </row>
      </sheetData>
      <sheetData sheetId="3030">
        <row r="9">
          <cell r="A9" t="str">
            <v>A</v>
          </cell>
        </row>
      </sheetData>
      <sheetData sheetId="3031">
        <row r="9">
          <cell r="A9" t="str">
            <v>A</v>
          </cell>
        </row>
      </sheetData>
      <sheetData sheetId="3032">
        <row r="9">
          <cell r="A9" t="str">
            <v>A</v>
          </cell>
        </row>
      </sheetData>
      <sheetData sheetId="3033">
        <row r="9">
          <cell r="A9" t="str">
            <v>A</v>
          </cell>
        </row>
      </sheetData>
      <sheetData sheetId="3034">
        <row r="9">
          <cell r="A9" t="str">
            <v>A</v>
          </cell>
        </row>
      </sheetData>
      <sheetData sheetId="3035">
        <row r="9">
          <cell r="A9" t="str">
            <v>A</v>
          </cell>
        </row>
      </sheetData>
      <sheetData sheetId="3036">
        <row r="9">
          <cell r="A9" t="str">
            <v>A</v>
          </cell>
        </row>
      </sheetData>
      <sheetData sheetId="3037">
        <row r="9">
          <cell r="A9" t="str">
            <v>A</v>
          </cell>
        </row>
      </sheetData>
      <sheetData sheetId="3038">
        <row r="9">
          <cell r="A9" t="str">
            <v>A</v>
          </cell>
        </row>
      </sheetData>
      <sheetData sheetId="3039">
        <row r="9">
          <cell r="A9" t="str">
            <v>A</v>
          </cell>
        </row>
      </sheetData>
      <sheetData sheetId="3040" refreshError="1"/>
      <sheetData sheetId="3041" refreshError="1"/>
      <sheetData sheetId="3042" refreshError="1"/>
      <sheetData sheetId="3043" refreshError="1"/>
      <sheetData sheetId="3044" refreshError="1"/>
      <sheetData sheetId="3045" refreshError="1"/>
      <sheetData sheetId="3046">
        <row r="9">
          <cell r="A9" t="str">
            <v>A</v>
          </cell>
        </row>
      </sheetData>
      <sheetData sheetId="3047" refreshError="1"/>
      <sheetData sheetId="3048">
        <row r="9">
          <cell r="A9" t="str">
            <v>A</v>
          </cell>
        </row>
      </sheetData>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ow r="9">
          <cell r="A9" t="str">
            <v>A</v>
          </cell>
        </row>
      </sheetData>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ow r="9">
          <cell r="A9" t="str">
            <v>A</v>
          </cell>
        </row>
      </sheetData>
      <sheetData sheetId="3257" refreshError="1"/>
      <sheetData sheetId="3258">
        <row r="9">
          <cell r="A9" t="str">
            <v>A</v>
          </cell>
        </row>
      </sheetData>
      <sheetData sheetId="3259">
        <row r="9">
          <cell r="A9" t="str">
            <v>A</v>
          </cell>
        </row>
      </sheetData>
      <sheetData sheetId="3260">
        <row r="9">
          <cell r="A9" t="str">
            <v>A</v>
          </cell>
        </row>
      </sheetData>
      <sheetData sheetId="3261" refreshError="1"/>
      <sheetData sheetId="3262" refreshError="1"/>
      <sheetData sheetId="3263" refreshError="1"/>
      <sheetData sheetId="3264" refreshError="1"/>
      <sheetData sheetId="3265" refreshError="1"/>
      <sheetData sheetId="3266" refreshError="1"/>
      <sheetData sheetId="3267">
        <row r="9">
          <cell r="A9" t="str">
            <v>A</v>
          </cell>
        </row>
      </sheetData>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ow r="9">
          <cell r="A9" t="str">
            <v>A</v>
          </cell>
        </row>
      </sheetData>
      <sheetData sheetId="3278">
        <row r="9">
          <cell r="A9" t="str">
            <v>A</v>
          </cell>
        </row>
      </sheetData>
      <sheetData sheetId="3279" refreshError="1"/>
      <sheetData sheetId="3280">
        <row r="9">
          <cell r="A9" t="str">
            <v>A</v>
          </cell>
        </row>
      </sheetData>
      <sheetData sheetId="3281">
        <row r="9">
          <cell r="A9" t="str">
            <v>A</v>
          </cell>
        </row>
      </sheetData>
      <sheetData sheetId="3282" refreshError="1"/>
      <sheetData sheetId="3283" refreshError="1"/>
      <sheetData sheetId="3284">
        <row r="9">
          <cell r="A9" t="str">
            <v>A</v>
          </cell>
        </row>
      </sheetData>
      <sheetData sheetId="3285">
        <row r="9">
          <cell r="A9" t="str">
            <v>A</v>
          </cell>
        </row>
      </sheetData>
      <sheetData sheetId="3286">
        <row r="9">
          <cell r="A9" t="str">
            <v>A</v>
          </cell>
        </row>
      </sheetData>
      <sheetData sheetId="3287">
        <row r="9">
          <cell r="A9" t="str">
            <v>A</v>
          </cell>
        </row>
      </sheetData>
      <sheetData sheetId="3288" refreshError="1"/>
      <sheetData sheetId="3289" refreshError="1"/>
      <sheetData sheetId="3290" refreshError="1"/>
      <sheetData sheetId="3291" refreshError="1"/>
      <sheetData sheetId="3292" refreshError="1"/>
      <sheetData sheetId="3293" refreshError="1"/>
      <sheetData sheetId="3294" refreshError="1"/>
      <sheetData sheetId="3295"/>
      <sheetData sheetId="3296" refreshError="1"/>
      <sheetData sheetId="3297">
        <row r="9">
          <cell r="A9" t="str">
            <v>A</v>
          </cell>
        </row>
      </sheetData>
      <sheetData sheetId="3298" refreshError="1"/>
      <sheetData sheetId="3299">
        <row r="9">
          <cell r="A9" t="str">
            <v>A</v>
          </cell>
        </row>
      </sheetData>
      <sheetData sheetId="3300" refreshError="1"/>
      <sheetData sheetId="3301" refreshError="1"/>
      <sheetData sheetId="3302" refreshError="1"/>
      <sheetData sheetId="3303" refreshError="1"/>
      <sheetData sheetId="3304" refreshError="1"/>
      <sheetData sheetId="3305" refreshError="1"/>
      <sheetData sheetId="3306">
        <row r="9">
          <cell r="A9" t="str">
            <v>A</v>
          </cell>
        </row>
      </sheetData>
      <sheetData sheetId="3307">
        <row r="9">
          <cell r="A9" t="str">
            <v>A</v>
          </cell>
        </row>
      </sheetData>
      <sheetData sheetId="3308">
        <row r="9">
          <cell r="A9" t="str">
            <v>A</v>
          </cell>
        </row>
      </sheetData>
      <sheetData sheetId="3309">
        <row r="9">
          <cell r="A9" t="str">
            <v>A</v>
          </cell>
        </row>
      </sheetData>
      <sheetData sheetId="3310">
        <row r="9">
          <cell r="A9" t="str">
            <v>A</v>
          </cell>
        </row>
      </sheetData>
      <sheetData sheetId="3311">
        <row r="9">
          <cell r="A9" t="str">
            <v>A</v>
          </cell>
        </row>
      </sheetData>
      <sheetData sheetId="3312">
        <row r="9">
          <cell r="A9" t="str">
            <v>A</v>
          </cell>
        </row>
      </sheetData>
      <sheetData sheetId="3313">
        <row r="9">
          <cell r="A9" t="str">
            <v>A</v>
          </cell>
        </row>
      </sheetData>
      <sheetData sheetId="3314">
        <row r="9">
          <cell r="A9" t="str">
            <v>A</v>
          </cell>
        </row>
      </sheetData>
      <sheetData sheetId="3315">
        <row r="9">
          <cell r="A9" t="str">
            <v>A</v>
          </cell>
        </row>
      </sheetData>
      <sheetData sheetId="3316">
        <row r="9">
          <cell r="A9" t="str">
            <v>A</v>
          </cell>
        </row>
      </sheetData>
      <sheetData sheetId="3317">
        <row r="9">
          <cell r="A9" t="str">
            <v>A</v>
          </cell>
        </row>
      </sheetData>
      <sheetData sheetId="3318">
        <row r="9">
          <cell r="A9" t="str">
            <v>A</v>
          </cell>
        </row>
      </sheetData>
      <sheetData sheetId="3319">
        <row r="9">
          <cell r="A9" t="str">
            <v>A</v>
          </cell>
        </row>
      </sheetData>
      <sheetData sheetId="3320">
        <row r="9">
          <cell r="A9" t="str">
            <v>A</v>
          </cell>
        </row>
      </sheetData>
      <sheetData sheetId="3321">
        <row r="9">
          <cell r="A9" t="str">
            <v>A</v>
          </cell>
        </row>
      </sheetData>
      <sheetData sheetId="3322">
        <row r="9">
          <cell r="A9" t="str">
            <v>A</v>
          </cell>
        </row>
      </sheetData>
      <sheetData sheetId="3323">
        <row r="9">
          <cell r="A9" t="str">
            <v>A</v>
          </cell>
        </row>
      </sheetData>
      <sheetData sheetId="3324">
        <row r="9">
          <cell r="A9" t="str">
            <v>A</v>
          </cell>
        </row>
      </sheetData>
      <sheetData sheetId="3325">
        <row r="9">
          <cell r="A9" t="str">
            <v>A</v>
          </cell>
        </row>
      </sheetData>
      <sheetData sheetId="3326">
        <row r="9">
          <cell r="A9" t="str">
            <v>A</v>
          </cell>
        </row>
      </sheetData>
      <sheetData sheetId="3327">
        <row r="9">
          <cell r="A9" t="str">
            <v>A</v>
          </cell>
        </row>
      </sheetData>
      <sheetData sheetId="3328">
        <row r="9">
          <cell r="A9" t="str">
            <v>A</v>
          </cell>
        </row>
      </sheetData>
      <sheetData sheetId="3329">
        <row r="9">
          <cell r="A9" t="str">
            <v>A</v>
          </cell>
        </row>
      </sheetData>
      <sheetData sheetId="3330">
        <row r="9">
          <cell r="A9" t="str">
            <v>A</v>
          </cell>
        </row>
      </sheetData>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ow r="9">
          <cell r="A9" t="str">
            <v>A</v>
          </cell>
        </row>
      </sheetData>
      <sheetData sheetId="3348" refreshError="1"/>
      <sheetData sheetId="3349" refreshError="1"/>
      <sheetData sheetId="3350" refreshError="1"/>
      <sheetData sheetId="3351" refreshError="1"/>
      <sheetData sheetId="3352" refreshError="1"/>
      <sheetData sheetId="3353" refreshError="1"/>
      <sheetData sheetId="3354"/>
      <sheetData sheetId="3355">
        <row r="9">
          <cell r="A9" t="str">
            <v>A</v>
          </cell>
        </row>
      </sheetData>
      <sheetData sheetId="3356" refreshError="1"/>
      <sheetData sheetId="3357">
        <row r="9">
          <cell r="A9" t="str">
            <v>A</v>
          </cell>
        </row>
      </sheetData>
      <sheetData sheetId="3358">
        <row r="9">
          <cell r="A9" t="str">
            <v>A</v>
          </cell>
        </row>
      </sheetData>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ow r="9">
          <cell r="A9" t="str">
            <v>A</v>
          </cell>
        </row>
      </sheetData>
      <sheetData sheetId="3397">
        <row r="9">
          <cell r="A9" t="str">
            <v>A</v>
          </cell>
        </row>
      </sheetData>
      <sheetData sheetId="3398">
        <row r="9">
          <cell r="A9" t="str">
            <v>A</v>
          </cell>
        </row>
      </sheetData>
      <sheetData sheetId="3399">
        <row r="9">
          <cell r="A9" t="str">
            <v>A</v>
          </cell>
        </row>
      </sheetData>
      <sheetData sheetId="3400">
        <row r="9">
          <cell r="A9" t="str">
            <v>A</v>
          </cell>
        </row>
      </sheetData>
      <sheetData sheetId="3401">
        <row r="9">
          <cell r="A9" t="str">
            <v>A</v>
          </cell>
        </row>
      </sheetData>
      <sheetData sheetId="3402">
        <row r="9">
          <cell r="A9" t="str">
            <v>A</v>
          </cell>
        </row>
      </sheetData>
      <sheetData sheetId="3403">
        <row r="9">
          <cell r="A9" t="str">
            <v>A</v>
          </cell>
        </row>
      </sheetData>
      <sheetData sheetId="3404">
        <row r="9">
          <cell r="A9" t="str">
            <v>A</v>
          </cell>
        </row>
      </sheetData>
      <sheetData sheetId="3405">
        <row r="9">
          <cell r="A9" t="str">
            <v>A</v>
          </cell>
        </row>
      </sheetData>
      <sheetData sheetId="3406">
        <row r="9">
          <cell r="A9" t="str">
            <v>A</v>
          </cell>
        </row>
      </sheetData>
      <sheetData sheetId="3407">
        <row r="9">
          <cell r="A9" t="str">
            <v>A</v>
          </cell>
        </row>
      </sheetData>
      <sheetData sheetId="3408">
        <row r="9">
          <cell r="A9" t="str">
            <v>A</v>
          </cell>
        </row>
      </sheetData>
      <sheetData sheetId="3409">
        <row r="9">
          <cell r="A9" t="str">
            <v>A</v>
          </cell>
        </row>
      </sheetData>
      <sheetData sheetId="3410">
        <row r="9">
          <cell r="A9" t="str">
            <v>A</v>
          </cell>
        </row>
      </sheetData>
      <sheetData sheetId="3411">
        <row r="9">
          <cell r="A9" t="str">
            <v>A</v>
          </cell>
        </row>
      </sheetData>
      <sheetData sheetId="3412">
        <row r="9">
          <cell r="A9" t="str">
            <v>A</v>
          </cell>
        </row>
      </sheetData>
      <sheetData sheetId="3413">
        <row r="9">
          <cell r="A9" t="str">
            <v>A</v>
          </cell>
        </row>
      </sheetData>
      <sheetData sheetId="3414">
        <row r="9">
          <cell r="A9" t="str">
            <v>A</v>
          </cell>
        </row>
      </sheetData>
      <sheetData sheetId="3415">
        <row r="9">
          <cell r="A9" t="str">
            <v>A</v>
          </cell>
        </row>
      </sheetData>
      <sheetData sheetId="3416">
        <row r="9">
          <cell r="A9" t="str">
            <v>A</v>
          </cell>
        </row>
      </sheetData>
      <sheetData sheetId="3417">
        <row r="9">
          <cell r="A9" t="str">
            <v>A</v>
          </cell>
        </row>
      </sheetData>
      <sheetData sheetId="3418">
        <row r="9">
          <cell r="A9" t="str">
            <v>A</v>
          </cell>
        </row>
      </sheetData>
      <sheetData sheetId="3419">
        <row r="9">
          <cell r="A9" t="str">
            <v>A</v>
          </cell>
        </row>
      </sheetData>
      <sheetData sheetId="3420">
        <row r="9">
          <cell r="A9" t="str">
            <v>A</v>
          </cell>
        </row>
      </sheetData>
      <sheetData sheetId="3421">
        <row r="9">
          <cell r="A9" t="str">
            <v>A</v>
          </cell>
        </row>
      </sheetData>
      <sheetData sheetId="3422">
        <row r="9">
          <cell r="A9" t="str">
            <v>A</v>
          </cell>
        </row>
      </sheetData>
      <sheetData sheetId="3423">
        <row r="9">
          <cell r="A9" t="str">
            <v>A</v>
          </cell>
        </row>
      </sheetData>
      <sheetData sheetId="3424">
        <row r="9">
          <cell r="A9" t="str">
            <v>A</v>
          </cell>
        </row>
      </sheetData>
      <sheetData sheetId="3425">
        <row r="9">
          <cell r="A9" t="str">
            <v>A</v>
          </cell>
        </row>
      </sheetData>
      <sheetData sheetId="3426">
        <row r="9">
          <cell r="A9" t="str">
            <v>A</v>
          </cell>
        </row>
      </sheetData>
      <sheetData sheetId="3427">
        <row r="9">
          <cell r="A9" t="str">
            <v>A</v>
          </cell>
        </row>
      </sheetData>
      <sheetData sheetId="3428">
        <row r="9">
          <cell r="A9" t="str">
            <v>A</v>
          </cell>
        </row>
      </sheetData>
      <sheetData sheetId="3429">
        <row r="9">
          <cell r="A9" t="str">
            <v>A</v>
          </cell>
        </row>
      </sheetData>
      <sheetData sheetId="3430">
        <row r="9">
          <cell r="A9" t="str">
            <v>A</v>
          </cell>
        </row>
      </sheetData>
      <sheetData sheetId="3431">
        <row r="9">
          <cell r="A9" t="str">
            <v>A</v>
          </cell>
        </row>
      </sheetData>
      <sheetData sheetId="3432">
        <row r="9">
          <cell r="A9" t="str">
            <v>A</v>
          </cell>
        </row>
      </sheetData>
      <sheetData sheetId="3433">
        <row r="9">
          <cell r="A9" t="str">
            <v>A</v>
          </cell>
        </row>
      </sheetData>
      <sheetData sheetId="3434">
        <row r="9">
          <cell r="A9" t="str">
            <v>A</v>
          </cell>
        </row>
      </sheetData>
      <sheetData sheetId="3435">
        <row r="9">
          <cell r="A9" t="str">
            <v>A</v>
          </cell>
        </row>
      </sheetData>
      <sheetData sheetId="3436">
        <row r="9">
          <cell r="A9" t="str">
            <v>A</v>
          </cell>
        </row>
      </sheetData>
      <sheetData sheetId="3437">
        <row r="9">
          <cell r="A9" t="str">
            <v>A</v>
          </cell>
        </row>
      </sheetData>
      <sheetData sheetId="3438">
        <row r="9">
          <cell r="A9" t="str">
            <v>A</v>
          </cell>
        </row>
      </sheetData>
      <sheetData sheetId="3439">
        <row r="9">
          <cell r="A9" t="str">
            <v>A</v>
          </cell>
        </row>
      </sheetData>
      <sheetData sheetId="3440">
        <row r="9">
          <cell r="A9" t="str">
            <v>A</v>
          </cell>
        </row>
      </sheetData>
      <sheetData sheetId="3441">
        <row r="9">
          <cell r="A9" t="str">
            <v>A</v>
          </cell>
        </row>
      </sheetData>
      <sheetData sheetId="3442">
        <row r="9">
          <cell r="A9" t="str">
            <v>A</v>
          </cell>
        </row>
      </sheetData>
      <sheetData sheetId="3443">
        <row r="9">
          <cell r="A9" t="str">
            <v>A</v>
          </cell>
        </row>
      </sheetData>
      <sheetData sheetId="3444">
        <row r="9">
          <cell r="A9" t="str">
            <v>A</v>
          </cell>
        </row>
      </sheetData>
      <sheetData sheetId="3445">
        <row r="9">
          <cell r="A9" t="str">
            <v>A</v>
          </cell>
        </row>
      </sheetData>
      <sheetData sheetId="3446">
        <row r="9">
          <cell r="A9" t="str">
            <v>A</v>
          </cell>
        </row>
      </sheetData>
      <sheetData sheetId="3447">
        <row r="9">
          <cell r="A9" t="str">
            <v>A</v>
          </cell>
        </row>
      </sheetData>
      <sheetData sheetId="3448">
        <row r="9">
          <cell r="A9" t="str">
            <v>A</v>
          </cell>
        </row>
      </sheetData>
      <sheetData sheetId="3449">
        <row r="9">
          <cell r="A9" t="str">
            <v>A</v>
          </cell>
        </row>
      </sheetData>
      <sheetData sheetId="3450">
        <row r="9">
          <cell r="A9" t="str">
            <v>A</v>
          </cell>
        </row>
      </sheetData>
      <sheetData sheetId="3451">
        <row r="9">
          <cell r="A9" t="str">
            <v>A</v>
          </cell>
        </row>
      </sheetData>
      <sheetData sheetId="3452">
        <row r="9">
          <cell r="A9" t="str">
            <v>A</v>
          </cell>
        </row>
      </sheetData>
      <sheetData sheetId="3453">
        <row r="9">
          <cell r="A9" t="str">
            <v>A</v>
          </cell>
        </row>
      </sheetData>
      <sheetData sheetId="3454">
        <row r="9">
          <cell r="A9" t="str">
            <v>A</v>
          </cell>
        </row>
      </sheetData>
      <sheetData sheetId="3455">
        <row r="9">
          <cell r="A9" t="str">
            <v>A</v>
          </cell>
        </row>
      </sheetData>
      <sheetData sheetId="3456">
        <row r="9">
          <cell r="A9" t="str">
            <v>A</v>
          </cell>
        </row>
      </sheetData>
      <sheetData sheetId="3457">
        <row r="9">
          <cell r="A9" t="str">
            <v>A</v>
          </cell>
        </row>
      </sheetData>
      <sheetData sheetId="3458">
        <row r="9">
          <cell r="A9" t="str">
            <v>A</v>
          </cell>
        </row>
      </sheetData>
      <sheetData sheetId="3459">
        <row r="9">
          <cell r="A9" t="str">
            <v>A</v>
          </cell>
        </row>
      </sheetData>
      <sheetData sheetId="3460">
        <row r="9">
          <cell r="A9" t="str">
            <v>A</v>
          </cell>
        </row>
      </sheetData>
      <sheetData sheetId="3461">
        <row r="9">
          <cell r="A9" t="str">
            <v>A</v>
          </cell>
        </row>
      </sheetData>
      <sheetData sheetId="3462">
        <row r="9">
          <cell r="A9" t="str">
            <v>A</v>
          </cell>
        </row>
      </sheetData>
      <sheetData sheetId="3463">
        <row r="9">
          <cell r="A9" t="str">
            <v>A</v>
          </cell>
        </row>
      </sheetData>
      <sheetData sheetId="3464">
        <row r="9">
          <cell r="A9" t="str">
            <v>A</v>
          </cell>
        </row>
      </sheetData>
      <sheetData sheetId="3465">
        <row r="9">
          <cell r="A9" t="str">
            <v>A</v>
          </cell>
        </row>
      </sheetData>
      <sheetData sheetId="3466">
        <row r="9">
          <cell r="A9" t="str">
            <v>A</v>
          </cell>
        </row>
      </sheetData>
      <sheetData sheetId="3467">
        <row r="9">
          <cell r="A9" t="str">
            <v>A</v>
          </cell>
        </row>
      </sheetData>
      <sheetData sheetId="3468">
        <row r="9">
          <cell r="A9" t="str">
            <v>A</v>
          </cell>
        </row>
      </sheetData>
      <sheetData sheetId="3469">
        <row r="9">
          <cell r="A9" t="str">
            <v>A</v>
          </cell>
        </row>
      </sheetData>
      <sheetData sheetId="3470">
        <row r="9">
          <cell r="A9" t="str">
            <v>A</v>
          </cell>
        </row>
      </sheetData>
      <sheetData sheetId="3471">
        <row r="9">
          <cell r="A9" t="str">
            <v>A</v>
          </cell>
        </row>
      </sheetData>
      <sheetData sheetId="3472">
        <row r="9">
          <cell r="A9" t="str">
            <v>A</v>
          </cell>
        </row>
      </sheetData>
      <sheetData sheetId="3473">
        <row r="9">
          <cell r="A9" t="str">
            <v>A</v>
          </cell>
        </row>
      </sheetData>
      <sheetData sheetId="3474">
        <row r="9">
          <cell r="A9" t="str">
            <v>A</v>
          </cell>
        </row>
      </sheetData>
      <sheetData sheetId="3475">
        <row r="9">
          <cell r="A9" t="str">
            <v>A</v>
          </cell>
        </row>
      </sheetData>
      <sheetData sheetId="3476">
        <row r="9">
          <cell r="A9" t="str">
            <v>A</v>
          </cell>
        </row>
      </sheetData>
      <sheetData sheetId="3477">
        <row r="9">
          <cell r="A9" t="str">
            <v>A</v>
          </cell>
        </row>
      </sheetData>
      <sheetData sheetId="3478">
        <row r="9">
          <cell r="A9" t="str">
            <v>A</v>
          </cell>
        </row>
      </sheetData>
      <sheetData sheetId="3479">
        <row r="9">
          <cell r="A9" t="str">
            <v>A</v>
          </cell>
        </row>
      </sheetData>
      <sheetData sheetId="3480">
        <row r="9">
          <cell r="A9" t="str">
            <v>A</v>
          </cell>
        </row>
      </sheetData>
      <sheetData sheetId="3481">
        <row r="9">
          <cell r="A9" t="str">
            <v>A</v>
          </cell>
        </row>
      </sheetData>
      <sheetData sheetId="3482">
        <row r="9">
          <cell r="A9" t="str">
            <v>A</v>
          </cell>
        </row>
      </sheetData>
      <sheetData sheetId="3483">
        <row r="9">
          <cell r="A9" t="str">
            <v>A</v>
          </cell>
        </row>
      </sheetData>
      <sheetData sheetId="3484">
        <row r="9">
          <cell r="A9" t="str">
            <v>A</v>
          </cell>
        </row>
      </sheetData>
      <sheetData sheetId="3485">
        <row r="9">
          <cell r="A9" t="str">
            <v>A</v>
          </cell>
        </row>
      </sheetData>
      <sheetData sheetId="3486">
        <row r="9">
          <cell r="A9" t="str">
            <v>A</v>
          </cell>
        </row>
      </sheetData>
      <sheetData sheetId="3487">
        <row r="9">
          <cell r="A9" t="str">
            <v>A</v>
          </cell>
        </row>
      </sheetData>
      <sheetData sheetId="3488">
        <row r="9">
          <cell r="A9" t="str">
            <v>A</v>
          </cell>
        </row>
      </sheetData>
      <sheetData sheetId="3489">
        <row r="9">
          <cell r="A9" t="str">
            <v>A</v>
          </cell>
        </row>
      </sheetData>
      <sheetData sheetId="3490">
        <row r="9">
          <cell r="A9" t="str">
            <v>A</v>
          </cell>
        </row>
      </sheetData>
      <sheetData sheetId="3491">
        <row r="9">
          <cell r="A9" t="str">
            <v>A</v>
          </cell>
        </row>
      </sheetData>
      <sheetData sheetId="3492">
        <row r="9">
          <cell r="A9" t="str">
            <v>A</v>
          </cell>
        </row>
      </sheetData>
      <sheetData sheetId="3493">
        <row r="9">
          <cell r="A9" t="str">
            <v>A</v>
          </cell>
        </row>
      </sheetData>
      <sheetData sheetId="3494">
        <row r="9">
          <cell r="A9" t="str">
            <v>A</v>
          </cell>
        </row>
      </sheetData>
      <sheetData sheetId="3495">
        <row r="9">
          <cell r="A9" t="str">
            <v>A</v>
          </cell>
        </row>
      </sheetData>
      <sheetData sheetId="3496">
        <row r="9">
          <cell r="A9" t="str">
            <v>A</v>
          </cell>
        </row>
      </sheetData>
      <sheetData sheetId="3497">
        <row r="9">
          <cell r="A9" t="str">
            <v>A</v>
          </cell>
        </row>
      </sheetData>
      <sheetData sheetId="3498">
        <row r="9">
          <cell r="A9" t="str">
            <v>A</v>
          </cell>
        </row>
      </sheetData>
      <sheetData sheetId="3499">
        <row r="9">
          <cell r="A9" t="str">
            <v>A</v>
          </cell>
        </row>
      </sheetData>
      <sheetData sheetId="3500">
        <row r="9">
          <cell r="A9" t="str">
            <v>A</v>
          </cell>
        </row>
      </sheetData>
      <sheetData sheetId="3501">
        <row r="9">
          <cell r="A9" t="str">
            <v>A</v>
          </cell>
        </row>
      </sheetData>
      <sheetData sheetId="3502">
        <row r="9">
          <cell r="A9" t="str">
            <v>A</v>
          </cell>
        </row>
      </sheetData>
      <sheetData sheetId="3503">
        <row r="9">
          <cell r="A9" t="str">
            <v>A</v>
          </cell>
        </row>
      </sheetData>
      <sheetData sheetId="3504">
        <row r="9">
          <cell r="A9" t="str">
            <v>A</v>
          </cell>
        </row>
      </sheetData>
      <sheetData sheetId="3505">
        <row r="9">
          <cell r="A9" t="str">
            <v>A</v>
          </cell>
        </row>
      </sheetData>
      <sheetData sheetId="3506">
        <row r="9">
          <cell r="A9" t="str">
            <v>A</v>
          </cell>
        </row>
      </sheetData>
      <sheetData sheetId="3507">
        <row r="9">
          <cell r="A9" t="str">
            <v>A</v>
          </cell>
        </row>
      </sheetData>
      <sheetData sheetId="3508">
        <row r="9">
          <cell r="A9" t="str">
            <v>A</v>
          </cell>
        </row>
      </sheetData>
      <sheetData sheetId="3509">
        <row r="9">
          <cell r="A9" t="str">
            <v>A</v>
          </cell>
        </row>
      </sheetData>
      <sheetData sheetId="3510">
        <row r="9">
          <cell r="A9" t="str">
            <v>A</v>
          </cell>
        </row>
      </sheetData>
      <sheetData sheetId="3511">
        <row r="9">
          <cell r="A9" t="str">
            <v>A</v>
          </cell>
        </row>
      </sheetData>
      <sheetData sheetId="3512">
        <row r="9">
          <cell r="A9" t="str">
            <v>A</v>
          </cell>
        </row>
      </sheetData>
      <sheetData sheetId="3513">
        <row r="9">
          <cell r="A9" t="str">
            <v>A</v>
          </cell>
        </row>
      </sheetData>
      <sheetData sheetId="3514">
        <row r="9">
          <cell r="A9" t="str">
            <v>A</v>
          </cell>
        </row>
      </sheetData>
      <sheetData sheetId="3515">
        <row r="9">
          <cell r="A9" t="str">
            <v>A</v>
          </cell>
        </row>
      </sheetData>
      <sheetData sheetId="3516">
        <row r="9">
          <cell r="A9" t="str">
            <v>A</v>
          </cell>
        </row>
      </sheetData>
      <sheetData sheetId="3517">
        <row r="9">
          <cell r="A9" t="str">
            <v>A</v>
          </cell>
        </row>
      </sheetData>
      <sheetData sheetId="3518">
        <row r="9">
          <cell r="A9" t="str">
            <v>A</v>
          </cell>
        </row>
      </sheetData>
      <sheetData sheetId="3519">
        <row r="9">
          <cell r="A9" t="str">
            <v>A</v>
          </cell>
        </row>
      </sheetData>
      <sheetData sheetId="3520">
        <row r="9">
          <cell r="A9" t="str">
            <v>A</v>
          </cell>
        </row>
      </sheetData>
      <sheetData sheetId="3521">
        <row r="9">
          <cell r="A9" t="str">
            <v>A</v>
          </cell>
        </row>
      </sheetData>
      <sheetData sheetId="3522">
        <row r="9">
          <cell r="A9" t="str">
            <v>A</v>
          </cell>
        </row>
      </sheetData>
      <sheetData sheetId="3523">
        <row r="9">
          <cell r="A9" t="str">
            <v>A</v>
          </cell>
        </row>
      </sheetData>
      <sheetData sheetId="3524">
        <row r="9">
          <cell r="A9" t="str">
            <v>A</v>
          </cell>
        </row>
      </sheetData>
      <sheetData sheetId="3525">
        <row r="9">
          <cell r="A9" t="str">
            <v>A</v>
          </cell>
        </row>
      </sheetData>
      <sheetData sheetId="3526">
        <row r="9">
          <cell r="A9" t="str">
            <v>A</v>
          </cell>
        </row>
      </sheetData>
      <sheetData sheetId="3527">
        <row r="9">
          <cell r="A9" t="str">
            <v>A</v>
          </cell>
        </row>
      </sheetData>
      <sheetData sheetId="3528">
        <row r="9">
          <cell r="A9" t="str">
            <v>A</v>
          </cell>
        </row>
      </sheetData>
      <sheetData sheetId="3529">
        <row r="9">
          <cell r="A9" t="str">
            <v>A</v>
          </cell>
        </row>
      </sheetData>
      <sheetData sheetId="3530">
        <row r="9">
          <cell r="A9" t="str">
            <v>A</v>
          </cell>
        </row>
      </sheetData>
      <sheetData sheetId="3531">
        <row r="9">
          <cell r="A9" t="str">
            <v>A</v>
          </cell>
        </row>
      </sheetData>
      <sheetData sheetId="3532">
        <row r="9">
          <cell r="A9" t="str">
            <v>A</v>
          </cell>
        </row>
      </sheetData>
      <sheetData sheetId="3533">
        <row r="9">
          <cell r="A9" t="str">
            <v>A</v>
          </cell>
        </row>
      </sheetData>
      <sheetData sheetId="3534">
        <row r="9">
          <cell r="A9" t="str">
            <v>A</v>
          </cell>
        </row>
      </sheetData>
      <sheetData sheetId="3535">
        <row r="9">
          <cell r="A9" t="str">
            <v>A</v>
          </cell>
        </row>
      </sheetData>
      <sheetData sheetId="3536">
        <row r="9">
          <cell r="A9" t="str">
            <v>A</v>
          </cell>
        </row>
      </sheetData>
      <sheetData sheetId="3537">
        <row r="9">
          <cell r="A9" t="str">
            <v>A</v>
          </cell>
        </row>
      </sheetData>
      <sheetData sheetId="3538">
        <row r="9">
          <cell r="A9" t="str">
            <v>A</v>
          </cell>
        </row>
      </sheetData>
      <sheetData sheetId="3539">
        <row r="9">
          <cell r="A9" t="str">
            <v>A</v>
          </cell>
        </row>
      </sheetData>
      <sheetData sheetId="3540">
        <row r="9">
          <cell r="A9" t="str">
            <v>A</v>
          </cell>
        </row>
      </sheetData>
      <sheetData sheetId="3541">
        <row r="9">
          <cell r="A9" t="str">
            <v>A</v>
          </cell>
        </row>
      </sheetData>
      <sheetData sheetId="3542">
        <row r="9">
          <cell r="A9" t="str">
            <v>A</v>
          </cell>
        </row>
      </sheetData>
      <sheetData sheetId="3543">
        <row r="9">
          <cell r="A9" t="str">
            <v>A</v>
          </cell>
        </row>
      </sheetData>
      <sheetData sheetId="3544">
        <row r="9">
          <cell r="A9" t="str">
            <v>A</v>
          </cell>
        </row>
      </sheetData>
      <sheetData sheetId="3545">
        <row r="9">
          <cell r="A9" t="str">
            <v>A</v>
          </cell>
        </row>
      </sheetData>
      <sheetData sheetId="3546">
        <row r="9">
          <cell r="A9" t="str">
            <v>A</v>
          </cell>
        </row>
      </sheetData>
      <sheetData sheetId="3547">
        <row r="9">
          <cell r="A9" t="str">
            <v>A</v>
          </cell>
        </row>
      </sheetData>
      <sheetData sheetId="3548">
        <row r="9">
          <cell r="A9" t="str">
            <v>A</v>
          </cell>
        </row>
      </sheetData>
      <sheetData sheetId="3549">
        <row r="9">
          <cell r="A9" t="str">
            <v>A</v>
          </cell>
        </row>
      </sheetData>
      <sheetData sheetId="3550">
        <row r="9">
          <cell r="A9" t="str">
            <v>A</v>
          </cell>
        </row>
      </sheetData>
      <sheetData sheetId="3551">
        <row r="9">
          <cell r="A9" t="str">
            <v>A</v>
          </cell>
        </row>
      </sheetData>
      <sheetData sheetId="3552">
        <row r="9">
          <cell r="A9" t="str">
            <v>A</v>
          </cell>
        </row>
      </sheetData>
      <sheetData sheetId="3553">
        <row r="9">
          <cell r="A9" t="str">
            <v>A</v>
          </cell>
        </row>
      </sheetData>
      <sheetData sheetId="3554">
        <row r="9">
          <cell r="A9" t="str">
            <v>A</v>
          </cell>
        </row>
      </sheetData>
      <sheetData sheetId="3555">
        <row r="9">
          <cell r="A9" t="str">
            <v>A</v>
          </cell>
        </row>
      </sheetData>
      <sheetData sheetId="3556">
        <row r="9">
          <cell r="A9" t="str">
            <v>A</v>
          </cell>
        </row>
      </sheetData>
      <sheetData sheetId="3557">
        <row r="9">
          <cell r="A9" t="str">
            <v>A</v>
          </cell>
        </row>
      </sheetData>
      <sheetData sheetId="3558">
        <row r="9">
          <cell r="A9" t="str">
            <v>A</v>
          </cell>
        </row>
      </sheetData>
      <sheetData sheetId="3559">
        <row r="9">
          <cell r="A9" t="str">
            <v>A</v>
          </cell>
        </row>
      </sheetData>
      <sheetData sheetId="3560">
        <row r="9">
          <cell r="A9" t="str">
            <v>A</v>
          </cell>
        </row>
      </sheetData>
      <sheetData sheetId="3561">
        <row r="9">
          <cell r="A9" t="str">
            <v>A</v>
          </cell>
        </row>
      </sheetData>
      <sheetData sheetId="3562">
        <row r="9">
          <cell r="A9" t="str">
            <v>A</v>
          </cell>
        </row>
      </sheetData>
      <sheetData sheetId="3563">
        <row r="9">
          <cell r="A9" t="str">
            <v>A</v>
          </cell>
        </row>
      </sheetData>
      <sheetData sheetId="3564">
        <row r="9">
          <cell r="A9" t="str">
            <v>A</v>
          </cell>
        </row>
      </sheetData>
      <sheetData sheetId="3565">
        <row r="9">
          <cell r="A9" t="str">
            <v>A</v>
          </cell>
        </row>
      </sheetData>
      <sheetData sheetId="3566">
        <row r="9">
          <cell r="A9" t="str">
            <v>A</v>
          </cell>
        </row>
      </sheetData>
      <sheetData sheetId="3567">
        <row r="9">
          <cell r="A9" t="str">
            <v>A</v>
          </cell>
        </row>
      </sheetData>
      <sheetData sheetId="3568">
        <row r="9">
          <cell r="A9" t="str">
            <v>A</v>
          </cell>
        </row>
      </sheetData>
      <sheetData sheetId="3569">
        <row r="9">
          <cell r="A9" t="str">
            <v>A</v>
          </cell>
        </row>
      </sheetData>
      <sheetData sheetId="3570">
        <row r="9">
          <cell r="A9" t="str">
            <v>A</v>
          </cell>
        </row>
      </sheetData>
      <sheetData sheetId="3571">
        <row r="9">
          <cell r="A9" t="str">
            <v>A</v>
          </cell>
        </row>
      </sheetData>
      <sheetData sheetId="3572">
        <row r="9">
          <cell r="A9" t="str">
            <v>A</v>
          </cell>
        </row>
      </sheetData>
      <sheetData sheetId="3573">
        <row r="9">
          <cell r="A9" t="str">
            <v>A</v>
          </cell>
        </row>
      </sheetData>
      <sheetData sheetId="3574">
        <row r="9">
          <cell r="A9" t="str">
            <v>A</v>
          </cell>
        </row>
      </sheetData>
      <sheetData sheetId="3575">
        <row r="9">
          <cell r="A9" t="str">
            <v>A</v>
          </cell>
        </row>
      </sheetData>
      <sheetData sheetId="3576">
        <row r="9">
          <cell r="A9" t="str">
            <v>A</v>
          </cell>
        </row>
      </sheetData>
      <sheetData sheetId="3577">
        <row r="9">
          <cell r="A9" t="str">
            <v>A</v>
          </cell>
        </row>
      </sheetData>
      <sheetData sheetId="3578">
        <row r="9">
          <cell r="A9" t="str">
            <v>A</v>
          </cell>
        </row>
      </sheetData>
      <sheetData sheetId="3579">
        <row r="9">
          <cell r="A9" t="str">
            <v>A</v>
          </cell>
        </row>
      </sheetData>
      <sheetData sheetId="3580">
        <row r="9">
          <cell r="A9" t="str">
            <v>A</v>
          </cell>
        </row>
      </sheetData>
      <sheetData sheetId="3581">
        <row r="9">
          <cell r="A9" t="str">
            <v>A</v>
          </cell>
        </row>
      </sheetData>
      <sheetData sheetId="3582">
        <row r="9">
          <cell r="A9" t="str">
            <v>A</v>
          </cell>
        </row>
      </sheetData>
      <sheetData sheetId="3583">
        <row r="9">
          <cell r="A9" t="str">
            <v>A</v>
          </cell>
        </row>
      </sheetData>
      <sheetData sheetId="3584">
        <row r="9">
          <cell r="A9" t="str">
            <v>A</v>
          </cell>
        </row>
      </sheetData>
      <sheetData sheetId="3585">
        <row r="9">
          <cell r="A9" t="str">
            <v>A</v>
          </cell>
        </row>
      </sheetData>
      <sheetData sheetId="3586">
        <row r="9">
          <cell r="A9" t="str">
            <v>A</v>
          </cell>
        </row>
      </sheetData>
      <sheetData sheetId="3587">
        <row r="9">
          <cell r="A9" t="str">
            <v>A</v>
          </cell>
        </row>
      </sheetData>
      <sheetData sheetId="3588">
        <row r="9">
          <cell r="A9" t="str">
            <v>A</v>
          </cell>
        </row>
      </sheetData>
      <sheetData sheetId="3589">
        <row r="9">
          <cell r="A9" t="str">
            <v>A</v>
          </cell>
        </row>
      </sheetData>
      <sheetData sheetId="3590">
        <row r="9">
          <cell r="A9" t="str">
            <v>A</v>
          </cell>
        </row>
      </sheetData>
      <sheetData sheetId="3591">
        <row r="9">
          <cell r="A9" t="str">
            <v>A</v>
          </cell>
        </row>
      </sheetData>
      <sheetData sheetId="3592">
        <row r="9">
          <cell r="A9" t="str">
            <v>A</v>
          </cell>
        </row>
      </sheetData>
      <sheetData sheetId="3593">
        <row r="9">
          <cell r="A9" t="str">
            <v>A</v>
          </cell>
        </row>
      </sheetData>
      <sheetData sheetId="3594">
        <row r="9">
          <cell r="A9" t="str">
            <v>A</v>
          </cell>
        </row>
      </sheetData>
      <sheetData sheetId="3595">
        <row r="9">
          <cell r="A9" t="str">
            <v>A</v>
          </cell>
        </row>
      </sheetData>
      <sheetData sheetId="3596">
        <row r="9">
          <cell r="A9" t="str">
            <v>A</v>
          </cell>
        </row>
      </sheetData>
      <sheetData sheetId="3597">
        <row r="9">
          <cell r="A9" t="str">
            <v>A</v>
          </cell>
        </row>
      </sheetData>
      <sheetData sheetId="3598">
        <row r="9">
          <cell r="A9" t="str">
            <v>A</v>
          </cell>
        </row>
      </sheetData>
      <sheetData sheetId="3599">
        <row r="9">
          <cell r="A9" t="str">
            <v>A</v>
          </cell>
        </row>
      </sheetData>
      <sheetData sheetId="3600">
        <row r="9">
          <cell r="A9" t="str">
            <v>A</v>
          </cell>
        </row>
      </sheetData>
      <sheetData sheetId="3601">
        <row r="9">
          <cell r="A9" t="str">
            <v>A</v>
          </cell>
        </row>
      </sheetData>
      <sheetData sheetId="3602">
        <row r="9">
          <cell r="A9" t="str">
            <v>A</v>
          </cell>
        </row>
      </sheetData>
      <sheetData sheetId="3603">
        <row r="9">
          <cell r="A9" t="str">
            <v>A</v>
          </cell>
        </row>
      </sheetData>
      <sheetData sheetId="3604">
        <row r="9">
          <cell r="A9" t="str">
            <v>A</v>
          </cell>
        </row>
      </sheetData>
      <sheetData sheetId="3605">
        <row r="9">
          <cell r="A9" t="str">
            <v>A</v>
          </cell>
        </row>
      </sheetData>
      <sheetData sheetId="3606">
        <row r="9">
          <cell r="A9" t="str">
            <v>A</v>
          </cell>
        </row>
      </sheetData>
      <sheetData sheetId="3607">
        <row r="9">
          <cell r="A9" t="str">
            <v>A</v>
          </cell>
        </row>
      </sheetData>
      <sheetData sheetId="3608">
        <row r="9">
          <cell r="A9" t="str">
            <v>A</v>
          </cell>
        </row>
      </sheetData>
      <sheetData sheetId="3609">
        <row r="9">
          <cell r="A9" t="str">
            <v>A</v>
          </cell>
        </row>
      </sheetData>
      <sheetData sheetId="3610">
        <row r="9">
          <cell r="A9" t="str">
            <v>A</v>
          </cell>
        </row>
      </sheetData>
      <sheetData sheetId="3611">
        <row r="9">
          <cell r="A9" t="str">
            <v>A</v>
          </cell>
        </row>
      </sheetData>
      <sheetData sheetId="3612">
        <row r="9">
          <cell r="A9" t="str">
            <v>A</v>
          </cell>
        </row>
      </sheetData>
      <sheetData sheetId="3613">
        <row r="9">
          <cell r="A9" t="str">
            <v>A</v>
          </cell>
        </row>
      </sheetData>
      <sheetData sheetId="3614">
        <row r="9">
          <cell r="A9" t="str">
            <v>A</v>
          </cell>
        </row>
      </sheetData>
      <sheetData sheetId="3615">
        <row r="9">
          <cell r="A9" t="str">
            <v>A</v>
          </cell>
        </row>
      </sheetData>
      <sheetData sheetId="3616">
        <row r="9">
          <cell r="A9" t="str">
            <v>A</v>
          </cell>
        </row>
      </sheetData>
      <sheetData sheetId="3617">
        <row r="9">
          <cell r="A9" t="str">
            <v>A</v>
          </cell>
        </row>
      </sheetData>
      <sheetData sheetId="3618">
        <row r="9">
          <cell r="A9" t="str">
            <v>A</v>
          </cell>
        </row>
      </sheetData>
      <sheetData sheetId="3619">
        <row r="9">
          <cell r="A9" t="str">
            <v>A</v>
          </cell>
        </row>
      </sheetData>
      <sheetData sheetId="3620">
        <row r="9">
          <cell r="A9" t="str">
            <v>A</v>
          </cell>
        </row>
      </sheetData>
      <sheetData sheetId="3621">
        <row r="9">
          <cell r="A9" t="str">
            <v>A</v>
          </cell>
        </row>
      </sheetData>
      <sheetData sheetId="3622">
        <row r="9">
          <cell r="A9" t="str">
            <v>A</v>
          </cell>
        </row>
      </sheetData>
      <sheetData sheetId="3623">
        <row r="9">
          <cell r="A9" t="str">
            <v>A</v>
          </cell>
        </row>
      </sheetData>
      <sheetData sheetId="3624">
        <row r="9">
          <cell r="A9" t="str">
            <v>A</v>
          </cell>
        </row>
      </sheetData>
      <sheetData sheetId="3625">
        <row r="9">
          <cell r="A9" t="str">
            <v>A</v>
          </cell>
        </row>
      </sheetData>
      <sheetData sheetId="3626">
        <row r="9">
          <cell r="A9" t="str">
            <v>A</v>
          </cell>
        </row>
      </sheetData>
      <sheetData sheetId="3627">
        <row r="9">
          <cell r="A9" t="str">
            <v>A</v>
          </cell>
        </row>
      </sheetData>
      <sheetData sheetId="3628">
        <row r="9">
          <cell r="A9" t="str">
            <v>A</v>
          </cell>
        </row>
      </sheetData>
      <sheetData sheetId="3629">
        <row r="9">
          <cell r="A9" t="str">
            <v>A</v>
          </cell>
        </row>
      </sheetData>
      <sheetData sheetId="3630">
        <row r="9">
          <cell r="A9" t="str">
            <v>A</v>
          </cell>
        </row>
      </sheetData>
      <sheetData sheetId="3631">
        <row r="9">
          <cell r="A9" t="str">
            <v>A</v>
          </cell>
        </row>
      </sheetData>
      <sheetData sheetId="3632">
        <row r="9">
          <cell r="A9" t="str">
            <v>A</v>
          </cell>
        </row>
      </sheetData>
      <sheetData sheetId="3633">
        <row r="9">
          <cell r="A9" t="str">
            <v>A</v>
          </cell>
        </row>
      </sheetData>
      <sheetData sheetId="3634">
        <row r="9">
          <cell r="A9" t="str">
            <v>A</v>
          </cell>
        </row>
      </sheetData>
      <sheetData sheetId="3635">
        <row r="9">
          <cell r="A9" t="str">
            <v>A</v>
          </cell>
        </row>
      </sheetData>
      <sheetData sheetId="3636" refreshError="1"/>
      <sheetData sheetId="3637">
        <row r="9">
          <cell r="A9" t="str">
            <v>A</v>
          </cell>
        </row>
      </sheetData>
      <sheetData sheetId="3638">
        <row r="9">
          <cell r="A9" t="str">
            <v>A</v>
          </cell>
        </row>
      </sheetData>
      <sheetData sheetId="3639">
        <row r="9">
          <cell r="A9" t="str">
            <v>A</v>
          </cell>
        </row>
      </sheetData>
      <sheetData sheetId="3640">
        <row r="9">
          <cell r="A9" t="str">
            <v>A</v>
          </cell>
        </row>
      </sheetData>
      <sheetData sheetId="3641">
        <row r="9">
          <cell r="A9" t="str">
            <v>A</v>
          </cell>
        </row>
      </sheetData>
      <sheetData sheetId="3642">
        <row r="9">
          <cell r="A9" t="str">
            <v>A</v>
          </cell>
        </row>
      </sheetData>
      <sheetData sheetId="3643">
        <row r="9">
          <cell r="A9" t="str">
            <v>A</v>
          </cell>
        </row>
      </sheetData>
      <sheetData sheetId="3644">
        <row r="9">
          <cell r="A9" t="str">
            <v>A</v>
          </cell>
        </row>
      </sheetData>
      <sheetData sheetId="3645">
        <row r="9">
          <cell r="A9" t="str">
            <v>A</v>
          </cell>
        </row>
      </sheetData>
      <sheetData sheetId="3646">
        <row r="9">
          <cell r="A9" t="str">
            <v>A</v>
          </cell>
        </row>
      </sheetData>
      <sheetData sheetId="3647">
        <row r="9">
          <cell r="A9" t="str">
            <v>A</v>
          </cell>
        </row>
      </sheetData>
      <sheetData sheetId="3648" refreshError="1"/>
      <sheetData sheetId="3649">
        <row r="9">
          <cell r="A9" t="str">
            <v>A</v>
          </cell>
        </row>
      </sheetData>
      <sheetData sheetId="3650" refreshError="1"/>
      <sheetData sheetId="3651">
        <row r="9">
          <cell r="A9" t="str">
            <v>A</v>
          </cell>
        </row>
      </sheetData>
      <sheetData sheetId="3652">
        <row r="9">
          <cell r="A9" t="str">
            <v>A</v>
          </cell>
        </row>
      </sheetData>
      <sheetData sheetId="3653">
        <row r="9">
          <cell r="A9" t="str">
            <v>A</v>
          </cell>
        </row>
      </sheetData>
      <sheetData sheetId="3654">
        <row r="9">
          <cell r="A9" t="str">
            <v>A</v>
          </cell>
        </row>
      </sheetData>
      <sheetData sheetId="3655">
        <row r="9">
          <cell r="A9" t="str">
            <v>A</v>
          </cell>
        </row>
      </sheetData>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efreshError="1"/>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efreshError="1"/>
      <sheetData sheetId="3672">
        <row r="9">
          <cell r="A9" t="str">
            <v>A</v>
          </cell>
        </row>
      </sheetData>
      <sheetData sheetId="3673">
        <row r="9">
          <cell r="A9" t="str">
            <v>A</v>
          </cell>
        </row>
      </sheetData>
      <sheetData sheetId="3674">
        <row r="9">
          <cell r="A9" t="str">
            <v>A</v>
          </cell>
        </row>
      </sheetData>
      <sheetData sheetId="3675" refreshError="1"/>
      <sheetData sheetId="3676">
        <row r="9">
          <cell r="A9" t="str">
            <v>A</v>
          </cell>
        </row>
      </sheetData>
      <sheetData sheetId="3677" refreshError="1"/>
      <sheetData sheetId="3678">
        <row r="9">
          <cell r="A9" t="str">
            <v>A</v>
          </cell>
        </row>
      </sheetData>
      <sheetData sheetId="3679">
        <row r="9">
          <cell r="A9" t="str">
            <v>A</v>
          </cell>
        </row>
      </sheetData>
      <sheetData sheetId="3680" refreshError="1"/>
      <sheetData sheetId="3681"/>
      <sheetData sheetId="3682" refreshError="1"/>
      <sheetData sheetId="3683" refreshError="1"/>
      <sheetData sheetId="3684" refreshError="1"/>
      <sheetData sheetId="3685" refreshError="1"/>
      <sheetData sheetId="3686"/>
      <sheetData sheetId="3687" refreshError="1"/>
      <sheetData sheetId="3688">
        <row r="9">
          <cell r="A9" t="str">
            <v>A</v>
          </cell>
        </row>
      </sheetData>
      <sheetData sheetId="3689">
        <row r="9">
          <cell r="A9" t="str">
            <v>A</v>
          </cell>
        </row>
      </sheetData>
      <sheetData sheetId="3690">
        <row r="9">
          <cell r="A9" t="str">
            <v>A</v>
          </cell>
        </row>
      </sheetData>
      <sheetData sheetId="3691">
        <row r="9">
          <cell r="A9" t="str">
            <v>A</v>
          </cell>
        </row>
      </sheetData>
      <sheetData sheetId="3692">
        <row r="9">
          <cell r="A9" t="str">
            <v>A</v>
          </cell>
        </row>
      </sheetData>
      <sheetData sheetId="3693">
        <row r="9">
          <cell r="A9" t="str">
            <v>A</v>
          </cell>
        </row>
      </sheetData>
      <sheetData sheetId="3694" refreshError="1"/>
      <sheetData sheetId="3695" refreshError="1"/>
      <sheetData sheetId="3696" refreshError="1"/>
      <sheetData sheetId="3697" refreshError="1"/>
      <sheetData sheetId="3698">
        <row r="9">
          <cell r="A9" t="str">
            <v>A</v>
          </cell>
        </row>
      </sheetData>
      <sheetData sheetId="3699">
        <row r="9">
          <cell r="A9" t="str">
            <v>A</v>
          </cell>
        </row>
      </sheetData>
      <sheetData sheetId="3700">
        <row r="9">
          <cell r="A9" t="str">
            <v>A</v>
          </cell>
        </row>
      </sheetData>
      <sheetData sheetId="3701" refreshError="1"/>
      <sheetData sheetId="3702">
        <row r="9">
          <cell r="A9" t="str">
            <v>A</v>
          </cell>
        </row>
      </sheetData>
      <sheetData sheetId="3703">
        <row r="9">
          <cell r="A9" t="str">
            <v>A</v>
          </cell>
        </row>
      </sheetData>
      <sheetData sheetId="3704">
        <row r="9">
          <cell r="A9" t="str">
            <v>A</v>
          </cell>
        </row>
      </sheetData>
      <sheetData sheetId="3705">
        <row r="9">
          <cell r="A9" t="str">
            <v>A</v>
          </cell>
        </row>
      </sheetData>
      <sheetData sheetId="3706">
        <row r="9">
          <cell r="A9" t="str">
            <v>A</v>
          </cell>
        </row>
      </sheetData>
      <sheetData sheetId="3707" refreshError="1"/>
      <sheetData sheetId="3708">
        <row r="9">
          <cell r="A9" t="str">
            <v>A</v>
          </cell>
        </row>
      </sheetData>
      <sheetData sheetId="3709">
        <row r="9">
          <cell r="A9" t="str">
            <v>A</v>
          </cell>
        </row>
      </sheetData>
      <sheetData sheetId="3710" refreshError="1"/>
      <sheetData sheetId="3711" refreshError="1"/>
      <sheetData sheetId="3712" refreshError="1"/>
      <sheetData sheetId="3713" refreshError="1"/>
      <sheetData sheetId="3714">
        <row r="9">
          <cell r="A9" t="str">
            <v>A</v>
          </cell>
        </row>
      </sheetData>
      <sheetData sheetId="3715">
        <row r="9">
          <cell r="A9" t="str">
            <v>A</v>
          </cell>
        </row>
      </sheetData>
      <sheetData sheetId="3716">
        <row r="9">
          <cell r="A9" t="str">
            <v>A</v>
          </cell>
        </row>
      </sheetData>
      <sheetData sheetId="3717">
        <row r="9">
          <cell r="A9" t="str">
            <v>A</v>
          </cell>
        </row>
      </sheetData>
      <sheetData sheetId="3718">
        <row r="9">
          <cell r="A9" t="str">
            <v>A</v>
          </cell>
        </row>
      </sheetData>
      <sheetData sheetId="3719" refreshError="1"/>
      <sheetData sheetId="3720" refreshError="1"/>
      <sheetData sheetId="3721" refreshError="1"/>
      <sheetData sheetId="3722" refreshError="1"/>
      <sheetData sheetId="3723" refreshError="1"/>
      <sheetData sheetId="3724">
        <row r="9">
          <cell r="A9" t="str">
            <v>A</v>
          </cell>
        </row>
      </sheetData>
      <sheetData sheetId="3725">
        <row r="9">
          <cell r="A9" t="str">
            <v>A</v>
          </cell>
        </row>
      </sheetData>
      <sheetData sheetId="3726">
        <row r="9">
          <cell r="A9" t="str">
            <v>A</v>
          </cell>
        </row>
      </sheetData>
      <sheetData sheetId="3727">
        <row r="9">
          <cell r="A9" t="str">
            <v>A</v>
          </cell>
        </row>
      </sheetData>
      <sheetData sheetId="3728">
        <row r="9">
          <cell r="A9" t="str">
            <v>A</v>
          </cell>
        </row>
      </sheetData>
      <sheetData sheetId="3729">
        <row r="9">
          <cell r="A9" t="str">
            <v>A</v>
          </cell>
        </row>
      </sheetData>
      <sheetData sheetId="3730">
        <row r="9">
          <cell r="A9" t="str">
            <v>A</v>
          </cell>
        </row>
      </sheetData>
      <sheetData sheetId="3731">
        <row r="9">
          <cell r="A9" t="str">
            <v>A</v>
          </cell>
        </row>
      </sheetData>
      <sheetData sheetId="3732">
        <row r="9">
          <cell r="A9" t="str">
            <v>A</v>
          </cell>
        </row>
      </sheetData>
      <sheetData sheetId="3733">
        <row r="9">
          <cell r="A9" t="str">
            <v>A</v>
          </cell>
        </row>
      </sheetData>
      <sheetData sheetId="3734">
        <row r="9">
          <cell r="A9" t="str">
            <v>A</v>
          </cell>
        </row>
      </sheetData>
      <sheetData sheetId="3735">
        <row r="9">
          <cell r="A9" t="str">
            <v>A</v>
          </cell>
        </row>
      </sheetData>
      <sheetData sheetId="3736">
        <row r="9">
          <cell r="A9" t="str">
            <v>A</v>
          </cell>
        </row>
      </sheetData>
      <sheetData sheetId="3737">
        <row r="9">
          <cell r="A9" t="str">
            <v>A</v>
          </cell>
        </row>
      </sheetData>
      <sheetData sheetId="3738">
        <row r="9">
          <cell r="A9" t="str">
            <v>A</v>
          </cell>
        </row>
      </sheetData>
      <sheetData sheetId="3739">
        <row r="9">
          <cell r="A9" t="str">
            <v>A</v>
          </cell>
        </row>
      </sheetData>
      <sheetData sheetId="3740">
        <row r="9">
          <cell r="A9" t="str">
            <v>A</v>
          </cell>
        </row>
      </sheetData>
      <sheetData sheetId="3741">
        <row r="9">
          <cell r="A9" t="str">
            <v>A</v>
          </cell>
        </row>
      </sheetData>
      <sheetData sheetId="3742">
        <row r="9">
          <cell r="A9" t="str">
            <v>A</v>
          </cell>
        </row>
      </sheetData>
      <sheetData sheetId="3743">
        <row r="9">
          <cell r="A9" t="str">
            <v>A</v>
          </cell>
        </row>
      </sheetData>
      <sheetData sheetId="3744">
        <row r="9">
          <cell r="A9" t="str">
            <v>A</v>
          </cell>
        </row>
      </sheetData>
      <sheetData sheetId="3745">
        <row r="9">
          <cell r="A9" t="str">
            <v>A</v>
          </cell>
        </row>
      </sheetData>
      <sheetData sheetId="3746">
        <row r="9">
          <cell r="A9" t="str">
            <v>A</v>
          </cell>
        </row>
      </sheetData>
      <sheetData sheetId="3747">
        <row r="9">
          <cell r="A9" t="str">
            <v>A</v>
          </cell>
        </row>
      </sheetData>
      <sheetData sheetId="3748">
        <row r="9">
          <cell r="A9" t="str">
            <v>A</v>
          </cell>
        </row>
      </sheetData>
      <sheetData sheetId="3749">
        <row r="9">
          <cell r="A9" t="str">
            <v>A</v>
          </cell>
        </row>
      </sheetData>
      <sheetData sheetId="3750">
        <row r="9">
          <cell r="A9" t="str">
            <v>A</v>
          </cell>
        </row>
      </sheetData>
      <sheetData sheetId="3751">
        <row r="9">
          <cell r="A9" t="str">
            <v>A</v>
          </cell>
        </row>
      </sheetData>
      <sheetData sheetId="3752">
        <row r="9">
          <cell r="A9" t="str">
            <v>A</v>
          </cell>
        </row>
      </sheetData>
      <sheetData sheetId="3753">
        <row r="9">
          <cell r="A9" t="str">
            <v>A</v>
          </cell>
        </row>
      </sheetData>
      <sheetData sheetId="3754">
        <row r="9">
          <cell r="A9" t="str">
            <v>A</v>
          </cell>
        </row>
      </sheetData>
      <sheetData sheetId="3755">
        <row r="9">
          <cell r="A9" t="str">
            <v>A</v>
          </cell>
        </row>
      </sheetData>
      <sheetData sheetId="3756">
        <row r="9">
          <cell r="A9" t="str">
            <v>A</v>
          </cell>
        </row>
      </sheetData>
      <sheetData sheetId="3757">
        <row r="9">
          <cell r="A9" t="str">
            <v>A</v>
          </cell>
        </row>
      </sheetData>
      <sheetData sheetId="3758">
        <row r="9">
          <cell r="A9" t="str">
            <v>A</v>
          </cell>
        </row>
      </sheetData>
      <sheetData sheetId="3759">
        <row r="9">
          <cell r="A9" t="str">
            <v>A</v>
          </cell>
        </row>
      </sheetData>
      <sheetData sheetId="3760">
        <row r="9">
          <cell r="A9" t="str">
            <v>A</v>
          </cell>
        </row>
      </sheetData>
      <sheetData sheetId="3761">
        <row r="9">
          <cell r="A9" t="str">
            <v>A</v>
          </cell>
        </row>
      </sheetData>
      <sheetData sheetId="3762">
        <row r="9">
          <cell r="A9" t="str">
            <v>A</v>
          </cell>
        </row>
      </sheetData>
      <sheetData sheetId="3763">
        <row r="9">
          <cell r="A9" t="str">
            <v>A</v>
          </cell>
        </row>
      </sheetData>
      <sheetData sheetId="3764">
        <row r="9">
          <cell r="A9" t="str">
            <v>A</v>
          </cell>
        </row>
      </sheetData>
      <sheetData sheetId="3765">
        <row r="9">
          <cell r="A9" t="str">
            <v>A</v>
          </cell>
        </row>
      </sheetData>
      <sheetData sheetId="3766">
        <row r="9">
          <cell r="A9" t="str">
            <v>A</v>
          </cell>
        </row>
      </sheetData>
      <sheetData sheetId="3767">
        <row r="9">
          <cell r="A9" t="str">
            <v>A</v>
          </cell>
        </row>
      </sheetData>
      <sheetData sheetId="3768">
        <row r="9">
          <cell r="A9" t="str">
            <v>A</v>
          </cell>
        </row>
      </sheetData>
      <sheetData sheetId="3769">
        <row r="9">
          <cell r="A9" t="str">
            <v>A</v>
          </cell>
        </row>
      </sheetData>
      <sheetData sheetId="3770">
        <row r="9">
          <cell r="A9" t="str">
            <v>A</v>
          </cell>
        </row>
      </sheetData>
      <sheetData sheetId="3771">
        <row r="9">
          <cell r="A9" t="str">
            <v>A</v>
          </cell>
        </row>
      </sheetData>
      <sheetData sheetId="3772">
        <row r="9">
          <cell r="A9" t="str">
            <v>A</v>
          </cell>
        </row>
      </sheetData>
      <sheetData sheetId="3773">
        <row r="9">
          <cell r="A9" t="str">
            <v>A</v>
          </cell>
        </row>
      </sheetData>
      <sheetData sheetId="3774">
        <row r="9">
          <cell r="A9" t="str">
            <v>A</v>
          </cell>
        </row>
      </sheetData>
      <sheetData sheetId="3775">
        <row r="9">
          <cell r="A9" t="str">
            <v>A</v>
          </cell>
        </row>
      </sheetData>
      <sheetData sheetId="3776">
        <row r="9">
          <cell r="A9" t="str">
            <v>A</v>
          </cell>
        </row>
      </sheetData>
      <sheetData sheetId="3777">
        <row r="9">
          <cell r="A9" t="str">
            <v>A</v>
          </cell>
        </row>
      </sheetData>
      <sheetData sheetId="3778">
        <row r="9">
          <cell r="A9" t="str">
            <v>A</v>
          </cell>
        </row>
      </sheetData>
      <sheetData sheetId="3779">
        <row r="9">
          <cell r="A9" t="str">
            <v>A</v>
          </cell>
        </row>
      </sheetData>
      <sheetData sheetId="3780">
        <row r="9">
          <cell r="A9" t="str">
            <v>A</v>
          </cell>
        </row>
      </sheetData>
      <sheetData sheetId="3781">
        <row r="9">
          <cell r="A9" t="str">
            <v>A</v>
          </cell>
        </row>
      </sheetData>
      <sheetData sheetId="3782">
        <row r="9">
          <cell r="A9" t="str">
            <v>A</v>
          </cell>
        </row>
      </sheetData>
      <sheetData sheetId="3783">
        <row r="9">
          <cell r="A9" t="str">
            <v>A</v>
          </cell>
        </row>
      </sheetData>
      <sheetData sheetId="3784">
        <row r="9">
          <cell r="A9" t="str">
            <v>A</v>
          </cell>
        </row>
      </sheetData>
      <sheetData sheetId="3785">
        <row r="9">
          <cell r="A9" t="str">
            <v>A</v>
          </cell>
        </row>
      </sheetData>
      <sheetData sheetId="3786">
        <row r="9">
          <cell r="A9" t="str">
            <v>A</v>
          </cell>
        </row>
      </sheetData>
      <sheetData sheetId="3787">
        <row r="9">
          <cell r="A9" t="str">
            <v>A</v>
          </cell>
        </row>
      </sheetData>
      <sheetData sheetId="3788">
        <row r="9">
          <cell r="A9" t="str">
            <v>A</v>
          </cell>
        </row>
      </sheetData>
      <sheetData sheetId="3789">
        <row r="9">
          <cell r="A9" t="str">
            <v>A</v>
          </cell>
        </row>
      </sheetData>
      <sheetData sheetId="3790">
        <row r="9">
          <cell r="A9" t="str">
            <v>A</v>
          </cell>
        </row>
      </sheetData>
      <sheetData sheetId="3791">
        <row r="9">
          <cell r="A9" t="str">
            <v>A</v>
          </cell>
        </row>
      </sheetData>
      <sheetData sheetId="3792">
        <row r="9">
          <cell r="A9" t="str">
            <v>A</v>
          </cell>
        </row>
      </sheetData>
      <sheetData sheetId="3793">
        <row r="9">
          <cell r="A9" t="str">
            <v>A</v>
          </cell>
        </row>
      </sheetData>
      <sheetData sheetId="3794">
        <row r="9">
          <cell r="A9" t="str">
            <v>A</v>
          </cell>
        </row>
      </sheetData>
      <sheetData sheetId="3795">
        <row r="9">
          <cell r="A9" t="str">
            <v>A</v>
          </cell>
        </row>
      </sheetData>
      <sheetData sheetId="3796">
        <row r="9">
          <cell r="A9" t="str">
            <v>A</v>
          </cell>
        </row>
      </sheetData>
      <sheetData sheetId="3797">
        <row r="9">
          <cell r="A9" t="str">
            <v>A</v>
          </cell>
        </row>
      </sheetData>
      <sheetData sheetId="3798">
        <row r="9">
          <cell r="A9" t="str">
            <v>A</v>
          </cell>
        </row>
      </sheetData>
      <sheetData sheetId="3799">
        <row r="9">
          <cell r="A9" t="str">
            <v>A</v>
          </cell>
        </row>
      </sheetData>
      <sheetData sheetId="3800">
        <row r="9">
          <cell r="A9" t="str">
            <v>A</v>
          </cell>
        </row>
      </sheetData>
      <sheetData sheetId="3801">
        <row r="9">
          <cell r="A9" t="str">
            <v>A</v>
          </cell>
        </row>
      </sheetData>
      <sheetData sheetId="3802">
        <row r="9">
          <cell r="A9" t="str">
            <v>A</v>
          </cell>
        </row>
      </sheetData>
      <sheetData sheetId="3803">
        <row r="9">
          <cell r="A9" t="str">
            <v>A</v>
          </cell>
        </row>
      </sheetData>
      <sheetData sheetId="3804">
        <row r="9">
          <cell r="A9" t="str">
            <v>A</v>
          </cell>
        </row>
      </sheetData>
      <sheetData sheetId="3805">
        <row r="9">
          <cell r="A9" t="str">
            <v>A</v>
          </cell>
        </row>
      </sheetData>
      <sheetData sheetId="3806">
        <row r="9">
          <cell r="A9" t="str">
            <v>A</v>
          </cell>
        </row>
      </sheetData>
      <sheetData sheetId="3807">
        <row r="9">
          <cell r="A9" t="str">
            <v>A</v>
          </cell>
        </row>
      </sheetData>
      <sheetData sheetId="3808">
        <row r="9">
          <cell r="A9" t="str">
            <v>A</v>
          </cell>
        </row>
      </sheetData>
      <sheetData sheetId="3809">
        <row r="9">
          <cell r="A9" t="str">
            <v>A</v>
          </cell>
        </row>
      </sheetData>
      <sheetData sheetId="3810">
        <row r="9">
          <cell r="A9" t="str">
            <v>A</v>
          </cell>
        </row>
      </sheetData>
      <sheetData sheetId="3811">
        <row r="9">
          <cell r="A9" t="str">
            <v>A</v>
          </cell>
        </row>
      </sheetData>
      <sheetData sheetId="3812">
        <row r="9">
          <cell r="A9" t="str">
            <v>A</v>
          </cell>
        </row>
      </sheetData>
      <sheetData sheetId="3813">
        <row r="9">
          <cell r="A9" t="str">
            <v>A</v>
          </cell>
        </row>
      </sheetData>
      <sheetData sheetId="3814">
        <row r="9">
          <cell r="A9" t="str">
            <v>A</v>
          </cell>
        </row>
      </sheetData>
      <sheetData sheetId="3815">
        <row r="9">
          <cell r="A9" t="str">
            <v>A</v>
          </cell>
        </row>
      </sheetData>
      <sheetData sheetId="3816">
        <row r="9">
          <cell r="A9" t="str">
            <v>A</v>
          </cell>
        </row>
      </sheetData>
      <sheetData sheetId="3817">
        <row r="9">
          <cell r="A9" t="str">
            <v>A</v>
          </cell>
        </row>
      </sheetData>
      <sheetData sheetId="3818">
        <row r="9">
          <cell r="A9" t="str">
            <v>A</v>
          </cell>
        </row>
      </sheetData>
      <sheetData sheetId="3819">
        <row r="9">
          <cell r="A9" t="str">
            <v>A</v>
          </cell>
        </row>
      </sheetData>
      <sheetData sheetId="3820">
        <row r="9">
          <cell r="A9" t="str">
            <v>A</v>
          </cell>
        </row>
      </sheetData>
      <sheetData sheetId="3821">
        <row r="9">
          <cell r="A9" t="str">
            <v>A</v>
          </cell>
        </row>
      </sheetData>
      <sheetData sheetId="3822">
        <row r="9">
          <cell r="A9" t="str">
            <v>A</v>
          </cell>
        </row>
      </sheetData>
      <sheetData sheetId="3823">
        <row r="9">
          <cell r="A9" t="str">
            <v>A</v>
          </cell>
        </row>
      </sheetData>
      <sheetData sheetId="3824">
        <row r="9">
          <cell r="A9" t="str">
            <v>A</v>
          </cell>
        </row>
      </sheetData>
      <sheetData sheetId="3825">
        <row r="9">
          <cell r="A9" t="str">
            <v>A</v>
          </cell>
        </row>
      </sheetData>
      <sheetData sheetId="3826">
        <row r="9">
          <cell r="A9" t="str">
            <v>A</v>
          </cell>
        </row>
      </sheetData>
      <sheetData sheetId="3827">
        <row r="9">
          <cell r="A9" t="str">
            <v>A</v>
          </cell>
        </row>
      </sheetData>
      <sheetData sheetId="3828">
        <row r="9">
          <cell r="A9" t="str">
            <v>A</v>
          </cell>
        </row>
      </sheetData>
      <sheetData sheetId="3829">
        <row r="9">
          <cell r="A9" t="str">
            <v>A</v>
          </cell>
        </row>
      </sheetData>
      <sheetData sheetId="3830">
        <row r="9">
          <cell r="A9" t="str">
            <v>A</v>
          </cell>
        </row>
      </sheetData>
      <sheetData sheetId="3831">
        <row r="9">
          <cell r="A9" t="str">
            <v>A</v>
          </cell>
        </row>
      </sheetData>
      <sheetData sheetId="3832">
        <row r="9">
          <cell r="A9" t="str">
            <v>A</v>
          </cell>
        </row>
      </sheetData>
      <sheetData sheetId="3833">
        <row r="9">
          <cell r="A9" t="str">
            <v>A</v>
          </cell>
        </row>
      </sheetData>
      <sheetData sheetId="3834">
        <row r="9">
          <cell r="A9" t="str">
            <v>A</v>
          </cell>
        </row>
      </sheetData>
      <sheetData sheetId="3835">
        <row r="9">
          <cell r="A9" t="str">
            <v>A</v>
          </cell>
        </row>
      </sheetData>
      <sheetData sheetId="3836">
        <row r="9">
          <cell r="A9" t="str">
            <v>A</v>
          </cell>
        </row>
      </sheetData>
      <sheetData sheetId="3837">
        <row r="9">
          <cell r="A9" t="str">
            <v>A</v>
          </cell>
        </row>
      </sheetData>
      <sheetData sheetId="3838">
        <row r="9">
          <cell r="A9" t="str">
            <v>A</v>
          </cell>
        </row>
      </sheetData>
      <sheetData sheetId="3839">
        <row r="9">
          <cell r="A9" t="str">
            <v>A</v>
          </cell>
        </row>
      </sheetData>
      <sheetData sheetId="3840">
        <row r="9">
          <cell r="A9" t="str">
            <v>A</v>
          </cell>
        </row>
      </sheetData>
      <sheetData sheetId="3841">
        <row r="9">
          <cell r="A9" t="str">
            <v>A</v>
          </cell>
        </row>
      </sheetData>
      <sheetData sheetId="3842">
        <row r="9">
          <cell r="A9" t="str">
            <v>A</v>
          </cell>
        </row>
      </sheetData>
      <sheetData sheetId="3843">
        <row r="9">
          <cell r="A9" t="str">
            <v>A</v>
          </cell>
        </row>
      </sheetData>
      <sheetData sheetId="3844">
        <row r="9">
          <cell r="A9" t="str">
            <v>A</v>
          </cell>
        </row>
      </sheetData>
      <sheetData sheetId="3845">
        <row r="9">
          <cell r="A9" t="str">
            <v>A</v>
          </cell>
        </row>
      </sheetData>
      <sheetData sheetId="3846">
        <row r="9">
          <cell r="A9" t="str">
            <v>A</v>
          </cell>
        </row>
      </sheetData>
      <sheetData sheetId="3847">
        <row r="9">
          <cell r="A9" t="str">
            <v>A</v>
          </cell>
        </row>
      </sheetData>
      <sheetData sheetId="3848">
        <row r="9">
          <cell r="A9" t="str">
            <v>A</v>
          </cell>
        </row>
      </sheetData>
      <sheetData sheetId="3849">
        <row r="9">
          <cell r="A9" t="str">
            <v>A</v>
          </cell>
        </row>
      </sheetData>
      <sheetData sheetId="3850">
        <row r="9">
          <cell r="A9" t="str">
            <v>A</v>
          </cell>
        </row>
      </sheetData>
      <sheetData sheetId="3851">
        <row r="9">
          <cell r="A9" t="str">
            <v>A</v>
          </cell>
        </row>
      </sheetData>
      <sheetData sheetId="3852">
        <row r="9">
          <cell r="A9" t="str">
            <v>A</v>
          </cell>
        </row>
      </sheetData>
      <sheetData sheetId="3853">
        <row r="9">
          <cell r="A9" t="str">
            <v>A</v>
          </cell>
        </row>
      </sheetData>
      <sheetData sheetId="3854">
        <row r="9">
          <cell r="A9" t="str">
            <v>A</v>
          </cell>
        </row>
      </sheetData>
      <sheetData sheetId="3855">
        <row r="9">
          <cell r="A9" t="str">
            <v>A</v>
          </cell>
        </row>
      </sheetData>
      <sheetData sheetId="3856">
        <row r="9">
          <cell r="A9" t="str">
            <v>A</v>
          </cell>
        </row>
      </sheetData>
      <sheetData sheetId="3857">
        <row r="9">
          <cell r="A9" t="str">
            <v>A</v>
          </cell>
        </row>
      </sheetData>
      <sheetData sheetId="3858">
        <row r="9">
          <cell r="A9" t="str">
            <v>A</v>
          </cell>
        </row>
      </sheetData>
      <sheetData sheetId="3859">
        <row r="9">
          <cell r="A9" t="str">
            <v>A</v>
          </cell>
        </row>
      </sheetData>
      <sheetData sheetId="3860">
        <row r="9">
          <cell r="A9" t="str">
            <v>A</v>
          </cell>
        </row>
      </sheetData>
      <sheetData sheetId="3861">
        <row r="9">
          <cell r="A9" t="str">
            <v>A</v>
          </cell>
        </row>
      </sheetData>
      <sheetData sheetId="3862">
        <row r="9">
          <cell r="A9" t="str">
            <v>A</v>
          </cell>
        </row>
      </sheetData>
      <sheetData sheetId="3863">
        <row r="9">
          <cell r="A9" t="str">
            <v>A</v>
          </cell>
        </row>
      </sheetData>
      <sheetData sheetId="3864">
        <row r="9">
          <cell r="A9" t="str">
            <v>A</v>
          </cell>
        </row>
      </sheetData>
      <sheetData sheetId="3865">
        <row r="9">
          <cell r="A9" t="str">
            <v>A</v>
          </cell>
        </row>
      </sheetData>
      <sheetData sheetId="3866">
        <row r="9">
          <cell r="A9" t="str">
            <v>A</v>
          </cell>
        </row>
      </sheetData>
      <sheetData sheetId="3867">
        <row r="9">
          <cell r="A9" t="str">
            <v>A</v>
          </cell>
        </row>
      </sheetData>
      <sheetData sheetId="3868">
        <row r="9">
          <cell r="A9" t="str">
            <v>A</v>
          </cell>
        </row>
      </sheetData>
      <sheetData sheetId="3869">
        <row r="9">
          <cell r="A9" t="str">
            <v>A</v>
          </cell>
        </row>
      </sheetData>
      <sheetData sheetId="3870">
        <row r="9">
          <cell r="A9" t="str">
            <v>A</v>
          </cell>
        </row>
      </sheetData>
      <sheetData sheetId="3871">
        <row r="9">
          <cell r="A9" t="str">
            <v>A</v>
          </cell>
        </row>
      </sheetData>
      <sheetData sheetId="3872">
        <row r="9">
          <cell r="A9" t="str">
            <v>A</v>
          </cell>
        </row>
      </sheetData>
      <sheetData sheetId="3873">
        <row r="9">
          <cell r="A9" t="str">
            <v>A</v>
          </cell>
        </row>
      </sheetData>
      <sheetData sheetId="3874">
        <row r="9">
          <cell r="A9" t="str">
            <v>A</v>
          </cell>
        </row>
      </sheetData>
      <sheetData sheetId="3875">
        <row r="9">
          <cell r="A9" t="str">
            <v>A</v>
          </cell>
        </row>
      </sheetData>
      <sheetData sheetId="3876">
        <row r="9">
          <cell r="A9" t="str">
            <v>A</v>
          </cell>
        </row>
      </sheetData>
      <sheetData sheetId="3877">
        <row r="9">
          <cell r="A9" t="str">
            <v>A</v>
          </cell>
        </row>
      </sheetData>
      <sheetData sheetId="3878">
        <row r="9">
          <cell r="A9" t="str">
            <v>A</v>
          </cell>
        </row>
      </sheetData>
      <sheetData sheetId="3879">
        <row r="9">
          <cell r="A9" t="str">
            <v>A</v>
          </cell>
        </row>
      </sheetData>
      <sheetData sheetId="3880">
        <row r="9">
          <cell r="A9" t="str">
            <v>A</v>
          </cell>
        </row>
      </sheetData>
      <sheetData sheetId="3881">
        <row r="9">
          <cell r="A9" t="str">
            <v>A</v>
          </cell>
        </row>
      </sheetData>
      <sheetData sheetId="3882">
        <row r="9">
          <cell r="A9" t="str">
            <v>A</v>
          </cell>
        </row>
      </sheetData>
      <sheetData sheetId="3883">
        <row r="9">
          <cell r="A9" t="str">
            <v>A</v>
          </cell>
        </row>
      </sheetData>
      <sheetData sheetId="3884">
        <row r="9">
          <cell r="A9" t="str">
            <v>A</v>
          </cell>
        </row>
      </sheetData>
      <sheetData sheetId="3885">
        <row r="9">
          <cell r="A9" t="str">
            <v>A</v>
          </cell>
        </row>
      </sheetData>
      <sheetData sheetId="3886">
        <row r="9">
          <cell r="A9" t="str">
            <v>A</v>
          </cell>
        </row>
      </sheetData>
      <sheetData sheetId="3887">
        <row r="9">
          <cell r="A9" t="str">
            <v>A</v>
          </cell>
        </row>
      </sheetData>
      <sheetData sheetId="3888">
        <row r="9">
          <cell r="A9" t="str">
            <v>A</v>
          </cell>
        </row>
      </sheetData>
      <sheetData sheetId="3889">
        <row r="9">
          <cell r="A9" t="str">
            <v>A</v>
          </cell>
        </row>
      </sheetData>
      <sheetData sheetId="3890">
        <row r="9">
          <cell r="A9" t="str">
            <v>A</v>
          </cell>
        </row>
      </sheetData>
      <sheetData sheetId="3891">
        <row r="9">
          <cell r="A9" t="str">
            <v>A</v>
          </cell>
        </row>
      </sheetData>
      <sheetData sheetId="3892">
        <row r="9">
          <cell r="A9" t="str">
            <v>A</v>
          </cell>
        </row>
      </sheetData>
      <sheetData sheetId="3893">
        <row r="9">
          <cell r="A9" t="str">
            <v>A</v>
          </cell>
        </row>
      </sheetData>
      <sheetData sheetId="3894">
        <row r="9">
          <cell r="A9" t="str">
            <v>A</v>
          </cell>
        </row>
      </sheetData>
      <sheetData sheetId="3895">
        <row r="9">
          <cell r="A9" t="str">
            <v>A</v>
          </cell>
        </row>
      </sheetData>
      <sheetData sheetId="3896">
        <row r="9">
          <cell r="A9" t="str">
            <v>A</v>
          </cell>
        </row>
      </sheetData>
      <sheetData sheetId="3897">
        <row r="9">
          <cell r="A9" t="str">
            <v>A</v>
          </cell>
        </row>
      </sheetData>
      <sheetData sheetId="3898">
        <row r="9">
          <cell r="A9" t="str">
            <v>A</v>
          </cell>
        </row>
      </sheetData>
      <sheetData sheetId="3899">
        <row r="9">
          <cell r="A9" t="str">
            <v>A</v>
          </cell>
        </row>
      </sheetData>
      <sheetData sheetId="3900">
        <row r="9">
          <cell r="A9" t="str">
            <v>A</v>
          </cell>
        </row>
      </sheetData>
      <sheetData sheetId="3901">
        <row r="9">
          <cell r="A9" t="str">
            <v>A</v>
          </cell>
        </row>
      </sheetData>
      <sheetData sheetId="3902">
        <row r="9">
          <cell r="A9" t="str">
            <v>A</v>
          </cell>
        </row>
      </sheetData>
      <sheetData sheetId="3903">
        <row r="9">
          <cell r="A9" t="str">
            <v>A</v>
          </cell>
        </row>
      </sheetData>
      <sheetData sheetId="3904">
        <row r="9">
          <cell r="A9" t="str">
            <v>A</v>
          </cell>
        </row>
      </sheetData>
      <sheetData sheetId="3905">
        <row r="9">
          <cell r="A9" t="str">
            <v>A</v>
          </cell>
        </row>
      </sheetData>
      <sheetData sheetId="3906">
        <row r="9">
          <cell r="A9" t="str">
            <v>A</v>
          </cell>
        </row>
      </sheetData>
      <sheetData sheetId="3907">
        <row r="9">
          <cell r="A9" t="str">
            <v>A</v>
          </cell>
        </row>
      </sheetData>
      <sheetData sheetId="3908">
        <row r="9">
          <cell r="A9" t="str">
            <v>A</v>
          </cell>
        </row>
      </sheetData>
      <sheetData sheetId="3909">
        <row r="9">
          <cell r="A9" t="str">
            <v>A</v>
          </cell>
        </row>
      </sheetData>
      <sheetData sheetId="3910">
        <row r="9">
          <cell r="A9" t="str">
            <v>A</v>
          </cell>
        </row>
      </sheetData>
      <sheetData sheetId="3911">
        <row r="9">
          <cell r="A9" t="str">
            <v>A</v>
          </cell>
        </row>
      </sheetData>
      <sheetData sheetId="3912">
        <row r="9">
          <cell r="A9" t="str">
            <v>A</v>
          </cell>
        </row>
      </sheetData>
      <sheetData sheetId="3913">
        <row r="9">
          <cell r="A9" t="str">
            <v>A</v>
          </cell>
        </row>
      </sheetData>
      <sheetData sheetId="3914">
        <row r="9">
          <cell r="A9" t="str">
            <v>A</v>
          </cell>
        </row>
      </sheetData>
      <sheetData sheetId="3915">
        <row r="9">
          <cell r="A9" t="str">
            <v>A</v>
          </cell>
        </row>
      </sheetData>
      <sheetData sheetId="3916">
        <row r="9">
          <cell r="A9" t="str">
            <v>A</v>
          </cell>
        </row>
      </sheetData>
      <sheetData sheetId="3917">
        <row r="9">
          <cell r="A9" t="str">
            <v>A</v>
          </cell>
        </row>
      </sheetData>
      <sheetData sheetId="3918">
        <row r="9">
          <cell r="A9" t="str">
            <v>A</v>
          </cell>
        </row>
      </sheetData>
      <sheetData sheetId="3919">
        <row r="9">
          <cell r="A9" t="str">
            <v>A</v>
          </cell>
        </row>
      </sheetData>
      <sheetData sheetId="3920">
        <row r="9">
          <cell r="A9" t="str">
            <v>A</v>
          </cell>
        </row>
      </sheetData>
      <sheetData sheetId="3921">
        <row r="9">
          <cell r="A9" t="str">
            <v>A</v>
          </cell>
        </row>
      </sheetData>
      <sheetData sheetId="3922">
        <row r="9">
          <cell r="A9" t="str">
            <v>A</v>
          </cell>
        </row>
      </sheetData>
      <sheetData sheetId="3923">
        <row r="9">
          <cell r="A9" t="str">
            <v>A</v>
          </cell>
        </row>
      </sheetData>
      <sheetData sheetId="3924">
        <row r="9">
          <cell r="A9" t="str">
            <v>A</v>
          </cell>
        </row>
      </sheetData>
      <sheetData sheetId="3925">
        <row r="9">
          <cell r="A9" t="str">
            <v>A</v>
          </cell>
        </row>
      </sheetData>
      <sheetData sheetId="3926" refreshError="1"/>
      <sheetData sheetId="3927" refreshError="1"/>
      <sheetData sheetId="3928" refreshError="1"/>
      <sheetData sheetId="3929" refreshError="1"/>
      <sheetData sheetId="3930" refreshError="1"/>
      <sheetData sheetId="3931">
        <row r="9">
          <cell r="A9" t="str">
            <v>A</v>
          </cell>
        </row>
      </sheetData>
      <sheetData sheetId="3932">
        <row r="9">
          <cell r="A9" t="str">
            <v>A</v>
          </cell>
        </row>
      </sheetData>
      <sheetData sheetId="3933">
        <row r="9">
          <cell r="A9" t="str">
            <v>A</v>
          </cell>
        </row>
      </sheetData>
      <sheetData sheetId="3934">
        <row r="9">
          <cell r="A9" t="str">
            <v>A</v>
          </cell>
        </row>
      </sheetData>
      <sheetData sheetId="3935">
        <row r="9">
          <cell r="A9" t="str">
            <v>A</v>
          </cell>
        </row>
      </sheetData>
      <sheetData sheetId="3936">
        <row r="9">
          <cell r="A9" t="str">
            <v>A</v>
          </cell>
        </row>
      </sheetData>
      <sheetData sheetId="3937">
        <row r="9">
          <cell r="A9" t="str">
            <v>A</v>
          </cell>
        </row>
      </sheetData>
      <sheetData sheetId="3938">
        <row r="9">
          <cell r="A9" t="str">
            <v>A</v>
          </cell>
        </row>
      </sheetData>
      <sheetData sheetId="3939">
        <row r="9">
          <cell r="A9" t="str">
            <v>A</v>
          </cell>
        </row>
      </sheetData>
      <sheetData sheetId="3940">
        <row r="9">
          <cell r="A9" t="str">
            <v>A</v>
          </cell>
        </row>
      </sheetData>
      <sheetData sheetId="3941">
        <row r="9">
          <cell r="A9" t="str">
            <v>A</v>
          </cell>
        </row>
      </sheetData>
      <sheetData sheetId="3942">
        <row r="9">
          <cell r="A9" t="str">
            <v>A</v>
          </cell>
        </row>
      </sheetData>
      <sheetData sheetId="3943">
        <row r="9">
          <cell r="A9" t="str">
            <v>A</v>
          </cell>
        </row>
      </sheetData>
      <sheetData sheetId="3944">
        <row r="9">
          <cell r="A9" t="str">
            <v>A</v>
          </cell>
        </row>
      </sheetData>
      <sheetData sheetId="3945">
        <row r="9">
          <cell r="A9" t="str">
            <v>A</v>
          </cell>
        </row>
      </sheetData>
      <sheetData sheetId="3946">
        <row r="9">
          <cell r="A9" t="str">
            <v>A</v>
          </cell>
        </row>
      </sheetData>
      <sheetData sheetId="3947" refreshError="1"/>
      <sheetData sheetId="3948">
        <row r="9">
          <cell r="A9" t="str">
            <v>A</v>
          </cell>
        </row>
      </sheetData>
      <sheetData sheetId="3949">
        <row r="9">
          <cell r="A9" t="str">
            <v>A</v>
          </cell>
        </row>
      </sheetData>
      <sheetData sheetId="3950">
        <row r="9">
          <cell r="A9" t="str">
            <v>A</v>
          </cell>
        </row>
      </sheetData>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ow r="9">
          <cell r="A9" t="str">
            <v>A</v>
          </cell>
        </row>
      </sheetData>
      <sheetData sheetId="4006" refreshError="1"/>
      <sheetData sheetId="4007" refreshError="1"/>
      <sheetData sheetId="4008" refreshError="1"/>
      <sheetData sheetId="4009" refreshError="1"/>
      <sheetData sheetId="4010">
        <row r="9">
          <cell r="A9" t="str">
            <v>A</v>
          </cell>
        </row>
      </sheetData>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sheetData sheetId="4036"/>
      <sheetData sheetId="4037" refreshError="1"/>
      <sheetData sheetId="4038"/>
      <sheetData sheetId="4039">
        <row r="9">
          <cell r="A9" t="str">
            <v>A</v>
          </cell>
        </row>
      </sheetData>
      <sheetData sheetId="4040"/>
      <sheetData sheetId="4041" refreshError="1"/>
      <sheetData sheetId="4042" refreshError="1"/>
      <sheetData sheetId="4043" refreshError="1"/>
      <sheetData sheetId="4044">
        <row r="9">
          <cell r="A9" t="str">
            <v>A</v>
          </cell>
        </row>
      </sheetData>
      <sheetData sheetId="4045" refreshError="1"/>
      <sheetData sheetId="4046" refreshError="1"/>
      <sheetData sheetId="4047" refreshError="1"/>
      <sheetData sheetId="4048" refreshError="1"/>
      <sheetData sheetId="4049" refreshError="1"/>
      <sheetData sheetId="4050">
        <row r="9">
          <cell r="A9" t="str">
            <v>A</v>
          </cell>
        </row>
      </sheetData>
      <sheetData sheetId="4051" refreshError="1"/>
      <sheetData sheetId="4052" refreshError="1"/>
      <sheetData sheetId="4053" refreshError="1"/>
      <sheetData sheetId="4054">
        <row r="9">
          <cell r="A9" t="str">
            <v>A</v>
          </cell>
        </row>
      </sheetData>
      <sheetData sheetId="4055" refreshError="1"/>
      <sheetData sheetId="4056" refreshError="1"/>
      <sheetData sheetId="4057" refreshError="1"/>
      <sheetData sheetId="4058">
        <row r="9">
          <cell r="A9" t="str">
            <v>A</v>
          </cell>
        </row>
      </sheetData>
      <sheetData sheetId="4059">
        <row r="9">
          <cell r="A9" t="str">
            <v>A</v>
          </cell>
        </row>
      </sheetData>
      <sheetData sheetId="4060">
        <row r="9">
          <cell r="A9" t="str">
            <v>A</v>
          </cell>
        </row>
      </sheetData>
      <sheetData sheetId="4061">
        <row r="9">
          <cell r="A9" t="str">
            <v>A</v>
          </cell>
        </row>
      </sheetData>
      <sheetData sheetId="4062">
        <row r="9">
          <cell r="A9" t="str">
            <v>A</v>
          </cell>
        </row>
      </sheetData>
      <sheetData sheetId="4063" refreshError="1"/>
      <sheetData sheetId="4064" refreshError="1"/>
      <sheetData sheetId="4065" refreshError="1"/>
      <sheetData sheetId="4066" refreshError="1"/>
      <sheetData sheetId="4067" refreshError="1"/>
      <sheetData sheetId="4068" refreshError="1"/>
      <sheetData sheetId="4069" refreshError="1"/>
      <sheetData sheetId="4070">
        <row r="9">
          <cell r="A9" t="str">
            <v>A</v>
          </cell>
        </row>
      </sheetData>
      <sheetData sheetId="4071" refreshError="1"/>
      <sheetData sheetId="4072" refreshError="1"/>
      <sheetData sheetId="4073" refreshError="1"/>
      <sheetData sheetId="4074"/>
      <sheetData sheetId="4075" refreshError="1"/>
      <sheetData sheetId="4076" refreshError="1"/>
      <sheetData sheetId="4077"/>
      <sheetData sheetId="4078"/>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ow r="9">
          <cell r="A9" t="str">
            <v>A</v>
          </cell>
        </row>
      </sheetData>
      <sheetData sheetId="4092" refreshError="1"/>
      <sheetData sheetId="4093">
        <row r="9">
          <cell r="A9" t="str">
            <v>A</v>
          </cell>
        </row>
      </sheetData>
      <sheetData sheetId="4094" refreshError="1"/>
      <sheetData sheetId="4095" refreshError="1"/>
      <sheetData sheetId="4096"/>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sheetData sheetId="4108">
        <row r="9">
          <cell r="A9" t="str">
            <v>A</v>
          </cell>
        </row>
      </sheetData>
      <sheetData sheetId="4109" refreshError="1"/>
      <sheetData sheetId="4110">
        <row r="9">
          <cell r="A9" t="str">
            <v>A</v>
          </cell>
        </row>
      </sheetData>
      <sheetData sheetId="4111" refreshError="1"/>
      <sheetData sheetId="4112" refreshError="1"/>
      <sheetData sheetId="4113"/>
      <sheetData sheetId="4114"/>
      <sheetData sheetId="4115"/>
      <sheetData sheetId="4116" refreshError="1"/>
      <sheetData sheetId="4117"/>
      <sheetData sheetId="4118"/>
      <sheetData sheetId="4119"/>
      <sheetData sheetId="4120" refreshError="1"/>
      <sheetData sheetId="4121"/>
      <sheetData sheetId="4122"/>
      <sheetData sheetId="4123" refreshError="1"/>
      <sheetData sheetId="4124"/>
      <sheetData sheetId="4125"/>
      <sheetData sheetId="4126"/>
      <sheetData sheetId="4127"/>
      <sheetData sheetId="4128"/>
      <sheetData sheetId="4129"/>
      <sheetData sheetId="4130"/>
      <sheetData sheetId="4131"/>
      <sheetData sheetId="4132" refreshError="1"/>
      <sheetData sheetId="4133" refreshError="1"/>
      <sheetData sheetId="4134"/>
      <sheetData sheetId="4135"/>
      <sheetData sheetId="4136" refreshError="1"/>
      <sheetData sheetId="4137"/>
      <sheetData sheetId="4138">
        <row r="9">
          <cell r="A9" t="str">
            <v>A</v>
          </cell>
        </row>
      </sheetData>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ow r="9">
          <cell r="A9" t="str">
            <v>A</v>
          </cell>
        </row>
      </sheetData>
      <sheetData sheetId="4194">
        <row r="9">
          <cell r="A9" t="str">
            <v>A</v>
          </cell>
        </row>
      </sheetData>
      <sheetData sheetId="4195">
        <row r="9">
          <cell r="A9" t="str">
            <v>A</v>
          </cell>
        </row>
      </sheetData>
      <sheetData sheetId="4196">
        <row r="9">
          <cell r="A9" t="str">
            <v>A</v>
          </cell>
        </row>
      </sheetData>
      <sheetData sheetId="4197">
        <row r="9">
          <cell r="A9" t="str">
            <v>A</v>
          </cell>
        </row>
      </sheetData>
      <sheetData sheetId="4198">
        <row r="9">
          <cell r="A9" t="str">
            <v>A</v>
          </cell>
        </row>
      </sheetData>
      <sheetData sheetId="4199" refreshError="1"/>
      <sheetData sheetId="4200" refreshError="1"/>
      <sheetData sheetId="4201">
        <row r="9">
          <cell r="A9" t="str">
            <v>A</v>
          </cell>
        </row>
      </sheetData>
      <sheetData sheetId="4202">
        <row r="9">
          <cell r="A9" t="str">
            <v>A</v>
          </cell>
        </row>
      </sheetData>
      <sheetData sheetId="4203">
        <row r="9">
          <cell r="A9" t="str">
            <v>A</v>
          </cell>
        </row>
      </sheetData>
      <sheetData sheetId="4204">
        <row r="9">
          <cell r="A9" t="str">
            <v>A</v>
          </cell>
        </row>
      </sheetData>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ow r="9">
          <cell r="A9" t="str">
            <v>A</v>
          </cell>
        </row>
      </sheetData>
      <sheetData sheetId="4214">
        <row r="9">
          <cell r="A9" t="str">
            <v>A</v>
          </cell>
        </row>
      </sheetData>
      <sheetData sheetId="4215">
        <row r="9">
          <cell r="A9" t="str">
            <v>A</v>
          </cell>
        </row>
      </sheetData>
      <sheetData sheetId="4216">
        <row r="9">
          <cell r="A9" t="str">
            <v>A</v>
          </cell>
        </row>
      </sheetData>
      <sheetData sheetId="4217">
        <row r="9">
          <cell r="A9" t="str">
            <v>A</v>
          </cell>
        </row>
      </sheetData>
      <sheetData sheetId="4218">
        <row r="9">
          <cell r="A9" t="str">
            <v>A</v>
          </cell>
        </row>
      </sheetData>
      <sheetData sheetId="4219">
        <row r="9">
          <cell r="A9" t="str">
            <v>A</v>
          </cell>
        </row>
      </sheetData>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ow r="9">
          <cell r="A9" t="str">
            <v>A</v>
          </cell>
        </row>
      </sheetData>
      <sheetData sheetId="4242">
        <row r="9">
          <cell r="A9" t="str">
            <v>A</v>
          </cell>
        </row>
      </sheetData>
      <sheetData sheetId="4243">
        <row r="9">
          <cell r="A9" t="str">
            <v>A</v>
          </cell>
        </row>
      </sheetData>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ow r="9">
          <cell r="A9" t="str">
            <v>A</v>
          </cell>
        </row>
      </sheetData>
      <sheetData sheetId="4254">
        <row r="9">
          <cell r="A9" t="str">
            <v>A</v>
          </cell>
        </row>
      </sheetData>
      <sheetData sheetId="4255">
        <row r="9">
          <cell r="A9" t="str">
            <v>A</v>
          </cell>
        </row>
      </sheetData>
      <sheetData sheetId="4256">
        <row r="9">
          <cell r="A9" t="str">
            <v>A</v>
          </cell>
        </row>
      </sheetData>
      <sheetData sheetId="4257">
        <row r="9">
          <cell r="A9" t="str">
            <v>A</v>
          </cell>
        </row>
      </sheetData>
      <sheetData sheetId="4258">
        <row r="9">
          <cell r="A9" t="str">
            <v>A</v>
          </cell>
        </row>
      </sheetData>
      <sheetData sheetId="4259">
        <row r="9">
          <cell r="A9" t="str">
            <v>A</v>
          </cell>
        </row>
      </sheetData>
      <sheetData sheetId="4260">
        <row r="9">
          <cell r="A9" t="str">
            <v>A</v>
          </cell>
        </row>
      </sheetData>
      <sheetData sheetId="4261">
        <row r="9">
          <cell r="A9" t="str">
            <v>A</v>
          </cell>
        </row>
      </sheetData>
      <sheetData sheetId="4262">
        <row r="9">
          <cell r="A9" t="str">
            <v>A</v>
          </cell>
        </row>
      </sheetData>
      <sheetData sheetId="4263">
        <row r="9">
          <cell r="A9" t="str">
            <v>A</v>
          </cell>
        </row>
      </sheetData>
      <sheetData sheetId="4264">
        <row r="9">
          <cell r="A9" t="str">
            <v>A</v>
          </cell>
        </row>
      </sheetData>
      <sheetData sheetId="4265">
        <row r="9">
          <cell r="A9" t="str">
            <v>A</v>
          </cell>
        </row>
      </sheetData>
      <sheetData sheetId="4266">
        <row r="9">
          <cell r="A9" t="str">
            <v>A</v>
          </cell>
        </row>
      </sheetData>
      <sheetData sheetId="4267">
        <row r="9">
          <cell r="A9" t="str">
            <v>A</v>
          </cell>
        </row>
      </sheetData>
      <sheetData sheetId="4268">
        <row r="9">
          <cell r="A9" t="str">
            <v>A</v>
          </cell>
        </row>
      </sheetData>
      <sheetData sheetId="4269">
        <row r="9">
          <cell r="A9" t="str">
            <v>A</v>
          </cell>
        </row>
      </sheetData>
      <sheetData sheetId="4270">
        <row r="9">
          <cell r="A9" t="str">
            <v>A</v>
          </cell>
        </row>
      </sheetData>
      <sheetData sheetId="4271">
        <row r="9">
          <cell r="A9" t="str">
            <v>A</v>
          </cell>
        </row>
      </sheetData>
      <sheetData sheetId="4272">
        <row r="9">
          <cell r="A9" t="str">
            <v>A</v>
          </cell>
        </row>
      </sheetData>
      <sheetData sheetId="4273">
        <row r="9">
          <cell r="A9" t="str">
            <v>A</v>
          </cell>
        </row>
      </sheetData>
      <sheetData sheetId="4274">
        <row r="9">
          <cell r="A9" t="str">
            <v>A</v>
          </cell>
        </row>
      </sheetData>
      <sheetData sheetId="4275">
        <row r="9">
          <cell r="A9" t="str">
            <v>A</v>
          </cell>
        </row>
      </sheetData>
      <sheetData sheetId="4276">
        <row r="9">
          <cell r="A9" t="str">
            <v>A</v>
          </cell>
        </row>
      </sheetData>
      <sheetData sheetId="4277">
        <row r="9">
          <cell r="A9" t="str">
            <v>A</v>
          </cell>
        </row>
      </sheetData>
      <sheetData sheetId="4278">
        <row r="9">
          <cell r="A9" t="str">
            <v>A</v>
          </cell>
        </row>
      </sheetData>
      <sheetData sheetId="4279">
        <row r="9">
          <cell r="A9" t="str">
            <v>A</v>
          </cell>
        </row>
      </sheetData>
      <sheetData sheetId="4280">
        <row r="9">
          <cell r="A9" t="str">
            <v>A</v>
          </cell>
        </row>
      </sheetData>
      <sheetData sheetId="4281">
        <row r="9">
          <cell r="A9" t="str">
            <v>A</v>
          </cell>
        </row>
      </sheetData>
      <sheetData sheetId="4282">
        <row r="9">
          <cell r="A9" t="str">
            <v>A</v>
          </cell>
        </row>
      </sheetData>
      <sheetData sheetId="4283">
        <row r="9">
          <cell r="A9" t="str">
            <v>A</v>
          </cell>
        </row>
      </sheetData>
      <sheetData sheetId="4284">
        <row r="9">
          <cell r="A9" t="str">
            <v>A</v>
          </cell>
        </row>
      </sheetData>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ow r="9">
          <cell r="A9" t="str">
            <v>A</v>
          </cell>
        </row>
      </sheetData>
      <sheetData sheetId="4299">
        <row r="9">
          <cell r="A9" t="str">
            <v>A</v>
          </cell>
        </row>
      </sheetData>
      <sheetData sheetId="4300">
        <row r="9">
          <cell r="A9" t="str">
            <v>A</v>
          </cell>
        </row>
      </sheetData>
      <sheetData sheetId="4301">
        <row r="9">
          <cell r="A9" t="str">
            <v>A</v>
          </cell>
        </row>
      </sheetData>
      <sheetData sheetId="4302">
        <row r="9">
          <cell r="A9" t="str">
            <v>A</v>
          </cell>
        </row>
      </sheetData>
      <sheetData sheetId="4303">
        <row r="9">
          <cell r="A9" t="str">
            <v>A</v>
          </cell>
        </row>
      </sheetData>
      <sheetData sheetId="4304">
        <row r="9">
          <cell r="A9" t="str">
            <v>A</v>
          </cell>
        </row>
      </sheetData>
      <sheetData sheetId="4305">
        <row r="9">
          <cell r="A9" t="str">
            <v>A</v>
          </cell>
        </row>
      </sheetData>
      <sheetData sheetId="4306">
        <row r="9">
          <cell r="A9" t="str">
            <v>A</v>
          </cell>
        </row>
      </sheetData>
      <sheetData sheetId="4307" refreshError="1"/>
      <sheetData sheetId="4308" refreshError="1"/>
      <sheetData sheetId="4309" refreshError="1"/>
      <sheetData sheetId="4310" refreshError="1"/>
      <sheetData sheetId="4311" refreshError="1"/>
      <sheetData sheetId="4312" refreshError="1"/>
      <sheetData sheetId="4313" refreshError="1"/>
      <sheetData sheetId="4314"/>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ow r="9">
          <cell r="A9" t="str">
            <v>A</v>
          </cell>
        </row>
      </sheetData>
      <sheetData sheetId="4324">
        <row r="9">
          <cell r="A9" t="str">
            <v>A</v>
          </cell>
        </row>
      </sheetData>
      <sheetData sheetId="4325">
        <row r="9">
          <cell r="A9" t="str">
            <v>A</v>
          </cell>
        </row>
      </sheetData>
      <sheetData sheetId="4326">
        <row r="9">
          <cell r="A9" t="str">
            <v>A</v>
          </cell>
        </row>
      </sheetData>
      <sheetData sheetId="4327">
        <row r="9">
          <cell r="A9" t="str">
            <v>A</v>
          </cell>
        </row>
      </sheetData>
      <sheetData sheetId="4328">
        <row r="9">
          <cell r="A9" t="str">
            <v>A</v>
          </cell>
        </row>
      </sheetData>
      <sheetData sheetId="4329">
        <row r="9">
          <cell r="A9" t="str">
            <v>A</v>
          </cell>
        </row>
      </sheetData>
      <sheetData sheetId="4330">
        <row r="9">
          <cell r="A9" t="str">
            <v>A</v>
          </cell>
        </row>
      </sheetData>
      <sheetData sheetId="4331">
        <row r="9">
          <cell r="A9" t="str">
            <v>A</v>
          </cell>
        </row>
      </sheetData>
      <sheetData sheetId="4332">
        <row r="9">
          <cell r="A9" t="str">
            <v>A</v>
          </cell>
        </row>
      </sheetData>
      <sheetData sheetId="4333">
        <row r="9">
          <cell r="A9" t="str">
            <v>A</v>
          </cell>
        </row>
      </sheetData>
      <sheetData sheetId="4334">
        <row r="9">
          <cell r="A9" t="str">
            <v>A</v>
          </cell>
        </row>
      </sheetData>
      <sheetData sheetId="4335">
        <row r="9">
          <cell r="A9" t="str">
            <v>A</v>
          </cell>
        </row>
      </sheetData>
      <sheetData sheetId="4336">
        <row r="9">
          <cell r="A9" t="str">
            <v>A</v>
          </cell>
        </row>
      </sheetData>
      <sheetData sheetId="4337">
        <row r="9">
          <cell r="A9" t="str">
            <v>A</v>
          </cell>
        </row>
      </sheetData>
      <sheetData sheetId="4338">
        <row r="9">
          <cell r="A9" t="str">
            <v>A</v>
          </cell>
        </row>
      </sheetData>
      <sheetData sheetId="4339">
        <row r="9">
          <cell r="A9" t="str">
            <v>A</v>
          </cell>
        </row>
      </sheetData>
      <sheetData sheetId="4340">
        <row r="9">
          <cell r="A9" t="str">
            <v>A</v>
          </cell>
        </row>
      </sheetData>
      <sheetData sheetId="4341">
        <row r="9">
          <cell r="A9" t="str">
            <v>A</v>
          </cell>
        </row>
      </sheetData>
      <sheetData sheetId="4342">
        <row r="9">
          <cell r="A9" t="str">
            <v>A</v>
          </cell>
        </row>
      </sheetData>
      <sheetData sheetId="4343">
        <row r="9">
          <cell r="A9" t="str">
            <v>A</v>
          </cell>
        </row>
      </sheetData>
      <sheetData sheetId="4344">
        <row r="9">
          <cell r="A9" t="str">
            <v>A</v>
          </cell>
        </row>
      </sheetData>
      <sheetData sheetId="4345">
        <row r="9">
          <cell r="A9" t="str">
            <v>A</v>
          </cell>
        </row>
      </sheetData>
      <sheetData sheetId="4346">
        <row r="9">
          <cell r="A9" t="str">
            <v>A</v>
          </cell>
        </row>
      </sheetData>
      <sheetData sheetId="4347">
        <row r="9">
          <cell r="A9" t="str">
            <v>A</v>
          </cell>
        </row>
      </sheetData>
      <sheetData sheetId="4348">
        <row r="9">
          <cell r="A9" t="str">
            <v>A</v>
          </cell>
        </row>
      </sheetData>
      <sheetData sheetId="4349">
        <row r="9">
          <cell r="A9" t="str">
            <v>A</v>
          </cell>
        </row>
      </sheetData>
      <sheetData sheetId="4350">
        <row r="9">
          <cell r="A9" t="str">
            <v>A</v>
          </cell>
        </row>
      </sheetData>
      <sheetData sheetId="4351">
        <row r="9">
          <cell r="A9" t="str">
            <v>A</v>
          </cell>
        </row>
      </sheetData>
      <sheetData sheetId="4352">
        <row r="9">
          <cell r="A9" t="str">
            <v>A</v>
          </cell>
        </row>
      </sheetData>
      <sheetData sheetId="4353">
        <row r="9">
          <cell r="A9" t="str">
            <v>A</v>
          </cell>
        </row>
      </sheetData>
      <sheetData sheetId="4354">
        <row r="9">
          <cell r="A9" t="str">
            <v>A</v>
          </cell>
        </row>
      </sheetData>
      <sheetData sheetId="4355">
        <row r="9">
          <cell r="A9" t="str">
            <v>A</v>
          </cell>
        </row>
      </sheetData>
      <sheetData sheetId="4356">
        <row r="9">
          <cell r="A9" t="str">
            <v>A</v>
          </cell>
        </row>
      </sheetData>
      <sheetData sheetId="4357">
        <row r="9">
          <cell r="A9" t="str">
            <v>A</v>
          </cell>
        </row>
      </sheetData>
      <sheetData sheetId="4358">
        <row r="9">
          <cell r="A9" t="str">
            <v>A</v>
          </cell>
        </row>
      </sheetData>
      <sheetData sheetId="4359">
        <row r="9">
          <cell r="A9" t="str">
            <v>A</v>
          </cell>
        </row>
      </sheetData>
      <sheetData sheetId="4360">
        <row r="9">
          <cell r="A9" t="str">
            <v>A</v>
          </cell>
        </row>
      </sheetData>
      <sheetData sheetId="4361">
        <row r="9">
          <cell r="A9" t="str">
            <v>A</v>
          </cell>
        </row>
      </sheetData>
      <sheetData sheetId="4362">
        <row r="9">
          <cell r="A9" t="str">
            <v>A</v>
          </cell>
        </row>
      </sheetData>
      <sheetData sheetId="4363">
        <row r="9">
          <cell r="A9" t="str">
            <v>A</v>
          </cell>
        </row>
      </sheetData>
      <sheetData sheetId="4364">
        <row r="9">
          <cell r="A9" t="str">
            <v>A</v>
          </cell>
        </row>
      </sheetData>
      <sheetData sheetId="4365">
        <row r="9">
          <cell r="A9" t="str">
            <v>A</v>
          </cell>
        </row>
      </sheetData>
      <sheetData sheetId="4366">
        <row r="9">
          <cell r="A9" t="str">
            <v>A</v>
          </cell>
        </row>
      </sheetData>
      <sheetData sheetId="4367">
        <row r="9">
          <cell r="A9" t="str">
            <v>A</v>
          </cell>
        </row>
      </sheetData>
      <sheetData sheetId="4368">
        <row r="9">
          <cell r="A9" t="str">
            <v>A</v>
          </cell>
        </row>
      </sheetData>
      <sheetData sheetId="4369">
        <row r="9">
          <cell r="A9" t="str">
            <v>A</v>
          </cell>
        </row>
      </sheetData>
      <sheetData sheetId="4370">
        <row r="9">
          <cell r="A9" t="str">
            <v>A</v>
          </cell>
        </row>
      </sheetData>
      <sheetData sheetId="4371">
        <row r="9">
          <cell r="A9" t="str">
            <v>A</v>
          </cell>
        </row>
      </sheetData>
      <sheetData sheetId="4372">
        <row r="9">
          <cell r="A9" t="str">
            <v>A</v>
          </cell>
        </row>
      </sheetData>
      <sheetData sheetId="4373">
        <row r="9">
          <cell r="A9" t="str">
            <v>A</v>
          </cell>
        </row>
      </sheetData>
      <sheetData sheetId="4374">
        <row r="9">
          <cell r="A9" t="str">
            <v>A</v>
          </cell>
        </row>
      </sheetData>
      <sheetData sheetId="4375">
        <row r="9">
          <cell r="A9" t="str">
            <v>A</v>
          </cell>
        </row>
      </sheetData>
      <sheetData sheetId="4376">
        <row r="9">
          <cell r="A9" t="str">
            <v>A</v>
          </cell>
        </row>
      </sheetData>
      <sheetData sheetId="4377">
        <row r="9">
          <cell r="A9" t="str">
            <v>A</v>
          </cell>
        </row>
      </sheetData>
      <sheetData sheetId="4378">
        <row r="9">
          <cell r="A9" t="str">
            <v>A</v>
          </cell>
        </row>
      </sheetData>
      <sheetData sheetId="4379">
        <row r="9">
          <cell r="A9" t="str">
            <v>A</v>
          </cell>
        </row>
      </sheetData>
      <sheetData sheetId="4380">
        <row r="9">
          <cell r="A9" t="str">
            <v>A</v>
          </cell>
        </row>
      </sheetData>
      <sheetData sheetId="4381">
        <row r="9">
          <cell r="A9" t="str">
            <v>A</v>
          </cell>
        </row>
      </sheetData>
      <sheetData sheetId="4382">
        <row r="9">
          <cell r="A9" t="str">
            <v>A</v>
          </cell>
        </row>
      </sheetData>
      <sheetData sheetId="4383">
        <row r="9">
          <cell r="A9" t="str">
            <v>A</v>
          </cell>
        </row>
      </sheetData>
      <sheetData sheetId="4384">
        <row r="9">
          <cell r="A9" t="str">
            <v>A</v>
          </cell>
        </row>
      </sheetData>
      <sheetData sheetId="4385">
        <row r="9">
          <cell r="A9" t="str">
            <v>A</v>
          </cell>
        </row>
      </sheetData>
      <sheetData sheetId="4386">
        <row r="9">
          <cell r="A9" t="str">
            <v>A</v>
          </cell>
        </row>
      </sheetData>
      <sheetData sheetId="4387">
        <row r="9">
          <cell r="A9" t="str">
            <v>A</v>
          </cell>
        </row>
      </sheetData>
      <sheetData sheetId="4388">
        <row r="9">
          <cell r="A9" t="str">
            <v>A</v>
          </cell>
        </row>
      </sheetData>
      <sheetData sheetId="4389">
        <row r="9">
          <cell r="A9" t="str">
            <v>A</v>
          </cell>
        </row>
      </sheetData>
      <sheetData sheetId="4390">
        <row r="9">
          <cell r="A9" t="str">
            <v>A</v>
          </cell>
        </row>
      </sheetData>
      <sheetData sheetId="4391">
        <row r="9">
          <cell r="A9" t="str">
            <v>A</v>
          </cell>
        </row>
      </sheetData>
      <sheetData sheetId="4392">
        <row r="9">
          <cell r="A9" t="str">
            <v>A</v>
          </cell>
        </row>
      </sheetData>
      <sheetData sheetId="4393">
        <row r="9">
          <cell r="A9" t="str">
            <v>A</v>
          </cell>
        </row>
      </sheetData>
      <sheetData sheetId="4394">
        <row r="9">
          <cell r="A9" t="str">
            <v>A</v>
          </cell>
        </row>
      </sheetData>
      <sheetData sheetId="4395">
        <row r="9">
          <cell r="A9" t="str">
            <v>A</v>
          </cell>
        </row>
      </sheetData>
      <sheetData sheetId="4396">
        <row r="9">
          <cell r="A9" t="str">
            <v>A</v>
          </cell>
        </row>
      </sheetData>
      <sheetData sheetId="4397">
        <row r="9">
          <cell r="A9" t="str">
            <v>A</v>
          </cell>
        </row>
      </sheetData>
      <sheetData sheetId="4398">
        <row r="9">
          <cell r="A9" t="str">
            <v>A</v>
          </cell>
        </row>
      </sheetData>
      <sheetData sheetId="4399">
        <row r="9">
          <cell r="A9" t="str">
            <v>A</v>
          </cell>
        </row>
      </sheetData>
      <sheetData sheetId="4400">
        <row r="9">
          <cell r="A9" t="str">
            <v>A</v>
          </cell>
        </row>
      </sheetData>
      <sheetData sheetId="4401">
        <row r="9">
          <cell r="A9" t="str">
            <v>A</v>
          </cell>
        </row>
      </sheetData>
      <sheetData sheetId="4402">
        <row r="9">
          <cell r="A9" t="str">
            <v>A</v>
          </cell>
        </row>
      </sheetData>
      <sheetData sheetId="4403">
        <row r="9">
          <cell r="A9" t="str">
            <v>A</v>
          </cell>
        </row>
      </sheetData>
      <sheetData sheetId="4404">
        <row r="9">
          <cell r="A9" t="str">
            <v>A</v>
          </cell>
        </row>
      </sheetData>
      <sheetData sheetId="4405">
        <row r="9">
          <cell r="A9" t="str">
            <v>A</v>
          </cell>
        </row>
      </sheetData>
      <sheetData sheetId="4406">
        <row r="9">
          <cell r="A9" t="str">
            <v>A</v>
          </cell>
        </row>
      </sheetData>
      <sheetData sheetId="4407">
        <row r="9">
          <cell r="A9" t="str">
            <v>A</v>
          </cell>
        </row>
      </sheetData>
      <sheetData sheetId="4408">
        <row r="9">
          <cell r="A9" t="str">
            <v>A</v>
          </cell>
        </row>
      </sheetData>
      <sheetData sheetId="4409">
        <row r="9">
          <cell r="A9" t="str">
            <v>A</v>
          </cell>
        </row>
      </sheetData>
      <sheetData sheetId="4410">
        <row r="9">
          <cell r="A9" t="str">
            <v>A</v>
          </cell>
        </row>
      </sheetData>
      <sheetData sheetId="4411">
        <row r="9">
          <cell r="A9" t="str">
            <v>A</v>
          </cell>
        </row>
      </sheetData>
      <sheetData sheetId="4412">
        <row r="9">
          <cell r="A9" t="str">
            <v>A</v>
          </cell>
        </row>
      </sheetData>
      <sheetData sheetId="4413">
        <row r="9">
          <cell r="A9" t="str">
            <v>A</v>
          </cell>
        </row>
      </sheetData>
      <sheetData sheetId="4414">
        <row r="9">
          <cell r="A9" t="str">
            <v>A</v>
          </cell>
        </row>
      </sheetData>
      <sheetData sheetId="4415">
        <row r="9">
          <cell r="A9" t="str">
            <v>A</v>
          </cell>
        </row>
      </sheetData>
      <sheetData sheetId="4416">
        <row r="9">
          <cell r="A9" t="str">
            <v>A</v>
          </cell>
        </row>
      </sheetData>
      <sheetData sheetId="4417">
        <row r="9">
          <cell r="A9" t="str">
            <v>A</v>
          </cell>
        </row>
      </sheetData>
      <sheetData sheetId="4418">
        <row r="9">
          <cell r="A9" t="str">
            <v>A</v>
          </cell>
        </row>
      </sheetData>
      <sheetData sheetId="4419">
        <row r="9">
          <cell r="A9" t="str">
            <v>A</v>
          </cell>
        </row>
      </sheetData>
      <sheetData sheetId="4420">
        <row r="9">
          <cell r="A9" t="str">
            <v>A</v>
          </cell>
        </row>
      </sheetData>
      <sheetData sheetId="4421">
        <row r="9">
          <cell r="A9" t="str">
            <v>A</v>
          </cell>
        </row>
      </sheetData>
      <sheetData sheetId="4422">
        <row r="9">
          <cell r="A9" t="str">
            <v>A</v>
          </cell>
        </row>
      </sheetData>
      <sheetData sheetId="4423">
        <row r="9">
          <cell r="A9" t="str">
            <v>A</v>
          </cell>
        </row>
      </sheetData>
      <sheetData sheetId="4424">
        <row r="9">
          <cell r="A9" t="str">
            <v>A</v>
          </cell>
        </row>
      </sheetData>
      <sheetData sheetId="4425">
        <row r="9">
          <cell r="A9" t="str">
            <v>A</v>
          </cell>
        </row>
      </sheetData>
      <sheetData sheetId="4426">
        <row r="9">
          <cell r="A9" t="str">
            <v>A</v>
          </cell>
        </row>
      </sheetData>
      <sheetData sheetId="4427">
        <row r="9">
          <cell r="A9" t="str">
            <v>A</v>
          </cell>
        </row>
      </sheetData>
      <sheetData sheetId="4428">
        <row r="9">
          <cell r="A9" t="str">
            <v>A</v>
          </cell>
        </row>
      </sheetData>
      <sheetData sheetId="4429">
        <row r="9">
          <cell r="A9" t="str">
            <v>A</v>
          </cell>
        </row>
      </sheetData>
      <sheetData sheetId="4430">
        <row r="9">
          <cell r="A9" t="str">
            <v>A</v>
          </cell>
        </row>
      </sheetData>
      <sheetData sheetId="4431">
        <row r="9">
          <cell r="A9" t="str">
            <v>A</v>
          </cell>
        </row>
      </sheetData>
      <sheetData sheetId="4432">
        <row r="9">
          <cell r="A9" t="str">
            <v>A</v>
          </cell>
        </row>
      </sheetData>
      <sheetData sheetId="4433">
        <row r="9">
          <cell r="A9" t="str">
            <v>A</v>
          </cell>
        </row>
      </sheetData>
      <sheetData sheetId="4434">
        <row r="9">
          <cell r="A9" t="str">
            <v>A</v>
          </cell>
        </row>
      </sheetData>
      <sheetData sheetId="4435">
        <row r="9">
          <cell r="A9" t="str">
            <v>A</v>
          </cell>
        </row>
      </sheetData>
      <sheetData sheetId="4436">
        <row r="9">
          <cell r="A9" t="str">
            <v>A</v>
          </cell>
        </row>
      </sheetData>
      <sheetData sheetId="4437">
        <row r="9">
          <cell r="A9" t="str">
            <v>A</v>
          </cell>
        </row>
      </sheetData>
      <sheetData sheetId="4438">
        <row r="9">
          <cell r="A9" t="str">
            <v>A</v>
          </cell>
        </row>
      </sheetData>
      <sheetData sheetId="4439">
        <row r="9">
          <cell r="A9" t="str">
            <v>A</v>
          </cell>
        </row>
      </sheetData>
      <sheetData sheetId="4440">
        <row r="9">
          <cell r="A9" t="str">
            <v>A</v>
          </cell>
        </row>
      </sheetData>
      <sheetData sheetId="4441">
        <row r="9">
          <cell r="A9" t="str">
            <v>A</v>
          </cell>
        </row>
      </sheetData>
      <sheetData sheetId="4442">
        <row r="9">
          <cell r="A9" t="str">
            <v>A</v>
          </cell>
        </row>
      </sheetData>
      <sheetData sheetId="4443">
        <row r="9">
          <cell r="A9" t="str">
            <v>A</v>
          </cell>
        </row>
      </sheetData>
      <sheetData sheetId="4444">
        <row r="9">
          <cell r="A9" t="str">
            <v>A</v>
          </cell>
        </row>
      </sheetData>
      <sheetData sheetId="4445">
        <row r="9">
          <cell r="A9" t="str">
            <v>A</v>
          </cell>
        </row>
      </sheetData>
      <sheetData sheetId="4446">
        <row r="9">
          <cell r="A9" t="str">
            <v>A</v>
          </cell>
        </row>
      </sheetData>
      <sheetData sheetId="4447">
        <row r="9">
          <cell r="A9" t="str">
            <v>A</v>
          </cell>
        </row>
      </sheetData>
      <sheetData sheetId="4448">
        <row r="9">
          <cell r="A9" t="str">
            <v>A</v>
          </cell>
        </row>
      </sheetData>
      <sheetData sheetId="4449">
        <row r="9">
          <cell r="A9" t="str">
            <v>A</v>
          </cell>
        </row>
      </sheetData>
      <sheetData sheetId="4450">
        <row r="9">
          <cell r="A9" t="str">
            <v>A</v>
          </cell>
        </row>
      </sheetData>
      <sheetData sheetId="4451">
        <row r="9">
          <cell r="A9" t="str">
            <v>A</v>
          </cell>
        </row>
      </sheetData>
      <sheetData sheetId="4452">
        <row r="9">
          <cell r="A9" t="str">
            <v>A</v>
          </cell>
        </row>
      </sheetData>
      <sheetData sheetId="4453">
        <row r="9">
          <cell r="A9" t="str">
            <v>A</v>
          </cell>
        </row>
      </sheetData>
      <sheetData sheetId="4454">
        <row r="9">
          <cell r="A9" t="str">
            <v>A</v>
          </cell>
        </row>
      </sheetData>
      <sheetData sheetId="4455">
        <row r="9">
          <cell r="A9" t="str">
            <v>A</v>
          </cell>
        </row>
      </sheetData>
      <sheetData sheetId="4456">
        <row r="9">
          <cell r="A9" t="str">
            <v>A</v>
          </cell>
        </row>
      </sheetData>
      <sheetData sheetId="4457">
        <row r="9">
          <cell r="A9" t="str">
            <v>A</v>
          </cell>
        </row>
      </sheetData>
      <sheetData sheetId="4458">
        <row r="9">
          <cell r="A9" t="str">
            <v>A</v>
          </cell>
        </row>
      </sheetData>
      <sheetData sheetId="4459">
        <row r="9">
          <cell r="A9" t="str">
            <v>A</v>
          </cell>
        </row>
      </sheetData>
      <sheetData sheetId="4460">
        <row r="9">
          <cell r="A9" t="str">
            <v>A</v>
          </cell>
        </row>
      </sheetData>
      <sheetData sheetId="4461">
        <row r="9">
          <cell r="A9" t="str">
            <v>A</v>
          </cell>
        </row>
      </sheetData>
      <sheetData sheetId="4462">
        <row r="9">
          <cell r="A9" t="str">
            <v>A</v>
          </cell>
        </row>
      </sheetData>
      <sheetData sheetId="4463">
        <row r="9">
          <cell r="A9" t="str">
            <v>A</v>
          </cell>
        </row>
      </sheetData>
      <sheetData sheetId="4464">
        <row r="9">
          <cell r="A9" t="str">
            <v>A</v>
          </cell>
        </row>
      </sheetData>
      <sheetData sheetId="4465">
        <row r="9">
          <cell r="A9" t="str">
            <v>A</v>
          </cell>
        </row>
      </sheetData>
      <sheetData sheetId="4466">
        <row r="9">
          <cell r="A9" t="str">
            <v>A</v>
          </cell>
        </row>
      </sheetData>
      <sheetData sheetId="4467">
        <row r="9">
          <cell r="A9" t="str">
            <v>A</v>
          </cell>
        </row>
      </sheetData>
      <sheetData sheetId="4468">
        <row r="9">
          <cell r="A9" t="str">
            <v>A</v>
          </cell>
        </row>
      </sheetData>
      <sheetData sheetId="4469">
        <row r="9">
          <cell r="A9" t="str">
            <v>A</v>
          </cell>
        </row>
      </sheetData>
      <sheetData sheetId="4470">
        <row r="9">
          <cell r="A9" t="str">
            <v>A</v>
          </cell>
        </row>
      </sheetData>
      <sheetData sheetId="4471">
        <row r="9">
          <cell r="A9" t="str">
            <v>A</v>
          </cell>
        </row>
      </sheetData>
      <sheetData sheetId="4472">
        <row r="9">
          <cell r="A9" t="str">
            <v>A</v>
          </cell>
        </row>
      </sheetData>
      <sheetData sheetId="4473">
        <row r="9">
          <cell r="A9" t="str">
            <v>A</v>
          </cell>
        </row>
      </sheetData>
      <sheetData sheetId="4474">
        <row r="9">
          <cell r="A9" t="str">
            <v>A</v>
          </cell>
        </row>
      </sheetData>
      <sheetData sheetId="4475">
        <row r="9">
          <cell r="A9" t="str">
            <v>A</v>
          </cell>
        </row>
      </sheetData>
      <sheetData sheetId="4476">
        <row r="9">
          <cell r="A9" t="str">
            <v>A</v>
          </cell>
        </row>
      </sheetData>
      <sheetData sheetId="4477">
        <row r="9">
          <cell r="A9" t="str">
            <v>A</v>
          </cell>
        </row>
      </sheetData>
      <sheetData sheetId="4478">
        <row r="9">
          <cell r="A9" t="str">
            <v>A</v>
          </cell>
        </row>
      </sheetData>
      <sheetData sheetId="4479">
        <row r="9">
          <cell r="A9" t="str">
            <v>A</v>
          </cell>
        </row>
      </sheetData>
      <sheetData sheetId="4480">
        <row r="9">
          <cell r="A9" t="str">
            <v>A</v>
          </cell>
        </row>
      </sheetData>
      <sheetData sheetId="4481">
        <row r="9">
          <cell r="A9" t="str">
            <v>A</v>
          </cell>
        </row>
      </sheetData>
      <sheetData sheetId="4482">
        <row r="9">
          <cell r="A9" t="str">
            <v>A</v>
          </cell>
        </row>
      </sheetData>
      <sheetData sheetId="4483">
        <row r="9">
          <cell r="A9" t="str">
            <v>A</v>
          </cell>
        </row>
      </sheetData>
      <sheetData sheetId="4484">
        <row r="9">
          <cell r="A9" t="str">
            <v>A</v>
          </cell>
        </row>
      </sheetData>
      <sheetData sheetId="4485">
        <row r="9">
          <cell r="A9" t="str">
            <v>A</v>
          </cell>
        </row>
      </sheetData>
      <sheetData sheetId="4486">
        <row r="9">
          <cell r="A9" t="str">
            <v>A</v>
          </cell>
        </row>
      </sheetData>
      <sheetData sheetId="4487">
        <row r="9">
          <cell r="A9" t="str">
            <v>A</v>
          </cell>
        </row>
      </sheetData>
      <sheetData sheetId="4488">
        <row r="9">
          <cell r="A9" t="str">
            <v>A</v>
          </cell>
        </row>
      </sheetData>
      <sheetData sheetId="4489">
        <row r="9">
          <cell r="A9" t="str">
            <v>A</v>
          </cell>
        </row>
      </sheetData>
      <sheetData sheetId="4490">
        <row r="9">
          <cell r="A9" t="str">
            <v>A</v>
          </cell>
        </row>
      </sheetData>
      <sheetData sheetId="4491">
        <row r="9">
          <cell r="A9" t="str">
            <v>A</v>
          </cell>
        </row>
      </sheetData>
      <sheetData sheetId="4492">
        <row r="9">
          <cell r="A9" t="str">
            <v>A</v>
          </cell>
        </row>
      </sheetData>
      <sheetData sheetId="4493">
        <row r="9">
          <cell r="A9" t="str">
            <v>A</v>
          </cell>
        </row>
      </sheetData>
      <sheetData sheetId="4494">
        <row r="9">
          <cell r="A9" t="str">
            <v>A</v>
          </cell>
        </row>
      </sheetData>
      <sheetData sheetId="4495">
        <row r="9">
          <cell r="A9" t="str">
            <v>A</v>
          </cell>
        </row>
      </sheetData>
      <sheetData sheetId="4496">
        <row r="9">
          <cell r="A9" t="str">
            <v>A</v>
          </cell>
        </row>
      </sheetData>
      <sheetData sheetId="4497">
        <row r="9">
          <cell r="A9" t="str">
            <v>A</v>
          </cell>
        </row>
      </sheetData>
      <sheetData sheetId="4498">
        <row r="9">
          <cell r="A9" t="str">
            <v>A</v>
          </cell>
        </row>
      </sheetData>
      <sheetData sheetId="4499">
        <row r="9">
          <cell r="A9" t="str">
            <v>A</v>
          </cell>
        </row>
      </sheetData>
      <sheetData sheetId="4500">
        <row r="9">
          <cell r="A9" t="str">
            <v>A</v>
          </cell>
        </row>
      </sheetData>
      <sheetData sheetId="4501">
        <row r="9">
          <cell r="A9" t="str">
            <v>A</v>
          </cell>
        </row>
      </sheetData>
      <sheetData sheetId="4502">
        <row r="9">
          <cell r="A9" t="str">
            <v>A</v>
          </cell>
        </row>
      </sheetData>
      <sheetData sheetId="4503">
        <row r="9">
          <cell r="A9" t="str">
            <v>A</v>
          </cell>
        </row>
      </sheetData>
      <sheetData sheetId="4504">
        <row r="9">
          <cell r="A9" t="str">
            <v>A</v>
          </cell>
        </row>
      </sheetData>
      <sheetData sheetId="4505">
        <row r="9">
          <cell r="A9" t="str">
            <v>A</v>
          </cell>
        </row>
      </sheetData>
      <sheetData sheetId="4506">
        <row r="9">
          <cell r="A9" t="str">
            <v>A</v>
          </cell>
        </row>
      </sheetData>
      <sheetData sheetId="4507">
        <row r="9">
          <cell r="A9" t="str">
            <v>A</v>
          </cell>
        </row>
      </sheetData>
      <sheetData sheetId="4508">
        <row r="9">
          <cell r="A9" t="str">
            <v>A</v>
          </cell>
        </row>
      </sheetData>
      <sheetData sheetId="4509">
        <row r="9">
          <cell r="A9" t="str">
            <v>A</v>
          </cell>
        </row>
      </sheetData>
      <sheetData sheetId="4510">
        <row r="9">
          <cell r="A9" t="str">
            <v>A</v>
          </cell>
        </row>
      </sheetData>
      <sheetData sheetId="4511">
        <row r="9">
          <cell r="A9" t="str">
            <v>A</v>
          </cell>
        </row>
      </sheetData>
      <sheetData sheetId="4512">
        <row r="9">
          <cell r="A9" t="str">
            <v>A</v>
          </cell>
        </row>
      </sheetData>
      <sheetData sheetId="4513">
        <row r="9">
          <cell r="A9" t="str">
            <v>A</v>
          </cell>
        </row>
      </sheetData>
      <sheetData sheetId="4514">
        <row r="9">
          <cell r="A9" t="str">
            <v>A</v>
          </cell>
        </row>
      </sheetData>
      <sheetData sheetId="4515">
        <row r="9">
          <cell r="A9" t="str">
            <v>A</v>
          </cell>
        </row>
      </sheetData>
      <sheetData sheetId="4516">
        <row r="9">
          <cell r="A9" t="str">
            <v>A</v>
          </cell>
        </row>
      </sheetData>
      <sheetData sheetId="4517">
        <row r="9">
          <cell r="A9" t="str">
            <v>A</v>
          </cell>
        </row>
      </sheetData>
      <sheetData sheetId="4518">
        <row r="9">
          <cell r="A9" t="str">
            <v>A</v>
          </cell>
        </row>
      </sheetData>
      <sheetData sheetId="4519">
        <row r="9">
          <cell r="A9" t="str">
            <v>A</v>
          </cell>
        </row>
      </sheetData>
      <sheetData sheetId="4520">
        <row r="9">
          <cell r="A9" t="str">
            <v>A</v>
          </cell>
        </row>
      </sheetData>
      <sheetData sheetId="4521">
        <row r="9">
          <cell r="A9" t="str">
            <v>A</v>
          </cell>
        </row>
      </sheetData>
      <sheetData sheetId="4522">
        <row r="9">
          <cell r="A9" t="str">
            <v>A</v>
          </cell>
        </row>
      </sheetData>
      <sheetData sheetId="4523">
        <row r="9">
          <cell r="A9" t="str">
            <v>A</v>
          </cell>
        </row>
      </sheetData>
      <sheetData sheetId="4524">
        <row r="9">
          <cell r="A9" t="str">
            <v>A</v>
          </cell>
        </row>
      </sheetData>
      <sheetData sheetId="4525">
        <row r="9">
          <cell r="A9" t="str">
            <v>A</v>
          </cell>
        </row>
      </sheetData>
      <sheetData sheetId="4526">
        <row r="9">
          <cell r="A9" t="str">
            <v>A</v>
          </cell>
        </row>
      </sheetData>
      <sheetData sheetId="4527">
        <row r="9">
          <cell r="A9" t="str">
            <v>A</v>
          </cell>
        </row>
      </sheetData>
      <sheetData sheetId="4528">
        <row r="9">
          <cell r="A9" t="str">
            <v>A</v>
          </cell>
        </row>
      </sheetData>
      <sheetData sheetId="4529">
        <row r="9">
          <cell r="A9" t="str">
            <v>A</v>
          </cell>
        </row>
      </sheetData>
      <sheetData sheetId="4530">
        <row r="9">
          <cell r="A9" t="str">
            <v>A</v>
          </cell>
        </row>
      </sheetData>
      <sheetData sheetId="4531">
        <row r="9">
          <cell r="A9" t="str">
            <v>A</v>
          </cell>
        </row>
      </sheetData>
      <sheetData sheetId="4532">
        <row r="9">
          <cell r="A9" t="str">
            <v>A</v>
          </cell>
        </row>
      </sheetData>
      <sheetData sheetId="4533">
        <row r="9">
          <cell r="A9" t="str">
            <v>A</v>
          </cell>
        </row>
      </sheetData>
      <sheetData sheetId="4534">
        <row r="9">
          <cell r="A9" t="str">
            <v>A</v>
          </cell>
        </row>
      </sheetData>
      <sheetData sheetId="4535">
        <row r="9">
          <cell r="A9" t="str">
            <v>A</v>
          </cell>
        </row>
      </sheetData>
      <sheetData sheetId="4536">
        <row r="9">
          <cell r="A9" t="str">
            <v>A</v>
          </cell>
        </row>
      </sheetData>
      <sheetData sheetId="4537">
        <row r="9">
          <cell r="A9" t="str">
            <v>A</v>
          </cell>
        </row>
      </sheetData>
      <sheetData sheetId="4538">
        <row r="9">
          <cell r="A9" t="str">
            <v>A</v>
          </cell>
        </row>
      </sheetData>
      <sheetData sheetId="4539">
        <row r="9">
          <cell r="A9" t="str">
            <v>A</v>
          </cell>
        </row>
      </sheetData>
      <sheetData sheetId="4540">
        <row r="9">
          <cell r="A9" t="str">
            <v>A</v>
          </cell>
        </row>
      </sheetData>
      <sheetData sheetId="4541">
        <row r="9">
          <cell r="A9" t="str">
            <v>A</v>
          </cell>
        </row>
      </sheetData>
      <sheetData sheetId="4542">
        <row r="9">
          <cell r="A9" t="str">
            <v>A</v>
          </cell>
        </row>
      </sheetData>
      <sheetData sheetId="4543">
        <row r="9">
          <cell r="A9" t="str">
            <v>A</v>
          </cell>
        </row>
      </sheetData>
      <sheetData sheetId="4544">
        <row r="9">
          <cell r="A9" t="str">
            <v>A</v>
          </cell>
        </row>
      </sheetData>
      <sheetData sheetId="4545">
        <row r="9">
          <cell r="A9" t="str">
            <v>A</v>
          </cell>
        </row>
      </sheetData>
      <sheetData sheetId="4546">
        <row r="9">
          <cell r="A9" t="str">
            <v>A</v>
          </cell>
        </row>
      </sheetData>
      <sheetData sheetId="4547">
        <row r="9">
          <cell r="A9" t="str">
            <v>A</v>
          </cell>
        </row>
      </sheetData>
      <sheetData sheetId="4548">
        <row r="9">
          <cell r="A9" t="str">
            <v>A</v>
          </cell>
        </row>
      </sheetData>
      <sheetData sheetId="4549">
        <row r="9">
          <cell r="A9" t="str">
            <v>A</v>
          </cell>
        </row>
      </sheetData>
      <sheetData sheetId="4550">
        <row r="9">
          <cell r="A9" t="str">
            <v>A</v>
          </cell>
        </row>
      </sheetData>
      <sheetData sheetId="4551">
        <row r="9">
          <cell r="A9" t="str">
            <v>A</v>
          </cell>
        </row>
      </sheetData>
      <sheetData sheetId="4552">
        <row r="9">
          <cell r="A9" t="str">
            <v>A</v>
          </cell>
        </row>
      </sheetData>
      <sheetData sheetId="4553">
        <row r="9">
          <cell r="A9" t="str">
            <v>A</v>
          </cell>
        </row>
      </sheetData>
      <sheetData sheetId="4554">
        <row r="9">
          <cell r="A9" t="str">
            <v>A</v>
          </cell>
        </row>
      </sheetData>
      <sheetData sheetId="4555">
        <row r="9">
          <cell r="A9" t="str">
            <v>A</v>
          </cell>
        </row>
      </sheetData>
      <sheetData sheetId="4556">
        <row r="9">
          <cell r="A9" t="str">
            <v>A</v>
          </cell>
        </row>
      </sheetData>
      <sheetData sheetId="4557">
        <row r="9">
          <cell r="A9" t="str">
            <v>A</v>
          </cell>
        </row>
      </sheetData>
      <sheetData sheetId="4558">
        <row r="9">
          <cell r="A9" t="str">
            <v>A</v>
          </cell>
        </row>
      </sheetData>
      <sheetData sheetId="4559">
        <row r="9">
          <cell r="A9" t="str">
            <v>A</v>
          </cell>
        </row>
      </sheetData>
      <sheetData sheetId="4560">
        <row r="9">
          <cell r="A9" t="str">
            <v>A</v>
          </cell>
        </row>
      </sheetData>
      <sheetData sheetId="4561">
        <row r="9">
          <cell r="A9" t="str">
            <v>A</v>
          </cell>
        </row>
      </sheetData>
      <sheetData sheetId="4562">
        <row r="9">
          <cell r="A9" t="str">
            <v>A</v>
          </cell>
        </row>
      </sheetData>
      <sheetData sheetId="4563">
        <row r="9">
          <cell r="A9" t="str">
            <v>A</v>
          </cell>
        </row>
      </sheetData>
      <sheetData sheetId="4564">
        <row r="9">
          <cell r="A9" t="str">
            <v>A</v>
          </cell>
        </row>
      </sheetData>
      <sheetData sheetId="4565">
        <row r="9">
          <cell r="A9" t="str">
            <v>A</v>
          </cell>
        </row>
      </sheetData>
      <sheetData sheetId="4566">
        <row r="9">
          <cell r="A9" t="str">
            <v>A</v>
          </cell>
        </row>
      </sheetData>
      <sheetData sheetId="4567">
        <row r="9">
          <cell r="A9" t="str">
            <v>A</v>
          </cell>
        </row>
      </sheetData>
      <sheetData sheetId="4568">
        <row r="9">
          <cell r="A9" t="str">
            <v>A</v>
          </cell>
        </row>
      </sheetData>
      <sheetData sheetId="4569">
        <row r="9">
          <cell r="A9" t="str">
            <v>A</v>
          </cell>
        </row>
      </sheetData>
      <sheetData sheetId="4570">
        <row r="9">
          <cell r="A9" t="str">
            <v>A</v>
          </cell>
        </row>
      </sheetData>
      <sheetData sheetId="4571">
        <row r="9">
          <cell r="A9" t="str">
            <v>A</v>
          </cell>
        </row>
      </sheetData>
      <sheetData sheetId="4572">
        <row r="9">
          <cell r="A9" t="str">
            <v>A</v>
          </cell>
        </row>
      </sheetData>
      <sheetData sheetId="4573">
        <row r="9">
          <cell r="A9" t="str">
            <v>A</v>
          </cell>
        </row>
      </sheetData>
      <sheetData sheetId="4574">
        <row r="9">
          <cell r="A9" t="str">
            <v>A</v>
          </cell>
        </row>
      </sheetData>
      <sheetData sheetId="4575">
        <row r="9">
          <cell r="A9" t="str">
            <v>A</v>
          </cell>
        </row>
      </sheetData>
      <sheetData sheetId="4576">
        <row r="9">
          <cell r="A9" t="str">
            <v>A</v>
          </cell>
        </row>
      </sheetData>
      <sheetData sheetId="4577">
        <row r="9">
          <cell r="A9" t="str">
            <v>A</v>
          </cell>
        </row>
      </sheetData>
      <sheetData sheetId="4578">
        <row r="9">
          <cell r="A9" t="str">
            <v>A</v>
          </cell>
        </row>
      </sheetData>
      <sheetData sheetId="4579">
        <row r="9">
          <cell r="A9" t="str">
            <v>A</v>
          </cell>
        </row>
      </sheetData>
      <sheetData sheetId="4580">
        <row r="9">
          <cell r="A9" t="str">
            <v>A</v>
          </cell>
        </row>
      </sheetData>
      <sheetData sheetId="4581">
        <row r="9">
          <cell r="A9" t="str">
            <v>A</v>
          </cell>
        </row>
      </sheetData>
      <sheetData sheetId="4582">
        <row r="9">
          <cell r="A9" t="str">
            <v>A</v>
          </cell>
        </row>
      </sheetData>
      <sheetData sheetId="4583">
        <row r="9">
          <cell r="A9" t="str">
            <v>A</v>
          </cell>
        </row>
      </sheetData>
      <sheetData sheetId="4584">
        <row r="9">
          <cell r="A9" t="str">
            <v>A</v>
          </cell>
        </row>
      </sheetData>
      <sheetData sheetId="4585">
        <row r="9">
          <cell r="A9" t="str">
            <v>A</v>
          </cell>
        </row>
      </sheetData>
      <sheetData sheetId="4586">
        <row r="9">
          <cell r="A9" t="str">
            <v>A</v>
          </cell>
        </row>
      </sheetData>
      <sheetData sheetId="4587">
        <row r="9">
          <cell r="A9" t="str">
            <v>A</v>
          </cell>
        </row>
      </sheetData>
      <sheetData sheetId="4588">
        <row r="9">
          <cell r="A9" t="str">
            <v>A</v>
          </cell>
        </row>
      </sheetData>
      <sheetData sheetId="4589">
        <row r="9">
          <cell r="A9" t="str">
            <v>A</v>
          </cell>
        </row>
      </sheetData>
      <sheetData sheetId="4590">
        <row r="9">
          <cell r="A9" t="str">
            <v>A</v>
          </cell>
        </row>
      </sheetData>
      <sheetData sheetId="4591">
        <row r="9">
          <cell r="A9" t="str">
            <v>A</v>
          </cell>
        </row>
      </sheetData>
      <sheetData sheetId="4592">
        <row r="9">
          <cell r="A9" t="str">
            <v>A</v>
          </cell>
        </row>
      </sheetData>
      <sheetData sheetId="4593" refreshError="1"/>
      <sheetData sheetId="4594">
        <row r="9">
          <cell r="A9" t="str">
            <v>A</v>
          </cell>
        </row>
      </sheetData>
      <sheetData sheetId="4595">
        <row r="9">
          <cell r="A9" t="str">
            <v>A</v>
          </cell>
        </row>
      </sheetData>
      <sheetData sheetId="4596">
        <row r="9">
          <cell r="A9" t="str">
            <v>A</v>
          </cell>
        </row>
      </sheetData>
      <sheetData sheetId="4597">
        <row r="9">
          <cell r="A9" t="str">
            <v>A</v>
          </cell>
        </row>
      </sheetData>
      <sheetData sheetId="4598" refreshError="1"/>
      <sheetData sheetId="4599">
        <row r="9">
          <cell r="A9" t="str">
            <v>A</v>
          </cell>
        </row>
      </sheetData>
      <sheetData sheetId="4600" refreshError="1"/>
      <sheetData sheetId="4601" refreshError="1"/>
      <sheetData sheetId="4602" refreshError="1"/>
      <sheetData sheetId="4603" refreshError="1"/>
      <sheetData sheetId="4604" refreshError="1"/>
      <sheetData sheetId="4605">
        <row r="9">
          <cell r="A9" t="str">
            <v>A</v>
          </cell>
        </row>
      </sheetData>
      <sheetData sheetId="4606">
        <row r="9">
          <cell r="A9" t="str">
            <v>A</v>
          </cell>
        </row>
      </sheetData>
      <sheetData sheetId="4607">
        <row r="9">
          <cell r="A9" t="str">
            <v>A</v>
          </cell>
        </row>
      </sheetData>
      <sheetData sheetId="4608" refreshError="1"/>
      <sheetData sheetId="4609">
        <row r="9">
          <cell r="A9" t="str">
            <v>A</v>
          </cell>
        </row>
      </sheetData>
      <sheetData sheetId="4610" refreshError="1"/>
      <sheetData sheetId="4611">
        <row r="9">
          <cell r="A9" t="str">
            <v>A</v>
          </cell>
        </row>
      </sheetData>
      <sheetData sheetId="4612">
        <row r="9">
          <cell r="A9" t="str">
            <v>A</v>
          </cell>
        </row>
      </sheetData>
      <sheetData sheetId="4613">
        <row r="9">
          <cell r="A9" t="str">
            <v>A</v>
          </cell>
        </row>
      </sheetData>
      <sheetData sheetId="4614">
        <row r="9">
          <cell r="A9" t="str">
            <v>A</v>
          </cell>
        </row>
      </sheetData>
      <sheetData sheetId="4615">
        <row r="9">
          <cell r="A9" t="str">
            <v>A</v>
          </cell>
        </row>
      </sheetData>
      <sheetData sheetId="4616">
        <row r="9">
          <cell r="A9" t="str">
            <v>A</v>
          </cell>
        </row>
      </sheetData>
      <sheetData sheetId="4617">
        <row r="9">
          <cell r="A9" t="str">
            <v>A</v>
          </cell>
        </row>
      </sheetData>
      <sheetData sheetId="4618">
        <row r="9">
          <cell r="A9" t="str">
            <v>A</v>
          </cell>
        </row>
      </sheetData>
      <sheetData sheetId="4619">
        <row r="9">
          <cell r="A9" t="str">
            <v>A</v>
          </cell>
        </row>
      </sheetData>
      <sheetData sheetId="4620">
        <row r="9">
          <cell r="A9" t="str">
            <v>A</v>
          </cell>
        </row>
      </sheetData>
      <sheetData sheetId="4621">
        <row r="9">
          <cell r="A9" t="str">
            <v>A</v>
          </cell>
        </row>
      </sheetData>
      <sheetData sheetId="4622">
        <row r="9">
          <cell r="A9" t="str">
            <v>A</v>
          </cell>
        </row>
      </sheetData>
      <sheetData sheetId="4623">
        <row r="9">
          <cell r="A9" t="str">
            <v>A</v>
          </cell>
        </row>
      </sheetData>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ow r="9">
          <cell r="A9" t="str">
            <v>A</v>
          </cell>
        </row>
      </sheetData>
      <sheetData sheetId="4679">
        <row r="9">
          <cell r="A9" t="str">
            <v>A</v>
          </cell>
        </row>
      </sheetData>
      <sheetData sheetId="4680">
        <row r="9">
          <cell r="A9" t="str">
            <v>A</v>
          </cell>
        </row>
      </sheetData>
      <sheetData sheetId="4681">
        <row r="9">
          <cell r="A9" t="str">
            <v>A</v>
          </cell>
        </row>
      </sheetData>
      <sheetData sheetId="4682">
        <row r="9">
          <cell r="A9" t="str">
            <v>A</v>
          </cell>
        </row>
      </sheetData>
      <sheetData sheetId="4683">
        <row r="9">
          <cell r="A9" t="str">
            <v>A</v>
          </cell>
        </row>
      </sheetData>
      <sheetData sheetId="4684">
        <row r="9">
          <cell r="A9" t="str">
            <v>A</v>
          </cell>
        </row>
      </sheetData>
      <sheetData sheetId="4685">
        <row r="9">
          <cell r="A9" t="str">
            <v>A</v>
          </cell>
        </row>
      </sheetData>
      <sheetData sheetId="4686">
        <row r="9">
          <cell r="A9" t="str">
            <v>A</v>
          </cell>
        </row>
      </sheetData>
      <sheetData sheetId="4687">
        <row r="9">
          <cell r="A9" t="str">
            <v>A</v>
          </cell>
        </row>
      </sheetData>
      <sheetData sheetId="4688">
        <row r="9">
          <cell r="A9" t="str">
            <v>A</v>
          </cell>
        </row>
      </sheetData>
      <sheetData sheetId="4689">
        <row r="9">
          <cell r="A9" t="str">
            <v>A</v>
          </cell>
        </row>
      </sheetData>
      <sheetData sheetId="4690" refreshError="1"/>
      <sheetData sheetId="4691" refreshError="1"/>
      <sheetData sheetId="4692" refreshError="1"/>
      <sheetData sheetId="4693" refreshError="1"/>
      <sheetData sheetId="4694" refreshError="1"/>
      <sheetData sheetId="4695" refreshError="1"/>
      <sheetData sheetId="4696">
        <row r="9">
          <cell r="A9" t="str">
            <v>A</v>
          </cell>
        </row>
      </sheetData>
      <sheetData sheetId="4697">
        <row r="9">
          <cell r="A9" t="str">
            <v>A</v>
          </cell>
        </row>
      </sheetData>
      <sheetData sheetId="4698">
        <row r="9">
          <cell r="A9" t="str">
            <v>A</v>
          </cell>
        </row>
      </sheetData>
      <sheetData sheetId="4699">
        <row r="9">
          <cell r="A9" t="str">
            <v>A</v>
          </cell>
        </row>
      </sheetData>
      <sheetData sheetId="4700">
        <row r="9">
          <cell r="A9" t="str">
            <v>A</v>
          </cell>
        </row>
      </sheetData>
      <sheetData sheetId="4701">
        <row r="9">
          <cell r="A9" t="str">
            <v>A</v>
          </cell>
        </row>
      </sheetData>
      <sheetData sheetId="4702">
        <row r="9">
          <cell r="A9" t="str">
            <v>A</v>
          </cell>
        </row>
      </sheetData>
      <sheetData sheetId="4703">
        <row r="9">
          <cell r="A9" t="str">
            <v>A</v>
          </cell>
        </row>
      </sheetData>
      <sheetData sheetId="4704">
        <row r="9">
          <cell r="A9" t="str">
            <v>A</v>
          </cell>
        </row>
      </sheetData>
      <sheetData sheetId="4705">
        <row r="9">
          <cell r="A9" t="str">
            <v>A</v>
          </cell>
        </row>
      </sheetData>
      <sheetData sheetId="4706">
        <row r="9">
          <cell r="A9" t="str">
            <v>A</v>
          </cell>
        </row>
      </sheetData>
      <sheetData sheetId="4707">
        <row r="9">
          <cell r="A9" t="str">
            <v>A</v>
          </cell>
        </row>
      </sheetData>
      <sheetData sheetId="4708">
        <row r="9">
          <cell r="A9" t="str">
            <v>A</v>
          </cell>
        </row>
      </sheetData>
      <sheetData sheetId="4709">
        <row r="9">
          <cell r="A9" t="str">
            <v>A</v>
          </cell>
        </row>
      </sheetData>
      <sheetData sheetId="4710">
        <row r="9">
          <cell r="A9" t="str">
            <v>A</v>
          </cell>
        </row>
      </sheetData>
      <sheetData sheetId="4711">
        <row r="9">
          <cell r="A9" t="str">
            <v>A</v>
          </cell>
        </row>
      </sheetData>
      <sheetData sheetId="4712">
        <row r="9">
          <cell r="A9" t="str">
            <v>A</v>
          </cell>
        </row>
      </sheetData>
      <sheetData sheetId="4713">
        <row r="9">
          <cell r="A9" t="str">
            <v>A</v>
          </cell>
        </row>
      </sheetData>
      <sheetData sheetId="4714">
        <row r="9">
          <cell r="A9" t="str">
            <v>A</v>
          </cell>
        </row>
      </sheetData>
      <sheetData sheetId="4715">
        <row r="9">
          <cell r="A9" t="str">
            <v>A</v>
          </cell>
        </row>
      </sheetData>
      <sheetData sheetId="4716">
        <row r="9">
          <cell r="A9" t="str">
            <v>A</v>
          </cell>
        </row>
      </sheetData>
      <sheetData sheetId="4717">
        <row r="9">
          <cell r="A9" t="str">
            <v>A</v>
          </cell>
        </row>
      </sheetData>
      <sheetData sheetId="4718">
        <row r="9">
          <cell r="A9" t="str">
            <v>A</v>
          </cell>
        </row>
      </sheetData>
      <sheetData sheetId="4719">
        <row r="9">
          <cell r="A9" t="str">
            <v>A</v>
          </cell>
        </row>
      </sheetData>
      <sheetData sheetId="4720">
        <row r="9">
          <cell r="A9" t="str">
            <v>A</v>
          </cell>
        </row>
      </sheetData>
      <sheetData sheetId="4721">
        <row r="9">
          <cell r="A9" t="str">
            <v>A</v>
          </cell>
        </row>
      </sheetData>
      <sheetData sheetId="4722">
        <row r="9">
          <cell r="A9" t="str">
            <v>A</v>
          </cell>
        </row>
      </sheetData>
      <sheetData sheetId="4723">
        <row r="9">
          <cell r="A9" t="str">
            <v>A</v>
          </cell>
        </row>
      </sheetData>
      <sheetData sheetId="4724">
        <row r="9">
          <cell r="A9" t="str">
            <v>A</v>
          </cell>
        </row>
      </sheetData>
      <sheetData sheetId="4725">
        <row r="9">
          <cell r="A9" t="str">
            <v>A</v>
          </cell>
        </row>
      </sheetData>
      <sheetData sheetId="4726">
        <row r="9">
          <cell r="A9" t="str">
            <v>A</v>
          </cell>
        </row>
      </sheetData>
      <sheetData sheetId="4727">
        <row r="9">
          <cell r="A9" t="str">
            <v>A</v>
          </cell>
        </row>
      </sheetData>
      <sheetData sheetId="4728">
        <row r="9">
          <cell r="A9" t="str">
            <v>A</v>
          </cell>
        </row>
      </sheetData>
      <sheetData sheetId="4729">
        <row r="9">
          <cell r="A9" t="str">
            <v>A</v>
          </cell>
        </row>
      </sheetData>
      <sheetData sheetId="4730">
        <row r="9">
          <cell r="A9" t="str">
            <v>A</v>
          </cell>
        </row>
      </sheetData>
      <sheetData sheetId="4731">
        <row r="9">
          <cell r="A9" t="str">
            <v>A</v>
          </cell>
        </row>
      </sheetData>
      <sheetData sheetId="4732">
        <row r="9">
          <cell r="A9" t="str">
            <v>A</v>
          </cell>
        </row>
      </sheetData>
      <sheetData sheetId="4733" refreshError="1"/>
      <sheetData sheetId="4734"/>
      <sheetData sheetId="4735" refreshError="1"/>
      <sheetData sheetId="4736" refreshError="1"/>
      <sheetData sheetId="4737" refreshError="1"/>
      <sheetData sheetId="4738" refreshError="1"/>
      <sheetData sheetId="4739" refreshError="1"/>
      <sheetData sheetId="4740" refreshError="1"/>
      <sheetData sheetId="4741">
        <row r="9">
          <cell r="A9" t="str">
            <v>A</v>
          </cell>
        </row>
      </sheetData>
      <sheetData sheetId="4742" refreshError="1"/>
      <sheetData sheetId="4743">
        <row r="9">
          <cell r="A9" t="str">
            <v>A</v>
          </cell>
        </row>
      </sheetData>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ow r="9">
          <cell r="A9" t="str">
            <v>A</v>
          </cell>
        </row>
      </sheetData>
      <sheetData sheetId="4753" refreshError="1"/>
      <sheetData sheetId="4754" refreshError="1"/>
      <sheetData sheetId="4755" refreshError="1"/>
      <sheetData sheetId="4756">
        <row r="9">
          <cell r="A9" t="str">
            <v>A</v>
          </cell>
        </row>
      </sheetData>
      <sheetData sheetId="4757" refreshError="1"/>
      <sheetData sheetId="4758">
        <row r="9">
          <cell r="A9" t="str">
            <v>A</v>
          </cell>
        </row>
      </sheetData>
      <sheetData sheetId="4759">
        <row r="9">
          <cell r="A9" t="str">
            <v>A</v>
          </cell>
        </row>
      </sheetData>
      <sheetData sheetId="4760" refreshError="1"/>
      <sheetData sheetId="4761">
        <row r="9">
          <cell r="A9" t="str">
            <v>A</v>
          </cell>
        </row>
      </sheetData>
      <sheetData sheetId="4762">
        <row r="9">
          <cell r="A9" t="str">
            <v>A</v>
          </cell>
        </row>
      </sheetData>
      <sheetData sheetId="4763">
        <row r="9">
          <cell r="A9" t="str">
            <v>A</v>
          </cell>
        </row>
      </sheetData>
      <sheetData sheetId="4764">
        <row r="9">
          <cell r="A9" t="str">
            <v>A</v>
          </cell>
        </row>
      </sheetData>
      <sheetData sheetId="4765">
        <row r="9">
          <cell r="A9" t="str">
            <v>A</v>
          </cell>
        </row>
      </sheetData>
      <sheetData sheetId="4766"/>
      <sheetData sheetId="4767">
        <row r="9">
          <cell r="A9" t="str">
            <v>A</v>
          </cell>
        </row>
      </sheetData>
      <sheetData sheetId="4768">
        <row r="9">
          <cell r="A9" t="str">
            <v>A</v>
          </cell>
        </row>
      </sheetData>
      <sheetData sheetId="4769"/>
      <sheetData sheetId="4770"/>
      <sheetData sheetId="4771"/>
      <sheetData sheetId="4772"/>
      <sheetData sheetId="4773"/>
      <sheetData sheetId="4774" refreshError="1"/>
      <sheetData sheetId="4775"/>
      <sheetData sheetId="4776"/>
      <sheetData sheetId="4777" refreshError="1"/>
      <sheetData sheetId="4778" refreshError="1"/>
      <sheetData sheetId="4779" refreshError="1"/>
      <sheetData sheetId="4780" refreshError="1"/>
      <sheetData sheetId="4781">
        <row r="9">
          <cell r="A9" t="str">
            <v>A</v>
          </cell>
        </row>
      </sheetData>
      <sheetData sheetId="4782">
        <row r="9">
          <cell r="A9" t="str">
            <v>A</v>
          </cell>
        </row>
      </sheetData>
      <sheetData sheetId="4783">
        <row r="9">
          <cell r="A9" t="str">
            <v>A</v>
          </cell>
        </row>
      </sheetData>
      <sheetData sheetId="4784">
        <row r="9">
          <cell r="A9" t="str">
            <v>A</v>
          </cell>
        </row>
      </sheetData>
      <sheetData sheetId="4785">
        <row r="9">
          <cell r="A9" t="str">
            <v>A</v>
          </cell>
        </row>
      </sheetData>
      <sheetData sheetId="4786">
        <row r="9">
          <cell r="A9" t="str">
            <v>A</v>
          </cell>
        </row>
      </sheetData>
      <sheetData sheetId="4787">
        <row r="9">
          <cell r="A9" t="str">
            <v>A</v>
          </cell>
        </row>
      </sheetData>
      <sheetData sheetId="4788">
        <row r="9">
          <cell r="A9" t="str">
            <v>A</v>
          </cell>
        </row>
      </sheetData>
      <sheetData sheetId="4789">
        <row r="9">
          <cell r="A9" t="str">
            <v>A</v>
          </cell>
        </row>
      </sheetData>
      <sheetData sheetId="4790">
        <row r="9">
          <cell r="A9" t="str">
            <v>A</v>
          </cell>
        </row>
      </sheetData>
      <sheetData sheetId="4791">
        <row r="9">
          <cell r="A9" t="str">
            <v>A</v>
          </cell>
        </row>
      </sheetData>
      <sheetData sheetId="4792">
        <row r="9">
          <cell r="A9" t="str">
            <v>A</v>
          </cell>
        </row>
      </sheetData>
      <sheetData sheetId="4793">
        <row r="9">
          <cell r="A9" t="str">
            <v>A</v>
          </cell>
        </row>
      </sheetData>
      <sheetData sheetId="4794">
        <row r="9">
          <cell r="A9" t="str">
            <v>A</v>
          </cell>
        </row>
      </sheetData>
      <sheetData sheetId="4795">
        <row r="9">
          <cell r="A9" t="str">
            <v>A</v>
          </cell>
        </row>
      </sheetData>
      <sheetData sheetId="4796">
        <row r="9">
          <cell r="A9" t="str">
            <v>A</v>
          </cell>
        </row>
      </sheetData>
      <sheetData sheetId="4797">
        <row r="9">
          <cell r="A9" t="str">
            <v>A</v>
          </cell>
        </row>
      </sheetData>
      <sheetData sheetId="4798">
        <row r="9">
          <cell r="A9" t="str">
            <v>A</v>
          </cell>
        </row>
      </sheetData>
      <sheetData sheetId="4799">
        <row r="9">
          <cell r="A9" t="str">
            <v>A</v>
          </cell>
        </row>
      </sheetData>
      <sheetData sheetId="4800">
        <row r="9">
          <cell r="A9" t="str">
            <v>A</v>
          </cell>
        </row>
      </sheetData>
      <sheetData sheetId="4801">
        <row r="9">
          <cell r="A9" t="str">
            <v>A</v>
          </cell>
        </row>
      </sheetData>
      <sheetData sheetId="4802">
        <row r="9">
          <cell r="A9" t="str">
            <v>A</v>
          </cell>
        </row>
      </sheetData>
      <sheetData sheetId="4803">
        <row r="9">
          <cell r="A9" t="str">
            <v>A</v>
          </cell>
        </row>
      </sheetData>
      <sheetData sheetId="4804">
        <row r="9">
          <cell r="A9" t="str">
            <v>A</v>
          </cell>
        </row>
      </sheetData>
      <sheetData sheetId="4805">
        <row r="9">
          <cell r="A9" t="str">
            <v>A</v>
          </cell>
        </row>
      </sheetData>
      <sheetData sheetId="4806">
        <row r="9">
          <cell r="A9" t="str">
            <v>A</v>
          </cell>
        </row>
      </sheetData>
      <sheetData sheetId="4807">
        <row r="9">
          <cell r="A9" t="str">
            <v>A</v>
          </cell>
        </row>
      </sheetData>
      <sheetData sheetId="4808">
        <row r="9">
          <cell r="A9" t="str">
            <v>A</v>
          </cell>
        </row>
      </sheetData>
      <sheetData sheetId="4809">
        <row r="9">
          <cell r="A9" t="str">
            <v>A</v>
          </cell>
        </row>
      </sheetData>
      <sheetData sheetId="4810">
        <row r="9">
          <cell r="A9" t="str">
            <v>A</v>
          </cell>
        </row>
      </sheetData>
      <sheetData sheetId="4811">
        <row r="9">
          <cell r="A9" t="str">
            <v>A</v>
          </cell>
        </row>
      </sheetData>
      <sheetData sheetId="4812">
        <row r="9">
          <cell r="A9" t="str">
            <v>A</v>
          </cell>
        </row>
      </sheetData>
      <sheetData sheetId="4813">
        <row r="9">
          <cell r="A9" t="str">
            <v>A</v>
          </cell>
        </row>
      </sheetData>
      <sheetData sheetId="4814">
        <row r="9">
          <cell r="A9" t="str">
            <v>A</v>
          </cell>
        </row>
      </sheetData>
      <sheetData sheetId="4815">
        <row r="9">
          <cell r="A9" t="str">
            <v>A</v>
          </cell>
        </row>
      </sheetData>
      <sheetData sheetId="4816">
        <row r="9">
          <cell r="A9" t="str">
            <v>A</v>
          </cell>
        </row>
      </sheetData>
      <sheetData sheetId="4817">
        <row r="9">
          <cell r="A9" t="str">
            <v>A</v>
          </cell>
        </row>
      </sheetData>
      <sheetData sheetId="4818">
        <row r="9">
          <cell r="A9" t="str">
            <v>A</v>
          </cell>
        </row>
      </sheetData>
      <sheetData sheetId="4819">
        <row r="9">
          <cell r="A9" t="str">
            <v>A</v>
          </cell>
        </row>
      </sheetData>
      <sheetData sheetId="4820">
        <row r="9">
          <cell r="A9" t="str">
            <v>A</v>
          </cell>
        </row>
      </sheetData>
      <sheetData sheetId="4821">
        <row r="9">
          <cell r="A9" t="str">
            <v>A</v>
          </cell>
        </row>
      </sheetData>
      <sheetData sheetId="4822">
        <row r="9">
          <cell r="A9" t="str">
            <v>A</v>
          </cell>
        </row>
      </sheetData>
      <sheetData sheetId="4823">
        <row r="9">
          <cell r="A9" t="str">
            <v>A</v>
          </cell>
        </row>
      </sheetData>
      <sheetData sheetId="4824">
        <row r="9">
          <cell r="A9" t="str">
            <v>A</v>
          </cell>
        </row>
      </sheetData>
      <sheetData sheetId="4825">
        <row r="9">
          <cell r="A9" t="str">
            <v>A</v>
          </cell>
        </row>
      </sheetData>
      <sheetData sheetId="4826">
        <row r="9">
          <cell r="A9" t="str">
            <v>A</v>
          </cell>
        </row>
      </sheetData>
      <sheetData sheetId="4827">
        <row r="9">
          <cell r="A9" t="str">
            <v>A</v>
          </cell>
        </row>
      </sheetData>
      <sheetData sheetId="4828">
        <row r="9">
          <cell r="A9" t="str">
            <v>A</v>
          </cell>
        </row>
      </sheetData>
      <sheetData sheetId="4829">
        <row r="9">
          <cell r="A9" t="str">
            <v>A</v>
          </cell>
        </row>
      </sheetData>
      <sheetData sheetId="4830">
        <row r="9">
          <cell r="A9" t="str">
            <v>A</v>
          </cell>
        </row>
      </sheetData>
      <sheetData sheetId="4831">
        <row r="9">
          <cell r="A9" t="str">
            <v>A</v>
          </cell>
        </row>
      </sheetData>
      <sheetData sheetId="4832">
        <row r="9">
          <cell r="A9" t="str">
            <v>A</v>
          </cell>
        </row>
      </sheetData>
      <sheetData sheetId="4833">
        <row r="9">
          <cell r="A9" t="str">
            <v>A</v>
          </cell>
        </row>
      </sheetData>
      <sheetData sheetId="4834">
        <row r="9">
          <cell r="A9" t="str">
            <v>A</v>
          </cell>
        </row>
      </sheetData>
      <sheetData sheetId="4835">
        <row r="9">
          <cell r="A9" t="str">
            <v>A</v>
          </cell>
        </row>
      </sheetData>
      <sheetData sheetId="4836">
        <row r="9">
          <cell r="A9" t="str">
            <v>A</v>
          </cell>
        </row>
      </sheetData>
      <sheetData sheetId="4837">
        <row r="9">
          <cell r="A9" t="str">
            <v>A</v>
          </cell>
        </row>
      </sheetData>
      <sheetData sheetId="4838">
        <row r="9">
          <cell r="A9" t="str">
            <v>A</v>
          </cell>
        </row>
      </sheetData>
      <sheetData sheetId="4839">
        <row r="9">
          <cell r="A9" t="str">
            <v>A</v>
          </cell>
        </row>
      </sheetData>
      <sheetData sheetId="4840">
        <row r="9">
          <cell r="A9" t="str">
            <v>A</v>
          </cell>
        </row>
      </sheetData>
      <sheetData sheetId="4841">
        <row r="9">
          <cell r="A9" t="str">
            <v>A</v>
          </cell>
        </row>
      </sheetData>
      <sheetData sheetId="4842">
        <row r="9">
          <cell r="A9" t="str">
            <v>A</v>
          </cell>
        </row>
      </sheetData>
      <sheetData sheetId="4843">
        <row r="9">
          <cell r="A9" t="str">
            <v>A</v>
          </cell>
        </row>
      </sheetData>
      <sheetData sheetId="4844">
        <row r="9">
          <cell r="A9" t="str">
            <v>A</v>
          </cell>
        </row>
      </sheetData>
      <sheetData sheetId="4845">
        <row r="9">
          <cell r="A9" t="str">
            <v>A</v>
          </cell>
        </row>
      </sheetData>
      <sheetData sheetId="4846">
        <row r="9">
          <cell r="A9" t="str">
            <v>A</v>
          </cell>
        </row>
      </sheetData>
      <sheetData sheetId="4847">
        <row r="9">
          <cell r="A9" t="str">
            <v>A</v>
          </cell>
        </row>
      </sheetData>
      <sheetData sheetId="4848">
        <row r="9">
          <cell r="A9" t="str">
            <v>A</v>
          </cell>
        </row>
      </sheetData>
      <sheetData sheetId="4849">
        <row r="9">
          <cell r="A9" t="str">
            <v>A</v>
          </cell>
        </row>
      </sheetData>
      <sheetData sheetId="4850">
        <row r="9">
          <cell r="A9" t="str">
            <v>A</v>
          </cell>
        </row>
      </sheetData>
      <sheetData sheetId="4851">
        <row r="9">
          <cell r="A9" t="str">
            <v>A</v>
          </cell>
        </row>
      </sheetData>
      <sheetData sheetId="4852">
        <row r="9">
          <cell r="A9" t="str">
            <v>A</v>
          </cell>
        </row>
      </sheetData>
      <sheetData sheetId="4853">
        <row r="9">
          <cell r="A9" t="str">
            <v>A</v>
          </cell>
        </row>
      </sheetData>
      <sheetData sheetId="4854">
        <row r="9">
          <cell r="A9" t="str">
            <v>A</v>
          </cell>
        </row>
      </sheetData>
      <sheetData sheetId="4855">
        <row r="9">
          <cell r="A9" t="str">
            <v>A</v>
          </cell>
        </row>
      </sheetData>
      <sheetData sheetId="4856">
        <row r="9">
          <cell r="A9" t="str">
            <v>A</v>
          </cell>
        </row>
      </sheetData>
      <sheetData sheetId="4857">
        <row r="9">
          <cell r="A9" t="str">
            <v>A</v>
          </cell>
        </row>
      </sheetData>
      <sheetData sheetId="4858">
        <row r="9">
          <cell r="A9" t="str">
            <v>A</v>
          </cell>
        </row>
      </sheetData>
      <sheetData sheetId="4859">
        <row r="9">
          <cell r="A9" t="str">
            <v>A</v>
          </cell>
        </row>
      </sheetData>
      <sheetData sheetId="4860">
        <row r="9">
          <cell r="A9" t="str">
            <v>A</v>
          </cell>
        </row>
      </sheetData>
      <sheetData sheetId="4861">
        <row r="9">
          <cell r="A9" t="str">
            <v>A</v>
          </cell>
        </row>
      </sheetData>
      <sheetData sheetId="4862">
        <row r="9">
          <cell r="A9" t="str">
            <v>A</v>
          </cell>
        </row>
      </sheetData>
      <sheetData sheetId="4863">
        <row r="9">
          <cell r="A9" t="str">
            <v>A</v>
          </cell>
        </row>
      </sheetData>
      <sheetData sheetId="4864">
        <row r="9">
          <cell r="A9" t="str">
            <v>A</v>
          </cell>
        </row>
      </sheetData>
      <sheetData sheetId="4865">
        <row r="9">
          <cell r="A9" t="str">
            <v>A</v>
          </cell>
        </row>
      </sheetData>
      <sheetData sheetId="4866">
        <row r="9">
          <cell r="A9" t="str">
            <v>A</v>
          </cell>
        </row>
      </sheetData>
      <sheetData sheetId="4867">
        <row r="9">
          <cell r="A9" t="str">
            <v>A</v>
          </cell>
        </row>
      </sheetData>
      <sheetData sheetId="4868">
        <row r="9">
          <cell r="A9" t="str">
            <v>A</v>
          </cell>
        </row>
      </sheetData>
      <sheetData sheetId="4869">
        <row r="9">
          <cell r="A9" t="str">
            <v>A</v>
          </cell>
        </row>
      </sheetData>
      <sheetData sheetId="4870">
        <row r="9">
          <cell r="A9" t="str">
            <v>A</v>
          </cell>
        </row>
      </sheetData>
      <sheetData sheetId="4871">
        <row r="9">
          <cell r="A9" t="str">
            <v>A</v>
          </cell>
        </row>
      </sheetData>
      <sheetData sheetId="4872">
        <row r="9">
          <cell r="A9" t="str">
            <v>A</v>
          </cell>
        </row>
      </sheetData>
      <sheetData sheetId="4873">
        <row r="9">
          <cell r="A9" t="str">
            <v>A</v>
          </cell>
        </row>
      </sheetData>
      <sheetData sheetId="4874">
        <row r="9">
          <cell r="A9" t="str">
            <v>A</v>
          </cell>
        </row>
      </sheetData>
      <sheetData sheetId="4875">
        <row r="9">
          <cell r="A9" t="str">
            <v>A</v>
          </cell>
        </row>
      </sheetData>
      <sheetData sheetId="4876">
        <row r="9">
          <cell r="A9" t="str">
            <v>A</v>
          </cell>
        </row>
      </sheetData>
      <sheetData sheetId="4877">
        <row r="9">
          <cell r="A9" t="str">
            <v>A</v>
          </cell>
        </row>
      </sheetData>
      <sheetData sheetId="4878">
        <row r="9">
          <cell r="A9" t="str">
            <v>A</v>
          </cell>
        </row>
      </sheetData>
      <sheetData sheetId="4879">
        <row r="9">
          <cell r="A9" t="str">
            <v>A</v>
          </cell>
        </row>
      </sheetData>
      <sheetData sheetId="4880">
        <row r="9">
          <cell r="A9" t="str">
            <v>A</v>
          </cell>
        </row>
      </sheetData>
      <sheetData sheetId="4881">
        <row r="9">
          <cell r="A9" t="str">
            <v>A</v>
          </cell>
        </row>
      </sheetData>
      <sheetData sheetId="4882">
        <row r="9">
          <cell r="A9" t="str">
            <v>A</v>
          </cell>
        </row>
      </sheetData>
      <sheetData sheetId="4883">
        <row r="9">
          <cell r="A9" t="str">
            <v>A</v>
          </cell>
        </row>
      </sheetData>
      <sheetData sheetId="4884">
        <row r="9">
          <cell r="A9" t="str">
            <v>A</v>
          </cell>
        </row>
      </sheetData>
      <sheetData sheetId="4885">
        <row r="9">
          <cell r="A9" t="str">
            <v>A</v>
          </cell>
        </row>
      </sheetData>
      <sheetData sheetId="4886">
        <row r="9">
          <cell r="A9" t="str">
            <v>A</v>
          </cell>
        </row>
      </sheetData>
      <sheetData sheetId="4887">
        <row r="9">
          <cell r="A9" t="str">
            <v>A</v>
          </cell>
        </row>
      </sheetData>
      <sheetData sheetId="4888">
        <row r="9">
          <cell r="A9" t="str">
            <v>A</v>
          </cell>
        </row>
      </sheetData>
      <sheetData sheetId="4889">
        <row r="9">
          <cell r="A9" t="str">
            <v>A</v>
          </cell>
        </row>
      </sheetData>
      <sheetData sheetId="4890">
        <row r="9">
          <cell r="A9" t="str">
            <v>A</v>
          </cell>
        </row>
      </sheetData>
      <sheetData sheetId="4891">
        <row r="9">
          <cell r="A9" t="str">
            <v>A</v>
          </cell>
        </row>
      </sheetData>
      <sheetData sheetId="4892">
        <row r="9">
          <cell r="A9" t="str">
            <v>A</v>
          </cell>
        </row>
      </sheetData>
      <sheetData sheetId="4893">
        <row r="9">
          <cell r="A9" t="str">
            <v>A</v>
          </cell>
        </row>
      </sheetData>
      <sheetData sheetId="4894">
        <row r="9">
          <cell r="A9" t="str">
            <v>A</v>
          </cell>
        </row>
      </sheetData>
      <sheetData sheetId="4895">
        <row r="9">
          <cell r="A9" t="str">
            <v>A</v>
          </cell>
        </row>
      </sheetData>
      <sheetData sheetId="4896">
        <row r="9">
          <cell r="A9" t="str">
            <v>A</v>
          </cell>
        </row>
      </sheetData>
      <sheetData sheetId="4897">
        <row r="9">
          <cell r="A9" t="str">
            <v>A</v>
          </cell>
        </row>
      </sheetData>
      <sheetData sheetId="4898">
        <row r="9">
          <cell r="A9" t="str">
            <v>A</v>
          </cell>
        </row>
      </sheetData>
      <sheetData sheetId="4899">
        <row r="9">
          <cell r="A9" t="str">
            <v>A</v>
          </cell>
        </row>
      </sheetData>
      <sheetData sheetId="4900">
        <row r="9">
          <cell r="A9" t="str">
            <v>A</v>
          </cell>
        </row>
      </sheetData>
      <sheetData sheetId="4901">
        <row r="9">
          <cell r="A9" t="str">
            <v>A</v>
          </cell>
        </row>
      </sheetData>
      <sheetData sheetId="4902">
        <row r="9">
          <cell r="A9" t="str">
            <v>A</v>
          </cell>
        </row>
      </sheetData>
      <sheetData sheetId="4903">
        <row r="9">
          <cell r="A9" t="str">
            <v>A</v>
          </cell>
        </row>
      </sheetData>
      <sheetData sheetId="4904">
        <row r="9">
          <cell r="A9" t="str">
            <v>A</v>
          </cell>
        </row>
      </sheetData>
      <sheetData sheetId="4905">
        <row r="9">
          <cell r="A9" t="str">
            <v>A</v>
          </cell>
        </row>
      </sheetData>
      <sheetData sheetId="4906">
        <row r="9">
          <cell r="A9" t="str">
            <v>A</v>
          </cell>
        </row>
      </sheetData>
      <sheetData sheetId="4907">
        <row r="9">
          <cell r="A9" t="str">
            <v>A</v>
          </cell>
        </row>
      </sheetData>
      <sheetData sheetId="4908">
        <row r="9">
          <cell r="A9" t="str">
            <v>A</v>
          </cell>
        </row>
      </sheetData>
      <sheetData sheetId="4909">
        <row r="9">
          <cell r="A9" t="str">
            <v>A</v>
          </cell>
        </row>
      </sheetData>
      <sheetData sheetId="4910">
        <row r="9">
          <cell r="A9" t="str">
            <v>A</v>
          </cell>
        </row>
      </sheetData>
      <sheetData sheetId="4911">
        <row r="9">
          <cell r="A9" t="str">
            <v>A</v>
          </cell>
        </row>
      </sheetData>
      <sheetData sheetId="4912">
        <row r="9">
          <cell r="A9" t="str">
            <v>A</v>
          </cell>
        </row>
      </sheetData>
      <sheetData sheetId="4913">
        <row r="9">
          <cell r="A9" t="str">
            <v>A</v>
          </cell>
        </row>
      </sheetData>
      <sheetData sheetId="4914">
        <row r="9">
          <cell r="A9" t="str">
            <v>A</v>
          </cell>
        </row>
      </sheetData>
      <sheetData sheetId="4915">
        <row r="9">
          <cell r="A9" t="str">
            <v>A</v>
          </cell>
        </row>
      </sheetData>
      <sheetData sheetId="4916">
        <row r="9">
          <cell r="A9" t="str">
            <v>A</v>
          </cell>
        </row>
      </sheetData>
      <sheetData sheetId="4917">
        <row r="9">
          <cell r="A9" t="str">
            <v>A</v>
          </cell>
        </row>
      </sheetData>
      <sheetData sheetId="4918">
        <row r="9">
          <cell r="A9" t="str">
            <v>A</v>
          </cell>
        </row>
      </sheetData>
      <sheetData sheetId="4919">
        <row r="9">
          <cell r="A9" t="str">
            <v>A</v>
          </cell>
        </row>
      </sheetData>
      <sheetData sheetId="4920">
        <row r="9">
          <cell r="A9" t="str">
            <v>A</v>
          </cell>
        </row>
      </sheetData>
      <sheetData sheetId="4921">
        <row r="9">
          <cell r="A9" t="str">
            <v>A</v>
          </cell>
        </row>
      </sheetData>
      <sheetData sheetId="4922">
        <row r="9">
          <cell r="A9" t="str">
            <v>A</v>
          </cell>
        </row>
      </sheetData>
      <sheetData sheetId="4923">
        <row r="9">
          <cell r="A9" t="str">
            <v>A</v>
          </cell>
        </row>
      </sheetData>
      <sheetData sheetId="4924">
        <row r="9">
          <cell r="A9" t="str">
            <v>A</v>
          </cell>
        </row>
      </sheetData>
      <sheetData sheetId="4925">
        <row r="9">
          <cell r="A9" t="str">
            <v>A</v>
          </cell>
        </row>
      </sheetData>
      <sheetData sheetId="4926">
        <row r="9">
          <cell r="A9" t="str">
            <v>A</v>
          </cell>
        </row>
      </sheetData>
      <sheetData sheetId="4927">
        <row r="9">
          <cell r="A9" t="str">
            <v>A</v>
          </cell>
        </row>
      </sheetData>
      <sheetData sheetId="4928">
        <row r="9">
          <cell r="A9" t="str">
            <v>A</v>
          </cell>
        </row>
      </sheetData>
      <sheetData sheetId="4929">
        <row r="9">
          <cell r="A9" t="str">
            <v>A</v>
          </cell>
        </row>
      </sheetData>
      <sheetData sheetId="4930">
        <row r="9">
          <cell r="A9" t="str">
            <v>A</v>
          </cell>
        </row>
      </sheetData>
      <sheetData sheetId="4931">
        <row r="9">
          <cell r="A9" t="str">
            <v>A</v>
          </cell>
        </row>
      </sheetData>
      <sheetData sheetId="4932">
        <row r="9">
          <cell r="A9" t="str">
            <v>A</v>
          </cell>
        </row>
      </sheetData>
      <sheetData sheetId="4933">
        <row r="9">
          <cell r="A9" t="str">
            <v>A</v>
          </cell>
        </row>
      </sheetData>
      <sheetData sheetId="4934">
        <row r="9">
          <cell r="A9" t="str">
            <v>A</v>
          </cell>
        </row>
      </sheetData>
      <sheetData sheetId="4935">
        <row r="9">
          <cell r="A9" t="str">
            <v>A</v>
          </cell>
        </row>
      </sheetData>
      <sheetData sheetId="4936">
        <row r="9">
          <cell r="A9" t="str">
            <v>A</v>
          </cell>
        </row>
      </sheetData>
      <sheetData sheetId="4937">
        <row r="9">
          <cell r="A9" t="str">
            <v>A</v>
          </cell>
        </row>
      </sheetData>
      <sheetData sheetId="4938">
        <row r="9">
          <cell r="A9" t="str">
            <v>A</v>
          </cell>
        </row>
      </sheetData>
      <sheetData sheetId="4939">
        <row r="9">
          <cell r="A9" t="str">
            <v>A</v>
          </cell>
        </row>
      </sheetData>
      <sheetData sheetId="4940">
        <row r="9">
          <cell r="A9" t="str">
            <v>A</v>
          </cell>
        </row>
      </sheetData>
      <sheetData sheetId="4941">
        <row r="9">
          <cell r="A9" t="str">
            <v>A</v>
          </cell>
        </row>
      </sheetData>
      <sheetData sheetId="4942">
        <row r="9">
          <cell r="A9" t="str">
            <v>A</v>
          </cell>
        </row>
      </sheetData>
      <sheetData sheetId="4943">
        <row r="9">
          <cell r="A9" t="str">
            <v>A</v>
          </cell>
        </row>
      </sheetData>
      <sheetData sheetId="4944">
        <row r="9">
          <cell r="A9" t="str">
            <v>A</v>
          </cell>
        </row>
      </sheetData>
      <sheetData sheetId="4945">
        <row r="9">
          <cell r="A9" t="str">
            <v>A</v>
          </cell>
        </row>
      </sheetData>
      <sheetData sheetId="4946">
        <row r="9">
          <cell r="A9" t="str">
            <v>A</v>
          </cell>
        </row>
      </sheetData>
      <sheetData sheetId="4947">
        <row r="9">
          <cell r="A9" t="str">
            <v>A</v>
          </cell>
        </row>
      </sheetData>
      <sheetData sheetId="4948">
        <row r="9">
          <cell r="A9" t="str">
            <v>A</v>
          </cell>
        </row>
      </sheetData>
      <sheetData sheetId="4949">
        <row r="9">
          <cell r="A9" t="str">
            <v>A</v>
          </cell>
        </row>
      </sheetData>
      <sheetData sheetId="4950">
        <row r="9">
          <cell r="A9" t="str">
            <v>A</v>
          </cell>
        </row>
      </sheetData>
      <sheetData sheetId="4951">
        <row r="9">
          <cell r="A9" t="str">
            <v>A</v>
          </cell>
        </row>
      </sheetData>
      <sheetData sheetId="4952">
        <row r="9">
          <cell r="A9" t="str">
            <v>A</v>
          </cell>
        </row>
      </sheetData>
      <sheetData sheetId="4953">
        <row r="9">
          <cell r="A9" t="str">
            <v>A</v>
          </cell>
        </row>
      </sheetData>
      <sheetData sheetId="4954">
        <row r="9">
          <cell r="A9" t="str">
            <v>A</v>
          </cell>
        </row>
      </sheetData>
      <sheetData sheetId="4955">
        <row r="9">
          <cell r="A9" t="str">
            <v>A</v>
          </cell>
        </row>
      </sheetData>
      <sheetData sheetId="4956">
        <row r="9">
          <cell r="A9" t="str">
            <v>A</v>
          </cell>
        </row>
      </sheetData>
      <sheetData sheetId="4957">
        <row r="9">
          <cell r="A9" t="str">
            <v>A</v>
          </cell>
        </row>
      </sheetData>
      <sheetData sheetId="4958">
        <row r="9">
          <cell r="A9" t="str">
            <v>A</v>
          </cell>
        </row>
      </sheetData>
      <sheetData sheetId="4959">
        <row r="9">
          <cell r="A9" t="str">
            <v>A</v>
          </cell>
        </row>
      </sheetData>
      <sheetData sheetId="4960">
        <row r="9">
          <cell r="A9" t="str">
            <v>A</v>
          </cell>
        </row>
      </sheetData>
      <sheetData sheetId="4961">
        <row r="9">
          <cell r="A9" t="str">
            <v>A</v>
          </cell>
        </row>
      </sheetData>
      <sheetData sheetId="4962">
        <row r="9">
          <cell r="A9" t="str">
            <v>A</v>
          </cell>
        </row>
      </sheetData>
      <sheetData sheetId="4963">
        <row r="9">
          <cell r="A9" t="str">
            <v>A</v>
          </cell>
        </row>
      </sheetData>
      <sheetData sheetId="4964">
        <row r="9">
          <cell r="A9" t="str">
            <v>A</v>
          </cell>
        </row>
      </sheetData>
      <sheetData sheetId="4965">
        <row r="9">
          <cell r="A9" t="str">
            <v>A</v>
          </cell>
        </row>
      </sheetData>
      <sheetData sheetId="4966">
        <row r="9">
          <cell r="A9" t="str">
            <v>A</v>
          </cell>
        </row>
      </sheetData>
      <sheetData sheetId="4967">
        <row r="9">
          <cell r="A9" t="str">
            <v>A</v>
          </cell>
        </row>
      </sheetData>
      <sheetData sheetId="4968">
        <row r="9">
          <cell r="A9" t="str">
            <v>A</v>
          </cell>
        </row>
      </sheetData>
      <sheetData sheetId="4969">
        <row r="9">
          <cell r="A9" t="str">
            <v>A</v>
          </cell>
        </row>
      </sheetData>
      <sheetData sheetId="4970">
        <row r="9">
          <cell r="A9" t="str">
            <v>A</v>
          </cell>
        </row>
      </sheetData>
      <sheetData sheetId="4971">
        <row r="9">
          <cell r="A9" t="str">
            <v>A</v>
          </cell>
        </row>
      </sheetData>
      <sheetData sheetId="4972">
        <row r="9">
          <cell r="A9" t="str">
            <v>A</v>
          </cell>
        </row>
      </sheetData>
      <sheetData sheetId="4973">
        <row r="9">
          <cell r="A9" t="str">
            <v>A</v>
          </cell>
        </row>
      </sheetData>
      <sheetData sheetId="4974">
        <row r="9">
          <cell r="A9" t="str">
            <v>A</v>
          </cell>
        </row>
      </sheetData>
      <sheetData sheetId="4975">
        <row r="9">
          <cell r="A9" t="str">
            <v>A</v>
          </cell>
        </row>
      </sheetData>
      <sheetData sheetId="4976">
        <row r="9">
          <cell r="A9" t="str">
            <v>A</v>
          </cell>
        </row>
      </sheetData>
      <sheetData sheetId="4977">
        <row r="9">
          <cell r="A9" t="str">
            <v>A</v>
          </cell>
        </row>
      </sheetData>
      <sheetData sheetId="4978">
        <row r="9">
          <cell r="A9" t="str">
            <v>A</v>
          </cell>
        </row>
      </sheetData>
      <sheetData sheetId="4979">
        <row r="9">
          <cell r="A9" t="str">
            <v>A</v>
          </cell>
        </row>
      </sheetData>
      <sheetData sheetId="4980">
        <row r="9">
          <cell r="A9" t="str">
            <v>A</v>
          </cell>
        </row>
      </sheetData>
      <sheetData sheetId="4981">
        <row r="9">
          <cell r="A9" t="str">
            <v>A</v>
          </cell>
        </row>
      </sheetData>
      <sheetData sheetId="4982">
        <row r="9">
          <cell r="A9" t="str">
            <v>A</v>
          </cell>
        </row>
      </sheetData>
      <sheetData sheetId="4983">
        <row r="9">
          <cell r="A9" t="str">
            <v>A</v>
          </cell>
        </row>
      </sheetData>
      <sheetData sheetId="4984">
        <row r="9">
          <cell r="A9" t="str">
            <v>A</v>
          </cell>
        </row>
      </sheetData>
      <sheetData sheetId="4985">
        <row r="9">
          <cell r="A9" t="str">
            <v>A</v>
          </cell>
        </row>
      </sheetData>
      <sheetData sheetId="4986">
        <row r="9">
          <cell r="A9" t="str">
            <v>A</v>
          </cell>
        </row>
      </sheetData>
      <sheetData sheetId="4987">
        <row r="9">
          <cell r="A9" t="str">
            <v>A</v>
          </cell>
        </row>
      </sheetData>
      <sheetData sheetId="4988">
        <row r="9">
          <cell r="A9" t="str">
            <v>A</v>
          </cell>
        </row>
      </sheetData>
      <sheetData sheetId="4989">
        <row r="9">
          <cell r="A9" t="str">
            <v>A</v>
          </cell>
        </row>
      </sheetData>
      <sheetData sheetId="4990">
        <row r="9">
          <cell r="A9" t="str">
            <v>A</v>
          </cell>
        </row>
      </sheetData>
      <sheetData sheetId="4991">
        <row r="9">
          <cell r="A9" t="str">
            <v>A</v>
          </cell>
        </row>
      </sheetData>
      <sheetData sheetId="4992">
        <row r="9">
          <cell r="A9" t="str">
            <v>A</v>
          </cell>
        </row>
      </sheetData>
      <sheetData sheetId="4993">
        <row r="9">
          <cell r="A9" t="str">
            <v>A</v>
          </cell>
        </row>
      </sheetData>
      <sheetData sheetId="4994">
        <row r="9">
          <cell r="A9" t="str">
            <v>A</v>
          </cell>
        </row>
      </sheetData>
      <sheetData sheetId="4995">
        <row r="9">
          <cell r="A9" t="str">
            <v>A</v>
          </cell>
        </row>
      </sheetData>
      <sheetData sheetId="4996">
        <row r="9">
          <cell r="A9" t="str">
            <v>A</v>
          </cell>
        </row>
      </sheetData>
      <sheetData sheetId="4997">
        <row r="9">
          <cell r="A9" t="str">
            <v>A</v>
          </cell>
        </row>
      </sheetData>
      <sheetData sheetId="4998">
        <row r="9">
          <cell r="A9" t="str">
            <v>A</v>
          </cell>
        </row>
      </sheetData>
      <sheetData sheetId="4999">
        <row r="9">
          <cell r="A9" t="str">
            <v>A</v>
          </cell>
        </row>
      </sheetData>
      <sheetData sheetId="5000">
        <row r="9">
          <cell r="A9" t="str">
            <v>A</v>
          </cell>
        </row>
      </sheetData>
      <sheetData sheetId="5001">
        <row r="9">
          <cell r="A9" t="str">
            <v>A</v>
          </cell>
        </row>
      </sheetData>
      <sheetData sheetId="5002">
        <row r="9">
          <cell r="A9" t="str">
            <v>A</v>
          </cell>
        </row>
      </sheetData>
      <sheetData sheetId="5003">
        <row r="9">
          <cell r="A9" t="str">
            <v>A</v>
          </cell>
        </row>
      </sheetData>
      <sheetData sheetId="5004">
        <row r="9">
          <cell r="A9" t="str">
            <v>A</v>
          </cell>
        </row>
      </sheetData>
      <sheetData sheetId="5005">
        <row r="9">
          <cell r="A9" t="str">
            <v>A</v>
          </cell>
        </row>
      </sheetData>
      <sheetData sheetId="5006">
        <row r="9">
          <cell r="A9" t="str">
            <v>A</v>
          </cell>
        </row>
      </sheetData>
      <sheetData sheetId="5007">
        <row r="9">
          <cell r="A9" t="str">
            <v>A</v>
          </cell>
        </row>
      </sheetData>
      <sheetData sheetId="5008">
        <row r="9">
          <cell r="A9" t="str">
            <v>A</v>
          </cell>
        </row>
      </sheetData>
      <sheetData sheetId="5009">
        <row r="9">
          <cell r="A9" t="str">
            <v>A</v>
          </cell>
        </row>
      </sheetData>
      <sheetData sheetId="5010">
        <row r="9">
          <cell r="A9" t="str">
            <v>A</v>
          </cell>
        </row>
      </sheetData>
      <sheetData sheetId="5011">
        <row r="9">
          <cell r="A9" t="str">
            <v>A</v>
          </cell>
        </row>
      </sheetData>
      <sheetData sheetId="5012">
        <row r="9">
          <cell r="A9" t="str">
            <v>A</v>
          </cell>
        </row>
      </sheetData>
      <sheetData sheetId="5013">
        <row r="9">
          <cell r="A9" t="str">
            <v>A</v>
          </cell>
        </row>
      </sheetData>
      <sheetData sheetId="5014">
        <row r="9">
          <cell r="A9" t="str">
            <v>A</v>
          </cell>
        </row>
      </sheetData>
      <sheetData sheetId="5015">
        <row r="9">
          <cell r="A9" t="str">
            <v>A</v>
          </cell>
        </row>
      </sheetData>
      <sheetData sheetId="5016">
        <row r="9">
          <cell r="A9" t="str">
            <v>A</v>
          </cell>
        </row>
      </sheetData>
      <sheetData sheetId="5017">
        <row r="9">
          <cell r="A9" t="str">
            <v>A</v>
          </cell>
        </row>
      </sheetData>
      <sheetData sheetId="5018">
        <row r="9">
          <cell r="A9" t="str">
            <v>A</v>
          </cell>
        </row>
      </sheetData>
      <sheetData sheetId="5019">
        <row r="9">
          <cell r="A9" t="str">
            <v>A</v>
          </cell>
        </row>
      </sheetData>
      <sheetData sheetId="5020">
        <row r="9">
          <cell r="A9" t="str">
            <v>A</v>
          </cell>
        </row>
      </sheetData>
      <sheetData sheetId="5021">
        <row r="9">
          <cell r="A9" t="str">
            <v>A</v>
          </cell>
        </row>
      </sheetData>
      <sheetData sheetId="5022">
        <row r="9">
          <cell r="A9" t="str">
            <v>A</v>
          </cell>
        </row>
      </sheetData>
      <sheetData sheetId="5023">
        <row r="9">
          <cell r="A9" t="str">
            <v>A</v>
          </cell>
        </row>
      </sheetData>
      <sheetData sheetId="5024">
        <row r="9">
          <cell r="A9" t="str">
            <v>A</v>
          </cell>
        </row>
      </sheetData>
      <sheetData sheetId="5025">
        <row r="9">
          <cell r="A9" t="str">
            <v>A</v>
          </cell>
        </row>
      </sheetData>
      <sheetData sheetId="5026">
        <row r="9">
          <cell r="A9" t="str">
            <v>A</v>
          </cell>
        </row>
      </sheetData>
      <sheetData sheetId="5027">
        <row r="9">
          <cell r="A9" t="str">
            <v>A</v>
          </cell>
        </row>
      </sheetData>
      <sheetData sheetId="5028">
        <row r="9">
          <cell r="A9" t="str">
            <v>A</v>
          </cell>
        </row>
      </sheetData>
      <sheetData sheetId="5029">
        <row r="9">
          <cell r="A9" t="str">
            <v>A</v>
          </cell>
        </row>
      </sheetData>
      <sheetData sheetId="5030">
        <row r="9">
          <cell r="A9" t="str">
            <v>A</v>
          </cell>
        </row>
      </sheetData>
      <sheetData sheetId="5031">
        <row r="9">
          <cell r="A9" t="str">
            <v>A</v>
          </cell>
        </row>
      </sheetData>
      <sheetData sheetId="5032">
        <row r="9">
          <cell r="A9" t="str">
            <v>A</v>
          </cell>
        </row>
      </sheetData>
      <sheetData sheetId="5033">
        <row r="9">
          <cell r="A9" t="str">
            <v>A</v>
          </cell>
        </row>
      </sheetData>
      <sheetData sheetId="5034">
        <row r="9">
          <cell r="A9" t="str">
            <v>A</v>
          </cell>
        </row>
      </sheetData>
      <sheetData sheetId="5035">
        <row r="9">
          <cell r="A9" t="str">
            <v>A</v>
          </cell>
        </row>
      </sheetData>
      <sheetData sheetId="5036">
        <row r="9">
          <cell r="A9" t="str">
            <v>A</v>
          </cell>
        </row>
      </sheetData>
      <sheetData sheetId="5037">
        <row r="9">
          <cell r="A9" t="str">
            <v>A</v>
          </cell>
        </row>
      </sheetData>
      <sheetData sheetId="5038">
        <row r="9">
          <cell r="A9" t="str">
            <v>A</v>
          </cell>
        </row>
      </sheetData>
      <sheetData sheetId="5039">
        <row r="9">
          <cell r="A9" t="str">
            <v>A</v>
          </cell>
        </row>
      </sheetData>
      <sheetData sheetId="5040">
        <row r="9">
          <cell r="A9" t="str">
            <v>A</v>
          </cell>
        </row>
      </sheetData>
      <sheetData sheetId="5041">
        <row r="9">
          <cell r="A9" t="str">
            <v>A</v>
          </cell>
        </row>
      </sheetData>
      <sheetData sheetId="5042">
        <row r="9">
          <cell r="A9" t="str">
            <v>A</v>
          </cell>
        </row>
      </sheetData>
      <sheetData sheetId="5043">
        <row r="9">
          <cell r="A9" t="str">
            <v>A</v>
          </cell>
        </row>
      </sheetData>
      <sheetData sheetId="5044">
        <row r="9">
          <cell r="A9" t="str">
            <v>A</v>
          </cell>
        </row>
      </sheetData>
      <sheetData sheetId="5045">
        <row r="9">
          <cell r="A9" t="str">
            <v>A</v>
          </cell>
        </row>
      </sheetData>
      <sheetData sheetId="5046">
        <row r="9">
          <cell r="A9" t="str">
            <v>A</v>
          </cell>
        </row>
      </sheetData>
      <sheetData sheetId="5047">
        <row r="9">
          <cell r="A9" t="str">
            <v>A</v>
          </cell>
        </row>
      </sheetData>
      <sheetData sheetId="5048">
        <row r="9">
          <cell r="A9" t="str">
            <v>A</v>
          </cell>
        </row>
      </sheetData>
      <sheetData sheetId="5049">
        <row r="9">
          <cell r="A9" t="str">
            <v>A</v>
          </cell>
        </row>
      </sheetData>
      <sheetData sheetId="5050">
        <row r="9">
          <cell r="A9" t="str">
            <v>A</v>
          </cell>
        </row>
      </sheetData>
      <sheetData sheetId="5051">
        <row r="9">
          <cell r="A9" t="str">
            <v>A</v>
          </cell>
        </row>
      </sheetData>
      <sheetData sheetId="5052">
        <row r="9">
          <cell r="A9" t="str">
            <v>A</v>
          </cell>
        </row>
      </sheetData>
      <sheetData sheetId="5053">
        <row r="9">
          <cell r="A9" t="str">
            <v>A</v>
          </cell>
        </row>
      </sheetData>
      <sheetData sheetId="5054">
        <row r="9">
          <cell r="A9" t="str">
            <v>A</v>
          </cell>
        </row>
      </sheetData>
      <sheetData sheetId="5055">
        <row r="9">
          <cell r="A9" t="str">
            <v>A</v>
          </cell>
        </row>
      </sheetData>
      <sheetData sheetId="5056">
        <row r="9">
          <cell r="A9" t="str">
            <v>A</v>
          </cell>
        </row>
      </sheetData>
      <sheetData sheetId="5057">
        <row r="9">
          <cell r="A9" t="str">
            <v>A</v>
          </cell>
        </row>
      </sheetData>
      <sheetData sheetId="5058">
        <row r="9">
          <cell r="A9" t="str">
            <v>A</v>
          </cell>
        </row>
      </sheetData>
      <sheetData sheetId="5059">
        <row r="9">
          <cell r="A9" t="str">
            <v>A</v>
          </cell>
        </row>
      </sheetData>
      <sheetData sheetId="5060">
        <row r="9">
          <cell r="A9" t="str">
            <v>A</v>
          </cell>
        </row>
      </sheetData>
      <sheetData sheetId="5061">
        <row r="9">
          <cell r="A9" t="str">
            <v>A</v>
          </cell>
        </row>
      </sheetData>
      <sheetData sheetId="5062">
        <row r="9">
          <cell r="A9" t="str">
            <v>A</v>
          </cell>
        </row>
      </sheetData>
      <sheetData sheetId="5063">
        <row r="9">
          <cell r="A9" t="str">
            <v>A</v>
          </cell>
        </row>
      </sheetData>
      <sheetData sheetId="5064">
        <row r="9">
          <cell r="A9" t="str">
            <v>A</v>
          </cell>
        </row>
      </sheetData>
      <sheetData sheetId="5065">
        <row r="9">
          <cell r="A9" t="str">
            <v>A</v>
          </cell>
        </row>
      </sheetData>
      <sheetData sheetId="5066">
        <row r="9">
          <cell r="A9" t="str">
            <v>A</v>
          </cell>
        </row>
      </sheetData>
      <sheetData sheetId="5067">
        <row r="9">
          <cell r="A9" t="str">
            <v>A</v>
          </cell>
        </row>
      </sheetData>
      <sheetData sheetId="5068">
        <row r="9">
          <cell r="A9" t="str">
            <v>A</v>
          </cell>
        </row>
      </sheetData>
      <sheetData sheetId="5069">
        <row r="9">
          <cell r="A9" t="str">
            <v>A</v>
          </cell>
        </row>
      </sheetData>
      <sheetData sheetId="5070">
        <row r="9">
          <cell r="A9" t="str">
            <v>A</v>
          </cell>
        </row>
      </sheetData>
      <sheetData sheetId="5071">
        <row r="9">
          <cell r="A9" t="str">
            <v>A</v>
          </cell>
        </row>
      </sheetData>
      <sheetData sheetId="5072">
        <row r="9">
          <cell r="A9" t="str">
            <v>A</v>
          </cell>
        </row>
      </sheetData>
      <sheetData sheetId="5073">
        <row r="9">
          <cell r="A9" t="str">
            <v>A</v>
          </cell>
        </row>
      </sheetData>
      <sheetData sheetId="5074">
        <row r="9">
          <cell r="A9" t="str">
            <v>A</v>
          </cell>
        </row>
      </sheetData>
      <sheetData sheetId="5075">
        <row r="9">
          <cell r="A9" t="str">
            <v>A</v>
          </cell>
        </row>
      </sheetData>
      <sheetData sheetId="5076">
        <row r="9">
          <cell r="A9" t="str">
            <v>A</v>
          </cell>
        </row>
      </sheetData>
      <sheetData sheetId="5077">
        <row r="9">
          <cell r="A9" t="str">
            <v>A</v>
          </cell>
        </row>
      </sheetData>
      <sheetData sheetId="5078">
        <row r="9">
          <cell r="A9" t="str">
            <v>A</v>
          </cell>
        </row>
      </sheetData>
      <sheetData sheetId="5079">
        <row r="9">
          <cell r="A9" t="str">
            <v>A</v>
          </cell>
        </row>
      </sheetData>
      <sheetData sheetId="5080">
        <row r="9">
          <cell r="A9" t="str">
            <v>A</v>
          </cell>
        </row>
      </sheetData>
      <sheetData sheetId="5081">
        <row r="9">
          <cell r="A9" t="str">
            <v>A</v>
          </cell>
        </row>
      </sheetData>
      <sheetData sheetId="5082">
        <row r="9">
          <cell r="A9" t="str">
            <v>A</v>
          </cell>
        </row>
      </sheetData>
      <sheetData sheetId="5083">
        <row r="9">
          <cell r="A9" t="str">
            <v>A</v>
          </cell>
        </row>
      </sheetData>
      <sheetData sheetId="5084">
        <row r="9">
          <cell r="A9" t="str">
            <v>A</v>
          </cell>
        </row>
      </sheetData>
      <sheetData sheetId="5085">
        <row r="9">
          <cell r="A9" t="str">
            <v>A</v>
          </cell>
        </row>
      </sheetData>
      <sheetData sheetId="5086">
        <row r="9">
          <cell r="A9" t="str">
            <v>A</v>
          </cell>
        </row>
      </sheetData>
      <sheetData sheetId="5087">
        <row r="9">
          <cell r="A9" t="str">
            <v>A</v>
          </cell>
        </row>
      </sheetData>
      <sheetData sheetId="5088">
        <row r="9">
          <cell r="A9" t="str">
            <v>A</v>
          </cell>
        </row>
      </sheetData>
      <sheetData sheetId="5089">
        <row r="9">
          <cell r="A9" t="str">
            <v>A</v>
          </cell>
        </row>
      </sheetData>
      <sheetData sheetId="5090">
        <row r="9">
          <cell r="A9" t="str">
            <v>A</v>
          </cell>
        </row>
      </sheetData>
      <sheetData sheetId="5091">
        <row r="9">
          <cell r="A9" t="str">
            <v>A</v>
          </cell>
        </row>
      </sheetData>
      <sheetData sheetId="5092">
        <row r="9">
          <cell r="A9" t="str">
            <v>A</v>
          </cell>
        </row>
      </sheetData>
      <sheetData sheetId="5093">
        <row r="9">
          <cell r="A9" t="str">
            <v>A</v>
          </cell>
        </row>
      </sheetData>
      <sheetData sheetId="5094">
        <row r="9">
          <cell r="A9" t="str">
            <v>A</v>
          </cell>
        </row>
      </sheetData>
      <sheetData sheetId="5095">
        <row r="9">
          <cell r="A9" t="str">
            <v>A</v>
          </cell>
        </row>
      </sheetData>
      <sheetData sheetId="5096">
        <row r="9">
          <cell r="A9" t="str">
            <v>A</v>
          </cell>
        </row>
      </sheetData>
      <sheetData sheetId="5097">
        <row r="9">
          <cell r="A9" t="str">
            <v>A</v>
          </cell>
        </row>
      </sheetData>
      <sheetData sheetId="5098">
        <row r="9">
          <cell r="A9" t="str">
            <v>A</v>
          </cell>
        </row>
      </sheetData>
      <sheetData sheetId="5099">
        <row r="9">
          <cell r="A9" t="str">
            <v>A</v>
          </cell>
        </row>
      </sheetData>
      <sheetData sheetId="5100">
        <row r="9">
          <cell r="A9" t="str">
            <v>A</v>
          </cell>
        </row>
      </sheetData>
      <sheetData sheetId="5101">
        <row r="9">
          <cell r="A9" t="str">
            <v>A</v>
          </cell>
        </row>
      </sheetData>
      <sheetData sheetId="5102">
        <row r="9">
          <cell r="A9" t="str">
            <v>A</v>
          </cell>
        </row>
      </sheetData>
      <sheetData sheetId="5103">
        <row r="9">
          <cell r="A9" t="str">
            <v>A</v>
          </cell>
        </row>
      </sheetData>
      <sheetData sheetId="5104">
        <row r="9">
          <cell r="A9" t="str">
            <v>A</v>
          </cell>
        </row>
      </sheetData>
      <sheetData sheetId="5105">
        <row r="9">
          <cell r="A9" t="str">
            <v>A</v>
          </cell>
        </row>
      </sheetData>
      <sheetData sheetId="5106">
        <row r="9">
          <cell r="A9" t="str">
            <v>A</v>
          </cell>
        </row>
      </sheetData>
      <sheetData sheetId="5107">
        <row r="9">
          <cell r="A9" t="str">
            <v>A</v>
          </cell>
        </row>
      </sheetData>
      <sheetData sheetId="5108">
        <row r="9">
          <cell r="A9" t="str">
            <v>A</v>
          </cell>
        </row>
      </sheetData>
      <sheetData sheetId="5109">
        <row r="9">
          <cell r="A9" t="str">
            <v>A</v>
          </cell>
        </row>
      </sheetData>
      <sheetData sheetId="5110">
        <row r="9">
          <cell r="A9" t="str">
            <v>A</v>
          </cell>
        </row>
      </sheetData>
      <sheetData sheetId="5111">
        <row r="9">
          <cell r="A9" t="str">
            <v>A</v>
          </cell>
        </row>
      </sheetData>
      <sheetData sheetId="5112">
        <row r="9">
          <cell r="A9" t="str">
            <v>A</v>
          </cell>
        </row>
      </sheetData>
      <sheetData sheetId="5113">
        <row r="9">
          <cell r="A9" t="str">
            <v>A</v>
          </cell>
        </row>
      </sheetData>
      <sheetData sheetId="5114">
        <row r="9">
          <cell r="A9" t="str">
            <v>A</v>
          </cell>
        </row>
      </sheetData>
      <sheetData sheetId="5115">
        <row r="9">
          <cell r="A9" t="str">
            <v>A</v>
          </cell>
        </row>
      </sheetData>
      <sheetData sheetId="5116">
        <row r="9">
          <cell r="A9" t="str">
            <v>A</v>
          </cell>
        </row>
      </sheetData>
      <sheetData sheetId="5117">
        <row r="9">
          <cell r="A9" t="str">
            <v>A</v>
          </cell>
        </row>
      </sheetData>
      <sheetData sheetId="5118">
        <row r="9">
          <cell r="A9" t="str">
            <v>A</v>
          </cell>
        </row>
      </sheetData>
      <sheetData sheetId="5119">
        <row r="9">
          <cell r="A9" t="str">
            <v>A</v>
          </cell>
        </row>
      </sheetData>
      <sheetData sheetId="5120">
        <row r="9">
          <cell r="A9" t="str">
            <v>A</v>
          </cell>
        </row>
      </sheetData>
      <sheetData sheetId="5121">
        <row r="9">
          <cell r="A9" t="str">
            <v>A</v>
          </cell>
        </row>
      </sheetData>
      <sheetData sheetId="5122">
        <row r="9">
          <cell r="A9" t="str">
            <v>A</v>
          </cell>
        </row>
      </sheetData>
      <sheetData sheetId="5123">
        <row r="9">
          <cell r="A9" t="str">
            <v>A</v>
          </cell>
        </row>
      </sheetData>
      <sheetData sheetId="5124">
        <row r="9">
          <cell r="A9" t="str">
            <v>A</v>
          </cell>
        </row>
      </sheetData>
      <sheetData sheetId="5125">
        <row r="9">
          <cell r="A9" t="str">
            <v>A</v>
          </cell>
        </row>
      </sheetData>
      <sheetData sheetId="5126">
        <row r="9">
          <cell r="A9" t="str">
            <v>A</v>
          </cell>
        </row>
      </sheetData>
      <sheetData sheetId="5127">
        <row r="9">
          <cell r="A9" t="str">
            <v>A</v>
          </cell>
        </row>
      </sheetData>
      <sheetData sheetId="5128">
        <row r="9">
          <cell r="A9" t="str">
            <v>A</v>
          </cell>
        </row>
      </sheetData>
      <sheetData sheetId="5129">
        <row r="9">
          <cell r="A9" t="str">
            <v>A</v>
          </cell>
        </row>
      </sheetData>
      <sheetData sheetId="5130">
        <row r="9">
          <cell r="A9" t="str">
            <v>A</v>
          </cell>
        </row>
      </sheetData>
      <sheetData sheetId="5131">
        <row r="9">
          <cell r="A9" t="str">
            <v>A</v>
          </cell>
        </row>
      </sheetData>
      <sheetData sheetId="5132">
        <row r="9">
          <cell r="A9" t="str">
            <v>A</v>
          </cell>
        </row>
      </sheetData>
      <sheetData sheetId="5133">
        <row r="9">
          <cell r="A9" t="str">
            <v>A</v>
          </cell>
        </row>
      </sheetData>
      <sheetData sheetId="5134">
        <row r="9">
          <cell r="A9" t="str">
            <v>A</v>
          </cell>
        </row>
      </sheetData>
      <sheetData sheetId="5135">
        <row r="9">
          <cell r="A9" t="str">
            <v>A</v>
          </cell>
        </row>
      </sheetData>
      <sheetData sheetId="5136">
        <row r="9">
          <cell r="A9" t="str">
            <v>A</v>
          </cell>
        </row>
      </sheetData>
      <sheetData sheetId="5137">
        <row r="9">
          <cell r="A9" t="str">
            <v>A</v>
          </cell>
        </row>
      </sheetData>
      <sheetData sheetId="5138">
        <row r="9">
          <cell r="A9" t="str">
            <v>A</v>
          </cell>
        </row>
      </sheetData>
      <sheetData sheetId="5139">
        <row r="9">
          <cell r="A9" t="str">
            <v>A</v>
          </cell>
        </row>
      </sheetData>
      <sheetData sheetId="5140">
        <row r="9">
          <cell r="A9" t="str">
            <v>A</v>
          </cell>
        </row>
      </sheetData>
      <sheetData sheetId="5141">
        <row r="9">
          <cell r="A9" t="str">
            <v>A</v>
          </cell>
        </row>
      </sheetData>
      <sheetData sheetId="5142">
        <row r="9">
          <cell r="A9" t="str">
            <v>A</v>
          </cell>
        </row>
      </sheetData>
      <sheetData sheetId="5143">
        <row r="9">
          <cell r="A9" t="str">
            <v>A</v>
          </cell>
        </row>
      </sheetData>
      <sheetData sheetId="5144">
        <row r="9">
          <cell r="A9" t="str">
            <v>A</v>
          </cell>
        </row>
      </sheetData>
      <sheetData sheetId="5145">
        <row r="9">
          <cell r="A9" t="str">
            <v>A</v>
          </cell>
        </row>
      </sheetData>
      <sheetData sheetId="5146">
        <row r="9">
          <cell r="A9" t="str">
            <v>A</v>
          </cell>
        </row>
      </sheetData>
      <sheetData sheetId="5147">
        <row r="9">
          <cell r="A9" t="str">
            <v>A</v>
          </cell>
        </row>
      </sheetData>
      <sheetData sheetId="5148">
        <row r="9">
          <cell r="A9" t="str">
            <v>A</v>
          </cell>
        </row>
      </sheetData>
      <sheetData sheetId="5149">
        <row r="9">
          <cell r="A9" t="str">
            <v>A</v>
          </cell>
        </row>
      </sheetData>
      <sheetData sheetId="5150">
        <row r="9">
          <cell r="A9" t="str">
            <v>A</v>
          </cell>
        </row>
      </sheetData>
      <sheetData sheetId="5151">
        <row r="9">
          <cell r="A9" t="str">
            <v>A</v>
          </cell>
        </row>
      </sheetData>
      <sheetData sheetId="5152">
        <row r="9">
          <cell r="A9" t="str">
            <v>A</v>
          </cell>
        </row>
      </sheetData>
      <sheetData sheetId="5153">
        <row r="9">
          <cell r="A9" t="str">
            <v>A</v>
          </cell>
        </row>
      </sheetData>
      <sheetData sheetId="5154">
        <row r="9">
          <cell r="A9" t="str">
            <v>A</v>
          </cell>
        </row>
      </sheetData>
      <sheetData sheetId="5155">
        <row r="9">
          <cell r="A9" t="str">
            <v>A</v>
          </cell>
        </row>
      </sheetData>
      <sheetData sheetId="5156">
        <row r="9">
          <cell r="A9" t="str">
            <v>A</v>
          </cell>
        </row>
      </sheetData>
      <sheetData sheetId="5157">
        <row r="9">
          <cell r="A9" t="str">
            <v>A</v>
          </cell>
        </row>
      </sheetData>
      <sheetData sheetId="5158">
        <row r="9">
          <cell r="A9" t="str">
            <v>A</v>
          </cell>
        </row>
      </sheetData>
      <sheetData sheetId="5159">
        <row r="9">
          <cell r="A9" t="str">
            <v>A</v>
          </cell>
        </row>
      </sheetData>
      <sheetData sheetId="5160">
        <row r="9">
          <cell r="A9" t="str">
            <v>A</v>
          </cell>
        </row>
      </sheetData>
      <sheetData sheetId="5161">
        <row r="9">
          <cell r="A9" t="str">
            <v>A</v>
          </cell>
        </row>
      </sheetData>
      <sheetData sheetId="5162">
        <row r="9">
          <cell r="A9" t="str">
            <v>A</v>
          </cell>
        </row>
      </sheetData>
      <sheetData sheetId="5163">
        <row r="9">
          <cell r="A9" t="str">
            <v>A</v>
          </cell>
        </row>
      </sheetData>
      <sheetData sheetId="5164">
        <row r="9">
          <cell r="A9" t="str">
            <v>A</v>
          </cell>
        </row>
      </sheetData>
      <sheetData sheetId="5165">
        <row r="9">
          <cell r="A9" t="str">
            <v>A</v>
          </cell>
        </row>
      </sheetData>
      <sheetData sheetId="5166">
        <row r="9">
          <cell r="A9" t="str">
            <v>A</v>
          </cell>
        </row>
      </sheetData>
      <sheetData sheetId="5167">
        <row r="9">
          <cell r="A9" t="str">
            <v>A</v>
          </cell>
        </row>
      </sheetData>
      <sheetData sheetId="5168">
        <row r="9">
          <cell r="A9" t="str">
            <v>A</v>
          </cell>
        </row>
      </sheetData>
      <sheetData sheetId="5169">
        <row r="9">
          <cell r="A9" t="str">
            <v>A</v>
          </cell>
        </row>
      </sheetData>
      <sheetData sheetId="5170">
        <row r="9">
          <cell r="A9" t="str">
            <v>A</v>
          </cell>
        </row>
      </sheetData>
      <sheetData sheetId="5171">
        <row r="9">
          <cell r="A9" t="str">
            <v>A</v>
          </cell>
        </row>
      </sheetData>
      <sheetData sheetId="5172">
        <row r="9">
          <cell r="A9" t="str">
            <v>A</v>
          </cell>
        </row>
      </sheetData>
      <sheetData sheetId="5173">
        <row r="9">
          <cell r="A9" t="str">
            <v>A</v>
          </cell>
        </row>
      </sheetData>
      <sheetData sheetId="5174">
        <row r="9">
          <cell r="A9" t="str">
            <v>A</v>
          </cell>
        </row>
      </sheetData>
      <sheetData sheetId="5175">
        <row r="9">
          <cell r="A9" t="str">
            <v>A</v>
          </cell>
        </row>
      </sheetData>
      <sheetData sheetId="5176">
        <row r="9">
          <cell r="A9" t="str">
            <v>A</v>
          </cell>
        </row>
      </sheetData>
      <sheetData sheetId="5177">
        <row r="9">
          <cell r="A9" t="str">
            <v>A</v>
          </cell>
        </row>
      </sheetData>
      <sheetData sheetId="5178">
        <row r="9">
          <cell r="A9" t="str">
            <v>A</v>
          </cell>
        </row>
      </sheetData>
      <sheetData sheetId="5179">
        <row r="9">
          <cell r="A9" t="str">
            <v>A</v>
          </cell>
        </row>
      </sheetData>
      <sheetData sheetId="5180">
        <row r="9">
          <cell r="A9" t="str">
            <v>A</v>
          </cell>
        </row>
      </sheetData>
      <sheetData sheetId="5181">
        <row r="9">
          <cell r="A9" t="str">
            <v>A</v>
          </cell>
        </row>
      </sheetData>
      <sheetData sheetId="5182">
        <row r="9">
          <cell r="A9" t="str">
            <v>A</v>
          </cell>
        </row>
      </sheetData>
      <sheetData sheetId="5183">
        <row r="9">
          <cell r="A9" t="str">
            <v>A</v>
          </cell>
        </row>
      </sheetData>
      <sheetData sheetId="5184">
        <row r="9">
          <cell r="A9" t="str">
            <v>A</v>
          </cell>
        </row>
      </sheetData>
      <sheetData sheetId="5185">
        <row r="9">
          <cell r="A9" t="str">
            <v>A</v>
          </cell>
        </row>
      </sheetData>
      <sheetData sheetId="5186">
        <row r="9">
          <cell r="A9" t="str">
            <v>A</v>
          </cell>
        </row>
      </sheetData>
      <sheetData sheetId="5187">
        <row r="9">
          <cell r="A9" t="str">
            <v>A</v>
          </cell>
        </row>
      </sheetData>
      <sheetData sheetId="5188">
        <row r="9">
          <cell r="A9" t="str">
            <v>A</v>
          </cell>
        </row>
      </sheetData>
      <sheetData sheetId="5189">
        <row r="9">
          <cell r="A9" t="str">
            <v>A</v>
          </cell>
        </row>
      </sheetData>
      <sheetData sheetId="5190">
        <row r="9">
          <cell r="A9" t="str">
            <v>A</v>
          </cell>
        </row>
      </sheetData>
      <sheetData sheetId="5191">
        <row r="9">
          <cell r="A9" t="str">
            <v>A</v>
          </cell>
        </row>
      </sheetData>
      <sheetData sheetId="5192">
        <row r="9">
          <cell r="A9" t="str">
            <v>A</v>
          </cell>
        </row>
      </sheetData>
      <sheetData sheetId="5193">
        <row r="9">
          <cell r="A9" t="str">
            <v>A</v>
          </cell>
        </row>
      </sheetData>
      <sheetData sheetId="5194">
        <row r="9">
          <cell r="A9" t="str">
            <v>A</v>
          </cell>
        </row>
      </sheetData>
      <sheetData sheetId="5195">
        <row r="9">
          <cell r="A9" t="str">
            <v>A</v>
          </cell>
        </row>
      </sheetData>
      <sheetData sheetId="5196">
        <row r="9">
          <cell r="A9" t="str">
            <v>A</v>
          </cell>
        </row>
      </sheetData>
      <sheetData sheetId="5197">
        <row r="9">
          <cell r="A9" t="str">
            <v>A</v>
          </cell>
        </row>
      </sheetData>
      <sheetData sheetId="5198">
        <row r="9">
          <cell r="A9" t="str">
            <v>A</v>
          </cell>
        </row>
      </sheetData>
      <sheetData sheetId="5199">
        <row r="9">
          <cell r="A9" t="str">
            <v>A</v>
          </cell>
        </row>
      </sheetData>
      <sheetData sheetId="5200">
        <row r="9">
          <cell r="A9" t="str">
            <v>A</v>
          </cell>
        </row>
      </sheetData>
      <sheetData sheetId="5201">
        <row r="9">
          <cell r="A9" t="str">
            <v>A</v>
          </cell>
        </row>
      </sheetData>
      <sheetData sheetId="5202">
        <row r="9">
          <cell r="A9" t="str">
            <v>A</v>
          </cell>
        </row>
      </sheetData>
      <sheetData sheetId="5203">
        <row r="9">
          <cell r="A9" t="str">
            <v>A</v>
          </cell>
        </row>
      </sheetData>
      <sheetData sheetId="5204">
        <row r="9">
          <cell r="A9" t="str">
            <v>A</v>
          </cell>
        </row>
      </sheetData>
      <sheetData sheetId="5205">
        <row r="9">
          <cell r="A9" t="str">
            <v>A</v>
          </cell>
        </row>
      </sheetData>
      <sheetData sheetId="5206">
        <row r="9">
          <cell r="A9" t="str">
            <v>A</v>
          </cell>
        </row>
      </sheetData>
      <sheetData sheetId="5207">
        <row r="9">
          <cell r="A9" t="str">
            <v>A</v>
          </cell>
        </row>
      </sheetData>
      <sheetData sheetId="5208">
        <row r="9">
          <cell r="A9" t="str">
            <v>A</v>
          </cell>
        </row>
      </sheetData>
      <sheetData sheetId="5209">
        <row r="9">
          <cell r="A9" t="str">
            <v>A</v>
          </cell>
        </row>
      </sheetData>
      <sheetData sheetId="5210">
        <row r="9">
          <cell r="A9" t="str">
            <v>A</v>
          </cell>
        </row>
      </sheetData>
      <sheetData sheetId="5211">
        <row r="9">
          <cell r="A9" t="str">
            <v>A</v>
          </cell>
        </row>
      </sheetData>
      <sheetData sheetId="5212">
        <row r="9">
          <cell r="A9" t="str">
            <v>A</v>
          </cell>
        </row>
      </sheetData>
      <sheetData sheetId="5213">
        <row r="9">
          <cell r="A9" t="str">
            <v>A</v>
          </cell>
        </row>
      </sheetData>
      <sheetData sheetId="5214">
        <row r="9">
          <cell r="A9" t="str">
            <v>A</v>
          </cell>
        </row>
      </sheetData>
      <sheetData sheetId="5215">
        <row r="9">
          <cell r="A9" t="str">
            <v>A</v>
          </cell>
        </row>
      </sheetData>
      <sheetData sheetId="5216">
        <row r="9">
          <cell r="A9" t="str">
            <v>A</v>
          </cell>
        </row>
      </sheetData>
      <sheetData sheetId="5217">
        <row r="9">
          <cell r="A9" t="str">
            <v>A</v>
          </cell>
        </row>
      </sheetData>
      <sheetData sheetId="5218">
        <row r="9">
          <cell r="A9" t="str">
            <v>A</v>
          </cell>
        </row>
      </sheetData>
      <sheetData sheetId="5219">
        <row r="9">
          <cell r="A9" t="str">
            <v>A</v>
          </cell>
        </row>
      </sheetData>
      <sheetData sheetId="5220">
        <row r="9">
          <cell r="A9" t="str">
            <v>A</v>
          </cell>
        </row>
      </sheetData>
      <sheetData sheetId="5221">
        <row r="9">
          <cell r="A9" t="str">
            <v>A</v>
          </cell>
        </row>
      </sheetData>
      <sheetData sheetId="5222">
        <row r="9">
          <cell r="A9" t="str">
            <v>A</v>
          </cell>
        </row>
      </sheetData>
      <sheetData sheetId="5223">
        <row r="9">
          <cell r="A9" t="str">
            <v>A</v>
          </cell>
        </row>
      </sheetData>
      <sheetData sheetId="5224">
        <row r="9">
          <cell r="A9" t="str">
            <v>A</v>
          </cell>
        </row>
      </sheetData>
      <sheetData sheetId="5225">
        <row r="9">
          <cell r="A9" t="str">
            <v>A</v>
          </cell>
        </row>
      </sheetData>
      <sheetData sheetId="5226">
        <row r="9">
          <cell r="A9" t="str">
            <v>A</v>
          </cell>
        </row>
      </sheetData>
      <sheetData sheetId="5227">
        <row r="9">
          <cell r="A9" t="str">
            <v>A</v>
          </cell>
        </row>
      </sheetData>
      <sheetData sheetId="5228">
        <row r="9">
          <cell r="A9" t="str">
            <v>A</v>
          </cell>
        </row>
      </sheetData>
      <sheetData sheetId="5229">
        <row r="9">
          <cell r="A9" t="str">
            <v>A</v>
          </cell>
        </row>
      </sheetData>
      <sheetData sheetId="5230">
        <row r="9">
          <cell r="A9" t="str">
            <v>A</v>
          </cell>
        </row>
      </sheetData>
      <sheetData sheetId="5231">
        <row r="9">
          <cell r="A9" t="str">
            <v>A</v>
          </cell>
        </row>
      </sheetData>
      <sheetData sheetId="5232">
        <row r="9">
          <cell r="A9" t="str">
            <v>A</v>
          </cell>
        </row>
      </sheetData>
      <sheetData sheetId="5233">
        <row r="9">
          <cell r="A9" t="str">
            <v>A</v>
          </cell>
        </row>
      </sheetData>
      <sheetData sheetId="5234">
        <row r="9">
          <cell r="A9" t="str">
            <v>A</v>
          </cell>
        </row>
      </sheetData>
      <sheetData sheetId="5235">
        <row r="9">
          <cell r="A9" t="str">
            <v>A</v>
          </cell>
        </row>
      </sheetData>
      <sheetData sheetId="5236">
        <row r="9">
          <cell r="A9" t="str">
            <v>A</v>
          </cell>
        </row>
      </sheetData>
      <sheetData sheetId="5237">
        <row r="9">
          <cell r="A9" t="str">
            <v>A</v>
          </cell>
        </row>
      </sheetData>
      <sheetData sheetId="5238">
        <row r="9">
          <cell r="A9" t="str">
            <v>A</v>
          </cell>
        </row>
      </sheetData>
      <sheetData sheetId="5239">
        <row r="9">
          <cell r="A9" t="str">
            <v>A</v>
          </cell>
        </row>
      </sheetData>
      <sheetData sheetId="5240">
        <row r="9">
          <cell r="A9" t="str">
            <v>A</v>
          </cell>
        </row>
      </sheetData>
      <sheetData sheetId="5241">
        <row r="9">
          <cell r="A9" t="str">
            <v>A</v>
          </cell>
        </row>
      </sheetData>
      <sheetData sheetId="5242">
        <row r="9">
          <cell r="A9" t="str">
            <v>A</v>
          </cell>
        </row>
      </sheetData>
      <sheetData sheetId="5243">
        <row r="9">
          <cell r="A9" t="str">
            <v>A</v>
          </cell>
        </row>
      </sheetData>
      <sheetData sheetId="5244">
        <row r="9">
          <cell r="A9" t="str">
            <v>A</v>
          </cell>
        </row>
      </sheetData>
      <sheetData sheetId="5245">
        <row r="9">
          <cell r="A9" t="str">
            <v>A</v>
          </cell>
        </row>
      </sheetData>
      <sheetData sheetId="5246">
        <row r="9">
          <cell r="A9" t="str">
            <v>A</v>
          </cell>
        </row>
      </sheetData>
      <sheetData sheetId="5247">
        <row r="9">
          <cell r="A9" t="str">
            <v>A</v>
          </cell>
        </row>
      </sheetData>
      <sheetData sheetId="5248">
        <row r="9">
          <cell r="A9" t="str">
            <v>A</v>
          </cell>
        </row>
      </sheetData>
      <sheetData sheetId="5249">
        <row r="9">
          <cell r="A9" t="str">
            <v>A</v>
          </cell>
        </row>
      </sheetData>
      <sheetData sheetId="5250">
        <row r="9">
          <cell r="A9" t="str">
            <v>A</v>
          </cell>
        </row>
      </sheetData>
      <sheetData sheetId="5251">
        <row r="9">
          <cell r="A9" t="str">
            <v>A</v>
          </cell>
        </row>
      </sheetData>
      <sheetData sheetId="5252">
        <row r="9">
          <cell r="A9" t="str">
            <v>A</v>
          </cell>
        </row>
      </sheetData>
      <sheetData sheetId="5253">
        <row r="9">
          <cell r="A9" t="str">
            <v>A</v>
          </cell>
        </row>
      </sheetData>
      <sheetData sheetId="5254">
        <row r="9">
          <cell r="A9" t="str">
            <v>A</v>
          </cell>
        </row>
      </sheetData>
      <sheetData sheetId="5255">
        <row r="9">
          <cell r="A9" t="str">
            <v>A</v>
          </cell>
        </row>
      </sheetData>
      <sheetData sheetId="5256">
        <row r="9">
          <cell r="A9" t="str">
            <v>A</v>
          </cell>
        </row>
      </sheetData>
      <sheetData sheetId="5257">
        <row r="9">
          <cell r="A9" t="str">
            <v>A</v>
          </cell>
        </row>
      </sheetData>
      <sheetData sheetId="5258">
        <row r="9">
          <cell r="A9" t="str">
            <v>A</v>
          </cell>
        </row>
      </sheetData>
      <sheetData sheetId="5259">
        <row r="9">
          <cell r="A9" t="str">
            <v>A</v>
          </cell>
        </row>
      </sheetData>
      <sheetData sheetId="5260">
        <row r="9">
          <cell r="A9" t="str">
            <v>A</v>
          </cell>
        </row>
      </sheetData>
      <sheetData sheetId="5261">
        <row r="9">
          <cell r="A9" t="str">
            <v>A</v>
          </cell>
        </row>
      </sheetData>
      <sheetData sheetId="5262">
        <row r="9">
          <cell r="A9" t="str">
            <v>A</v>
          </cell>
        </row>
      </sheetData>
      <sheetData sheetId="5263">
        <row r="9">
          <cell r="A9" t="str">
            <v>A</v>
          </cell>
        </row>
      </sheetData>
      <sheetData sheetId="5264">
        <row r="9">
          <cell r="A9" t="str">
            <v>A</v>
          </cell>
        </row>
      </sheetData>
      <sheetData sheetId="5265">
        <row r="9">
          <cell r="A9" t="str">
            <v>A</v>
          </cell>
        </row>
      </sheetData>
      <sheetData sheetId="5266">
        <row r="9">
          <cell r="A9" t="str">
            <v>A</v>
          </cell>
        </row>
      </sheetData>
      <sheetData sheetId="5267">
        <row r="9">
          <cell r="A9" t="str">
            <v>A</v>
          </cell>
        </row>
      </sheetData>
      <sheetData sheetId="5268">
        <row r="9">
          <cell r="A9" t="str">
            <v>A</v>
          </cell>
        </row>
      </sheetData>
      <sheetData sheetId="5269">
        <row r="9">
          <cell r="A9" t="str">
            <v>A</v>
          </cell>
        </row>
      </sheetData>
      <sheetData sheetId="5270">
        <row r="9">
          <cell r="A9" t="str">
            <v>A</v>
          </cell>
        </row>
      </sheetData>
      <sheetData sheetId="5271">
        <row r="9">
          <cell r="A9" t="str">
            <v>A</v>
          </cell>
        </row>
      </sheetData>
      <sheetData sheetId="5272">
        <row r="9">
          <cell r="A9" t="str">
            <v>A</v>
          </cell>
        </row>
      </sheetData>
      <sheetData sheetId="5273">
        <row r="9">
          <cell r="A9" t="str">
            <v>A</v>
          </cell>
        </row>
      </sheetData>
      <sheetData sheetId="5274">
        <row r="9">
          <cell r="A9" t="str">
            <v>A</v>
          </cell>
        </row>
      </sheetData>
      <sheetData sheetId="5275">
        <row r="9">
          <cell r="A9" t="str">
            <v>A</v>
          </cell>
        </row>
      </sheetData>
      <sheetData sheetId="5276">
        <row r="9">
          <cell r="A9" t="str">
            <v>A</v>
          </cell>
        </row>
      </sheetData>
      <sheetData sheetId="5277">
        <row r="9">
          <cell r="A9" t="str">
            <v>A</v>
          </cell>
        </row>
      </sheetData>
      <sheetData sheetId="5278">
        <row r="9">
          <cell r="A9" t="str">
            <v>A</v>
          </cell>
        </row>
      </sheetData>
      <sheetData sheetId="5279">
        <row r="9">
          <cell r="A9" t="str">
            <v>A</v>
          </cell>
        </row>
      </sheetData>
      <sheetData sheetId="5280">
        <row r="9">
          <cell r="A9" t="str">
            <v>A</v>
          </cell>
        </row>
      </sheetData>
      <sheetData sheetId="5281">
        <row r="9">
          <cell r="A9" t="str">
            <v>A</v>
          </cell>
        </row>
      </sheetData>
      <sheetData sheetId="5282">
        <row r="9">
          <cell r="A9" t="str">
            <v>A</v>
          </cell>
        </row>
      </sheetData>
      <sheetData sheetId="5283">
        <row r="9">
          <cell r="A9" t="str">
            <v>A</v>
          </cell>
        </row>
      </sheetData>
      <sheetData sheetId="5284">
        <row r="9">
          <cell r="A9" t="str">
            <v>A</v>
          </cell>
        </row>
      </sheetData>
      <sheetData sheetId="5285">
        <row r="9">
          <cell r="A9" t="str">
            <v>A</v>
          </cell>
        </row>
      </sheetData>
      <sheetData sheetId="5286">
        <row r="9">
          <cell r="A9" t="str">
            <v>A</v>
          </cell>
        </row>
      </sheetData>
      <sheetData sheetId="5287">
        <row r="9">
          <cell r="A9" t="str">
            <v>A</v>
          </cell>
        </row>
      </sheetData>
      <sheetData sheetId="5288">
        <row r="9">
          <cell r="A9" t="str">
            <v>A</v>
          </cell>
        </row>
      </sheetData>
      <sheetData sheetId="5289">
        <row r="9">
          <cell r="A9" t="str">
            <v>A</v>
          </cell>
        </row>
      </sheetData>
      <sheetData sheetId="5290">
        <row r="9">
          <cell r="A9" t="str">
            <v>A</v>
          </cell>
        </row>
      </sheetData>
      <sheetData sheetId="5291">
        <row r="9">
          <cell r="A9" t="str">
            <v>A</v>
          </cell>
        </row>
      </sheetData>
      <sheetData sheetId="5292">
        <row r="9">
          <cell r="A9" t="str">
            <v>A</v>
          </cell>
        </row>
      </sheetData>
      <sheetData sheetId="5293">
        <row r="9">
          <cell r="A9" t="str">
            <v>A</v>
          </cell>
        </row>
      </sheetData>
      <sheetData sheetId="5294">
        <row r="9">
          <cell r="A9" t="str">
            <v>A</v>
          </cell>
        </row>
      </sheetData>
      <sheetData sheetId="5295">
        <row r="9">
          <cell r="A9" t="str">
            <v>A</v>
          </cell>
        </row>
      </sheetData>
      <sheetData sheetId="5296">
        <row r="9">
          <cell r="A9" t="str">
            <v>A</v>
          </cell>
        </row>
      </sheetData>
      <sheetData sheetId="5297">
        <row r="9">
          <cell r="A9" t="str">
            <v>A</v>
          </cell>
        </row>
      </sheetData>
      <sheetData sheetId="5298">
        <row r="9">
          <cell r="A9" t="str">
            <v>A</v>
          </cell>
        </row>
      </sheetData>
      <sheetData sheetId="5299">
        <row r="9">
          <cell r="A9" t="str">
            <v>A</v>
          </cell>
        </row>
      </sheetData>
      <sheetData sheetId="5300">
        <row r="9">
          <cell r="A9" t="str">
            <v>A</v>
          </cell>
        </row>
      </sheetData>
      <sheetData sheetId="5301">
        <row r="9">
          <cell r="A9" t="str">
            <v>A</v>
          </cell>
        </row>
      </sheetData>
      <sheetData sheetId="5302">
        <row r="9">
          <cell r="A9" t="str">
            <v>A</v>
          </cell>
        </row>
      </sheetData>
      <sheetData sheetId="5303">
        <row r="9">
          <cell r="A9" t="str">
            <v>A</v>
          </cell>
        </row>
      </sheetData>
      <sheetData sheetId="5304">
        <row r="9">
          <cell r="A9" t="str">
            <v>A</v>
          </cell>
        </row>
      </sheetData>
      <sheetData sheetId="5305">
        <row r="9">
          <cell r="A9" t="str">
            <v>A</v>
          </cell>
        </row>
      </sheetData>
      <sheetData sheetId="5306">
        <row r="9">
          <cell r="A9" t="str">
            <v>A</v>
          </cell>
        </row>
      </sheetData>
      <sheetData sheetId="5307">
        <row r="9">
          <cell r="A9" t="str">
            <v>A</v>
          </cell>
        </row>
      </sheetData>
      <sheetData sheetId="5308">
        <row r="9">
          <cell r="A9" t="str">
            <v>A</v>
          </cell>
        </row>
      </sheetData>
      <sheetData sheetId="5309">
        <row r="9">
          <cell r="A9" t="str">
            <v>A</v>
          </cell>
        </row>
      </sheetData>
      <sheetData sheetId="5310">
        <row r="9">
          <cell r="A9" t="str">
            <v>A</v>
          </cell>
        </row>
      </sheetData>
      <sheetData sheetId="5311">
        <row r="9">
          <cell r="A9" t="str">
            <v>A</v>
          </cell>
        </row>
      </sheetData>
      <sheetData sheetId="5312">
        <row r="9">
          <cell r="A9" t="str">
            <v>A</v>
          </cell>
        </row>
      </sheetData>
      <sheetData sheetId="5313">
        <row r="9">
          <cell r="A9" t="str">
            <v>A</v>
          </cell>
        </row>
      </sheetData>
      <sheetData sheetId="5314">
        <row r="9">
          <cell r="A9" t="str">
            <v>A</v>
          </cell>
        </row>
      </sheetData>
      <sheetData sheetId="5315">
        <row r="9">
          <cell r="A9" t="str">
            <v>A</v>
          </cell>
        </row>
      </sheetData>
      <sheetData sheetId="5316">
        <row r="9">
          <cell r="A9" t="str">
            <v>A</v>
          </cell>
        </row>
      </sheetData>
      <sheetData sheetId="5317">
        <row r="9">
          <cell r="A9" t="str">
            <v>A</v>
          </cell>
        </row>
      </sheetData>
      <sheetData sheetId="5318">
        <row r="9">
          <cell r="A9" t="str">
            <v>A</v>
          </cell>
        </row>
      </sheetData>
      <sheetData sheetId="5319">
        <row r="9">
          <cell r="A9" t="str">
            <v>A</v>
          </cell>
        </row>
      </sheetData>
      <sheetData sheetId="5320">
        <row r="9">
          <cell r="A9" t="str">
            <v>A</v>
          </cell>
        </row>
      </sheetData>
      <sheetData sheetId="5321">
        <row r="9">
          <cell r="A9" t="str">
            <v>A</v>
          </cell>
        </row>
      </sheetData>
      <sheetData sheetId="5322">
        <row r="9">
          <cell r="A9" t="str">
            <v>A</v>
          </cell>
        </row>
      </sheetData>
      <sheetData sheetId="5323">
        <row r="9">
          <cell r="A9" t="str">
            <v>A</v>
          </cell>
        </row>
      </sheetData>
      <sheetData sheetId="5324">
        <row r="9">
          <cell r="A9" t="str">
            <v>A</v>
          </cell>
        </row>
      </sheetData>
      <sheetData sheetId="5325">
        <row r="9">
          <cell r="A9" t="str">
            <v>A</v>
          </cell>
        </row>
      </sheetData>
      <sheetData sheetId="5326">
        <row r="9">
          <cell r="A9" t="str">
            <v>A</v>
          </cell>
        </row>
      </sheetData>
      <sheetData sheetId="5327">
        <row r="9">
          <cell r="A9" t="str">
            <v>A</v>
          </cell>
        </row>
      </sheetData>
      <sheetData sheetId="5328">
        <row r="9">
          <cell r="A9" t="str">
            <v>A</v>
          </cell>
        </row>
      </sheetData>
      <sheetData sheetId="5329">
        <row r="9">
          <cell r="A9" t="str">
            <v>A</v>
          </cell>
        </row>
      </sheetData>
      <sheetData sheetId="5330">
        <row r="9">
          <cell r="A9" t="str">
            <v>A</v>
          </cell>
        </row>
      </sheetData>
      <sheetData sheetId="5331">
        <row r="9">
          <cell r="A9" t="str">
            <v>A</v>
          </cell>
        </row>
      </sheetData>
      <sheetData sheetId="5332">
        <row r="9">
          <cell r="A9" t="str">
            <v>A</v>
          </cell>
        </row>
      </sheetData>
      <sheetData sheetId="5333">
        <row r="9">
          <cell r="A9" t="str">
            <v>A</v>
          </cell>
        </row>
      </sheetData>
      <sheetData sheetId="5334">
        <row r="9">
          <cell r="A9" t="str">
            <v>A</v>
          </cell>
        </row>
      </sheetData>
      <sheetData sheetId="5335">
        <row r="9">
          <cell r="A9" t="str">
            <v>A</v>
          </cell>
        </row>
      </sheetData>
      <sheetData sheetId="5336">
        <row r="9">
          <cell r="A9" t="str">
            <v>A</v>
          </cell>
        </row>
      </sheetData>
      <sheetData sheetId="5337">
        <row r="9">
          <cell r="A9" t="str">
            <v>A</v>
          </cell>
        </row>
      </sheetData>
      <sheetData sheetId="5338">
        <row r="9">
          <cell r="A9" t="str">
            <v>A</v>
          </cell>
        </row>
      </sheetData>
      <sheetData sheetId="5339">
        <row r="9">
          <cell r="A9" t="str">
            <v>A</v>
          </cell>
        </row>
      </sheetData>
      <sheetData sheetId="5340">
        <row r="9">
          <cell r="A9" t="str">
            <v>A</v>
          </cell>
        </row>
      </sheetData>
      <sheetData sheetId="5341">
        <row r="9">
          <cell r="A9" t="str">
            <v>A</v>
          </cell>
        </row>
      </sheetData>
      <sheetData sheetId="5342">
        <row r="9">
          <cell r="A9" t="str">
            <v>A</v>
          </cell>
        </row>
      </sheetData>
      <sheetData sheetId="5343">
        <row r="9">
          <cell r="A9" t="str">
            <v>A</v>
          </cell>
        </row>
      </sheetData>
      <sheetData sheetId="5344">
        <row r="9">
          <cell r="A9" t="str">
            <v>A</v>
          </cell>
        </row>
      </sheetData>
      <sheetData sheetId="5345">
        <row r="9">
          <cell r="A9" t="str">
            <v>A</v>
          </cell>
        </row>
      </sheetData>
      <sheetData sheetId="5346">
        <row r="9">
          <cell r="A9" t="str">
            <v>A</v>
          </cell>
        </row>
      </sheetData>
      <sheetData sheetId="5347">
        <row r="9">
          <cell r="A9" t="str">
            <v>A</v>
          </cell>
        </row>
      </sheetData>
      <sheetData sheetId="5348">
        <row r="9">
          <cell r="A9" t="str">
            <v>A</v>
          </cell>
        </row>
      </sheetData>
      <sheetData sheetId="5349">
        <row r="9">
          <cell r="A9" t="str">
            <v>A</v>
          </cell>
        </row>
      </sheetData>
      <sheetData sheetId="5350">
        <row r="9">
          <cell r="A9" t="str">
            <v>A</v>
          </cell>
        </row>
      </sheetData>
      <sheetData sheetId="5351">
        <row r="9">
          <cell r="A9" t="str">
            <v>A</v>
          </cell>
        </row>
      </sheetData>
      <sheetData sheetId="5352">
        <row r="9">
          <cell r="A9" t="str">
            <v>A</v>
          </cell>
        </row>
      </sheetData>
      <sheetData sheetId="5353">
        <row r="9">
          <cell r="A9" t="str">
            <v>A</v>
          </cell>
        </row>
      </sheetData>
      <sheetData sheetId="5354">
        <row r="9">
          <cell r="A9" t="str">
            <v>A</v>
          </cell>
        </row>
      </sheetData>
      <sheetData sheetId="5355">
        <row r="9">
          <cell r="A9" t="str">
            <v>A</v>
          </cell>
        </row>
      </sheetData>
      <sheetData sheetId="5356">
        <row r="9">
          <cell r="A9" t="str">
            <v>A</v>
          </cell>
        </row>
      </sheetData>
      <sheetData sheetId="5357">
        <row r="9">
          <cell r="A9" t="str">
            <v>A</v>
          </cell>
        </row>
      </sheetData>
      <sheetData sheetId="5358">
        <row r="9">
          <cell r="A9" t="str">
            <v>A</v>
          </cell>
        </row>
      </sheetData>
      <sheetData sheetId="5359">
        <row r="9">
          <cell r="A9" t="str">
            <v>A</v>
          </cell>
        </row>
      </sheetData>
      <sheetData sheetId="5360">
        <row r="9">
          <cell r="A9" t="str">
            <v>A</v>
          </cell>
        </row>
      </sheetData>
      <sheetData sheetId="5361">
        <row r="9">
          <cell r="A9" t="str">
            <v>A</v>
          </cell>
        </row>
      </sheetData>
      <sheetData sheetId="5362">
        <row r="9">
          <cell r="A9" t="str">
            <v>A</v>
          </cell>
        </row>
      </sheetData>
      <sheetData sheetId="5363">
        <row r="9">
          <cell r="A9" t="str">
            <v>A</v>
          </cell>
        </row>
      </sheetData>
      <sheetData sheetId="5364">
        <row r="9">
          <cell r="A9" t="str">
            <v>A</v>
          </cell>
        </row>
      </sheetData>
      <sheetData sheetId="5365">
        <row r="9">
          <cell r="A9" t="str">
            <v>A</v>
          </cell>
        </row>
      </sheetData>
      <sheetData sheetId="5366">
        <row r="9">
          <cell r="A9" t="str">
            <v>A</v>
          </cell>
        </row>
      </sheetData>
      <sheetData sheetId="5367">
        <row r="9">
          <cell r="A9" t="str">
            <v>A</v>
          </cell>
        </row>
      </sheetData>
      <sheetData sheetId="5368">
        <row r="9">
          <cell r="A9" t="str">
            <v>A</v>
          </cell>
        </row>
      </sheetData>
      <sheetData sheetId="5369">
        <row r="9">
          <cell r="A9" t="str">
            <v>A</v>
          </cell>
        </row>
      </sheetData>
      <sheetData sheetId="5370">
        <row r="9">
          <cell r="A9" t="str">
            <v>A</v>
          </cell>
        </row>
      </sheetData>
      <sheetData sheetId="5371">
        <row r="9">
          <cell r="A9" t="str">
            <v>A</v>
          </cell>
        </row>
      </sheetData>
      <sheetData sheetId="5372">
        <row r="9">
          <cell r="A9" t="str">
            <v>A</v>
          </cell>
        </row>
      </sheetData>
      <sheetData sheetId="5373">
        <row r="9">
          <cell r="A9" t="str">
            <v>A</v>
          </cell>
        </row>
      </sheetData>
      <sheetData sheetId="5374">
        <row r="9">
          <cell r="A9" t="str">
            <v>A</v>
          </cell>
        </row>
      </sheetData>
      <sheetData sheetId="5375">
        <row r="9">
          <cell r="A9" t="str">
            <v>A</v>
          </cell>
        </row>
      </sheetData>
      <sheetData sheetId="5376">
        <row r="9">
          <cell r="A9" t="str">
            <v>A</v>
          </cell>
        </row>
      </sheetData>
      <sheetData sheetId="5377">
        <row r="9">
          <cell r="A9" t="str">
            <v>A</v>
          </cell>
        </row>
      </sheetData>
      <sheetData sheetId="5378">
        <row r="9">
          <cell r="A9" t="str">
            <v>A</v>
          </cell>
        </row>
      </sheetData>
      <sheetData sheetId="5379">
        <row r="9">
          <cell r="A9" t="str">
            <v>A</v>
          </cell>
        </row>
      </sheetData>
      <sheetData sheetId="5380">
        <row r="9">
          <cell r="A9" t="str">
            <v>A</v>
          </cell>
        </row>
      </sheetData>
      <sheetData sheetId="5381">
        <row r="9">
          <cell r="A9" t="str">
            <v>A</v>
          </cell>
        </row>
      </sheetData>
      <sheetData sheetId="5382">
        <row r="9">
          <cell r="A9" t="str">
            <v>A</v>
          </cell>
        </row>
      </sheetData>
      <sheetData sheetId="5383">
        <row r="9">
          <cell r="A9" t="str">
            <v>A</v>
          </cell>
        </row>
      </sheetData>
      <sheetData sheetId="5384">
        <row r="9">
          <cell r="A9" t="str">
            <v>A</v>
          </cell>
        </row>
      </sheetData>
      <sheetData sheetId="5385">
        <row r="9">
          <cell r="A9" t="str">
            <v>A</v>
          </cell>
        </row>
      </sheetData>
      <sheetData sheetId="5386">
        <row r="9">
          <cell r="A9" t="str">
            <v>A</v>
          </cell>
        </row>
      </sheetData>
      <sheetData sheetId="5387">
        <row r="9">
          <cell r="A9" t="str">
            <v>A</v>
          </cell>
        </row>
      </sheetData>
      <sheetData sheetId="5388">
        <row r="9">
          <cell r="A9" t="str">
            <v>A</v>
          </cell>
        </row>
      </sheetData>
      <sheetData sheetId="5389">
        <row r="9">
          <cell r="A9" t="str">
            <v>A</v>
          </cell>
        </row>
      </sheetData>
      <sheetData sheetId="5390">
        <row r="9">
          <cell r="A9" t="str">
            <v>A</v>
          </cell>
        </row>
      </sheetData>
      <sheetData sheetId="5391">
        <row r="9">
          <cell r="A9" t="str">
            <v>A</v>
          </cell>
        </row>
      </sheetData>
      <sheetData sheetId="5392">
        <row r="9">
          <cell r="A9" t="str">
            <v>A</v>
          </cell>
        </row>
      </sheetData>
      <sheetData sheetId="5393">
        <row r="9">
          <cell r="A9" t="str">
            <v>A</v>
          </cell>
        </row>
      </sheetData>
      <sheetData sheetId="5394">
        <row r="9">
          <cell r="A9" t="str">
            <v>A</v>
          </cell>
        </row>
      </sheetData>
      <sheetData sheetId="5395">
        <row r="9">
          <cell r="A9" t="str">
            <v>A</v>
          </cell>
        </row>
      </sheetData>
      <sheetData sheetId="5396">
        <row r="9">
          <cell r="A9" t="str">
            <v>A</v>
          </cell>
        </row>
      </sheetData>
      <sheetData sheetId="5397">
        <row r="9">
          <cell r="A9" t="str">
            <v>A</v>
          </cell>
        </row>
      </sheetData>
      <sheetData sheetId="5398">
        <row r="9">
          <cell r="A9" t="str">
            <v>A</v>
          </cell>
        </row>
      </sheetData>
      <sheetData sheetId="5399">
        <row r="9">
          <cell r="A9" t="str">
            <v>A</v>
          </cell>
        </row>
      </sheetData>
      <sheetData sheetId="5400">
        <row r="9">
          <cell r="A9" t="str">
            <v>A</v>
          </cell>
        </row>
      </sheetData>
      <sheetData sheetId="5401">
        <row r="9">
          <cell r="A9" t="str">
            <v>A</v>
          </cell>
        </row>
      </sheetData>
      <sheetData sheetId="5402">
        <row r="9">
          <cell r="A9" t="str">
            <v>A</v>
          </cell>
        </row>
      </sheetData>
      <sheetData sheetId="5403">
        <row r="9">
          <cell r="A9" t="str">
            <v>A</v>
          </cell>
        </row>
      </sheetData>
      <sheetData sheetId="5404">
        <row r="9">
          <cell r="A9" t="str">
            <v>A</v>
          </cell>
        </row>
      </sheetData>
      <sheetData sheetId="5405">
        <row r="9">
          <cell r="A9" t="str">
            <v>A</v>
          </cell>
        </row>
      </sheetData>
      <sheetData sheetId="5406">
        <row r="9">
          <cell r="A9" t="str">
            <v>A</v>
          </cell>
        </row>
      </sheetData>
      <sheetData sheetId="5407">
        <row r="9">
          <cell r="A9" t="str">
            <v>A</v>
          </cell>
        </row>
      </sheetData>
      <sheetData sheetId="5408">
        <row r="9">
          <cell r="A9" t="str">
            <v>A</v>
          </cell>
        </row>
      </sheetData>
      <sheetData sheetId="5409">
        <row r="9">
          <cell r="A9" t="str">
            <v>A</v>
          </cell>
        </row>
      </sheetData>
      <sheetData sheetId="5410">
        <row r="9">
          <cell r="A9" t="str">
            <v>A</v>
          </cell>
        </row>
      </sheetData>
      <sheetData sheetId="5411">
        <row r="9">
          <cell r="A9" t="str">
            <v>A</v>
          </cell>
        </row>
      </sheetData>
      <sheetData sheetId="5412">
        <row r="9">
          <cell r="A9" t="str">
            <v>A</v>
          </cell>
        </row>
      </sheetData>
      <sheetData sheetId="5413">
        <row r="9">
          <cell r="A9" t="str">
            <v>A</v>
          </cell>
        </row>
      </sheetData>
      <sheetData sheetId="5414">
        <row r="9">
          <cell r="A9" t="str">
            <v>A</v>
          </cell>
        </row>
      </sheetData>
      <sheetData sheetId="5415">
        <row r="9">
          <cell r="A9" t="str">
            <v>A</v>
          </cell>
        </row>
      </sheetData>
      <sheetData sheetId="5416">
        <row r="9">
          <cell r="A9" t="str">
            <v>A</v>
          </cell>
        </row>
      </sheetData>
      <sheetData sheetId="5417">
        <row r="9">
          <cell r="A9" t="str">
            <v>A</v>
          </cell>
        </row>
      </sheetData>
      <sheetData sheetId="5418">
        <row r="9">
          <cell r="A9" t="str">
            <v>A</v>
          </cell>
        </row>
      </sheetData>
      <sheetData sheetId="5419">
        <row r="9">
          <cell r="A9" t="str">
            <v>A</v>
          </cell>
        </row>
      </sheetData>
      <sheetData sheetId="5420">
        <row r="9">
          <cell r="A9" t="str">
            <v>A</v>
          </cell>
        </row>
      </sheetData>
      <sheetData sheetId="5421">
        <row r="9">
          <cell r="A9" t="str">
            <v>A</v>
          </cell>
        </row>
      </sheetData>
      <sheetData sheetId="5422">
        <row r="9">
          <cell r="A9" t="str">
            <v>A</v>
          </cell>
        </row>
      </sheetData>
      <sheetData sheetId="5423">
        <row r="9">
          <cell r="A9" t="str">
            <v>A</v>
          </cell>
        </row>
      </sheetData>
      <sheetData sheetId="5424">
        <row r="9">
          <cell r="A9" t="str">
            <v>A</v>
          </cell>
        </row>
      </sheetData>
      <sheetData sheetId="5425">
        <row r="9">
          <cell r="A9" t="str">
            <v>A</v>
          </cell>
        </row>
      </sheetData>
      <sheetData sheetId="5426">
        <row r="9">
          <cell r="A9" t="str">
            <v>A</v>
          </cell>
        </row>
      </sheetData>
      <sheetData sheetId="5427">
        <row r="9">
          <cell r="A9" t="str">
            <v>A</v>
          </cell>
        </row>
      </sheetData>
      <sheetData sheetId="5428">
        <row r="9">
          <cell r="A9" t="str">
            <v>A</v>
          </cell>
        </row>
      </sheetData>
      <sheetData sheetId="5429">
        <row r="9">
          <cell r="A9" t="str">
            <v>A</v>
          </cell>
        </row>
      </sheetData>
      <sheetData sheetId="5430">
        <row r="9">
          <cell r="A9" t="str">
            <v>A</v>
          </cell>
        </row>
      </sheetData>
      <sheetData sheetId="5431">
        <row r="9">
          <cell r="A9" t="str">
            <v>A</v>
          </cell>
        </row>
      </sheetData>
      <sheetData sheetId="5432">
        <row r="9">
          <cell r="A9" t="str">
            <v>A</v>
          </cell>
        </row>
      </sheetData>
      <sheetData sheetId="5433">
        <row r="9">
          <cell r="A9" t="str">
            <v>A</v>
          </cell>
        </row>
      </sheetData>
      <sheetData sheetId="5434">
        <row r="9">
          <cell r="A9" t="str">
            <v>A</v>
          </cell>
        </row>
      </sheetData>
      <sheetData sheetId="5435">
        <row r="9">
          <cell r="A9" t="str">
            <v>A</v>
          </cell>
        </row>
      </sheetData>
      <sheetData sheetId="5436">
        <row r="9">
          <cell r="A9" t="str">
            <v>A</v>
          </cell>
        </row>
      </sheetData>
      <sheetData sheetId="5437">
        <row r="9">
          <cell r="A9" t="str">
            <v>A</v>
          </cell>
        </row>
      </sheetData>
      <sheetData sheetId="5438">
        <row r="9">
          <cell r="A9" t="str">
            <v>A</v>
          </cell>
        </row>
      </sheetData>
      <sheetData sheetId="5439">
        <row r="9">
          <cell r="A9" t="str">
            <v>A</v>
          </cell>
        </row>
      </sheetData>
      <sheetData sheetId="5440">
        <row r="9">
          <cell r="A9" t="str">
            <v>A</v>
          </cell>
        </row>
      </sheetData>
      <sheetData sheetId="5441">
        <row r="9">
          <cell r="A9" t="str">
            <v>A</v>
          </cell>
        </row>
      </sheetData>
      <sheetData sheetId="5442">
        <row r="9">
          <cell r="A9" t="str">
            <v>A</v>
          </cell>
        </row>
      </sheetData>
      <sheetData sheetId="5443">
        <row r="9">
          <cell r="A9" t="str">
            <v>A</v>
          </cell>
        </row>
      </sheetData>
      <sheetData sheetId="5444">
        <row r="9">
          <cell r="A9" t="str">
            <v>A</v>
          </cell>
        </row>
      </sheetData>
      <sheetData sheetId="5445">
        <row r="9">
          <cell r="A9" t="str">
            <v>A</v>
          </cell>
        </row>
      </sheetData>
      <sheetData sheetId="5446">
        <row r="9">
          <cell r="A9" t="str">
            <v>A</v>
          </cell>
        </row>
      </sheetData>
      <sheetData sheetId="5447">
        <row r="9">
          <cell r="A9" t="str">
            <v>A</v>
          </cell>
        </row>
      </sheetData>
      <sheetData sheetId="5448">
        <row r="9">
          <cell r="A9" t="str">
            <v>A</v>
          </cell>
        </row>
      </sheetData>
      <sheetData sheetId="5449">
        <row r="9">
          <cell r="A9" t="str">
            <v>A</v>
          </cell>
        </row>
      </sheetData>
      <sheetData sheetId="5450">
        <row r="9">
          <cell r="A9" t="str">
            <v>A</v>
          </cell>
        </row>
      </sheetData>
      <sheetData sheetId="5451">
        <row r="9">
          <cell r="A9" t="str">
            <v>A</v>
          </cell>
        </row>
      </sheetData>
      <sheetData sheetId="5452">
        <row r="9">
          <cell r="A9" t="str">
            <v>A</v>
          </cell>
        </row>
      </sheetData>
      <sheetData sheetId="5453">
        <row r="9">
          <cell r="A9" t="str">
            <v>A</v>
          </cell>
        </row>
      </sheetData>
      <sheetData sheetId="5454">
        <row r="9">
          <cell r="A9" t="str">
            <v>A</v>
          </cell>
        </row>
      </sheetData>
      <sheetData sheetId="5455">
        <row r="9">
          <cell r="A9" t="str">
            <v>A</v>
          </cell>
        </row>
      </sheetData>
      <sheetData sheetId="5456">
        <row r="9">
          <cell r="A9" t="str">
            <v>A</v>
          </cell>
        </row>
      </sheetData>
      <sheetData sheetId="5457">
        <row r="9">
          <cell r="A9" t="str">
            <v>A</v>
          </cell>
        </row>
      </sheetData>
      <sheetData sheetId="5458">
        <row r="9">
          <cell r="A9" t="str">
            <v>A</v>
          </cell>
        </row>
      </sheetData>
      <sheetData sheetId="5459">
        <row r="9">
          <cell r="A9" t="str">
            <v>A</v>
          </cell>
        </row>
      </sheetData>
      <sheetData sheetId="5460">
        <row r="9">
          <cell r="A9" t="str">
            <v>A</v>
          </cell>
        </row>
      </sheetData>
      <sheetData sheetId="5461">
        <row r="9">
          <cell r="A9" t="str">
            <v>A</v>
          </cell>
        </row>
      </sheetData>
      <sheetData sheetId="5462">
        <row r="9">
          <cell r="A9" t="str">
            <v>A</v>
          </cell>
        </row>
      </sheetData>
      <sheetData sheetId="5463">
        <row r="9">
          <cell r="A9" t="str">
            <v>A</v>
          </cell>
        </row>
      </sheetData>
      <sheetData sheetId="5464">
        <row r="9">
          <cell r="A9" t="str">
            <v>A</v>
          </cell>
        </row>
      </sheetData>
      <sheetData sheetId="5465">
        <row r="9">
          <cell r="A9" t="str">
            <v>A</v>
          </cell>
        </row>
      </sheetData>
      <sheetData sheetId="5466">
        <row r="9">
          <cell r="A9" t="str">
            <v>A</v>
          </cell>
        </row>
      </sheetData>
      <sheetData sheetId="5467">
        <row r="9">
          <cell r="A9" t="str">
            <v>A</v>
          </cell>
        </row>
      </sheetData>
      <sheetData sheetId="5468">
        <row r="9">
          <cell r="A9" t="str">
            <v>A</v>
          </cell>
        </row>
      </sheetData>
      <sheetData sheetId="5469">
        <row r="9">
          <cell r="A9" t="str">
            <v>A</v>
          </cell>
        </row>
      </sheetData>
      <sheetData sheetId="5470">
        <row r="9">
          <cell r="A9" t="str">
            <v>A</v>
          </cell>
        </row>
      </sheetData>
      <sheetData sheetId="5471" refreshError="1"/>
      <sheetData sheetId="5472">
        <row r="9">
          <cell r="A9" t="str">
            <v>A</v>
          </cell>
        </row>
      </sheetData>
      <sheetData sheetId="5473">
        <row r="9">
          <cell r="A9" t="str">
            <v>A</v>
          </cell>
        </row>
      </sheetData>
      <sheetData sheetId="5474">
        <row r="9">
          <cell r="A9" t="str">
            <v>A</v>
          </cell>
        </row>
      </sheetData>
      <sheetData sheetId="5475">
        <row r="9">
          <cell r="A9" t="str">
            <v>A</v>
          </cell>
        </row>
      </sheetData>
      <sheetData sheetId="5476">
        <row r="9">
          <cell r="A9" t="str">
            <v>A</v>
          </cell>
        </row>
      </sheetData>
      <sheetData sheetId="5477">
        <row r="9">
          <cell r="A9" t="str">
            <v>A</v>
          </cell>
        </row>
      </sheetData>
      <sheetData sheetId="5478">
        <row r="9">
          <cell r="A9" t="str">
            <v>A</v>
          </cell>
        </row>
      </sheetData>
      <sheetData sheetId="5479">
        <row r="9">
          <cell r="A9" t="str">
            <v>A</v>
          </cell>
        </row>
      </sheetData>
      <sheetData sheetId="5480">
        <row r="9">
          <cell r="A9" t="str">
            <v>A</v>
          </cell>
        </row>
      </sheetData>
      <sheetData sheetId="5481">
        <row r="9">
          <cell r="A9" t="str">
            <v>A</v>
          </cell>
        </row>
      </sheetData>
      <sheetData sheetId="5482">
        <row r="9">
          <cell r="A9" t="str">
            <v>A</v>
          </cell>
        </row>
      </sheetData>
      <sheetData sheetId="5483">
        <row r="9">
          <cell r="A9" t="str">
            <v>A</v>
          </cell>
        </row>
      </sheetData>
      <sheetData sheetId="5484" refreshError="1"/>
      <sheetData sheetId="5485" refreshError="1"/>
      <sheetData sheetId="5486">
        <row r="9">
          <cell r="A9" t="str">
            <v>A</v>
          </cell>
        </row>
      </sheetData>
      <sheetData sheetId="5487">
        <row r="9">
          <cell r="A9" t="str">
            <v>A</v>
          </cell>
        </row>
      </sheetData>
      <sheetData sheetId="5488">
        <row r="9">
          <cell r="A9" t="str">
            <v>A</v>
          </cell>
        </row>
      </sheetData>
      <sheetData sheetId="5489">
        <row r="9">
          <cell r="A9" t="str">
            <v>A</v>
          </cell>
        </row>
      </sheetData>
      <sheetData sheetId="5490">
        <row r="9">
          <cell r="A9" t="str">
            <v>A</v>
          </cell>
        </row>
      </sheetData>
      <sheetData sheetId="5491">
        <row r="9">
          <cell r="A9" t="str">
            <v>A</v>
          </cell>
        </row>
      </sheetData>
      <sheetData sheetId="5492">
        <row r="9">
          <cell r="A9" t="str">
            <v>A</v>
          </cell>
        </row>
      </sheetData>
      <sheetData sheetId="5493">
        <row r="9">
          <cell r="A9" t="str">
            <v>A</v>
          </cell>
        </row>
      </sheetData>
      <sheetData sheetId="5494">
        <row r="9">
          <cell r="A9" t="str">
            <v>A</v>
          </cell>
        </row>
      </sheetData>
      <sheetData sheetId="5495">
        <row r="9">
          <cell r="A9" t="str">
            <v>A</v>
          </cell>
        </row>
      </sheetData>
      <sheetData sheetId="5496">
        <row r="9">
          <cell r="A9" t="str">
            <v>A</v>
          </cell>
        </row>
      </sheetData>
      <sheetData sheetId="5497">
        <row r="9">
          <cell r="A9" t="str">
            <v>A</v>
          </cell>
        </row>
      </sheetData>
      <sheetData sheetId="5498" refreshError="1"/>
      <sheetData sheetId="5499" refreshError="1"/>
      <sheetData sheetId="5500" refreshError="1"/>
      <sheetData sheetId="5501" refreshError="1"/>
      <sheetData sheetId="5502" refreshError="1"/>
      <sheetData sheetId="5503" refreshError="1"/>
      <sheetData sheetId="5504">
        <row r="9">
          <cell r="A9" t="str">
            <v>A</v>
          </cell>
        </row>
      </sheetData>
      <sheetData sheetId="5505">
        <row r="9">
          <cell r="A9" t="str">
            <v>A</v>
          </cell>
        </row>
      </sheetData>
      <sheetData sheetId="5506">
        <row r="9">
          <cell r="A9" t="str">
            <v>A</v>
          </cell>
        </row>
      </sheetData>
      <sheetData sheetId="5507">
        <row r="9">
          <cell r="A9" t="str">
            <v>A</v>
          </cell>
        </row>
      </sheetData>
      <sheetData sheetId="5508">
        <row r="9">
          <cell r="A9" t="str">
            <v>A</v>
          </cell>
        </row>
      </sheetData>
      <sheetData sheetId="5509">
        <row r="9">
          <cell r="A9" t="str">
            <v>A</v>
          </cell>
        </row>
      </sheetData>
      <sheetData sheetId="5510">
        <row r="9">
          <cell r="A9" t="str">
            <v>A</v>
          </cell>
        </row>
      </sheetData>
      <sheetData sheetId="5511">
        <row r="9">
          <cell r="A9" t="str">
            <v>A</v>
          </cell>
        </row>
      </sheetData>
      <sheetData sheetId="5512">
        <row r="9">
          <cell r="A9" t="str">
            <v>A</v>
          </cell>
        </row>
      </sheetData>
      <sheetData sheetId="5513">
        <row r="9">
          <cell r="A9" t="str">
            <v>A</v>
          </cell>
        </row>
      </sheetData>
      <sheetData sheetId="5514">
        <row r="9">
          <cell r="A9" t="str">
            <v>A</v>
          </cell>
        </row>
      </sheetData>
      <sheetData sheetId="5515">
        <row r="9">
          <cell r="A9" t="str">
            <v>A</v>
          </cell>
        </row>
      </sheetData>
      <sheetData sheetId="5516">
        <row r="9">
          <cell r="A9" t="str">
            <v>A</v>
          </cell>
        </row>
      </sheetData>
      <sheetData sheetId="5517">
        <row r="9">
          <cell r="A9" t="str">
            <v>A</v>
          </cell>
        </row>
      </sheetData>
      <sheetData sheetId="5518">
        <row r="9">
          <cell r="A9" t="str">
            <v>A</v>
          </cell>
        </row>
      </sheetData>
      <sheetData sheetId="5519">
        <row r="9">
          <cell r="A9" t="str">
            <v>A</v>
          </cell>
        </row>
      </sheetData>
      <sheetData sheetId="5520">
        <row r="9">
          <cell r="A9" t="str">
            <v>A</v>
          </cell>
        </row>
      </sheetData>
      <sheetData sheetId="5521">
        <row r="9">
          <cell r="A9" t="str">
            <v>A</v>
          </cell>
        </row>
      </sheetData>
      <sheetData sheetId="5522">
        <row r="9">
          <cell r="A9" t="str">
            <v>A</v>
          </cell>
        </row>
      </sheetData>
      <sheetData sheetId="5523">
        <row r="9">
          <cell r="A9" t="str">
            <v>A</v>
          </cell>
        </row>
      </sheetData>
      <sheetData sheetId="5524">
        <row r="9">
          <cell r="A9" t="str">
            <v>A</v>
          </cell>
        </row>
      </sheetData>
      <sheetData sheetId="5525">
        <row r="9">
          <cell r="A9" t="str">
            <v>A</v>
          </cell>
        </row>
      </sheetData>
      <sheetData sheetId="5526">
        <row r="9">
          <cell r="A9" t="str">
            <v>A</v>
          </cell>
        </row>
      </sheetData>
      <sheetData sheetId="5527">
        <row r="9">
          <cell r="A9" t="str">
            <v>A</v>
          </cell>
        </row>
      </sheetData>
      <sheetData sheetId="5528">
        <row r="9">
          <cell r="A9" t="str">
            <v>A</v>
          </cell>
        </row>
      </sheetData>
      <sheetData sheetId="5529">
        <row r="9">
          <cell r="A9" t="str">
            <v>A</v>
          </cell>
        </row>
      </sheetData>
      <sheetData sheetId="5530">
        <row r="9">
          <cell r="A9" t="str">
            <v>A</v>
          </cell>
        </row>
      </sheetData>
      <sheetData sheetId="5531">
        <row r="9">
          <cell r="A9" t="str">
            <v>A</v>
          </cell>
        </row>
      </sheetData>
      <sheetData sheetId="5532">
        <row r="9">
          <cell r="A9" t="str">
            <v>A</v>
          </cell>
        </row>
      </sheetData>
      <sheetData sheetId="5533">
        <row r="9">
          <cell r="A9" t="str">
            <v>A</v>
          </cell>
        </row>
      </sheetData>
      <sheetData sheetId="5534">
        <row r="9">
          <cell r="A9" t="str">
            <v>A</v>
          </cell>
        </row>
      </sheetData>
      <sheetData sheetId="5535">
        <row r="9">
          <cell r="A9" t="str">
            <v>A</v>
          </cell>
        </row>
      </sheetData>
      <sheetData sheetId="5536">
        <row r="9">
          <cell r="A9" t="str">
            <v>A</v>
          </cell>
        </row>
      </sheetData>
      <sheetData sheetId="5537">
        <row r="9">
          <cell r="A9" t="str">
            <v>A</v>
          </cell>
        </row>
      </sheetData>
      <sheetData sheetId="5538">
        <row r="9">
          <cell r="A9" t="str">
            <v>A</v>
          </cell>
        </row>
      </sheetData>
      <sheetData sheetId="5539">
        <row r="9">
          <cell r="A9" t="str">
            <v>A</v>
          </cell>
        </row>
      </sheetData>
      <sheetData sheetId="5540">
        <row r="9">
          <cell r="A9" t="str">
            <v>A</v>
          </cell>
        </row>
      </sheetData>
      <sheetData sheetId="5541">
        <row r="9">
          <cell r="A9" t="str">
            <v>A</v>
          </cell>
        </row>
      </sheetData>
      <sheetData sheetId="5542">
        <row r="9">
          <cell r="A9" t="str">
            <v>A</v>
          </cell>
        </row>
      </sheetData>
      <sheetData sheetId="5543">
        <row r="9">
          <cell r="A9" t="str">
            <v>A</v>
          </cell>
        </row>
      </sheetData>
      <sheetData sheetId="5544">
        <row r="9">
          <cell r="A9" t="str">
            <v>A</v>
          </cell>
        </row>
      </sheetData>
      <sheetData sheetId="5545">
        <row r="9">
          <cell r="A9" t="str">
            <v>A</v>
          </cell>
        </row>
      </sheetData>
      <sheetData sheetId="5546">
        <row r="9">
          <cell r="A9" t="str">
            <v>A</v>
          </cell>
        </row>
      </sheetData>
      <sheetData sheetId="5547">
        <row r="9">
          <cell r="A9" t="str">
            <v>A</v>
          </cell>
        </row>
      </sheetData>
      <sheetData sheetId="5548">
        <row r="9">
          <cell r="A9" t="str">
            <v>A</v>
          </cell>
        </row>
      </sheetData>
      <sheetData sheetId="5549">
        <row r="9">
          <cell r="A9" t="str">
            <v>A</v>
          </cell>
        </row>
      </sheetData>
      <sheetData sheetId="5550">
        <row r="9">
          <cell r="A9" t="str">
            <v>A</v>
          </cell>
        </row>
      </sheetData>
      <sheetData sheetId="5551">
        <row r="9">
          <cell r="A9" t="str">
            <v>A</v>
          </cell>
        </row>
      </sheetData>
      <sheetData sheetId="5552">
        <row r="9">
          <cell r="A9" t="str">
            <v>A</v>
          </cell>
        </row>
      </sheetData>
      <sheetData sheetId="5553">
        <row r="9">
          <cell r="A9" t="str">
            <v>A</v>
          </cell>
        </row>
      </sheetData>
      <sheetData sheetId="5554">
        <row r="9">
          <cell r="A9" t="str">
            <v>A</v>
          </cell>
        </row>
      </sheetData>
      <sheetData sheetId="5555">
        <row r="9">
          <cell r="A9" t="str">
            <v>A</v>
          </cell>
        </row>
      </sheetData>
      <sheetData sheetId="5556">
        <row r="9">
          <cell r="A9" t="str">
            <v>A</v>
          </cell>
        </row>
      </sheetData>
      <sheetData sheetId="5557">
        <row r="9">
          <cell r="A9" t="str">
            <v>A</v>
          </cell>
        </row>
      </sheetData>
      <sheetData sheetId="5558">
        <row r="9">
          <cell r="A9" t="str">
            <v>A</v>
          </cell>
        </row>
      </sheetData>
      <sheetData sheetId="5559">
        <row r="9">
          <cell r="A9" t="str">
            <v>A</v>
          </cell>
        </row>
      </sheetData>
      <sheetData sheetId="5560">
        <row r="9">
          <cell r="A9" t="str">
            <v>A</v>
          </cell>
        </row>
      </sheetData>
      <sheetData sheetId="5561">
        <row r="9">
          <cell r="A9" t="str">
            <v>A</v>
          </cell>
        </row>
      </sheetData>
      <sheetData sheetId="5562">
        <row r="9">
          <cell r="A9" t="str">
            <v>A</v>
          </cell>
        </row>
      </sheetData>
      <sheetData sheetId="5563">
        <row r="9">
          <cell r="A9" t="str">
            <v>A</v>
          </cell>
        </row>
      </sheetData>
      <sheetData sheetId="5564">
        <row r="9">
          <cell r="A9" t="str">
            <v>A</v>
          </cell>
        </row>
      </sheetData>
      <sheetData sheetId="5565">
        <row r="9">
          <cell r="A9" t="str">
            <v>A</v>
          </cell>
        </row>
      </sheetData>
      <sheetData sheetId="5566">
        <row r="9">
          <cell r="A9" t="str">
            <v>A</v>
          </cell>
        </row>
      </sheetData>
      <sheetData sheetId="5567">
        <row r="9">
          <cell r="A9" t="str">
            <v>A</v>
          </cell>
        </row>
      </sheetData>
      <sheetData sheetId="5568">
        <row r="9">
          <cell r="A9" t="str">
            <v>A</v>
          </cell>
        </row>
      </sheetData>
      <sheetData sheetId="5569">
        <row r="9">
          <cell r="A9" t="str">
            <v>A</v>
          </cell>
        </row>
      </sheetData>
      <sheetData sheetId="5570">
        <row r="9">
          <cell r="A9" t="str">
            <v>A</v>
          </cell>
        </row>
      </sheetData>
      <sheetData sheetId="5571">
        <row r="9">
          <cell r="A9" t="str">
            <v>A</v>
          </cell>
        </row>
      </sheetData>
      <sheetData sheetId="5572">
        <row r="9">
          <cell r="A9" t="str">
            <v>A</v>
          </cell>
        </row>
      </sheetData>
      <sheetData sheetId="5573">
        <row r="9">
          <cell r="A9" t="str">
            <v>A</v>
          </cell>
        </row>
      </sheetData>
      <sheetData sheetId="5574">
        <row r="9">
          <cell r="A9" t="str">
            <v>A</v>
          </cell>
        </row>
      </sheetData>
      <sheetData sheetId="5575">
        <row r="9">
          <cell r="A9" t="str">
            <v>A</v>
          </cell>
        </row>
      </sheetData>
      <sheetData sheetId="5576">
        <row r="9">
          <cell r="A9" t="str">
            <v>A</v>
          </cell>
        </row>
      </sheetData>
      <sheetData sheetId="5577">
        <row r="9">
          <cell r="A9" t="str">
            <v>A</v>
          </cell>
        </row>
      </sheetData>
      <sheetData sheetId="5578">
        <row r="9">
          <cell r="A9" t="str">
            <v>A</v>
          </cell>
        </row>
      </sheetData>
      <sheetData sheetId="5579">
        <row r="9">
          <cell r="A9" t="str">
            <v>A</v>
          </cell>
        </row>
      </sheetData>
      <sheetData sheetId="5580">
        <row r="9">
          <cell r="A9" t="str">
            <v>A</v>
          </cell>
        </row>
      </sheetData>
      <sheetData sheetId="5581">
        <row r="9">
          <cell r="A9" t="str">
            <v>A</v>
          </cell>
        </row>
      </sheetData>
      <sheetData sheetId="5582">
        <row r="9">
          <cell r="A9" t="str">
            <v>A</v>
          </cell>
        </row>
      </sheetData>
      <sheetData sheetId="5583">
        <row r="9">
          <cell r="A9" t="str">
            <v>A</v>
          </cell>
        </row>
      </sheetData>
      <sheetData sheetId="5584">
        <row r="9">
          <cell r="A9" t="str">
            <v>A</v>
          </cell>
        </row>
      </sheetData>
      <sheetData sheetId="5585">
        <row r="9">
          <cell r="A9" t="str">
            <v>A</v>
          </cell>
        </row>
      </sheetData>
      <sheetData sheetId="5586">
        <row r="9">
          <cell r="A9" t="str">
            <v>A</v>
          </cell>
        </row>
      </sheetData>
      <sheetData sheetId="5587">
        <row r="9">
          <cell r="A9" t="str">
            <v>A</v>
          </cell>
        </row>
      </sheetData>
      <sheetData sheetId="5588">
        <row r="9">
          <cell r="A9" t="str">
            <v>A</v>
          </cell>
        </row>
      </sheetData>
      <sheetData sheetId="5589">
        <row r="9">
          <cell r="A9" t="str">
            <v>A</v>
          </cell>
        </row>
      </sheetData>
      <sheetData sheetId="5590">
        <row r="9">
          <cell r="A9" t="str">
            <v>A</v>
          </cell>
        </row>
      </sheetData>
      <sheetData sheetId="5591">
        <row r="9">
          <cell r="A9" t="str">
            <v>A</v>
          </cell>
        </row>
      </sheetData>
      <sheetData sheetId="5592">
        <row r="9">
          <cell r="A9" t="str">
            <v>A</v>
          </cell>
        </row>
      </sheetData>
      <sheetData sheetId="5593">
        <row r="9">
          <cell r="A9" t="str">
            <v>A</v>
          </cell>
        </row>
      </sheetData>
      <sheetData sheetId="5594">
        <row r="9">
          <cell r="A9" t="str">
            <v>A</v>
          </cell>
        </row>
      </sheetData>
      <sheetData sheetId="5595">
        <row r="9">
          <cell r="A9" t="str">
            <v>A</v>
          </cell>
        </row>
      </sheetData>
      <sheetData sheetId="5596">
        <row r="9">
          <cell r="A9" t="str">
            <v>A</v>
          </cell>
        </row>
      </sheetData>
      <sheetData sheetId="5597">
        <row r="9">
          <cell r="A9" t="str">
            <v>A</v>
          </cell>
        </row>
      </sheetData>
      <sheetData sheetId="5598">
        <row r="9">
          <cell r="A9" t="str">
            <v>A</v>
          </cell>
        </row>
      </sheetData>
      <sheetData sheetId="5599">
        <row r="9">
          <cell r="A9" t="str">
            <v>A</v>
          </cell>
        </row>
      </sheetData>
      <sheetData sheetId="5600">
        <row r="9">
          <cell r="A9" t="str">
            <v>A</v>
          </cell>
        </row>
      </sheetData>
      <sheetData sheetId="5601">
        <row r="9">
          <cell r="A9" t="str">
            <v>A</v>
          </cell>
        </row>
      </sheetData>
      <sheetData sheetId="5602">
        <row r="9">
          <cell r="A9" t="str">
            <v>A</v>
          </cell>
        </row>
      </sheetData>
      <sheetData sheetId="5603">
        <row r="9">
          <cell r="A9" t="str">
            <v>A</v>
          </cell>
        </row>
      </sheetData>
      <sheetData sheetId="5604">
        <row r="9">
          <cell r="A9" t="str">
            <v>A</v>
          </cell>
        </row>
      </sheetData>
      <sheetData sheetId="5605">
        <row r="9">
          <cell r="A9" t="str">
            <v>A</v>
          </cell>
        </row>
      </sheetData>
      <sheetData sheetId="5606">
        <row r="9">
          <cell r="A9" t="str">
            <v>A</v>
          </cell>
        </row>
      </sheetData>
      <sheetData sheetId="5607">
        <row r="9">
          <cell r="A9" t="str">
            <v>A</v>
          </cell>
        </row>
      </sheetData>
      <sheetData sheetId="5608">
        <row r="9">
          <cell r="A9" t="str">
            <v>A</v>
          </cell>
        </row>
      </sheetData>
      <sheetData sheetId="5609">
        <row r="9">
          <cell r="A9" t="str">
            <v>A</v>
          </cell>
        </row>
      </sheetData>
      <sheetData sheetId="5610">
        <row r="9">
          <cell r="A9" t="str">
            <v>A</v>
          </cell>
        </row>
      </sheetData>
      <sheetData sheetId="5611">
        <row r="9">
          <cell r="A9" t="str">
            <v>A</v>
          </cell>
        </row>
      </sheetData>
      <sheetData sheetId="5612">
        <row r="9">
          <cell r="A9" t="str">
            <v>A</v>
          </cell>
        </row>
      </sheetData>
      <sheetData sheetId="5613">
        <row r="9">
          <cell r="A9" t="str">
            <v>A</v>
          </cell>
        </row>
      </sheetData>
      <sheetData sheetId="5614">
        <row r="9">
          <cell r="A9" t="str">
            <v>A</v>
          </cell>
        </row>
      </sheetData>
      <sheetData sheetId="5615">
        <row r="9">
          <cell r="A9" t="str">
            <v>A</v>
          </cell>
        </row>
      </sheetData>
      <sheetData sheetId="5616">
        <row r="9">
          <cell r="A9" t="str">
            <v>A</v>
          </cell>
        </row>
      </sheetData>
      <sheetData sheetId="5617">
        <row r="9">
          <cell r="A9" t="str">
            <v>A</v>
          </cell>
        </row>
      </sheetData>
      <sheetData sheetId="5618">
        <row r="9">
          <cell r="A9" t="str">
            <v>A</v>
          </cell>
        </row>
      </sheetData>
      <sheetData sheetId="5619">
        <row r="9">
          <cell r="A9" t="str">
            <v>A</v>
          </cell>
        </row>
      </sheetData>
      <sheetData sheetId="5620">
        <row r="9">
          <cell r="A9" t="str">
            <v>A</v>
          </cell>
        </row>
      </sheetData>
      <sheetData sheetId="5621">
        <row r="9">
          <cell r="A9" t="str">
            <v>A</v>
          </cell>
        </row>
      </sheetData>
      <sheetData sheetId="5622">
        <row r="9">
          <cell r="A9" t="str">
            <v>A</v>
          </cell>
        </row>
      </sheetData>
      <sheetData sheetId="5623">
        <row r="9">
          <cell r="A9" t="str">
            <v>A</v>
          </cell>
        </row>
      </sheetData>
      <sheetData sheetId="5624">
        <row r="9">
          <cell r="A9" t="str">
            <v>A</v>
          </cell>
        </row>
      </sheetData>
      <sheetData sheetId="5625">
        <row r="9">
          <cell r="A9" t="str">
            <v>A</v>
          </cell>
        </row>
      </sheetData>
      <sheetData sheetId="5626">
        <row r="9">
          <cell r="A9" t="str">
            <v>A</v>
          </cell>
        </row>
      </sheetData>
      <sheetData sheetId="5627">
        <row r="9">
          <cell r="A9" t="str">
            <v>A</v>
          </cell>
        </row>
      </sheetData>
      <sheetData sheetId="5628">
        <row r="9">
          <cell r="A9" t="str">
            <v>A</v>
          </cell>
        </row>
      </sheetData>
      <sheetData sheetId="5629">
        <row r="9">
          <cell r="A9" t="str">
            <v>A</v>
          </cell>
        </row>
      </sheetData>
      <sheetData sheetId="5630">
        <row r="9">
          <cell r="A9" t="str">
            <v>A</v>
          </cell>
        </row>
      </sheetData>
      <sheetData sheetId="5631">
        <row r="9">
          <cell r="A9" t="str">
            <v>A</v>
          </cell>
        </row>
      </sheetData>
      <sheetData sheetId="5632">
        <row r="9">
          <cell r="A9" t="str">
            <v>A</v>
          </cell>
        </row>
      </sheetData>
      <sheetData sheetId="5633">
        <row r="9">
          <cell r="A9" t="str">
            <v>A</v>
          </cell>
        </row>
      </sheetData>
      <sheetData sheetId="5634">
        <row r="9">
          <cell r="A9" t="str">
            <v>A</v>
          </cell>
        </row>
      </sheetData>
      <sheetData sheetId="5635">
        <row r="9">
          <cell r="A9" t="str">
            <v>A</v>
          </cell>
        </row>
      </sheetData>
      <sheetData sheetId="5636">
        <row r="9">
          <cell r="A9" t="str">
            <v>A</v>
          </cell>
        </row>
      </sheetData>
      <sheetData sheetId="5637">
        <row r="9">
          <cell r="A9" t="str">
            <v>A</v>
          </cell>
        </row>
      </sheetData>
      <sheetData sheetId="5638">
        <row r="9">
          <cell r="A9" t="str">
            <v>A</v>
          </cell>
        </row>
      </sheetData>
      <sheetData sheetId="5639">
        <row r="9">
          <cell r="A9" t="str">
            <v>A</v>
          </cell>
        </row>
      </sheetData>
      <sheetData sheetId="5640">
        <row r="9">
          <cell r="A9" t="str">
            <v>A</v>
          </cell>
        </row>
      </sheetData>
      <sheetData sheetId="5641">
        <row r="9">
          <cell r="A9" t="str">
            <v>A</v>
          </cell>
        </row>
      </sheetData>
      <sheetData sheetId="5642">
        <row r="9">
          <cell r="A9" t="str">
            <v>A</v>
          </cell>
        </row>
      </sheetData>
      <sheetData sheetId="5643">
        <row r="9">
          <cell r="A9" t="str">
            <v>A</v>
          </cell>
        </row>
      </sheetData>
      <sheetData sheetId="5644">
        <row r="9">
          <cell r="A9" t="str">
            <v>A</v>
          </cell>
        </row>
      </sheetData>
      <sheetData sheetId="5645">
        <row r="9">
          <cell r="A9" t="str">
            <v>A</v>
          </cell>
        </row>
      </sheetData>
      <sheetData sheetId="5646">
        <row r="9">
          <cell r="A9" t="str">
            <v>A</v>
          </cell>
        </row>
      </sheetData>
      <sheetData sheetId="5647">
        <row r="9">
          <cell r="A9" t="str">
            <v>A</v>
          </cell>
        </row>
      </sheetData>
      <sheetData sheetId="5648">
        <row r="9">
          <cell r="A9" t="str">
            <v>A</v>
          </cell>
        </row>
      </sheetData>
      <sheetData sheetId="5649">
        <row r="9">
          <cell r="A9" t="str">
            <v>A</v>
          </cell>
        </row>
      </sheetData>
      <sheetData sheetId="5650">
        <row r="9">
          <cell r="A9" t="str">
            <v>A</v>
          </cell>
        </row>
      </sheetData>
      <sheetData sheetId="5651">
        <row r="9">
          <cell r="A9" t="str">
            <v>A</v>
          </cell>
        </row>
      </sheetData>
      <sheetData sheetId="5652">
        <row r="9">
          <cell r="A9" t="str">
            <v>A</v>
          </cell>
        </row>
      </sheetData>
      <sheetData sheetId="5653">
        <row r="9">
          <cell r="A9" t="str">
            <v>A</v>
          </cell>
        </row>
      </sheetData>
      <sheetData sheetId="5654">
        <row r="9">
          <cell r="A9" t="str">
            <v>A</v>
          </cell>
        </row>
      </sheetData>
      <sheetData sheetId="5655">
        <row r="9">
          <cell r="A9" t="str">
            <v>A</v>
          </cell>
        </row>
      </sheetData>
      <sheetData sheetId="5656">
        <row r="9">
          <cell r="A9" t="str">
            <v>A</v>
          </cell>
        </row>
      </sheetData>
      <sheetData sheetId="5657">
        <row r="9">
          <cell r="A9" t="str">
            <v>A</v>
          </cell>
        </row>
      </sheetData>
      <sheetData sheetId="5658">
        <row r="9">
          <cell r="A9" t="str">
            <v>A</v>
          </cell>
        </row>
      </sheetData>
      <sheetData sheetId="5659">
        <row r="9">
          <cell r="A9" t="str">
            <v>A</v>
          </cell>
        </row>
      </sheetData>
      <sheetData sheetId="5660">
        <row r="9">
          <cell r="A9" t="str">
            <v>A</v>
          </cell>
        </row>
      </sheetData>
      <sheetData sheetId="5661">
        <row r="9">
          <cell r="A9" t="str">
            <v>A</v>
          </cell>
        </row>
      </sheetData>
      <sheetData sheetId="5662">
        <row r="9">
          <cell r="A9" t="str">
            <v>A</v>
          </cell>
        </row>
      </sheetData>
      <sheetData sheetId="5663">
        <row r="9">
          <cell r="A9" t="str">
            <v>A</v>
          </cell>
        </row>
      </sheetData>
      <sheetData sheetId="5664">
        <row r="9">
          <cell r="A9" t="str">
            <v>A</v>
          </cell>
        </row>
      </sheetData>
      <sheetData sheetId="5665">
        <row r="9">
          <cell r="A9" t="str">
            <v>A</v>
          </cell>
        </row>
      </sheetData>
      <sheetData sheetId="5666">
        <row r="9">
          <cell r="A9" t="str">
            <v>A</v>
          </cell>
        </row>
      </sheetData>
      <sheetData sheetId="5667">
        <row r="9">
          <cell r="A9" t="str">
            <v>A</v>
          </cell>
        </row>
      </sheetData>
      <sheetData sheetId="5668">
        <row r="9">
          <cell r="A9" t="str">
            <v>A</v>
          </cell>
        </row>
      </sheetData>
      <sheetData sheetId="5669">
        <row r="9">
          <cell r="A9" t="str">
            <v>A</v>
          </cell>
        </row>
      </sheetData>
      <sheetData sheetId="5670">
        <row r="9">
          <cell r="A9" t="str">
            <v>A</v>
          </cell>
        </row>
      </sheetData>
      <sheetData sheetId="5671">
        <row r="9">
          <cell r="A9" t="str">
            <v>A</v>
          </cell>
        </row>
      </sheetData>
      <sheetData sheetId="5672">
        <row r="9">
          <cell r="A9" t="str">
            <v>A</v>
          </cell>
        </row>
      </sheetData>
      <sheetData sheetId="5673">
        <row r="9">
          <cell r="A9" t="str">
            <v>A</v>
          </cell>
        </row>
      </sheetData>
      <sheetData sheetId="5674">
        <row r="9">
          <cell r="A9" t="str">
            <v>A</v>
          </cell>
        </row>
      </sheetData>
      <sheetData sheetId="5675">
        <row r="9">
          <cell r="A9" t="str">
            <v>A</v>
          </cell>
        </row>
      </sheetData>
      <sheetData sheetId="5676">
        <row r="9">
          <cell r="A9" t="str">
            <v>A</v>
          </cell>
        </row>
      </sheetData>
      <sheetData sheetId="5677">
        <row r="9">
          <cell r="A9" t="str">
            <v>A</v>
          </cell>
        </row>
      </sheetData>
      <sheetData sheetId="5678">
        <row r="9">
          <cell r="A9" t="str">
            <v>A</v>
          </cell>
        </row>
      </sheetData>
      <sheetData sheetId="5679">
        <row r="9">
          <cell r="A9" t="str">
            <v>A</v>
          </cell>
        </row>
      </sheetData>
      <sheetData sheetId="5680">
        <row r="9">
          <cell r="A9" t="str">
            <v>A</v>
          </cell>
        </row>
      </sheetData>
      <sheetData sheetId="5681">
        <row r="9">
          <cell r="A9" t="str">
            <v>A</v>
          </cell>
        </row>
      </sheetData>
      <sheetData sheetId="5682">
        <row r="9">
          <cell r="A9" t="str">
            <v>A</v>
          </cell>
        </row>
      </sheetData>
      <sheetData sheetId="5683">
        <row r="9">
          <cell r="A9" t="str">
            <v>A</v>
          </cell>
        </row>
      </sheetData>
      <sheetData sheetId="5684">
        <row r="9">
          <cell r="A9" t="str">
            <v>A</v>
          </cell>
        </row>
      </sheetData>
      <sheetData sheetId="5685">
        <row r="9">
          <cell r="A9" t="str">
            <v>A</v>
          </cell>
        </row>
      </sheetData>
      <sheetData sheetId="5686">
        <row r="9">
          <cell r="A9" t="str">
            <v>A</v>
          </cell>
        </row>
      </sheetData>
      <sheetData sheetId="5687">
        <row r="9">
          <cell r="A9" t="str">
            <v>A</v>
          </cell>
        </row>
      </sheetData>
      <sheetData sheetId="5688">
        <row r="9">
          <cell r="A9" t="str">
            <v>A</v>
          </cell>
        </row>
      </sheetData>
      <sheetData sheetId="5689">
        <row r="9">
          <cell r="A9" t="str">
            <v>A</v>
          </cell>
        </row>
      </sheetData>
      <sheetData sheetId="5690">
        <row r="9">
          <cell r="A9" t="str">
            <v>A</v>
          </cell>
        </row>
      </sheetData>
      <sheetData sheetId="5691">
        <row r="9">
          <cell r="A9" t="str">
            <v>A</v>
          </cell>
        </row>
      </sheetData>
      <sheetData sheetId="5692">
        <row r="9">
          <cell r="A9" t="str">
            <v>A</v>
          </cell>
        </row>
      </sheetData>
      <sheetData sheetId="5693">
        <row r="9">
          <cell r="A9" t="str">
            <v>A</v>
          </cell>
        </row>
      </sheetData>
      <sheetData sheetId="5694">
        <row r="9">
          <cell r="A9" t="str">
            <v>A</v>
          </cell>
        </row>
      </sheetData>
      <sheetData sheetId="5695">
        <row r="9">
          <cell r="A9" t="str">
            <v>A</v>
          </cell>
        </row>
      </sheetData>
      <sheetData sheetId="5696">
        <row r="9">
          <cell r="A9" t="str">
            <v>A</v>
          </cell>
        </row>
      </sheetData>
      <sheetData sheetId="5697">
        <row r="9">
          <cell r="A9" t="str">
            <v>A</v>
          </cell>
        </row>
      </sheetData>
      <sheetData sheetId="5698">
        <row r="9">
          <cell r="A9" t="str">
            <v>A</v>
          </cell>
        </row>
      </sheetData>
      <sheetData sheetId="5699">
        <row r="9">
          <cell r="A9" t="str">
            <v>A</v>
          </cell>
        </row>
      </sheetData>
      <sheetData sheetId="5700">
        <row r="9">
          <cell r="A9" t="str">
            <v>A</v>
          </cell>
        </row>
      </sheetData>
      <sheetData sheetId="5701">
        <row r="9">
          <cell r="A9" t="str">
            <v>A</v>
          </cell>
        </row>
      </sheetData>
      <sheetData sheetId="5702">
        <row r="9">
          <cell r="A9" t="str">
            <v>A</v>
          </cell>
        </row>
      </sheetData>
      <sheetData sheetId="5703">
        <row r="9">
          <cell r="A9" t="str">
            <v>A</v>
          </cell>
        </row>
      </sheetData>
      <sheetData sheetId="5704">
        <row r="9">
          <cell r="A9" t="str">
            <v>A</v>
          </cell>
        </row>
      </sheetData>
      <sheetData sheetId="5705">
        <row r="9">
          <cell r="A9" t="str">
            <v>A</v>
          </cell>
        </row>
      </sheetData>
      <sheetData sheetId="5706">
        <row r="9">
          <cell r="A9" t="str">
            <v>A</v>
          </cell>
        </row>
      </sheetData>
      <sheetData sheetId="5707">
        <row r="9">
          <cell r="A9" t="str">
            <v>A</v>
          </cell>
        </row>
      </sheetData>
      <sheetData sheetId="5708">
        <row r="9">
          <cell r="A9" t="str">
            <v>A</v>
          </cell>
        </row>
      </sheetData>
      <sheetData sheetId="5709">
        <row r="9">
          <cell r="A9" t="str">
            <v>A</v>
          </cell>
        </row>
      </sheetData>
      <sheetData sheetId="5710">
        <row r="9">
          <cell r="A9" t="str">
            <v>A</v>
          </cell>
        </row>
      </sheetData>
      <sheetData sheetId="5711">
        <row r="9">
          <cell r="A9" t="str">
            <v>A</v>
          </cell>
        </row>
      </sheetData>
      <sheetData sheetId="5712">
        <row r="9">
          <cell r="A9" t="str">
            <v>A</v>
          </cell>
        </row>
      </sheetData>
      <sheetData sheetId="5713">
        <row r="9">
          <cell r="A9" t="str">
            <v>A</v>
          </cell>
        </row>
      </sheetData>
      <sheetData sheetId="5714">
        <row r="9">
          <cell r="A9" t="str">
            <v>A</v>
          </cell>
        </row>
      </sheetData>
      <sheetData sheetId="5715">
        <row r="9">
          <cell r="A9" t="str">
            <v>A</v>
          </cell>
        </row>
      </sheetData>
      <sheetData sheetId="5716">
        <row r="9">
          <cell r="A9" t="str">
            <v>A</v>
          </cell>
        </row>
      </sheetData>
      <sheetData sheetId="5717">
        <row r="9">
          <cell r="A9" t="str">
            <v>A</v>
          </cell>
        </row>
      </sheetData>
      <sheetData sheetId="5718">
        <row r="9">
          <cell r="A9" t="str">
            <v>A</v>
          </cell>
        </row>
      </sheetData>
      <sheetData sheetId="5719">
        <row r="9">
          <cell r="A9" t="str">
            <v>A</v>
          </cell>
        </row>
      </sheetData>
      <sheetData sheetId="5720">
        <row r="9">
          <cell r="A9" t="str">
            <v>A</v>
          </cell>
        </row>
      </sheetData>
      <sheetData sheetId="5721">
        <row r="9">
          <cell r="A9" t="str">
            <v>A</v>
          </cell>
        </row>
      </sheetData>
      <sheetData sheetId="5722">
        <row r="9">
          <cell r="A9" t="str">
            <v>A</v>
          </cell>
        </row>
      </sheetData>
      <sheetData sheetId="5723">
        <row r="9">
          <cell r="A9" t="str">
            <v>A</v>
          </cell>
        </row>
      </sheetData>
      <sheetData sheetId="5724">
        <row r="9">
          <cell r="A9" t="str">
            <v>A</v>
          </cell>
        </row>
      </sheetData>
      <sheetData sheetId="5725">
        <row r="9">
          <cell r="A9" t="str">
            <v>A</v>
          </cell>
        </row>
      </sheetData>
      <sheetData sheetId="5726">
        <row r="9">
          <cell r="A9" t="str">
            <v>A</v>
          </cell>
        </row>
      </sheetData>
      <sheetData sheetId="5727">
        <row r="9">
          <cell r="A9" t="str">
            <v>A</v>
          </cell>
        </row>
      </sheetData>
      <sheetData sheetId="5728">
        <row r="9">
          <cell r="A9" t="str">
            <v>A</v>
          </cell>
        </row>
      </sheetData>
      <sheetData sheetId="5729">
        <row r="9">
          <cell r="A9" t="str">
            <v>A</v>
          </cell>
        </row>
      </sheetData>
      <sheetData sheetId="5730">
        <row r="9">
          <cell r="A9" t="str">
            <v>A</v>
          </cell>
        </row>
      </sheetData>
      <sheetData sheetId="5731">
        <row r="9">
          <cell r="A9" t="str">
            <v>A</v>
          </cell>
        </row>
      </sheetData>
      <sheetData sheetId="5732">
        <row r="9">
          <cell r="A9" t="str">
            <v>A</v>
          </cell>
        </row>
      </sheetData>
      <sheetData sheetId="5733">
        <row r="9">
          <cell r="A9" t="str">
            <v>A</v>
          </cell>
        </row>
      </sheetData>
      <sheetData sheetId="5734">
        <row r="9">
          <cell r="A9" t="str">
            <v>A</v>
          </cell>
        </row>
      </sheetData>
      <sheetData sheetId="5735">
        <row r="9">
          <cell r="A9" t="str">
            <v>A</v>
          </cell>
        </row>
      </sheetData>
      <sheetData sheetId="5736">
        <row r="9">
          <cell r="A9" t="str">
            <v>A</v>
          </cell>
        </row>
      </sheetData>
      <sheetData sheetId="5737">
        <row r="9">
          <cell r="A9" t="str">
            <v>A</v>
          </cell>
        </row>
      </sheetData>
      <sheetData sheetId="5738">
        <row r="9">
          <cell r="A9" t="str">
            <v>A</v>
          </cell>
        </row>
      </sheetData>
      <sheetData sheetId="5739">
        <row r="9">
          <cell r="A9" t="str">
            <v>A</v>
          </cell>
        </row>
      </sheetData>
      <sheetData sheetId="5740">
        <row r="9">
          <cell r="A9" t="str">
            <v>A</v>
          </cell>
        </row>
      </sheetData>
      <sheetData sheetId="5741">
        <row r="9">
          <cell r="A9" t="str">
            <v>A</v>
          </cell>
        </row>
      </sheetData>
      <sheetData sheetId="5742">
        <row r="9">
          <cell r="A9" t="str">
            <v>A</v>
          </cell>
        </row>
      </sheetData>
      <sheetData sheetId="5743">
        <row r="9">
          <cell r="A9" t="str">
            <v>A</v>
          </cell>
        </row>
      </sheetData>
      <sheetData sheetId="5744">
        <row r="9">
          <cell r="A9" t="str">
            <v>A</v>
          </cell>
        </row>
      </sheetData>
      <sheetData sheetId="5745">
        <row r="9">
          <cell r="A9" t="str">
            <v>A</v>
          </cell>
        </row>
      </sheetData>
      <sheetData sheetId="5746">
        <row r="9">
          <cell r="A9" t="str">
            <v>A</v>
          </cell>
        </row>
      </sheetData>
      <sheetData sheetId="5747">
        <row r="9">
          <cell r="A9" t="str">
            <v>A</v>
          </cell>
        </row>
      </sheetData>
      <sheetData sheetId="5748">
        <row r="9">
          <cell r="A9" t="str">
            <v>A</v>
          </cell>
        </row>
      </sheetData>
      <sheetData sheetId="5749">
        <row r="9">
          <cell r="A9" t="str">
            <v>A</v>
          </cell>
        </row>
      </sheetData>
      <sheetData sheetId="5750">
        <row r="9">
          <cell r="A9" t="str">
            <v>A</v>
          </cell>
        </row>
      </sheetData>
      <sheetData sheetId="5751">
        <row r="9">
          <cell r="A9" t="str">
            <v>A</v>
          </cell>
        </row>
      </sheetData>
      <sheetData sheetId="5752">
        <row r="9">
          <cell r="A9" t="str">
            <v>A</v>
          </cell>
        </row>
      </sheetData>
      <sheetData sheetId="5753">
        <row r="9">
          <cell r="A9" t="str">
            <v>A</v>
          </cell>
        </row>
      </sheetData>
      <sheetData sheetId="5754">
        <row r="9">
          <cell r="A9" t="str">
            <v>A</v>
          </cell>
        </row>
      </sheetData>
      <sheetData sheetId="5755">
        <row r="9">
          <cell r="A9" t="str">
            <v>A</v>
          </cell>
        </row>
      </sheetData>
      <sheetData sheetId="5756">
        <row r="9">
          <cell r="A9" t="str">
            <v>A</v>
          </cell>
        </row>
      </sheetData>
      <sheetData sheetId="5757">
        <row r="9">
          <cell r="A9" t="str">
            <v>A</v>
          </cell>
        </row>
      </sheetData>
      <sheetData sheetId="5758">
        <row r="9">
          <cell r="A9" t="str">
            <v>A</v>
          </cell>
        </row>
      </sheetData>
      <sheetData sheetId="5759">
        <row r="9">
          <cell r="A9" t="str">
            <v>A</v>
          </cell>
        </row>
      </sheetData>
      <sheetData sheetId="5760">
        <row r="9">
          <cell r="A9" t="str">
            <v>A</v>
          </cell>
        </row>
      </sheetData>
      <sheetData sheetId="5761">
        <row r="9">
          <cell r="A9" t="str">
            <v>A</v>
          </cell>
        </row>
      </sheetData>
      <sheetData sheetId="5762">
        <row r="9">
          <cell r="A9" t="str">
            <v>A</v>
          </cell>
        </row>
      </sheetData>
      <sheetData sheetId="5763">
        <row r="9">
          <cell r="A9" t="str">
            <v>A</v>
          </cell>
        </row>
      </sheetData>
      <sheetData sheetId="5764">
        <row r="9">
          <cell r="A9" t="str">
            <v>A</v>
          </cell>
        </row>
      </sheetData>
      <sheetData sheetId="5765">
        <row r="9">
          <cell r="A9" t="str">
            <v>A</v>
          </cell>
        </row>
      </sheetData>
      <sheetData sheetId="5766">
        <row r="9">
          <cell r="A9" t="str">
            <v>A</v>
          </cell>
        </row>
      </sheetData>
      <sheetData sheetId="5767">
        <row r="9">
          <cell r="A9" t="str">
            <v>A</v>
          </cell>
        </row>
      </sheetData>
      <sheetData sheetId="5768">
        <row r="9">
          <cell r="A9" t="str">
            <v>A</v>
          </cell>
        </row>
      </sheetData>
      <sheetData sheetId="5769">
        <row r="9">
          <cell r="A9" t="str">
            <v>A</v>
          </cell>
        </row>
      </sheetData>
      <sheetData sheetId="5770">
        <row r="9">
          <cell r="A9" t="str">
            <v>A</v>
          </cell>
        </row>
      </sheetData>
      <sheetData sheetId="5771">
        <row r="9">
          <cell r="A9" t="str">
            <v>A</v>
          </cell>
        </row>
      </sheetData>
      <sheetData sheetId="5772">
        <row r="9">
          <cell r="A9" t="str">
            <v>A</v>
          </cell>
        </row>
      </sheetData>
      <sheetData sheetId="5773">
        <row r="9">
          <cell r="A9" t="str">
            <v>A</v>
          </cell>
        </row>
      </sheetData>
      <sheetData sheetId="5774">
        <row r="9">
          <cell r="A9" t="str">
            <v>A</v>
          </cell>
        </row>
      </sheetData>
      <sheetData sheetId="5775">
        <row r="9">
          <cell r="A9" t="str">
            <v>A</v>
          </cell>
        </row>
      </sheetData>
      <sheetData sheetId="5776">
        <row r="9">
          <cell r="A9" t="str">
            <v>A</v>
          </cell>
        </row>
      </sheetData>
      <sheetData sheetId="5777">
        <row r="9">
          <cell r="A9" t="str">
            <v>A</v>
          </cell>
        </row>
      </sheetData>
      <sheetData sheetId="5778">
        <row r="9">
          <cell r="A9" t="str">
            <v>A</v>
          </cell>
        </row>
      </sheetData>
      <sheetData sheetId="5779">
        <row r="9">
          <cell r="A9" t="str">
            <v>A</v>
          </cell>
        </row>
      </sheetData>
      <sheetData sheetId="5780">
        <row r="9">
          <cell r="A9" t="str">
            <v>A</v>
          </cell>
        </row>
      </sheetData>
      <sheetData sheetId="5781">
        <row r="9">
          <cell r="A9" t="str">
            <v>A</v>
          </cell>
        </row>
      </sheetData>
      <sheetData sheetId="5782">
        <row r="9">
          <cell r="A9" t="str">
            <v>A</v>
          </cell>
        </row>
      </sheetData>
      <sheetData sheetId="5783">
        <row r="9">
          <cell r="A9" t="str">
            <v>A</v>
          </cell>
        </row>
      </sheetData>
      <sheetData sheetId="5784">
        <row r="9">
          <cell r="A9" t="str">
            <v>A</v>
          </cell>
        </row>
      </sheetData>
      <sheetData sheetId="5785">
        <row r="9">
          <cell r="A9" t="str">
            <v>A</v>
          </cell>
        </row>
      </sheetData>
      <sheetData sheetId="5786">
        <row r="9">
          <cell r="A9" t="str">
            <v>A</v>
          </cell>
        </row>
      </sheetData>
      <sheetData sheetId="5787">
        <row r="9">
          <cell r="A9" t="str">
            <v>A</v>
          </cell>
        </row>
      </sheetData>
      <sheetData sheetId="5788">
        <row r="9">
          <cell r="A9" t="str">
            <v>A</v>
          </cell>
        </row>
      </sheetData>
      <sheetData sheetId="5789">
        <row r="9">
          <cell r="A9" t="str">
            <v>A</v>
          </cell>
        </row>
      </sheetData>
      <sheetData sheetId="5790">
        <row r="9">
          <cell r="A9" t="str">
            <v>A</v>
          </cell>
        </row>
      </sheetData>
      <sheetData sheetId="5791">
        <row r="9">
          <cell r="A9" t="str">
            <v>A</v>
          </cell>
        </row>
      </sheetData>
      <sheetData sheetId="5792">
        <row r="9">
          <cell r="A9" t="str">
            <v>A</v>
          </cell>
        </row>
      </sheetData>
      <sheetData sheetId="5793">
        <row r="9">
          <cell r="A9" t="str">
            <v>A</v>
          </cell>
        </row>
      </sheetData>
      <sheetData sheetId="5794">
        <row r="9">
          <cell r="A9" t="str">
            <v>A</v>
          </cell>
        </row>
      </sheetData>
      <sheetData sheetId="5795">
        <row r="9">
          <cell r="A9" t="str">
            <v>A</v>
          </cell>
        </row>
      </sheetData>
      <sheetData sheetId="5796">
        <row r="9">
          <cell r="A9" t="str">
            <v>A</v>
          </cell>
        </row>
      </sheetData>
      <sheetData sheetId="5797">
        <row r="9">
          <cell r="A9" t="str">
            <v>A</v>
          </cell>
        </row>
      </sheetData>
      <sheetData sheetId="5798">
        <row r="9">
          <cell r="A9" t="str">
            <v>A</v>
          </cell>
        </row>
      </sheetData>
      <sheetData sheetId="5799">
        <row r="9">
          <cell r="A9" t="str">
            <v>A</v>
          </cell>
        </row>
      </sheetData>
      <sheetData sheetId="5800">
        <row r="9">
          <cell r="A9" t="str">
            <v>A</v>
          </cell>
        </row>
      </sheetData>
      <sheetData sheetId="5801">
        <row r="9">
          <cell r="A9" t="str">
            <v>A</v>
          </cell>
        </row>
      </sheetData>
      <sheetData sheetId="5802">
        <row r="9">
          <cell r="A9" t="str">
            <v>A</v>
          </cell>
        </row>
      </sheetData>
      <sheetData sheetId="5803">
        <row r="9">
          <cell r="A9" t="str">
            <v>A</v>
          </cell>
        </row>
      </sheetData>
      <sheetData sheetId="5804">
        <row r="9">
          <cell r="A9" t="str">
            <v>A</v>
          </cell>
        </row>
      </sheetData>
      <sheetData sheetId="5805">
        <row r="9">
          <cell r="A9" t="str">
            <v>A</v>
          </cell>
        </row>
      </sheetData>
      <sheetData sheetId="5806">
        <row r="9">
          <cell r="A9" t="str">
            <v>A</v>
          </cell>
        </row>
      </sheetData>
      <sheetData sheetId="5807">
        <row r="9">
          <cell r="A9" t="str">
            <v>A</v>
          </cell>
        </row>
      </sheetData>
      <sheetData sheetId="5808">
        <row r="9">
          <cell r="A9" t="str">
            <v>A</v>
          </cell>
        </row>
      </sheetData>
      <sheetData sheetId="5809">
        <row r="9">
          <cell r="A9" t="str">
            <v>A</v>
          </cell>
        </row>
      </sheetData>
      <sheetData sheetId="5810">
        <row r="9">
          <cell r="A9" t="str">
            <v>A</v>
          </cell>
        </row>
      </sheetData>
      <sheetData sheetId="5811">
        <row r="9">
          <cell r="A9" t="str">
            <v>A</v>
          </cell>
        </row>
      </sheetData>
      <sheetData sheetId="5812">
        <row r="9">
          <cell r="A9" t="str">
            <v>A</v>
          </cell>
        </row>
      </sheetData>
      <sheetData sheetId="5813">
        <row r="9">
          <cell r="A9" t="str">
            <v>A</v>
          </cell>
        </row>
      </sheetData>
      <sheetData sheetId="5814">
        <row r="9">
          <cell r="A9" t="str">
            <v>A</v>
          </cell>
        </row>
      </sheetData>
      <sheetData sheetId="5815">
        <row r="9">
          <cell r="A9" t="str">
            <v>A</v>
          </cell>
        </row>
      </sheetData>
      <sheetData sheetId="5816">
        <row r="9">
          <cell r="A9" t="str">
            <v>A</v>
          </cell>
        </row>
      </sheetData>
      <sheetData sheetId="5817">
        <row r="9">
          <cell r="A9" t="str">
            <v>A</v>
          </cell>
        </row>
      </sheetData>
      <sheetData sheetId="5818">
        <row r="9">
          <cell r="A9" t="str">
            <v>A</v>
          </cell>
        </row>
      </sheetData>
      <sheetData sheetId="5819">
        <row r="9">
          <cell r="A9" t="str">
            <v>A</v>
          </cell>
        </row>
      </sheetData>
      <sheetData sheetId="5820">
        <row r="9">
          <cell r="A9" t="str">
            <v>A</v>
          </cell>
        </row>
      </sheetData>
      <sheetData sheetId="5821">
        <row r="9">
          <cell r="A9" t="str">
            <v>A</v>
          </cell>
        </row>
      </sheetData>
      <sheetData sheetId="5822">
        <row r="9">
          <cell r="A9" t="str">
            <v>A</v>
          </cell>
        </row>
      </sheetData>
      <sheetData sheetId="5823">
        <row r="9">
          <cell r="A9" t="str">
            <v>A</v>
          </cell>
        </row>
      </sheetData>
      <sheetData sheetId="5824">
        <row r="9">
          <cell r="A9" t="str">
            <v>A</v>
          </cell>
        </row>
      </sheetData>
      <sheetData sheetId="5825">
        <row r="9">
          <cell r="A9" t="str">
            <v>A</v>
          </cell>
        </row>
      </sheetData>
      <sheetData sheetId="5826" refreshError="1"/>
      <sheetData sheetId="5827" refreshError="1"/>
      <sheetData sheetId="5828" refreshError="1"/>
      <sheetData sheetId="5829">
        <row r="9">
          <cell r="A9" t="str">
            <v>A</v>
          </cell>
        </row>
      </sheetData>
      <sheetData sheetId="5830">
        <row r="9">
          <cell r="A9" t="str">
            <v>A</v>
          </cell>
        </row>
      </sheetData>
      <sheetData sheetId="5831">
        <row r="9">
          <cell r="A9" t="str">
            <v>A</v>
          </cell>
        </row>
      </sheetData>
      <sheetData sheetId="5832">
        <row r="9">
          <cell r="A9" t="str">
            <v>A</v>
          </cell>
        </row>
      </sheetData>
      <sheetData sheetId="5833">
        <row r="9">
          <cell r="A9" t="str">
            <v>A</v>
          </cell>
        </row>
      </sheetData>
      <sheetData sheetId="5834">
        <row r="9">
          <cell r="A9" t="str">
            <v>A</v>
          </cell>
        </row>
      </sheetData>
      <sheetData sheetId="5835">
        <row r="9">
          <cell r="A9" t="str">
            <v>A</v>
          </cell>
        </row>
      </sheetData>
      <sheetData sheetId="5836">
        <row r="9">
          <cell r="A9" t="str">
            <v>A</v>
          </cell>
        </row>
      </sheetData>
      <sheetData sheetId="5837">
        <row r="9">
          <cell r="A9" t="str">
            <v>A</v>
          </cell>
        </row>
      </sheetData>
      <sheetData sheetId="5838">
        <row r="9">
          <cell r="A9" t="str">
            <v>A</v>
          </cell>
        </row>
      </sheetData>
      <sheetData sheetId="5839">
        <row r="9">
          <cell r="A9" t="str">
            <v>A</v>
          </cell>
        </row>
      </sheetData>
      <sheetData sheetId="5840">
        <row r="9">
          <cell r="A9" t="str">
            <v>A</v>
          </cell>
        </row>
      </sheetData>
      <sheetData sheetId="5841">
        <row r="9">
          <cell r="A9" t="str">
            <v>A</v>
          </cell>
        </row>
      </sheetData>
      <sheetData sheetId="5842">
        <row r="9">
          <cell r="A9" t="str">
            <v>A</v>
          </cell>
        </row>
      </sheetData>
      <sheetData sheetId="5843">
        <row r="9">
          <cell r="A9" t="str">
            <v>A</v>
          </cell>
        </row>
      </sheetData>
      <sheetData sheetId="5844">
        <row r="9">
          <cell r="A9" t="str">
            <v>A</v>
          </cell>
        </row>
      </sheetData>
      <sheetData sheetId="5845">
        <row r="9">
          <cell r="A9" t="str">
            <v>A</v>
          </cell>
        </row>
      </sheetData>
      <sheetData sheetId="5846">
        <row r="9">
          <cell r="A9" t="str">
            <v>A</v>
          </cell>
        </row>
      </sheetData>
      <sheetData sheetId="5847">
        <row r="9">
          <cell r="A9" t="str">
            <v>A</v>
          </cell>
        </row>
      </sheetData>
      <sheetData sheetId="5848">
        <row r="9">
          <cell r="A9" t="str">
            <v>A</v>
          </cell>
        </row>
      </sheetData>
      <sheetData sheetId="5849">
        <row r="9">
          <cell r="A9" t="str">
            <v>A</v>
          </cell>
        </row>
      </sheetData>
      <sheetData sheetId="5850">
        <row r="9">
          <cell r="A9" t="str">
            <v>A</v>
          </cell>
        </row>
      </sheetData>
      <sheetData sheetId="5851">
        <row r="9">
          <cell r="A9" t="str">
            <v>A</v>
          </cell>
        </row>
      </sheetData>
      <sheetData sheetId="5852">
        <row r="9">
          <cell r="A9" t="str">
            <v>A</v>
          </cell>
        </row>
      </sheetData>
      <sheetData sheetId="5853">
        <row r="9">
          <cell r="A9" t="str">
            <v>A</v>
          </cell>
        </row>
      </sheetData>
      <sheetData sheetId="5854">
        <row r="9">
          <cell r="A9" t="str">
            <v>A</v>
          </cell>
        </row>
      </sheetData>
      <sheetData sheetId="5855">
        <row r="9">
          <cell r="A9" t="str">
            <v>A</v>
          </cell>
        </row>
      </sheetData>
      <sheetData sheetId="5856">
        <row r="9">
          <cell r="A9" t="str">
            <v>A</v>
          </cell>
        </row>
      </sheetData>
      <sheetData sheetId="5857">
        <row r="9">
          <cell r="A9" t="str">
            <v>A</v>
          </cell>
        </row>
      </sheetData>
      <sheetData sheetId="5858">
        <row r="9">
          <cell r="A9" t="str">
            <v>A</v>
          </cell>
        </row>
      </sheetData>
      <sheetData sheetId="5859">
        <row r="9">
          <cell r="A9" t="str">
            <v>A</v>
          </cell>
        </row>
      </sheetData>
      <sheetData sheetId="5860">
        <row r="9">
          <cell r="A9" t="str">
            <v>A</v>
          </cell>
        </row>
      </sheetData>
      <sheetData sheetId="5861">
        <row r="9">
          <cell r="A9" t="str">
            <v>A</v>
          </cell>
        </row>
      </sheetData>
      <sheetData sheetId="5862">
        <row r="9">
          <cell r="A9" t="str">
            <v>A</v>
          </cell>
        </row>
      </sheetData>
      <sheetData sheetId="5863">
        <row r="9">
          <cell r="A9" t="str">
            <v>A</v>
          </cell>
        </row>
      </sheetData>
      <sheetData sheetId="5864">
        <row r="9">
          <cell r="A9" t="str">
            <v>A</v>
          </cell>
        </row>
      </sheetData>
      <sheetData sheetId="5865">
        <row r="9">
          <cell r="A9" t="str">
            <v>A</v>
          </cell>
        </row>
      </sheetData>
      <sheetData sheetId="5866">
        <row r="9">
          <cell r="A9" t="str">
            <v>A</v>
          </cell>
        </row>
      </sheetData>
      <sheetData sheetId="5867">
        <row r="9">
          <cell r="A9" t="str">
            <v>A</v>
          </cell>
        </row>
      </sheetData>
      <sheetData sheetId="5868">
        <row r="9">
          <cell r="A9" t="str">
            <v>A</v>
          </cell>
        </row>
      </sheetData>
      <sheetData sheetId="5869">
        <row r="9">
          <cell r="A9" t="str">
            <v>A</v>
          </cell>
        </row>
      </sheetData>
      <sheetData sheetId="5870">
        <row r="9">
          <cell r="A9" t="str">
            <v>A</v>
          </cell>
        </row>
      </sheetData>
      <sheetData sheetId="5871">
        <row r="9">
          <cell r="A9" t="str">
            <v>A</v>
          </cell>
        </row>
      </sheetData>
      <sheetData sheetId="5872">
        <row r="9">
          <cell r="A9" t="str">
            <v>A</v>
          </cell>
        </row>
      </sheetData>
      <sheetData sheetId="5873">
        <row r="9">
          <cell r="A9" t="str">
            <v>A</v>
          </cell>
        </row>
      </sheetData>
      <sheetData sheetId="5874">
        <row r="9">
          <cell r="A9" t="str">
            <v>A</v>
          </cell>
        </row>
      </sheetData>
      <sheetData sheetId="5875">
        <row r="9">
          <cell r="A9" t="str">
            <v>A</v>
          </cell>
        </row>
      </sheetData>
      <sheetData sheetId="5876">
        <row r="9">
          <cell r="A9" t="str">
            <v>A</v>
          </cell>
        </row>
      </sheetData>
      <sheetData sheetId="5877">
        <row r="9">
          <cell r="A9" t="str">
            <v>A</v>
          </cell>
        </row>
      </sheetData>
      <sheetData sheetId="5878">
        <row r="9">
          <cell r="A9" t="str">
            <v>A</v>
          </cell>
        </row>
      </sheetData>
      <sheetData sheetId="5879">
        <row r="9">
          <cell r="A9" t="str">
            <v>A</v>
          </cell>
        </row>
      </sheetData>
      <sheetData sheetId="5880">
        <row r="9">
          <cell r="A9" t="str">
            <v>A</v>
          </cell>
        </row>
      </sheetData>
      <sheetData sheetId="5881">
        <row r="9">
          <cell r="A9" t="str">
            <v>A</v>
          </cell>
        </row>
      </sheetData>
      <sheetData sheetId="5882">
        <row r="9">
          <cell r="A9" t="str">
            <v>A</v>
          </cell>
        </row>
      </sheetData>
      <sheetData sheetId="5883">
        <row r="9">
          <cell r="A9" t="str">
            <v>A</v>
          </cell>
        </row>
      </sheetData>
      <sheetData sheetId="5884">
        <row r="9">
          <cell r="A9" t="str">
            <v>A</v>
          </cell>
        </row>
      </sheetData>
      <sheetData sheetId="5885">
        <row r="9">
          <cell r="A9" t="str">
            <v>A</v>
          </cell>
        </row>
      </sheetData>
      <sheetData sheetId="5886">
        <row r="9">
          <cell r="A9" t="str">
            <v>A</v>
          </cell>
        </row>
      </sheetData>
      <sheetData sheetId="5887">
        <row r="9">
          <cell r="A9" t="str">
            <v>A</v>
          </cell>
        </row>
      </sheetData>
      <sheetData sheetId="5888">
        <row r="9">
          <cell r="A9" t="str">
            <v>A</v>
          </cell>
        </row>
      </sheetData>
      <sheetData sheetId="5889">
        <row r="9">
          <cell r="A9" t="str">
            <v>A</v>
          </cell>
        </row>
      </sheetData>
      <sheetData sheetId="5890">
        <row r="9">
          <cell r="A9" t="str">
            <v>A</v>
          </cell>
        </row>
      </sheetData>
      <sheetData sheetId="5891">
        <row r="9">
          <cell r="A9" t="str">
            <v>A</v>
          </cell>
        </row>
      </sheetData>
      <sheetData sheetId="5892">
        <row r="9">
          <cell r="A9" t="str">
            <v>A</v>
          </cell>
        </row>
      </sheetData>
      <sheetData sheetId="5893">
        <row r="9">
          <cell r="A9" t="str">
            <v>A</v>
          </cell>
        </row>
      </sheetData>
      <sheetData sheetId="5894">
        <row r="9">
          <cell r="A9" t="str">
            <v>A</v>
          </cell>
        </row>
      </sheetData>
      <sheetData sheetId="5895">
        <row r="9">
          <cell r="A9" t="str">
            <v>A</v>
          </cell>
        </row>
      </sheetData>
      <sheetData sheetId="5896">
        <row r="9">
          <cell r="A9" t="str">
            <v>A</v>
          </cell>
        </row>
      </sheetData>
      <sheetData sheetId="5897">
        <row r="9">
          <cell r="A9" t="str">
            <v>A</v>
          </cell>
        </row>
      </sheetData>
      <sheetData sheetId="5898">
        <row r="9">
          <cell r="A9" t="str">
            <v>A</v>
          </cell>
        </row>
      </sheetData>
      <sheetData sheetId="5899">
        <row r="9">
          <cell r="A9" t="str">
            <v>A</v>
          </cell>
        </row>
      </sheetData>
      <sheetData sheetId="5900">
        <row r="9">
          <cell r="A9" t="str">
            <v>A</v>
          </cell>
        </row>
      </sheetData>
      <sheetData sheetId="5901">
        <row r="9">
          <cell r="A9" t="str">
            <v>A</v>
          </cell>
        </row>
      </sheetData>
      <sheetData sheetId="5902">
        <row r="9">
          <cell r="A9" t="str">
            <v>A</v>
          </cell>
        </row>
      </sheetData>
      <sheetData sheetId="5903">
        <row r="9">
          <cell r="A9" t="str">
            <v>A</v>
          </cell>
        </row>
      </sheetData>
      <sheetData sheetId="5904">
        <row r="9">
          <cell r="A9" t="str">
            <v>A</v>
          </cell>
        </row>
      </sheetData>
      <sheetData sheetId="5905">
        <row r="9">
          <cell r="A9" t="str">
            <v>A</v>
          </cell>
        </row>
      </sheetData>
      <sheetData sheetId="5906">
        <row r="9">
          <cell r="A9" t="str">
            <v>A</v>
          </cell>
        </row>
      </sheetData>
      <sheetData sheetId="5907">
        <row r="9">
          <cell r="A9" t="str">
            <v>A</v>
          </cell>
        </row>
      </sheetData>
      <sheetData sheetId="5908">
        <row r="9">
          <cell r="A9" t="str">
            <v>A</v>
          </cell>
        </row>
      </sheetData>
      <sheetData sheetId="5909">
        <row r="9">
          <cell r="A9" t="str">
            <v>A</v>
          </cell>
        </row>
      </sheetData>
      <sheetData sheetId="5910">
        <row r="9">
          <cell r="A9" t="str">
            <v>A</v>
          </cell>
        </row>
      </sheetData>
      <sheetData sheetId="5911">
        <row r="9">
          <cell r="A9" t="str">
            <v>A</v>
          </cell>
        </row>
      </sheetData>
      <sheetData sheetId="5912">
        <row r="9">
          <cell r="A9" t="str">
            <v>A</v>
          </cell>
        </row>
      </sheetData>
      <sheetData sheetId="5913">
        <row r="9">
          <cell r="A9" t="str">
            <v>A</v>
          </cell>
        </row>
      </sheetData>
      <sheetData sheetId="5914">
        <row r="9">
          <cell r="A9" t="str">
            <v>A</v>
          </cell>
        </row>
      </sheetData>
      <sheetData sheetId="5915">
        <row r="9">
          <cell r="A9" t="str">
            <v>A</v>
          </cell>
        </row>
      </sheetData>
      <sheetData sheetId="5916">
        <row r="9">
          <cell r="A9" t="str">
            <v>A</v>
          </cell>
        </row>
      </sheetData>
      <sheetData sheetId="5917">
        <row r="9">
          <cell r="A9" t="str">
            <v>A</v>
          </cell>
        </row>
      </sheetData>
      <sheetData sheetId="5918">
        <row r="9">
          <cell r="A9" t="str">
            <v>A</v>
          </cell>
        </row>
      </sheetData>
      <sheetData sheetId="5919">
        <row r="9">
          <cell r="A9" t="str">
            <v>A</v>
          </cell>
        </row>
      </sheetData>
      <sheetData sheetId="5920">
        <row r="9">
          <cell r="A9" t="str">
            <v>A</v>
          </cell>
        </row>
      </sheetData>
      <sheetData sheetId="5921">
        <row r="9">
          <cell r="A9" t="str">
            <v>A</v>
          </cell>
        </row>
      </sheetData>
      <sheetData sheetId="5922">
        <row r="9">
          <cell r="A9" t="str">
            <v>A</v>
          </cell>
        </row>
      </sheetData>
      <sheetData sheetId="5923">
        <row r="9">
          <cell r="A9" t="str">
            <v>A</v>
          </cell>
        </row>
      </sheetData>
      <sheetData sheetId="5924">
        <row r="9">
          <cell r="A9" t="str">
            <v>A</v>
          </cell>
        </row>
      </sheetData>
      <sheetData sheetId="5925">
        <row r="9">
          <cell r="A9" t="str">
            <v>A</v>
          </cell>
        </row>
      </sheetData>
      <sheetData sheetId="5926">
        <row r="9">
          <cell r="A9" t="str">
            <v>A</v>
          </cell>
        </row>
      </sheetData>
      <sheetData sheetId="5927">
        <row r="9">
          <cell r="A9" t="str">
            <v>A</v>
          </cell>
        </row>
      </sheetData>
      <sheetData sheetId="5928">
        <row r="9">
          <cell r="A9" t="str">
            <v>A</v>
          </cell>
        </row>
      </sheetData>
      <sheetData sheetId="5929">
        <row r="9">
          <cell r="A9" t="str">
            <v>A</v>
          </cell>
        </row>
      </sheetData>
      <sheetData sheetId="5930">
        <row r="9">
          <cell r="A9" t="str">
            <v>A</v>
          </cell>
        </row>
      </sheetData>
      <sheetData sheetId="5931">
        <row r="9">
          <cell r="A9" t="str">
            <v>A</v>
          </cell>
        </row>
      </sheetData>
      <sheetData sheetId="5932">
        <row r="9">
          <cell r="A9" t="str">
            <v>A</v>
          </cell>
        </row>
      </sheetData>
      <sheetData sheetId="5933">
        <row r="9">
          <cell r="A9" t="str">
            <v>A</v>
          </cell>
        </row>
      </sheetData>
      <sheetData sheetId="5934">
        <row r="9">
          <cell r="A9" t="str">
            <v>A</v>
          </cell>
        </row>
      </sheetData>
      <sheetData sheetId="5935">
        <row r="9">
          <cell r="A9" t="str">
            <v>A</v>
          </cell>
        </row>
      </sheetData>
      <sheetData sheetId="5936">
        <row r="9">
          <cell r="A9" t="str">
            <v>A</v>
          </cell>
        </row>
      </sheetData>
      <sheetData sheetId="5937">
        <row r="9">
          <cell r="A9" t="str">
            <v>A</v>
          </cell>
        </row>
      </sheetData>
      <sheetData sheetId="5938">
        <row r="9">
          <cell r="A9" t="str">
            <v>A</v>
          </cell>
        </row>
      </sheetData>
      <sheetData sheetId="5939">
        <row r="9">
          <cell r="A9" t="str">
            <v>A</v>
          </cell>
        </row>
      </sheetData>
      <sheetData sheetId="5940">
        <row r="9">
          <cell r="A9" t="str">
            <v>A</v>
          </cell>
        </row>
      </sheetData>
      <sheetData sheetId="5941">
        <row r="9">
          <cell r="A9" t="str">
            <v>A</v>
          </cell>
        </row>
      </sheetData>
      <sheetData sheetId="5942">
        <row r="9">
          <cell r="A9" t="str">
            <v>A</v>
          </cell>
        </row>
      </sheetData>
      <sheetData sheetId="5943">
        <row r="9">
          <cell r="A9" t="str">
            <v>A</v>
          </cell>
        </row>
      </sheetData>
      <sheetData sheetId="5944">
        <row r="9">
          <cell r="A9" t="str">
            <v>A</v>
          </cell>
        </row>
      </sheetData>
      <sheetData sheetId="5945">
        <row r="9">
          <cell r="A9" t="str">
            <v>A</v>
          </cell>
        </row>
      </sheetData>
      <sheetData sheetId="5946">
        <row r="9">
          <cell r="A9" t="str">
            <v>A</v>
          </cell>
        </row>
      </sheetData>
      <sheetData sheetId="5947">
        <row r="9">
          <cell r="A9" t="str">
            <v>A</v>
          </cell>
        </row>
      </sheetData>
      <sheetData sheetId="5948">
        <row r="9">
          <cell r="A9" t="str">
            <v>A</v>
          </cell>
        </row>
      </sheetData>
      <sheetData sheetId="5949">
        <row r="9">
          <cell r="A9" t="str">
            <v>A</v>
          </cell>
        </row>
      </sheetData>
      <sheetData sheetId="5950">
        <row r="9">
          <cell r="A9" t="str">
            <v>A</v>
          </cell>
        </row>
      </sheetData>
      <sheetData sheetId="5951">
        <row r="9">
          <cell r="A9" t="str">
            <v>A</v>
          </cell>
        </row>
      </sheetData>
      <sheetData sheetId="5952">
        <row r="9">
          <cell r="A9" t="str">
            <v>A</v>
          </cell>
        </row>
      </sheetData>
      <sheetData sheetId="5953">
        <row r="9">
          <cell r="A9" t="str">
            <v>A</v>
          </cell>
        </row>
      </sheetData>
      <sheetData sheetId="5954">
        <row r="9">
          <cell r="A9" t="str">
            <v>A</v>
          </cell>
        </row>
      </sheetData>
      <sheetData sheetId="5955">
        <row r="9">
          <cell r="A9" t="str">
            <v>A</v>
          </cell>
        </row>
      </sheetData>
      <sheetData sheetId="5956">
        <row r="9">
          <cell r="A9" t="str">
            <v>A</v>
          </cell>
        </row>
      </sheetData>
      <sheetData sheetId="5957">
        <row r="9">
          <cell r="A9" t="str">
            <v>A</v>
          </cell>
        </row>
      </sheetData>
      <sheetData sheetId="5958">
        <row r="9">
          <cell r="A9" t="str">
            <v>A</v>
          </cell>
        </row>
      </sheetData>
      <sheetData sheetId="5959">
        <row r="9">
          <cell r="A9" t="str">
            <v>A</v>
          </cell>
        </row>
      </sheetData>
      <sheetData sheetId="5960">
        <row r="9">
          <cell r="A9" t="str">
            <v>A</v>
          </cell>
        </row>
      </sheetData>
      <sheetData sheetId="5961">
        <row r="9">
          <cell r="A9" t="str">
            <v>A</v>
          </cell>
        </row>
      </sheetData>
      <sheetData sheetId="5962">
        <row r="9">
          <cell r="A9" t="str">
            <v>A</v>
          </cell>
        </row>
      </sheetData>
      <sheetData sheetId="5963">
        <row r="9">
          <cell r="A9" t="str">
            <v>A</v>
          </cell>
        </row>
      </sheetData>
      <sheetData sheetId="5964">
        <row r="9">
          <cell r="A9" t="str">
            <v>A</v>
          </cell>
        </row>
      </sheetData>
      <sheetData sheetId="5965">
        <row r="9">
          <cell r="A9" t="str">
            <v>A</v>
          </cell>
        </row>
      </sheetData>
      <sheetData sheetId="5966">
        <row r="9">
          <cell r="A9" t="str">
            <v>A</v>
          </cell>
        </row>
      </sheetData>
      <sheetData sheetId="5967">
        <row r="9">
          <cell r="A9" t="str">
            <v>A</v>
          </cell>
        </row>
      </sheetData>
      <sheetData sheetId="5968">
        <row r="9">
          <cell r="A9" t="str">
            <v>A</v>
          </cell>
        </row>
      </sheetData>
      <sheetData sheetId="5969">
        <row r="9">
          <cell r="A9" t="str">
            <v>A</v>
          </cell>
        </row>
      </sheetData>
      <sheetData sheetId="5970">
        <row r="9">
          <cell r="A9" t="str">
            <v>A</v>
          </cell>
        </row>
      </sheetData>
      <sheetData sheetId="5971">
        <row r="9">
          <cell r="A9" t="str">
            <v>A</v>
          </cell>
        </row>
      </sheetData>
      <sheetData sheetId="5972">
        <row r="9">
          <cell r="A9" t="str">
            <v>A</v>
          </cell>
        </row>
      </sheetData>
      <sheetData sheetId="5973">
        <row r="9">
          <cell r="A9" t="str">
            <v>A</v>
          </cell>
        </row>
      </sheetData>
      <sheetData sheetId="5974">
        <row r="9">
          <cell r="A9" t="str">
            <v>A</v>
          </cell>
        </row>
      </sheetData>
      <sheetData sheetId="5975">
        <row r="9">
          <cell r="A9" t="str">
            <v>A</v>
          </cell>
        </row>
      </sheetData>
      <sheetData sheetId="5976">
        <row r="9">
          <cell r="A9" t="str">
            <v>A</v>
          </cell>
        </row>
      </sheetData>
      <sheetData sheetId="5977">
        <row r="9">
          <cell r="A9" t="str">
            <v>A</v>
          </cell>
        </row>
      </sheetData>
      <sheetData sheetId="5978">
        <row r="9">
          <cell r="A9" t="str">
            <v>A</v>
          </cell>
        </row>
      </sheetData>
      <sheetData sheetId="5979">
        <row r="9">
          <cell r="A9" t="str">
            <v>A</v>
          </cell>
        </row>
      </sheetData>
      <sheetData sheetId="5980">
        <row r="9">
          <cell r="A9" t="str">
            <v>A</v>
          </cell>
        </row>
      </sheetData>
      <sheetData sheetId="5981">
        <row r="9">
          <cell r="A9" t="str">
            <v>A</v>
          </cell>
        </row>
      </sheetData>
      <sheetData sheetId="5982">
        <row r="9">
          <cell r="A9" t="str">
            <v>A</v>
          </cell>
        </row>
      </sheetData>
      <sheetData sheetId="5983">
        <row r="9">
          <cell r="A9" t="str">
            <v>A</v>
          </cell>
        </row>
      </sheetData>
      <sheetData sheetId="5984">
        <row r="9">
          <cell r="A9" t="str">
            <v>A</v>
          </cell>
        </row>
      </sheetData>
      <sheetData sheetId="5985">
        <row r="9">
          <cell r="A9" t="str">
            <v>A</v>
          </cell>
        </row>
      </sheetData>
      <sheetData sheetId="5986">
        <row r="9">
          <cell r="A9" t="str">
            <v>A</v>
          </cell>
        </row>
      </sheetData>
      <sheetData sheetId="5987">
        <row r="9">
          <cell r="A9" t="str">
            <v>A</v>
          </cell>
        </row>
      </sheetData>
      <sheetData sheetId="5988">
        <row r="9">
          <cell r="A9" t="str">
            <v>A</v>
          </cell>
        </row>
      </sheetData>
      <sheetData sheetId="5989">
        <row r="9">
          <cell r="A9" t="str">
            <v>A</v>
          </cell>
        </row>
      </sheetData>
      <sheetData sheetId="5990">
        <row r="9">
          <cell r="A9" t="str">
            <v>A</v>
          </cell>
        </row>
      </sheetData>
      <sheetData sheetId="5991">
        <row r="9">
          <cell r="A9" t="str">
            <v>A</v>
          </cell>
        </row>
      </sheetData>
      <sheetData sheetId="5992">
        <row r="9">
          <cell r="A9" t="str">
            <v>A</v>
          </cell>
        </row>
      </sheetData>
      <sheetData sheetId="5993">
        <row r="9">
          <cell r="A9" t="str">
            <v>A</v>
          </cell>
        </row>
      </sheetData>
      <sheetData sheetId="5994">
        <row r="9">
          <cell r="A9" t="str">
            <v>A</v>
          </cell>
        </row>
      </sheetData>
      <sheetData sheetId="5995">
        <row r="9">
          <cell r="A9" t="str">
            <v>A</v>
          </cell>
        </row>
      </sheetData>
      <sheetData sheetId="5996">
        <row r="9">
          <cell r="A9" t="str">
            <v>A</v>
          </cell>
        </row>
      </sheetData>
      <sheetData sheetId="5997">
        <row r="9">
          <cell r="A9" t="str">
            <v>A</v>
          </cell>
        </row>
      </sheetData>
      <sheetData sheetId="5998">
        <row r="9">
          <cell r="A9" t="str">
            <v>A</v>
          </cell>
        </row>
      </sheetData>
      <sheetData sheetId="5999">
        <row r="9">
          <cell r="A9" t="str">
            <v>A</v>
          </cell>
        </row>
      </sheetData>
      <sheetData sheetId="6000">
        <row r="9">
          <cell r="A9" t="str">
            <v>A</v>
          </cell>
        </row>
      </sheetData>
      <sheetData sheetId="6001">
        <row r="9">
          <cell r="A9" t="str">
            <v>A</v>
          </cell>
        </row>
      </sheetData>
      <sheetData sheetId="6002">
        <row r="9">
          <cell r="A9" t="str">
            <v>A</v>
          </cell>
        </row>
      </sheetData>
      <sheetData sheetId="6003">
        <row r="9">
          <cell r="A9" t="str">
            <v>A</v>
          </cell>
        </row>
      </sheetData>
      <sheetData sheetId="6004">
        <row r="9">
          <cell r="A9" t="str">
            <v>A</v>
          </cell>
        </row>
      </sheetData>
      <sheetData sheetId="6005">
        <row r="9">
          <cell r="A9" t="str">
            <v>A</v>
          </cell>
        </row>
      </sheetData>
      <sheetData sheetId="6006">
        <row r="9">
          <cell r="A9" t="str">
            <v>A</v>
          </cell>
        </row>
      </sheetData>
      <sheetData sheetId="6007">
        <row r="9">
          <cell r="A9" t="str">
            <v>A</v>
          </cell>
        </row>
      </sheetData>
      <sheetData sheetId="6008">
        <row r="9">
          <cell r="A9" t="str">
            <v>A</v>
          </cell>
        </row>
      </sheetData>
      <sheetData sheetId="6009">
        <row r="9">
          <cell r="A9" t="str">
            <v>A</v>
          </cell>
        </row>
      </sheetData>
      <sheetData sheetId="6010">
        <row r="9">
          <cell r="A9" t="str">
            <v>A</v>
          </cell>
        </row>
      </sheetData>
      <sheetData sheetId="6011">
        <row r="9">
          <cell r="A9" t="str">
            <v>A</v>
          </cell>
        </row>
      </sheetData>
      <sheetData sheetId="6012">
        <row r="9">
          <cell r="A9" t="str">
            <v>A</v>
          </cell>
        </row>
      </sheetData>
      <sheetData sheetId="6013">
        <row r="9">
          <cell r="A9" t="str">
            <v>A</v>
          </cell>
        </row>
      </sheetData>
      <sheetData sheetId="6014">
        <row r="9">
          <cell r="A9" t="str">
            <v>A</v>
          </cell>
        </row>
      </sheetData>
      <sheetData sheetId="6015">
        <row r="9">
          <cell r="A9" t="str">
            <v>A</v>
          </cell>
        </row>
      </sheetData>
      <sheetData sheetId="6016">
        <row r="9">
          <cell r="A9" t="str">
            <v>A</v>
          </cell>
        </row>
      </sheetData>
      <sheetData sheetId="6017">
        <row r="9">
          <cell r="A9" t="str">
            <v>A</v>
          </cell>
        </row>
      </sheetData>
      <sheetData sheetId="6018">
        <row r="9">
          <cell r="A9" t="str">
            <v>A</v>
          </cell>
        </row>
      </sheetData>
      <sheetData sheetId="6019">
        <row r="9">
          <cell r="A9" t="str">
            <v>A</v>
          </cell>
        </row>
      </sheetData>
      <sheetData sheetId="6020">
        <row r="9">
          <cell r="A9" t="str">
            <v>A</v>
          </cell>
        </row>
      </sheetData>
      <sheetData sheetId="6021">
        <row r="9">
          <cell r="A9" t="str">
            <v>A</v>
          </cell>
        </row>
      </sheetData>
      <sheetData sheetId="6022">
        <row r="9">
          <cell r="A9" t="str">
            <v>A</v>
          </cell>
        </row>
      </sheetData>
      <sheetData sheetId="6023">
        <row r="9">
          <cell r="A9" t="str">
            <v>A</v>
          </cell>
        </row>
      </sheetData>
      <sheetData sheetId="6024">
        <row r="9">
          <cell r="A9" t="str">
            <v>A</v>
          </cell>
        </row>
      </sheetData>
      <sheetData sheetId="6025">
        <row r="9">
          <cell r="A9" t="str">
            <v>A</v>
          </cell>
        </row>
      </sheetData>
      <sheetData sheetId="6026">
        <row r="9">
          <cell r="A9" t="str">
            <v>A</v>
          </cell>
        </row>
      </sheetData>
      <sheetData sheetId="6027">
        <row r="9">
          <cell r="A9" t="str">
            <v>A</v>
          </cell>
        </row>
      </sheetData>
      <sheetData sheetId="6028">
        <row r="9">
          <cell r="A9" t="str">
            <v>A</v>
          </cell>
        </row>
      </sheetData>
      <sheetData sheetId="6029">
        <row r="9">
          <cell r="A9" t="str">
            <v>A</v>
          </cell>
        </row>
      </sheetData>
      <sheetData sheetId="6030">
        <row r="9">
          <cell r="A9" t="str">
            <v>A</v>
          </cell>
        </row>
      </sheetData>
      <sheetData sheetId="6031">
        <row r="9">
          <cell r="A9" t="str">
            <v>A</v>
          </cell>
        </row>
      </sheetData>
      <sheetData sheetId="6032">
        <row r="9">
          <cell r="A9" t="str">
            <v>A</v>
          </cell>
        </row>
      </sheetData>
      <sheetData sheetId="6033">
        <row r="9">
          <cell r="A9" t="str">
            <v>A</v>
          </cell>
        </row>
      </sheetData>
      <sheetData sheetId="6034">
        <row r="9">
          <cell r="A9" t="str">
            <v>A</v>
          </cell>
        </row>
      </sheetData>
      <sheetData sheetId="6035">
        <row r="9">
          <cell r="A9" t="str">
            <v>A</v>
          </cell>
        </row>
      </sheetData>
      <sheetData sheetId="6036">
        <row r="9">
          <cell r="A9" t="str">
            <v>A</v>
          </cell>
        </row>
      </sheetData>
      <sheetData sheetId="6037">
        <row r="9">
          <cell r="A9" t="str">
            <v>A</v>
          </cell>
        </row>
      </sheetData>
      <sheetData sheetId="6038">
        <row r="9">
          <cell r="A9" t="str">
            <v>A</v>
          </cell>
        </row>
      </sheetData>
      <sheetData sheetId="6039">
        <row r="9">
          <cell r="A9" t="str">
            <v>A</v>
          </cell>
        </row>
      </sheetData>
      <sheetData sheetId="6040">
        <row r="9">
          <cell r="A9" t="str">
            <v>A</v>
          </cell>
        </row>
      </sheetData>
      <sheetData sheetId="6041">
        <row r="9">
          <cell r="A9" t="str">
            <v>A</v>
          </cell>
        </row>
      </sheetData>
      <sheetData sheetId="6042">
        <row r="9">
          <cell r="A9" t="str">
            <v>A</v>
          </cell>
        </row>
      </sheetData>
      <sheetData sheetId="6043">
        <row r="9">
          <cell r="A9" t="str">
            <v>A</v>
          </cell>
        </row>
      </sheetData>
      <sheetData sheetId="6044">
        <row r="9">
          <cell r="A9" t="str">
            <v>A</v>
          </cell>
        </row>
      </sheetData>
      <sheetData sheetId="6045">
        <row r="9">
          <cell r="A9" t="str">
            <v>A</v>
          </cell>
        </row>
      </sheetData>
      <sheetData sheetId="6046">
        <row r="9">
          <cell r="A9" t="str">
            <v>A</v>
          </cell>
        </row>
      </sheetData>
      <sheetData sheetId="6047">
        <row r="9">
          <cell r="A9" t="str">
            <v>A</v>
          </cell>
        </row>
      </sheetData>
      <sheetData sheetId="6048">
        <row r="9">
          <cell r="A9" t="str">
            <v>A</v>
          </cell>
        </row>
      </sheetData>
      <sheetData sheetId="6049">
        <row r="9">
          <cell r="A9" t="str">
            <v>A</v>
          </cell>
        </row>
      </sheetData>
      <sheetData sheetId="6050">
        <row r="9">
          <cell r="A9" t="str">
            <v>A</v>
          </cell>
        </row>
      </sheetData>
      <sheetData sheetId="6051">
        <row r="9">
          <cell r="A9" t="str">
            <v>A</v>
          </cell>
        </row>
      </sheetData>
      <sheetData sheetId="6052">
        <row r="9">
          <cell r="A9" t="str">
            <v>A</v>
          </cell>
        </row>
      </sheetData>
      <sheetData sheetId="6053">
        <row r="9">
          <cell r="A9" t="str">
            <v>A</v>
          </cell>
        </row>
      </sheetData>
      <sheetData sheetId="6054">
        <row r="9">
          <cell r="A9" t="str">
            <v>A</v>
          </cell>
        </row>
      </sheetData>
      <sheetData sheetId="6055">
        <row r="9">
          <cell r="A9" t="str">
            <v>A</v>
          </cell>
        </row>
      </sheetData>
      <sheetData sheetId="6056">
        <row r="9">
          <cell r="A9" t="str">
            <v>A</v>
          </cell>
        </row>
      </sheetData>
      <sheetData sheetId="6057">
        <row r="9">
          <cell r="A9" t="str">
            <v>A</v>
          </cell>
        </row>
      </sheetData>
      <sheetData sheetId="6058">
        <row r="9">
          <cell r="A9" t="str">
            <v>A</v>
          </cell>
        </row>
      </sheetData>
      <sheetData sheetId="6059">
        <row r="9">
          <cell r="A9" t="str">
            <v>A</v>
          </cell>
        </row>
      </sheetData>
      <sheetData sheetId="6060">
        <row r="9">
          <cell r="A9" t="str">
            <v>A</v>
          </cell>
        </row>
      </sheetData>
      <sheetData sheetId="6061">
        <row r="9">
          <cell r="A9" t="str">
            <v>A</v>
          </cell>
        </row>
      </sheetData>
      <sheetData sheetId="6062">
        <row r="9">
          <cell r="A9" t="str">
            <v>A</v>
          </cell>
        </row>
      </sheetData>
      <sheetData sheetId="6063">
        <row r="9">
          <cell r="A9" t="str">
            <v>A</v>
          </cell>
        </row>
      </sheetData>
      <sheetData sheetId="6064">
        <row r="9">
          <cell r="A9" t="str">
            <v>A</v>
          </cell>
        </row>
      </sheetData>
      <sheetData sheetId="6065">
        <row r="9">
          <cell r="A9" t="str">
            <v>A</v>
          </cell>
        </row>
      </sheetData>
      <sheetData sheetId="6066">
        <row r="9">
          <cell r="A9" t="str">
            <v>A</v>
          </cell>
        </row>
      </sheetData>
      <sheetData sheetId="6067">
        <row r="9">
          <cell r="A9" t="str">
            <v>A</v>
          </cell>
        </row>
      </sheetData>
      <sheetData sheetId="6068">
        <row r="9">
          <cell r="A9" t="str">
            <v>A</v>
          </cell>
        </row>
      </sheetData>
      <sheetData sheetId="6069">
        <row r="9">
          <cell r="A9" t="str">
            <v>A</v>
          </cell>
        </row>
      </sheetData>
      <sheetData sheetId="6070">
        <row r="9">
          <cell r="A9" t="str">
            <v>A</v>
          </cell>
        </row>
      </sheetData>
      <sheetData sheetId="6071">
        <row r="9">
          <cell r="A9" t="str">
            <v>A</v>
          </cell>
        </row>
      </sheetData>
      <sheetData sheetId="6072">
        <row r="9">
          <cell r="A9" t="str">
            <v>A</v>
          </cell>
        </row>
      </sheetData>
      <sheetData sheetId="6073">
        <row r="9">
          <cell r="A9" t="str">
            <v>A</v>
          </cell>
        </row>
      </sheetData>
      <sheetData sheetId="6074">
        <row r="9">
          <cell r="A9" t="str">
            <v>A</v>
          </cell>
        </row>
      </sheetData>
      <sheetData sheetId="6075">
        <row r="9">
          <cell r="A9" t="str">
            <v>A</v>
          </cell>
        </row>
      </sheetData>
      <sheetData sheetId="6076">
        <row r="9">
          <cell r="A9" t="str">
            <v>A</v>
          </cell>
        </row>
      </sheetData>
      <sheetData sheetId="6077">
        <row r="9">
          <cell r="A9" t="str">
            <v>A</v>
          </cell>
        </row>
      </sheetData>
      <sheetData sheetId="6078">
        <row r="9">
          <cell r="A9" t="str">
            <v>A</v>
          </cell>
        </row>
      </sheetData>
      <sheetData sheetId="6079">
        <row r="9">
          <cell r="A9" t="str">
            <v>A</v>
          </cell>
        </row>
      </sheetData>
      <sheetData sheetId="6080">
        <row r="9">
          <cell r="A9" t="str">
            <v>A</v>
          </cell>
        </row>
      </sheetData>
      <sheetData sheetId="6081">
        <row r="9">
          <cell r="A9" t="str">
            <v>A</v>
          </cell>
        </row>
      </sheetData>
      <sheetData sheetId="6082">
        <row r="9">
          <cell r="A9" t="str">
            <v>A</v>
          </cell>
        </row>
      </sheetData>
      <sheetData sheetId="6083">
        <row r="9">
          <cell r="A9" t="str">
            <v>A</v>
          </cell>
        </row>
      </sheetData>
      <sheetData sheetId="6084">
        <row r="9">
          <cell r="A9" t="str">
            <v>A</v>
          </cell>
        </row>
      </sheetData>
      <sheetData sheetId="6085">
        <row r="9">
          <cell r="A9" t="str">
            <v>A</v>
          </cell>
        </row>
      </sheetData>
      <sheetData sheetId="6086">
        <row r="9">
          <cell r="A9" t="str">
            <v>A</v>
          </cell>
        </row>
      </sheetData>
      <sheetData sheetId="6087">
        <row r="9">
          <cell r="A9" t="str">
            <v>A</v>
          </cell>
        </row>
      </sheetData>
      <sheetData sheetId="6088">
        <row r="9">
          <cell r="A9" t="str">
            <v>A</v>
          </cell>
        </row>
      </sheetData>
      <sheetData sheetId="6089">
        <row r="9">
          <cell r="A9" t="str">
            <v>A</v>
          </cell>
        </row>
      </sheetData>
      <sheetData sheetId="6090">
        <row r="9">
          <cell r="A9" t="str">
            <v>A</v>
          </cell>
        </row>
      </sheetData>
      <sheetData sheetId="6091">
        <row r="9">
          <cell r="A9" t="str">
            <v>A</v>
          </cell>
        </row>
      </sheetData>
      <sheetData sheetId="6092">
        <row r="9">
          <cell r="A9" t="str">
            <v>A</v>
          </cell>
        </row>
      </sheetData>
      <sheetData sheetId="6093">
        <row r="9">
          <cell r="A9" t="str">
            <v>A</v>
          </cell>
        </row>
      </sheetData>
      <sheetData sheetId="6094">
        <row r="9">
          <cell r="A9" t="str">
            <v>A</v>
          </cell>
        </row>
      </sheetData>
      <sheetData sheetId="6095">
        <row r="9">
          <cell r="A9" t="str">
            <v>A</v>
          </cell>
        </row>
      </sheetData>
      <sheetData sheetId="6096">
        <row r="9">
          <cell r="A9" t="str">
            <v>A</v>
          </cell>
        </row>
      </sheetData>
      <sheetData sheetId="6097">
        <row r="9">
          <cell r="A9" t="str">
            <v>A</v>
          </cell>
        </row>
      </sheetData>
      <sheetData sheetId="6098">
        <row r="9">
          <cell r="A9" t="str">
            <v>A</v>
          </cell>
        </row>
      </sheetData>
      <sheetData sheetId="6099">
        <row r="9">
          <cell r="A9" t="str">
            <v>A</v>
          </cell>
        </row>
      </sheetData>
      <sheetData sheetId="6100">
        <row r="9">
          <cell r="A9" t="str">
            <v>A</v>
          </cell>
        </row>
      </sheetData>
      <sheetData sheetId="6101">
        <row r="9">
          <cell r="A9" t="str">
            <v>A</v>
          </cell>
        </row>
      </sheetData>
      <sheetData sheetId="6102">
        <row r="9">
          <cell r="A9" t="str">
            <v>A</v>
          </cell>
        </row>
      </sheetData>
      <sheetData sheetId="6103">
        <row r="9">
          <cell r="A9" t="str">
            <v>A</v>
          </cell>
        </row>
      </sheetData>
      <sheetData sheetId="6104">
        <row r="9">
          <cell r="A9" t="str">
            <v>A</v>
          </cell>
        </row>
      </sheetData>
      <sheetData sheetId="6105">
        <row r="9">
          <cell r="A9" t="str">
            <v>A</v>
          </cell>
        </row>
      </sheetData>
      <sheetData sheetId="6106">
        <row r="9">
          <cell r="A9" t="str">
            <v>A</v>
          </cell>
        </row>
      </sheetData>
      <sheetData sheetId="6107">
        <row r="9">
          <cell r="A9" t="str">
            <v>A</v>
          </cell>
        </row>
      </sheetData>
      <sheetData sheetId="6108">
        <row r="9">
          <cell r="A9" t="str">
            <v>A</v>
          </cell>
        </row>
      </sheetData>
      <sheetData sheetId="6109">
        <row r="9">
          <cell r="A9" t="str">
            <v>A</v>
          </cell>
        </row>
      </sheetData>
      <sheetData sheetId="6110">
        <row r="9">
          <cell r="A9" t="str">
            <v>A</v>
          </cell>
        </row>
      </sheetData>
      <sheetData sheetId="6111">
        <row r="9">
          <cell r="A9" t="str">
            <v>A</v>
          </cell>
        </row>
      </sheetData>
      <sheetData sheetId="6112">
        <row r="9">
          <cell r="A9" t="str">
            <v>A</v>
          </cell>
        </row>
      </sheetData>
      <sheetData sheetId="6113">
        <row r="9">
          <cell r="A9" t="str">
            <v>A</v>
          </cell>
        </row>
      </sheetData>
      <sheetData sheetId="6114">
        <row r="9">
          <cell r="A9" t="str">
            <v>A</v>
          </cell>
        </row>
      </sheetData>
      <sheetData sheetId="6115">
        <row r="9">
          <cell r="A9" t="str">
            <v>A</v>
          </cell>
        </row>
      </sheetData>
      <sheetData sheetId="6116">
        <row r="9">
          <cell r="A9" t="str">
            <v>A</v>
          </cell>
        </row>
      </sheetData>
      <sheetData sheetId="6117">
        <row r="9">
          <cell r="A9" t="str">
            <v>A</v>
          </cell>
        </row>
      </sheetData>
      <sheetData sheetId="6118">
        <row r="9">
          <cell r="A9" t="str">
            <v>A</v>
          </cell>
        </row>
      </sheetData>
      <sheetData sheetId="6119">
        <row r="9">
          <cell r="A9" t="str">
            <v>A</v>
          </cell>
        </row>
      </sheetData>
      <sheetData sheetId="6120">
        <row r="9">
          <cell r="A9" t="str">
            <v>A</v>
          </cell>
        </row>
      </sheetData>
      <sheetData sheetId="6121">
        <row r="9">
          <cell r="A9" t="str">
            <v>A</v>
          </cell>
        </row>
      </sheetData>
      <sheetData sheetId="6122">
        <row r="9">
          <cell r="A9" t="str">
            <v>A</v>
          </cell>
        </row>
      </sheetData>
      <sheetData sheetId="6123">
        <row r="9">
          <cell r="A9" t="str">
            <v>A</v>
          </cell>
        </row>
      </sheetData>
      <sheetData sheetId="6124">
        <row r="9">
          <cell r="A9" t="str">
            <v>A</v>
          </cell>
        </row>
      </sheetData>
      <sheetData sheetId="6125">
        <row r="9">
          <cell r="A9" t="str">
            <v>A</v>
          </cell>
        </row>
      </sheetData>
      <sheetData sheetId="6126">
        <row r="9">
          <cell r="A9" t="str">
            <v>A</v>
          </cell>
        </row>
      </sheetData>
      <sheetData sheetId="6127">
        <row r="9">
          <cell r="A9" t="str">
            <v>A</v>
          </cell>
        </row>
      </sheetData>
      <sheetData sheetId="6128">
        <row r="9">
          <cell r="A9" t="str">
            <v>A</v>
          </cell>
        </row>
      </sheetData>
      <sheetData sheetId="6129">
        <row r="9">
          <cell r="A9" t="str">
            <v>A</v>
          </cell>
        </row>
      </sheetData>
      <sheetData sheetId="6130">
        <row r="9">
          <cell r="A9" t="str">
            <v>A</v>
          </cell>
        </row>
      </sheetData>
      <sheetData sheetId="6131">
        <row r="9">
          <cell r="A9" t="str">
            <v>A</v>
          </cell>
        </row>
      </sheetData>
      <sheetData sheetId="6132">
        <row r="9">
          <cell r="A9" t="str">
            <v>A</v>
          </cell>
        </row>
      </sheetData>
      <sheetData sheetId="6133">
        <row r="9">
          <cell r="A9" t="str">
            <v>A</v>
          </cell>
        </row>
      </sheetData>
      <sheetData sheetId="6134">
        <row r="9">
          <cell r="A9" t="str">
            <v>A</v>
          </cell>
        </row>
      </sheetData>
      <sheetData sheetId="6135">
        <row r="9">
          <cell r="A9" t="str">
            <v>A</v>
          </cell>
        </row>
      </sheetData>
      <sheetData sheetId="6136">
        <row r="9">
          <cell r="A9" t="str">
            <v>A</v>
          </cell>
        </row>
      </sheetData>
      <sheetData sheetId="6137">
        <row r="9">
          <cell r="A9" t="str">
            <v>A</v>
          </cell>
        </row>
      </sheetData>
      <sheetData sheetId="6138">
        <row r="9">
          <cell r="A9" t="str">
            <v>A</v>
          </cell>
        </row>
      </sheetData>
      <sheetData sheetId="6139">
        <row r="9">
          <cell r="A9" t="str">
            <v>A</v>
          </cell>
        </row>
      </sheetData>
      <sheetData sheetId="6140">
        <row r="9">
          <cell r="A9" t="str">
            <v>A</v>
          </cell>
        </row>
      </sheetData>
      <sheetData sheetId="6141">
        <row r="9">
          <cell r="A9" t="str">
            <v>A</v>
          </cell>
        </row>
      </sheetData>
      <sheetData sheetId="6142">
        <row r="9">
          <cell r="A9" t="str">
            <v>A</v>
          </cell>
        </row>
      </sheetData>
      <sheetData sheetId="6143">
        <row r="9">
          <cell r="A9" t="str">
            <v>A</v>
          </cell>
        </row>
      </sheetData>
      <sheetData sheetId="6144">
        <row r="9">
          <cell r="A9" t="str">
            <v>A</v>
          </cell>
        </row>
      </sheetData>
      <sheetData sheetId="6145">
        <row r="9">
          <cell r="A9" t="str">
            <v>A</v>
          </cell>
        </row>
      </sheetData>
      <sheetData sheetId="6146">
        <row r="9">
          <cell r="A9" t="str">
            <v>A</v>
          </cell>
        </row>
      </sheetData>
      <sheetData sheetId="6147">
        <row r="9">
          <cell r="A9" t="str">
            <v>A</v>
          </cell>
        </row>
      </sheetData>
      <sheetData sheetId="6148">
        <row r="9">
          <cell r="A9" t="str">
            <v>A</v>
          </cell>
        </row>
      </sheetData>
      <sheetData sheetId="6149">
        <row r="9">
          <cell r="A9" t="str">
            <v>A</v>
          </cell>
        </row>
      </sheetData>
      <sheetData sheetId="6150">
        <row r="9">
          <cell r="A9" t="str">
            <v>A</v>
          </cell>
        </row>
      </sheetData>
      <sheetData sheetId="6151">
        <row r="9">
          <cell r="A9" t="str">
            <v>A</v>
          </cell>
        </row>
      </sheetData>
      <sheetData sheetId="6152">
        <row r="9">
          <cell r="A9" t="str">
            <v>A</v>
          </cell>
        </row>
      </sheetData>
      <sheetData sheetId="6153">
        <row r="9">
          <cell r="A9" t="str">
            <v>A</v>
          </cell>
        </row>
      </sheetData>
      <sheetData sheetId="6154">
        <row r="9">
          <cell r="A9" t="str">
            <v>A</v>
          </cell>
        </row>
      </sheetData>
      <sheetData sheetId="6155">
        <row r="9">
          <cell r="A9" t="str">
            <v>A</v>
          </cell>
        </row>
      </sheetData>
      <sheetData sheetId="6156">
        <row r="9">
          <cell r="A9" t="str">
            <v>A</v>
          </cell>
        </row>
      </sheetData>
      <sheetData sheetId="6157">
        <row r="9">
          <cell r="A9" t="str">
            <v>A</v>
          </cell>
        </row>
      </sheetData>
      <sheetData sheetId="6158">
        <row r="9">
          <cell r="A9" t="str">
            <v>A</v>
          </cell>
        </row>
      </sheetData>
      <sheetData sheetId="6159">
        <row r="9">
          <cell r="A9" t="str">
            <v>A</v>
          </cell>
        </row>
      </sheetData>
      <sheetData sheetId="6160">
        <row r="9">
          <cell r="A9" t="str">
            <v>A</v>
          </cell>
        </row>
      </sheetData>
      <sheetData sheetId="6161">
        <row r="9">
          <cell r="A9" t="str">
            <v>A</v>
          </cell>
        </row>
      </sheetData>
      <sheetData sheetId="6162">
        <row r="9">
          <cell r="A9" t="str">
            <v>A</v>
          </cell>
        </row>
      </sheetData>
      <sheetData sheetId="6163">
        <row r="9">
          <cell r="A9" t="str">
            <v>A</v>
          </cell>
        </row>
      </sheetData>
      <sheetData sheetId="6164">
        <row r="9">
          <cell r="A9" t="str">
            <v>A</v>
          </cell>
        </row>
      </sheetData>
      <sheetData sheetId="6165">
        <row r="9">
          <cell r="A9" t="str">
            <v>A</v>
          </cell>
        </row>
      </sheetData>
      <sheetData sheetId="6166">
        <row r="9">
          <cell r="A9" t="str">
            <v>A</v>
          </cell>
        </row>
      </sheetData>
      <sheetData sheetId="6167">
        <row r="9">
          <cell r="A9" t="str">
            <v>A</v>
          </cell>
        </row>
      </sheetData>
      <sheetData sheetId="6168">
        <row r="9">
          <cell r="A9" t="str">
            <v>A</v>
          </cell>
        </row>
      </sheetData>
      <sheetData sheetId="6169">
        <row r="9">
          <cell r="A9" t="str">
            <v>A</v>
          </cell>
        </row>
      </sheetData>
      <sheetData sheetId="6170" refreshError="1"/>
      <sheetData sheetId="6171">
        <row r="9">
          <cell r="A9" t="str">
            <v>A</v>
          </cell>
        </row>
      </sheetData>
      <sheetData sheetId="6172" refreshError="1"/>
      <sheetData sheetId="6173" refreshError="1"/>
      <sheetData sheetId="6174" refreshError="1"/>
      <sheetData sheetId="6175">
        <row r="9">
          <cell r="A9" t="str">
            <v>A</v>
          </cell>
        </row>
      </sheetData>
      <sheetData sheetId="6176">
        <row r="9">
          <cell r="A9" t="str">
            <v>A</v>
          </cell>
        </row>
      </sheetData>
      <sheetData sheetId="6177">
        <row r="9">
          <cell r="A9" t="str">
            <v>A</v>
          </cell>
        </row>
      </sheetData>
      <sheetData sheetId="6178">
        <row r="9">
          <cell r="A9" t="str">
            <v>A</v>
          </cell>
        </row>
      </sheetData>
      <sheetData sheetId="6179">
        <row r="9">
          <cell r="A9" t="str">
            <v>A</v>
          </cell>
        </row>
      </sheetData>
      <sheetData sheetId="6180">
        <row r="9">
          <cell r="A9" t="str">
            <v>A</v>
          </cell>
        </row>
      </sheetData>
      <sheetData sheetId="6181">
        <row r="9">
          <cell r="A9" t="str">
            <v>A</v>
          </cell>
        </row>
      </sheetData>
      <sheetData sheetId="6182">
        <row r="9">
          <cell r="A9" t="str">
            <v>A</v>
          </cell>
        </row>
      </sheetData>
      <sheetData sheetId="6183" refreshError="1"/>
      <sheetData sheetId="6184" refreshError="1"/>
      <sheetData sheetId="6185">
        <row r="9">
          <cell r="A9" t="str">
            <v>A</v>
          </cell>
        </row>
      </sheetData>
      <sheetData sheetId="6186">
        <row r="9">
          <cell r="A9" t="str">
            <v>A</v>
          </cell>
        </row>
      </sheetData>
      <sheetData sheetId="6187">
        <row r="9">
          <cell r="A9" t="str">
            <v>A</v>
          </cell>
        </row>
      </sheetData>
      <sheetData sheetId="6188">
        <row r="9">
          <cell r="A9" t="str">
            <v>A</v>
          </cell>
        </row>
      </sheetData>
      <sheetData sheetId="6189">
        <row r="9">
          <cell r="A9" t="str">
            <v>A</v>
          </cell>
        </row>
      </sheetData>
      <sheetData sheetId="6190">
        <row r="9">
          <cell r="A9" t="str">
            <v>A</v>
          </cell>
        </row>
      </sheetData>
      <sheetData sheetId="6191">
        <row r="9">
          <cell r="A9" t="str">
            <v>A</v>
          </cell>
        </row>
      </sheetData>
      <sheetData sheetId="6192">
        <row r="9">
          <cell r="A9" t="str">
            <v>A</v>
          </cell>
        </row>
      </sheetData>
      <sheetData sheetId="6193">
        <row r="9">
          <cell r="A9" t="str">
            <v>A</v>
          </cell>
        </row>
      </sheetData>
      <sheetData sheetId="6194">
        <row r="9">
          <cell r="A9" t="str">
            <v>A</v>
          </cell>
        </row>
      </sheetData>
      <sheetData sheetId="6195">
        <row r="9">
          <cell r="A9" t="str">
            <v>A</v>
          </cell>
        </row>
      </sheetData>
      <sheetData sheetId="6196">
        <row r="9">
          <cell r="A9" t="str">
            <v>A</v>
          </cell>
        </row>
      </sheetData>
      <sheetData sheetId="6197" refreshError="1"/>
      <sheetData sheetId="6198" refreshError="1"/>
      <sheetData sheetId="6199" refreshError="1"/>
      <sheetData sheetId="6200" refreshError="1"/>
      <sheetData sheetId="6201" refreshError="1"/>
      <sheetData sheetId="6202" refreshError="1"/>
      <sheetData sheetId="6203">
        <row r="9">
          <cell r="A9" t="str">
            <v>A</v>
          </cell>
        </row>
      </sheetData>
      <sheetData sheetId="6204">
        <row r="9">
          <cell r="A9" t="str">
            <v>A</v>
          </cell>
        </row>
      </sheetData>
      <sheetData sheetId="6205">
        <row r="9">
          <cell r="A9" t="str">
            <v>A</v>
          </cell>
        </row>
      </sheetData>
      <sheetData sheetId="6206">
        <row r="9">
          <cell r="A9" t="str">
            <v>A</v>
          </cell>
        </row>
      </sheetData>
      <sheetData sheetId="6207">
        <row r="9">
          <cell r="A9" t="str">
            <v>A</v>
          </cell>
        </row>
      </sheetData>
      <sheetData sheetId="6208">
        <row r="9">
          <cell r="A9" t="str">
            <v>A</v>
          </cell>
        </row>
      </sheetData>
      <sheetData sheetId="6209">
        <row r="9">
          <cell r="A9" t="str">
            <v>A</v>
          </cell>
        </row>
      </sheetData>
      <sheetData sheetId="6210">
        <row r="9">
          <cell r="A9" t="str">
            <v>A</v>
          </cell>
        </row>
      </sheetData>
      <sheetData sheetId="6211">
        <row r="9">
          <cell r="A9" t="str">
            <v>A</v>
          </cell>
        </row>
      </sheetData>
      <sheetData sheetId="6212">
        <row r="9">
          <cell r="A9" t="str">
            <v>A</v>
          </cell>
        </row>
      </sheetData>
      <sheetData sheetId="6213">
        <row r="9">
          <cell r="A9" t="str">
            <v>A</v>
          </cell>
        </row>
      </sheetData>
      <sheetData sheetId="6214">
        <row r="9">
          <cell r="A9" t="str">
            <v>A</v>
          </cell>
        </row>
      </sheetData>
      <sheetData sheetId="6215">
        <row r="9">
          <cell r="A9" t="str">
            <v>A</v>
          </cell>
        </row>
      </sheetData>
      <sheetData sheetId="6216">
        <row r="9">
          <cell r="A9" t="str">
            <v>A</v>
          </cell>
        </row>
      </sheetData>
      <sheetData sheetId="6217">
        <row r="9">
          <cell r="A9" t="str">
            <v>A</v>
          </cell>
        </row>
      </sheetData>
      <sheetData sheetId="6218">
        <row r="9">
          <cell r="A9" t="str">
            <v>A</v>
          </cell>
        </row>
      </sheetData>
      <sheetData sheetId="6219">
        <row r="9">
          <cell r="A9" t="str">
            <v>A</v>
          </cell>
        </row>
      </sheetData>
      <sheetData sheetId="6220">
        <row r="9">
          <cell r="A9" t="str">
            <v>A</v>
          </cell>
        </row>
      </sheetData>
      <sheetData sheetId="6221">
        <row r="9">
          <cell r="A9" t="str">
            <v>A</v>
          </cell>
        </row>
      </sheetData>
      <sheetData sheetId="6222">
        <row r="9">
          <cell r="A9" t="str">
            <v>A</v>
          </cell>
        </row>
      </sheetData>
      <sheetData sheetId="6223">
        <row r="9">
          <cell r="A9" t="str">
            <v>A</v>
          </cell>
        </row>
      </sheetData>
      <sheetData sheetId="6224">
        <row r="9">
          <cell r="A9" t="str">
            <v>A</v>
          </cell>
        </row>
      </sheetData>
      <sheetData sheetId="6225">
        <row r="9">
          <cell r="A9" t="str">
            <v>A</v>
          </cell>
        </row>
      </sheetData>
      <sheetData sheetId="6226">
        <row r="9">
          <cell r="A9" t="str">
            <v>A</v>
          </cell>
        </row>
      </sheetData>
      <sheetData sheetId="6227">
        <row r="9">
          <cell r="A9" t="str">
            <v>A</v>
          </cell>
        </row>
      </sheetData>
      <sheetData sheetId="6228">
        <row r="9">
          <cell r="A9" t="str">
            <v>A</v>
          </cell>
        </row>
      </sheetData>
      <sheetData sheetId="6229">
        <row r="9">
          <cell r="A9" t="str">
            <v>A</v>
          </cell>
        </row>
      </sheetData>
      <sheetData sheetId="6230">
        <row r="9">
          <cell r="A9" t="str">
            <v>A</v>
          </cell>
        </row>
      </sheetData>
      <sheetData sheetId="6231">
        <row r="9">
          <cell r="A9" t="str">
            <v>A</v>
          </cell>
        </row>
      </sheetData>
      <sheetData sheetId="6232">
        <row r="9">
          <cell r="A9" t="str">
            <v>A</v>
          </cell>
        </row>
      </sheetData>
      <sheetData sheetId="6233">
        <row r="9">
          <cell r="A9" t="str">
            <v>A</v>
          </cell>
        </row>
      </sheetData>
      <sheetData sheetId="6234">
        <row r="9">
          <cell r="A9" t="str">
            <v>A</v>
          </cell>
        </row>
      </sheetData>
      <sheetData sheetId="6235">
        <row r="9">
          <cell r="A9" t="str">
            <v>A</v>
          </cell>
        </row>
      </sheetData>
      <sheetData sheetId="6236">
        <row r="9">
          <cell r="A9" t="str">
            <v>A</v>
          </cell>
        </row>
      </sheetData>
      <sheetData sheetId="6237">
        <row r="9">
          <cell r="A9" t="str">
            <v>A</v>
          </cell>
        </row>
      </sheetData>
      <sheetData sheetId="6238">
        <row r="9">
          <cell r="A9" t="str">
            <v>A</v>
          </cell>
        </row>
      </sheetData>
      <sheetData sheetId="6239">
        <row r="9">
          <cell r="A9" t="str">
            <v>A</v>
          </cell>
        </row>
      </sheetData>
      <sheetData sheetId="6240">
        <row r="9">
          <cell r="A9" t="str">
            <v>A</v>
          </cell>
        </row>
      </sheetData>
      <sheetData sheetId="6241">
        <row r="9">
          <cell r="A9" t="str">
            <v>A</v>
          </cell>
        </row>
      </sheetData>
      <sheetData sheetId="6242">
        <row r="9">
          <cell r="A9" t="str">
            <v>A</v>
          </cell>
        </row>
      </sheetData>
      <sheetData sheetId="6243">
        <row r="9">
          <cell r="A9" t="str">
            <v>A</v>
          </cell>
        </row>
      </sheetData>
      <sheetData sheetId="6244">
        <row r="9">
          <cell r="A9" t="str">
            <v>A</v>
          </cell>
        </row>
      </sheetData>
      <sheetData sheetId="6245">
        <row r="9">
          <cell r="A9" t="str">
            <v>A</v>
          </cell>
        </row>
      </sheetData>
      <sheetData sheetId="6246">
        <row r="9">
          <cell r="A9" t="str">
            <v>A</v>
          </cell>
        </row>
      </sheetData>
      <sheetData sheetId="6247">
        <row r="9">
          <cell r="A9" t="str">
            <v>A</v>
          </cell>
        </row>
      </sheetData>
      <sheetData sheetId="6248">
        <row r="9">
          <cell r="A9" t="str">
            <v>A</v>
          </cell>
        </row>
      </sheetData>
      <sheetData sheetId="6249">
        <row r="9">
          <cell r="A9" t="str">
            <v>A</v>
          </cell>
        </row>
      </sheetData>
      <sheetData sheetId="6250">
        <row r="9">
          <cell r="A9" t="str">
            <v>A</v>
          </cell>
        </row>
      </sheetData>
      <sheetData sheetId="6251">
        <row r="9">
          <cell r="A9" t="str">
            <v>A</v>
          </cell>
        </row>
      </sheetData>
      <sheetData sheetId="6252">
        <row r="9">
          <cell r="A9" t="str">
            <v>A</v>
          </cell>
        </row>
      </sheetData>
      <sheetData sheetId="6253">
        <row r="9">
          <cell r="A9" t="str">
            <v>A</v>
          </cell>
        </row>
      </sheetData>
      <sheetData sheetId="6254">
        <row r="9">
          <cell r="A9" t="str">
            <v>A</v>
          </cell>
        </row>
      </sheetData>
      <sheetData sheetId="6255">
        <row r="9">
          <cell r="A9" t="str">
            <v>A</v>
          </cell>
        </row>
      </sheetData>
      <sheetData sheetId="6256">
        <row r="9">
          <cell r="A9" t="str">
            <v>A</v>
          </cell>
        </row>
      </sheetData>
      <sheetData sheetId="6257">
        <row r="9">
          <cell r="A9" t="str">
            <v>A</v>
          </cell>
        </row>
      </sheetData>
      <sheetData sheetId="6258">
        <row r="9">
          <cell r="A9" t="str">
            <v>A</v>
          </cell>
        </row>
      </sheetData>
      <sheetData sheetId="6259">
        <row r="9">
          <cell r="A9" t="str">
            <v>A</v>
          </cell>
        </row>
      </sheetData>
      <sheetData sheetId="6260">
        <row r="9">
          <cell r="A9" t="str">
            <v>A</v>
          </cell>
        </row>
      </sheetData>
      <sheetData sheetId="6261">
        <row r="9">
          <cell r="A9" t="str">
            <v>A</v>
          </cell>
        </row>
      </sheetData>
      <sheetData sheetId="6262">
        <row r="9">
          <cell r="A9" t="str">
            <v>A</v>
          </cell>
        </row>
      </sheetData>
      <sheetData sheetId="6263">
        <row r="9">
          <cell r="A9" t="str">
            <v>A</v>
          </cell>
        </row>
      </sheetData>
      <sheetData sheetId="6264">
        <row r="9">
          <cell r="A9" t="str">
            <v>A</v>
          </cell>
        </row>
      </sheetData>
      <sheetData sheetId="6265">
        <row r="9">
          <cell r="A9" t="str">
            <v>A</v>
          </cell>
        </row>
      </sheetData>
      <sheetData sheetId="6266">
        <row r="9">
          <cell r="A9" t="str">
            <v>A</v>
          </cell>
        </row>
      </sheetData>
      <sheetData sheetId="6267">
        <row r="9">
          <cell r="A9" t="str">
            <v>A</v>
          </cell>
        </row>
      </sheetData>
      <sheetData sheetId="6268">
        <row r="9">
          <cell r="A9" t="str">
            <v>A</v>
          </cell>
        </row>
      </sheetData>
      <sheetData sheetId="6269">
        <row r="9">
          <cell r="A9" t="str">
            <v>A</v>
          </cell>
        </row>
      </sheetData>
      <sheetData sheetId="6270">
        <row r="9">
          <cell r="A9" t="str">
            <v>A</v>
          </cell>
        </row>
      </sheetData>
      <sheetData sheetId="6271">
        <row r="9">
          <cell r="A9" t="str">
            <v>A</v>
          </cell>
        </row>
      </sheetData>
      <sheetData sheetId="6272">
        <row r="9">
          <cell r="A9" t="str">
            <v>A</v>
          </cell>
        </row>
      </sheetData>
      <sheetData sheetId="6273">
        <row r="9">
          <cell r="A9" t="str">
            <v>A</v>
          </cell>
        </row>
      </sheetData>
      <sheetData sheetId="6274">
        <row r="9">
          <cell r="A9" t="str">
            <v>A</v>
          </cell>
        </row>
      </sheetData>
      <sheetData sheetId="6275">
        <row r="9">
          <cell r="A9" t="str">
            <v>A</v>
          </cell>
        </row>
      </sheetData>
      <sheetData sheetId="6276">
        <row r="9">
          <cell r="A9" t="str">
            <v>A</v>
          </cell>
        </row>
      </sheetData>
      <sheetData sheetId="6277">
        <row r="9">
          <cell r="A9" t="str">
            <v>A</v>
          </cell>
        </row>
      </sheetData>
      <sheetData sheetId="6278">
        <row r="9">
          <cell r="A9" t="str">
            <v>A</v>
          </cell>
        </row>
      </sheetData>
      <sheetData sheetId="6279">
        <row r="9">
          <cell r="A9" t="str">
            <v>A</v>
          </cell>
        </row>
      </sheetData>
      <sheetData sheetId="6280">
        <row r="9">
          <cell r="A9" t="str">
            <v>A</v>
          </cell>
        </row>
      </sheetData>
      <sheetData sheetId="6281">
        <row r="9">
          <cell r="A9" t="str">
            <v>A</v>
          </cell>
        </row>
      </sheetData>
      <sheetData sheetId="6282">
        <row r="9">
          <cell r="A9" t="str">
            <v>A</v>
          </cell>
        </row>
      </sheetData>
      <sheetData sheetId="6283">
        <row r="9">
          <cell r="A9" t="str">
            <v>A</v>
          </cell>
        </row>
      </sheetData>
      <sheetData sheetId="6284">
        <row r="9">
          <cell r="A9" t="str">
            <v>A</v>
          </cell>
        </row>
      </sheetData>
      <sheetData sheetId="6285">
        <row r="9">
          <cell r="A9" t="str">
            <v>A</v>
          </cell>
        </row>
      </sheetData>
      <sheetData sheetId="6286">
        <row r="9">
          <cell r="A9" t="str">
            <v>A</v>
          </cell>
        </row>
      </sheetData>
      <sheetData sheetId="6287">
        <row r="9">
          <cell r="A9" t="str">
            <v>A</v>
          </cell>
        </row>
      </sheetData>
      <sheetData sheetId="6288">
        <row r="9">
          <cell r="A9" t="str">
            <v>A</v>
          </cell>
        </row>
      </sheetData>
      <sheetData sheetId="6289">
        <row r="9">
          <cell r="A9" t="str">
            <v>A</v>
          </cell>
        </row>
      </sheetData>
      <sheetData sheetId="6290">
        <row r="9">
          <cell r="A9" t="str">
            <v>A</v>
          </cell>
        </row>
      </sheetData>
      <sheetData sheetId="6291">
        <row r="9">
          <cell r="A9" t="str">
            <v>A</v>
          </cell>
        </row>
      </sheetData>
      <sheetData sheetId="6292">
        <row r="9">
          <cell r="A9" t="str">
            <v>A</v>
          </cell>
        </row>
      </sheetData>
      <sheetData sheetId="6293">
        <row r="9">
          <cell r="A9" t="str">
            <v>A</v>
          </cell>
        </row>
      </sheetData>
      <sheetData sheetId="6294">
        <row r="9">
          <cell r="A9" t="str">
            <v>A</v>
          </cell>
        </row>
      </sheetData>
      <sheetData sheetId="6295">
        <row r="9">
          <cell r="A9" t="str">
            <v>A</v>
          </cell>
        </row>
      </sheetData>
      <sheetData sheetId="6296">
        <row r="9">
          <cell r="A9" t="str">
            <v>A</v>
          </cell>
        </row>
      </sheetData>
      <sheetData sheetId="6297">
        <row r="9">
          <cell r="A9" t="str">
            <v>A</v>
          </cell>
        </row>
      </sheetData>
      <sheetData sheetId="6298">
        <row r="9">
          <cell r="A9" t="str">
            <v>A</v>
          </cell>
        </row>
      </sheetData>
      <sheetData sheetId="6299">
        <row r="9">
          <cell r="A9" t="str">
            <v>A</v>
          </cell>
        </row>
      </sheetData>
      <sheetData sheetId="6300">
        <row r="9">
          <cell r="A9" t="str">
            <v>A</v>
          </cell>
        </row>
      </sheetData>
      <sheetData sheetId="6301">
        <row r="9">
          <cell r="A9" t="str">
            <v>A</v>
          </cell>
        </row>
      </sheetData>
      <sheetData sheetId="6302">
        <row r="9">
          <cell r="A9" t="str">
            <v>A</v>
          </cell>
        </row>
      </sheetData>
      <sheetData sheetId="6303">
        <row r="9">
          <cell r="A9" t="str">
            <v>A</v>
          </cell>
        </row>
      </sheetData>
      <sheetData sheetId="6304">
        <row r="9">
          <cell r="A9" t="str">
            <v>A</v>
          </cell>
        </row>
      </sheetData>
      <sheetData sheetId="6305">
        <row r="9">
          <cell r="A9" t="str">
            <v>A</v>
          </cell>
        </row>
      </sheetData>
      <sheetData sheetId="6306">
        <row r="9">
          <cell r="A9" t="str">
            <v>A</v>
          </cell>
        </row>
      </sheetData>
      <sheetData sheetId="6307">
        <row r="9">
          <cell r="A9" t="str">
            <v>A</v>
          </cell>
        </row>
      </sheetData>
      <sheetData sheetId="6308">
        <row r="9">
          <cell r="A9" t="str">
            <v>A</v>
          </cell>
        </row>
      </sheetData>
      <sheetData sheetId="6309">
        <row r="9">
          <cell r="A9" t="str">
            <v>A</v>
          </cell>
        </row>
      </sheetData>
      <sheetData sheetId="6310">
        <row r="9">
          <cell r="A9" t="str">
            <v>A</v>
          </cell>
        </row>
      </sheetData>
      <sheetData sheetId="6311">
        <row r="9">
          <cell r="A9" t="str">
            <v>A</v>
          </cell>
        </row>
      </sheetData>
      <sheetData sheetId="6312">
        <row r="9">
          <cell r="A9" t="str">
            <v>A</v>
          </cell>
        </row>
      </sheetData>
      <sheetData sheetId="6313">
        <row r="9">
          <cell r="A9" t="str">
            <v>A</v>
          </cell>
        </row>
      </sheetData>
      <sheetData sheetId="6314">
        <row r="9">
          <cell r="A9" t="str">
            <v>A</v>
          </cell>
        </row>
      </sheetData>
      <sheetData sheetId="6315">
        <row r="9">
          <cell r="A9" t="str">
            <v>A</v>
          </cell>
        </row>
      </sheetData>
      <sheetData sheetId="6316">
        <row r="9">
          <cell r="A9" t="str">
            <v>A</v>
          </cell>
        </row>
      </sheetData>
      <sheetData sheetId="6317">
        <row r="9">
          <cell r="A9" t="str">
            <v>A</v>
          </cell>
        </row>
      </sheetData>
      <sheetData sheetId="6318">
        <row r="9">
          <cell r="A9" t="str">
            <v>A</v>
          </cell>
        </row>
      </sheetData>
      <sheetData sheetId="6319">
        <row r="9">
          <cell r="A9" t="str">
            <v>A</v>
          </cell>
        </row>
      </sheetData>
      <sheetData sheetId="6320">
        <row r="9">
          <cell r="A9" t="str">
            <v>A</v>
          </cell>
        </row>
      </sheetData>
      <sheetData sheetId="6321">
        <row r="9">
          <cell r="A9" t="str">
            <v>A</v>
          </cell>
        </row>
      </sheetData>
      <sheetData sheetId="6322">
        <row r="9">
          <cell r="A9" t="str">
            <v>A</v>
          </cell>
        </row>
      </sheetData>
      <sheetData sheetId="6323">
        <row r="9">
          <cell r="A9" t="str">
            <v>A</v>
          </cell>
        </row>
      </sheetData>
      <sheetData sheetId="6324">
        <row r="9">
          <cell r="A9" t="str">
            <v>A</v>
          </cell>
        </row>
      </sheetData>
      <sheetData sheetId="6325">
        <row r="9">
          <cell r="A9" t="str">
            <v>A</v>
          </cell>
        </row>
      </sheetData>
      <sheetData sheetId="6326">
        <row r="9">
          <cell r="A9" t="str">
            <v>A</v>
          </cell>
        </row>
      </sheetData>
      <sheetData sheetId="6327">
        <row r="9">
          <cell r="A9" t="str">
            <v>A</v>
          </cell>
        </row>
      </sheetData>
      <sheetData sheetId="6328">
        <row r="9">
          <cell r="A9" t="str">
            <v>A</v>
          </cell>
        </row>
      </sheetData>
      <sheetData sheetId="6329">
        <row r="9">
          <cell r="A9" t="str">
            <v>A</v>
          </cell>
        </row>
      </sheetData>
      <sheetData sheetId="6330">
        <row r="9">
          <cell r="A9" t="str">
            <v>A</v>
          </cell>
        </row>
      </sheetData>
      <sheetData sheetId="6331">
        <row r="9">
          <cell r="A9" t="str">
            <v>A</v>
          </cell>
        </row>
      </sheetData>
      <sheetData sheetId="6332">
        <row r="9">
          <cell r="A9" t="str">
            <v>A</v>
          </cell>
        </row>
      </sheetData>
      <sheetData sheetId="6333">
        <row r="9">
          <cell r="A9" t="str">
            <v>A</v>
          </cell>
        </row>
      </sheetData>
      <sheetData sheetId="6334">
        <row r="9">
          <cell r="A9" t="str">
            <v>A</v>
          </cell>
        </row>
      </sheetData>
      <sheetData sheetId="6335">
        <row r="9">
          <cell r="A9" t="str">
            <v>A</v>
          </cell>
        </row>
      </sheetData>
      <sheetData sheetId="6336">
        <row r="9">
          <cell r="A9" t="str">
            <v>A</v>
          </cell>
        </row>
      </sheetData>
      <sheetData sheetId="6337">
        <row r="9">
          <cell r="A9" t="str">
            <v>A</v>
          </cell>
        </row>
      </sheetData>
      <sheetData sheetId="6338">
        <row r="9">
          <cell r="A9" t="str">
            <v>A</v>
          </cell>
        </row>
      </sheetData>
      <sheetData sheetId="6339">
        <row r="9">
          <cell r="A9" t="str">
            <v>A</v>
          </cell>
        </row>
      </sheetData>
      <sheetData sheetId="6340">
        <row r="9">
          <cell r="A9" t="str">
            <v>A</v>
          </cell>
        </row>
      </sheetData>
      <sheetData sheetId="6341">
        <row r="9">
          <cell r="A9" t="str">
            <v>A</v>
          </cell>
        </row>
      </sheetData>
      <sheetData sheetId="6342">
        <row r="9">
          <cell r="A9" t="str">
            <v>A</v>
          </cell>
        </row>
      </sheetData>
      <sheetData sheetId="6343">
        <row r="9">
          <cell r="A9" t="str">
            <v>A</v>
          </cell>
        </row>
      </sheetData>
      <sheetData sheetId="6344">
        <row r="9">
          <cell r="A9" t="str">
            <v>A</v>
          </cell>
        </row>
      </sheetData>
      <sheetData sheetId="6345">
        <row r="9">
          <cell r="A9" t="str">
            <v>A</v>
          </cell>
        </row>
      </sheetData>
      <sheetData sheetId="6346">
        <row r="9">
          <cell r="A9" t="str">
            <v>A</v>
          </cell>
        </row>
      </sheetData>
      <sheetData sheetId="6347">
        <row r="9">
          <cell r="A9" t="str">
            <v>A</v>
          </cell>
        </row>
      </sheetData>
      <sheetData sheetId="6348">
        <row r="9">
          <cell r="A9" t="str">
            <v>A</v>
          </cell>
        </row>
      </sheetData>
      <sheetData sheetId="6349">
        <row r="9">
          <cell r="A9" t="str">
            <v>A</v>
          </cell>
        </row>
      </sheetData>
      <sheetData sheetId="6350">
        <row r="9">
          <cell r="A9" t="str">
            <v>A</v>
          </cell>
        </row>
      </sheetData>
      <sheetData sheetId="6351">
        <row r="9">
          <cell r="A9" t="str">
            <v>A</v>
          </cell>
        </row>
      </sheetData>
      <sheetData sheetId="6352">
        <row r="9">
          <cell r="A9" t="str">
            <v>A</v>
          </cell>
        </row>
      </sheetData>
      <sheetData sheetId="6353">
        <row r="9">
          <cell r="A9" t="str">
            <v>A</v>
          </cell>
        </row>
      </sheetData>
      <sheetData sheetId="6354">
        <row r="9">
          <cell r="A9" t="str">
            <v>A</v>
          </cell>
        </row>
      </sheetData>
      <sheetData sheetId="6355">
        <row r="9">
          <cell r="A9" t="str">
            <v>A</v>
          </cell>
        </row>
      </sheetData>
      <sheetData sheetId="6356">
        <row r="9">
          <cell r="A9" t="str">
            <v>A</v>
          </cell>
        </row>
      </sheetData>
      <sheetData sheetId="6357">
        <row r="9">
          <cell r="A9" t="str">
            <v>A</v>
          </cell>
        </row>
      </sheetData>
      <sheetData sheetId="6358">
        <row r="9">
          <cell r="A9" t="str">
            <v>A</v>
          </cell>
        </row>
      </sheetData>
      <sheetData sheetId="6359">
        <row r="9">
          <cell r="A9" t="str">
            <v>A</v>
          </cell>
        </row>
      </sheetData>
      <sheetData sheetId="6360">
        <row r="9">
          <cell r="A9" t="str">
            <v>A</v>
          </cell>
        </row>
      </sheetData>
      <sheetData sheetId="6361">
        <row r="9">
          <cell r="A9" t="str">
            <v>A</v>
          </cell>
        </row>
      </sheetData>
      <sheetData sheetId="6362">
        <row r="9">
          <cell r="A9" t="str">
            <v>A</v>
          </cell>
        </row>
      </sheetData>
      <sheetData sheetId="6363">
        <row r="9">
          <cell r="A9" t="str">
            <v>A</v>
          </cell>
        </row>
      </sheetData>
      <sheetData sheetId="6364">
        <row r="9">
          <cell r="A9" t="str">
            <v>A</v>
          </cell>
        </row>
      </sheetData>
      <sheetData sheetId="6365">
        <row r="9">
          <cell r="A9" t="str">
            <v>A</v>
          </cell>
        </row>
      </sheetData>
      <sheetData sheetId="6366">
        <row r="9">
          <cell r="A9" t="str">
            <v>A</v>
          </cell>
        </row>
      </sheetData>
      <sheetData sheetId="6367">
        <row r="9">
          <cell r="A9" t="str">
            <v>A</v>
          </cell>
        </row>
      </sheetData>
      <sheetData sheetId="6368">
        <row r="9">
          <cell r="A9" t="str">
            <v>A</v>
          </cell>
        </row>
      </sheetData>
      <sheetData sheetId="6369">
        <row r="9">
          <cell r="A9" t="str">
            <v>A</v>
          </cell>
        </row>
      </sheetData>
      <sheetData sheetId="6370">
        <row r="9">
          <cell r="A9" t="str">
            <v>A</v>
          </cell>
        </row>
      </sheetData>
      <sheetData sheetId="6371">
        <row r="9">
          <cell r="A9" t="str">
            <v>A</v>
          </cell>
        </row>
      </sheetData>
      <sheetData sheetId="6372">
        <row r="9">
          <cell r="A9" t="str">
            <v>A</v>
          </cell>
        </row>
      </sheetData>
      <sheetData sheetId="6373">
        <row r="9">
          <cell r="A9" t="str">
            <v>A</v>
          </cell>
        </row>
      </sheetData>
      <sheetData sheetId="6374">
        <row r="9">
          <cell r="A9" t="str">
            <v>A</v>
          </cell>
        </row>
      </sheetData>
      <sheetData sheetId="6375">
        <row r="9">
          <cell r="A9" t="str">
            <v>A</v>
          </cell>
        </row>
      </sheetData>
      <sheetData sheetId="6376">
        <row r="9">
          <cell r="A9" t="str">
            <v>A</v>
          </cell>
        </row>
      </sheetData>
      <sheetData sheetId="6377">
        <row r="9">
          <cell r="A9" t="str">
            <v>A</v>
          </cell>
        </row>
      </sheetData>
      <sheetData sheetId="6378">
        <row r="9">
          <cell r="A9" t="str">
            <v>A</v>
          </cell>
        </row>
      </sheetData>
      <sheetData sheetId="6379">
        <row r="9">
          <cell r="A9" t="str">
            <v>A</v>
          </cell>
        </row>
      </sheetData>
      <sheetData sheetId="6380">
        <row r="9">
          <cell r="A9" t="str">
            <v>A</v>
          </cell>
        </row>
      </sheetData>
      <sheetData sheetId="6381">
        <row r="9">
          <cell r="A9" t="str">
            <v>A</v>
          </cell>
        </row>
      </sheetData>
      <sheetData sheetId="6382">
        <row r="9">
          <cell r="A9" t="str">
            <v>A</v>
          </cell>
        </row>
      </sheetData>
      <sheetData sheetId="6383">
        <row r="9">
          <cell r="A9" t="str">
            <v>A</v>
          </cell>
        </row>
      </sheetData>
      <sheetData sheetId="6384">
        <row r="9">
          <cell r="A9" t="str">
            <v>A</v>
          </cell>
        </row>
      </sheetData>
      <sheetData sheetId="6385">
        <row r="9">
          <cell r="A9" t="str">
            <v>A</v>
          </cell>
        </row>
      </sheetData>
      <sheetData sheetId="6386">
        <row r="9">
          <cell r="A9" t="str">
            <v>A</v>
          </cell>
        </row>
      </sheetData>
      <sheetData sheetId="6387">
        <row r="9">
          <cell r="A9" t="str">
            <v>A</v>
          </cell>
        </row>
      </sheetData>
      <sheetData sheetId="6388">
        <row r="9">
          <cell r="A9" t="str">
            <v>A</v>
          </cell>
        </row>
      </sheetData>
      <sheetData sheetId="6389">
        <row r="9">
          <cell r="A9" t="str">
            <v>A</v>
          </cell>
        </row>
      </sheetData>
      <sheetData sheetId="6390">
        <row r="9">
          <cell r="A9" t="str">
            <v>A</v>
          </cell>
        </row>
      </sheetData>
      <sheetData sheetId="6391">
        <row r="9">
          <cell r="A9" t="str">
            <v>A</v>
          </cell>
        </row>
      </sheetData>
      <sheetData sheetId="6392">
        <row r="9">
          <cell r="A9" t="str">
            <v>A</v>
          </cell>
        </row>
      </sheetData>
      <sheetData sheetId="6393">
        <row r="9">
          <cell r="A9" t="str">
            <v>A</v>
          </cell>
        </row>
      </sheetData>
      <sheetData sheetId="6394">
        <row r="9">
          <cell r="A9" t="str">
            <v>A</v>
          </cell>
        </row>
      </sheetData>
      <sheetData sheetId="6395">
        <row r="9">
          <cell r="A9" t="str">
            <v>A</v>
          </cell>
        </row>
      </sheetData>
      <sheetData sheetId="6396">
        <row r="9">
          <cell r="A9" t="str">
            <v>A</v>
          </cell>
        </row>
      </sheetData>
      <sheetData sheetId="6397">
        <row r="9">
          <cell r="A9" t="str">
            <v>A</v>
          </cell>
        </row>
      </sheetData>
      <sheetData sheetId="6398">
        <row r="9">
          <cell r="A9" t="str">
            <v>A</v>
          </cell>
        </row>
      </sheetData>
      <sheetData sheetId="6399">
        <row r="9">
          <cell r="A9" t="str">
            <v>A</v>
          </cell>
        </row>
      </sheetData>
      <sheetData sheetId="6400">
        <row r="9">
          <cell r="A9" t="str">
            <v>A</v>
          </cell>
        </row>
      </sheetData>
      <sheetData sheetId="6401">
        <row r="9">
          <cell r="A9" t="str">
            <v>A</v>
          </cell>
        </row>
      </sheetData>
      <sheetData sheetId="6402">
        <row r="9">
          <cell r="A9" t="str">
            <v>A</v>
          </cell>
        </row>
      </sheetData>
      <sheetData sheetId="6403">
        <row r="9">
          <cell r="A9" t="str">
            <v>A</v>
          </cell>
        </row>
      </sheetData>
      <sheetData sheetId="6404">
        <row r="9">
          <cell r="A9" t="str">
            <v>A</v>
          </cell>
        </row>
      </sheetData>
      <sheetData sheetId="6405">
        <row r="9">
          <cell r="A9" t="str">
            <v>A</v>
          </cell>
        </row>
      </sheetData>
      <sheetData sheetId="6406">
        <row r="9">
          <cell r="A9" t="str">
            <v>A</v>
          </cell>
        </row>
      </sheetData>
      <sheetData sheetId="6407">
        <row r="9">
          <cell r="A9" t="str">
            <v>A</v>
          </cell>
        </row>
      </sheetData>
      <sheetData sheetId="6408">
        <row r="9">
          <cell r="A9" t="str">
            <v>A</v>
          </cell>
        </row>
      </sheetData>
      <sheetData sheetId="6409">
        <row r="9">
          <cell r="A9" t="str">
            <v>A</v>
          </cell>
        </row>
      </sheetData>
      <sheetData sheetId="6410">
        <row r="9">
          <cell r="A9" t="str">
            <v>A</v>
          </cell>
        </row>
      </sheetData>
      <sheetData sheetId="6411">
        <row r="9">
          <cell r="A9" t="str">
            <v>A</v>
          </cell>
        </row>
      </sheetData>
      <sheetData sheetId="6412">
        <row r="9">
          <cell r="A9" t="str">
            <v>A</v>
          </cell>
        </row>
      </sheetData>
      <sheetData sheetId="6413">
        <row r="9">
          <cell r="A9" t="str">
            <v>A</v>
          </cell>
        </row>
      </sheetData>
      <sheetData sheetId="6414">
        <row r="9">
          <cell r="A9" t="str">
            <v>A</v>
          </cell>
        </row>
      </sheetData>
      <sheetData sheetId="6415">
        <row r="9">
          <cell r="A9" t="str">
            <v>A</v>
          </cell>
        </row>
      </sheetData>
      <sheetData sheetId="6416">
        <row r="9">
          <cell r="A9" t="str">
            <v>A</v>
          </cell>
        </row>
      </sheetData>
      <sheetData sheetId="6417">
        <row r="9">
          <cell r="A9" t="str">
            <v>A</v>
          </cell>
        </row>
      </sheetData>
      <sheetData sheetId="6418">
        <row r="9">
          <cell r="A9" t="str">
            <v>A</v>
          </cell>
        </row>
      </sheetData>
      <sheetData sheetId="6419">
        <row r="9">
          <cell r="A9" t="str">
            <v>A</v>
          </cell>
        </row>
      </sheetData>
      <sheetData sheetId="6420">
        <row r="9">
          <cell r="A9" t="str">
            <v>A</v>
          </cell>
        </row>
      </sheetData>
      <sheetData sheetId="6421">
        <row r="9">
          <cell r="A9" t="str">
            <v>A</v>
          </cell>
        </row>
      </sheetData>
      <sheetData sheetId="6422">
        <row r="9">
          <cell r="A9" t="str">
            <v>A</v>
          </cell>
        </row>
      </sheetData>
      <sheetData sheetId="6423">
        <row r="9">
          <cell r="A9" t="str">
            <v>A</v>
          </cell>
        </row>
      </sheetData>
      <sheetData sheetId="6424">
        <row r="9">
          <cell r="A9" t="str">
            <v>A</v>
          </cell>
        </row>
      </sheetData>
      <sheetData sheetId="6425">
        <row r="9">
          <cell r="A9" t="str">
            <v>A</v>
          </cell>
        </row>
      </sheetData>
      <sheetData sheetId="6426">
        <row r="9">
          <cell r="A9" t="str">
            <v>A</v>
          </cell>
        </row>
      </sheetData>
      <sheetData sheetId="6427">
        <row r="9">
          <cell r="A9" t="str">
            <v>A</v>
          </cell>
        </row>
      </sheetData>
      <sheetData sheetId="6428">
        <row r="9">
          <cell r="A9" t="str">
            <v>A</v>
          </cell>
        </row>
      </sheetData>
      <sheetData sheetId="6429">
        <row r="9">
          <cell r="A9" t="str">
            <v>A</v>
          </cell>
        </row>
      </sheetData>
      <sheetData sheetId="6430">
        <row r="9">
          <cell r="A9" t="str">
            <v>A</v>
          </cell>
        </row>
      </sheetData>
      <sheetData sheetId="6431">
        <row r="9">
          <cell r="A9" t="str">
            <v>A</v>
          </cell>
        </row>
      </sheetData>
      <sheetData sheetId="6432">
        <row r="9">
          <cell r="A9" t="str">
            <v>A</v>
          </cell>
        </row>
      </sheetData>
      <sheetData sheetId="6433">
        <row r="9">
          <cell r="A9" t="str">
            <v>A</v>
          </cell>
        </row>
      </sheetData>
      <sheetData sheetId="6434">
        <row r="9">
          <cell r="A9" t="str">
            <v>A</v>
          </cell>
        </row>
      </sheetData>
      <sheetData sheetId="6435">
        <row r="9">
          <cell r="A9" t="str">
            <v>A</v>
          </cell>
        </row>
      </sheetData>
      <sheetData sheetId="6436">
        <row r="9">
          <cell r="A9" t="str">
            <v>A</v>
          </cell>
        </row>
      </sheetData>
      <sheetData sheetId="6437">
        <row r="9">
          <cell r="A9" t="str">
            <v>A</v>
          </cell>
        </row>
      </sheetData>
      <sheetData sheetId="6438">
        <row r="9">
          <cell r="A9" t="str">
            <v>A</v>
          </cell>
        </row>
      </sheetData>
      <sheetData sheetId="6439">
        <row r="9">
          <cell r="A9" t="str">
            <v>A</v>
          </cell>
        </row>
      </sheetData>
      <sheetData sheetId="6440">
        <row r="9">
          <cell r="A9" t="str">
            <v>A</v>
          </cell>
        </row>
      </sheetData>
      <sheetData sheetId="6441">
        <row r="9">
          <cell r="A9" t="str">
            <v>A</v>
          </cell>
        </row>
      </sheetData>
      <sheetData sheetId="6442">
        <row r="9">
          <cell r="A9" t="str">
            <v>A</v>
          </cell>
        </row>
      </sheetData>
      <sheetData sheetId="6443">
        <row r="9">
          <cell r="A9" t="str">
            <v>A</v>
          </cell>
        </row>
      </sheetData>
      <sheetData sheetId="6444">
        <row r="9">
          <cell r="A9" t="str">
            <v>A</v>
          </cell>
        </row>
      </sheetData>
      <sheetData sheetId="6445">
        <row r="9">
          <cell r="A9" t="str">
            <v>A</v>
          </cell>
        </row>
      </sheetData>
      <sheetData sheetId="6446">
        <row r="9">
          <cell r="A9" t="str">
            <v>A</v>
          </cell>
        </row>
      </sheetData>
      <sheetData sheetId="6447">
        <row r="9">
          <cell r="A9" t="str">
            <v>A</v>
          </cell>
        </row>
      </sheetData>
      <sheetData sheetId="6448">
        <row r="9">
          <cell r="A9" t="str">
            <v>A</v>
          </cell>
        </row>
      </sheetData>
      <sheetData sheetId="6449">
        <row r="9">
          <cell r="A9" t="str">
            <v>A</v>
          </cell>
        </row>
      </sheetData>
      <sheetData sheetId="6450">
        <row r="9">
          <cell r="A9" t="str">
            <v>A</v>
          </cell>
        </row>
      </sheetData>
      <sheetData sheetId="6451">
        <row r="9">
          <cell r="A9" t="str">
            <v>A</v>
          </cell>
        </row>
      </sheetData>
      <sheetData sheetId="6452">
        <row r="9">
          <cell r="A9" t="str">
            <v>A</v>
          </cell>
        </row>
      </sheetData>
      <sheetData sheetId="6453">
        <row r="9">
          <cell r="A9" t="str">
            <v>A</v>
          </cell>
        </row>
      </sheetData>
      <sheetData sheetId="6454">
        <row r="9">
          <cell r="A9" t="str">
            <v>A</v>
          </cell>
        </row>
      </sheetData>
      <sheetData sheetId="6455">
        <row r="9">
          <cell r="A9" t="str">
            <v>A</v>
          </cell>
        </row>
      </sheetData>
      <sheetData sheetId="6456">
        <row r="9">
          <cell r="A9" t="str">
            <v>A</v>
          </cell>
        </row>
      </sheetData>
      <sheetData sheetId="6457">
        <row r="9">
          <cell r="A9" t="str">
            <v>A</v>
          </cell>
        </row>
      </sheetData>
      <sheetData sheetId="6458">
        <row r="9">
          <cell r="A9" t="str">
            <v>A</v>
          </cell>
        </row>
      </sheetData>
      <sheetData sheetId="6459">
        <row r="9">
          <cell r="A9" t="str">
            <v>A</v>
          </cell>
        </row>
      </sheetData>
      <sheetData sheetId="6460">
        <row r="9">
          <cell r="A9" t="str">
            <v>A</v>
          </cell>
        </row>
      </sheetData>
      <sheetData sheetId="6461">
        <row r="9">
          <cell r="A9" t="str">
            <v>A</v>
          </cell>
        </row>
      </sheetData>
      <sheetData sheetId="6462">
        <row r="9">
          <cell r="A9" t="str">
            <v>A</v>
          </cell>
        </row>
      </sheetData>
      <sheetData sheetId="6463">
        <row r="9">
          <cell r="A9" t="str">
            <v>A</v>
          </cell>
        </row>
      </sheetData>
      <sheetData sheetId="6464">
        <row r="9">
          <cell r="A9" t="str">
            <v>A</v>
          </cell>
        </row>
      </sheetData>
      <sheetData sheetId="6465">
        <row r="9">
          <cell r="A9" t="str">
            <v>A</v>
          </cell>
        </row>
      </sheetData>
      <sheetData sheetId="6466">
        <row r="9">
          <cell r="A9" t="str">
            <v>A</v>
          </cell>
        </row>
      </sheetData>
      <sheetData sheetId="6467">
        <row r="9">
          <cell r="A9" t="str">
            <v>A</v>
          </cell>
        </row>
      </sheetData>
      <sheetData sheetId="6468">
        <row r="9">
          <cell r="A9" t="str">
            <v>A</v>
          </cell>
        </row>
      </sheetData>
      <sheetData sheetId="6469">
        <row r="9">
          <cell r="A9" t="str">
            <v>A</v>
          </cell>
        </row>
      </sheetData>
      <sheetData sheetId="6470">
        <row r="9">
          <cell r="A9" t="str">
            <v>A</v>
          </cell>
        </row>
      </sheetData>
      <sheetData sheetId="6471">
        <row r="9">
          <cell r="A9" t="str">
            <v>A</v>
          </cell>
        </row>
      </sheetData>
      <sheetData sheetId="6472">
        <row r="9">
          <cell r="A9" t="str">
            <v>A</v>
          </cell>
        </row>
      </sheetData>
      <sheetData sheetId="6473">
        <row r="9">
          <cell r="A9" t="str">
            <v>A</v>
          </cell>
        </row>
      </sheetData>
      <sheetData sheetId="6474">
        <row r="9">
          <cell r="A9" t="str">
            <v>A</v>
          </cell>
        </row>
      </sheetData>
      <sheetData sheetId="6475">
        <row r="9">
          <cell r="A9" t="str">
            <v>A</v>
          </cell>
        </row>
      </sheetData>
      <sheetData sheetId="6476">
        <row r="9">
          <cell r="A9" t="str">
            <v>A</v>
          </cell>
        </row>
      </sheetData>
      <sheetData sheetId="6477">
        <row r="9">
          <cell r="A9" t="str">
            <v>A</v>
          </cell>
        </row>
      </sheetData>
      <sheetData sheetId="6478">
        <row r="9">
          <cell r="A9" t="str">
            <v>A</v>
          </cell>
        </row>
      </sheetData>
      <sheetData sheetId="6479">
        <row r="9">
          <cell r="A9" t="str">
            <v>A</v>
          </cell>
        </row>
      </sheetData>
      <sheetData sheetId="6480">
        <row r="9">
          <cell r="A9" t="str">
            <v>A</v>
          </cell>
        </row>
      </sheetData>
      <sheetData sheetId="6481">
        <row r="9">
          <cell r="A9" t="str">
            <v>A</v>
          </cell>
        </row>
      </sheetData>
      <sheetData sheetId="6482">
        <row r="9">
          <cell r="A9" t="str">
            <v>A</v>
          </cell>
        </row>
      </sheetData>
      <sheetData sheetId="6483">
        <row r="9">
          <cell r="A9" t="str">
            <v>A</v>
          </cell>
        </row>
      </sheetData>
      <sheetData sheetId="6484">
        <row r="9">
          <cell r="A9" t="str">
            <v>A</v>
          </cell>
        </row>
      </sheetData>
      <sheetData sheetId="6485">
        <row r="9">
          <cell r="A9" t="str">
            <v>A</v>
          </cell>
        </row>
      </sheetData>
      <sheetData sheetId="6486">
        <row r="9">
          <cell r="A9" t="str">
            <v>A</v>
          </cell>
        </row>
      </sheetData>
      <sheetData sheetId="6487">
        <row r="9">
          <cell r="A9" t="str">
            <v>A</v>
          </cell>
        </row>
      </sheetData>
      <sheetData sheetId="6488">
        <row r="9">
          <cell r="A9" t="str">
            <v>A</v>
          </cell>
        </row>
      </sheetData>
      <sheetData sheetId="6489">
        <row r="9">
          <cell r="A9" t="str">
            <v>A</v>
          </cell>
        </row>
      </sheetData>
      <sheetData sheetId="6490">
        <row r="9">
          <cell r="A9" t="str">
            <v>A</v>
          </cell>
        </row>
      </sheetData>
      <sheetData sheetId="6491">
        <row r="9">
          <cell r="A9" t="str">
            <v>A</v>
          </cell>
        </row>
      </sheetData>
      <sheetData sheetId="6492">
        <row r="9">
          <cell r="A9" t="str">
            <v>A</v>
          </cell>
        </row>
      </sheetData>
      <sheetData sheetId="6493">
        <row r="9">
          <cell r="A9" t="str">
            <v>A</v>
          </cell>
        </row>
      </sheetData>
      <sheetData sheetId="6494">
        <row r="9">
          <cell r="A9" t="str">
            <v>A</v>
          </cell>
        </row>
      </sheetData>
      <sheetData sheetId="6495">
        <row r="9">
          <cell r="A9" t="str">
            <v>A</v>
          </cell>
        </row>
      </sheetData>
      <sheetData sheetId="6496">
        <row r="9">
          <cell r="A9" t="str">
            <v>A</v>
          </cell>
        </row>
      </sheetData>
      <sheetData sheetId="6497">
        <row r="9">
          <cell r="A9" t="str">
            <v>A</v>
          </cell>
        </row>
      </sheetData>
      <sheetData sheetId="6498">
        <row r="9">
          <cell r="A9" t="str">
            <v>A</v>
          </cell>
        </row>
      </sheetData>
      <sheetData sheetId="6499">
        <row r="9">
          <cell r="A9" t="str">
            <v>A</v>
          </cell>
        </row>
      </sheetData>
      <sheetData sheetId="6500">
        <row r="9">
          <cell r="A9" t="str">
            <v>A</v>
          </cell>
        </row>
      </sheetData>
      <sheetData sheetId="6501">
        <row r="9">
          <cell r="A9" t="str">
            <v>A</v>
          </cell>
        </row>
      </sheetData>
      <sheetData sheetId="6502">
        <row r="9">
          <cell r="A9" t="str">
            <v>A</v>
          </cell>
        </row>
      </sheetData>
      <sheetData sheetId="6503">
        <row r="9">
          <cell r="A9" t="str">
            <v>A</v>
          </cell>
        </row>
      </sheetData>
      <sheetData sheetId="6504">
        <row r="9">
          <cell r="A9" t="str">
            <v>A</v>
          </cell>
        </row>
      </sheetData>
      <sheetData sheetId="6505">
        <row r="9">
          <cell r="A9" t="str">
            <v>A</v>
          </cell>
        </row>
      </sheetData>
      <sheetData sheetId="6506">
        <row r="9">
          <cell r="A9" t="str">
            <v>A</v>
          </cell>
        </row>
      </sheetData>
      <sheetData sheetId="6507">
        <row r="9">
          <cell r="A9" t="str">
            <v>A</v>
          </cell>
        </row>
      </sheetData>
      <sheetData sheetId="6508">
        <row r="9">
          <cell r="A9" t="str">
            <v>A</v>
          </cell>
        </row>
      </sheetData>
      <sheetData sheetId="6509">
        <row r="9">
          <cell r="A9" t="str">
            <v>A</v>
          </cell>
        </row>
      </sheetData>
      <sheetData sheetId="6510">
        <row r="9">
          <cell r="A9" t="str">
            <v>A</v>
          </cell>
        </row>
      </sheetData>
      <sheetData sheetId="6511">
        <row r="9">
          <cell r="A9" t="str">
            <v>A</v>
          </cell>
        </row>
      </sheetData>
      <sheetData sheetId="6512">
        <row r="9">
          <cell r="A9" t="str">
            <v>A</v>
          </cell>
        </row>
      </sheetData>
      <sheetData sheetId="6513">
        <row r="9">
          <cell r="A9" t="str">
            <v>A</v>
          </cell>
        </row>
      </sheetData>
      <sheetData sheetId="6514">
        <row r="9">
          <cell r="A9" t="str">
            <v>A</v>
          </cell>
        </row>
      </sheetData>
      <sheetData sheetId="6515">
        <row r="9">
          <cell r="A9" t="str">
            <v>A</v>
          </cell>
        </row>
      </sheetData>
      <sheetData sheetId="6516">
        <row r="9">
          <cell r="A9" t="str">
            <v>A</v>
          </cell>
        </row>
      </sheetData>
      <sheetData sheetId="6517">
        <row r="9">
          <cell r="A9" t="str">
            <v>A</v>
          </cell>
        </row>
      </sheetData>
      <sheetData sheetId="6518">
        <row r="9">
          <cell r="A9" t="str">
            <v>A</v>
          </cell>
        </row>
      </sheetData>
      <sheetData sheetId="6519">
        <row r="9">
          <cell r="A9" t="str">
            <v>A</v>
          </cell>
        </row>
      </sheetData>
      <sheetData sheetId="6520">
        <row r="9">
          <cell r="A9" t="str">
            <v>A</v>
          </cell>
        </row>
      </sheetData>
      <sheetData sheetId="6521">
        <row r="9">
          <cell r="A9" t="str">
            <v>A</v>
          </cell>
        </row>
      </sheetData>
      <sheetData sheetId="6522">
        <row r="9">
          <cell r="A9" t="str">
            <v>A</v>
          </cell>
        </row>
      </sheetData>
      <sheetData sheetId="6523">
        <row r="9">
          <cell r="A9" t="str">
            <v>A</v>
          </cell>
        </row>
      </sheetData>
      <sheetData sheetId="6524">
        <row r="9">
          <cell r="A9" t="str">
            <v>A</v>
          </cell>
        </row>
      </sheetData>
      <sheetData sheetId="6525">
        <row r="9">
          <cell r="A9" t="str">
            <v>A</v>
          </cell>
        </row>
      </sheetData>
      <sheetData sheetId="6526">
        <row r="9">
          <cell r="A9" t="str">
            <v>A</v>
          </cell>
        </row>
      </sheetData>
      <sheetData sheetId="6527">
        <row r="9">
          <cell r="A9" t="str">
            <v>A</v>
          </cell>
        </row>
      </sheetData>
      <sheetData sheetId="6528">
        <row r="9">
          <cell r="A9" t="str">
            <v>A</v>
          </cell>
        </row>
      </sheetData>
      <sheetData sheetId="6529">
        <row r="9">
          <cell r="A9" t="str">
            <v>A</v>
          </cell>
        </row>
      </sheetData>
      <sheetData sheetId="6530">
        <row r="9">
          <cell r="A9" t="str">
            <v>A</v>
          </cell>
        </row>
      </sheetData>
      <sheetData sheetId="6531">
        <row r="9">
          <cell r="A9" t="str">
            <v>A</v>
          </cell>
        </row>
      </sheetData>
      <sheetData sheetId="6532">
        <row r="9">
          <cell r="A9" t="str">
            <v>A</v>
          </cell>
        </row>
      </sheetData>
      <sheetData sheetId="6533">
        <row r="9">
          <cell r="A9" t="str">
            <v>A</v>
          </cell>
        </row>
      </sheetData>
      <sheetData sheetId="6534">
        <row r="9">
          <cell r="A9" t="str">
            <v>A</v>
          </cell>
        </row>
      </sheetData>
      <sheetData sheetId="6535">
        <row r="9">
          <cell r="A9" t="str">
            <v>A</v>
          </cell>
        </row>
      </sheetData>
      <sheetData sheetId="6536">
        <row r="9">
          <cell r="A9" t="str">
            <v>A</v>
          </cell>
        </row>
      </sheetData>
      <sheetData sheetId="6537">
        <row r="9">
          <cell r="A9" t="str">
            <v>A</v>
          </cell>
        </row>
      </sheetData>
      <sheetData sheetId="6538">
        <row r="9">
          <cell r="A9" t="str">
            <v>A</v>
          </cell>
        </row>
      </sheetData>
      <sheetData sheetId="6539">
        <row r="9">
          <cell r="A9" t="str">
            <v>A</v>
          </cell>
        </row>
      </sheetData>
      <sheetData sheetId="6540">
        <row r="9">
          <cell r="A9" t="str">
            <v>A</v>
          </cell>
        </row>
      </sheetData>
      <sheetData sheetId="6541">
        <row r="9">
          <cell r="A9" t="str">
            <v>A</v>
          </cell>
        </row>
      </sheetData>
      <sheetData sheetId="6542">
        <row r="9">
          <cell r="A9" t="str">
            <v>A</v>
          </cell>
        </row>
      </sheetData>
      <sheetData sheetId="6543">
        <row r="9">
          <cell r="A9" t="str">
            <v>A</v>
          </cell>
        </row>
      </sheetData>
      <sheetData sheetId="6544">
        <row r="9">
          <cell r="A9" t="str">
            <v>A</v>
          </cell>
        </row>
      </sheetData>
      <sheetData sheetId="6545">
        <row r="9">
          <cell r="A9" t="str">
            <v>A</v>
          </cell>
        </row>
      </sheetData>
      <sheetData sheetId="6546">
        <row r="9">
          <cell r="A9" t="str">
            <v>A</v>
          </cell>
        </row>
      </sheetData>
      <sheetData sheetId="6547">
        <row r="9">
          <cell r="A9" t="str">
            <v>A</v>
          </cell>
        </row>
      </sheetData>
      <sheetData sheetId="6548">
        <row r="9">
          <cell r="A9" t="str">
            <v>A</v>
          </cell>
        </row>
      </sheetData>
      <sheetData sheetId="6549">
        <row r="9">
          <cell r="A9" t="str">
            <v>A</v>
          </cell>
        </row>
      </sheetData>
      <sheetData sheetId="6550">
        <row r="9">
          <cell r="A9" t="str">
            <v>A</v>
          </cell>
        </row>
      </sheetData>
      <sheetData sheetId="6551">
        <row r="9">
          <cell r="A9" t="str">
            <v>A</v>
          </cell>
        </row>
      </sheetData>
      <sheetData sheetId="6552">
        <row r="9">
          <cell r="A9" t="str">
            <v>A</v>
          </cell>
        </row>
      </sheetData>
      <sheetData sheetId="6553">
        <row r="9">
          <cell r="A9" t="str">
            <v>A</v>
          </cell>
        </row>
      </sheetData>
      <sheetData sheetId="6554">
        <row r="9">
          <cell r="A9" t="str">
            <v>A</v>
          </cell>
        </row>
      </sheetData>
      <sheetData sheetId="6555">
        <row r="9">
          <cell r="A9" t="str">
            <v>A</v>
          </cell>
        </row>
      </sheetData>
      <sheetData sheetId="6556">
        <row r="9">
          <cell r="A9" t="str">
            <v>A</v>
          </cell>
        </row>
      </sheetData>
      <sheetData sheetId="6557">
        <row r="9">
          <cell r="A9" t="str">
            <v>A</v>
          </cell>
        </row>
      </sheetData>
      <sheetData sheetId="6558">
        <row r="9">
          <cell r="A9" t="str">
            <v>A</v>
          </cell>
        </row>
      </sheetData>
      <sheetData sheetId="6559">
        <row r="9">
          <cell r="A9" t="str">
            <v>A</v>
          </cell>
        </row>
      </sheetData>
      <sheetData sheetId="6560">
        <row r="9">
          <cell r="A9" t="str">
            <v>A</v>
          </cell>
        </row>
      </sheetData>
      <sheetData sheetId="6561">
        <row r="9">
          <cell r="A9" t="str">
            <v>A</v>
          </cell>
        </row>
      </sheetData>
      <sheetData sheetId="6562">
        <row r="9">
          <cell r="A9" t="str">
            <v>A</v>
          </cell>
        </row>
      </sheetData>
      <sheetData sheetId="6563">
        <row r="9">
          <cell r="A9" t="str">
            <v>A</v>
          </cell>
        </row>
      </sheetData>
      <sheetData sheetId="6564">
        <row r="9">
          <cell r="A9" t="str">
            <v>A</v>
          </cell>
        </row>
      </sheetData>
      <sheetData sheetId="6565">
        <row r="9">
          <cell r="A9" t="str">
            <v>A</v>
          </cell>
        </row>
      </sheetData>
      <sheetData sheetId="6566">
        <row r="9">
          <cell r="A9" t="str">
            <v>A</v>
          </cell>
        </row>
      </sheetData>
      <sheetData sheetId="6567">
        <row r="9">
          <cell r="A9" t="str">
            <v>A</v>
          </cell>
        </row>
      </sheetData>
      <sheetData sheetId="6568">
        <row r="9">
          <cell r="A9" t="str">
            <v>A</v>
          </cell>
        </row>
      </sheetData>
      <sheetData sheetId="6569">
        <row r="9">
          <cell r="A9" t="str">
            <v>A</v>
          </cell>
        </row>
      </sheetData>
      <sheetData sheetId="6570">
        <row r="9">
          <cell r="A9" t="str">
            <v>A</v>
          </cell>
        </row>
      </sheetData>
      <sheetData sheetId="6571">
        <row r="9">
          <cell r="A9" t="str">
            <v>A</v>
          </cell>
        </row>
      </sheetData>
      <sheetData sheetId="6572">
        <row r="9">
          <cell r="A9" t="str">
            <v>A</v>
          </cell>
        </row>
      </sheetData>
      <sheetData sheetId="6573">
        <row r="9">
          <cell r="A9" t="str">
            <v>A</v>
          </cell>
        </row>
      </sheetData>
      <sheetData sheetId="6574">
        <row r="9">
          <cell r="A9" t="str">
            <v>A</v>
          </cell>
        </row>
      </sheetData>
      <sheetData sheetId="6575">
        <row r="9">
          <cell r="A9" t="str">
            <v>A</v>
          </cell>
        </row>
      </sheetData>
      <sheetData sheetId="6576">
        <row r="9">
          <cell r="A9" t="str">
            <v>A</v>
          </cell>
        </row>
      </sheetData>
      <sheetData sheetId="6577">
        <row r="9">
          <cell r="A9" t="str">
            <v>A</v>
          </cell>
        </row>
      </sheetData>
      <sheetData sheetId="6578">
        <row r="9">
          <cell r="A9" t="str">
            <v>A</v>
          </cell>
        </row>
      </sheetData>
      <sheetData sheetId="6579">
        <row r="9">
          <cell r="A9" t="str">
            <v>A</v>
          </cell>
        </row>
      </sheetData>
      <sheetData sheetId="6580">
        <row r="9">
          <cell r="A9" t="str">
            <v>A</v>
          </cell>
        </row>
      </sheetData>
      <sheetData sheetId="6581">
        <row r="9">
          <cell r="A9" t="str">
            <v>A</v>
          </cell>
        </row>
      </sheetData>
      <sheetData sheetId="6582">
        <row r="9">
          <cell r="A9" t="str">
            <v>A</v>
          </cell>
        </row>
      </sheetData>
      <sheetData sheetId="6583">
        <row r="9">
          <cell r="A9" t="str">
            <v>A</v>
          </cell>
        </row>
      </sheetData>
      <sheetData sheetId="6584">
        <row r="9">
          <cell r="A9" t="str">
            <v>A</v>
          </cell>
        </row>
      </sheetData>
      <sheetData sheetId="6585">
        <row r="9">
          <cell r="A9" t="str">
            <v>A</v>
          </cell>
        </row>
      </sheetData>
      <sheetData sheetId="6586">
        <row r="9">
          <cell r="A9" t="str">
            <v>A</v>
          </cell>
        </row>
      </sheetData>
      <sheetData sheetId="6587">
        <row r="9">
          <cell r="A9" t="str">
            <v>A</v>
          </cell>
        </row>
      </sheetData>
      <sheetData sheetId="6588">
        <row r="9">
          <cell r="A9" t="str">
            <v>A</v>
          </cell>
        </row>
      </sheetData>
      <sheetData sheetId="6589">
        <row r="9">
          <cell r="A9" t="str">
            <v>A</v>
          </cell>
        </row>
      </sheetData>
      <sheetData sheetId="6590">
        <row r="9">
          <cell r="A9" t="str">
            <v>A</v>
          </cell>
        </row>
      </sheetData>
      <sheetData sheetId="6591">
        <row r="9">
          <cell r="A9" t="str">
            <v>A</v>
          </cell>
        </row>
      </sheetData>
      <sheetData sheetId="6592">
        <row r="9">
          <cell r="A9" t="str">
            <v>A</v>
          </cell>
        </row>
      </sheetData>
      <sheetData sheetId="6593">
        <row r="9">
          <cell r="A9" t="str">
            <v>A</v>
          </cell>
        </row>
      </sheetData>
      <sheetData sheetId="6594">
        <row r="9">
          <cell r="A9" t="str">
            <v>A</v>
          </cell>
        </row>
      </sheetData>
      <sheetData sheetId="6595">
        <row r="9">
          <cell r="A9" t="str">
            <v>A</v>
          </cell>
        </row>
      </sheetData>
      <sheetData sheetId="6596">
        <row r="9">
          <cell r="A9" t="str">
            <v>A</v>
          </cell>
        </row>
      </sheetData>
      <sheetData sheetId="6597">
        <row r="9">
          <cell r="A9" t="str">
            <v>A</v>
          </cell>
        </row>
      </sheetData>
      <sheetData sheetId="6598">
        <row r="9">
          <cell r="A9" t="str">
            <v>A</v>
          </cell>
        </row>
      </sheetData>
      <sheetData sheetId="6599">
        <row r="9">
          <cell r="A9" t="str">
            <v>A</v>
          </cell>
        </row>
      </sheetData>
      <sheetData sheetId="6600">
        <row r="9">
          <cell r="A9" t="str">
            <v>A</v>
          </cell>
        </row>
      </sheetData>
      <sheetData sheetId="6601">
        <row r="9">
          <cell r="A9" t="str">
            <v>A</v>
          </cell>
        </row>
      </sheetData>
      <sheetData sheetId="6602">
        <row r="9">
          <cell r="A9" t="str">
            <v>A</v>
          </cell>
        </row>
      </sheetData>
      <sheetData sheetId="6603">
        <row r="9">
          <cell r="A9" t="str">
            <v>A</v>
          </cell>
        </row>
      </sheetData>
      <sheetData sheetId="6604">
        <row r="9">
          <cell r="A9" t="str">
            <v>A</v>
          </cell>
        </row>
      </sheetData>
      <sheetData sheetId="6605">
        <row r="9">
          <cell r="A9" t="str">
            <v>A</v>
          </cell>
        </row>
      </sheetData>
      <sheetData sheetId="6606">
        <row r="9">
          <cell r="A9" t="str">
            <v>A</v>
          </cell>
        </row>
      </sheetData>
      <sheetData sheetId="6607">
        <row r="9">
          <cell r="A9" t="str">
            <v>A</v>
          </cell>
        </row>
      </sheetData>
      <sheetData sheetId="6608">
        <row r="9">
          <cell r="A9" t="str">
            <v>A</v>
          </cell>
        </row>
      </sheetData>
      <sheetData sheetId="6609">
        <row r="9">
          <cell r="A9" t="str">
            <v>A</v>
          </cell>
        </row>
      </sheetData>
      <sheetData sheetId="6610">
        <row r="9">
          <cell r="A9" t="str">
            <v>A</v>
          </cell>
        </row>
      </sheetData>
      <sheetData sheetId="6611">
        <row r="9">
          <cell r="A9" t="str">
            <v>A</v>
          </cell>
        </row>
      </sheetData>
      <sheetData sheetId="6612">
        <row r="9">
          <cell r="A9" t="str">
            <v>A</v>
          </cell>
        </row>
      </sheetData>
      <sheetData sheetId="6613">
        <row r="9">
          <cell r="A9" t="str">
            <v>A</v>
          </cell>
        </row>
      </sheetData>
      <sheetData sheetId="6614">
        <row r="9">
          <cell r="A9" t="str">
            <v>A</v>
          </cell>
        </row>
      </sheetData>
      <sheetData sheetId="6615">
        <row r="9">
          <cell r="A9" t="str">
            <v>A</v>
          </cell>
        </row>
      </sheetData>
      <sheetData sheetId="6616">
        <row r="9">
          <cell r="A9" t="str">
            <v>A</v>
          </cell>
        </row>
      </sheetData>
      <sheetData sheetId="6617">
        <row r="9">
          <cell r="A9" t="str">
            <v>A</v>
          </cell>
        </row>
      </sheetData>
      <sheetData sheetId="6618">
        <row r="9">
          <cell r="A9" t="str">
            <v>A</v>
          </cell>
        </row>
      </sheetData>
      <sheetData sheetId="6619">
        <row r="9">
          <cell r="A9" t="str">
            <v>A</v>
          </cell>
        </row>
      </sheetData>
      <sheetData sheetId="6620">
        <row r="9">
          <cell r="A9" t="str">
            <v>A</v>
          </cell>
        </row>
      </sheetData>
      <sheetData sheetId="6621">
        <row r="9">
          <cell r="A9" t="str">
            <v>A</v>
          </cell>
        </row>
      </sheetData>
      <sheetData sheetId="6622">
        <row r="9">
          <cell r="A9" t="str">
            <v>A</v>
          </cell>
        </row>
      </sheetData>
      <sheetData sheetId="6623">
        <row r="9">
          <cell r="A9" t="str">
            <v>A</v>
          </cell>
        </row>
      </sheetData>
      <sheetData sheetId="6624">
        <row r="9">
          <cell r="A9" t="str">
            <v>A</v>
          </cell>
        </row>
      </sheetData>
      <sheetData sheetId="6625">
        <row r="9">
          <cell r="A9" t="str">
            <v>A</v>
          </cell>
        </row>
      </sheetData>
      <sheetData sheetId="6626">
        <row r="9">
          <cell r="A9" t="str">
            <v>A</v>
          </cell>
        </row>
      </sheetData>
      <sheetData sheetId="6627">
        <row r="9">
          <cell r="A9" t="str">
            <v>A</v>
          </cell>
        </row>
      </sheetData>
      <sheetData sheetId="6628">
        <row r="9">
          <cell r="A9" t="str">
            <v>A</v>
          </cell>
        </row>
      </sheetData>
      <sheetData sheetId="6629">
        <row r="9">
          <cell r="A9" t="str">
            <v>A</v>
          </cell>
        </row>
      </sheetData>
      <sheetData sheetId="6630">
        <row r="9">
          <cell r="A9" t="str">
            <v>A</v>
          </cell>
        </row>
      </sheetData>
      <sheetData sheetId="6631">
        <row r="9">
          <cell r="A9" t="str">
            <v>A</v>
          </cell>
        </row>
      </sheetData>
      <sheetData sheetId="6632">
        <row r="9">
          <cell r="A9" t="str">
            <v>A</v>
          </cell>
        </row>
      </sheetData>
      <sheetData sheetId="6633">
        <row r="9">
          <cell r="A9" t="str">
            <v>A</v>
          </cell>
        </row>
      </sheetData>
      <sheetData sheetId="6634">
        <row r="9">
          <cell r="A9" t="str">
            <v>A</v>
          </cell>
        </row>
      </sheetData>
      <sheetData sheetId="6635">
        <row r="9">
          <cell r="A9" t="str">
            <v>A</v>
          </cell>
        </row>
      </sheetData>
      <sheetData sheetId="6636">
        <row r="9">
          <cell r="A9" t="str">
            <v>A</v>
          </cell>
        </row>
      </sheetData>
      <sheetData sheetId="6637">
        <row r="9">
          <cell r="A9" t="str">
            <v>A</v>
          </cell>
        </row>
      </sheetData>
      <sheetData sheetId="6638">
        <row r="9">
          <cell r="A9" t="str">
            <v>A</v>
          </cell>
        </row>
      </sheetData>
      <sheetData sheetId="6639">
        <row r="9">
          <cell r="A9" t="str">
            <v>A</v>
          </cell>
        </row>
      </sheetData>
      <sheetData sheetId="6640">
        <row r="9">
          <cell r="A9" t="str">
            <v>A</v>
          </cell>
        </row>
      </sheetData>
      <sheetData sheetId="6641">
        <row r="9">
          <cell r="A9" t="str">
            <v>A</v>
          </cell>
        </row>
      </sheetData>
      <sheetData sheetId="6642">
        <row r="9">
          <cell r="A9" t="str">
            <v>A</v>
          </cell>
        </row>
      </sheetData>
      <sheetData sheetId="6643">
        <row r="9">
          <cell r="A9" t="str">
            <v>A</v>
          </cell>
        </row>
      </sheetData>
      <sheetData sheetId="6644">
        <row r="9">
          <cell r="A9" t="str">
            <v>A</v>
          </cell>
        </row>
      </sheetData>
      <sheetData sheetId="6645">
        <row r="9">
          <cell r="A9" t="str">
            <v>A</v>
          </cell>
        </row>
      </sheetData>
      <sheetData sheetId="6646">
        <row r="9">
          <cell r="A9" t="str">
            <v>A</v>
          </cell>
        </row>
      </sheetData>
      <sheetData sheetId="6647">
        <row r="9">
          <cell r="A9" t="str">
            <v>A</v>
          </cell>
        </row>
      </sheetData>
      <sheetData sheetId="6648">
        <row r="9">
          <cell r="A9" t="str">
            <v>A</v>
          </cell>
        </row>
      </sheetData>
      <sheetData sheetId="6649">
        <row r="9">
          <cell r="A9" t="str">
            <v>A</v>
          </cell>
        </row>
      </sheetData>
      <sheetData sheetId="6650">
        <row r="9">
          <cell r="A9" t="str">
            <v>A</v>
          </cell>
        </row>
      </sheetData>
      <sheetData sheetId="6651">
        <row r="9">
          <cell r="A9" t="str">
            <v>A</v>
          </cell>
        </row>
      </sheetData>
      <sheetData sheetId="6652">
        <row r="9">
          <cell r="A9" t="str">
            <v>A</v>
          </cell>
        </row>
      </sheetData>
      <sheetData sheetId="6653">
        <row r="9">
          <cell r="A9" t="str">
            <v>A</v>
          </cell>
        </row>
      </sheetData>
      <sheetData sheetId="6654">
        <row r="9">
          <cell r="A9" t="str">
            <v>A</v>
          </cell>
        </row>
      </sheetData>
      <sheetData sheetId="6655">
        <row r="9">
          <cell r="A9" t="str">
            <v>A</v>
          </cell>
        </row>
      </sheetData>
      <sheetData sheetId="6656">
        <row r="9">
          <cell r="A9" t="str">
            <v>A</v>
          </cell>
        </row>
      </sheetData>
      <sheetData sheetId="6657">
        <row r="9">
          <cell r="A9" t="str">
            <v>A</v>
          </cell>
        </row>
      </sheetData>
      <sheetData sheetId="6658">
        <row r="9">
          <cell r="A9" t="str">
            <v>A</v>
          </cell>
        </row>
      </sheetData>
      <sheetData sheetId="6659">
        <row r="9">
          <cell r="A9" t="str">
            <v>A</v>
          </cell>
        </row>
      </sheetData>
      <sheetData sheetId="6660">
        <row r="9">
          <cell r="A9" t="str">
            <v>A</v>
          </cell>
        </row>
      </sheetData>
      <sheetData sheetId="6661">
        <row r="9">
          <cell r="A9" t="str">
            <v>A</v>
          </cell>
        </row>
      </sheetData>
      <sheetData sheetId="6662">
        <row r="9">
          <cell r="A9" t="str">
            <v>A</v>
          </cell>
        </row>
      </sheetData>
      <sheetData sheetId="6663">
        <row r="9">
          <cell r="A9" t="str">
            <v>A</v>
          </cell>
        </row>
      </sheetData>
      <sheetData sheetId="6664">
        <row r="9">
          <cell r="A9" t="str">
            <v>A</v>
          </cell>
        </row>
      </sheetData>
      <sheetData sheetId="6665">
        <row r="9">
          <cell r="A9" t="str">
            <v>A</v>
          </cell>
        </row>
      </sheetData>
      <sheetData sheetId="6666">
        <row r="9">
          <cell r="A9" t="str">
            <v>A</v>
          </cell>
        </row>
      </sheetData>
      <sheetData sheetId="6667">
        <row r="9">
          <cell r="A9" t="str">
            <v>A</v>
          </cell>
        </row>
      </sheetData>
      <sheetData sheetId="6668">
        <row r="9">
          <cell r="A9" t="str">
            <v>A</v>
          </cell>
        </row>
      </sheetData>
      <sheetData sheetId="6669">
        <row r="9">
          <cell r="A9" t="str">
            <v>A</v>
          </cell>
        </row>
      </sheetData>
      <sheetData sheetId="6670">
        <row r="9">
          <cell r="A9" t="str">
            <v>A</v>
          </cell>
        </row>
      </sheetData>
      <sheetData sheetId="6671">
        <row r="9">
          <cell r="A9" t="str">
            <v>A</v>
          </cell>
        </row>
      </sheetData>
      <sheetData sheetId="6672">
        <row r="9">
          <cell r="A9" t="str">
            <v>A</v>
          </cell>
        </row>
      </sheetData>
      <sheetData sheetId="6673">
        <row r="9">
          <cell r="A9" t="str">
            <v>A</v>
          </cell>
        </row>
      </sheetData>
      <sheetData sheetId="6674">
        <row r="9">
          <cell r="A9" t="str">
            <v>A</v>
          </cell>
        </row>
      </sheetData>
      <sheetData sheetId="6675">
        <row r="9">
          <cell r="A9" t="str">
            <v>A</v>
          </cell>
        </row>
      </sheetData>
      <sheetData sheetId="6676">
        <row r="9">
          <cell r="A9" t="str">
            <v>A</v>
          </cell>
        </row>
      </sheetData>
      <sheetData sheetId="6677">
        <row r="9">
          <cell r="A9" t="str">
            <v>A</v>
          </cell>
        </row>
      </sheetData>
      <sheetData sheetId="6678">
        <row r="9">
          <cell r="A9" t="str">
            <v>A</v>
          </cell>
        </row>
      </sheetData>
      <sheetData sheetId="6679">
        <row r="9">
          <cell r="A9" t="str">
            <v>A</v>
          </cell>
        </row>
      </sheetData>
      <sheetData sheetId="6680">
        <row r="9">
          <cell r="A9" t="str">
            <v>A</v>
          </cell>
        </row>
      </sheetData>
      <sheetData sheetId="6681">
        <row r="9">
          <cell r="A9" t="str">
            <v>A</v>
          </cell>
        </row>
      </sheetData>
      <sheetData sheetId="6682">
        <row r="9">
          <cell r="A9" t="str">
            <v>A</v>
          </cell>
        </row>
      </sheetData>
      <sheetData sheetId="6683">
        <row r="9">
          <cell r="A9" t="str">
            <v>A</v>
          </cell>
        </row>
      </sheetData>
      <sheetData sheetId="6684">
        <row r="9">
          <cell r="A9" t="str">
            <v>A</v>
          </cell>
        </row>
      </sheetData>
      <sheetData sheetId="6685">
        <row r="9">
          <cell r="A9" t="str">
            <v>A</v>
          </cell>
        </row>
      </sheetData>
      <sheetData sheetId="6686">
        <row r="9">
          <cell r="A9" t="str">
            <v>A</v>
          </cell>
        </row>
      </sheetData>
      <sheetData sheetId="6687">
        <row r="9">
          <cell r="A9" t="str">
            <v>A</v>
          </cell>
        </row>
      </sheetData>
      <sheetData sheetId="6688">
        <row r="9">
          <cell r="A9" t="str">
            <v>A</v>
          </cell>
        </row>
      </sheetData>
      <sheetData sheetId="6689">
        <row r="9">
          <cell r="A9" t="str">
            <v>A</v>
          </cell>
        </row>
      </sheetData>
      <sheetData sheetId="6690">
        <row r="9">
          <cell r="A9" t="str">
            <v>A</v>
          </cell>
        </row>
      </sheetData>
      <sheetData sheetId="6691">
        <row r="9">
          <cell r="A9" t="str">
            <v>A</v>
          </cell>
        </row>
      </sheetData>
      <sheetData sheetId="6692">
        <row r="9">
          <cell r="A9" t="str">
            <v>A</v>
          </cell>
        </row>
      </sheetData>
      <sheetData sheetId="6693">
        <row r="9">
          <cell r="A9" t="str">
            <v>A</v>
          </cell>
        </row>
      </sheetData>
      <sheetData sheetId="6694">
        <row r="9">
          <cell r="A9" t="str">
            <v>A</v>
          </cell>
        </row>
      </sheetData>
      <sheetData sheetId="6695">
        <row r="9">
          <cell r="A9" t="str">
            <v>A</v>
          </cell>
        </row>
      </sheetData>
      <sheetData sheetId="6696">
        <row r="9">
          <cell r="A9" t="str">
            <v>A</v>
          </cell>
        </row>
      </sheetData>
      <sheetData sheetId="6697">
        <row r="9">
          <cell r="A9" t="str">
            <v>A</v>
          </cell>
        </row>
      </sheetData>
      <sheetData sheetId="6698">
        <row r="9">
          <cell r="A9" t="str">
            <v>A</v>
          </cell>
        </row>
      </sheetData>
      <sheetData sheetId="6699">
        <row r="9">
          <cell r="A9" t="str">
            <v>A</v>
          </cell>
        </row>
      </sheetData>
      <sheetData sheetId="6700">
        <row r="9">
          <cell r="A9" t="str">
            <v>A</v>
          </cell>
        </row>
      </sheetData>
      <sheetData sheetId="6701">
        <row r="9">
          <cell r="A9" t="str">
            <v>A</v>
          </cell>
        </row>
      </sheetData>
      <sheetData sheetId="6702">
        <row r="9">
          <cell r="A9" t="str">
            <v>A</v>
          </cell>
        </row>
      </sheetData>
      <sheetData sheetId="6703">
        <row r="9">
          <cell r="A9" t="str">
            <v>A</v>
          </cell>
        </row>
      </sheetData>
      <sheetData sheetId="6704">
        <row r="9">
          <cell r="A9" t="str">
            <v>A</v>
          </cell>
        </row>
      </sheetData>
      <sheetData sheetId="6705">
        <row r="9">
          <cell r="A9" t="str">
            <v>A</v>
          </cell>
        </row>
      </sheetData>
      <sheetData sheetId="6706">
        <row r="9">
          <cell r="A9" t="str">
            <v>A</v>
          </cell>
        </row>
      </sheetData>
      <sheetData sheetId="6707">
        <row r="9">
          <cell r="A9" t="str">
            <v>A</v>
          </cell>
        </row>
      </sheetData>
      <sheetData sheetId="6708">
        <row r="9">
          <cell r="A9" t="str">
            <v>A</v>
          </cell>
        </row>
      </sheetData>
      <sheetData sheetId="6709">
        <row r="9">
          <cell r="A9" t="str">
            <v>A</v>
          </cell>
        </row>
      </sheetData>
      <sheetData sheetId="6710">
        <row r="9">
          <cell r="A9" t="str">
            <v>A</v>
          </cell>
        </row>
      </sheetData>
      <sheetData sheetId="6711">
        <row r="9">
          <cell r="A9" t="str">
            <v>A</v>
          </cell>
        </row>
      </sheetData>
      <sheetData sheetId="6712">
        <row r="9">
          <cell r="A9" t="str">
            <v>A</v>
          </cell>
        </row>
      </sheetData>
      <sheetData sheetId="6713">
        <row r="9">
          <cell r="A9" t="str">
            <v>A</v>
          </cell>
        </row>
      </sheetData>
      <sheetData sheetId="6714">
        <row r="9">
          <cell r="A9" t="str">
            <v>A</v>
          </cell>
        </row>
      </sheetData>
      <sheetData sheetId="6715">
        <row r="9">
          <cell r="A9" t="str">
            <v>A</v>
          </cell>
        </row>
      </sheetData>
      <sheetData sheetId="6716">
        <row r="9">
          <cell r="A9" t="str">
            <v>A</v>
          </cell>
        </row>
      </sheetData>
      <sheetData sheetId="6717">
        <row r="9">
          <cell r="A9" t="str">
            <v>A</v>
          </cell>
        </row>
      </sheetData>
      <sheetData sheetId="6718">
        <row r="9">
          <cell r="A9" t="str">
            <v>A</v>
          </cell>
        </row>
      </sheetData>
      <sheetData sheetId="6719">
        <row r="9">
          <cell r="A9" t="str">
            <v>A</v>
          </cell>
        </row>
      </sheetData>
      <sheetData sheetId="6720">
        <row r="9">
          <cell r="A9" t="str">
            <v>A</v>
          </cell>
        </row>
      </sheetData>
      <sheetData sheetId="6721">
        <row r="9">
          <cell r="A9" t="str">
            <v>A</v>
          </cell>
        </row>
      </sheetData>
      <sheetData sheetId="6722">
        <row r="9">
          <cell r="A9" t="str">
            <v>A</v>
          </cell>
        </row>
      </sheetData>
      <sheetData sheetId="6723">
        <row r="9">
          <cell r="A9" t="str">
            <v>A</v>
          </cell>
        </row>
      </sheetData>
      <sheetData sheetId="6724">
        <row r="9">
          <cell r="A9" t="str">
            <v>A</v>
          </cell>
        </row>
      </sheetData>
      <sheetData sheetId="6725">
        <row r="9">
          <cell r="A9" t="str">
            <v>A</v>
          </cell>
        </row>
      </sheetData>
      <sheetData sheetId="6726">
        <row r="9">
          <cell r="A9" t="str">
            <v>A</v>
          </cell>
        </row>
      </sheetData>
      <sheetData sheetId="6727">
        <row r="9">
          <cell r="A9" t="str">
            <v>A</v>
          </cell>
        </row>
      </sheetData>
      <sheetData sheetId="6728">
        <row r="9">
          <cell r="A9" t="str">
            <v>A</v>
          </cell>
        </row>
      </sheetData>
      <sheetData sheetId="6729">
        <row r="9">
          <cell r="A9" t="str">
            <v>A</v>
          </cell>
        </row>
      </sheetData>
      <sheetData sheetId="6730">
        <row r="9">
          <cell r="A9" t="str">
            <v>A</v>
          </cell>
        </row>
      </sheetData>
      <sheetData sheetId="6731">
        <row r="9">
          <cell r="A9" t="str">
            <v>A</v>
          </cell>
        </row>
      </sheetData>
      <sheetData sheetId="6732">
        <row r="9">
          <cell r="A9" t="str">
            <v>A</v>
          </cell>
        </row>
      </sheetData>
      <sheetData sheetId="6733">
        <row r="9">
          <cell r="A9" t="str">
            <v>A</v>
          </cell>
        </row>
      </sheetData>
      <sheetData sheetId="6734">
        <row r="9">
          <cell r="A9" t="str">
            <v>A</v>
          </cell>
        </row>
      </sheetData>
      <sheetData sheetId="6735">
        <row r="9">
          <cell r="A9" t="str">
            <v>A</v>
          </cell>
        </row>
      </sheetData>
      <sheetData sheetId="6736">
        <row r="9">
          <cell r="A9" t="str">
            <v>A</v>
          </cell>
        </row>
      </sheetData>
      <sheetData sheetId="6737">
        <row r="9">
          <cell r="A9" t="str">
            <v>A</v>
          </cell>
        </row>
      </sheetData>
      <sheetData sheetId="6738">
        <row r="9">
          <cell r="A9" t="str">
            <v>A</v>
          </cell>
        </row>
      </sheetData>
      <sheetData sheetId="6739">
        <row r="9">
          <cell r="A9" t="str">
            <v>A</v>
          </cell>
        </row>
      </sheetData>
      <sheetData sheetId="6740">
        <row r="9">
          <cell r="A9" t="str">
            <v>A</v>
          </cell>
        </row>
      </sheetData>
      <sheetData sheetId="6741">
        <row r="9">
          <cell r="A9" t="str">
            <v>A</v>
          </cell>
        </row>
      </sheetData>
      <sheetData sheetId="6742">
        <row r="9">
          <cell r="A9" t="str">
            <v>A</v>
          </cell>
        </row>
      </sheetData>
      <sheetData sheetId="6743">
        <row r="9">
          <cell r="A9" t="str">
            <v>A</v>
          </cell>
        </row>
      </sheetData>
      <sheetData sheetId="6744">
        <row r="9">
          <cell r="A9" t="str">
            <v>A</v>
          </cell>
        </row>
      </sheetData>
      <sheetData sheetId="6745">
        <row r="9">
          <cell r="A9" t="str">
            <v>A</v>
          </cell>
        </row>
      </sheetData>
      <sheetData sheetId="6746">
        <row r="9">
          <cell r="A9" t="str">
            <v>A</v>
          </cell>
        </row>
      </sheetData>
      <sheetData sheetId="6747">
        <row r="9">
          <cell r="A9" t="str">
            <v>A</v>
          </cell>
        </row>
      </sheetData>
      <sheetData sheetId="6748">
        <row r="9">
          <cell r="A9" t="str">
            <v>A</v>
          </cell>
        </row>
      </sheetData>
      <sheetData sheetId="6749">
        <row r="9">
          <cell r="A9" t="str">
            <v>A</v>
          </cell>
        </row>
      </sheetData>
      <sheetData sheetId="6750">
        <row r="9">
          <cell r="A9" t="str">
            <v>A</v>
          </cell>
        </row>
      </sheetData>
      <sheetData sheetId="6751">
        <row r="9">
          <cell r="A9" t="str">
            <v>A</v>
          </cell>
        </row>
      </sheetData>
      <sheetData sheetId="6752">
        <row r="9">
          <cell r="A9" t="str">
            <v>A</v>
          </cell>
        </row>
      </sheetData>
      <sheetData sheetId="6753">
        <row r="9">
          <cell r="A9" t="str">
            <v>A</v>
          </cell>
        </row>
      </sheetData>
      <sheetData sheetId="6754">
        <row r="9">
          <cell r="A9" t="str">
            <v>A</v>
          </cell>
        </row>
      </sheetData>
      <sheetData sheetId="6755">
        <row r="9">
          <cell r="A9" t="str">
            <v>A</v>
          </cell>
        </row>
      </sheetData>
      <sheetData sheetId="6756">
        <row r="9">
          <cell r="A9" t="str">
            <v>A</v>
          </cell>
        </row>
      </sheetData>
      <sheetData sheetId="6757">
        <row r="9">
          <cell r="A9" t="str">
            <v>A</v>
          </cell>
        </row>
      </sheetData>
      <sheetData sheetId="6758">
        <row r="9">
          <cell r="A9" t="str">
            <v>A</v>
          </cell>
        </row>
      </sheetData>
      <sheetData sheetId="6759">
        <row r="9">
          <cell r="A9" t="str">
            <v>A</v>
          </cell>
        </row>
      </sheetData>
      <sheetData sheetId="6760">
        <row r="9">
          <cell r="A9" t="str">
            <v>A</v>
          </cell>
        </row>
      </sheetData>
      <sheetData sheetId="6761">
        <row r="9">
          <cell r="A9" t="str">
            <v>A</v>
          </cell>
        </row>
      </sheetData>
      <sheetData sheetId="6762">
        <row r="9">
          <cell r="A9" t="str">
            <v>A</v>
          </cell>
        </row>
      </sheetData>
      <sheetData sheetId="6763">
        <row r="9">
          <cell r="A9" t="str">
            <v>A</v>
          </cell>
        </row>
      </sheetData>
      <sheetData sheetId="6764">
        <row r="9">
          <cell r="A9" t="str">
            <v>A</v>
          </cell>
        </row>
      </sheetData>
      <sheetData sheetId="6765">
        <row r="9">
          <cell r="A9" t="str">
            <v>A</v>
          </cell>
        </row>
      </sheetData>
      <sheetData sheetId="6766">
        <row r="9">
          <cell r="A9" t="str">
            <v>A</v>
          </cell>
        </row>
      </sheetData>
      <sheetData sheetId="6767">
        <row r="9">
          <cell r="A9" t="str">
            <v>A</v>
          </cell>
        </row>
      </sheetData>
      <sheetData sheetId="6768">
        <row r="9">
          <cell r="A9" t="str">
            <v>A</v>
          </cell>
        </row>
      </sheetData>
      <sheetData sheetId="6769">
        <row r="9">
          <cell r="A9" t="str">
            <v>A</v>
          </cell>
        </row>
      </sheetData>
      <sheetData sheetId="6770">
        <row r="9">
          <cell r="A9" t="str">
            <v>A</v>
          </cell>
        </row>
      </sheetData>
      <sheetData sheetId="6771">
        <row r="9">
          <cell r="A9" t="str">
            <v>A</v>
          </cell>
        </row>
      </sheetData>
      <sheetData sheetId="6772">
        <row r="9">
          <cell r="A9" t="str">
            <v>A</v>
          </cell>
        </row>
      </sheetData>
      <sheetData sheetId="6773">
        <row r="9">
          <cell r="A9" t="str">
            <v>A</v>
          </cell>
        </row>
      </sheetData>
      <sheetData sheetId="6774">
        <row r="9">
          <cell r="A9" t="str">
            <v>A</v>
          </cell>
        </row>
      </sheetData>
      <sheetData sheetId="6775">
        <row r="9">
          <cell r="A9" t="str">
            <v>A</v>
          </cell>
        </row>
      </sheetData>
      <sheetData sheetId="6776">
        <row r="9">
          <cell r="A9" t="str">
            <v>A</v>
          </cell>
        </row>
      </sheetData>
      <sheetData sheetId="6777">
        <row r="9">
          <cell r="A9" t="str">
            <v>A</v>
          </cell>
        </row>
      </sheetData>
      <sheetData sheetId="6778">
        <row r="9">
          <cell r="A9" t="str">
            <v>A</v>
          </cell>
        </row>
      </sheetData>
      <sheetData sheetId="6779">
        <row r="9">
          <cell r="A9" t="str">
            <v>A</v>
          </cell>
        </row>
      </sheetData>
      <sheetData sheetId="6780">
        <row r="9">
          <cell r="A9" t="str">
            <v>A</v>
          </cell>
        </row>
      </sheetData>
      <sheetData sheetId="6781">
        <row r="9">
          <cell r="A9" t="str">
            <v>A</v>
          </cell>
        </row>
      </sheetData>
      <sheetData sheetId="6782">
        <row r="9">
          <cell r="A9" t="str">
            <v>A</v>
          </cell>
        </row>
      </sheetData>
      <sheetData sheetId="6783">
        <row r="9">
          <cell r="A9" t="str">
            <v>A</v>
          </cell>
        </row>
      </sheetData>
      <sheetData sheetId="6784">
        <row r="9">
          <cell r="A9" t="str">
            <v>A</v>
          </cell>
        </row>
      </sheetData>
      <sheetData sheetId="6785">
        <row r="9">
          <cell r="A9" t="str">
            <v>A</v>
          </cell>
        </row>
      </sheetData>
      <sheetData sheetId="6786">
        <row r="9">
          <cell r="A9" t="str">
            <v>A</v>
          </cell>
        </row>
      </sheetData>
      <sheetData sheetId="6787">
        <row r="9">
          <cell r="A9" t="str">
            <v>A</v>
          </cell>
        </row>
      </sheetData>
      <sheetData sheetId="6788">
        <row r="9">
          <cell r="A9" t="str">
            <v>A</v>
          </cell>
        </row>
      </sheetData>
      <sheetData sheetId="6789">
        <row r="9">
          <cell r="A9" t="str">
            <v>A</v>
          </cell>
        </row>
      </sheetData>
      <sheetData sheetId="6790">
        <row r="9">
          <cell r="A9" t="str">
            <v>A</v>
          </cell>
        </row>
      </sheetData>
      <sheetData sheetId="6791">
        <row r="9">
          <cell r="A9" t="str">
            <v>A</v>
          </cell>
        </row>
      </sheetData>
      <sheetData sheetId="6792">
        <row r="9">
          <cell r="A9" t="str">
            <v>A</v>
          </cell>
        </row>
      </sheetData>
      <sheetData sheetId="6793">
        <row r="9">
          <cell r="A9" t="str">
            <v>A</v>
          </cell>
        </row>
      </sheetData>
      <sheetData sheetId="6794">
        <row r="9">
          <cell r="A9" t="str">
            <v>A</v>
          </cell>
        </row>
      </sheetData>
      <sheetData sheetId="6795">
        <row r="9">
          <cell r="A9" t="str">
            <v>A</v>
          </cell>
        </row>
      </sheetData>
      <sheetData sheetId="6796">
        <row r="9">
          <cell r="A9" t="str">
            <v>A</v>
          </cell>
        </row>
      </sheetData>
      <sheetData sheetId="6797">
        <row r="9">
          <cell r="A9" t="str">
            <v>A</v>
          </cell>
        </row>
      </sheetData>
      <sheetData sheetId="6798">
        <row r="9">
          <cell r="A9" t="str">
            <v>A</v>
          </cell>
        </row>
      </sheetData>
      <sheetData sheetId="6799">
        <row r="9">
          <cell r="A9" t="str">
            <v>A</v>
          </cell>
        </row>
      </sheetData>
      <sheetData sheetId="6800">
        <row r="9">
          <cell r="A9" t="str">
            <v>A</v>
          </cell>
        </row>
      </sheetData>
      <sheetData sheetId="6801">
        <row r="9">
          <cell r="A9" t="str">
            <v>A</v>
          </cell>
        </row>
      </sheetData>
      <sheetData sheetId="6802">
        <row r="9">
          <cell r="A9" t="str">
            <v>A</v>
          </cell>
        </row>
      </sheetData>
      <sheetData sheetId="6803">
        <row r="9">
          <cell r="A9" t="str">
            <v>A</v>
          </cell>
        </row>
      </sheetData>
      <sheetData sheetId="6804">
        <row r="9">
          <cell r="A9" t="str">
            <v>A</v>
          </cell>
        </row>
      </sheetData>
      <sheetData sheetId="6805">
        <row r="9">
          <cell r="A9" t="str">
            <v>A</v>
          </cell>
        </row>
      </sheetData>
      <sheetData sheetId="6806">
        <row r="9">
          <cell r="A9" t="str">
            <v>A</v>
          </cell>
        </row>
      </sheetData>
      <sheetData sheetId="6807">
        <row r="9">
          <cell r="A9" t="str">
            <v>A</v>
          </cell>
        </row>
      </sheetData>
      <sheetData sheetId="6808">
        <row r="9">
          <cell r="A9" t="str">
            <v>A</v>
          </cell>
        </row>
      </sheetData>
      <sheetData sheetId="6809">
        <row r="9">
          <cell r="A9" t="str">
            <v>A</v>
          </cell>
        </row>
      </sheetData>
      <sheetData sheetId="6810">
        <row r="9">
          <cell r="A9" t="str">
            <v>A</v>
          </cell>
        </row>
      </sheetData>
      <sheetData sheetId="6811">
        <row r="9">
          <cell r="A9" t="str">
            <v>A</v>
          </cell>
        </row>
      </sheetData>
      <sheetData sheetId="6812">
        <row r="9">
          <cell r="A9" t="str">
            <v>A</v>
          </cell>
        </row>
      </sheetData>
      <sheetData sheetId="6813">
        <row r="9">
          <cell r="A9" t="str">
            <v>A</v>
          </cell>
        </row>
      </sheetData>
      <sheetData sheetId="6814">
        <row r="9">
          <cell r="A9" t="str">
            <v>A</v>
          </cell>
        </row>
      </sheetData>
      <sheetData sheetId="6815">
        <row r="9">
          <cell r="A9" t="str">
            <v>A</v>
          </cell>
        </row>
      </sheetData>
      <sheetData sheetId="6816">
        <row r="9">
          <cell r="A9" t="str">
            <v>A</v>
          </cell>
        </row>
      </sheetData>
      <sheetData sheetId="6817">
        <row r="9">
          <cell r="A9" t="str">
            <v>A</v>
          </cell>
        </row>
      </sheetData>
      <sheetData sheetId="6818">
        <row r="9">
          <cell r="A9" t="str">
            <v>A</v>
          </cell>
        </row>
      </sheetData>
      <sheetData sheetId="6819">
        <row r="9">
          <cell r="A9" t="str">
            <v>A</v>
          </cell>
        </row>
      </sheetData>
      <sheetData sheetId="6820">
        <row r="9">
          <cell r="A9" t="str">
            <v>A</v>
          </cell>
        </row>
      </sheetData>
      <sheetData sheetId="6821">
        <row r="9">
          <cell r="A9" t="str">
            <v>A</v>
          </cell>
        </row>
      </sheetData>
      <sheetData sheetId="6822">
        <row r="9">
          <cell r="A9" t="str">
            <v>A</v>
          </cell>
        </row>
      </sheetData>
      <sheetData sheetId="6823">
        <row r="9">
          <cell r="A9" t="str">
            <v>A</v>
          </cell>
        </row>
      </sheetData>
      <sheetData sheetId="6824">
        <row r="9">
          <cell r="A9" t="str">
            <v>A</v>
          </cell>
        </row>
      </sheetData>
      <sheetData sheetId="6825">
        <row r="9">
          <cell r="A9" t="str">
            <v>A</v>
          </cell>
        </row>
      </sheetData>
      <sheetData sheetId="6826">
        <row r="9">
          <cell r="A9" t="str">
            <v>A</v>
          </cell>
        </row>
      </sheetData>
      <sheetData sheetId="6827">
        <row r="9">
          <cell r="A9" t="str">
            <v>A</v>
          </cell>
        </row>
      </sheetData>
      <sheetData sheetId="6828">
        <row r="9">
          <cell r="A9" t="str">
            <v>A</v>
          </cell>
        </row>
      </sheetData>
      <sheetData sheetId="6829">
        <row r="9">
          <cell r="A9" t="str">
            <v>A</v>
          </cell>
        </row>
      </sheetData>
      <sheetData sheetId="6830">
        <row r="9">
          <cell r="A9" t="str">
            <v>A</v>
          </cell>
        </row>
      </sheetData>
      <sheetData sheetId="6831">
        <row r="9">
          <cell r="A9" t="str">
            <v>A</v>
          </cell>
        </row>
      </sheetData>
      <sheetData sheetId="6832">
        <row r="9">
          <cell r="A9" t="str">
            <v>A</v>
          </cell>
        </row>
      </sheetData>
      <sheetData sheetId="6833">
        <row r="9">
          <cell r="A9" t="str">
            <v>A</v>
          </cell>
        </row>
      </sheetData>
      <sheetData sheetId="6834">
        <row r="9">
          <cell r="A9" t="str">
            <v>A</v>
          </cell>
        </row>
      </sheetData>
      <sheetData sheetId="6835">
        <row r="9">
          <cell r="A9" t="str">
            <v>A</v>
          </cell>
        </row>
      </sheetData>
      <sheetData sheetId="6836">
        <row r="9">
          <cell r="A9" t="str">
            <v>A</v>
          </cell>
        </row>
      </sheetData>
      <sheetData sheetId="6837">
        <row r="9">
          <cell r="A9" t="str">
            <v>A</v>
          </cell>
        </row>
      </sheetData>
      <sheetData sheetId="6838">
        <row r="9">
          <cell r="A9" t="str">
            <v>A</v>
          </cell>
        </row>
      </sheetData>
      <sheetData sheetId="6839">
        <row r="9">
          <cell r="A9" t="str">
            <v>A</v>
          </cell>
        </row>
      </sheetData>
      <sheetData sheetId="6840">
        <row r="9">
          <cell r="A9" t="str">
            <v>A</v>
          </cell>
        </row>
      </sheetData>
      <sheetData sheetId="6841">
        <row r="9">
          <cell r="A9" t="str">
            <v>A</v>
          </cell>
        </row>
      </sheetData>
      <sheetData sheetId="6842">
        <row r="9">
          <cell r="A9" t="str">
            <v>A</v>
          </cell>
        </row>
      </sheetData>
      <sheetData sheetId="6843">
        <row r="9">
          <cell r="A9" t="str">
            <v>A</v>
          </cell>
        </row>
      </sheetData>
      <sheetData sheetId="6844">
        <row r="9">
          <cell r="A9" t="str">
            <v>A</v>
          </cell>
        </row>
      </sheetData>
      <sheetData sheetId="6845">
        <row r="9">
          <cell r="A9" t="str">
            <v>A</v>
          </cell>
        </row>
      </sheetData>
      <sheetData sheetId="6846">
        <row r="9">
          <cell r="A9" t="str">
            <v>A</v>
          </cell>
        </row>
      </sheetData>
      <sheetData sheetId="6847">
        <row r="9">
          <cell r="A9" t="str">
            <v>A</v>
          </cell>
        </row>
      </sheetData>
      <sheetData sheetId="6848">
        <row r="9">
          <cell r="A9" t="str">
            <v>A</v>
          </cell>
        </row>
      </sheetData>
      <sheetData sheetId="6849">
        <row r="9">
          <cell r="A9" t="str">
            <v>A</v>
          </cell>
        </row>
      </sheetData>
      <sheetData sheetId="6850">
        <row r="9">
          <cell r="A9" t="str">
            <v>A</v>
          </cell>
        </row>
      </sheetData>
      <sheetData sheetId="6851">
        <row r="9">
          <cell r="A9" t="str">
            <v>A</v>
          </cell>
        </row>
      </sheetData>
      <sheetData sheetId="6852">
        <row r="9">
          <cell r="A9" t="str">
            <v>A</v>
          </cell>
        </row>
      </sheetData>
      <sheetData sheetId="6853">
        <row r="9">
          <cell r="A9" t="str">
            <v>A</v>
          </cell>
        </row>
      </sheetData>
      <sheetData sheetId="6854">
        <row r="9">
          <cell r="A9" t="str">
            <v>A</v>
          </cell>
        </row>
      </sheetData>
      <sheetData sheetId="6855">
        <row r="9">
          <cell r="A9" t="str">
            <v>A</v>
          </cell>
        </row>
      </sheetData>
      <sheetData sheetId="6856">
        <row r="9">
          <cell r="A9" t="str">
            <v>A</v>
          </cell>
        </row>
      </sheetData>
      <sheetData sheetId="6857">
        <row r="9">
          <cell r="A9" t="str">
            <v>A</v>
          </cell>
        </row>
      </sheetData>
      <sheetData sheetId="6858">
        <row r="9">
          <cell r="A9" t="str">
            <v>A</v>
          </cell>
        </row>
      </sheetData>
      <sheetData sheetId="6859">
        <row r="9">
          <cell r="A9" t="str">
            <v>A</v>
          </cell>
        </row>
      </sheetData>
      <sheetData sheetId="6860">
        <row r="9">
          <cell r="A9" t="str">
            <v>A</v>
          </cell>
        </row>
      </sheetData>
      <sheetData sheetId="6861">
        <row r="9">
          <cell r="A9" t="str">
            <v>A</v>
          </cell>
        </row>
      </sheetData>
      <sheetData sheetId="6862">
        <row r="9">
          <cell r="A9" t="str">
            <v>A</v>
          </cell>
        </row>
      </sheetData>
      <sheetData sheetId="6863">
        <row r="9">
          <cell r="A9" t="str">
            <v>A</v>
          </cell>
        </row>
      </sheetData>
      <sheetData sheetId="6864">
        <row r="9">
          <cell r="A9" t="str">
            <v>A</v>
          </cell>
        </row>
      </sheetData>
      <sheetData sheetId="6865">
        <row r="9">
          <cell r="A9" t="str">
            <v>A</v>
          </cell>
        </row>
      </sheetData>
      <sheetData sheetId="6866">
        <row r="9">
          <cell r="A9" t="str">
            <v>A</v>
          </cell>
        </row>
      </sheetData>
      <sheetData sheetId="6867">
        <row r="9">
          <cell r="A9" t="str">
            <v>A</v>
          </cell>
        </row>
      </sheetData>
      <sheetData sheetId="6868">
        <row r="9">
          <cell r="A9" t="str">
            <v>A</v>
          </cell>
        </row>
      </sheetData>
      <sheetData sheetId="6869">
        <row r="9">
          <cell r="A9" t="str">
            <v>A</v>
          </cell>
        </row>
      </sheetData>
      <sheetData sheetId="6870">
        <row r="9">
          <cell r="A9" t="str">
            <v>A</v>
          </cell>
        </row>
      </sheetData>
      <sheetData sheetId="6871">
        <row r="9">
          <cell r="A9" t="str">
            <v>A</v>
          </cell>
        </row>
      </sheetData>
      <sheetData sheetId="6872">
        <row r="9">
          <cell r="A9" t="str">
            <v>A</v>
          </cell>
        </row>
      </sheetData>
      <sheetData sheetId="6873">
        <row r="9">
          <cell r="A9" t="str">
            <v>A</v>
          </cell>
        </row>
      </sheetData>
      <sheetData sheetId="6874">
        <row r="9">
          <cell r="A9" t="str">
            <v>A</v>
          </cell>
        </row>
      </sheetData>
      <sheetData sheetId="6875">
        <row r="9">
          <cell r="A9" t="str">
            <v>A</v>
          </cell>
        </row>
      </sheetData>
      <sheetData sheetId="6876">
        <row r="9">
          <cell r="A9" t="str">
            <v>A</v>
          </cell>
        </row>
      </sheetData>
      <sheetData sheetId="6877">
        <row r="9">
          <cell r="A9" t="str">
            <v>A</v>
          </cell>
        </row>
      </sheetData>
      <sheetData sheetId="6878">
        <row r="9">
          <cell r="A9" t="str">
            <v>A</v>
          </cell>
        </row>
      </sheetData>
      <sheetData sheetId="6879">
        <row r="9">
          <cell r="A9" t="str">
            <v>A</v>
          </cell>
        </row>
      </sheetData>
      <sheetData sheetId="6880">
        <row r="9">
          <cell r="A9" t="str">
            <v>A</v>
          </cell>
        </row>
      </sheetData>
      <sheetData sheetId="6881">
        <row r="9">
          <cell r="A9" t="str">
            <v>A</v>
          </cell>
        </row>
      </sheetData>
      <sheetData sheetId="6882">
        <row r="9">
          <cell r="A9" t="str">
            <v>A</v>
          </cell>
        </row>
      </sheetData>
      <sheetData sheetId="6883">
        <row r="9">
          <cell r="A9" t="str">
            <v>A</v>
          </cell>
        </row>
      </sheetData>
      <sheetData sheetId="6884">
        <row r="9">
          <cell r="A9" t="str">
            <v>A</v>
          </cell>
        </row>
      </sheetData>
      <sheetData sheetId="6885">
        <row r="9">
          <cell r="A9" t="str">
            <v>A</v>
          </cell>
        </row>
      </sheetData>
      <sheetData sheetId="6886">
        <row r="9">
          <cell r="A9" t="str">
            <v>A</v>
          </cell>
        </row>
      </sheetData>
      <sheetData sheetId="6887">
        <row r="9">
          <cell r="A9" t="str">
            <v>A</v>
          </cell>
        </row>
      </sheetData>
      <sheetData sheetId="6888">
        <row r="9">
          <cell r="A9" t="str">
            <v>A</v>
          </cell>
        </row>
      </sheetData>
      <sheetData sheetId="6889">
        <row r="9">
          <cell r="A9" t="str">
            <v>A</v>
          </cell>
        </row>
      </sheetData>
      <sheetData sheetId="6890">
        <row r="9">
          <cell r="A9" t="str">
            <v>A</v>
          </cell>
        </row>
      </sheetData>
      <sheetData sheetId="6891">
        <row r="9">
          <cell r="A9" t="str">
            <v>A</v>
          </cell>
        </row>
      </sheetData>
      <sheetData sheetId="6892">
        <row r="9">
          <cell r="A9" t="str">
            <v>A</v>
          </cell>
        </row>
      </sheetData>
      <sheetData sheetId="6893">
        <row r="9">
          <cell r="A9" t="str">
            <v>A</v>
          </cell>
        </row>
      </sheetData>
      <sheetData sheetId="6894">
        <row r="9">
          <cell r="A9" t="str">
            <v>A</v>
          </cell>
        </row>
      </sheetData>
      <sheetData sheetId="6895">
        <row r="9">
          <cell r="A9" t="str">
            <v>A</v>
          </cell>
        </row>
      </sheetData>
      <sheetData sheetId="6896">
        <row r="9">
          <cell r="A9" t="str">
            <v>A</v>
          </cell>
        </row>
      </sheetData>
      <sheetData sheetId="6897">
        <row r="9">
          <cell r="A9" t="str">
            <v>A</v>
          </cell>
        </row>
      </sheetData>
      <sheetData sheetId="6898">
        <row r="9">
          <cell r="A9" t="str">
            <v>A</v>
          </cell>
        </row>
      </sheetData>
      <sheetData sheetId="6899">
        <row r="9">
          <cell r="A9" t="str">
            <v>A</v>
          </cell>
        </row>
      </sheetData>
      <sheetData sheetId="6900">
        <row r="9">
          <cell r="A9" t="str">
            <v>A</v>
          </cell>
        </row>
      </sheetData>
      <sheetData sheetId="6901">
        <row r="9">
          <cell r="A9" t="str">
            <v>A</v>
          </cell>
        </row>
      </sheetData>
      <sheetData sheetId="6902">
        <row r="9">
          <cell r="A9" t="str">
            <v>A</v>
          </cell>
        </row>
      </sheetData>
      <sheetData sheetId="6903">
        <row r="9">
          <cell r="A9" t="str">
            <v>A</v>
          </cell>
        </row>
      </sheetData>
      <sheetData sheetId="6904">
        <row r="9">
          <cell r="A9" t="str">
            <v>A</v>
          </cell>
        </row>
      </sheetData>
      <sheetData sheetId="6905">
        <row r="9">
          <cell r="A9" t="str">
            <v>A</v>
          </cell>
        </row>
      </sheetData>
      <sheetData sheetId="6906">
        <row r="9">
          <cell r="A9" t="str">
            <v>A</v>
          </cell>
        </row>
      </sheetData>
      <sheetData sheetId="6907">
        <row r="9">
          <cell r="A9" t="str">
            <v>A</v>
          </cell>
        </row>
      </sheetData>
      <sheetData sheetId="6908">
        <row r="9">
          <cell r="A9" t="str">
            <v>A</v>
          </cell>
        </row>
      </sheetData>
      <sheetData sheetId="6909">
        <row r="9">
          <cell r="A9" t="str">
            <v>A</v>
          </cell>
        </row>
      </sheetData>
      <sheetData sheetId="6910">
        <row r="9">
          <cell r="A9" t="str">
            <v>A</v>
          </cell>
        </row>
      </sheetData>
      <sheetData sheetId="6911">
        <row r="9">
          <cell r="A9" t="str">
            <v>A</v>
          </cell>
        </row>
      </sheetData>
      <sheetData sheetId="6912">
        <row r="9">
          <cell r="A9" t="str">
            <v>A</v>
          </cell>
        </row>
      </sheetData>
      <sheetData sheetId="6913">
        <row r="9">
          <cell r="A9" t="str">
            <v>A</v>
          </cell>
        </row>
      </sheetData>
      <sheetData sheetId="6914">
        <row r="9">
          <cell r="A9" t="str">
            <v>A</v>
          </cell>
        </row>
      </sheetData>
      <sheetData sheetId="6915">
        <row r="9">
          <cell r="A9" t="str">
            <v>A</v>
          </cell>
        </row>
      </sheetData>
      <sheetData sheetId="6916">
        <row r="9">
          <cell r="A9" t="str">
            <v>A</v>
          </cell>
        </row>
      </sheetData>
      <sheetData sheetId="6917">
        <row r="9">
          <cell r="A9" t="str">
            <v>A</v>
          </cell>
        </row>
      </sheetData>
      <sheetData sheetId="6918">
        <row r="9">
          <cell r="A9" t="str">
            <v>A</v>
          </cell>
        </row>
      </sheetData>
      <sheetData sheetId="6919">
        <row r="9">
          <cell r="A9" t="str">
            <v>A</v>
          </cell>
        </row>
      </sheetData>
      <sheetData sheetId="6920">
        <row r="9">
          <cell r="A9" t="str">
            <v>A</v>
          </cell>
        </row>
      </sheetData>
      <sheetData sheetId="6921">
        <row r="9">
          <cell r="A9" t="str">
            <v>A</v>
          </cell>
        </row>
      </sheetData>
      <sheetData sheetId="6922">
        <row r="9">
          <cell r="A9" t="str">
            <v>A</v>
          </cell>
        </row>
      </sheetData>
      <sheetData sheetId="6923">
        <row r="9">
          <cell r="A9" t="str">
            <v>A</v>
          </cell>
        </row>
      </sheetData>
      <sheetData sheetId="6924">
        <row r="9">
          <cell r="A9" t="str">
            <v>A</v>
          </cell>
        </row>
      </sheetData>
      <sheetData sheetId="6925">
        <row r="9">
          <cell r="A9" t="str">
            <v>A</v>
          </cell>
        </row>
      </sheetData>
      <sheetData sheetId="6926">
        <row r="9">
          <cell r="A9" t="str">
            <v>A</v>
          </cell>
        </row>
      </sheetData>
      <sheetData sheetId="6927">
        <row r="9">
          <cell r="A9" t="str">
            <v>A</v>
          </cell>
        </row>
      </sheetData>
      <sheetData sheetId="6928" refreshError="1"/>
      <sheetData sheetId="6929">
        <row r="9">
          <cell r="A9" t="str">
            <v>A</v>
          </cell>
        </row>
      </sheetData>
      <sheetData sheetId="6930">
        <row r="9">
          <cell r="A9" t="str">
            <v>A</v>
          </cell>
        </row>
      </sheetData>
      <sheetData sheetId="6931">
        <row r="9">
          <cell r="A9" t="str">
            <v>A</v>
          </cell>
        </row>
      </sheetData>
      <sheetData sheetId="6932">
        <row r="9">
          <cell r="A9" t="str">
            <v>A</v>
          </cell>
        </row>
      </sheetData>
      <sheetData sheetId="6933">
        <row r="9">
          <cell r="A9" t="str">
            <v>A</v>
          </cell>
        </row>
      </sheetData>
      <sheetData sheetId="6934">
        <row r="9">
          <cell r="A9" t="str">
            <v>A</v>
          </cell>
        </row>
      </sheetData>
      <sheetData sheetId="6935">
        <row r="9">
          <cell r="A9" t="str">
            <v>A</v>
          </cell>
        </row>
      </sheetData>
      <sheetData sheetId="6936">
        <row r="9">
          <cell r="A9" t="str">
            <v>A</v>
          </cell>
        </row>
      </sheetData>
      <sheetData sheetId="6937">
        <row r="9">
          <cell r="A9" t="str">
            <v>A</v>
          </cell>
        </row>
      </sheetData>
      <sheetData sheetId="6938">
        <row r="9">
          <cell r="A9" t="str">
            <v>A</v>
          </cell>
        </row>
      </sheetData>
      <sheetData sheetId="6939">
        <row r="9">
          <cell r="A9" t="str">
            <v>A</v>
          </cell>
        </row>
      </sheetData>
      <sheetData sheetId="6940">
        <row r="9">
          <cell r="A9" t="str">
            <v>A</v>
          </cell>
        </row>
      </sheetData>
      <sheetData sheetId="6941">
        <row r="9">
          <cell r="A9" t="str">
            <v>A</v>
          </cell>
        </row>
      </sheetData>
      <sheetData sheetId="6942">
        <row r="9">
          <cell r="A9" t="str">
            <v>A</v>
          </cell>
        </row>
      </sheetData>
      <sheetData sheetId="6943">
        <row r="9">
          <cell r="A9" t="str">
            <v>A</v>
          </cell>
        </row>
      </sheetData>
      <sheetData sheetId="6944">
        <row r="9">
          <cell r="A9" t="str">
            <v>A</v>
          </cell>
        </row>
      </sheetData>
      <sheetData sheetId="6945">
        <row r="9">
          <cell r="A9" t="str">
            <v>A</v>
          </cell>
        </row>
      </sheetData>
      <sheetData sheetId="6946">
        <row r="9">
          <cell r="A9" t="str">
            <v>A</v>
          </cell>
        </row>
      </sheetData>
      <sheetData sheetId="6947">
        <row r="9">
          <cell r="A9" t="str">
            <v>A</v>
          </cell>
        </row>
      </sheetData>
      <sheetData sheetId="6948">
        <row r="9">
          <cell r="A9" t="str">
            <v>A</v>
          </cell>
        </row>
      </sheetData>
      <sheetData sheetId="6949">
        <row r="9">
          <cell r="A9" t="str">
            <v>A</v>
          </cell>
        </row>
      </sheetData>
      <sheetData sheetId="6950">
        <row r="9">
          <cell r="A9" t="str">
            <v>A</v>
          </cell>
        </row>
      </sheetData>
      <sheetData sheetId="6951">
        <row r="9">
          <cell r="A9" t="str">
            <v>A</v>
          </cell>
        </row>
      </sheetData>
      <sheetData sheetId="6952">
        <row r="9">
          <cell r="A9" t="str">
            <v>A</v>
          </cell>
        </row>
      </sheetData>
      <sheetData sheetId="6953">
        <row r="9">
          <cell r="A9" t="str">
            <v>A</v>
          </cell>
        </row>
      </sheetData>
      <sheetData sheetId="6954">
        <row r="9">
          <cell r="A9" t="str">
            <v>A</v>
          </cell>
        </row>
      </sheetData>
      <sheetData sheetId="6955">
        <row r="9">
          <cell r="A9" t="str">
            <v>A</v>
          </cell>
        </row>
      </sheetData>
      <sheetData sheetId="6956">
        <row r="9">
          <cell r="A9" t="str">
            <v>A</v>
          </cell>
        </row>
      </sheetData>
      <sheetData sheetId="6957">
        <row r="9">
          <cell r="A9" t="str">
            <v>A</v>
          </cell>
        </row>
      </sheetData>
      <sheetData sheetId="6958">
        <row r="9">
          <cell r="A9" t="str">
            <v>A</v>
          </cell>
        </row>
      </sheetData>
      <sheetData sheetId="6959">
        <row r="9">
          <cell r="A9" t="str">
            <v>A</v>
          </cell>
        </row>
      </sheetData>
      <sheetData sheetId="6960">
        <row r="9">
          <cell r="A9" t="str">
            <v>A</v>
          </cell>
        </row>
      </sheetData>
      <sheetData sheetId="6961">
        <row r="9">
          <cell r="A9" t="str">
            <v>A</v>
          </cell>
        </row>
      </sheetData>
      <sheetData sheetId="6962">
        <row r="9">
          <cell r="A9" t="str">
            <v>A</v>
          </cell>
        </row>
      </sheetData>
      <sheetData sheetId="6963">
        <row r="9">
          <cell r="A9" t="str">
            <v>A</v>
          </cell>
        </row>
      </sheetData>
      <sheetData sheetId="6964">
        <row r="9">
          <cell r="A9" t="str">
            <v>A</v>
          </cell>
        </row>
      </sheetData>
      <sheetData sheetId="6965">
        <row r="9">
          <cell r="A9" t="str">
            <v>A</v>
          </cell>
        </row>
      </sheetData>
      <sheetData sheetId="6966">
        <row r="9">
          <cell r="A9" t="str">
            <v>A</v>
          </cell>
        </row>
      </sheetData>
      <sheetData sheetId="6967">
        <row r="9">
          <cell r="A9" t="str">
            <v>A</v>
          </cell>
        </row>
      </sheetData>
      <sheetData sheetId="6968">
        <row r="9">
          <cell r="A9" t="str">
            <v>A</v>
          </cell>
        </row>
      </sheetData>
      <sheetData sheetId="6969">
        <row r="9">
          <cell r="A9" t="str">
            <v>A</v>
          </cell>
        </row>
      </sheetData>
      <sheetData sheetId="6970">
        <row r="9">
          <cell r="A9" t="str">
            <v>A</v>
          </cell>
        </row>
      </sheetData>
      <sheetData sheetId="6971">
        <row r="9">
          <cell r="A9" t="str">
            <v>A</v>
          </cell>
        </row>
      </sheetData>
      <sheetData sheetId="6972">
        <row r="9">
          <cell r="A9" t="str">
            <v>A</v>
          </cell>
        </row>
      </sheetData>
      <sheetData sheetId="6973">
        <row r="9">
          <cell r="A9" t="str">
            <v>A</v>
          </cell>
        </row>
      </sheetData>
      <sheetData sheetId="6974">
        <row r="9">
          <cell r="A9" t="str">
            <v>A</v>
          </cell>
        </row>
      </sheetData>
      <sheetData sheetId="6975">
        <row r="9">
          <cell r="A9" t="str">
            <v>A</v>
          </cell>
        </row>
      </sheetData>
      <sheetData sheetId="6976">
        <row r="9">
          <cell r="A9" t="str">
            <v>A</v>
          </cell>
        </row>
      </sheetData>
      <sheetData sheetId="6977">
        <row r="9">
          <cell r="A9" t="str">
            <v>A</v>
          </cell>
        </row>
      </sheetData>
      <sheetData sheetId="6978">
        <row r="9">
          <cell r="A9" t="str">
            <v>A</v>
          </cell>
        </row>
      </sheetData>
      <sheetData sheetId="6979">
        <row r="9">
          <cell r="A9" t="str">
            <v>A</v>
          </cell>
        </row>
      </sheetData>
      <sheetData sheetId="6980">
        <row r="9">
          <cell r="A9" t="str">
            <v>A</v>
          </cell>
        </row>
      </sheetData>
      <sheetData sheetId="6981">
        <row r="9">
          <cell r="A9" t="str">
            <v>A</v>
          </cell>
        </row>
      </sheetData>
      <sheetData sheetId="6982">
        <row r="9">
          <cell r="A9" t="str">
            <v>A</v>
          </cell>
        </row>
      </sheetData>
      <sheetData sheetId="6983">
        <row r="9">
          <cell r="A9" t="str">
            <v>A</v>
          </cell>
        </row>
      </sheetData>
      <sheetData sheetId="6984">
        <row r="9">
          <cell r="A9" t="str">
            <v>A</v>
          </cell>
        </row>
      </sheetData>
      <sheetData sheetId="6985">
        <row r="9">
          <cell r="A9" t="str">
            <v>A</v>
          </cell>
        </row>
      </sheetData>
      <sheetData sheetId="6986">
        <row r="9">
          <cell r="A9" t="str">
            <v>A</v>
          </cell>
        </row>
      </sheetData>
      <sheetData sheetId="6987">
        <row r="9">
          <cell r="A9" t="str">
            <v>A</v>
          </cell>
        </row>
      </sheetData>
      <sheetData sheetId="6988">
        <row r="9">
          <cell r="A9" t="str">
            <v>A</v>
          </cell>
        </row>
      </sheetData>
      <sheetData sheetId="6989">
        <row r="9">
          <cell r="A9" t="str">
            <v>A</v>
          </cell>
        </row>
      </sheetData>
      <sheetData sheetId="6990">
        <row r="9">
          <cell r="A9" t="str">
            <v>A</v>
          </cell>
        </row>
      </sheetData>
      <sheetData sheetId="6991">
        <row r="9">
          <cell r="A9" t="str">
            <v>A</v>
          </cell>
        </row>
      </sheetData>
      <sheetData sheetId="6992">
        <row r="9">
          <cell r="A9" t="str">
            <v>A</v>
          </cell>
        </row>
      </sheetData>
      <sheetData sheetId="6993">
        <row r="9">
          <cell r="A9" t="str">
            <v>A</v>
          </cell>
        </row>
      </sheetData>
      <sheetData sheetId="6994">
        <row r="9">
          <cell r="A9" t="str">
            <v>A</v>
          </cell>
        </row>
      </sheetData>
      <sheetData sheetId="6995">
        <row r="9">
          <cell r="A9" t="str">
            <v>A</v>
          </cell>
        </row>
      </sheetData>
      <sheetData sheetId="6996">
        <row r="9">
          <cell r="A9" t="str">
            <v>A</v>
          </cell>
        </row>
      </sheetData>
      <sheetData sheetId="6997">
        <row r="9">
          <cell r="A9" t="str">
            <v>A</v>
          </cell>
        </row>
      </sheetData>
      <sheetData sheetId="6998">
        <row r="9">
          <cell r="A9" t="str">
            <v>A</v>
          </cell>
        </row>
      </sheetData>
      <sheetData sheetId="6999">
        <row r="9">
          <cell r="A9" t="str">
            <v>A</v>
          </cell>
        </row>
      </sheetData>
      <sheetData sheetId="7000">
        <row r="9">
          <cell r="A9" t="str">
            <v>A</v>
          </cell>
        </row>
      </sheetData>
      <sheetData sheetId="7001">
        <row r="9">
          <cell r="A9" t="str">
            <v>A</v>
          </cell>
        </row>
      </sheetData>
      <sheetData sheetId="7002">
        <row r="9">
          <cell r="A9" t="str">
            <v>A</v>
          </cell>
        </row>
      </sheetData>
      <sheetData sheetId="7003">
        <row r="9">
          <cell r="A9" t="str">
            <v>A</v>
          </cell>
        </row>
      </sheetData>
      <sheetData sheetId="7004">
        <row r="9">
          <cell r="A9" t="str">
            <v>A</v>
          </cell>
        </row>
      </sheetData>
      <sheetData sheetId="7005">
        <row r="9">
          <cell r="A9" t="str">
            <v>A</v>
          </cell>
        </row>
      </sheetData>
      <sheetData sheetId="7006">
        <row r="9">
          <cell r="A9" t="str">
            <v>A</v>
          </cell>
        </row>
      </sheetData>
      <sheetData sheetId="7007">
        <row r="9">
          <cell r="A9" t="str">
            <v>A</v>
          </cell>
        </row>
      </sheetData>
      <sheetData sheetId="7008">
        <row r="9">
          <cell r="A9" t="str">
            <v>A</v>
          </cell>
        </row>
      </sheetData>
      <sheetData sheetId="7009">
        <row r="9">
          <cell r="A9" t="str">
            <v>A</v>
          </cell>
        </row>
      </sheetData>
      <sheetData sheetId="7010">
        <row r="9">
          <cell r="A9" t="str">
            <v>A</v>
          </cell>
        </row>
      </sheetData>
      <sheetData sheetId="7011">
        <row r="9">
          <cell r="A9" t="str">
            <v>A</v>
          </cell>
        </row>
      </sheetData>
      <sheetData sheetId="7012">
        <row r="9">
          <cell r="A9" t="str">
            <v>A</v>
          </cell>
        </row>
      </sheetData>
      <sheetData sheetId="7013">
        <row r="9">
          <cell r="A9" t="str">
            <v>A</v>
          </cell>
        </row>
      </sheetData>
      <sheetData sheetId="7014">
        <row r="9">
          <cell r="A9" t="str">
            <v>A</v>
          </cell>
        </row>
      </sheetData>
      <sheetData sheetId="7015">
        <row r="9">
          <cell r="A9" t="str">
            <v>A</v>
          </cell>
        </row>
      </sheetData>
      <sheetData sheetId="7016">
        <row r="9">
          <cell r="A9" t="str">
            <v>A</v>
          </cell>
        </row>
      </sheetData>
      <sheetData sheetId="7017">
        <row r="9">
          <cell r="A9" t="str">
            <v>A</v>
          </cell>
        </row>
      </sheetData>
      <sheetData sheetId="7018">
        <row r="9">
          <cell r="A9" t="str">
            <v>A</v>
          </cell>
        </row>
      </sheetData>
      <sheetData sheetId="7019">
        <row r="9">
          <cell r="A9" t="str">
            <v>A</v>
          </cell>
        </row>
      </sheetData>
      <sheetData sheetId="7020">
        <row r="9">
          <cell r="A9" t="str">
            <v>A</v>
          </cell>
        </row>
      </sheetData>
      <sheetData sheetId="7021">
        <row r="9">
          <cell r="A9" t="str">
            <v>A</v>
          </cell>
        </row>
      </sheetData>
      <sheetData sheetId="7022">
        <row r="9">
          <cell r="A9" t="str">
            <v>A</v>
          </cell>
        </row>
      </sheetData>
      <sheetData sheetId="7023">
        <row r="9">
          <cell r="A9" t="str">
            <v>A</v>
          </cell>
        </row>
      </sheetData>
      <sheetData sheetId="7024">
        <row r="9">
          <cell r="A9" t="str">
            <v>A</v>
          </cell>
        </row>
      </sheetData>
      <sheetData sheetId="7025">
        <row r="9">
          <cell r="A9" t="str">
            <v>A</v>
          </cell>
        </row>
      </sheetData>
      <sheetData sheetId="7026">
        <row r="9">
          <cell r="A9" t="str">
            <v>A</v>
          </cell>
        </row>
      </sheetData>
      <sheetData sheetId="7027">
        <row r="9">
          <cell r="A9" t="str">
            <v>A</v>
          </cell>
        </row>
      </sheetData>
      <sheetData sheetId="7028">
        <row r="9">
          <cell r="A9" t="str">
            <v>A</v>
          </cell>
        </row>
      </sheetData>
      <sheetData sheetId="7029">
        <row r="9">
          <cell r="A9" t="str">
            <v>A</v>
          </cell>
        </row>
      </sheetData>
      <sheetData sheetId="7030">
        <row r="9">
          <cell r="A9" t="str">
            <v>A</v>
          </cell>
        </row>
      </sheetData>
      <sheetData sheetId="7031">
        <row r="9">
          <cell r="A9" t="str">
            <v>A</v>
          </cell>
        </row>
      </sheetData>
      <sheetData sheetId="7032">
        <row r="9">
          <cell r="A9" t="str">
            <v>A</v>
          </cell>
        </row>
      </sheetData>
      <sheetData sheetId="7033">
        <row r="9">
          <cell r="A9" t="str">
            <v>A</v>
          </cell>
        </row>
      </sheetData>
      <sheetData sheetId="7034">
        <row r="9">
          <cell r="A9" t="str">
            <v>A</v>
          </cell>
        </row>
      </sheetData>
      <sheetData sheetId="7035">
        <row r="9">
          <cell r="A9" t="str">
            <v>A</v>
          </cell>
        </row>
      </sheetData>
      <sheetData sheetId="7036">
        <row r="9">
          <cell r="A9" t="str">
            <v>A</v>
          </cell>
        </row>
      </sheetData>
      <sheetData sheetId="7037">
        <row r="9">
          <cell r="A9" t="str">
            <v>A</v>
          </cell>
        </row>
      </sheetData>
      <sheetData sheetId="7038">
        <row r="9">
          <cell r="A9" t="str">
            <v>A</v>
          </cell>
        </row>
      </sheetData>
      <sheetData sheetId="7039">
        <row r="9">
          <cell r="A9" t="str">
            <v>A</v>
          </cell>
        </row>
      </sheetData>
      <sheetData sheetId="7040">
        <row r="9">
          <cell r="A9" t="str">
            <v>A</v>
          </cell>
        </row>
      </sheetData>
      <sheetData sheetId="7041">
        <row r="9">
          <cell r="A9" t="str">
            <v>A</v>
          </cell>
        </row>
      </sheetData>
      <sheetData sheetId="7042">
        <row r="9">
          <cell r="A9" t="str">
            <v>A</v>
          </cell>
        </row>
      </sheetData>
      <sheetData sheetId="7043">
        <row r="9">
          <cell r="A9" t="str">
            <v>A</v>
          </cell>
        </row>
      </sheetData>
      <sheetData sheetId="7044">
        <row r="9">
          <cell r="A9" t="str">
            <v>A</v>
          </cell>
        </row>
      </sheetData>
      <sheetData sheetId="7045">
        <row r="9">
          <cell r="A9" t="str">
            <v>A</v>
          </cell>
        </row>
      </sheetData>
      <sheetData sheetId="7046">
        <row r="9">
          <cell r="A9" t="str">
            <v>A</v>
          </cell>
        </row>
      </sheetData>
      <sheetData sheetId="7047">
        <row r="9">
          <cell r="A9" t="str">
            <v>A</v>
          </cell>
        </row>
      </sheetData>
      <sheetData sheetId="7048">
        <row r="9">
          <cell r="A9" t="str">
            <v>A</v>
          </cell>
        </row>
      </sheetData>
      <sheetData sheetId="7049">
        <row r="9">
          <cell r="A9" t="str">
            <v>A</v>
          </cell>
        </row>
      </sheetData>
      <sheetData sheetId="7050">
        <row r="9">
          <cell r="A9" t="str">
            <v>A</v>
          </cell>
        </row>
      </sheetData>
      <sheetData sheetId="7051">
        <row r="9">
          <cell r="A9" t="str">
            <v>A</v>
          </cell>
        </row>
      </sheetData>
      <sheetData sheetId="7052">
        <row r="9">
          <cell r="A9" t="str">
            <v>A</v>
          </cell>
        </row>
      </sheetData>
      <sheetData sheetId="7053">
        <row r="9">
          <cell r="A9" t="str">
            <v>A</v>
          </cell>
        </row>
      </sheetData>
      <sheetData sheetId="7054">
        <row r="9">
          <cell r="A9" t="str">
            <v>A</v>
          </cell>
        </row>
      </sheetData>
      <sheetData sheetId="7055">
        <row r="9">
          <cell r="A9" t="str">
            <v>A</v>
          </cell>
        </row>
      </sheetData>
      <sheetData sheetId="7056">
        <row r="9">
          <cell r="A9" t="str">
            <v>A</v>
          </cell>
        </row>
      </sheetData>
      <sheetData sheetId="7057">
        <row r="9">
          <cell r="A9" t="str">
            <v>A</v>
          </cell>
        </row>
      </sheetData>
      <sheetData sheetId="7058">
        <row r="9">
          <cell r="A9" t="str">
            <v>A</v>
          </cell>
        </row>
      </sheetData>
      <sheetData sheetId="7059">
        <row r="9">
          <cell r="A9" t="str">
            <v>A</v>
          </cell>
        </row>
      </sheetData>
      <sheetData sheetId="7060">
        <row r="9">
          <cell r="A9" t="str">
            <v>A</v>
          </cell>
        </row>
      </sheetData>
      <sheetData sheetId="7061">
        <row r="9">
          <cell r="A9" t="str">
            <v>A</v>
          </cell>
        </row>
      </sheetData>
      <sheetData sheetId="7062">
        <row r="9">
          <cell r="A9" t="str">
            <v>A</v>
          </cell>
        </row>
      </sheetData>
      <sheetData sheetId="7063">
        <row r="9">
          <cell r="A9" t="str">
            <v>A</v>
          </cell>
        </row>
      </sheetData>
      <sheetData sheetId="7064">
        <row r="9">
          <cell r="A9" t="str">
            <v>A</v>
          </cell>
        </row>
      </sheetData>
      <sheetData sheetId="7065">
        <row r="9">
          <cell r="A9" t="str">
            <v>A</v>
          </cell>
        </row>
      </sheetData>
      <sheetData sheetId="7066">
        <row r="9">
          <cell r="A9" t="str">
            <v>A</v>
          </cell>
        </row>
      </sheetData>
      <sheetData sheetId="7067">
        <row r="9">
          <cell r="A9" t="str">
            <v>A</v>
          </cell>
        </row>
      </sheetData>
      <sheetData sheetId="7068">
        <row r="9">
          <cell r="A9" t="str">
            <v>A</v>
          </cell>
        </row>
      </sheetData>
      <sheetData sheetId="7069">
        <row r="9">
          <cell r="A9" t="str">
            <v>A</v>
          </cell>
        </row>
      </sheetData>
      <sheetData sheetId="7070">
        <row r="9">
          <cell r="A9" t="str">
            <v>A</v>
          </cell>
        </row>
      </sheetData>
      <sheetData sheetId="7071">
        <row r="9">
          <cell r="A9" t="str">
            <v>A</v>
          </cell>
        </row>
      </sheetData>
      <sheetData sheetId="7072">
        <row r="9">
          <cell r="A9" t="str">
            <v>A</v>
          </cell>
        </row>
      </sheetData>
      <sheetData sheetId="7073">
        <row r="9">
          <cell r="A9" t="str">
            <v>A</v>
          </cell>
        </row>
      </sheetData>
      <sheetData sheetId="7074">
        <row r="9">
          <cell r="A9" t="str">
            <v>A</v>
          </cell>
        </row>
      </sheetData>
      <sheetData sheetId="7075">
        <row r="9">
          <cell r="A9" t="str">
            <v>A</v>
          </cell>
        </row>
      </sheetData>
      <sheetData sheetId="7076">
        <row r="9">
          <cell r="A9" t="str">
            <v>A</v>
          </cell>
        </row>
      </sheetData>
      <sheetData sheetId="7077">
        <row r="9">
          <cell r="A9" t="str">
            <v>A</v>
          </cell>
        </row>
      </sheetData>
      <sheetData sheetId="7078">
        <row r="9">
          <cell r="A9" t="str">
            <v>A</v>
          </cell>
        </row>
      </sheetData>
      <sheetData sheetId="7079">
        <row r="9">
          <cell r="A9" t="str">
            <v>A</v>
          </cell>
        </row>
      </sheetData>
      <sheetData sheetId="7080">
        <row r="9">
          <cell r="A9" t="str">
            <v>A</v>
          </cell>
        </row>
      </sheetData>
      <sheetData sheetId="7081">
        <row r="9">
          <cell r="A9" t="str">
            <v>A</v>
          </cell>
        </row>
      </sheetData>
      <sheetData sheetId="7082">
        <row r="9">
          <cell r="A9" t="str">
            <v>A</v>
          </cell>
        </row>
      </sheetData>
      <sheetData sheetId="7083">
        <row r="9">
          <cell r="A9" t="str">
            <v>A</v>
          </cell>
        </row>
      </sheetData>
      <sheetData sheetId="7084">
        <row r="9">
          <cell r="A9" t="str">
            <v>A</v>
          </cell>
        </row>
      </sheetData>
      <sheetData sheetId="7085">
        <row r="9">
          <cell r="A9" t="str">
            <v>A</v>
          </cell>
        </row>
      </sheetData>
      <sheetData sheetId="7086">
        <row r="9">
          <cell r="A9" t="str">
            <v>A</v>
          </cell>
        </row>
      </sheetData>
      <sheetData sheetId="7087">
        <row r="9">
          <cell r="A9" t="str">
            <v>A</v>
          </cell>
        </row>
      </sheetData>
      <sheetData sheetId="7088">
        <row r="9">
          <cell r="A9" t="str">
            <v>A</v>
          </cell>
        </row>
      </sheetData>
      <sheetData sheetId="7089">
        <row r="9">
          <cell r="A9" t="str">
            <v>A</v>
          </cell>
        </row>
      </sheetData>
      <sheetData sheetId="7090">
        <row r="9">
          <cell r="A9" t="str">
            <v>A</v>
          </cell>
        </row>
      </sheetData>
      <sheetData sheetId="7091">
        <row r="9">
          <cell r="A9" t="str">
            <v>A</v>
          </cell>
        </row>
      </sheetData>
      <sheetData sheetId="7092">
        <row r="9">
          <cell r="A9" t="str">
            <v>A</v>
          </cell>
        </row>
      </sheetData>
      <sheetData sheetId="7093">
        <row r="9">
          <cell r="A9" t="str">
            <v>A</v>
          </cell>
        </row>
      </sheetData>
      <sheetData sheetId="7094">
        <row r="9">
          <cell r="A9" t="str">
            <v>A</v>
          </cell>
        </row>
      </sheetData>
      <sheetData sheetId="7095">
        <row r="9">
          <cell r="A9" t="str">
            <v>A</v>
          </cell>
        </row>
      </sheetData>
      <sheetData sheetId="7096">
        <row r="9">
          <cell r="A9" t="str">
            <v>A</v>
          </cell>
        </row>
      </sheetData>
      <sheetData sheetId="7097">
        <row r="9">
          <cell r="A9" t="str">
            <v>A</v>
          </cell>
        </row>
      </sheetData>
      <sheetData sheetId="7098">
        <row r="9">
          <cell r="A9" t="str">
            <v>A</v>
          </cell>
        </row>
      </sheetData>
      <sheetData sheetId="7099">
        <row r="9">
          <cell r="A9" t="str">
            <v>A</v>
          </cell>
        </row>
      </sheetData>
      <sheetData sheetId="7100">
        <row r="9">
          <cell r="A9" t="str">
            <v>A</v>
          </cell>
        </row>
      </sheetData>
      <sheetData sheetId="7101">
        <row r="9">
          <cell r="A9" t="str">
            <v>A</v>
          </cell>
        </row>
      </sheetData>
      <sheetData sheetId="7102">
        <row r="9">
          <cell r="A9" t="str">
            <v>A</v>
          </cell>
        </row>
      </sheetData>
      <sheetData sheetId="7103">
        <row r="9">
          <cell r="A9" t="str">
            <v>A</v>
          </cell>
        </row>
      </sheetData>
      <sheetData sheetId="7104">
        <row r="9">
          <cell r="A9" t="str">
            <v>A</v>
          </cell>
        </row>
      </sheetData>
      <sheetData sheetId="7105">
        <row r="9">
          <cell r="A9" t="str">
            <v>A</v>
          </cell>
        </row>
      </sheetData>
      <sheetData sheetId="7106">
        <row r="9">
          <cell r="A9" t="str">
            <v>A</v>
          </cell>
        </row>
      </sheetData>
      <sheetData sheetId="7107">
        <row r="9">
          <cell r="A9" t="str">
            <v>A</v>
          </cell>
        </row>
      </sheetData>
      <sheetData sheetId="7108">
        <row r="9">
          <cell r="A9" t="str">
            <v>A</v>
          </cell>
        </row>
      </sheetData>
      <sheetData sheetId="7109">
        <row r="9">
          <cell r="A9" t="str">
            <v>A</v>
          </cell>
        </row>
      </sheetData>
      <sheetData sheetId="7110">
        <row r="9">
          <cell r="A9" t="str">
            <v>A</v>
          </cell>
        </row>
      </sheetData>
      <sheetData sheetId="7111">
        <row r="9">
          <cell r="A9" t="str">
            <v>A</v>
          </cell>
        </row>
      </sheetData>
      <sheetData sheetId="7112">
        <row r="9">
          <cell r="A9" t="str">
            <v>A</v>
          </cell>
        </row>
      </sheetData>
      <sheetData sheetId="7113">
        <row r="9">
          <cell r="A9" t="str">
            <v>A</v>
          </cell>
        </row>
      </sheetData>
      <sheetData sheetId="7114">
        <row r="9">
          <cell r="A9" t="str">
            <v>A</v>
          </cell>
        </row>
      </sheetData>
      <sheetData sheetId="7115">
        <row r="9">
          <cell r="A9" t="str">
            <v>A</v>
          </cell>
        </row>
      </sheetData>
      <sheetData sheetId="7116">
        <row r="9">
          <cell r="A9" t="str">
            <v>A</v>
          </cell>
        </row>
      </sheetData>
      <sheetData sheetId="7117">
        <row r="9">
          <cell r="A9" t="str">
            <v>A</v>
          </cell>
        </row>
      </sheetData>
      <sheetData sheetId="7118">
        <row r="9">
          <cell r="A9" t="str">
            <v>A</v>
          </cell>
        </row>
      </sheetData>
      <sheetData sheetId="7119">
        <row r="9">
          <cell r="A9" t="str">
            <v>A</v>
          </cell>
        </row>
      </sheetData>
      <sheetData sheetId="7120">
        <row r="9">
          <cell r="A9" t="str">
            <v>A</v>
          </cell>
        </row>
      </sheetData>
      <sheetData sheetId="7121">
        <row r="9">
          <cell r="A9" t="str">
            <v>A</v>
          </cell>
        </row>
      </sheetData>
      <sheetData sheetId="7122">
        <row r="9">
          <cell r="A9" t="str">
            <v>A</v>
          </cell>
        </row>
      </sheetData>
      <sheetData sheetId="7123">
        <row r="9">
          <cell r="A9" t="str">
            <v>A</v>
          </cell>
        </row>
      </sheetData>
      <sheetData sheetId="7124">
        <row r="9">
          <cell r="A9" t="str">
            <v>A</v>
          </cell>
        </row>
      </sheetData>
      <sheetData sheetId="7125">
        <row r="9">
          <cell r="A9" t="str">
            <v>A</v>
          </cell>
        </row>
      </sheetData>
      <sheetData sheetId="7126">
        <row r="9">
          <cell r="A9" t="str">
            <v>A</v>
          </cell>
        </row>
      </sheetData>
      <sheetData sheetId="7127">
        <row r="9">
          <cell r="A9" t="str">
            <v>A</v>
          </cell>
        </row>
      </sheetData>
      <sheetData sheetId="7128">
        <row r="9">
          <cell r="A9" t="str">
            <v>A</v>
          </cell>
        </row>
      </sheetData>
      <sheetData sheetId="7129">
        <row r="9">
          <cell r="A9" t="str">
            <v>A</v>
          </cell>
        </row>
      </sheetData>
      <sheetData sheetId="7130">
        <row r="9">
          <cell r="A9" t="str">
            <v>A</v>
          </cell>
        </row>
      </sheetData>
      <sheetData sheetId="7131">
        <row r="9">
          <cell r="A9" t="str">
            <v>A</v>
          </cell>
        </row>
      </sheetData>
      <sheetData sheetId="7132">
        <row r="9">
          <cell r="A9" t="str">
            <v>A</v>
          </cell>
        </row>
      </sheetData>
      <sheetData sheetId="7133">
        <row r="9">
          <cell r="A9" t="str">
            <v>A</v>
          </cell>
        </row>
      </sheetData>
      <sheetData sheetId="7134">
        <row r="9">
          <cell r="A9" t="str">
            <v>A</v>
          </cell>
        </row>
      </sheetData>
      <sheetData sheetId="7135">
        <row r="9">
          <cell r="A9" t="str">
            <v>A</v>
          </cell>
        </row>
      </sheetData>
      <sheetData sheetId="7136">
        <row r="9">
          <cell r="A9" t="str">
            <v>A</v>
          </cell>
        </row>
      </sheetData>
      <sheetData sheetId="7137">
        <row r="9">
          <cell r="A9" t="str">
            <v>A</v>
          </cell>
        </row>
      </sheetData>
      <sheetData sheetId="7138">
        <row r="9">
          <cell r="A9" t="str">
            <v>A</v>
          </cell>
        </row>
      </sheetData>
      <sheetData sheetId="7139">
        <row r="9">
          <cell r="A9" t="str">
            <v>A</v>
          </cell>
        </row>
      </sheetData>
      <sheetData sheetId="7140">
        <row r="9">
          <cell r="A9" t="str">
            <v>A</v>
          </cell>
        </row>
      </sheetData>
      <sheetData sheetId="7141">
        <row r="9">
          <cell r="A9" t="str">
            <v>A</v>
          </cell>
        </row>
      </sheetData>
      <sheetData sheetId="7142">
        <row r="9">
          <cell r="A9" t="str">
            <v>A</v>
          </cell>
        </row>
      </sheetData>
      <sheetData sheetId="7143">
        <row r="9">
          <cell r="A9" t="str">
            <v>A</v>
          </cell>
        </row>
      </sheetData>
      <sheetData sheetId="7144">
        <row r="9">
          <cell r="A9" t="str">
            <v>A</v>
          </cell>
        </row>
      </sheetData>
      <sheetData sheetId="7145">
        <row r="9">
          <cell r="A9" t="str">
            <v>A</v>
          </cell>
        </row>
      </sheetData>
      <sheetData sheetId="7146">
        <row r="9">
          <cell r="A9" t="str">
            <v>A</v>
          </cell>
        </row>
      </sheetData>
      <sheetData sheetId="7147">
        <row r="9">
          <cell r="A9" t="str">
            <v>A</v>
          </cell>
        </row>
      </sheetData>
      <sheetData sheetId="7148">
        <row r="9">
          <cell r="A9" t="str">
            <v>A</v>
          </cell>
        </row>
      </sheetData>
      <sheetData sheetId="7149">
        <row r="9">
          <cell r="A9" t="str">
            <v>A</v>
          </cell>
        </row>
      </sheetData>
      <sheetData sheetId="7150">
        <row r="9">
          <cell r="A9" t="str">
            <v>A</v>
          </cell>
        </row>
      </sheetData>
      <sheetData sheetId="7151">
        <row r="9">
          <cell r="A9" t="str">
            <v>A</v>
          </cell>
        </row>
      </sheetData>
      <sheetData sheetId="7152">
        <row r="9">
          <cell r="A9" t="str">
            <v>A</v>
          </cell>
        </row>
      </sheetData>
      <sheetData sheetId="7153">
        <row r="9">
          <cell r="A9" t="str">
            <v>A</v>
          </cell>
        </row>
      </sheetData>
      <sheetData sheetId="7154">
        <row r="9">
          <cell r="A9" t="str">
            <v>A</v>
          </cell>
        </row>
      </sheetData>
      <sheetData sheetId="7155">
        <row r="9">
          <cell r="A9" t="str">
            <v>A</v>
          </cell>
        </row>
      </sheetData>
      <sheetData sheetId="7156">
        <row r="9">
          <cell r="A9" t="str">
            <v>A</v>
          </cell>
        </row>
      </sheetData>
      <sheetData sheetId="7157">
        <row r="9">
          <cell r="A9" t="str">
            <v>A</v>
          </cell>
        </row>
      </sheetData>
      <sheetData sheetId="7158">
        <row r="9">
          <cell r="A9" t="str">
            <v>A</v>
          </cell>
        </row>
      </sheetData>
      <sheetData sheetId="7159">
        <row r="9">
          <cell r="A9" t="str">
            <v>A</v>
          </cell>
        </row>
      </sheetData>
      <sheetData sheetId="7160">
        <row r="9">
          <cell r="A9" t="str">
            <v>A</v>
          </cell>
        </row>
      </sheetData>
      <sheetData sheetId="7161">
        <row r="9">
          <cell r="A9" t="str">
            <v>A</v>
          </cell>
        </row>
      </sheetData>
      <sheetData sheetId="7162">
        <row r="9">
          <cell r="A9" t="str">
            <v>A</v>
          </cell>
        </row>
      </sheetData>
      <sheetData sheetId="7163">
        <row r="9">
          <cell r="A9" t="str">
            <v>A</v>
          </cell>
        </row>
      </sheetData>
      <sheetData sheetId="7164">
        <row r="9">
          <cell r="A9" t="str">
            <v>A</v>
          </cell>
        </row>
      </sheetData>
      <sheetData sheetId="7165">
        <row r="9">
          <cell r="A9" t="str">
            <v>A</v>
          </cell>
        </row>
      </sheetData>
      <sheetData sheetId="7166">
        <row r="9">
          <cell r="A9" t="str">
            <v>A</v>
          </cell>
        </row>
      </sheetData>
      <sheetData sheetId="7167">
        <row r="9">
          <cell r="A9" t="str">
            <v>A</v>
          </cell>
        </row>
      </sheetData>
      <sheetData sheetId="7168">
        <row r="9">
          <cell r="A9" t="str">
            <v>A</v>
          </cell>
        </row>
      </sheetData>
      <sheetData sheetId="7169">
        <row r="9">
          <cell r="A9" t="str">
            <v>A</v>
          </cell>
        </row>
      </sheetData>
      <sheetData sheetId="7170">
        <row r="9">
          <cell r="A9" t="str">
            <v>A</v>
          </cell>
        </row>
      </sheetData>
      <sheetData sheetId="7171">
        <row r="9">
          <cell r="A9" t="str">
            <v>A</v>
          </cell>
        </row>
      </sheetData>
      <sheetData sheetId="7172">
        <row r="9">
          <cell r="A9" t="str">
            <v>A</v>
          </cell>
        </row>
      </sheetData>
      <sheetData sheetId="7173">
        <row r="9">
          <cell r="A9" t="str">
            <v>A</v>
          </cell>
        </row>
      </sheetData>
      <sheetData sheetId="7174">
        <row r="9">
          <cell r="A9" t="str">
            <v>A</v>
          </cell>
        </row>
      </sheetData>
      <sheetData sheetId="7175">
        <row r="9">
          <cell r="A9" t="str">
            <v>A</v>
          </cell>
        </row>
      </sheetData>
      <sheetData sheetId="7176">
        <row r="9">
          <cell r="A9" t="str">
            <v>A</v>
          </cell>
        </row>
      </sheetData>
      <sheetData sheetId="7177">
        <row r="9">
          <cell r="A9" t="str">
            <v>A</v>
          </cell>
        </row>
      </sheetData>
      <sheetData sheetId="7178">
        <row r="9">
          <cell r="A9" t="str">
            <v>A</v>
          </cell>
        </row>
      </sheetData>
      <sheetData sheetId="7179">
        <row r="9">
          <cell r="A9" t="str">
            <v>A</v>
          </cell>
        </row>
      </sheetData>
      <sheetData sheetId="7180">
        <row r="9">
          <cell r="A9" t="str">
            <v>A</v>
          </cell>
        </row>
      </sheetData>
      <sheetData sheetId="7181">
        <row r="9">
          <cell r="A9" t="str">
            <v>A</v>
          </cell>
        </row>
      </sheetData>
      <sheetData sheetId="7182">
        <row r="9">
          <cell r="A9" t="str">
            <v>A</v>
          </cell>
        </row>
      </sheetData>
      <sheetData sheetId="7183">
        <row r="9">
          <cell r="A9" t="str">
            <v>A</v>
          </cell>
        </row>
      </sheetData>
      <sheetData sheetId="7184">
        <row r="9">
          <cell r="A9" t="str">
            <v>A</v>
          </cell>
        </row>
      </sheetData>
      <sheetData sheetId="7185">
        <row r="9">
          <cell r="A9" t="str">
            <v>A</v>
          </cell>
        </row>
      </sheetData>
      <sheetData sheetId="7186">
        <row r="9">
          <cell r="A9" t="str">
            <v>A</v>
          </cell>
        </row>
      </sheetData>
      <sheetData sheetId="7187">
        <row r="9">
          <cell r="A9" t="str">
            <v>A</v>
          </cell>
        </row>
      </sheetData>
      <sheetData sheetId="7188">
        <row r="9">
          <cell r="A9" t="str">
            <v>A</v>
          </cell>
        </row>
      </sheetData>
      <sheetData sheetId="7189">
        <row r="9">
          <cell r="A9" t="str">
            <v>A</v>
          </cell>
        </row>
      </sheetData>
      <sheetData sheetId="7190">
        <row r="9">
          <cell r="A9" t="str">
            <v>A</v>
          </cell>
        </row>
      </sheetData>
      <sheetData sheetId="7191">
        <row r="9">
          <cell r="A9" t="str">
            <v>A</v>
          </cell>
        </row>
      </sheetData>
      <sheetData sheetId="7192">
        <row r="9">
          <cell r="A9" t="str">
            <v>A</v>
          </cell>
        </row>
      </sheetData>
      <sheetData sheetId="7193">
        <row r="9">
          <cell r="A9" t="str">
            <v>A</v>
          </cell>
        </row>
      </sheetData>
      <sheetData sheetId="7194">
        <row r="9">
          <cell r="A9" t="str">
            <v>A</v>
          </cell>
        </row>
      </sheetData>
      <sheetData sheetId="7195">
        <row r="9">
          <cell r="A9" t="str">
            <v>A</v>
          </cell>
        </row>
      </sheetData>
      <sheetData sheetId="7196">
        <row r="9">
          <cell r="A9" t="str">
            <v>A</v>
          </cell>
        </row>
      </sheetData>
      <sheetData sheetId="7197">
        <row r="9">
          <cell r="A9" t="str">
            <v>A</v>
          </cell>
        </row>
      </sheetData>
      <sheetData sheetId="7198">
        <row r="9">
          <cell r="A9" t="str">
            <v>A</v>
          </cell>
        </row>
      </sheetData>
      <sheetData sheetId="7199">
        <row r="9">
          <cell r="A9" t="str">
            <v>A</v>
          </cell>
        </row>
      </sheetData>
      <sheetData sheetId="7200">
        <row r="9">
          <cell r="A9" t="str">
            <v>A</v>
          </cell>
        </row>
      </sheetData>
      <sheetData sheetId="7201">
        <row r="9">
          <cell r="A9" t="str">
            <v>A</v>
          </cell>
        </row>
      </sheetData>
      <sheetData sheetId="7202">
        <row r="9">
          <cell r="A9" t="str">
            <v>A</v>
          </cell>
        </row>
      </sheetData>
      <sheetData sheetId="7203">
        <row r="9">
          <cell r="A9" t="str">
            <v>A</v>
          </cell>
        </row>
      </sheetData>
      <sheetData sheetId="7204">
        <row r="9">
          <cell r="A9" t="str">
            <v>A</v>
          </cell>
        </row>
      </sheetData>
      <sheetData sheetId="7205">
        <row r="9">
          <cell r="A9" t="str">
            <v>A</v>
          </cell>
        </row>
      </sheetData>
      <sheetData sheetId="7206">
        <row r="9">
          <cell r="A9" t="str">
            <v>A</v>
          </cell>
        </row>
      </sheetData>
      <sheetData sheetId="7207">
        <row r="9">
          <cell r="A9" t="str">
            <v>A</v>
          </cell>
        </row>
      </sheetData>
      <sheetData sheetId="7208">
        <row r="9">
          <cell r="A9" t="str">
            <v>A</v>
          </cell>
        </row>
      </sheetData>
      <sheetData sheetId="7209">
        <row r="9">
          <cell r="A9" t="str">
            <v>A</v>
          </cell>
        </row>
      </sheetData>
      <sheetData sheetId="7210">
        <row r="9">
          <cell r="A9" t="str">
            <v>A</v>
          </cell>
        </row>
      </sheetData>
      <sheetData sheetId="7211">
        <row r="9">
          <cell r="A9" t="str">
            <v>A</v>
          </cell>
        </row>
      </sheetData>
      <sheetData sheetId="7212">
        <row r="9">
          <cell r="A9" t="str">
            <v>A</v>
          </cell>
        </row>
      </sheetData>
      <sheetData sheetId="7213">
        <row r="9">
          <cell r="A9" t="str">
            <v>A</v>
          </cell>
        </row>
      </sheetData>
      <sheetData sheetId="7214">
        <row r="9">
          <cell r="A9" t="str">
            <v>A</v>
          </cell>
        </row>
      </sheetData>
      <sheetData sheetId="7215">
        <row r="9">
          <cell r="A9" t="str">
            <v>A</v>
          </cell>
        </row>
      </sheetData>
      <sheetData sheetId="7216">
        <row r="9">
          <cell r="A9" t="str">
            <v>A</v>
          </cell>
        </row>
      </sheetData>
      <sheetData sheetId="7217">
        <row r="9">
          <cell r="A9" t="str">
            <v>A</v>
          </cell>
        </row>
      </sheetData>
      <sheetData sheetId="7218">
        <row r="9">
          <cell r="A9" t="str">
            <v>A</v>
          </cell>
        </row>
      </sheetData>
      <sheetData sheetId="7219">
        <row r="9">
          <cell r="A9" t="str">
            <v>A</v>
          </cell>
        </row>
      </sheetData>
      <sheetData sheetId="7220">
        <row r="9">
          <cell r="A9" t="str">
            <v>A</v>
          </cell>
        </row>
      </sheetData>
      <sheetData sheetId="7221">
        <row r="9">
          <cell r="A9" t="str">
            <v>A</v>
          </cell>
        </row>
      </sheetData>
      <sheetData sheetId="7222">
        <row r="9">
          <cell r="A9" t="str">
            <v>A</v>
          </cell>
        </row>
      </sheetData>
      <sheetData sheetId="7223">
        <row r="9">
          <cell r="A9" t="str">
            <v>A</v>
          </cell>
        </row>
      </sheetData>
      <sheetData sheetId="7224">
        <row r="9">
          <cell r="A9" t="str">
            <v>A</v>
          </cell>
        </row>
      </sheetData>
      <sheetData sheetId="7225">
        <row r="9">
          <cell r="A9" t="str">
            <v>A</v>
          </cell>
        </row>
      </sheetData>
      <sheetData sheetId="7226">
        <row r="9">
          <cell r="A9" t="str">
            <v>A</v>
          </cell>
        </row>
      </sheetData>
      <sheetData sheetId="7227">
        <row r="9">
          <cell r="A9" t="str">
            <v>A</v>
          </cell>
        </row>
      </sheetData>
      <sheetData sheetId="7228">
        <row r="9">
          <cell r="A9" t="str">
            <v>A</v>
          </cell>
        </row>
      </sheetData>
      <sheetData sheetId="7229">
        <row r="9">
          <cell r="A9" t="str">
            <v>A</v>
          </cell>
        </row>
      </sheetData>
      <sheetData sheetId="7230">
        <row r="9">
          <cell r="A9" t="str">
            <v>A</v>
          </cell>
        </row>
      </sheetData>
      <sheetData sheetId="7231">
        <row r="9">
          <cell r="A9" t="str">
            <v>A</v>
          </cell>
        </row>
      </sheetData>
      <sheetData sheetId="7232">
        <row r="9">
          <cell r="A9" t="str">
            <v>A</v>
          </cell>
        </row>
      </sheetData>
      <sheetData sheetId="7233">
        <row r="9">
          <cell r="A9" t="str">
            <v>A</v>
          </cell>
        </row>
      </sheetData>
      <sheetData sheetId="7234">
        <row r="9">
          <cell r="A9" t="str">
            <v>A</v>
          </cell>
        </row>
      </sheetData>
      <sheetData sheetId="7235">
        <row r="9">
          <cell r="A9" t="str">
            <v>A</v>
          </cell>
        </row>
      </sheetData>
      <sheetData sheetId="7236">
        <row r="9">
          <cell r="A9" t="str">
            <v>A</v>
          </cell>
        </row>
      </sheetData>
      <sheetData sheetId="7237">
        <row r="9">
          <cell r="A9" t="str">
            <v>A</v>
          </cell>
        </row>
      </sheetData>
      <sheetData sheetId="7238">
        <row r="9">
          <cell r="A9" t="str">
            <v>A</v>
          </cell>
        </row>
      </sheetData>
      <sheetData sheetId="7239">
        <row r="9">
          <cell r="A9" t="str">
            <v>A</v>
          </cell>
        </row>
      </sheetData>
      <sheetData sheetId="7240">
        <row r="9">
          <cell r="A9" t="str">
            <v>A</v>
          </cell>
        </row>
      </sheetData>
      <sheetData sheetId="7241">
        <row r="9">
          <cell r="A9" t="str">
            <v>A</v>
          </cell>
        </row>
      </sheetData>
      <sheetData sheetId="7242">
        <row r="9">
          <cell r="A9" t="str">
            <v>A</v>
          </cell>
        </row>
      </sheetData>
      <sheetData sheetId="7243">
        <row r="9">
          <cell r="A9" t="str">
            <v>A</v>
          </cell>
        </row>
      </sheetData>
      <sheetData sheetId="7244">
        <row r="9">
          <cell r="A9" t="str">
            <v>A</v>
          </cell>
        </row>
      </sheetData>
      <sheetData sheetId="7245">
        <row r="9">
          <cell r="A9" t="str">
            <v>A</v>
          </cell>
        </row>
      </sheetData>
      <sheetData sheetId="7246">
        <row r="9">
          <cell r="A9" t="str">
            <v>A</v>
          </cell>
        </row>
      </sheetData>
      <sheetData sheetId="7247">
        <row r="9">
          <cell r="A9" t="str">
            <v>A</v>
          </cell>
        </row>
      </sheetData>
      <sheetData sheetId="7248">
        <row r="9">
          <cell r="A9" t="str">
            <v>A</v>
          </cell>
        </row>
      </sheetData>
      <sheetData sheetId="7249">
        <row r="9">
          <cell r="A9" t="str">
            <v>A</v>
          </cell>
        </row>
      </sheetData>
      <sheetData sheetId="7250">
        <row r="9">
          <cell r="A9" t="str">
            <v>A</v>
          </cell>
        </row>
      </sheetData>
      <sheetData sheetId="7251">
        <row r="9">
          <cell r="A9" t="str">
            <v>A</v>
          </cell>
        </row>
      </sheetData>
      <sheetData sheetId="7252">
        <row r="9">
          <cell r="A9" t="str">
            <v>A</v>
          </cell>
        </row>
      </sheetData>
      <sheetData sheetId="7253">
        <row r="9">
          <cell r="A9" t="str">
            <v>A</v>
          </cell>
        </row>
      </sheetData>
      <sheetData sheetId="7254">
        <row r="9">
          <cell r="A9" t="str">
            <v>A</v>
          </cell>
        </row>
      </sheetData>
      <sheetData sheetId="7255">
        <row r="9">
          <cell r="A9" t="str">
            <v>A</v>
          </cell>
        </row>
      </sheetData>
      <sheetData sheetId="7256">
        <row r="9">
          <cell r="A9" t="str">
            <v>A</v>
          </cell>
        </row>
      </sheetData>
      <sheetData sheetId="7257">
        <row r="9">
          <cell r="A9" t="str">
            <v>A</v>
          </cell>
        </row>
      </sheetData>
      <sheetData sheetId="7258">
        <row r="9">
          <cell r="A9" t="str">
            <v>A</v>
          </cell>
        </row>
      </sheetData>
      <sheetData sheetId="7259">
        <row r="9">
          <cell r="A9" t="str">
            <v>A</v>
          </cell>
        </row>
      </sheetData>
      <sheetData sheetId="7260">
        <row r="9">
          <cell r="A9" t="str">
            <v>A</v>
          </cell>
        </row>
      </sheetData>
      <sheetData sheetId="7261">
        <row r="9">
          <cell r="A9" t="str">
            <v>A</v>
          </cell>
        </row>
      </sheetData>
      <sheetData sheetId="7262">
        <row r="9">
          <cell r="A9" t="str">
            <v>A</v>
          </cell>
        </row>
      </sheetData>
      <sheetData sheetId="7263">
        <row r="9">
          <cell r="A9" t="str">
            <v>A</v>
          </cell>
        </row>
      </sheetData>
      <sheetData sheetId="7264">
        <row r="9">
          <cell r="A9" t="str">
            <v>A</v>
          </cell>
        </row>
      </sheetData>
      <sheetData sheetId="7265">
        <row r="9">
          <cell r="A9" t="str">
            <v>A</v>
          </cell>
        </row>
      </sheetData>
      <sheetData sheetId="7266">
        <row r="9">
          <cell r="A9" t="str">
            <v>A</v>
          </cell>
        </row>
      </sheetData>
      <sheetData sheetId="7267">
        <row r="9">
          <cell r="A9" t="str">
            <v>A</v>
          </cell>
        </row>
      </sheetData>
      <sheetData sheetId="7268">
        <row r="9">
          <cell r="A9" t="str">
            <v>A</v>
          </cell>
        </row>
      </sheetData>
      <sheetData sheetId="7269">
        <row r="9">
          <cell r="A9" t="str">
            <v>A</v>
          </cell>
        </row>
      </sheetData>
      <sheetData sheetId="7270">
        <row r="9">
          <cell r="A9" t="str">
            <v>A</v>
          </cell>
        </row>
      </sheetData>
      <sheetData sheetId="7271">
        <row r="9">
          <cell r="A9" t="str">
            <v>A</v>
          </cell>
        </row>
      </sheetData>
      <sheetData sheetId="7272">
        <row r="9">
          <cell r="A9" t="str">
            <v>A</v>
          </cell>
        </row>
      </sheetData>
      <sheetData sheetId="7273">
        <row r="9">
          <cell r="A9" t="str">
            <v>A</v>
          </cell>
        </row>
      </sheetData>
      <sheetData sheetId="7274">
        <row r="9">
          <cell r="A9" t="str">
            <v>A</v>
          </cell>
        </row>
      </sheetData>
      <sheetData sheetId="7275">
        <row r="9">
          <cell r="A9" t="str">
            <v>A</v>
          </cell>
        </row>
      </sheetData>
      <sheetData sheetId="7276">
        <row r="9">
          <cell r="A9" t="str">
            <v>A</v>
          </cell>
        </row>
      </sheetData>
      <sheetData sheetId="7277">
        <row r="9">
          <cell r="A9" t="str">
            <v>A</v>
          </cell>
        </row>
      </sheetData>
      <sheetData sheetId="7278">
        <row r="9">
          <cell r="A9" t="str">
            <v>A</v>
          </cell>
        </row>
      </sheetData>
      <sheetData sheetId="7279">
        <row r="9">
          <cell r="A9" t="str">
            <v>A</v>
          </cell>
        </row>
      </sheetData>
      <sheetData sheetId="7280">
        <row r="9">
          <cell r="A9" t="str">
            <v>A</v>
          </cell>
        </row>
      </sheetData>
      <sheetData sheetId="7281">
        <row r="9">
          <cell r="A9" t="str">
            <v>A</v>
          </cell>
        </row>
      </sheetData>
      <sheetData sheetId="7282">
        <row r="9">
          <cell r="A9" t="str">
            <v>A</v>
          </cell>
        </row>
      </sheetData>
      <sheetData sheetId="7283">
        <row r="9">
          <cell r="A9" t="str">
            <v>A</v>
          </cell>
        </row>
      </sheetData>
      <sheetData sheetId="7284">
        <row r="9">
          <cell r="A9" t="str">
            <v>A</v>
          </cell>
        </row>
      </sheetData>
      <sheetData sheetId="7285">
        <row r="9">
          <cell r="A9" t="str">
            <v>A</v>
          </cell>
        </row>
      </sheetData>
      <sheetData sheetId="7286">
        <row r="9">
          <cell r="A9" t="str">
            <v>A</v>
          </cell>
        </row>
      </sheetData>
      <sheetData sheetId="7287">
        <row r="9">
          <cell r="A9" t="str">
            <v>A</v>
          </cell>
        </row>
      </sheetData>
      <sheetData sheetId="7288">
        <row r="9">
          <cell r="A9" t="str">
            <v>A</v>
          </cell>
        </row>
      </sheetData>
      <sheetData sheetId="7289">
        <row r="9">
          <cell r="A9" t="str">
            <v>A</v>
          </cell>
        </row>
      </sheetData>
      <sheetData sheetId="7290">
        <row r="9">
          <cell r="A9" t="str">
            <v>A</v>
          </cell>
        </row>
      </sheetData>
      <sheetData sheetId="7291">
        <row r="9">
          <cell r="A9" t="str">
            <v>A</v>
          </cell>
        </row>
      </sheetData>
      <sheetData sheetId="7292">
        <row r="9">
          <cell r="A9" t="str">
            <v>A</v>
          </cell>
        </row>
      </sheetData>
      <sheetData sheetId="7293">
        <row r="9">
          <cell r="A9" t="str">
            <v>A</v>
          </cell>
        </row>
      </sheetData>
      <sheetData sheetId="7294">
        <row r="9">
          <cell r="A9" t="str">
            <v>A</v>
          </cell>
        </row>
      </sheetData>
      <sheetData sheetId="7295">
        <row r="9">
          <cell r="A9" t="str">
            <v>A</v>
          </cell>
        </row>
      </sheetData>
      <sheetData sheetId="7296">
        <row r="9">
          <cell r="A9" t="str">
            <v>A</v>
          </cell>
        </row>
      </sheetData>
      <sheetData sheetId="7297">
        <row r="9">
          <cell r="A9" t="str">
            <v>A</v>
          </cell>
        </row>
      </sheetData>
      <sheetData sheetId="7298">
        <row r="9">
          <cell r="A9" t="str">
            <v>A</v>
          </cell>
        </row>
      </sheetData>
      <sheetData sheetId="7299">
        <row r="9">
          <cell r="A9" t="str">
            <v>A</v>
          </cell>
        </row>
      </sheetData>
      <sheetData sheetId="7300">
        <row r="9">
          <cell r="A9" t="str">
            <v>A</v>
          </cell>
        </row>
      </sheetData>
      <sheetData sheetId="7301">
        <row r="9">
          <cell r="A9" t="str">
            <v>A</v>
          </cell>
        </row>
      </sheetData>
      <sheetData sheetId="7302">
        <row r="9">
          <cell r="A9" t="str">
            <v>A</v>
          </cell>
        </row>
      </sheetData>
      <sheetData sheetId="7303">
        <row r="9">
          <cell r="A9" t="str">
            <v>A</v>
          </cell>
        </row>
      </sheetData>
      <sheetData sheetId="7304">
        <row r="9">
          <cell r="A9" t="str">
            <v>A</v>
          </cell>
        </row>
      </sheetData>
      <sheetData sheetId="7305">
        <row r="9">
          <cell r="A9" t="str">
            <v>A</v>
          </cell>
        </row>
      </sheetData>
      <sheetData sheetId="7306">
        <row r="9">
          <cell r="A9" t="str">
            <v>A</v>
          </cell>
        </row>
      </sheetData>
      <sheetData sheetId="7307">
        <row r="9">
          <cell r="A9" t="str">
            <v>A</v>
          </cell>
        </row>
      </sheetData>
      <sheetData sheetId="7308">
        <row r="9">
          <cell r="A9" t="str">
            <v>A</v>
          </cell>
        </row>
      </sheetData>
      <sheetData sheetId="7309">
        <row r="9">
          <cell r="A9" t="str">
            <v>A</v>
          </cell>
        </row>
      </sheetData>
      <sheetData sheetId="7310">
        <row r="9">
          <cell r="A9" t="str">
            <v>A</v>
          </cell>
        </row>
      </sheetData>
      <sheetData sheetId="7311">
        <row r="9">
          <cell r="A9" t="str">
            <v>A</v>
          </cell>
        </row>
      </sheetData>
      <sheetData sheetId="7312">
        <row r="9">
          <cell r="A9" t="str">
            <v>A</v>
          </cell>
        </row>
      </sheetData>
      <sheetData sheetId="7313">
        <row r="9">
          <cell r="A9" t="str">
            <v>A</v>
          </cell>
        </row>
      </sheetData>
      <sheetData sheetId="7314">
        <row r="9">
          <cell r="A9" t="str">
            <v>A</v>
          </cell>
        </row>
      </sheetData>
      <sheetData sheetId="7315">
        <row r="9">
          <cell r="A9" t="str">
            <v>A</v>
          </cell>
        </row>
      </sheetData>
      <sheetData sheetId="7316">
        <row r="9">
          <cell r="A9" t="str">
            <v>A</v>
          </cell>
        </row>
      </sheetData>
      <sheetData sheetId="7317">
        <row r="9">
          <cell r="A9" t="str">
            <v>A</v>
          </cell>
        </row>
      </sheetData>
      <sheetData sheetId="7318">
        <row r="9">
          <cell r="A9" t="str">
            <v>A</v>
          </cell>
        </row>
      </sheetData>
      <sheetData sheetId="7319">
        <row r="9">
          <cell r="A9" t="str">
            <v>A</v>
          </cell>
        </row>
      </sheetData>
      <sheetData sheetId="7320">
        <row r="9">
          <cell r="A9" t="str">
            <v>A</v>
          </cell>
        </row>
      </sheetData>
      <sheetData sheetId="7321">
        <row r="9">
          <cell r="A9" t="str">
            <v>A</v>
          </cell>
        </row>
      </sheetData>
      <sheetData sheetId="7322">
        <row r="9">
          <cell r="A9" t="str">
            <v>A</v>
          </cell>
        </row>
      </sheetData>
      <sheetData sheetId="7323">
        <row r="9">
          <cell r="A9" t="str">
            <v>A</v>
          </cell>
        </row>
      </sheetData>
      <sheetData sheetId="7324">
        <row r="9">
          <cell r="A9" t="str">
            <v>A</v>
          </cell>
        </row>
      </sheetData>
      <sheetData sheetId="7325">
        <row r="9">
          <cell r="A9" t="str">
            <v>A</v>
          </cell>
        </row>
      </sheetData>
      <sheetData sheetId="7326">
        <row r="9">
          <cell r="A9" t="str">
            <v>A</v>
          </cell>
        </row>
      </sheetData>
      <sheetData sheetId="7327">
        <row r="9">
          <cell r="A9" t="str">
            <v>A</v>
          </cell>
        </row>
      </sheetData>
      <sheetData sheetId="7328">
        <row r="9">
          <cell r="A9" t="str">
            <v>A</v>
          </cell>
        </row>
      </sheetData>
      <sheetData sheetId="7329">
        <row r="9">
          <cell r="A9" t="str">
            <v>A</v>
          </cell>
        </row>
      </sheetData>
      <sheetData sheetId="7330">
        <row r="9">
          <cell r="A9" t="str">
            <v>A</v>
          </cell>
        </row>
      </sheetData>
      <sheetData sheetId="7331">
        <row r="9">
          <cell r="A9" t="str">
            <v>A</v>
          </cell>
        </row>
      </sheetData>
      <sheetData sheetId="7332">
        <row r="9">
          <cell r="A9" t="str">
            <v>A</v>
          </cell>
        </row>
      </sheetData>
      <sheetData sheetId="7333">
        <row r="9">
          <cell r="A9" t="str">
            <v>A</v>
          </cell>
        </row>
      </sheetData>
      <sheetData sheetId="7334">
        <row r="9">
          <cell r="A9" t="str">
            <v>A</v>
          </cell>
        </row>
      </sheetData>
      <sheetData sheetId="7335">
        <row r="9">
          <cell r="A9" t="str">
            <v>A</v>
          </cell>
        </row>
      </sheetData>
      <sheetData sheetId="7336">
        <row r="9">
          <cell r="A9" t="str">
            <v>A</v>
          </cell>
        </row>
      </sheetData>
      <sheetData sheetId="7337">
        <row r="9">
          <cell r="A9" t="str">
            <v>A</v>
          </cell>
        </row>
      </sheetData>
      <sheetData sheetId="7338">
        <row r="9">
          <cell r="A9" t="str">
            <v>A</v>
          </cell>
        </row>
      </sheetData>
      <sheetData sheetId="7339">
        <row r="9">
          <cell r="A9" t="str">
            <v>A</v>
          </cell>
        </row>
      </sheetData>
      <sheetData sheetId="7340">
        <row r="9">
          <cell r="A9" t="str">
            <v>A</v>
          </cell>
        </row>
      </sheetData>
      <sheetData sheetId="7341">
        <row r="9">
          <cell r="A9" t="str">
            <v>A</v>
          </cell>
        </row>
      </sheetData>
      <sheetData sheetId="7342">
        <row r="9">
          <cell r="A9" t="str">
            <v>A</v>
          </cell>
        </row>
      </sheetData>
      <sheetData sheetId="7343">
        <row r="9">
          <cell r="A9" t="str">
            <v>A</v>
          </cell>
        </row>
      </sheetData>
      <sheetData sheetId="7344">
        <row r="9">
          <cell r="A9" t="str">
            <v>A</v>
          </cell>
        </row>
      </sheetData>
      <sheetData sheetId="7345">
        <row r="9">
          <cell r="A9" t="str">
            <v>A</v>
          </cell>
        </row>
      </sheetData>
      <sheetData sheetId="7346">
        <row r="9">
          <cell r="A9" t="str">
            <v>A</v>
          </cell>
        </row>
      </sheetData>
      <sheetData sheetId="7347">
        <row r="9">
          <cell r="A9" t="str">
            <v>A</v>
          </cell>
        </row>
      </sheetData>
      <sheetData sheetId="7348">
        <row r="9">
          <cell r="A9" t="str">
            <v>A</v>
          </cell>
        </row>
      </sheetData>
      <sheetData sheetId="7349">
        <row r="9">
          <cell r="A9" t="str">
            <v>A</v>
          </cell>
        </row>
      </sheetData>
      <sheetData sheetId="7350">
        <row r="9">
          <cell r="A9" t="str">
            <v>A</v>
          </cell>
        </row>
      </sheetData>
      <sheetData sheetId="7351">
        <row r="9">
          <cell r="A9" t="str">
            <v>A</v>
          </cell>
        </row>
      </sheetData>
      <sheetData sheetId="7352">
        <row r="9">
          <cell r="A9" t="str">
            <v>A</v>
          </cell>
        </row>
      </sheetData>
      <sheetData sheetId="7353">
        <row r="9">
          <cell r="A9" t="str">
            <v>A</v>
          </cell>
        </row>
      </sheetData>
      <sheetData sheetId="7354">
        <row r="9">
          <cell r="A9" t="str">
            <v>A</v>
          </cell>
        </row>
      </sheetData>
      <sheetData sheetId="7355">
        <row r="9">
          <cell r="A9" t="str">
            <v>A</v>
          </cell>
        </row>
      </sheetData>
      <sheetData sheetId="7356">
        <row r="9">
          <cell r="A9" t="str">
            <v>A</v>
          </cell>
        </row>
      </sheetData>
      <sheetData sheetId="7357">
        <row r="9">
          <cell r="A9" t="str">
            <v>A</v>
          </cell>
        </row>
      </sheetData>
      <sheetData sheetId="7358">
        <row r="9">
          <cell r="A9" t="str">
            <v>A</v>
          </cell>
        </row>
      </sheetData>
      <sheetData sheetId="7359">
        <row r="9">
          <cell r="A9" t="str">
            <v>A</v>
          </cell>
        </row>
      </sheetData>
      <sheetData sheetId="7360">
        <row r="9">
          <cell r="A9" t="str">
            <v>A</v>
          </cell>
        </row>
      </sheetData>
      <sheetData sheetId="7361">
        <row r="9">
          <cell r="A9" t="str">
            <v>A</v>
          </cell>
        </row>
      </sheetData>
      <sheetData sheetId="7362">
        <row r="9">
          <cell r="A9" t="str">
            <v>A</v>
          </cell>
        </row>
      </sheetData>
      <sheetData sheetId="7363">
        <row r="9">
          <cell r="A9" t="str">
            <v>A</v>
          </cell>
        </row>
      </sheetData>
      <sheetData sheetId="7364">
        <row r="9">
          <cell r="A9" t="str">
            <v>A</v>
          </cell>
        </row>
      </sheetData>
      <sheetData sheetId="7365">
        <row r="9">
          <cell r="A9" t="str">
            <v>A</v>
          </cell>
        </row>
      </sheetData>
      <sheetData sheetId="7366">
        <row r="9">
          <cell r="A9" t="str">
            <v>A</v>
          </cell>
        </row>
      </sheetData>
      <sheetData sheetId="7367">
        <row r="9">
          <cell r="A9" t="str">
            <v>A</v>
          </cell>
        </row>
      </sheetData>
      <sheetData sheetId="7368">
        <row r="9">
          <cell r="A9" t="str">
            <v>A</v>
          </cell>
        </row>
      </sheetData>
      <sheetData sheetId="7369">
        <row r="9">
          <cell r="A9" t="str">
            <v>A</v>
          </cell>
        </row>
      </sheetData>
      <sheetData sheetId="7370">
        <row r="9">
          <cell r="A9" t="str">
            <v>A</v>
          </cell>
        </row>
      </sheetData>
      <sheetData sheetId="7371">
        <row r="9">
          <cell r="A9" t="str">
            <v>A</v>
          </cell>
        </row>
      </sheetData>
      <sheetData sheetId="7372">
        <row r="9">
          <cell r="A9" t="str">
            <v>A</v>
          </cell>
        </row>
      </sheetData>
      <sheetData sheetId="7373">
        <row r="9">
          <cell r="A9" t="str">
            <v>A</v>
          </cell>
        </row>
      </sheetData>
      <sheetData sheetId="7374">
        <row r="9">
          <cell r="A9" t="str">
            <v>A</v>
          </cell>
        </row>
      </sheetData>
      <sheetData sheetId="7375">
        <row r="9">
          <cell r="A9" t="str">
            <v>A</v>
          </cell>
        </row>
      </sheetData>
      <sheetData sheetId="7376">
        <row r="9">
          <cell r="A9" t="str">
            <v>A</v>
          </cell>
        </row>
      </sheetData>
      <sheetData sheetId="7377">
        <row r="9">
          <cell r="A9" t="str">
            <v>A</v>
          </cell>
        </row>
      </sheetData>
      <sheetData sheetId="7378">
        <row r="9">
          <cell r="A9" t="str">
            <v>A</v>
          </cell>
        </row>
      </sheetData>
      <sheetData sheetId="7379">
        <row r="9">
          <cell r="A9" t="str">
            <v>A</v>
          </cell>
        </row>
      </sheetData>
      <sheetData sheetId="7380">
        <row r="9">
          <cell r="A9" t="str">
            <v>A</v>
          </cell>
        </row>
      </sheetData>
      <sheetData sheetId="7381">
        <row r="9">
          <cell r="A9" t="str">
            <v>A</v>
          </cell>
        </row>
      </sheetData>
      <sheetData sheetId="7382">
        <row r="9">
          <cell r="A9" t="str">
            <v>A</v>
          </cell>
        </row>
      </sheetData>
      <sheetData sheetId="7383">
        <row r="9">
          <cell r="A9" t="str">
            <v>A</v>
          </cell>
        </row>
      </sheetData>
      <sheetData sheetId="7384">
        <row r="9">
          <cell r="A9" t="str">
            <v>A</v>
          </cell>
        </row>
      </sheetData>
      <sheetData sheetId="7385">
        <row r="9">
          <cell r="A9" t="str">
            <v>A</v>
          </cell>
        </row>
      </sheetData>
      <sheetData sheetId="7386">
        <row r="9">
          <cell r="A9" t="str">
            <v>A</v>
          </cell>
        </row>
      </sheetData>
      <sheetData sheetId="7387">
        <row r="9">
          <cell r="A9" t="str">
            <v>A</v>
          </cell>
        </row>
      </sheetData>
      <sheetData sheetId="7388">
        <row r="9">
          <cell r="A9" t="str">
            <v>A</v>
          </cell>
        </row>
      </sheetData>
      <sheetData sheetId="7389">
        <row r="9">
          <cell r="A9" t="str">
            <v>A</v>
          </cell>
        </row>
      </sheetData>
      <sheetData sheetId="7390">
        <row r="9">
          <cell r="A9" t="str">
            <v>A</v>
          </cell>
        </row>
      </sheetData>
      <sheetData sheetId="7391">
        <row r="9">
          <cell r="A9" t="str">
            <v>A</v>
          </cell>
        </row>
      </sheetData>
      <sheetData sheetId="7392">
        <row r="9">
          <cell r="A9" t="str">
            <v>A</v>
          </cell>
        </row>
      </sheetData>
      <sheetData sheetId="7393">
        <row r="9">
          <cell r="A9" t="str">
            <v>A</v>
          </cell>
        </row>
      </sheetData>
      <sheetData sheetId="7394">
        <row r="9">
          <cell r="A9" t="str">
            <v>A</v>
          </cell>
        </row>
      </sheetData>
      <sheetData sheetId="7395">
        <row r="9">
          <cell r="A9" t="str">
            <v>A</v>
          </cell>
        </row>
      </sheetData>
      <sheetData sheetId="7396">
        <row r="9">
          <cell r="A9" t="str">
            <v>A</v>
          </cell>
        </row>
      </sheetData>
      <sheetData sheetId="7397">
        <row r="9">
          <cell r="A9" t="str">
            <v>A</v>
          </cell>
        </row>
      </sheetData>
      <sheetData sheetId="7398">
        <row r="9">
          <cell r="A9" t="str">
            <v>A</v>
          </cell>
        </row>
      </sheetData>
      <sheetData sheetId="7399">
        <row r="9">
          <cell r="A9" t="str">
            <v>A</v>
          </cell>
        </row>
      </sheetData>
      <sheetData sheetId="7400">
        <row r="9">
          <cell r="A9" t="str">
            <v>A</v>
          </cell>
        </row>
      </sheetData>
      <sheetData sheetId="7401">
        <row r="9">
          <cell r="A9" t="str">
            <v>A</v>
          </cell>
        </row>
      </sheetData>
      <sheetData sheetId="7402">
        <row r="9">
          <cell r="A9" t="str">
            <v>A</v>
          </cell>
        </row>
      </sheetData>
      <sheetData sheetId="7403">
        <row r="9">
          <cell r="A9" t="str">
            <v>A</v>
          </cell>
        </row>
      </sheetData>
      <sheetData sheetId="7404">
        <row r="9">
          <cell r="A9" t="str">
            <v>A</v>
          </cell>
        </row>
      </sheetData>
      <sheetData sheetId="7405">
        <row r="9">
          <cell r="A9" t="str">
            <v>A</v>
          </cell>
        </row>
      </sheetData>
      <sheetData sheetId="7406">
        <row r="9">
          <cell r="A9" t="str">
            <v>A</v>
          </cell>
        </row>
      </sheetData>
      <sheetData sheetId="7407">
        <row r="9">
          <cell r="A9" t="str">
            <v>A</v>
          </cell>
        </row>
      </sheetData>
      <sheetData sheetId="7408">
        <row r="9">
          <cell r="A9" t="str">
            <v>A</v>
          </cell>
        </row>
      </sheetData>
      <sheetData sheetId="7409">
        <row r="9">
          <cell r="A9" t="str">
            <v>A</v>
          </cell>
        </row>
      </sheetData>
      <sheetData sheetId="7410">
        <row r="9">
          <cell r="A9" t="str">
            <v>A</v>
          </cell>
        </row>
      </sheetData>
      <sheetData sheetId="7411">
        <row r="9">
          <cell r="A9" t="str">
            <v>A</v>
          </cell>
        </row>
      </sheetData>
      <sheetData sheetId="7412">
        <row r="9">
          <cell r="A9" t="str">
            <v>A</v>
          </cell>
        </row>
      </sheetData>
      <sheetData sheetId="7413">
        <row r="9">
          <cell r="A9" t="str">
            <v>A</v>
          </cell>
        </row>
      </sheetData>
      <sheetData sheetId="7414">
        <row r="9">
          <cell r="A9" t="str">
            <v>A</v>
          </cell>
        </row>
      </sheetData>
      <sheetData sheetId="7415">
        <row r="9">
          <cell r="A9" t="str">
            <v>A</v>
          </cell>
        </row>
      </sheetData>
      <sheetData sheetId="7416">
        <row r="9">
          <cell r="A9" t="str">
            <v>A</v>
          </cell>
        </row>
      </sheetData>
      <sheetData sheetId="7417">
        <row r="9">
          <cell r="A9" t="str">
            <v>A</v>
          </cell>
        </row>
      </sheetData>
      <sheetData sheetId="7418">
        <row r="9">
          <cell r="A9" t="str">
            <v>A</v>
          </cell>
        </row>
      </sheetData>
      <sheetData sheetId="7419">
        <row r="9">
          <cell r="A9" t="str">
            <v>A</v>
          </cell>
        </row>
      </sheetData>
      <sheetData sheetId="7420">
        <row r="9">
          <cell r="A9" t="str">
            <v>A</v>
          </cell>
        </row>
      </sheetData>
      <sheetData sheetId="7421">
        <row r="9">
          <cell r="A9" t="str">
            <v>A</v>
          </cell>
        </row>
      </sheetData>
      <sheetData sheetId="7422">
        <row r="9">
          <cell r="A9" t="str">
            <v>A</v>
          </cell>
        </row>
      </sheetData>
      <sheetData sheetId="7423">
        <row r="9">
          <cell r="A9" t="str">
            <v>A</v>
          </cell>
        </row>
      </sheetData>
      <sheetData sheetId="7424">
        <row r="9">
          <cell r="A9" t="str">
            <v>A</v>
          </cell>
        </row>
      </sheetData>
      <sheetData sheetId="7425">
        <row r="9">
          <cell r="A9" t="str">
            <v>A</v>
          </cell>
        </row>
      </sheetData>
      <sheetData sheetId="7426">
        <row r="9">
          <cell r="A9" t="str">
            <v>A</v>
          </cell>
        </row>
      </sheetData>
      <sheetData sheetId="7427">
        <row r="9">
          <cell r="A9" t="str">
            <v>A</v>
          </cell>
        </row>
      </sheetData>
      <sheetData sheetId="7428">
        <row r="9">
          <cell r="A9" t="str">
            <v>A</v>
          </cell>
        </row>
      </sheetData>
      <sheetData sheetId="7429">
        <row r="9">
          <cell r="A9" t="str">
            <v>A</v>
          </cell>
        </row>
      </sheetData>
      <sheetData sheetId="7430">
        <row r="9">
          <cell r="A9" t="str">
            <v>A</v>
          </cell>
        </row>
      </sheetData>
      <sheetData sheetId="7431">
        <row r="9">
          <cell r="A9" t="str">
            <v>A</v>
          </cell>
        </row>
      </sheetData>
      <sheetData sheetId="7432">
        <row r="9">
          <cell r="A9" t="str">
            <v>A</v>
          </cell>
        </row>
      </sheetData>
      <sheetData sheetId="7433">
        <row r="9">
          <cell r="A9" t="str">
            <v>A</v>
          </cell>
        </row>
      </sheetData>
      <sheetData sheetId="7434">
        <row r="9">
          <cell r="A9" t="str">
            <v>A</v>
          </cell>
        </row>
      </sheetData>
      <sheetData sheetId="7435">
        <row r="9">
          <cell r="A9" t="str">
            <v>A</v>
          </cell>
        </row>
      </sheetData>
      <sheetData sheetId="7436">
        <row r="9">
          <cell r="A9" t="str">
            <v>A</v>
          </cell>
        </row>
      </sheetData>
      <sheetData sheetId="7437">
        <row r="9">
          <cell r="A9" t="str">
            <v>A</v>
          </cell>
        </row>
      </sheetData>
      <sheetData sheetId="7438">
        <row r="9">
          <cell r="A9" t="str">
            <v>A</v>
          </cell>
        </row>
      </sheetData>
      <sheetData sheetId="7439">
        <row r="9">
          <cell r="A9" t="str">
            <v>A</v>
          </cell>
        </row>
      </sheetData>
      <sheetData sheetId="7440">
        <row r="9">
          <cell r="A9" t="str">
            <v>A</v>
          </cell>
        </row>
      </sheetData>
      <sheetData sheetId="7441">
        <row r="9">
          <cell r="A9" t="str">
            <v>A</v>
          </cell>
        </row>
      </sheetData>
      <sheetData sheetId="7442">
        <row r="9">
          <cell r="A9" t="str">
            <v>A</v>
          </cell>
        </row>
      </sheetData>
      <sheetData sheetId="7443">
        <row r="9">
          <cell r="A9" t="str">
            <v>A</v>
          </cell>
        </row>
      </sheetData>
      <sheetData sheetId="7444">
        <row r="9">
          <cell r="A9" t="str">
            <v>A</v>
          </cell>
        </row>
      </sheetData>
      <sheetData sheetId="7445">
        <row r="9">
          <cell r="A9" t="str">
            <v>A</v>
          </cell>
        </row>
      </sheetData>
      <sheetData sheetId="7446">
        <row r="9">
          <cell r="A9" t="str">
            <v>A</v>
          </cell>
        </row>
      </sheetData>
      <sheetData sheetId="7447">
        <row r="9">
          <cell r="A9" t="str">
            <v>A</v>
          </cell>
        </row>
      </sheetData>
      <sheetData sheetId="7448">
        <row r="9">
          <cell r="A9" t="str">
            <v>A</v>
          </cell>
        </row>
      </sheetData>
      <sheetData sheetId="7449">
        <row r="9">
          <cell r="A9" t="str">
            <v>A</v>
          </cell>
        </row>
      </sheetData>
      <sheetData sheetId="7450">
        <row r="9">
          <cell r="A9" t="str">
            <v>A</v>
          </cell>
        </row>
      </sheetData>
      <sheetData sheetId="7451">
        <row r="9">
          <cell r="A9" t="str">
            <v>A</v>
          </cell>
        </row>
      </sheetData>
      <sheetData sheetId="7452">
        <row r="9">
          <cell r="A9" t="str">
            <v>A</v>
          </cell>
        </row>
      </sheetData>
      <sheetData sheetId="7453">
        <row r="9">
          <cell r="A9" t="str">
            <v>A</v>
          </cell>
        </row>
      </sheetData>
      <sheetData sheetId="7454">
        <row r="9">
          <cell r="A9" t="str">
            <v>A</v>
          </cell>
        </row>
      </sheetData>
      <sheetData sheetId="7455">
        <row r="9">
          <cell r="A9" t="str">
            <v>A</v>
          </cell>
        </row>
      </sheetData>
      <sheetData sheetId="7456">
        <row r="9">
          <cell r="A9" t="str">
            <v>A</v>
          </cell>
        </row>
      </sheetData>
      <sheetData sheetId="7457">
        <row r="9">
          <cell r="A9" t="str">
            <v>A</v>
          </cell>
        </row>
      </sheetData>
      <sheetData sheetId="7458">
        <row r="9">
          <cell r="A9" t="str">
            <v>A</v>
          </cell>
        </row>
      </sheetData>
      <sheetData sheetId="7459">
        <row r="9">
          <cell r="A9" t="str">
            <v>A</v>
          </cell>
        </row>
      </sheetData>
      <sheetData sheetId="7460">
        <row r="9">
          <cell r="A9" t="str">
            <v>A</v>
          </cell>
        </row>
      </sheetData>
      <sheetData sheetId="7461">
        <row r="9">
          <cell r="A9" t="str">
            <v>A</v>
          </cell>
        </row>
      </sheetData>
      <sheetData sheetId="7462">
        <row r="9">
          <cell r="A9" t="str">
            <v>A</v>
          </cell>
        </row>
      </sheetData>
      <sheetData sheetId="7463">
        <row r="9">
          <cell r="A9" t="str">
            <v>A</v>
          </cell>
        </row>
      </sheetData>
      <sheetData sheetId="7464">
        <row r="9">
          <cell r="A9" t="str">
            <v>A</v>
          </cell>
        </row>
      </sheetData>
      <sheetData sheetId="7465">
        <row r="9">
          <cell r="A9" t="str">
            <v>A</v>
          </cell>
        </row>
      </sheetData>
      <sheetData sheetId="7466">
        <row r="9">
          <cell r="A9" t="str">
            <v>A</v>
          </cell>
        </row>
      </sheetData>
      <sheetData sheetId="7467">
        <row r="9">
          <cell r="A9" t="str">
            <v>A</v>
          </cell>
        </row>
      </sheetData>
      <sheetData sheetId="7468">
        <row r="9">
          <cell r="A9" t="str">
            <v>A</v>
          </cell>
        </row>
      </sheetData>
      <sheetData sheetId="7469">
        <row r="9">
          <cell r="A9" t="str">
            <v>A</v>
          </cell>
        </row>
      </sheetData>
      <sheetData sheetId="7470">
        <row r="9">
          <cell r="A9" t="str">
            <v>A</v>
          </cell>
        </row>
      </sheetData>
      <sheetData sheetId="7471">
        <row r="9">
          <cell r="A9" t="str">
            <v>A</v>
          </cell>
        </row>
      </sheetData>
      <sheetData sheetId="7472">
        <row r="9">
          <cell r="A9" t="str">
            <v>A</v>
          </cell>
        </row>
      </sheetData>
      <sheetData sheetId="7473">
        <row r="9">
          <cell r="A9" t="str">
            <v>A</v>
          </cell>
        </row>
      </sheetData>
      <sheetData sheetId="7474">
        <row r="9">
          <cell r="A9" t="str">
            <v>A</v>
          </cell>
        </row>
      </sheetData>
      <sheetData sheetId="7475">
        <row r="9">
          <cell r="A9" t="str">
            <v>A</v>
          </cell>
        </row>
      </sheetData>
      <sheetData sheetId="7476">
        <row r="9">
          <cell r="A9" t="str">
            <v>A</v>
          </cell>
        </row>
      </sheetData>
      <sheetData sheetId="7477">
        <row r="9">
          <cell r="A9" t="str">
            <v>A</v>
          </cell>
        </row>
      </sheetData>
      <sheetData sheetId="7478">
        <row r="9">
          <cell r="A9" t="str">
            <v>A</v>
          </cell>
        </row>
      </sheetData>
      <sheetData sheetId="7479">
        <row r="9">
          <cell r="A9" t="str">
            <v>A</v>
          </cell>
        </row>
      </sheetData>
      <sheetData sheetId="7480">
        <row r="9">
          <cell r="A9" t="str">
            <v>A</v>
          </cell>
        </row>
      </sheetData>
      <sheetData sheetId="7481">
        <row r="9">
          <cell r="A9" t="str">
            <v>A</v>
          </cell>
        </row>
      </sheetData>
      <sheetData sheetId="7482">
        <row r="9">
          <cell r="A9" t="str">
            <v>A</v>
          </cell>
        </row>
      </sheetData>
      <sheetData sheetId="7483">
        <row r="9">
          <cell r="A9" t="str">
            <v>A</v>
          </cell>
        </row>
      </sheetData>
      <sheetData sheetId="7484">
        <row r="9">
          <cell r="A9" t="str">
            <v>A</v>
          </cell>
        </row>
      </sheetData>
      <sheetData sheetId="7485">
        <row r="9">
          <cell r="A9" t="str">
            <v>A</v>
          </cell>
        </row>
      </sheetData>
      <sheetData sheetId="7486">
        <row r="9">
          <cell r="A9" t="str">
            <v>A</v>
          </cell>
        </row>
      </sheetData>
      <sheetData sheetId="7487">
        <row r="9">
          <cell r="A9" t="str">
            <v>A</v>
          </cell>
        </row>
      </sheetData>
      <sheetData sheetId="7488">
        <row r="9">
          <cell r="A9" t="str">
            <v>A</v>
          </cell>
        </row>
      </sheetData>
      <sheetData sheetId="7489">
        <row r="9">
          <cell r="A9" t="str">
            <v>A</v>
          </cell>
        </row>
      </sheetData>
      <sheetData sheetId="7490">
        <row r="9">
          <cell r="A9" t="str">
            <v>A</v>
          </cell>
        </row>
      </sheetData>
      <sheetData sheetId="7491">
        <row r="9">
          <cell r="A9" t="str">
            <v>A</v>
          </cell>
        </row>
      </sheetData>
      <sheetData sheetId="7492">
        <row r="9">
          <cell r="A9" t="str">
            <v>A</v>
          </cell>
        </row>
      </sheetData>
      <sheetData sheetId="7493">
        <row r="9">
          <cell r="A9" t="str">
            <v>A</v>
          </cell>
        </row>
      </sheetData>
      <sheetData sheetId="7494">
        <row r="9">
          <cell r="A9" t="str">
            <v>A</v>
          </cell>
        </row>
      </sheetData>
      <sheetData sheetId="7495">
        <row r="9">
          <cell r="A9" t="str">
            <v>A</v>
          </cell>
        </row>
      </sheetData>
      <sheetData sheetId="7496">
        <row r="9">
          <cell r="A9" t="str">
            <v>A</v>
          </cell>
        </row>
      </sheetData>
      <sheetData sheetId="7497">
        <row r="9">
          <cell r="A9" t="str">
            <v>A</v>
          </cell>
        </row>
      </sheetData>
      <sheetData sheetId="7498">
        <row r="9">
          <cell r="A9" t="str">
            <v>A</v>
          </cell>
        </row>
      </sheetData>
      <sheetData sheetId="7499">
        <row r="9">
          <cell r="A9" t="str">
            <v>A</v>
          </cell>
        </row>
      </sheetData>
      <sheetData sheetId="7500">
        <row r="9">
          <cell r="A9" t="str">
            <v>A</v>
          </cell>
        </row>
      </sheetData>
      <sheetData sheetId="7501">
        <row r="9">
          <cell r="A9" t="str">
            <v>A</v>
          </cell>
        </row>
      </sheetData>
      <sheetData sheetId="7502">
        <row r="9">
          <cell r="A9" t="str">
            <v>A</v>
          </cell>
        </row>
      </sheetData>
      <sheetData sheetId="7503">
        <row r="9">
          <cell r="A9" t="str">
            <v>A</v>
          </cell>
        </row>
      </sheetData>
      <sheetData sheetId="7504">
        <row r="9">
          <cell r="A9" t="str">
            <v>A</v>
          </cell>
        </row>
      </sheetData>
      <sheetData sheetId="7505">
        <row r="9">
          <cell r="A9" t="str">
            <v>A</v>
          </cell>
        </row>
      </sheetData>
      <sheetData sheetId="7506">
        <row r="9">
          <cell r="A9" t="str">
            <v>A</v>
          </cell>
        </row>
      </sheetData>
      <sheetData sheetId="7507">
        <row r="9">
          <cell r="A9" t="str">
            <v>A</v>
          </cell>
        </row>
      </sheetData>
      <sheetData sheetId="7508">
        <row r="9">
          <cell r="A9" t="str">
            <v>A</v>
          </cell>
        </row>
      </sheetData>
      <sheetData sheetId="7509">
        <row r="9">
          <cell r="A9" t="str">
            <v>A</v>
          </cell>
        </row>
      </sheetData>
      <sheetData sheetId="7510">
        <row r="9">
          <cell r="A9" t="str">
            <v>A</v>
          </cell>
        </row>
      </sheetData>
      <sheetData sheetId="7511">
        <row r="9">
          <cell r="A9" t="str">
            <v>A</v>
          </cell>
        </row>
      </sheetData>
      <sheetData sheetId="7512">
        <row r="9">
          <cell r="A9" t="str">
            <v>A</v>
          </cell>
        </row>
      </sheetData>
      <sheetData sheetId="7513">
        <row r="9">
          <cell r="A9" t="str">
            <v>A</v>
          </cell>
        </row>
      </sheetData>
      <sheetData sheetId="7514">
        <row r="9">
          <cell r="A9" t="str">
            <v>A</v>
          </cell>
        </row>
      </sheetData>
      <sheetData sheetId="7515">
        <row r="9">
          <cell r="A9" t="str">
            <v>A</v>
          </cell>
        </row>
      </sheetData>
      <sheetData sheetId="7516">
        <row r="9">
          <cell r="A9" t="str">
            <v>A</v>
          </cell>
        </row>
      </sheetData>
      <sheetData sheetId="7517">
        <row r="9">
          <cell r="A9" t="str">
            <v>A</v>
          </cell>
        </row>
      </sheetData>
      <sheetData sheetId="7518">
        <row r="9">
          <cell r="A9" t="str">
            <v>A</v>
          </cell>
        </row>
      </sheetData>
      <sheetData sheetId="7519">
        <row r="9">
          <cell r="A9" t="str">
            <v>A</v>
          </cell>
        </row>
      </sheetData>
      <sheetData sheetId="7520">
        <row r="9">
          <cell r="A9" t="str">
            <v>A</v>
          </cell>
        </row>
      </sheetData>
      <sheetData sheetId="7521">
        <row r="9">
          <cell r="A9" t="str">
            <v>A</v>
          </cell>
        </row>
      </sheetData>
      <sheetData sheetId="7522">
        <row r="9">
          <cell r="A9" t="str">
            <v>A</v>
          </cell>
        </row>
      </sheetData>
      <sheetData sheetId="7523">
        <row r="9">
          <cell r="A9" t="str">
            <v>A</v>
          </cell>
        </row>
      </sheetData>
      <sheetData sheetId="7524">
        <row r="9">
          <cell r="A9" t="str">
            <v>A</v>
          </cell>
        </row>
      </sheetData>
      <sheetData sheetId="7525">
        <row r="9">
          <cell r="A9" t="str">
            <v>A</v>
          </cell>
        </row>
      </sheetData>
      <sheetData sheetId="7526">
        <row r="9">
          <cell r="A9" t="str">
            <v>A</v>
          </cell>
        </row>
      </sheetData>
      <sheetData sheetId="7527">
        <row r="9">
          <cell r="A9" t="str">
            <v>A</v>
          </cell>
        </row>
      </sheetData>
      <sheetData sheetId="7528">
        <row r="9">
          <cell r="A9" t="str">
            <v>A</v>
          </cell>
        </row>
      </sheetData>
      <sheetData sheetId="7529">
        <row r="9">
          <cell r="A9" t="str">
            <v>A</v>
          </cell>
        </row>
      </sheetData>
      <sheetData sheetId="7530">
        <row r="9">
          <cell r="A9" t="str">
            <v>A</v>
          </cell>
        </row>
      </sheetData>
      <sheetData sheetId="7531">
        <row r="9">
          <cell r="A9" t="str">
            <v>A</v>
          </cell>
        </row>
      </sheetData>
      <sheetData sheetId="7532">
        <row r="9">
          <cell r="A9" t="str">
            <v>A</v>
          </cell>
        </row>
      </sheetData>
      <sheetData sheetId="7533">
        <row r="9">
          <cell r="A9" t="str">
            <v>A</v>
          </cell>
        </row>
      </sheetData>
      <sheetData sheetId="7534">
        <row r="9">
          <cell r="A9" t="str">
            <v>A</v>
          </cell>
        </row>
      </sheetData>
      <sheetData sheetId="7535">
        <row r="9">
          <cell r="A9" t="str">
            <v>A</v>
          </cell>
        </row>
      </sheetData>
      <sheetData sheetId="7536">
        <row r="9">
          <cell r="A9" t="str">
            <v>A</v>
          </cell>
        </row>
      </sheetData>
      <sheetData sheetId="7537">
        <row r="9">
          <cell r="A9" t="str">
            <v>A</v>
          </cell>
        </row>
      </sheetData>
      <sheetData sheetId="7538">
        <row r="9">
          <cell r="A9" t="str">
            <v>A</v>
          </cell>
        </row>
      </sheetData>
      <sheetData sheetId="7539">
        <row r="9">
          <cell r="A9" t="str">
            <v>A</v>
          </cell>
        </row>
      </sheetData>
      <sheetData sheetId="7540">
        <row r="9">
          <cell r="A9" t="str">
            <v>A</v>
          </cell>
        </row>
      </sheetData>
      <sheetData sheetId="7541">
        <row r="9">
          <cell r="A9" t="str">
            <v>A</v>
          </cell>
        </row>
      </sheetData>
      <sheetData sheetId="7542">
        <row r="9">
          <cell r="A9" t="str">
            <v>A</v>
          </cell>
        </row>
      </sheetData>
      <sheetData sheetId="7543">
        <row r="9">
          <cell r="A9" t="str">
            <v>A</v>
          </cell>
        </row>
      </sheetData>
      <sheetData sheetId="7544">
        <row r="9">
          <cell r="A9" t="str">
            <v>A</v>
          </cell>
        </row>
      </sheetData>
      <sheetData sheetId="7545">
        <row r="9">
          <cell r="A9" t="str">
            <v>A</v>
          </cell>
        </row>
      </sheetData>
      <sheetData sheetId="7546">
        <row r="9">
          <cell r="A9" t="str">
            <v>A</v>
          </cell>
        </row>
      </sheetData>
      <sheetData sheetId="7547">
        <row r="9">
          <cell r="A9" t="str">
            <v>A</v>
          </cell>
        </row>
      </sheetData>
      <sheetData sheetId="7548">
        <row r="9">
          <cell r="A9" t="str">
            <v>A</v>
          </cell>
        </row>
      </sheetData>
      <sheetData sheetId="7549">
        <row r="9">
          <cell r="A9" t="str">
            <v>A</v>
          </cell>
        </row>
      </sheetData>
      <sheetData sheetId="7550">
        <row r="9">
          <cell r="A9" t="str">
            <v>A</v>
          </cell>
        </row>
      </sheetData>
      <sheetData sheetId="7551">
        <row r="9">
          <cell r="A9" t="str">
            <v>A</v>
          </cell>
        </row>
      </sheetData>
      <sheetData sheetId="7552">
        <row r="9">
          <cell r="A9" t="str">
            <v>A</v>
          </cell>
        </row>
      </sheetData>
      <sheetData sheetId="7553">
        <row r="9">
          <cell r="A9" t="str">
            <v>A</v>
          </cell>
        </row>
      </sheetData>
      <sheetData sheetId="7554">
        <row r="9">
          <cell r="A9" t="str">
            <v>A</v>
          </cell>
        </row>
      </sheetData>
      <sheetData sheetId="7555">
        <row r="9">
          <cell r="A9" t="str">
            <v>A</v>
          </cell>
        </row>
      </sheetData>
      <sheetData sheetId="7556">
        <row r="9">
          <cell r="A9" t="str">
            <v>A</v>
          </cell>
        </row>
      </sheetData>
      <sheetData sheetId="7557">
        <row r="9">
          <cell r="A9" t="str">
            <v>A</v>
          </cell>
        </row>
      </sheetData>
      <sheetData sheetId="7558">
        <row r="9">
          <cell r="A9" t="str">
            <v>A</v>
          </cell>
        </row>
      </sheetData>
      <sheetData sheetId="7559">
        <row r="9">
          <cell r="A9" t="str">
            <v>A</v>
          </cell>
        </row>
      </sheetData>
      <sheetData sheetId="7560">
        <row r="9">
          <cell r="A9" t="str">
            <v>A</v>
          </cell>
        </row>
      </sheetData>
      <sheetData sheetId="7561">
        <row r="9">
          <cell r="A9" t="str">
            <v>A</v>
          </cell>
        </row>
      </sheetData>
      <sheetData sheetId="7562">
        <row r="9">
          <cell r="A9" t="str">
            <v>A</v>
          </cell>
        </row>
      </sheetData>
      <sheetData sheetId="7563">
        <row r="9">
          <cell r="A9" t="str">
            <v>A</v>
          </cell>
        </row>
      </sheetData>
      <sheetData sheetId="7564">
        <row r="9">
          <cell r="A9" t="str">
            <v>A</v>
          </cell>
        </row>
      </sheetData>
      <sheetData sheetId="7565">
        <row r="9">
          <cell r="A9" t="str">
            <v>A</v>
          </cell>
        </row>
      </sheetData>
      <sheetData sheetId="7566">
        <row r="9">
          <cell r="A9" t="str">
            <v>A</v>
          </cell>
        </row>
      </sheetData>
      <sheetData sheetId="7567">
        <row r="9">
          <cell r="A9" t="str">
            <v>A</v>
          </cell>
        </row>
      </sheetData>
      <sheetData sheetId="7568">
        <row r="9">
          <cell r="A9" t="str">
            <v>A</v>
          </cell>
        </row>
      </sheetData>
      <sheetData sheetId="7569">
        <row r="9">
          <cell r="A9" t="str">
            <v>A</v>
          </cell>
        </row>
      </sheetData>
      <sheetData sheetId="7570">
        <row r="9">
          <cell r="A9" t="str">
            <v>A</v>
          </cell>
        </row>
      </sheetData>
      <sheetData sheetId="7571">
        <row r="9">
          <cell r="A9" t="str">
            <v>A</v>
          </cell>
        </row>
      </sheetData>
      <sheetData sheetId="7572">
        <row r="9">
          <cell r="A9" t="str">
            <v>A</v>
          </cell>
        </row>
      </sheetData>
      <sheetData sheetId="7573">
        <row r="9">
          <cell r="A9" t="str">
            <v>A</v>
          </cell>
        </row>
      </sheetData>
      <sheetData sheetId="7574">
        <row r="9">
          <cell r="A9" t="str">
            <v>A</v>
          </cell>
        </row>
      </sheetData>
      <sheetData sheetId="7575">
        <row r="9">
          <cell r="A9" t="str">
            <v>A</v>
          </cell>
        </row>
      </sheetData>
      <sheetData sheetId="7576">
        <row r="9">
          <cell r="A9" t="str">
            <v>A</v>
          </cell>
        </row>
      </sheetData>
      <sheetData sheetId="7577">
        <row r="9">
          <cell r="A9" t="str">
            <v>A</v>
          </cell>
        </row>
      </sheetData>
      <sheetData sheetId="7578">
        <row r="9">
          <cell r="A9" t="str">
            <v>A</v>
          </cell>
        </row>
      </sheetData>
      <sheetData sheetId="7579">
        <row r="9">
          <cell r="A9" t="str">
            <v>A</v>
          </cell>
        </row>
      </sheetData>
      <sheetData sheetId="7580">
        <row r="9">
          <cell r="A9" t="str">
            <v>A</v>
          </cell>
        </row>
      </sheetData>
      <sheetData sheetId="7581">
        <row r="9">
          <cell r="A9" t="str">
            <v>A</v>
          </cell>
        </row>
      </sheetData>
      <sheetData sheetId="7582">
        <row r="9">
          <cell r="A9" t="str">
            <v>A</v>
          </cell>
        </row>
      </sheetData>
      <sheetData sheetId="7583">
        <row r="9">
          <cell r="A9" t="str">
            <v>A</v>
          </cell>
        </row>
      </sheetData>
      <sheetData sheetId="7584">
        <row r="9">
          <cell r="A9" t="str">
            <v>A</v>
          </cell>
        </row>
      </sheetData>
      <sheetData sheetId="7585">
        <row r="9">
          <cell r="A9" t="str">
            <v>A</v>
          </cell>
        </row>
      </sheetData>
      <sheetData sheetId="7586">
        <row r="9">
          <cell r="A9" t="str">
            <v>A</v>
          </cell>
        </row>
      </sheetData>
      <sheetData sheetId="7587">
        <row r="9">
          <cell r="A9" t="str">
            <v>A</v>
          </cell>
        </row>
      </sheetData>
      <sheetData sheetId="7588">
        <row r="9">
          <cell r="A9" t="str">
            <v>A</v>
          </cell>
        </row>
      </sheetData>
      <sheetData sheetId="7589">
        <row r="9">
          <cell r="A9" t="str">
            <v>A</v>
          </cell>
        </row>
      </sheetData>
      <sheetData sheetId="7590">
        <row r="9">
          <cell r="A9" t="str">
            <v>A</v>
          </cell>
        </row>
      </sheetData>
      <sheetData sheetId="7591">
        <row r="9">
          <cell r="A9" t="str">
            <v>A</v>
          </cell>
        </row>
      </sheetData>
      <sheetData sheetId="7592">
        <row r="9">
          <cell r="A9" t="str">
            <v>A</v>
          </cell>
        </row>
      </sheetData>
      <sheetData sheetId="7593">
        <row r="9">
          <cell r="A9" t="str">
            <v>A</v>
          </cell>
        </row>
      </sheetData>
      <sheetData sheetId="7594">
        <row r="9">
          <cell r="A9" t="str">
            <v>A</v>
          </cell>
        </row>
      </sheetData>
      <sheetData sheetId="7595">
        <row r="9">
          <cell r="A9" t="str">
            <v>A</v>
          </cell>
        </row>
      </sheetData>
      <sheetData sheetId="7596">
        <row r="9">
          <cell r="A9" t="str">
            <v>A</v>
          </cell>
        </row>
      </sheetData>
      <sheetData sheetId="7597">
        <row r="9">
          <cell r="A9" t="str">
            <v>A</v>
          </cell>
        </row>
      </sheetData>
      <sheetData sheetId="7598">
        <row r="9">
          <cell r="A9" t="str">
            <v>A</v>
          </cell>
        </row>
      </sheetData>
      <sheetData sheetId="7599">
        <row r="9">
          <cell r="A9" t="str">
            <v>A</v>
          </cell>
        </row>
      </sheetData>
      <sheetData sheetId="7600">
        <row r="9">
          <cell r="A9" t="str">
            <v>A</v>
          </cell>
        </row>
      </sheetData>
      <sheetData sheetId="7601">
        <row r="9">
          <cell r="A9" t="str">
            <v>A</v>
          </cell>
        </row>
      </sheetData>
      <sheetData sheetId="7602">
        <row r="9">
          <cell r="A9" t="str">
            <v>A</v>
          </cell>
        </row>
      </sheetData>
      <sheetData sheetId="7603">
        <row r="9">
          <cell r="A9" t="str">
            <v>A</v>
          </cell>
        </row>
      </sheetData>
      <sheetData sheetId="7604">
        <row r="9">
          <cell r="A9" t="str">
            <v>A</v>
          </cell>
        </row>
      </sheetData>
      <sheetData sheetId="7605">
        <row r="9">
          <cell r="A9" t="str">
            <v>A</v>
          </cell>
        </row>
      </sheetData>
      <sheetData sheetId="7606">
        <row r="9">
          <cell r="A9" t="str">
            <v>A</v>
          </cell>
        </row>
      </sheetData>
      <sheetData sheetId="7607">
        <row r="9">
          <cell r="A9" t="str">
            <v>A</v>
          </cell>
        </row>
      </sheetData>
      <sheetData sheetId="7608">
        <row r="9">
          <cell r="A9" t="str">
            <v>A</v>
          </cell>
        </row>
      </sheetData>
      <sheetData sheetId="7609">
        <row r="9">
          <cell r="A9" t="str">
            <v>A</v>
          </cell>
        </row>
      </sheetData>
      <sheetData sheetId="7610">
        <row r="9">
          <cell r="A9" t="str">
            <v>A</v>
          </cell>
        </row>
      </sheetData>
      <sheetData sheetId="7611">
        <row r="9">
          <cell r="A9" t="str">
            <v>A</v>
          </cell>
        </row>
      </sheetData>
      <sheetData sheetId="7612">
        <row r="9">
          <cell r="A9" t="str">
            <v>A</v>
          </cell>
        </row>
      </sheetData>
      <sheetData sheetId="7613">
        <row r="9">
          <cell r="A9" t="str">
            <v>A</v>
          </cell>
        </row>
      </sheetData>
      <sheetData sheetId="7614">
        <row r="9">
          <cell r="A9" t="str">
            <v>A</v>
          </cell>
        </row>
      </sheetData>
      <sheetData sheetId="7615">
        <row r="9">
          <cell r="A9" t="str">
            <v>A</v>
          </cell>
        </row>
      </sheetData>
      <sheetData sheetId="7616">
        <row r="9">
          <cell r="A9" t="str">
            <v>A</v>
          </cell>
        </row>
      </sheetData>
      <sheetData sheetId="7617">
        <row r="9">
          <cell r="A9" t="str">
            <v>A</v>
          </cell>
        </row>
      </sheetData>
      <sheetData sheetId="7618">
        <row r="9">
          <cell r="A9" t="str">
            <v>A</v>
          </cell>
        </row>
      </sheetData>
      <sheetData sheetId="7619">
        <row r="9">
          <cell r="A9" t="str">
            <v>A</v>
          </cell>
        </row>
      </sheetData>
      <sheetData sheetId="7620">
        <row r="9">
          <cell r="A9" t="str">
            <v>A</v>
          </cell>
        </row>
      </sheetData>
      <sheetData sheetId="7621">
        <row r="9">
          <cell r="A9" t="str">
            <v>A</v>
          </cell>
        </row>
      </sheetData>
      <sheetData sheetId="7622">
        <row r="9">
          <cell r="A9" t="str">
            <v>A</v>
          </cell>
        </row>
      </sheetData>
      <sheetData sheetId="7623">
        <row r="9">
          <cell r="A9" t="str">
            <v>A</v>
          </cell>
        </row>
      </sheetData>
      <sheetData sheetId="7624">
        <row r="9">
          <cell r="A9" t="str">
            <v>A</v>
          </cell>
        </row>
      </sheetData>
      <sheetData sheetId="7625">
        <row r="9">
          <cell r="A9" t="str">
            <v>A</v>
          </cell>
        </row>
      </sheetData>
      <sheetData sheetId="7626">
        <row r="9">
          <cell r="A9" t="str">
            <v>A</v>
          </cell>
        </row>
      </sheetData>
      <sheetData sheetId="7627">
        <row r="9">
          <cell r="A9" t="str">
            <v>A</v>
          </cell>
        </row>
      </sheetData>
      <sheetData sheetId="7628">
        <row r="9">
          <cell r="A9" t="str">
            <v>A</v>
          </cell>
        </row>
      </sheetData>
      <sheetData sheetId="7629">
        <row r="9">
          <cell r="A9" t="str">
            <v>A</v>
          </cell>
        </row>
      </sheetData>
      <sheetData sheetId="7630">
        <row r="9">
          <cell r="A9" t="str">
            <v>A</v>
          </cell>
        </row>
      </sheetData>
      <sheetData sheetId="7631">
        <row r="9">
          <cell r="A9" t="str">
            <v>A</v>
          </cell>
        </row>
      </sheetData>
      <sheetData sheetId="7632">
        <row r="9">
          <cell r="A9" t="str">
            <v>A</v>
          </cell>
        </row>
      </sheetData>
      <sheetData sheetId="7633">
        <row r="9">
          <cell r="A9" t="str">
            <v>A</v>
          </cell>
        </row>
      </sheetData>
      <sheetData sheetId="7634">
        <row r="9">
          <cell r="A9" t="str">
            <v>A</v>
          </cell>
        </row>
      </sheetData>
      <sheetData sheetId="7635">
        <row r="9">
          <cell r="A9" t="str">
            <v>A</v>
          </cell>
        </row>
      </sheetData>
      <sheetData sheetId="7636">
        <row r="9">
          <cell r="A9" t="str">
            <v>A</v>
          </cell>
        </row>
      </sheetData>
      <sheetData sheetId="7637">
        <row r="9">
          <cell r="A9" t="str">
            <v>A</v>
          </cell>
        </row>
      </sheetData>
      <sheetData sheetId="7638">
        <row r="9">
          <cell r="A9" t="str">
            <v>A</v>
          </cell>
        </row>
      </sheetData>
      <sheetData sheetId="7639">
        <row r="9">
          <cell r="A9" t="str">
            <v>A</v>
          </cell>
        </row>
      </sheetData>
      <sheetData sheetId="7640">
        <row r="9">
          <cell r="A9" t="str">
            <v>A</v>
          </cell>
        </row>
      </sheetData>
      <sheetData sheetId="7641">
        <row r="9">
          <cell r="A9" t="str">
            <v>A</v>
          </cell>
        </row>
      </sheetData>
      <sheetData sheetId="7642">
        <row r="9">
          <cell r="A9" t="str">
            <v>A</v>
          </cell>
        </row>
      </sheetData>
      <sheetData sheetId="7643">
        <row r="9">
          <cell r="A9" t="str">
            <v>A</v>
          </cell>
        </row>
      </sheetData>
      <sheetData sheetId="7644">
        <row r="9">
          <cell r="A9" t="str">
            <v>A</v>
          </cell>
        </row>
      </sheetData>
      <sheetData sheetId="7645">
        <row r="9">
          <cell r="A9" t="str">
            <v>A</v>
          </cell>
        </row>
      </sheetData>
      <sheetData sheetId="7646">
        <row r="9">
          <cell r="A9" t="str">
            <v>A</v>
          </cell>
        </row>
      </sheetData>
      <sheetData sheetId="7647">
        <row r="9">
          <cell r="A9" t="str">
            <v>A</v>
          </cell>
        </row>
      </sheetData>
      <sheetData sheetId="7648">
        <row r="9">
          <cell r="A9" t="str">
            <v>A</v>
          </cell>
        </row>
      </sheetData>
      <sheetData sheetId="7649">
        <row r="9">
          <cell r="A9" t="str">
            <v>A</v>
          </cell>
        </row>
      </sheetData>
      <sheetData sheetId="7650">
        <row r="9">
          <cell r="A9" t="str">
            <v>A</v>
          </cell>
        </row>
      </sheetData>
      <sheetData sheetId="7651">
        <row r="9">
          <cell r="A9" t="str">
            <v>A</v>
          </cell>
        </row>
      </sheetData>
      <sheetData sheetId="7652">
        <row r="9">
          <cell r="A9" t="str">
            <v>A</v>
          </cell>
        </row>
      </sheetData>
      <sheetData sheetId="7653">
        <row r="9">
          <cell r="A9" t="str">
            <v>A</v>
          </cell>
        </row>
      </sheetData>
      <sheetData sheetId="7654">
        <row r="9">
          <cell r="A9" t="str">
            <v>A</v>
          </cell>
        </row>
      </sheetData>
      <sheetData sheetId="7655">
        <row r="9">
          <cell r="A9" t="str">
            <v>A</v>
          </cell>
        </row>
      </sheetData>
      <sheetData sheetId="7656">
        <row r="9">
          <cell r="A9" t="str">
            <v>A</v>
          </cell>
        </row>
      </sheetData>
      <sheetData sheetId="7657">
        <row r="9">
          <cell r="A9" t="str">
            <v>A</v>
          </cell>
        </row>
      </sheetData>
      <sheetData sheetId="7658">
        <row r="9">
          <cell r="A9" t="str">
            <v>A</v>
          </cell>
        </row>
      </sheetData>
      <sheetData sheetId="7659">
        <row r="9">
          <cell r="A9" t="str">
            <v>A</v>
          </cell>
        </row>
      </sheetData>
      <sheetData sheetId="7660">
        <row r="9">
          <cell r="A9" t="str">
            <v>A</v>
          </cell>
        </row>
      </sheetData>
      <sheetData sheetId="7661">
        <row r="9">
          <cell r="A9" t="str">
            <v>A</v>
          </cell>
        </row>
      </sheetData>
      <sheetData sheetId="7662">
        <row r="9">
          <cell r="A9" t="str">
            <v>A</v>
          </cell>
        </row>
      </sheetData>
      <sheetData sheetId="7663">
        <row r="9">
          <cell r="A9" t="str">
            <v>A</v>
          </cell>
        </row>
      </sheetData>
      <sheetData sheetId="7664">
        <row r="9">
          <cell r="A9" t="str">
            <v>A</v>
          </cell>
        </row>
      </sheetData>
      <sheetData sheetId="7665">
        <row r="9">
          <cell r="A9" t="str">
            <v>A</v>
          </cell>
        </row>
      </sheetData>
      <sheetData sheetId="7666">
        <row r="9">
          <cell r="A9" t="str">
            <v>A</v>
          </cell>
        </row>
      </sheetData>
      <sheetData sheetId="7667" refreshError="1"/>
      <sheetData sheetId="7668" refreshError="1"/>
      <sheetData sheetId="7669">
        <row r="9">
          <cell r="A9" t="str">
            <v>A</v>
          </cell>
        </row>
      </sheetData>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ow r="9">
          <cell r="A9" t="str">
            <v>A</v>
          </cell>
        </row>
      </sheetData>
      <sheetData sheetId="7679">
        <row r="9">
          <cell r="A9" t="str">
            <v>A</v>
          </cell>
        </row>
      </sheetData>
      <sheetData sheetId="7680">
        <row r="9">
          <cell r="A9" t="str">
            <v>A</v>
          </cell>
        </row>
      </sheetData>
      <sheetData sheetId="7681" refreshError="1"/>
      <sheetData sheetId="7682">
        <row r="9">
          <cell r="A9" t="str">
            <v>A</v>
          </cell>
        </row>
      </sheetData>
      <sheetData sheetId="7683">
        <row r="9">
          <cell r="A9" t="str">
            <v>A</v>
          </cell>
        </row>
      </sheetData>
      <sheetData sheetId="7684">
        <row r="9">
          <cell r="A9" t="str">
            <v>A</v>
          </cell>
        </row>
      </sheetData>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ow r="9">
          <cell r="A9" t="str">
            <v>A</v>
          </cell>
        </row>
      </sheetData>
      <sheetData sheetId="7754">
        <row r="9">
          <cell r="A9" t="str">
            <v>A</v>
          </cell>
        </row>
      </sheetData>
      <sheetData sheetId="7755">
        <row r="9">
          <cell r="A9" t="str">
            <v>A</v>
          </cell>
        </row>
      </sheetData>
      <sheetData sheetId="7756">
        <row r="9">
          <cell r="A9" t="str">
            <v>A</v>
          </cell>
        </row>
      </sheetData>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ow r="9">
          <cell r="A9" t="str">
            <v>A</v>
          </cell>
        </row>
      </sheetData>
      <sheetData sheetId="7767">
        <row r="9">
          <cell r="A9" t="str">
            <v>A</v>
          </cell>
        </row>
      </sheetData>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ow r="9">
          <cell r="A9" t="str">
            <v>A</v>
          </cell>
        </row>
      </sheetData>
      <sheetData sheetId="7801">
        <row r="9">
          <cell r="A9" t="str">
            <v>A</v>
          </cell>
        </row>
      </sheetData>
      <sheetData sheetId="7802">
        <row r="9">
          <cell r="A9" t="str">
            <v>A</v>
          </cell>
        </row>
      </sheetData>
      <sheetData sheetId="7803">
        <row r="9">
          <cell r="A9" t="str">
            <v>A</v>
          </cell>
        </row>
      </sheetData>
      <sheetData sheetId="7804">
        <row r="9">
          <cell r="A9" t="str">
            <v>A</v>
          </cell>
        </row>
      </sheetData>
      <sheetData sheetId="7805">
        <row r="9">
          <cell r="A9" t="str">
            <v>A</v>
          </cell>
        </row>
      </sheetData>
      <sheetData sheetId="7806">
        <row r="9">
          <cell r="A9" t="str">
            <v>A</v>
          </cell>
        </row>
      </sheetData>
      <sheetData sheetId="7807">
        <row r="9">
          <cell r="A9" t="str">
            <v>A</v>
          </cell>
        </row>
      </sheetData>
      <sheetData sheetId="7808">
        <row r="9">
          <cell r="A9" t="str">
            <v>A</v>
          </cell>
        </row>
      </sheetData>
      <sheetData sheetId="7809">
        <row r="9">
          <cell r="A9" t="str">
            <v>A</v>
          </cell>
        </row>
      </sheetData>
      <sheetData sheetId="7810">
        <row r="9">
          <cell r="A9" t="str">
            <v>A</v>
          </cell>
        </row>
      </sheetData>
      <sheetData sheetId="7811">
        <row r="9">
          <cell r="A9" t="str">
            <v>A</v>
          </cell>
        </row>
      </sheetData>
      <sheetData sheetId="7812">
        <row r="9">
          <cell r="A9" t="str">
            <v>A</v>
          </cell>
        </row>
      </sheetData>
      <sheetData sheetId="7813">
        <row r="9">
          <cell r="A9" t="str">
            <v>A</v>
          </cell>
        </row>
      </sheetData>
      <sheetData sheetId="7814">
        <row r="9">
          <cell r="A9" t="str">
            <v>A</v>
          </cell>
        </row>
      </sheetData>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ow r="9">
          <cell r="A9" t="str">
            <v>A</v>
          </cell>
        </row>
      </sheetData>
      <sheetData sheetId="7824">
        <row r="9">
          <cell r="A9" t="str">
            <v>A</v>
          </cell>
        </row>
      </sheetData>
      <sheetData sheetId="7825">
        <row r="9">
          <cell r="A9" t="str">
            <v>A</v>
          </cell>
        </row>
      </sheetData>
      <sheetData sheetId="7826" refreshError="1"/>
      <sheetData sheetId="7827">
        <row r="9">
          <cell r="A9" t="str">
            <v>A</v>
          </cell>
        </row>
      </sheetData>
      <sheetData sheetId="7828">
        <row r="9">
          <cell r="A9" t="str">
            <v>A</v>
          </cell>
        </row>
      </sheetData>
      <sheetData sheetId="7829">
        <row r="9">
          <cell r="A9" t="str">
            <v>A</v>
          </cell>
        </row>
      </sheetData>
      <sheetData sheetId="7830">
        <row r="9">
          <cell r="A9" t="str">
            <v>A</v>
          </cell>
        </row>
      </sheetData>
      <sheetData sheetId="7831">
        <row r="9">
          <cell r="A9" t="str">
            <v>A</v>
          </cell>
        </row>
      </sheetData>
      <sheetData sheetId="7832">
        <row r="9">
          <cell r="A9" t="str">
            <v>A</v>
          </cell>
        </row>
      </sheetData>
      <sheetData sheetId="7833">
        <row r="9">
          <cell r="A9" t="str">
            <v>A</v>
          </cell>
        </row>
      </sheetData>
      <sheetData sheetId="7834">
        <row r="9">
          <cell r="A9" t="str">
            <v>A</v>
          </cell>
        </row>
      </sheetData>
      <sheetData sheetId="7835">
        <row r="9">
          <cell r="A9" t="str">
            <v>A</v>
          </cell>
        </row>
      </sheetData>
      <sheetData sheetId="7836">
        <row r="9">
          <cell r="A9" t="str">
            <v>A</v>
          </cell>
        </row>
      </sheetData>
      <sheetData sheetId="7837">
        <row r="9">
          <cell r="A9" t="str">
            <v>A</v>
          </cell>
        </row>
      </sheetData>
      <sheetData sheetId="7838">
        <row r="9">
          <cell r="A9" t="str">
            <v>A</v>
          </cell>
        </row>
      </sheetData>
      <sheetData sheetId="7839" refreshError="1"/>
      <sheetData sheetId="7840">
        <row r="9">
          <cell r="A9" t="str">
            <v>A</v>
          </cell>
        </row>
      </sheetData>
      <sheetData sheetId="7841" refreshError="1"/>
      <sheetData sheetId="7842" refreshError="1"/>
      <sheetData sheetId="7843">
        <row r="9">
          <cell r="A9" t="str">
            <v>A</v>
          </cell>
        </row>
      </sheetData>
      <sheetData sheetId="7844">
        <row r="9">
          <cell r="A9" t="str">
            <v>A</v>
          </cell>
        </row>
      </sheetData>
      <sheetData sheetId="7845" refreshError="1"/>
      <sheetData sheetId="7846" refreshError="1"/>
      <sheetData sheetId="7847">
        <row r="9">
          <cell r="A9" t="str">
            <v>A</v>
          </cell>
        </row>
      </sheetData>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ow r="9">
          <cell r="A9" t="str">
            <v>A</v>
          </cell>
        </row>
      </sheetData>
      <sheetData sheetId="7857">
        <row r="9">
          <cell r="A9" t="str">
            <v>A</v>
          </cell>
        </row>
      </sheetData>
      <sheetData sheetId="7858">
        <row r="9">
          <cell r="A9" t="str">
            <v>A</v>
          </cell>
        </row>
      </sheetData>
      <sheetData sheetId="7859">
        <row r="9">
          <cell r="A9" t="str">
            <v>A</v>
          </cell>
        </row>
      </sheetData>
      <sheetData sheetId="7860">
        <row r="9">
          <cell r="A9" t="str">
            <v>A</v>
          </cell>
        </row>
      </sheetData>
      <sheetData sheetId="7861">
        <row r="9">
          <cell r="A9" t="str">
            <v>A</v>
          </cell>
        </row>
      </sheetData>
      <sheetData sheetId="7862">
        <row r="9">
          <cell r="A9" t="str">
            <v>A</v>
          </cell>
        </row>
      </sheetData>
      <sheetData sheetId="7863">
        <row r="9">
          <cell r="A9" t="str">
            <v>A</v>
          </cell>
        </row>
      </sheetData>
      <sheetData sheetId="7864">
        <row r="9">
          <cell r="A9" t="str">
            <v>A</v>
          </cell>
        </row>
      </sheetData>
      <sheetData sheetId="7865">
        <row r="9">
          <cell r="A9" t="str">
            <v>A</v>
          </cell>
        </row>
      </sheetData>
      <sheetData sheetId="7866">
        <row r="9">
          <cell r="A9" t="str">
            <v>A</v>
          </cell>
        </row>
      </sheetData>
      <sheetData sheetId="7867">
        <row r="9">
          <cell r="A9" t="str">
            <v>A</v>
          </cell>
        </row>
      </sheetData>
      <sheetData sheetId="7868">
        <row r="9">
          <cell r="A9" t="str">
            <v>A</v>
          </cell>
        </row>
      </sheetData>
      <sheetData sheetId="7869">
        <row r="9">
          <cell r="A9" t="str">
            <v>A</v>
          </cell>
        </row>
      </sheetData>
      <sheetData sheetId="7870">
        <row r="9">
          <cell r="A9" t="str">
            <v>A</v>
          </cell>
        </row>
      </sheetData>
      <sheetData sheetId="7871">
        <row r="9">
          <cell r="A9" t="str">
            <v>A</v>
          </cell>
        </row>
      </sheetData>
      <sheetData sheetId="7872">
        <row r="9">
          <cell r="A9" t="str">
            <v>A</v>
          </cell>
        </row>
      </sheetData>
      <sheetData sheetId="7873">
        <row r="9">
          <cell r="A9" t="str">
            <v>A</v>
          </cell>
        </row>
      </sheetData>
      <sheetData sheetId="7874">
        <row r="9">
          <cell r="A9" t="str">
            <v>A</v>
          </cell>
        </row>
      </sheetData>
      <sheetData sheetId="7875">
        <row r="9">
          <cell r="A9" t="str">
            <v>A</v>
          </cell>
        </row>
      </sheetData>
      <sheetData sheetId="7876">
        <row r="9">
          <cell r="A9" t="str">
            <v>A</v>
          </cell>
        </row>
      </sheetData>
      <sheetData sheetId="7877">
        <row r="9">
          <cell r="A9" t="str">
            <v>A</v>
          </cell>
        </row>
      </sheetData>
      <sheetData sheetId="7878">
        <row r="9">
          <cell r="A9" t="str">
            <v>A</v>
          </cell>
        </row>
      </sheetData>
      <sheetData sheetId="7879">
        <row r="9">
          <cell r="A9" t="str">
            <v>A</v>
          </cell>
        </row>
      </sheetData>
      <sheetData sheetId="7880">
        <row r="9">
          <cell r="A9" t="str">
            <v>A</v>
          </cell>
        </row>
      </sheetData>
      <sheetData sheetId="7881">
        <row r="9">
          <cell r="A9" t="str">
            <v>A</v>
          </cell>
        </row>
      </sheetData>
      <sheetData sheetId="7882">
        <row r="9">
          <cell r="A9" t="str">
            <v>A</v>
          </cell>
        </row>
      </sheetData>
      <sheetData sheetId="7883">
        <row r="9">
          <cell r="A9" t="str">
            <v>A</v>
          </cell>
        </row>
      </sheetData>
      <sheetData sheetId="7884">
        <row r="9">
          <cell r="A9" t="str">
            <v>A</v>
          </cell>
        </row>
      </sheetData>
      <sheetData sheetId="7885">
        <row r="9">
          <cell r="A9" t="str">
            <v>A</v>
          </cell>
        </row>
      </sheetData>
      <sheetData sheetId="7886">
        <row r="9">
          <cell r="A9" t="str">
            <v>A</v>
          </cell>
        </row>
      </sheetData>
      <sheetData sheetId="7887">
        <row r="9">
          <cell r="A9" t="str">
            <v>A</v>
          </cell>
        </row>
      </sheetData>
      <sheetData sheetId="7888" refreshError="1"/>
      <sheetData sheetId="7889" refreshError="1"/>
      <sheetData sheetId="7890" refreshError="1"/>
      <sheetData sheetId="7891" refreshError="1"/>
      <sheetData sheetId="7892" refreshError="1"/>
      <sheetData sheetId="7893"/>
      <sheetData sheetId="7894"/>
      <sheetData sheetId="7895">
        <row r="9">
          <cell r="A9" t="str">
            <v>A</v>
          </cell>
        </row>
      </sheetData>
      <sheetData sheetId="7896">
        <row r="9">
          <cell r="A9" t="str">
            <v>A</v>
          </cell>
        </row>
      </sheetData>
      <sheetData sheetId="7897"/>
      <sheetData sheetId="7898" refreshError="1"/>
      <sheetData sheetId="7899">
        <row r="9">
          <cell r="A9" t="str">
            <v>A</v>
          </cell>
        </row>
      </sheetData>
      <sheetData sheetId="7900" refreshError="1"/>
      <sheetData sheetId="7901">
        <row r="9">
          <cell r="A9" t="str">
            <v>A</v>
          </cell>
        </row>
      </sheetData>
      <sheetData sheetId="7902">
        <row r="9">
          <cell r="A9" t="str">
            <v>A</v>
          </cell>
        </row>
      </sheetData>
      <sheetData sheetId="7903">
        <row r="9">
          <cell r="A9" t="str">
            <v>A</v>
          </cell>
        </row>
      </sheetData>
      <sheetData sheetId="7904">
        <row r="9">
          <cell r="A9" t="str">
            <v>A</v>
          </cell>
        </row>
      </sheetData>
      <sheetData sheetId="7905" refreshError="1"/>
      <sheetData sheetId="7906" refreshError="1"/>
      <sheetData sheetId="7907">
        <row r="9">
          <cell r="A9" t="str">
            <v>A</v>
          </cell>
        </row>
      </sheetData>
      <sheetData sheetId="7908" refreshError="1"/>
      <sheetData sheetId="7909">
        <row r="9">
          <cell r="A9" t="str">
            <v>A</v>
          </cell>
        </row>
      </sheetData>
      <sheetData sheetId="7910">
        <row r="9">
          <cell r="A9" t="str">
            <v>A</v>
          </cell>
        </row>
      </sheetData>
      <sheetData sheetId="7911">
        <row r="9">
          <cell r="A9" t="str">
            <v>A</v>
          </cell>
        </row>
      </sheetData>
      <sheetData sheetId="7912">
        <row r="9">
          <cell r="A9" t="str">
            <v>A</v>
          </cell>
        </row>
      </sheetData>
      <sheetData sheetId="7913">
        <row r="9">
          <cell r="A9" t="str">
            <v>A</v>
          </cell>
        </row>
      </sheetData>
      <sheetData sheetId="7914">
        <row r="9">
          <cell r="A9" t="str">
            <v>A</v>
          </cell>
        </row>
      </sheetData>
      <sheetData sheetId="7915">
        <row r="9">
          <cell r="A9" t="str">
            <v>A</v>
          </cell>
        </row>
      </sheetData>
      <sheetData sheetId="7916">
        <row r="9">
          <cell r="A9" t="str">
            <v>A</v>
          </cell>
        </row>
      </sheetData>
      <sheetData sheetId="7917">
        <row r="9">
          <cell r="A9" t="str">
            <v>A</v>
          </cell>
        </row>
      </sheetData>
      <sheetData sheetId="7918">
        <row r="9">
          <cell r="A9" t="str">
            <v>A</v>
          </cell>
        </row>
      </sheetData>
      <sheetData sheetId="7919">
        <row r="9">
          <cell r="A9" t="str">
            <v>A</v>
          </cell>
        </row>
      </sheetData>
      <sheetData sheetId="7920">
        <row r="9">
          <cell r="A9" t="str">
            <v>A</v>
          </cell>
        </row>
      </sheetData>
      <sheetData sheetId="7921">
        <row r="9">
          <cell r="A9" t="str">
            <v>A</v>
          </cell>
        </row>
      </sheetData>
      <sheetData sheetId="7922">
        <row r="9">
          <cell r="A9" t="str">
            <v>A</v>
          </cell>
        </row>
      </sheetData>
      <sheetData sheetId="7923">
        <row r="9">
          <cell r="A9" t="str">
            <v>A</v>
          </cell>
        </row>
      </sheetData>
      <sheetData sheetId="7924">
        <row r="9">
          <cell r="A9" t="str">
            <v>A</v>
          </cell>
        </row>
      </sheetData>
      <sheetData sheetId="7925">
        <row r="9">
          <cell r="A9" t="str">
            <v>A</v>
          </cell>
        </row>
      </sheetData>
      <sheetData sheetId="7926">
        <row r="9">
          <cell r="A9" t="str">
            <v>A</v>
          </cell>
        </row>
      </sheetData>
      <sheetData sheetId="7927">
        <row r="9">
          <cell r="A9" t="str">
            <v>A</v>
          </cell>
        </row>
      </sheetData>
      <sheetData sheetId="7928">
        <row r="9">
          <cell r="A9" t="str">
            <v>A</v>
          </cell>
        </row>
      </sheetData>
      <sheetData sheetId="7929">
        <row r="9">
          <cell r="A9" t="str">
            <v>A</v>
          </cell>
        </row>
      </sheetData>
      <sheetData sheetId="7930">
        <row r="9">
          <cell r="A9" t="str">
            <v>A</v>
          </cell>
        </row>
      </sheetData>
      <sheetData sheetId="7931">
        <row r="9">
          <cell r="A9" t="str">
            <v>A</v>
          </cell>
        </row>
      </sheetData>
      <sheetData sheetId="7932">
        <row r="9">
          <cell r="A9" t="str">
            <v>A</v>
          </cell>
        </row>
      </sheetData>
      <sheetData sheetId="7933">
        <row r="9">
          <cell r="A9" t="str">
            <v>A</v>
          </cell>
        </row>
      </sheetData>
      <sheetData sheetId="7934">
        <row r="9">
          <cell r="A9" t="str">
            <v>A</v>
          </cell>
        </row>
      </sheetData>
      <sheetData sheetId="7935">
        <row r="9">
          <cell r="A9" t="str">
            <v>A</v>
          </cell>
        </row>
      </sheetData>
      <sheetData sheetId="7936">
        <row r="9">
          <cell r="A9" t="str">
            <v>A</v>
          </cell>
        </row>
      </sheetData>
      <sheetData sheetId="7937">
        <row r="9">
          <cell r="A9" t="str">
            <v>A</v>
          </cell>
        </row>
      </sheetData>
      <sheetData sheetId="7938">
        <row r="9">
          <cell r="A9" t="str">
            <v>A</v>
          </cell>
        </row>
      </sheetData>
      <sheetData sheetId="7939" refreshError="1"/>
      <sheetData sheetId="7940">
        <row r="9">
          <cell r="A9" t="str">
            <v>A</v>
          </cell>
        </row>
      </sheetData>
      <sheetData sheetId="7941">
        <row r="9">
          <cell r="A9" t="str">
            <v>A</v>
          </cell>
        </row>
      </sheetData>
      <sheetData sheetId="7942">
        <row r="9">
          <cell r="A9" t="str">
            <v>A</v>
          </cell>
        </row>
      </sheetData>
      <sheetData sheetId="7943">
        <row r="9">
          <cell r="A9" t="str">
            <v>A</v>
          </cell>
        </row>
      </sheetData>
      <sheetData sheetId="7944">
        <row r="9">
          <cell r="A9" t="str">
            <v>A</v>
          </cell>
        </row>
      </sheetData>
      <sheetData sheetId="7945">
        <row r="9">
          <cell r="A9" t="str">
            <v>A</v>
          </cell>
        </row>
      </sheetData>
      <sheetData sheetId="7946">
        <row r="9">
          <cell r="A9" t="str">
            <v>A</v>
          </cell>
        </row>
      </sheetData>
      <sheetData sheetId="7947">
        <row r="9">
          <cell r="A9" t="str">
            <v>A</v>
          </cell>
        </row>
      </sheetData>
      <sheetData sheetId="7948">
        <row r="9">
          <cell r="A9" t="str">
            <v>A</v>
          </cell>
        </row>
      </sheetData>
      <sheetData sheetId="7949">
        <row r="9">
          <cell r="A9" t="str">
            <v>A</v>
          </cell>
        </row>
      </sheetData>
      <sheetData sheetId="7950">
        <row r="9">
          <cell r="A9" t="str">
            <v>A</v>
          </cell>
        </row>
      </sheetData>
      <sheetData sheetId="7951">
        <row r="9">
          <cell r="A9" t="str">
            <v>A</v>
          </cell>
        </row>
      </sheetData>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ow r="9">
          <cell r="A9" t="str">
            <v>A</v>
          </cell>
        </row>
      </sheetData>
      <sheetData sheetId="7964">
        <row r="9">
          <cell r="A9" t="str">
            <v>A</v>
          </cell>
        </row>
      </sheetData>
      <sheetData sheetId="7965">
        <row r="9">
          <cell r="A9" t="str">
            <v>A</v>
          </cell>
        </row>
      </sheetData>
      <sheetData sheetId="7966">
        <row r="9">
          <cell r="A9" t="str">
            <v>A</v>
          </cell>
        </row>
      </sheetData>
      <sheetData sheetId="7967">
        <row r="9">
          <cell r="A9" t="str">
            <v>A</v>
          </cell>
        </row>
      </sheetData>
      <sheetData sheetId="7968">
        <row r="9">
          <cell r="A9" t="str">
            <v>A</v>
          </cell>
        </row>
      </sheetData>
      <sheetData sheetId="7969">
        <row r="9">
          <cell r="A9" t="str">
            <v>A</v>
          </cell>
        </row>
      </sheetData>
      <sheetData sheetId="7970">
        <row r="9">
          <cell r="A9" t="str">
            <v>A</v>
          </cell>
        </row>
      </sheetData>
      <sheetData sheetId="7971">
        <row r="9">
          <cell r="A9" t="str">
            <v>A</v>
          </cell>
        </row>
      </sheetData>
      <sheetData sheetId="7972">
        <row r="9">
          <cell r="A9" t="str">
            <v>A</v>
          </cell>
        </row>
      </sheetData>
      <sheetData sheetId="7973">
        <row r="9">
          <cell r="A9" t="str">
            <v>A</v>
          </cell>
        </row>
      </sheetData>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ow r="9">
          <cell r="A9" t="str">
            <v>A</v>
          </cell>
        </row>
      </sheetData>
      <sheetData sheetId="7983">
        <row r="9">
          <cell r="A9" t="str">
            <v>A</v>
          </cell>
        </row>
      </sheetData>
      <sheetData sheetId="7984">
        <row r="9">
          <cell r="A9" t="str">
            <v>A</v>
          </cell>
        </row>
      </sheetData>
      <sheetData sheetId="7985">
        <row r="9">
          <cell r="A9" t="str">
            <v>A</v>
          </cell>
        </row>
      </sheetData>
      <sheetData sheetId="7986">
        <row r="9">
          <cell r="A9" t="str">
            <v>A</v>
          </cell>
        </row>
      </sheetData>
      <sheetData sheetId="7987">
        <row r="9">
          <cell r="A9" t="str">
            <v>A</v>
          </cell>
        </row>
      </sheetData>
      <sheetData sheetId="7988">
        <row r="9">
          <cell r="A9" t="str">
            <v>A</v>
          </cell>
        </row>
      </sheetData>
      <sheetData sheetId="7989">
        <row r="9">
          <cell r="A9" t="str">
            <v>A</v>
          </cell>
        </row>
      </sheetData>
      <sheetData sheetId="7990">
        <row r="9">
          <cell r="A9" t="str">
            <v>A</v>
          </cell>
        </row>
      </sheetData>
      <sheetData sheetId="7991">
        <row r="9">
          <cell r="A9" t="str">
            <v>A</v>
          </cell>
        </row>
      </sheetData>
      <sheetData sheetId="7992">
        <row r="9">
          <cell r="A9" t="str">
            <v>A</v>
          </cell>
        </row>
      </sheetData>
      <sheetData sheetId="7993">
        <row r="9">
          <cell r="A9" t="str">
            <v>A</v>
          </cell>
        </row>
      </sheetData>
      <sheetData sheetId="7994">
        <row r="9">
          <cell r="A9" t="str">
            <v>A</v>
          </cell>
        </row>
      </sheetData>
      <sheetData sheetId="7995">
        <row r="9">
          <cell r="A9" t="str">
            <v>A</v>
          </cell>
        </row>
      </sheetData>
      <sheetData sheetId="7996">
        <row r="9">
          <cell r="A9" t="str">
            <v>A</v>
          </cell>
        </row>
      </sheetData>
      <sheetData sheetId="7997">
        <row r="9">
          <cell r="A9" t="str">
            <v>A</v>
          </cell>
        </row>
      </sheetData>
      <sheetData sheetId="7998">
        <row r="9">
          <cell r="A9" t="str">
            <v>A</v>
          </cell>
        </row>
      </sheetData>
      <sheetData sheetId="7999">
        <row r="9">
          <cell r="A9" t="str">
            <v>A</v>
          </cell>
        </row>
      </sheetData>
      <sheetData sheetId="8000">
        <row r="9">
          <cell r="A9" t="str">
            <v>A</v>
          </cell>
        </row>
      </sheetData>
      <sheetData sheetId="8001">
        <row r="9">
          <cell r="A9" t="str">
            <v>A</v>
          </cell>
        </row>
      </sheetData>
      <sheetData sheetId="8002">
        <row r="9">
          <cell r="A9" t="str">
            <v>A</v>
          </cell>
        </row>
      </sheetData>
      <sheetData sheetId="8003">
        <row r="9">
          <cell r="A9" t="str">
            <v>A</v>
          </cell>
        </row>
      </sheetData>
      <sheetData sheetId="8004">
        <row r="9">
          <cell r="A9" t="str">
            <v>A</v>
          </cell>
        </row>
      </sheetData>
      <sheetData sheetId="8005">
        <row r="9">
          <cell r="A9" t="str">
            <v>A</v>
          </cell>
        </row>
      </sheetData>
      <sheetData sheetId="8006">
        <row r="9">
          <cell r="A9" t="str">
            <v>A</v>
          </cell>
        </row>
      </sheetData>
      <sheetData sheetId="8007">
        <row r="9">
          <cell r="A9" t="str">
            <v>A</v>
          </cell>
        </row>
      </sheetData>
      <sheetData sheetId="8008">
        <row r="9">
          <cell r="A9" t="str">
            <v>A</v>
          </cell>
        </row>
      </sheetData>
      <sheetData sheetId="8009">
        <row r="9">
          <cell r="A9" t="str">
            <v>A</v>
          </cell>
        </row>
      </sheetData>
      <sheetData sheetId="8010">
        <row r="9">
          <cell r="A9" t="str">
            <v>A</v>
          </cell>
        </row>
      </sheetData>
      <sheetData sheetId="8011">
        <row r="9">
          <cell r="A9" t="str">
            <v>A</v>
          </cell>
        </row>
      </sheetData>
      <sheetData sheetId="8012">
        <row r="9">
          <cell r="A9" t="str">
            <v>A</v>
          </cell>
        </row>
      </sheetData>
      <sheetData sheetId="8013">
        <row r="9">
          <cell r="A9" t="str">
            <v>A</v>
          </cell>
        </row>
      </sheetData>
      <sheetData sheetId="8014">
        <row r="9">
          <cell r="A9" t="str">
            <v>A</v>
          </cell>
        </row>
      </sheetData>
      <sheetData sheetId="8015">
        <row r="9">
          <cell r="A9" t="str">
            <v>A</v>
          </cell>
        </row>
      </sheetData>
      <sheetData sheetId="8016">
        <row r="9">
          <cell r="A9" t="str">
            <v>A</v>
          </cell>
        </row>
      </sheetData>
      <sheetData sheetId="8017">
        <row r="9">
          <cell r="A9" t="str">
            <v>A</v>
          </cell>
        </row>
      </sheetData>
      <sheetData sheetId="8018">
        <row r="9">
          <cell r="A9" t="str">
            <v>A</v>
          </cell>
        </row>
      </sheetData>
      <sheetData sheetId="8019">
        <row r="9">
          <cell r="A9" t="str">
            <v>A</v>
          </cell>
        </row>
      </sheetData>
      <sheetData sheetId="8020">
        <row r="9">
          <cell r="A9" t="str">
            <v>A</v>
          </cell>
        </row>
      </sheetData>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ow r="9">
          <cell r="A9" t="str">
            <v>A</v>
          </cell>
        </row>
      </sheetData>
      <sheetData sheetId="8043">
        <row r="9">
          <cell r="A9" t="str">
            <v>A</v>
          </cell>
        </row>
      </sheetData>
      <sheetData sheetId="8044">
        <row r="9">
          <cell r="A9" t="str">
            <v>A</v>
          </cell>
        </row>
      </sheetData>
      <sheetData sheetId="8045">
        <row r="9">
          <cell r="A9" t="str">
            <v>A</v>
          </cell>
        </row>
      </sheetData>
      <sheetData sheetId="8046">
        <row r="9">
          <cell r="A9" t="str">
            <v>A</v>
          </cell>
        </row>
      </sheetData>
      <sheetData sheetId="8047">
        <row r="9">
          <cell r="A9" t="str">
            <v>A</v>
          </cell>
        </row>
      </sheetData>
      <sheetData sheetId="8048">
        <row r="9">
          <cell r="A9" t="str">
            <v>A</v>
          </cell>
        </row>
      </sheetData>
      <sheetData sheetId="8049">
        <row r="9">
          <cell r="A9" t="str">
            <v>A</v>
          </cell>
        </row>
      </sheetData>
      <sheetData sheetId="8050">
        <row r="9">
          <cell r="A9" t="str">
            <v>A</v>
          </cell>
        </row>
      </sheetData>
      <sheetData sheetId="8051">
        <row r="9">
          <cell r="A9" t="str">
            <v>A</v>
          </cell>
        </row>
      </sheetData>
      <sheetData sheetId="8052">
        <row r="9">
          <cell r="A9" t="str">
            <v>A</v>
          </cell>
        </row>
      </sheetData>
      <sheetData sheetId="8053">
        <row r="9">
          <cell r="A9" t="str">
            <v>A</v>
          </cell>
        </row>
      </sheetData>
      <sheetData sheetId="8054">
        <row r="9">
          <cell r="A9" t="str">
            <v>A</v>
          </cell>
        </row>
      </sheetData>
      <sheetData sheetId="8055">
        <row r="9">
          <cell r="A9" t="str">
            <v>A</v>
          </cell>
        </row>
      </sheetData>
      <sheetData sheetId="8056">
        <row r="9">
          <cell r="A9" t="str">
            <v>A</v>
          </cell>
        </row>
      </sheetData>
      <sheetData sheetId="8057">
        <row r="9">
          <cell r="A9" t="str">
            <v>A</v>
          </cell>
        </row>
      </sheetData>
      <sheetData sheetId="8058">
        <row r="9">
          <cell r="A9" t="str">
            <v>A</v>
          </cell>
        </row>
      </sheetData>
      <sheetData sheetId="8059">
        <row r="9">
          <cell r="A9" t="str">
            <v>A</v>
          </cell>
        </row>
      </sheetData>
      <sheetData sheetId="8060">
        <row r="9">
          <cell r="A9" t="str">
            <v>A</v>
          </cell>
        </row>
      </sheetData>
      <sheetData sheetId="8061">
        <row r="9">
          <cell r="A9" t="str">
            <v>A</v>
          </cell>
        </row>
      </sheetData>
      <sheetData sheetId="8062">
        <row r="9">
          <cell r="A9" t="str">
            <v>A</v>
          </cell>
        </row>
      </sheetData>
      <sheetData sheetId="8063">
        <row r="9">
          <cell r="A9" t="str">
            <v>A</v>
          </cell>
        </row>
      </sheetData>
      <sheetData sheetId="8064">
        <row r="9">
          <cell r="A9" t="str">
            <v>A</v>
          </cell>
        </row>
      </sheetData>
      <sheetData sheetId="8065">
        <row r="9">
          <cell r="A9" t="str">
            <v>A</v>
          </cell>
        </row>
      </sheetData>
      <sheetData sheetId="8066">
        <row r="9">
          <cell r="A9" t="str">
            <v>A</v>
          </cell>
        </row>
      </sheetData>
      <sheetData sheetId="8067">
        <row r="9">
          <cell r="A9" t="str">
            <v>A</v>
          </cell>
        </row>
      </sheetData>
      <sheetData sheetId="8068">
        <row r="9">
          <cell r="A9" t="str">
            <v>A</v>
          </cell>
        </row>
      </sheetData>
      <sheetData sheetId="8069">
        <row r="9">
          <cell r="A9" t="str">
            <v>A</v>
          </cell>
        </row>
      </sheetData>
      <sheetData sheetId="8070">
        <row r="9">
          <cell r="A9" t="str">
            <v>A</v>
          </cell>
        </row>
      </sheetData>
      <sheetData sheetId="8071">
        <row r="9">
          <cell r="A9" t="str">
            <v>A</v>
          </cell>
        </row>
      </sheetData>
      <sheetData sheetId="8072">
        <row r="9">
          <cell r="A9" t="str">
            <v>A</v>
          </cell>
        </row>
      </sheetData>
      <sheetData sheetId="8073">
        <row r="9">
          <cell r="A9" t="str">
            <v>A</v>
          </cell>
        </row>
      </sheetData>
      <sheetData sheetId="8074">
        <row r="9">
          <cell r="A9" t="str">
            <v>A</v>
          </cell>
        </row>
      </sheetData>
      <sheetData sheetId="8075">
        <row r="9">
          <cell r="A9" t="str">
            <v>A</v>
          </cell>
        </row>
      </sheetData>
      <sheetData sheetId="8076">
        <row r="9">
          <cell r="A9" t="str">
            <v>A</v>
          </cell>
        </row>
      </sheetData>
      <sheetData sheetId="8077">
        <row r="9">
          <cell r="A9" t="str">
            <v>A</v>
          </cell>
        </row>
      </sheetData>
      <sheetData sheetId="8078">
        <row r="9">
          <cell r="A9" t="str">
            <v>A</v>
          </cell>
        </row>
      </sheetData>
      <sheetData sheetId="8079">
        <row r="9">
          <cell r="A9" t="str">
            <v>A</v>
          </cell>
        </row>
      </sheetData>
      <sheetData sheetId="8080">
        <row r="9">
          <cell r="A9" t="str">
            <v>A</v>
          </cell>
        </row>
      </sheetData>
      <sheetData sheetId="8081">
        <row r="9">
          <cell r="A9" t="str">
            <v>A</v>
          </cell>
        </row>
      </sheetData>
      <sheetData sheetId="8082">
        <row r="9">
          <cell r="A9" t="str">
            <v>A</v>
          </cell>
        </row>
      </sheetData>
      <sheetData sheetId="8083">
        <row r="9">
          <cell r="A9" t="str">
            <v>A</v>
          </cell>
        </row>
      </sheetData>
      <sheetData sheetId="8084">
        <row r="9">
          <cell r="A9" t="str">
            <v>A</v>
          </cell>
        </row>
      </sheetData>
      <sheetData sheetId="8085">
        <row r="9">
          <cell r="A9" t="str">
            <v>A</v>
          </cell>
        </row>
      </sheetData>
      <sheetData sheetId="8086">
        <row r="9">
          <cell r="A9" t="str">
            <v>A</v>
          </cell>
        </row>
      </sheetData>
      <sheetData sheetId="8087">
        <row r="9">
          <cell r="A9" t="str">
            <v>A</v>
          </cell>
        </row>
      </sheetData>
      <sheetData sheetId="8088">
        <row r="9">
          <cell r="A9" t="str">
            <v>A</v>
          </cell>
        </row>
      </sheetData>
      <sheetData sheetId="8089">
        <row r="9">
          <cell r="A9" t="str">
            <v>A</v>
          </cell>
        </row>
      </sheetData>
      <sheetData sheetId="8090">
        <row r="9">
          <cell r="A9" t="str">
            <v>A</v>
          </cell>
        </row>
      </sheetData>
      <sheetData sheetId="8091">
        <row r="9">
          <cell r="A9" t="str">
            <v>A</v>
          </cell>
        </row>
      </sheetData>
      <sheetData sheetId="8092">
        <row r="9">
          <cell r="A9" t="str">
            <v>A</v>
          </cell>
        </row>
      </sheetData>
      <sheetData sheetId="8093">
        <row r="9">
          <cell r="A9" t="str">
            <v>A</v>
          </cell>
        </row>
      </sheetData>
      <sheetData sheetId="8094">
        <row r="9">
          <cell r="A9" t="str">
            <v>A</v>
          </cell>
        </row>
      </sheetData>
      <sheetData sheetId="8095">
        <row r="9">
          <cell r="A9" t="str">
            <v>A</v>
          </cell>
        </row>
      </sheetData>
      <sheetData sheetId="8096">
        <row r="9">
          <cell r="A9" t="str">
            <v>A</v>
          </cell>
        </row>
      </sheetData>
      <sheetData sheetId="8097">
        <row r="9">
          <cell r="A9" t="str">
            <v>A</v>
          </cell>
        </row>
      </sheetData>
      <sheetData sheetId="8098">
        <row r="9">
          <cell r="A9" t="str">
            <v>A</v>
          </cell>
        </row>
      </sheetData>
      <sheetData sheetId="8099">
        <row r="9">
          <cell r="A9" t="str">
            <v>A</v>
          </cell>
        </row>
      </sheetData>
      <sheetData sheetId="8100">
        <row r="9">
          <cell r="A9" t="str">
            <v>A</v>
          </cell>
        </row>
      </sheetData>
      <sheetData sheetId="8101">
        <row r="9">
          <cell r="A9" t="str">
            <v>A</v>
          </cell>
        </row>
      </sheetData>
      <sheetData sheetId="8102">
        <row r="9">
          <cell r="A9" t="str">
            <v>A</v>
          </cell>
        </row>
      </sheetData>
      <sheetData sheetId="8103">
        <row r="9">
          <cell r="A9" t="str">
            <v>A</v>
          </cell>
        </row>
      </sheetData>
      <sheetData sheetId="8104">
        <row r="9">
          <cell r="A9" t="str">
            <v>A</v>
          </cell>
        </row>
      </sheetData>
      <sheetData sheetId="8105">
        <row r="9">
          <cell r="A9" t="str">
            <v>A</v>
          </cell>
        </row>
      </sheetData>
      <sheetData sheetId="8106">
        <row r="9">
          <cell r="A9" t="str">
            <v>A</v>
          </cell>
        </row>
      </sheetData>
      <sheetData sheetId="8107">
        <row r="9">
          <cell r="A9" t="str">
            <v>A</v>
          </cell>
        </row>
      </sheetData>
      <sheetData sheetId="8108">
        <row r="9">
          <cell r="A9" t="str">
            <v>A</v>
          </cell>
        </row>
      </sheetData>
      <sheetData sheetId="8109">
        <row r="9">
          <cell r="A9" t="str">
            <v>A</v>
          </cell>
        </row>
      </sheetData>
      <sheetData sheetId="8110">
        <row r="9">
          <cell r="A9" t="str">
            <v>A</v>
          </cell>
        </row>
      </sheetData>
      <sheetData sheetId="8111">
        <row r="9">
          <cell r="A9" t="str">
            <v>A</v>
          </cell>
        </row>
      </sheetData>
      <sheetData sheetId="8112">
        <row r="9">
          <cell r="A9" t="str">
            <v>A</v>
          </cell>
        </row>
      </sheetData>
      <sheetData sheetId="8113">
        <row r="9">
          <cell r="A9" t="str">
            <v>A</v>
          </cell>
        </row>
      </sheetData>
      <sheetData sheetId="8114">
        <row r="9">
          <cell r="A9" t="str">
            <v>A</v>
          </cell>
        </row>
      </sheetData>
      <sheetData sheetId="8115">
        <row r="9">
          <cell r="A9" t="str">
            <v>A</v>
          </cell>
        </row>
      </sheetData>
      <sheetData sheetId="8116">
        <row r="9">
          <cell r="A9" t="str">
            <v>A</v>
          </cell>
        </row>
      </sheetData>
      <sheetData sheetId="8117">
        <row r="9">
          <cell r="A9" t="str">
            <v>A</v>
          </cell>
        </row>
      </sheetData>
      <sheetData sheetId="8118">
        <row r="9">
          <cell r="A9" t="str">
            <v>A</v>
          </cell>
        </row>
      </sheetData>
      <sheetData sheetId="8119">
        <row r="9">
          <cell r="A9" t="str">
            <v>A</v>
          </cell>
        </row>
      </sheetData>
      <sheetData sheetId="8120">
        <row r="9">
          <cell r="A9" t="str">
            <v>A</v>
          </cell>
        </row>
      </sheetData>
      <sheetData sheetId="8121">
        <row r="9">
          <cell r="A9" t="str">
            <v>A</v>
          </cell>
        </row>
      </sheetData>
      <sheetData sheetId="8122">
        <row r="9">
          <cell r="A9" t="str">
            <v>A</v>
          </cell>
        </row>
      </sheetData>
      <sheetData sheetId="8123">
        <row r="9">
          <cell r="A9" t="str">
            <v>A</v>
          </cell>
        </row>
      </sheetData>
      <sheetData sheetId="8124">
        <row r="9">
          <cell r="A9" t="str">
            <v>A</v>
          </cell>
        </row>
      </sheetData>
      <sheetData sheetId="8125">
        <row r="9">
          <cell r="A9" t="str">
            <v>A</v>
          </cell>
        </row>
      </sheetData>
      <sheetData sheetId="8126">
        <row r="9">
          <cell r="A9" t="str">
            <v>A</v>
          </cell>
        </row>
      </sheetData>
      <sheetData sheetId="8127">
        <row r="9">
          <cell r="A9" t="str">
            <v>A</v>
          </cell>
        </row>
      </sheetData>
      <sheetData sheetId="8128">
        <row r="9">
          <cell r="A9" t="str">
            <v>A</v>
          </cell>
        </row>
      </sheetData>
      <sheetData sheetId="8129">
        <row r="9">
          <cell r="A9" t="str">
            <v>A</v>
          </cell>
        </row>
      </sheetData>
      <sheetData sheetId="8130">
        <row r="9">
          <cell r="A9" t="str">
            <v>A</v>
          </cell>
        </row>
      </sheetData>
      <sheetData sheetId="8131">
        <row r="9">
          <cell r="A9" t="str">
            <v>A</v>
          </cell>
        </row>
      </sheetData>
      <sheetData sheetId="8132">
        <row r="9">
          <cell r="A9" t="str">
            <v>A</v>
          </cell>
        </row>
      </sheetData>
      <sheetData sheetId="8133">
        <row r="9">
          <cell r="A9" t="str">
            <v>A</v>
          </cell>
        </row>
      </sheetData>
      <sheetData sheetId="8134">
        <row r="9">
          <cell r="A9" t="str">
            <v>A</v>
          </cell>
        </row>
      </sheetData>
      <sheetData sheetId="8135">
        <row r="9">
          <cell r="A9" t="str">
            <v>A</v>
          </cell>
        </row>
      </sheetData>
      <sheetData sheetId="8136">
        <row r="9">
          <cell r="A9" t="str">
            <v>A</v>
          </cell>
        </row>
      </sheetData>
      <sheetData sheetId="8137">
        <row r="9">
          <cell r="A9" t="str">
            <v>A</v>
          </cell>
        </row>
      </sheetData>
      <sheetData sheetId="8138">
        <row r="9">
          <cell r="A9" t="str">
            <v>A</v>
          </cell>
        </row>
      </sheetData>
      <sheetData sheetId="8139">
        <row r="9">
          <cell r="A9" t="str">
            <v>A</v>
          </cell>
        </row>
      </sheetData>
      <sheetData sheetId="8140">
        <row r="9">
          <cell r="A9" t="str">
            <v>A</v>
          </cell>
        </row>
      </sheetData>
      <sheetData sheetId="8141">
        <row r="9">
          <cell r="A9" t="str">
            <v>A</v>
          </cell>
        </row>
      </sheetData>
      <sheetData sheetId="8142">
        <row r="9">
          <cell r="A9" t="str">
            <v>A</v>
          </cell>
        </row>
      </sheetData>
      <sheetData sheetId="8143">
        <row r="9">
          <cell r="A9" t="str">
            <v>A</v>
          </cell>
        </row>
      </sheetData>
      <sheetData sheetId="8144">
        <row r="9">
          <cell r="A9" t="str">
            <v>A</v>
          </cell>
        </row>
      </sheetData>
      <sheetData sheetId="8145">
        <row r="9">
          <cell r="A9" t="str">
            <v>A</v>
          </cell>
        </row>
      </sheetData>
      <sheetData sheetId="8146">
        <row r="9">
          <cell r="A9" t="str">
            <v>A</v>
          </cell>
        </row>
      </sheetData>
      <sheetData sheetId="8147">
        <row r="9">
          <cell r="A9" t="str">
            <v>A</v>
          </cell>
        </row>
      </sheetData>
      <sheetData sheetId="8148">
        <row r="9">
          <cell r="A9" t="str">
            <v>A</v>
          </cell>
        </row>
      </sheetData>
      <sheetData sheetId="8149">
        <row r="9">
          <cell r="A9" t="str">
            <v>A</v>
          </cell>
        </row>
      </sheetData>
      <sheetData sheetId="8150">
        <row r="9">
          <cell r="A9" t="str">
            <v>A</v>
          </cell>
        </row>
      </sheetData>
      <sheetData sheetId="8151">
        <row r="9">
          <cell r="A9" t="str">
            <v>A</v>
          </cell>
        </row>
      </sheetData>
      <sheetData sheetId="8152">
        <row r="9">
          <cell r="A9" t="str">
            <v>A</v>
          </cell>
        </row>
      </sheetData>
      <sheetData sheetId="8153">
        <row r="9">
          <cell r="A9" t="str">
            <v>A</v>
          </cell>
        </row>
      </sheetData>
      <sheetData sheetId="8154">
        <row r="9">
          <cell r="A9" t="str">
            <v>A</v>
          </cell>
        </row>
      </sheetData>
      <sheetData sheetId="8155">
        <row r="9">
          <cell r="A9" t="str">
            <v>A</v>
          </cell>
        </row>
      </sheetData>
      <sheetData sheetId="8156">
        <row r="9">
          <cell r="A9" t="str">
            <v>A</v>
          </cell>
        </row>
      </sheetData>
      <sheetData sheetId="8157">
        <row r="9">
          <cell r="A9" t="str">
            <v>A</v>
          </cell>
        </row>
      </sheetData>
      <sheetData sheetId="8158">
        <row r="9">
          <cell r="A9" t="str">
            <v>A</v>
          </cell>
        </row>
      </sheetData>
      <sheetData sheetId="8159">
        <row r="9">
          <cell r="A9" t="str">
            <v>A</v>
          </cell>
        </row>
      </sheetData>
      <sheetData sheetId="8160">
        <row r="9">
          <cell r="A9" t="str">
            <v>A</v>
          </cell>
        </row>
      </sheetData>
      <sheetData sheetId="8161">
        <row r="9">
          <cell r="A9" t="str">
            <v>A</v>
          </cell>
        </row>
      </sheetData>
      <sheetData sheetId="8162">
        <row r="9">
          <cell r="A9" t="str">
            <v>A</v>
          </cell>
        </row>
      </sheetData>
      <sheetData sheetId="8163">
        <row r="9">
          <cell r="A9" t="str">
            <v>A</v>
          </cell>
        </row>
      </sheetData>
      <sheetData sheetId="8164">
        <row r="9">
          <cell r="A9" t="str">
            <v>A</v>
          </cell>
        </row>
      </sheetData>
      <sheetData sheetId="8165">
        <row r="9">
          <cell r="A9" t="str">
            <v>A</v>
          </cell>
        </row>
      </sheetData>
      <sheetData sheetId="8166">
        <row r="9">
          <cell r="A9" t="str">
            <v>A</v>
          </cell>
        </row>
      </sheetData>
      <sheetData sheetId="8167">
        <row r="9">
          <cell r="A9" t="str">
            <v>A</v>
          </cell>
        </row>
      </sheetData>
      <sheetData sheetId="8168">
        <row r="9">
          <cell r="A9" t="str">
            <v>A</v>
          </cell>
        </row>
      </sheetData>
      <sheetData sheetId="8169">
        <row r="9">
          <cell r="A9" t="str">
            <v>A</v>
          </cell>
        </row>
      </sheetData>
      <sheetData sheetId="8170">
        <row r="9">
          <cell r="A9" t="str">
            <v>A</v>
          </cell>
        </row>
      </sheetData>
      <sheetData sheetId="8171">
        <row r="9">
          <cell r="A9" t="str">
            <v>A</v>
          </cell>
        </row>
      </sheetData>
      <sheetData sheetId="8172">
        <row r="9">
          <cell r="A9" t="str">
            <v>A</v>
          </cell>
        </row>
      </sheetData>
      <sheetData sheetId="8173">
        <row r="9">
          <cell r="A9" t="str">
            <v>A</v>
          </cell>
        </row>
      </sheetData>
      <sheetData sheetId="8174">
        <row r="9">
          <cell r="A9" t="str">
            <v>A</v>
          </cell>
        </row>
      </sheetData>
      <sheetData sheetId="8175">
        <row r="9">
          <cell r="A9" t="str">
            <v>A</v>
          </cell>
        </row>
      </sheetData>
      <sheetData sheetId="8176">
        <row r="9">
          <cell r="A9" t="str">
            <v>A</v>
          </cell>
        </row>
      </sheetData>
      <sheetData sheetId="8177">
        <row r="9">
          <cell r="A9" t="str">
            <v>A</v>
          </cell>
        </row>
      </sheetData>
      <sheetData sheetId="8178">
        <row r="9">
          <cell r="A9" t="str">
            <v>A</v>
          </cell>
        </row>
      </sheetData>
      <sheetData sheetId="8179">
        <row r="9">
          <cell r="A9" t="str">
            <v>A</v>
          </cell>
        </row>
      </sheetData>
      <sheetData sheetId="8180">
        <row r="9">
          <cell r="A9" t="str">
            <v>A</v>
          </cell>
        </row>
      </sheetData>
      <sheetData sheetId="8181">
        <row r="9">
          <cell r="A9" t="str">
            <v>A</v>
          </cell>
        </row>
      </sheetData>
      <sheetData sheetId="8182">
        <row r="9">
          <cell r="A9" t="str">
            <v>A</v>
          </cell>
        </row>
      </sheetData>
      <sheetData sheetId="8183">
        <row r="9">
          <cell r="A9" t="str">
            <v>A</v>
          </cell>
        </row>
      </sheetData>
      <sheetData sheetId="8184">
        <row r="9">
          <cell r="A9" t="str">
            <v>A</v>
          </cell>
        </row>
      </sheetData>
      <sheetData sheetId="8185">
        <row r="9">
          <cell r="A9" t="str">
            <v>A</v>
          </cell>
        </row>
      </sheetData>
      <sheetData sheetId="8186">
        <row r="9">
          <cell r="A9" t="str">
            <v>A</v>
          </cell>
        </row>
      </sheetData>
      <sheetData sheetId="8187">
        <row r="9">
          <cell r="A9" t="str">
            <v>A</v>
          </cell>
        </row>
      </sheetData>
      <sheetData sheetId="8188">
        <row r="9">
          <cell r="A9" t="str">
            <v>A</v>
          </cell>
        </row>
      </sheetData>
      <sheetData sheetId="8189">
        <row r="9">
          <cell r="A9" t="str">
            <v>A</v>
          </cell>
        </row>
      </sheetData>
      <sheetData sheetId="8190">
        <row r="9">
          <cell r="A9" t="str">
            <v>A</v>
          </cell>
        </row>
      </sheetData>
      <sheetData sheetId="8191">
        <row r="9">
          <cell r="A9" t="str">
            <v>A</v>
          </cell>
        </row>
      </sheetData>
      <sheetData sheetId="8192">
        <row r="9">
          <cell r="A9" t="str">
            <v>A</v>
          </cell>
        </row>
      </sheetData>
      <sheetData sheetId="8193">
        <row r="9">
          <cell r="A9" t="str">
            <v>A</v>
          </cell>
        </row>
      </sheetData>
      <sheetData sheetId="8194">
        <row r="9">
          <cell r="A9" t="str">
            <v>A</v>
          </cell>
        </row>
      </sheetData>
      <sheetData sheetId="8195">
        <row r="9">
          <cell r="A9" t="str">
            <v>A</v>
          </cell>
        </row>
      </sheetData>
      <sheetData sheetId="8196">
        <row r="9">
          <cell r="A9" t="str">
            <v>A</v>
          </cell>
        </row>
      </sheetData>
      <sheetData sheetId="8197">
        <row r="9">
          <cell r="A9" t="str">
            <v>A</v>
          </cell>
        </row>
      </sheetData>
      <sheetData sheetId="8198">
        <row r="9">
          <cell r="A9" t="str">
            <v>A</v>
          </cell>
        </row>
      </sheetData>
      <sheetData sheetId="8199">
        <row r="9">
          <cell r="A9" t="str">
            <v>A</v>
          </cell>
        </row>
      </sheetData>
      <sheetData sheetId="8200">
        <row r="9">
          <cell r="A9" t="str">
            <v>A</v>
          </cell>
        </row>
      </sheetData>
      <sheetData sheetId="8201">
        <row r="9">
          <cell r="A9" t="str">
            <v>A</v>
          </cell>
        </row>
      </sheetData>
      <sheetData sheetId="8202">
        <row r="9">
          <cell r="A9" t="str">
            <v>A</v>
          </cell>
        </row>
      </sheetData>
      <sheetData sheetId="8203">
        <row r="9">
          <cell r="A9" t="str">
            <v>A</v>
          </cell>
        </row>
      </sheetData>
      <sheetData sheetId="8204">
        <row r="9">
          <cell r="A9" t="str">
            <v>A</v>
          </cell>
        </row>
      </sheetData>
      <sheetData sheetId="8205">
        <row r="9">
          <cell r="A9" t="str">
            <v>A</v>
          </cell>
        </row>
      </sheetData>
      <sheetData sheetId="8206">
        <row r="9">
          <cell r="A9" t="str">
            <v>A</v>
          </cell>
        </row>
      </sheetData>
      <sheetData sheetId="8207">
        <row r="9">
          <cell r="A9" t="str">
            <v>A</v>
          </cell>
        </row>
      </sheetData>
      <sheetData sheetId="8208">
        <row r="9">
          <cell r="A9" t="str">
            <v>A</v>
          </cell>
        </row>
      </sheetData>
      <sheetData sheetId="8209">
        <row r="9">
          <cell r="A9" t="str">
            <v>A</v>
          </cell>
        </row>
      </sheetData>
      <sheetData sheetId="8210">
        <row r="9">
          <cell r="A9" t="str">
            <v>A</v>
          </cell>
        </row>
      </sheetData>
      <sheetData sheetId="8211">
        <row r="9">
          <cell r="A9" t="str">
            <v>A</v>
          </cell>
        </row>
      </sheetData>
      <sheetData sheetId="8212">
        <row r="9">
          <cell r="A9" t="str">
            <v>A</v>
          </cell>
        </row>
      </sheetData>
      <sheetData sheetId="8213">
        <row r="9">
          <cell r="A9" t="str">
            <v>A</v>
          </cell>
        </row>
      </sheetData>
      <sheetData sheetId="8214">
        <row r="9">
          <cell r="A9" t="str">
            <v>A</v>
          </cell>
        </row>
      </sheetData>
      <sheetData sheetId="8215">
        <row r="9">
          <cell r="A9" t="str">
            <v>A</v>
          </cell>
        </row>
      </sheetData>
      <sheetData sheetId="8216">
        <row r="9">
          <cell r="A9" t="str">
            <v>A</v>
          </cell>
        </row>
      </sheetData>
      <sheetData sheetId="8217">
        <row r="9">
          <cell r="A9" t="str">
            <v>A</v>
          </cell>
        </row>
      </sheetData>
      <sheetData sheetId="8218">
        <row r="9">
          <cell r="A9" t="str">
            <v>A</v>
          </cell>
        </row>
      </sheetData>
      <sheetData sheetId="8219">
        <row r="9">
          <cell r="A9" t="str">
            <v>A</v>
          </cell>
        </row>
      </sheetData>
      <sheetData sheetId="8220">
        <row r="9">
          <cell r="A9" t="str">
            <v>A</v>
          </cell>
        </row>
      </sheetData>
      <sheetData sheetId="8221">
        <row r="9">
          <cell r="A9" t="str">
            <v>A</v>
          </cell>
        </row>
      </sheetData>
      <sheetData sheetId="8222">
        <row r="9">
          <cell r="A9" t="str">
            <v>A</v>
          </cell>
        </row>
      </sheetData>
      <sheetData sheetId="8223">
        <row r="9">
          <cell r="A9" t="str">
            <v>A</v>
          </cell>
        </row>
      </sheetData>
      <sheetData sheetId="8224">
        <row r="9">
          <cell r="A9" t="str">
            <v>A</v>
          </cell>
        </row>
      </sheetData>
      <sheetData sheetId="8225">
        <row r="9">
          <cell r="A9" t="str">
            <v>A</v>
          </cell>
        </row>
      </sheetData>
      <sheetData sheetId="8226">
        <row r="9">
          <cell r="A9" t="str">
            <v>A</v>
          </cell>
        </row>
      </sheetData>
      <sheetData sheetId="8227">
        <row r="9">
          <cell r="A9" t="str">
            <v>A</v>
          </cell>
        </row>
      </sheetData>
      <sheetData sheetId="8228">
        <row r="9">
          <cell r="A9" t="str">
            <v>A</v>
          </cell>
        </row>
      </sheetData>
      <sheetData sheetId="8229">
        <row r="9">
          <cell r="A9" t="str">
            <v>A</v>
          </cell>
        </row>
      </sheetData>
      <sheetData sheetId="8230">
        <row r="9">
          <cell r="A9" t="str">
            <v>A</v>
          </cell>
        </row>
      </sheetData>
      <sheetData sheetId="8231">
        <row r="9">
          <cell r="A9" t="str">
            <v>A</v>
          </cell>
        </row>
      </sheetData>
      <sheetData sheetId="8232">
        <row r="9">
          <cell r="A9" t="str">
            <v>A</v>
          </cell>
        </row>
      </sheetData>
      <sheetData sheetId="8233">
        <row r="9">
          <cell r="A9" t="str">
            <v>A</v>
          </cell>
        </row>
      </sheetData>
      <sheetData sheetId="8234">
        <row r="9">
          <cell r="A9" t="str">
            <v>A</v>
          </cell>
        </row>
      </sheetData>
      <sheetData sheetId="8235">
        <row r="9">
          <cell r="A9" t="str">
            <v>A</v>
          </cell>
        </row>
      </sheetData>
      <sheetData sheetId="8236">
        <row r="9">
          <cell r="A9" t="str">
            <v>A</v>
          </cell>
        </row>
      </sheetData>
      <sheetData sheetId="8237">
        <row r="9">
          <cell r="A9" t="str">
            <v>A</v>
          </cell>
        </row>
      </sheetData>
      <sheetData sheetId="8238">
        <row r="9">
          <cell r="A9" t="str">
            <v>A</v>
          </cell>
        </row>
      </sheetData>
      <sheetData sheetId="8239">
        <row r="9">
          <cell r="A9" t="str">
            <v>A</v>
          </cell>
        </row>
      </sheetData>
      <sheetData sheetId="8240">
        <row r="9">
          <cell r="A9" t="str">
            <v>A</v>
          </cell>
        </row>
      </sheetData>
      <sheetData sheetId="8241">
        <row r="9">
          <cell r="A9" t="str">
            <v>A</v>
          </cell>
        </row>
      </sheetData>
      <sheetData sheetId="8242">
        <row r="9">
          <cell r="A9" t="str">
            <v>A</v>
          </cell>
        </row>
      </sheetData>
      <sheetData sheetId="8243">
        <row r="9">
          <cell r="A9" t="str">
            <v>A</v>
          </cell>
        </row>
      </sheetData>
      <sheetData sheetId="8244">
        <row r="9">
          <cell r="A9" t="str">
            <v>A</v>
          </cell>
        </row>
      </sheetData>
      <sheetData sheetId="8245">
        <row r="9">
          <cell r="A9" t="str">
            <v>A</v>
          </cell>
        </row>
      </sheetData>
      <sheetData sheetId="8246">
        <row r="9">
          <cell r="A9" t="str">
            <v>A</v>
          </cell>
        </row>
      </sheetData>
      <sheetData sheetId="8247">
        <row r="9">
          <cell r="A9" t="str">
            <v>A</v>
          </cell>
        </row>
      </sheetData>
      <sheetData sheetId="8248">
        <row r="9">
          <cell r="A9" t="str">
            <v>A</v>
          </cell>
        </row>
      </sheetData>
      <sheetData sheetId="8249">
        <row r="9">
          <cell r="A9" t="str">
            <v>A</v>
          </cell>
        </row>
      </sheetData>
      <sheetData sheetId="8250">
        <row r="9">
          <cell r="A9" t="str">
            <v>A</v>
          </cell>
        </row>
      </sheetData>
      <sheetData sheetId="8251">
        <row r="9">
          <cell r="A9" t="str">
            <v>A</v>
          </cell>
        </row>
      </sheetData>
      <sheetData sheetId="8252">
        <row r="9">
          <cell r="A9" t="str">
            <v>A</v>
          </cell>
        </row>
      </sheetData>
      <sheetData sheetId="8253">
        <row r="9">
          <cell r="A9" t="str">
            <v>A</v>
          </cell>
        </row>
      </sheetData>
      <sheetData sheetId="8254">
        <row r="9">
          <cell r="A9" t="str">
            <v>A</v>
          </cell>
        </row>
      </sheetData>
      <sheetData sheetId="8255">
        <row r="9">
          <cell r="A9" t="str">
            <v>A</v>
          </cell>
        </row>
      </sheetData>
      <sheetData sheetId="8256">
        <row r="9">
          <cell r="A9" t="str">
            <v>A</v>
          </cell>
        </row>
      </sheetData>
      <sheetData sheetId="8257">
        <row r="9">
          <cell r="A9" t="str">
            <v>A</v>
          </cell>
        </row>
      </sheetData>
      <sheetData sheetId="8258">
        <row r="9">
          <cell r="A9" t="str">
            <v>A</v>
          </cell>
        </row>
      </sheetData>
      <sheetData sheetId="8259">
        <row r="9">
          <cell r="A9" t="str">
            <v>A</v>
          </cell>
        </row>
      </sheetData>
      <sheetData sheetId="8260">
        <row r="9">
          <cell r="A9" t="str">
            <v>A</v>
          </cell>
        </row>
      </sheetData>
      <sheetData sheetId="8261">
        <row r="9">
          <cell r="A9" t="str">
            <v>A</v>
          </cell>
        </row>
      </sheetData>
      <sheetData sheetId="8262">
        <row r="9">
          <cell r="A9" t="str">
            <v>A</v>
          </cell>
        </row>
      </sheetData>
      <sheetData sheetId="8263">
        <row r="9">
          <cell r="A9" t="str">
            <v>A</v>
          </cell>
        </row>
      </sheetData>
      <sheetData sheetId="8264">
        <row r="9">
          <cell r="A9" t="str">
            <v>A</v>
          </cell>
        </row>
      </sheetData>
      <sheetData sheetId="8265">
        <row r="9">
          <cell r="A9" t="str">
            <v>A</v>
          </cell>
        </row>
      </sheetData>
      <sheetData sheetId="8266">
        <row r="9">
          <cell r="A9" t="str">
            <v>A</v>
          </cell>
        </row>
      </sheetData>
      <sheetData sheetId="8267">
        <row r="9">
          <cell r="A9" t="str">
            <v>A</v>
          </cell>
        </row>
      </sheetData>
      <sheetData sheetId="8268">
        <row r="9">
          <cell r="A9" t="str">
            <v>A</v>
          </cell>
        </row>
      </sheetData>
      <sheetData sheetId="8269">
        <row r="9">
          <cell r="A9" t="str">
            <v>A</v>
          </cell>
        </row>
      </sheetData>
      <sheetData sheetId="8270">
        <row r="9">
          <cell r="A9" t="str">
            <v>A</v>
          </cell>
        </row>
      </sheetData>
      <sheetData sheetId="8271">
        <row r="9">
          <cell r="A9" t="str">
            <v>A</v>
          </cell>
        </row>
      </sheetData>
      <sheetData sheetId="8272">
        <row r="9">
          <cell r="A9" t="str">
            <v>A</v>
          </cell>
        </row>
      </sheetData>
      <sheetData sheetId="8273">
        <row r="9">
          <cell r="A9" t="str">
            <v>A</v>
          </cell>
        </row>
      </sheetData>
      <sheetData sheetId="8274">
        <row r="9">
          <cell r="A9" t="str">
            <v>A</v>
          </cell>
        </row>
      </sheetData>
      <sheetData sheetId="8275">
        <row r="9">
          <cell r="A9" t="str">
            <v>A</v>
          </cell>
        </row>
      </sheetData>
      <sheetData sheetId="8276">
        <row r="9">
          <cell r="A9" t="str">
            <v>A</v>
          </cell>
        </row>
      </sheetData>
      <sheetData sheetId="8277">
        <row r="9">
          <cell r="A9" t="str">
            <v>A</v>
          </cell>
        </row>
      </sheetData>
      <sheetData sheetId="8278">
        <row r="9">
          <cell r="A9" t="str">
            <v>A</v>
          </cell>
        </row>
      </sheetData>
      <sheetData sheetId="8279">
        <row r="9">
          <cell r="A9" t="str">
            <v>A</v>
          </cell>
        </row>
      </sheetData>
      <sheetData sheetId="8280">
        <row r="9">
          <cell r="A9" t="str">
            <v>A</v>
          </cell>
        </row>
      </sheetData>
      <sheetData sheetId="8281">
        <row r="9">
          <cell r="A9" t="str">
            <v>A</v>
          </cell>
        </row>
      </sheetData>
      <sheetData sheetId="8282">
        <row r="9">
          <cell r="A9" t="str">
            <v>A</v>
          </cell>
        </row>
      </sheetData>
      <sheetData sheetId="8283">
        <row r="9">
          <cell r="A9" t="str">
            <v>A</v>
          </cell>
        </row>
      </sheetData>
      <sheetData sheetId="8284">
        <row r="9">
          <cell r="A9" t="str">
            <v>A</v>
          </cell>
        </row>
      </sheetData>
      <sheetData sheetId="8285">
        <row r="9">
          <cell r="A9" t="str">
            <v>A</v>
          </cell>
        </row>
      </sheetData>
      <sheetData sheetId="8286">
        <row r="9">
          <cell r="A9" t="str">
            <v>A</v>
          </cell>
        </row>
      </sheetData>
      <sheetData sheetId="8287">
        <row r="9">
          <cell r="A9" t="str">
            <v>A</v>
          </cell>
        </row>
      </sheetData>
      <sheetData sheetId="8288">
        <row r="9">
          <cell r="A9" t="str">
            <v>A</v>
          </cell>
        </row>
      </sheetData>
      <sheetData sheetId="8289">
        <row r="9">
          <cell r="A9" t="str">
            <v>A</v>
          </cell>
        </row>
      </sheetData>
      <sheetData sheetId="8290">
        <row r="9">
          <cell r="A9" t="str">
            <v>A</v>
          </cell>
        </row>
      </sheetData>
      <sheetData sheetId="8291">
        <row r="9">
          <cell r="A9" t="str">
            <v>A</v>
          </cell>
        </row>
      </sheetData>
      <sheetData sheetId="8292">
        <row r="9">
          <cell r="A9" t="str">
            <v>A</v>
          </cell>
        </row>
      </sheetData>
      <sheetData sheetId="8293">
        <row r="9">
          <cell r="A9" t="str">
            <v>A</v>
          </cell>
        </row>
      </sheetData>
      <sheetData sheetId="8294">
        <row r="9">
          <cell r="A9" t="str">
            <v>A</v>
          </cell>
        </row>
      </sheetData>
      <sheetData sheetId="8295">
        <row r="9">
          <cell r="A9" t="str">
            <v>A</v>
          </cell>
        </row>
      </sheetData>
      <sheetData sheetId="8296">
        <row r="9">
          <cell r="A9" t="str">
            <v>A</v>
          </cell>
        </row>
      </sheetData>
      <sheetData sheetId="8297">
        <row r="9">
          <cell r="A9" t="str">
            <v>A</v>
          </cell>
        </row>
      </sheetData>
      <sheetData sheetId="8298">
        <row r="9">
          <cell r="A9" t="str">
            <v>A</v>
          </cell>
        </row>
      </sheetData>
      <sheetData sheetId="8299">
        <row r="9">
          <cell r="A9" t="str">
            <v>A</v>
          </cell>
        </row>
      </sheetData>
      <sheetData sheetId="8300">
        <row r="9">
          <cell r="A9" t="str">
            <v>A</v>
          </cell>
        </row>
      </sheetData>
      <sheetData sheetId="8301">
        <row r="9">
          <cell r="A9" t="str">
            <v>A</v>
          </cell>
        </row>
      </sheetData>
      <sheetData sheetId="8302">
        <row r="9">
          <cell r="A9" t="str">
            <v>A</v>
          </cell>
        </row>
      </sheetData>
      <sheetData sheetId="8303">
        <row r="9">
          <cell r="A9" t="str">
            <v>A</v>
          </cell>
        </row>
      </sheetData>
      <sheetData sheetId="8304">
        <row r="9">
          <cell r="A9" t="str">
            <v>A</v>
          </cell>
        </row>
      </sheetData>
      <sheetData sheetId="8305">
        <row r="9">
          <cell r="A9" t="str">
            <v>A</v>
          </cell>
        </row>
      </sheetData>
      <sheetData sheetId="8306">
        <row r="9">
          <cell r="A9" t="str">
            <v>A</v>
          </cell>
        </row>
      </sheetData>
      <sheetData sheetId="8307">
        <row r="9">
          <cell r="A9" t="str">
            <v>A</v>
          </cell>
        </row>
      </sheetData>
      <sheetData sheetId="8308">
        <row r="9">
          <cell r="A9" t="str">
            <v>A</v>
          </cell>
        </row>
      </sheetData>
      <sheetData sheetId="8309">
        <row r="9">
          <cell r="A9" t="str">
            <v>A</v>
          </cell>
        </row>
      </sheetData>
      <sheetData sheetId="8310">
        <row r="9">
          <cell r="A9" t="str">
            <v>A</v>
          </cell>
        </row>
      </sheetData>
      <sheetData sheetId="8311">
        <row r="9">
          <cell r="A9" t="str">
            <v>A</v>
          </cell>
        </row>
      </sheetData>
      <sheetData sheetId="8312">
        <row r="9">
          <cell r="A9" t="str">
            <v>A</v>
          </cell>
        </row>
      </sheetData>
      <sheetData sheetId="8313">
        <row r="9">
          <cell r="A9" t="str">
            <v>A</v>
          </cell>
        </row>
      </sheetData>
      <sheetData sheetId="8314">
        <row r="9">
          <cell r="A9" t="str">
            <v>A</v>
          </cell>
        </row>
      </sheetData>
      <sheetData sheetId="8315">
        <row r="9">
          <cell r="A9" t="str">
            <v>A</v>
          </cell>
        </row>
      </sheetData>
      <sheetData sheetId="8316">
        <row r="9">
          <cell r="A9" t="str">
            <v>A</v>
          </cell>
        </row>
      </sheetData>
      <sheetData sheetId="8317">
        <row r="9">
          <cell r="A9" t="str">
            <v>A</v>
          </cell>
        </row>
      </sheetData>
      <sheetData sheetId="8318">
        <row r="9">
          <cell r="A9" t="str">
            <v>A</v>
          </cell>
        </row>
      </sheetData>
      <sheetData sheetId="8319">
        <row r="9">
          <cell r="A9" t="str">
            <v>A</v>
          </cell>
        </row>
      </sheetData>
      <sheetData sheetId="8320">
        <row r="9">
          <cell r="A9" t="str">
            <v>A</v>
          </cell>
        </row>
      </sheetData>
      <sheetData sheetId="8321">
        <row r="9">
          <cell r="A9" t="str">
            <v>A</v>
          </cell>
        </row>
      </sheetData>
      <sheetData sheetId="8322">
        <row r="9">
          <cell r="A9" t="str">
            <v>A</v>
          </cell>
        </row>
      </sheetData>
      <sheetData sheetId="8323">
        <row r="9">
          <cell r="A9" t="str">
            <v>A</v>
          </cell>
        </row>
      </sheetData>
      <sheetData sheetId="8324">
        <row r="9">
          <cell r="A9" t="str">
            <v>A</v>
          </cell>
        </row>
      </sheetData>
      <sheetData sheetId="8325">
        <row r="9">
          <cell r="A9" t="str">
            <v>A</v>
          </cell>
        </row>
      </sheetData>
      <sheetData sheetId="8326">
        <row r="9">
          <cell r="A9" t="str">
            <v>A</v>
          </cell>
        </row>
      </sheetData>
      <sheetData sheetId="8327">
        <row r="9">
          <cell r="A9" t="str">
            <v>A</v>
          </cell>
        </row>
      </sheetData>
      <sheetData sheetId="8328">
        <row r="9">
          <cell r="A9" t="str">
            <v>A</v>
          </cell>
        </row>
      </sheetData>
      <sheetData sheetId="8329">
        <row r="9">
          <cell r="A9" t="str">
            <v>A</v>
          </cell>
        </row>
      </sheetData>
      <sheetData sheetId="8330">
        <row r="9">
          <cell r="A9" t="str">
            <v>A</v>
          </cell>
        </row>
      </sheetData>
      <sheetData sheetId="8331">
        <row r="9">
          <cell r="A9" t="str">
            <v>A</v>
          </cell>
        </row>
      </sheetData>
      <sheetData sheetId="8332">
        <row r="9">
          <cell r="A9" t="str">
            <v>A</v>
          </cell>
        </row>
      </sheetData>
      <sheetData sheetId="8333">
        <row r="9">
          <cell r="A9" t="str">
            <v>A</v>
          </cell>
        </row>
      </sheetData>
      <sheetData sheetId="8334">
        <row r="9">
          <cell r="A9" t="str">
            <v>A</v>
          </cell>
        </row>
      </sheetData>
      <sheetData sheetId="8335">
        <row r="9">
          <cell r="A9" t="str">
            <v>A</v>
          </cell>
        </row>
      </sheetData>
      <sheetData sheetId="8336">
        <row r="9">
          <cell r="A9" t="str">
            <v>A</v>
          </cell>
        </row>
      </sheetData>
      <sheetData sheetId="8337">
        <row r="9">
          <cell r="A9" t="str">
            <v>A</v>
          </cell>
        </row>
      </sheetData>
      <sheetData sheetId="8338">
        <row r="9">
          <cell r="A9" t="str">
            <v>A</v>
          </cell>
        </row>
      </sheetData>
      <sheetData sheetId="8339">
        <row r="9">
          <cell r="A9" t="str">
            <v>A</v>
          </cell>
        </row>
      </sheetData>
      <sheetData sheetId="8340">
        <row r="9">
          <cell r="A9" t="str">
            <v>A</v>
          </cell>
        </row>
      </sheetData>
      <sheetData sheetId="8341">
        <row r="9">
          <cell r="A9" t="str">
            <v>A</v>
          </cell>
        </row>
      </sheetData>
      <sheetData sheetId="8342">
        <row r="9">
          <cell r="A9" t="str">
            <v>A</v>
          </cell>
        </row>
      </sheetData>
      <sheetData sheetId="8343">
        <row r="9">
          <cell r="A9" t="str">
            <v>A</v>
          </cell>
        </row>
      </sheetData>
      <sheetData sheetId="8344">
        <row r="9">
          <cell r="A9" t="str">
            <v>A</v>
          </cell>
        </row>
      </sheetData>
      <sheetData sheetId="8345">
        <row r="9">
          <cell r="A9" t="str">
            <v>A</v>
          </cell>
        </row>
      </sheetData>
      <sheetData sheetId="8346">
        <row r="9">
          <cell r="A9" t="str">
            <v>A</v>
          </cell>
        </row>
      </sheetData>
      <sheetData sheetId="8347">
        <row r="9">
          <cell r="A9" t="str">
            <v>A</v>
          </cell>
        </row>
      </sheetData>
      <sheetData sheetId="8348">
        <row r="9">
          <cell r="A9" t="str">
            <v>A</v>
          </cell>
        </row>
      </sheetData>
      <sheetData sheetId="8349">
        <row r="9">
          <cell r="A9" t="str">
            <v>A</v>
          </cell>
        </row>
      </sheetData>
      <sheetData sheetId="8350">
        <row r="9">
          <cell r="A9" t="str">
            <v>A</v>
          </cell>
        </row>
      </sheetData>
      <sheetData sheetId="8351">
        <row r="9">
          <cell r="A9" t="str">
            <v>A</v>
          </cell>
        </row>
      </sheetData>
      <sheetData sheetId="8352">
        <row r="9">
          <cell r="A9" t="str">
            <v>A</v>
          </cell>
        </row>
      </sheetData>
      <sheetData sheetId="8353">
        <row r="9">
          <cell r="A9" t="str">
            <v>A</v>
          </cell>
        </row>
      </sheetData>
      <sheetData sheetId="8354">
        <row r="9">
          <cell r="A9" t="str">
            <v>A</v>
          </cell>
        </row>
      </sheetData>
      <sheetData sheetId="8355">
        <row r="9">
          <cell r="A9" t="str">
            <v>A</v>
          </cell>
        </row>
      </sheetData>
      <sheetData sheetId="8356">
        <row r="9">
          <cell r="A9" t="str">
            <v>A</v>
          </cell>
        </row>
      </sheetData>
      <sheetData sheetId="8357">
        <row r="9">
          <cell r="A9" t="str">
            <v>A</v>
          </cell>
        </row>
      </sheetData>
      <sheetData sheetId="8358">
        <row r="9">
          <cell r="A9" t="str">
            <v>A</v>
          </cell>
        </row>
      </sheetData>
      <sheetData sheetId="8359">
        <row r="9">
          <cell r="A9" t="str">
            <v>A</v>
          </cell>
        </row>
      </sheetData>
      <sheetData sheetId="8360">
        <row r="9">
          <cell r="A9" t="str">
            <v>A</v>
          </cell>
        </row>
      </sheetData>
      <sheetData sheetId="8361">
        <row r="9">
          <cell r="A9" t="str">
            <v>A</v>
          </cell>
        </row>
      </sheetData>
      <sheetData sheetId="8362">
        <row r="9">
          <cell r="A9" t="str">
            <v>A</v>
          </cell>
        </row>
      </sheetData>
      <sheetData sheetId="8363">
        <row r="9">
          <cell r="A9" t="str">
            <v>A</v>
          </cell>
        </row>
      </sheetData>
      <sheetData sheetId="8364">
        <row r="9">
          <cell r="A9" t="str">
            <v>A</v>
          </cell>
        </row>
      </sheetData>
      <sheetData sheetId="8365">
        <row r="9">
          <cell r="A9" t="str">
            <v>A</v>
          </cell>
        </row>
      </sheetData>
      <sheetData sheetId="8366">
        <row r="9">
          <cell r="A9" t="str">
            <v>A</v>
          </cell>
        </row>
      </sheetData>
      <sheetData sheetId="8367">
        <row r="9">
          <cell r="A9" t="str">
            <v>A</v>
          </cell>
        </row>
      </sheetData>
      <sheetData sheetId="8368">
        <row r="9">
          <cell r="A9" t="str">
            <v>A</v>
          </cell>
        </row>
      </sheetData>
      <sheetData sheetId="8369">
        <row r="9">
          <cell r="A9" t="str">
            <v>A</v>
          </cell>
        </row>
      </sheetData>
      <sheetData sheetId="8370">
        <row r="9">
          <cell r="A9" t="str">
            <v>A</v>
          </cell>
        </row>
      </sheetData>
      <sheetData sheetId="8371">
        <row r="9">
          <cell r="A9" t="str">
            <v>A</v>
          </cell>
        </row>
      </sheetData>
      <sheetData sheetId="8372">
        <row r="9">
          <cell r="A9" t="str">
            <v>A</v>
          </cell>
        </row>
      </sheetData>
      <sheetData sheetId="8373">
        <row r="9">
          <cell r="A9" t="str">
            <v>A</v>
          </cell>
        </row>
      </sheetData>
      <sheetData sheetId="8374">
        <row r="9">
          <cell r="A9" t="str">
            <v>A</v>
          </cell>
        </row>
      </sheetData>
      <sheetData sheetId="8375">
        <row r="9">
          <cell r="A9" t="str">
            <v>A</v>
          </cell>
        </row>
      </sheetData>
      <sheetData sheetId="8376">
        <row r="9">
          <cell r="A9" t="str">
            <v>A</v>
          </cell>
        </row>
      </sheetData>
      <sheetData sheetId="8377">
        <row r="9">
          <cell r="A9" t="str">
            <v>A</v>
          </cell>
        </row>
      </sheetData>
      <sheetData sheetId="8378">
        <row r="9">
          <cell r="A9" t="str">
            <v>A</v>
          </cell>
        </row>
      </sheetData>
      <sheetData sheetId="8379">
        <row r="9">
          <cell r="A9" t="str">
            <v>A</v>
          </cell>
        </row>
      </sheetData>
      <sheetData sheetId="8380">
        <row r="9">
          <cell r="A9" t="str">
            <v>A</v>
          </cell>
        </row>
      </sheetData>
      <sheetData sheetId="8381">
        <row r="9">
          <cell r="A9" t="str">
            <v>A</v>
          </cell>
        </row>
      </sheetData>
      <sheetData sheetId="8382">
        <row r="9">
          <cell r="A9" t="str">
            <v>A</v>
          </cell>
        </row>
      </sheetData>
      <sheetData sheetId="8383">
        <row r="9">
          <cell r="A9" t="str">
            <v>A</v>
          </cell>
        </row>
      </sheetData>
      <sheetData sheetId="8384">
        <row r="9">
          <cell r="A9" t="str">
            <v>A</v>
          </cell>
        </row>
      </sheetData>
      <sheetData sheetId="8385">
        <row r="9">
          <cell r="A9" t="str">
            <v>A</v>
          </cell>
        </row>
      </sheetData>
      <sheetData sheetId="8386">
        <row r="9">
          <cell r="A9" t="str">
            <v>A</v>
          </cell>
        </row>
      </sheetData>
      <sheetData sheetId="8387">
        <row r="9">
          <cell r="A9" t="str">
            <v>A</v>
          </cell>
        </row>
      </sheetData>
      <sheetData sheetId="8388">
        <row r="9">
          <cell r="A9" t="str">
            <v>A</v>
          </cell>
        </row>
      </sheetData>
      <sheetData sheetId="8389">
        <row r="9">
          <cell r="A9" t="str">
            <v>A</v>
          </cell>
        </row>
      </sheetData>
      <sheetData sheetId="8390">
        <row r="9">
          <cell r="A9" t="str">
            <v>A</v>
          </cell>
        </row>
      </sheetData>
      <sheetData sheetId="8391">
        <row r="9">
          <cell r="A9" t="str">
            <v>A</v>
          </cell>
        </row>
      </sheetData>
      <sheetData sheetId="8392">
        <row r="9">
          <cell r="A9" t="str">
            <v>A</v>
          </cell>
        </row>
      </sheetData>
      <sheetData sheetId="8393">
        <row r="9">
          <cell r="A9" t="str">
            <v>A</v>
          </cell>
        </row>
      </sheetData>
      <sheetData sheetId="8394">
        <row r="9">
          <cell r="A9" t="str">
            <v>A</v>
          </cell>
        </row>
      </sheetData>
      <sheetData sheetId="8395">
        <row r="9">
          <cell r="A9" t="str">
            <v>A</v>
          </cell>
        </row>
      </sheetData>
      <sheetData sheetId="8396">
        <row r="9">
          <cell r="A9" t="str">
            <v>A</v>
          </cell>
        </row>
      </sheetData>
      <sheetData sheetId="8397">
        <row r="9">
          <cell r="A9" t="str">
            <v>A</v>
          </cell>
        </row>
      </sheetData>
      <sheetData sheetId="8398">
        <row r="9">
          <cell r="A9" t="str">
            <v>A</v>
          </cell>
        </row>
      </sheetData>
      <sheetData sheetId="8399">
        <row r="9">
          <cell r="A9" t="str">
            <v>A</v>
          </cell>
        </row>
      </sheetData>
      <sheetData sheetId="8400">
        <row r="9">
          <cell r="A9" t="str">
            <v>A</v>
          </cell>
        </row>
      </sheetData>
      <sheetData sheetId="8401">
        <row r="9">
          <cell r="A9" t="str">
            <v>A</v>
          </cell>
        </row>
      </sheetData>
      <sheetData sheetId="8402">
        <row r="9">
          <cell r="A9" t="str">
            <v>A</v>
          </cell>
        </row>
      </sheetData>
      <sheetData sheetId="8403">
        <row r="9">
          <cell r="A9" t="str">
            <v>A</v>
          </cell>
        </row>
      </sheetData>
      <sheetData sheetId="8404">
        <row r="9">
          <cell r="A9" t="str">
            <v>A</v>
          </cell>
        </row>
      </sheetData>
      <sheetData sheetId="8405">
        <row r="9">
          <cell r="A9" t="str">
            <v>A</v>
          </cell>
        </row>
      </sheetData>
      <sheetData sheetId="8406" refreshError="1"/>
      <sheetData sheetId="8407">
        <row r="9">
          <cell r="A9" t="str">
            <v>A</v>
          </cell>
        </row>
      </sheetData>
      <sheetData sheetId="8408">
        <row r="9">
          <cell r="A9" t="str">
            <v>A</v>
          </cell>
        </row>
      </sheetData>
      <sheetData sheetId="8409">
        <row r="9">
          <cell r="A9" t="str">
            <v>A</v>
          </cell>
        </row>
      </sheetData>
      <sheetData sheetId="8410">
        <row r="9">
          <cell r="A9" t="str">
            <v>A</v>
          </cell>
        </row>
      </sheetData>
      <sheetData sheetId="8411">
        <row r="9">
          <cell r="A9" t="str">
            <v>A</v>
          </cell>
        </row>
      </sheetData>
      <sheetData sheetId="8412">
        <row r="9">
          <cell r="A9" t="str">
            <v>A</v>
          </cell>
        </row>
      </sheetData>
      <sheetData sheetId="8413">
        <row r="9">
          <cell r="A9" t="str">
            <v>A</v>
          </cell>
        </row>
      </sheetData>
      <sheetData sheetId="8414">
        <row r="9">
          <cell r="A9" t="str">
            <v>A</v>
          </cell>
        </row>
      </sheetData>
      <sheetData sheetId="8415">
        <row r="9">
          <cell r="A9" t="str">
            <v>A</v>
          </cell>
        </row>
      </sheetData>
      <sheetData sheetId="8416">
        <row r="9">
          <cell r="A9" t="str">
            <v>A</v>
          </cell>
        </row>
      </sheetData>
      <sheetData sheetId="8417">
        <row r="9">
          <cell r="A9" t="str">
            <v>A</v>
          </cell>
        </row>
      </sheetData>
      <sheetData sheetId="8418" refreshError="1"/>
      <sheetData sheetId="8419" refreshError="1"/>
      <sheetData sheetId="8420">
        <row r="9">
          <cell r="A9" t="str">
            <v>A</v>
          </cell>
        </row>
      </sheetData>
      <sheetData sheetId="8421">
        <row r="9">
          <cell r="A9" t="str">
            <v>A</v>
          </cell>
        </row>
      </sheetData>
      <sheetData sheetId="8422">
        <row r="9">
          <cell r="A9" t="str">
            <v>A</v>
          </cell>
        </row>
      </sheetData>
      <sheetData sheetId="8423">
        <row r="9">
          <cell r="A9" t="str">
            <v>A</v>
          </cell>
        </row>
      </sheetData>
      <sheetData sheetId="8424">
        <row r="9">
          <cell r="A9" t="str">
            <v>A</v>
          </cell>
        </row>
      </sheetData>
      <sheetData sheetId="8425">
        <row r="9">
          <cell r="A9" t="str">
            <v>A</v>
          </cell>
        </row>
      </sheetData>
      <sheetData sheetId="8426">
        <row r="9">
          <cell r="A9" t="str">
            <v>A</v>
          </cell>
        </row>
      </sheetData>
      <sheetData sheetId="8427">
        <row r="9">
          <cell r="A9" t="str">
            <v>A</v>
          </cell>
        </row>
      </sheetData>
      <sheetData sheetId="8428">
        <row r="9">
          <cell r="A9" t="str">
            <v>A</v>
          </cell>
        </row>
      </sheetData>
      <sheetData sheetId="8429">
        <row r="9">
          <cell r="A9" t="str">
            <v>A</v>
          </cell>
        </row>
      </sheetData>
      <sheetData sheetId="8430">
        <row r="9">
          <cell r="A9" t="str">
            <v>A</v>
          </cell>
        </row>
      </sheetData>
      <sheetData sheetId="8431">
        <row r="9">
          <cell r="A9" t="str">
            <v>A</v>
          </cell>
        </row>
      </sheetData>
      <sheetData sheetId="8432">
        <row r="9">
          <cell r="A9" t="str">
            <v>A</v>
          </cell>
        </row>
      </sheetData>
      <sheetData sheetId="8433">
        <row r="9">
          <cell r="A9" t="str">
            <v>A</v>
          </cell>
        </row>
      </sheetData>
      <sheetData sheetId="8434">
        <row r="9">
          <cell r="A9" t="str">
            <v>A</v>
          </cell>
        </row>
      </sheetData>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sheetData sheetId="8450">
        <row r="9">
          <cell r="A9" t="str">
            <v>A</v>
          </cell>
        </row>
      </sheetData>
      <sheetData sheetId="8451">
        <row r="9">
          <cell r="A9" t="str">
            <v>A</v>
          </cell>
        </row>
      </sheetData>
      <sheetData sheetId="8452">
        <row r="9">
          <cell r="A9" t="str">
            <v>A</v>
          </cell>
        </row>
      </sheetData>
      <sheetData sheetId="8453">
        <row r="9">
          <cell r="A9" t="str">
            <v>A</v>
          </cell>
        </row>
      </sheetData>
      <sheetData sheetId="8454">
        <row r="9">
          <cell r="A9" t="str">
            <v>A</v>
          </cell>
        </row>
      </sheetData>
      <sheetData sheetId="8455">
        <row r="9">
          <cell r="A9" t="str">
            <v>A</v>
          </cell>
        </row>
      </sheetData>
      <sheetData sheetId="8456">
        <row r="9">
          <cell r="A9" t="str">
            <v>A</v>
          </cell>
        </row>
      </sheetData>
      <sheetData sheetId="8457"/>
      <sheetData sheetId="8458">
        <row r="9">
          <cell r="A9" t="str">
            <v>A</v>
          </cell>
        </row>
      </sheetData>
      <sheetData sheetId="8459">
        <row r="9">
          <cell r="A9" t="str">
            <v>A</v>
          </cell>
        </row>
      </sheetData>
      <sheetData sheetId="8460" refreshError="1"/>
      <sheetData sheetId="8461" refreshError="1"/>
      <sheetData sheetId="8462" refreshError="1"/>
      <sheetData sheetId="8463" refreshError="1"/>
      <sheetData sheetId="8464">
        <row r="9">
          <cell r="A9" t="str">
            <v>A</v>
          </cell>
        </row>
      </sheetData>
      <sheetData sheetId="8465">
        <row r="9">
          <cell r="A9" t="str">
            <v>A</v>
          </cell>
        </row>
      </sheetData>
      <sheetData sheetId="8466">
        <row r="9">
          <cell r="A9" t="str">
            <v>A</v>
          </cell>
        </row>
      </sheetData>
      <sheetData sheetId="8467">
        <row r="9">
          <cell r="A9" t="str">
            <v>A</v>
          </cell>
        </row>
      </sheetData>
      <sheetData sheetId="8468">
        <row r="9">
          <cell r="A9" t="str">
            <v>A</v>
          </cell>
        </row>
      </sheetData>
      <sheetData sheetId="8469">
        <row r="9">
          <cell r="A9" t="str">
            <v>A</v>
          </cell>
        </row>
      </sheetData>
      <sheetData sheetId="8470">
        <row r="9">
          <cell r="A9" t="str">
            <v>A</v>
          </cell>
        </row>
      </sheetData>
      <sheetData sheetId="8471">
        <row r="9">
          <cell r="A9" t="str">
            <v>A</v>
          </cell>
        </row>
      </sheetData>
      <sheetData sheetId="8472">
        <row r="9">
          <cell r="A9" t="str">
            <v>A</v>
          </cell>
        </row>
      </sheetData>
      <sheetData sheetId="8473">
        <row r="9">
          <cell r="A9" t="str">
            <v>A</v>
          </cell>
        </row>
      </sheetData>
      <sheetData sheetId="8474">
        <row r="9">
          <cell r="A9" t="str">
            <v>A</v>
          </cell>
        </row>
      </sheetData>
      <sheetData sheetId="8475">
        <row r="9">
          <cell r="A9" t="str">
            <v>A</v>
          </cell>
        </row>
      </sheetData>
      <sheetData sheetId="8476">
        <row r="9">
          <cell r="A9" t="str">
            <v>A</v>
          </cell>
        </row>
      </sheetData>
      <sheetData sheetId="8477">
        <row r="9">
          <cell r="A9" t="str">
            <v>A</v>
          </cell>
        </row>
      </sheetData>
      <sheetData sheetId="8478">
        <row r="9">
          <cell r="A9" t="str">
            <v>A</v>
          </cell>
        </row>
      </sheetData>
      <sheetData sheetId="8479">
        <row r="9">
          <cell r="A9" t="str">
            <v>A</v>
          </cell>
        </row>
      </sheetData>
      <sheetData sheetId="8480">
        <row r="9">
          <cell r="A9" t="str">
            <v>A</v>
          </cell>
        </row>
      </sheetData>
      <sheetData sheetId="8481">
        <row r="9">
          <cell r="A9" t="str">
            <v>A</v>
          </cell>
        </row>
      </sheetData>
      <sheetData sheetId="8482">
        <row r="9">
          <cell r="A9" t="str">
            <v>A</v>
          </cell>
        </row>
      </sheetData>
      <sheetData sheetId="8483">
        <row r="9">
          <cell r="A9" t="str">
            <v>A</v>
          </cell>
        </row>
      </sheetData>
      <sheetData sheetId="8484">
        <row r="9">
          <cell r="A9" t="str">
            <v>A</v>
          </cell>
        </row>
      </sheetData>
      <sheetData sheetId="8485">
        <row r="9">
          <cell r="A9" t="str">
            <v>A</v>
          </cell>
        </row>
      </sheetData>
      <sheetData sheetId="8486">
        <row r="9">
          <cell r="A9" t="str">
            <v>A</v>
          </cell>
        </row>
      </sheetData>
      <sheetData sheetId="8487">
        <row r="9">
          <cell r="A9" t="str">
            <v>A</v>
          </cell>
        </row>
      </sheetData>
      <sheetData sheetId="8488">
        <row r="9">
          <cell r="A9" t="str">
            <v>A</v>
          </cell>
        </row>
      </sheetData>
      <sheetData sheetId="8489">
        <row r="9">
          <cell r="A9" t="str">
            <v>A</v>
          </cell>
        </row>
      </sheetData>
      <sheetData sheetId="8490">
        <row r="9">
          <cell r="A9" t="str">
            <v>A</v>
          </cell>
        </row>
      </sheetData>
      <sheetData sheetId="8491">
        <row r="9">
          <cell r="A9" t="str">
            <v>A</v>
          </cell>
        </row>
      </sheetData>
      <sheetData sheetId="8492">
        <row r="9">
          <cell r="A9" t="str">
            <v>A</v>
          </cell>
        </row>
      </sheetData>
      <sheetData sheetId="8493">
        <row r="9">
          <cell r="A9" t="str">
            <v>A</v>
          </cell>
        </row>
      </sheetData>
      <sheetData sheetId="8494">
        <row r="9">
          <cell r="A9" t="str">
            <v>A</v>
          </cell>
        </row>
      </sheetData>
      <sheetData sheetId="8495">
        <row r="9">
          <cell r="A9" t="str">
            <v>A</v>
          </cell>
        </row>
      </sheetData>
      <sheetData sheetId="8496">
        <row r="9">
          <cell r="A9" t="str">
            <v>A</v>
          </cell>
        </row>
      </sheetData>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ow r="9">
          <cell r="A9" t="str">
            <v>A</v>
          </cell>
        </row>
      </sheetData>
      <sheetData sheetId="8508">
        <row r="9">
          <cell r="A9" t="str">
            <v>A</v>
          </cell>
        </row>
      </sheetData>
      <sheetData sheetId="8509">
        <row r="9">
          <cell r="A9" t="str">
            <v>A</v>
          </cell>
        </row>
      </sheetData>
      <sheetData sheetId="8510">
        <row r="9">
          <cell r="A9" t="str">
            <v>A</v>
          </cell>
        </row>
      </sheetData>
      <sheetData sheetId="8511">
        <row r="9">
          <cell r="A9" t="str">
            <v>A</v>
          </cell>
        </row>
      </sheetData>
      <sheetData sheetId="8512">
        <row r="9">
          <cell r="A9" t="str">
            <v>A</v>
          </cell>
        </row>
      </sheetData>
      <sheetData sheetId="8513"/>
      <sheetData sheetId="8514">
        <row r="9">
          <cell r="A9" t="str">
            <v>A</v>
          </cell>
        </row>
      </sheetData>
      <sheetData sheetId="8515">
        <row r="9">
          <cell r="A9" t="str">
            <v>A</v>
          </cell>
        </row>
      </sheetData>
      <sheetData sheetId="8516">
        <row r="9">
          <cell r="A9" t="str">
            <v>A</v>
          </cell>
        </row>
      </sheetData>
      <sheetData sheetId="8517">
        <row r="9">
          <cell r="A9" t="str">
            <v>A</v>
          </cell>
        </row>
      </sheetData>
      <sheetData sheetId="8518">
        <row r="9">
          <cell r="A9" t="str">
            <v>A</v>
          </cell>
        </row>
      </sheetData>
      <sheetData sheetId="8519">
        <row r="9">
          <cell r="A9" t="str">
            <v>A</v>
          </cell>
        </row>
      </sheetData>
      <sheetData sheetId="8520">
        <row r="9">
          <cell r="A9" t="str">
            <v>A</v>
          </cell>
        </row>
      </sheetData>
      <sheetData sheetId="8521">
        <row r="9">
          <cell r="A9" t="str">
            <v>A</v>
          </cell>
        </row>
      </sheetData>
      <sheetData sheetId="8522" refreshError="1"/>
      <sheetData sheetId="8523" refreshError="1"/>
      <sheetData sheetId="8524">
        <row r="9">
          <cell r="A9" t="str">
            <v>A</v>
          </cell>
        </row>
      </sheetData>
      <sheetData sheetId="8525">
        <row r="9">
          <cell r="A9" t="str">
            <v>A</v>
          </cell>
        </row>
      </sheetData>
      <sheetData sheetId="8526">
        <row r="9">
          <cell r="A9" t="str">
            <v>A</v>
          </cell>
        </row>
      </sheetData>
      <sheetData sheetId="8527">
        <row r="9">
          <cell r="A9" t="str">
            <v>A</v>
          </cell>
        </row>
      </sheetData>
      <sheetData sheetId="8528">
        <row r="9">
          <cell r="A9" t="str">
            <v>A</v>
          </cell>
        </row>
      </sheetData>
      <sheetData sheetId="8529">
        <row r="9">
          <cell r="A9" t="str">
            <v>A</v>
          </cell>
        </row>
      </sheetData>
      <sheetData sheetId="8530"/>
      <sheetData sheetId="8531">
        <row r="9">
          <cell r="A9" t="str">
            <v>A</v>
          </cell>
        </row>
      </sheetData>
      <sheetData sheetId="8532">
        <row r="9">
          <cell r="A9" t="str">
            <v>A</v>
          </cell>
        </row>
      </sheetData>
      <sheetData sheetId="8533">
        <row r="9">
          <cell r="A9" t="str">
            <v>A</v>
          </cell>
        </row>
      </sheetData>
      <sheetData sheetId="8534">
        <row r="9">
          <cell r="A9" t="str">
            <v>A</v>
          </cell>
        </row>
      </sheetData>
      <sheetData sheetId="8535">
        <row r="9">
          <cell r="A9" t="str">
            <v>A</v>
          </cell>
        </row>
      </sheetData>
      <sheetData sheetId="8536">
        <row r="9">
          <cell r="A9" t="str">
            <v>A</v>
          </cell>
        </row>
      </sheetData>
      <sheetData sheetId="8537">
        <row r="9">
          <cell r="A9" t="str">
            <v>A</v>
          </cell>
        </row>
      </sheetData>
      <sheetData sheetId="8538">
        <row r="9">
          <cell r="A9" t="str">
            <v>A</v>
          </cell>
        </row>
      </sheetData>
      <sheetData sheetId="8539">
        <row r="9">
          <cell r="A9" t="str">
            <v>A</v>
          </cell>
        </row>
      </sheetData>
      <sheetData sheetId="8540">
        <row r="9">
          <cell r="A9" t="str">
            <v>A</v>
          </cell>
        </row>
      </sheetData>
      <sheetData sheetId="8541">
        <row r="9">
          <cell r="A9" t="str">
            <v>A</v>
          </cell>
        </row>
      </sheetData>
      <sheetData sheetId="8542">
        <row r="9">
          <cell r="A9" t="str">
            <v>A</v>
          </cell>
        </row>
      </sheetData>
      <sheetData sheetId="8543">
        <row r="9">
          <cell r="A9" t="str">
            <v>A</v>
          </cell>
        </row>
      </sheetData>
      <sheetData sheetId="8544">
        <row r="9">
          <cell r="A9" t="str">
            <v>A</v>
          </cell>
        </row>
      </sheetData>
      <sheetData sheetId="8545">
        <row r="9">
          <cell r="A9" t="str">
            <v>A</v>
          </cell>
        </row>
      </sheetData>
      <sheetData sheetId="8546">
        <row r="9">
          <cell r="A9" t="str">
            <v>A</v>
          </cell>
        </row>
      </sheetData>
      <sheetData sheetId="8547">
        <row r="9">
          <cell r="A9" t="str">
            <v>A</v>
          </cell>
        </row>
      </sheetData>
      <sheetData sheetId="8548">
        <row r="9">
          <cell r="A9" t="str">
            <v>A</v>
          </cell>
        </row>
      </sheetData>
      <sheetData sheetId="8549">
        <row r="9">
          <cell r="A9" t="str">
            <v>A</v>
          </cell>
        </row>
      </sheetData>
      <sheetData sheetId="8550">
        <row r="9">
          <cell r="A9" t="str">
            <v>A</v>
          </cell>
        </row>
      </sheetData>
      <sheetData sheetId="8551">
        <row r="9">
          <cell r="A9" t="str">
            <v>A</v>
          </cell>
        </row>
      </sheetData>
      <sheetData sheetId="8552"/>
      <sheetData sheetId="8553">
        <row r="9">
          <cell r="A9" t="str">
            <v>A</v>
          </cell>
        </row>
      </sheetData>
      <sheetData sheetId="8554">
        <row r="9">
          <cell r="A9" t="str">
            <v>A</v>
          </cell>
        </row>
      </sheetData>
      <sheetData sheetId="8555">
        <row r="9">
          <cell r="A9" t="str">
            <v>A</v>
          </cell>
        </row>
      </sheetData>
      <sheetData sheetId="8556">
        <row r="9">
          <cell r="A9" t="str">
            <v>A</v>
          </cell>
        </row>
      </sheetData>
      <sheetData sheetId="8557">
        <row r="9">
          <cell r="A9" t="str">
            <v>A</v>
          </cell>
        </row>
      </sheetData>
      <sheetData sheetId="8558">
        <row r="9">
          <cell r="A9" t="str">
            <v>A</v>
          </cell>
        </row>
      </sheetData>
      <sheetData sheetId="8559">
        <row r="9">
          <cell r="A9" t="str">
            <v>A</v>
          </cell>
        </row>
      </sheetData>
      <sheetData sheetId="8560">
        <row r="9">
          <cell r="A9" t="str">
            <v>A</v>
          </cell>
        </row>
      </sheetData>
      <sheetData sheetId="8561">
        <row r="9">
          <cell r="A9" t="str">
            <v>A</v>
          </cell>
        </row>
      </sheetData>
      <sheetData sheetId="8562">
        <row r="9">
          <cell r="A9" t="str">
            <v>A</v>
          </cell>
        </row>
      </sheetData>
      <sheetData sheetId="8563">
        <row r="9">
          <cell r="A9" t="str">
            <v>A</v>
          </cell>
        </row>
      </sheetData>
      <sheetData sheetId="8564">
        <row r="9">
          <cell r="A9" t="str">
            <v>A</v>
          </cell>
        </row>
      </sheetData>
      <sheetData sheetId="8565">
        <row r="9">
          <cell r="A9" t="str">
            <v>A</v>
          </cell>
        </row>
      </sheetData>
      <sheetData sheetId="8566">
        <row r="9">
          <cell r="A9" t="str">
            <v>A</v>
          </cell>
        </row>
      </sheetData>
      <sheetData sheetId="8567">
        <row r="9">
          <cell r="A9" t="str">
            <v>A</v>
          </cell>
        </row>
      </sheetData>
      <sheetData sheetId="8568">
        <row r="9">
          <cell r="A9" t="str">
            <v>A</v>
          </cell>
        </row>
      </sheetData>
      <sheetData sheetId="8569">
        <row r="9">
          <cell r="A9" t="str">
            <v>A</v>
          </cell>
        </row>
      </sheetData>
      <sheetData sheetId="8570">
        <row r="9">
          <cell r="A9" t="str">
            <v>A</v>
          </cell>
        </row>
      </sheetData>
      <sheetData sheetId="8571">
        <row r="9">
          <cell r="A9" t="str">
            <v>A</v>
          </cell>
        </row>
      </sheetData>
      <sheetData sheetId="8572">
        <row r="9">
          <cell r="A9" t="str">
            <v>A</v>
          </cell>
        </row>
      </sheetData>
      <sheetData sheetId="8573">
        <row r="9">
          <cell r="A9" t="str">
            <v>A</v>
          </cell>
        </row>
      </sheetData>
      <sheetData sheetId="8574">
        <row r="9">
          <cell r="A9" t="str">
            <v>A</v>
          </cell>
        </row>
      </sheetData>
      <sheetData sheetId="8575">
        <row r="9">
          <cell r="A9" t="str">
            <v>A</v>
          </cell>
        </row>
      </sheetData>
      <sheetData sheetId="8576">
        <row r="9">
          <cell r="A9" t="str">
            <v>A</v>
          </cell>
        </row>
      </sheetData>
      <sheetData sheetId="8577">
        <row r="9">
          <cell r="A9" t="str">
            <v>A</v>
          </cell>
        </row>
      </sheetData>
      <sheetData sheetId="8578">
        <row r="9">
          <cell r="A9" t="str">
            <v>A</v>
          </cell>
        </row>
      </sheetData>
      <sheetData sheetId="8579">
        <row r="9">
          <cell r="A9" t="str">
            <v>A</v>
          </cell>
        </row>
      </sheetData>
      <sheetData sheetId="8580">
        <row r="9">
          <cell r="A9" t="str">
            <v>A</v>
          </cell>
        </row>
      </sheetData>
      <sheetData sheetId="8581">
        <row r="9">
          <cell r="A9" t="str">
            <v>A</v>
          </cell>
        </row>
      </sheetData>
      <sheetData sheetId="8582">
        <row r="9">
          <cell r="A9" t="str">
            <v>A</v>
          </cell>
        </row>
      </sheetData>
      <sheetData sheetId="8583">
        <row r="9">
          <cell r="A9" t="str">
            <v>A</v>
          </cell>
        </row>
      </sheetData>
      <sheetData sheetId="8584">
        <row r="9">
          <cell r="A9" t="str">
            <v>A</v>
          </cell>
        </row>
      </sheetData>
      <sheetData sheetId="8585">
        <row r="9">
          <cell r="A9" t="str">
            <v>A</v>
          </cell>
        </row>
      </sheetData>
      <sheetData sheetId="8586">
        <row r="9">
          <cell r="A9" t="str">
            <v>A</v>
          </cell>
        </row>
      </sheetData>
      <sheetData sheetId="8587">
        <row r="9">
          <cell r="A9" t="str">
            <v>A</v>
          </cell>
        </row>
      </sheetData>
      <sheetData sheetId="8588">
        <row r="9">
          <cell r="A9" t="str">
            <v>A</v>
          </cell>
        </row>
      </sheetData>
      <sheetData sheetId="8589">
        <row r="9">
          <cell r="A9" t="str">
            <v>A</v>
          </cell>
        </row>
      </sheetData>
      <sheetData sheetId="8590">
        <row r="9">
          <cell r="A9" t="str">
            <v>A</v>
          </cell>
        </row>
      </sheetData>
      <sheetData sheetId="8591">
        <row r="9">
          <cell r="A9" t="str">
            <v>A</v>
          </cell>
        </row>
      </sheetData>
      <sheetData sheetId="8592">
        <row r="9">
          <cell r="A9" t="str">
            <v>A</v>
          </cell>
        </row>
      </sheetData>
      <sheetData sheetId="8593">
        <row r="9">
          <cell r="A9" t="str">
            <v>A</v>
          </cell>
        </row>
      </sheetData>
      <sheetData sheetId="8594" refreshError="1"/>
      <sheetData sheetId="8595" refreshError="1"/>
      <sheetData sheetId="8596" refreshError="1"/>
      <sheetData sheetId="8597">
        <row r="9">
          <cell r="A9" t="str">
            <v>A</v>
          </cell>
        </row>
      </sheetData>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ow r="9">
          <cell r="A9" t="str">
            <v>A</v>
          </cell>
        </row>
      </sheetData>
      <sheetData sheetId="8613">
        <row r="9">
          <cell r="A9" t="str">
            <v>A</v>
          </cell>
        </row>
      </sheetData>
      <sheetData sheetId="8614">
        <row r="9">
          <cell r="A9" t="str">
            <v>A</v>
          </cell>
        </row>
      </sheetData>
      <sheetData sheetId="8615" refreshError="1"/>
      <sheetData sheetId="8616" refreshError="1"/>
      <sheetData sheetId="8617" refreshError="1"/>
      <sheetData sheetId="8618" refreshError="1"/>
      <sheetData sheetId="8619">
        <row r="9">
          <cell r="A9" t="str">
            <v>A</v>
          </cell>
        </row>
      </sheetData>
      <sheetData sheetId="8620">
        <row r="9">
          <cell r="A9" t="str">
            <v>A</v>
          </cell>
        </row>
      </sheetData>
      <sheetData sheetId="8621" refreshError="1"/>
      <sheetData sheetId="8622" refreshError="1"/>
      <sheetData sheetId="8623">
        <row r="9">
          <cell r="A9" t="str">
            <v>A</v>
          </cell>
        </row>
      </sheetData>
      <sheetData sheetId="8624">
        <row r="9">
          <cell r="A9" t="str">
            <v>A</v>
          </cell>
        </row>
      </sheetData>
      <sheetData sheetId="8625">
        <row r="9">
          <cell r="A9" t="str">
            <v>A</v>
          </cell>
        </row>
      </sheetData>
      <sheetData sheetId="8626">
        <row r="9">
          <cell r="A9" t="str">
            <v>A</v>
          </cell>
        </row>
      </sheetData>
      <sheetData sheetId="8627">
        <row r="9">
          <cell r="A9" t="str">
            <v>A</v>
          </cell>
        </row>
      </sheetData>
      <sheetData sheetId="8628">
        <row r="9">
          <cell r="A9" t="str">
            <v>A</v>
          </cell>
        </row>
      </sheetData>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ow r="9">
          <cell r="A9" t="str">
            <v>A</v>
          </cell>
        </row>
      </sheetData>
      <sheetData sheetId="8654">
        <row r="9">
          <cell r="A9" t="str">
            <v>A</v>
          </cell>
        </row>
      </sheetData>
      <sheetData sheetId="8655">
        <row r="9">
          <cell r="A9" t="str">
            <v>A</v>
          </cell>
        </row>
      </sheetData>
      <sheetData sheetId="8656">
        <row r="9">
          <cell r="A9" t="str">
            <v>A</v>
          </cell>
        </row>
      </sheetData>
      <sheetData sheetId="8657">
        <row r="9">
          <cell r="A9" t="str">
            <v>A</v>
          </cell>
        </row>
      </sheetData>
      <sheetData sheetId="8658">
        <row r="9">
          <cell r="A9" t="str">
            <v>A</v>
          </cell>
        </row>
      </sheetData>
      <sheetData sheetId="8659">
        <row r="9">
          <cell r="A9" t="str">
            <v>A</v>
          </cell>
        </row>
      </sheetData>
      <sheetData sheetId="8660">
        <row r="9">
          <cell r="A9" t="str">
            <v>A</v>
          </cell>
        </row>
      </sheetData>
      <sheetData sheetId="8661" refreshError="1"/>
      <sheetData sheetId="8662">
        <row r="9">
          <cell r="A9" t="str">
            <v>A</v>
          </cell>
        </row>
      </sheetData>
      <sheetData sheetId="8663">
        <row r="9">
          <cell r="A9" t="str">
            <v>A</v>
          </cell>
        </row>
      </sheetData>
      <sheetData sheetId="8664">
        <row r="9">
          <cell r="A9" t="str">
            <v>A</v>
          </cell>
        </row>
      </sheetData>
      <sheetData sheetId="8665">
        <row r="9">
          <cell r="A9" t="str">
            <v>A</v>
          </cell>
        </row>
      </sheetData>
      <sheetData sheetId="8666">
        <row r="9">
          <cell r="A9" t="str">
            <v>A</v>
          </cell>
        </row>
      </sheetData>
      <sheetData sheetId="8667">
        <row r="9">
          <cell r="A9" t="str">
            <v>A</v>
          </cell>
        </row>
      </sheetData>
      <sheetData sheetId="8668">
        <row r="9">
          <cell r="A9" t="str">
            <v>A</v>
          </cell>
        </row>
      </sheetData>
      <sheetData sheetId="8669">
        <row r="9">
          <cell r="A9" t="str">
            <v>A</v>
          </cell>
        </row>
      </sheetData>
      <sheetData sheetId="8670">
        <row r="9">
          <cell r="A9" t="str">
            <v>A</v>
          </cell>
        </row>
      </sheetData>
      <sheetData sheetId="8671">
        <row r="9">
          <cell r="A9" t="str">
            <v>A</v>
          </cell>
        </row>
      </sheetData>
      <sheetData sheetId="8672">
        <row r="9">
          <cell r="A9" t="str">
            <v>A</v>
          </cell>
        </row>
      </sheetData>
      <sheetData sheetId="8673">
        <row r="9">
          <cell r="A9" t="str">
            <v>A</v>
          </cell>
        </row>
      </sheetData>
      <sheetData sheetId="8674">
        <row r="9">
          <cell r="A9" t="str">
            <v>A</v>
          </cell>
        </row>
      </sheetData>
      <sheetData sheetId="8675">
        <row r="9">
          <cell r="A9" t="str">
            <v>A</v>
          </cell>
        </row>
      </sheetData>
      <sheetData sheetId="8676">
        <row r="9">
          <cell r="A9" t="str">
            <v>A</v>
          </cell>
        </row>
      </sheetData>
      <sheetData sheetId="8677">
        <row r="9">
          <cell r="A9" t="str">
            <v>A</v>
          </cell>
        </row>
      </sheetData>
      <sheetData sheetId="8678">
        <row r="9">
          <cell r="A9" t="str">
            <v>A</v>
          </cell>
        </row>
      </sheetData>
      <sheetData sheetId="8679">
        <row r="9">
          <cell r="A9" t="str">
            <v>A</v>
          </cell>
        </row>
      </sheetData>
      <sheetData sheetId="8680">
        <row r="9">
          <cell r="A9" t="str">
            <v>A</v>
          </cell>
        </row>
      </sheetData>
      <sheetData sheetId="8681">
        <row r="9">
          <cell r="A9" t="str">
            <v>A</v>
          </cell>
        </row>
      </sheetData>
      <sheetData sheetId="8682">
        <row r="9">
          <cell r="A9" t="str">
            <v>A</v>
          </cell>
        </row>
      </sheetData>
      <sheetData sheetId="8683">
        <row r="9">
          <cell r="A9" t="str">
            <v>A</v>
          </cell>
        </row>
      </sheetData>
      <sheetData sheetId="8684">
        <row r="9">
          <cell r="A9" t="str">
            <v>A</v>
          </cell>
        </row>
      </sheetData>
      <sheetData sheetId="8685">
        <row r="9">
          <cell r="A9" t="str">
            <v>A</v>
          </cell>
        </row>
      </sheetData>
      <sheetData sheetId="8686">
        <row r="9">
          <cell r="A9" t="str">
            <v>A</v>
          </cell>
        </row>
      </sheetData>
      <sheetData sheetId="8687">
        <row r="9">
          <cell r="A9" t="str">
            <v>A</v>
          </cell>
        </row>
      </sheetData>
      <sheetData sheetId="8688">
        <row r="9">
          <cell r="A9" t="str">
            <v>A</v>
          </cell>
        </row>
      </sheetData>
      <sheetData sheetId="8689">
        <row r="9">
          <cell r="A9" t="str">
            <v>A</v>
          </cell>
        </row>
      </sheetData>
      <sheetData sheetId="8690">
        <row r="9">
          <cell r="A9" t="str">
            <v>A</v>
          </cell>
        </row>
      </sheetData>
      <sheetData sheetId="8691">
        <row r="9">
          <cell r="A9" t="str">
            <v>A</v>
          </cell>
        </row>
      </sheetData>
      <sheetData sheetId="8692">
        <row r="9">
          <cell r="A9" t="str">
            <v>A</v>
          </cell>
        </row>
      </sheetData>
      <sheetData sheetId="8693">
        <row r="9">
          <cell r="A9" t="str">
            <v>A</v>
          </cell>
        </row>
      </sheetData>
      <sheetData sheetId="8694">
        <row r="9">
          <cell r="A9" t="str">
            <v>A</v>
          </cell>
        </row>
      </sheetData>
      <sheetData sheetId="8695">
        <row r="9">
          <cell r="A9" t="str">
            <v>A</v>
          </cell>
        </row>
      </sheetData>
      <sheetData sheetId="8696">
        <row r="9">
          <cell r="A9" t="str">
            <v>A</v>
          </cell>
        </row>
      </sheetData>
      <sheetData sheetId="8697">
        <row r="9">
          <cell r="A9" t="str">
            <v>A</v>
          </cell>
        </row>
      </sheetData>
      <sheetData sheetId="8698">
        <row r="9">
          <cell r="A9" t="str">
            <v>A</v>
          </cell>
        </row>
      </sheetData>
      <sheetData sheetId="8699">
        <row r="9">
          <cell r="A9" t="str">
            <v>A</v>
          </cell>
        </row>
      </sheetData>
      <sheetData sheetId="8700">
        <row r="9">
          <cell r="A9" t="str">
            <v>A</v>
          </cell>
        </row>
      </sheetData>
      <sheetData sheetId="8701">
        <row r="9">
          <cell r="A9" t="str">
            <v>A</v>
          </cell>
        </row>
      </sheetData>
      <sheetData sheetId="8702">
        <row r="9">
          <cell r="A9" t="str">
            <v>A</v>
          </cell>
        </row>
      </sheetData>
      <sheetData sheetId="8703">
        <row r="9">
          <cell r="A9" t="str">
            <v>A</v>
          </cell>
        </row>
      </sheetData>
      <sheetData sheetId="8704">
        <row r="9">
          <cell r="A9" t="str">
            <v>A</v>
          </cell>
        </row>
      </sheetData>
      <sheetData sheetId="8705">
        <row r="9">
          <cell r="A9" t="str">
            <v>A</v>
          </cell>
        </row>
      </sheetData>
      <sheetData sheetId="8706">
        <row r="9">
          <cell r="A9" t="str">
            <v>A</v>
          </cell>
        </row>
      </sheetData>
      <sheetData sheetId="8707">
        <row r="9">
          <cell r="A9" t="str">
            <v>A</v>
          </cell>
        </row>
      </sheetData>
      <sheetData sheetId="8708">
        <row r="9">
          <cell r="A9" t="str">
            <v>A</v>
          </cell>
        </row>
      </sheetData>
      <sheetData sheetId="8709">
        <row r="9">
          <cell r="A9" t="str">
            <v>A</v>
          </cell>
        </row>
      </sheetData>
      <sheetData sheetId="8710">
        <row r="9">
          <cell r="A9" t="str">
            <v>A</v>
          </cell>
        </row>
      </sheetData>
      <sheetData sheetId="8711">
        <row r="9">
          <cell r="A9" t="str">
            <v>A</v>
          </cell>
        </row>
      </sheetData>
      <sheetData sheetId="8712">
        <row r="9">
          <cell r="A9" t="str">
            <v>A</v>
          </cell>
        </row>
      </sheetData>
      <sheetData sheetId="8713">
        <row r="9">
          <cell r="A9" t="str">
            <v>A</v>
          </cell>
        </row>
      </sheetData>
      <sheetData sheetId="8714">
        <row r="9">
          <cell r="A9" t="str">
            <v>A</v>
          </cell>
        </row>
      </sheetData>
      <sheetData sheetId="8715">
        <row r="9">
          <cell r="A9" t="str">
            <v>A</v>
          </cell>
        </row>
      </sheetData>
      <sheetData sheetId="8716">
        <row r="9">
          <cell r="A9" t="str">
            <v>A</v>
          </cell>
        </row>
      </sheetData>
      <sheetData sheetId="8717">
        <row r="9">
          <cell r="A9" t="str">
            <v>A</v>
          </cell>
        </row>
      </sheetData>
      <sheetData sheetId="8718">
        <row r="9">
          <cell r="A9" t="str">
            <v>A</v>
          </cell>
        </row>
      </sheetData>
      <sheetData sheetId="8719">
        <row r="9">
          <cell r="A9" t="str">
            <v>A</v>
          </cell>
        </row>
      </sheetData>
      <sheetData sheetId="8720">
        <row r="9">
          <cell r="A9" t="str">
            <v>A</v>
          </cell>
        </row>
      </sheetData>
      <sheetData sheetId="8721">
        <row r="9">
          <cell r="A9" t="str">
            <v>A</v>
          </cell>
        </row>
      </sheetData>
      <sheetData sheetId="8722">
        <row r="9">
          <cell r="A9" t="str">
            <v>A</v>
          </cell>
        </row>
      </sheetData>
      <sheetData sheetId="8723">
        <row r="9">
          <cell r="A9" t="str">
            <v>A</v>
          </cell>
        </row>
      </sheetData>
      <sheetData sheetId="8724">
        <row r="9">
          <cell r="A9" t="str">
            <v>A</v>
          </cell>
        </row>
      </sheetData>
      <sheetData sheetId="8725">
        <row r="9">
          <cell r="A9" t="str">
            <v>A</v>
          </cell>
        </row>
      </sheetData>
      <sheetData sheetId="8726">
        <row r="9">
          <cell r="A9" t="str">
            <v>A</v>
          </cell>
        </row>
      </sheetData>
      <sheetData sheetId="8727">
        <row r="9">
          <cell r="A9" t="str">
            <v>A</v>
          </cell>
        </row>
      </sheetData>
      <sheetData sheetId="8728">
        <row r="9">
          <cell r="A9" t="str">
            <v>A</v>
          </cell>
        </row>
      </sheetData>
      <sheetData sheetId="8729">
        <row r="9">
          <cell r="A9" t="str">
            <v>A</v>
          </cell>
        </row>
      </sheetData>
      <sheetData sheetId="8730">
        <row r="9">
          <cell r="A9" t="str">
            <v>A</v>
          </cell>
        </row>
      </sheetData>
      <sheetData sheetId="8731">
        <row r="9">
          <cell r="A9" t="str">
            <v>A</v>
          </cell>
        </row>
      </sheetData>
      <sheetData sheetId="8732">
        <row r="9">
          <cell r="A9" t="str">
            <v>A</v>
          </cell>
        </row>
      </sheetData>
      <sheetData sheetId="8733">
        <row r="9">
          <cell r="A9" t="str">
            <v>A</v>
          </cell>
        </row>
      </sheetData>
      <sheetData sheetId="8734" refreshError="1"/>
      <sheetData sheetId="8735">
        <row r="9">
          <cell r="A9" t="str">
            <v>A</v>
          </cell>
        </row>
      </sheetData>
      <sheetData sheetId="8736" refreshError="1"/>
      <sheetData sheetId="8737">
        <row r="9">
          <cell r="A9" t="str">
            <v>A</v>
          </cell>
        </row>
      </sheetData>
      <sheetData sheetId="8738" refreshError="1"/>
      <sheetData sheetId="8739" refreshError="1"/>
      <sheetData sheetId="8740" refreshError="1"/>
      <sheetData sheetId="8741" refreshError="1"/>
      <sheetData sheetId="8742">
        <row r="9">
          <cell r="A9" t="str">
            <v>A</v>
          </cell>
        </row>
      </sheetData>
      <sheetData sheetId="8743" refreshError="1"/>
      <sheetData sheetId="8744" refreshError="1"/>
      <sheetData sheetId="8745">
        <row r="9">
          <cell r="A9" t="str">
            <v>A</v>
          </cell>
        </row>
      </sheetData>
      <sheetData sheetId="8746">
        <row r="9">
          <cell r="A9" t="str">
            <v>A</v>
          </cell>
        </row>
      </sheetData>
      <sheetData sheetId="8747">
        <row r="9">
          <cell r="A9" t="str">
            <v>A</v>
          </cell>
        </row>
      </sheetData>
      <sheetData sheetId="8748" refreshError="1"/>
      <sheetData sheetId="8749">
        <row r="9">
          <cell r="A9" t="str">
            <v>A</v>
          </cell>
        </row>
      </sheetData>
      <sheetData sheetId="8750">
        <row r="9">
          <cell r="A9" t="str">
            <v>A</v>
          </cell>
        </row>
      </sheetData>
      <sheetData sheetId="8751">
        <row r="9">
          <cell r="A9" t="str">
            <v>A</v>
          </cell>
        </row>
      </sheetData>
      <sheetData sheetId="8752">
        <row r="9">
          <cell r="A9" t="str">
            <v>A</v>
          </cell>
        </row>
      </sheetData>
      <sheetData sheetId="8753" refreshError="1"/>
      <sheetData sheetId="8754" refreshError="1"/>
      <sheetData sheetId="8755" refreshError="1"/>
      <sheetData sheetId="8756" refreshError="1"/>
      <sheetData sheetId="8757" refreshError="1"/>
      <sheetData sheetId="8758" refreshError="1"/>
      <sheetData sheetId="8759" refreshError="1"/>
      <sheetData sheetId="8760">
        <row r="9">
          <cell r="A9" t="str">
            <v>A</v>
          </cell>
        </row>
      </sheetData>
      <sheetData sheetId="8761">
        <row r="9">
          <cell r="A9" t="str">
            <v>A</v>
          </cell>
        </row>
      </sheetData>
      <sheetData sheetId="8762">
        <row r="9">
          <cell r="A9" t="str">
            <v>A</v>
          </cell>
        </row>
      </sheetData>
      <sheetData sheetId="8763">
        <row r="9">
          <cell r="A9" t="str">
            <v>A</v>
          </cell>
        </row>
      </sheetData>
      <sheetData sheetId="8764">
        <row r="9">
          <cell r="A9" t="str">
            <v>A</v>
          </cell>
        </row>
      </sheetData>
      <sheetData sheetId="8765">
        <row r="9">
          <cell r="A9" t="str">
            <v>A</v>
          </cell>
        </row>
      </sheetData>
      <sheetData sheetId="8766">
        <row r="9">
          <cell r="A9" t="str">
            <v>A</v>
          </cell>
        </row>
      </sheetData>
      <sheetData sheetId="8767">
        <row r="9">
          <cell r="A9" t="str">
            <v>A</v>
          </cell>
        </row>
      </sheetData>
      <sheetData sheetId="8768">
        <row r="9">
          <cell r="A9" t="str">
            <v>A</v>
          </cell>
        </row>
      </sheetData>
      <sheetData sheetId="8769">
        <row r="9">
          <cell r="A9" t="str">
            <v>A</v>
          </cell>
        </row>
      </sheetData>
      <sheetData sheetId="8770">
        <row r="9">
          <cell r="A9" t="str">
            <v>A</v>
          </cell>
        </row>
      </sheetData>
      <sheetData sheetId="8771">
        <row r="9">
          <cell r="A9" t="str">
            <v>A</v>
          </cell>
        </row>
      </sheetData>
      <sheetData sheetId="8772" refreshError="1"/>
      <sheetData sheetId="8773">
        <row r="9">
          <cell r="A9" t="str">
            <v>A</v>
          </cell>
        </row>
      </sheetData>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ow r="9">
          <cell r="A9" t="str">
            <v>A</v>
          </cell>
        </row>
      </sheetData>
      <sheetData sheetId="8784">
        <row r="9">
          <cell r="A9" t="str">
            <v>A</v>
          </cell>
        </row>
      </sheetData>
      <sheetData sheetId="8785">
        <row r="9">
          <cell r="A9" t="str">
            <v>A</v>
          </cell>
        </row>
      </sheetData>
      <sheetData sheetId="8786">
        <row r="9">
          <cell r="A9" t="str">
            <v>A</v>
          </cell>
        </row>
      </sheetData>
      <sheetData sheetId="8787">
        <row r="9">
          <cell r="A9" t="str">
            <v>A</v>
          </cell>
        </row>
      </sheetData>
      <sheetData sheetId="8788">
        <row r="9">
          <cell r="A9" t="str">
            <v>A</v>
          </cell>
        </row>
      </sheetData>
      <sheetData sheetId="8789">
        <row r="9">
          <cell r="A9" t="str">
            <v>A</v>
          </cell>
        </row>
      </sheetData>
      <sheetData sheetId="8790">
        <row r="9">
          <cell r="A9" t="str">
            <v>A</v>
          </cell>
        </row>
      </sheetData>
      <sheetData sheetId="8791">
        <row r="9">
          <cell r="A9" t="str">
            <v>A</v>
          </cell>
        </row>
      </sheetData>
      <sheetData sheetId="8792">
        <row r="9">
          <cell r="A9" t="str">
            <v>A</v>
          </cell>
        </row>
      </sheetData>
      <sheetData sheetId="8793">
        <row r="9">
          <cell r="A9" t="str">
            <v>A</v>
          </cell>
        </row>
      </sheetData>
      <sheetData sheetId="8794">
        <row r="9">
          <cell r="A9" t="str">
            <v>A</v>
          </cell>
        </row>
      </sheetData>
      <sheetData sheetId="8795">
        <row r="9">
          <cell r="A9" t="str">
            <v>A</v>
          </cell>
        </row>
      </sheetData>
      <sheetData sheetId="8796">
        <row r="9">
          <cell r="A9" t="str">
            <v>A</v>
          </cell>
        </row>
      </sheetData>
      <sheetData sheetId="8797">
        <row r="9">
          <cell r="A9" t="str">
            <v>A</v>
          </cell>
        </row>
      </sheetData>
      <sheetData sheetId="8798">
        <row r="9">
          <cell r="A9" t="str">
            <v>A</v>
          </cell>
        </row>
      </sheetData>
      <sheetData sheetId="8799">
        <row r="9">
          <cell r="A9" t="str">
            <v>A</v>
          </cell>
        </row>
      </sheetData>
      <sheetData sheetId="8800">
        <row r="9">
          <cell r="A9" t="str">
            <v>A</v>
          </cell>
        </row>
      </sheetData>
      <sheetData sheetId="8801"/>
      <sheetData sheetId="8802">
        <row r="9">
          <cell r="A9" t="str">
            <v>A</v>
          </cell>
        </row>
      </sheetData>
      <sheetData sheetId="8803">
        <row r="9">
          <cell r="A9" t="str">
            <v>A</v>
          </cell>
        </row>
      </sheetData>
      <sheetData sheetId="8804">
        <row r="9">
          <cell r="A9" t="str">
            <v>A</v>
          </cell>
        </row>
      </sheetData>
      <sheetData sheetId="8805" refreshError="1"/>
      <sheetData sheetId="8806" refreshError="1"/>
      <sheetData sheetId="8807" refreshError="1"/>
      <sheetData sheetId="8808" refreshError="1"/>
      <sheetData sheetId="8809">
        <row r="9">
          <cell r="A9" t="str">
            <v>A</v>
          </cell>
        </row>
      </sheetData>
      <sheetData sheetId="8810">
        <row r="9">
          <cell r="A9" t="str">
            <v>A</v>
          </cell>
        </row>
      </sheetData>
      <sheetData sheetId="8811">
        <row r="9">
          <cell r="A9" t="str">
            <v>A</v>
          </cell>
        </row>
      </sheetData>
      <sheetData sheetId="8812">
        <row r="9">
          <cell r="A9" t="str">
            <v>A</v>
          </cell>
        </row>
      </sheetData>
      <sheetData sheetId="8813">
        <row r="9">
          <cell r="A9" t="str">
            <v>A</v>
          </cell>
        </row>
      </sheetData>
      <sheetData sheetId="8814">
        <row r="9">
          <cell r="A9" t="str">
            <v>A</v>
          </cell>
        </row>
      </sheetData>
      <sheetData sheetId="8815">
        <row r="9">
          <cell r="A9" t="str">
            <v>A</v>
          </cell>
        </row>
      </sheetData>
      <sheetData sheetId="8816">
        <row r="9">
          <cell r="A9" t="str">
            <v>A</v>
          </cell>
        </row>
      </sheetData>
      <sheetData sheetId="8817">
        <row r="9">
          <cell r="A9" t="str">
            <v>A</v>
          </cell>
        </row>
      </sheetData>
      <sheetData sheetId="8818">
        <row r="9">
          <cell r="A9" t="str">
            <v>A</v>
          </cell>
        </row>
      </sheetData>
      <sheetData sheetId="8819">
        <row r="9">
          <cell r="A9" t="str">
            <v>A</v>
          </cell>
        </row>
      </sheetData>
      <sheetData sheetId="8820">
        <row r="9">
          <cell r="A9" t="str">
            <v>A</v>
          </cell>
        </row>
      </sheetData>
      <sheetData sheetId="8821">
        <row r="9">
          <cell r="A9" t="str">
            <v>A</v>
          </cell>
        </row>
      </sheetData>
      <sheetData sheetId="8822">
        <row r="9">
          <cell r="A9" t="str">
            <v>A</v>
          </cell>
        </row>
      </sheetData>
      <sheetData sheetId="8823">
        <row r="9">
          <cell r="A9" t="str">
            <v>A</v>
          </cell>
        </row>
      </sheetData>
      <sheetData sheetId="8824">
        <row r="9">
          <cell r="A9" t="str">
            <v>A</v>
          </cell>
        </row>
      </sheetData>
      <sheetData sheetId="8825">
        <row r="9">
          <cell r="A9" t="str">
            <v>A</v>
          </cell>
        </row>
      </sheetData>
      <sheetData sheetId="8826">
        <row r="9">
          <cell r="A9" t="str">
            <v>A</v>
          </cell>
        </row>
      </sheetData>
      <sheetData sheetId="8827">
        <row r="9">
          <cell r="A9" t="str">
            <v>A</v>
          </cell>
        </row>
      </sheetData>
      <sheetData sheetId="8828">
        <row r="9">
          <cell r="A9" t="str">
            <v>A</v>
          </cell>
        </row>
      </sheetData>
      <sheetData sheetId="8829">
        <row r="9">
          <cell r="A9" t="str">
            <v>A</v>
          </cell>
        </row>
      </sheetData>
      <sheetData sheetId="8830">
        <row r="9">
          <cell r="A9" t="str">
            <v>A</v>
          </cell>
        </row>
      </sheetData>
      <sheetData sheetId="8831">
        <row r="9">
          <cell r="A9" t="str">
            <v>A</v>
          </cell>
        </row>
      </sheetData>
      <sheetData sheetId="8832">
        <row r="9">
          <cell r="A9" t="str">
            <v>A</v>
          </cell>
        </row>
      </sheetData>
      <sheetData sheetId="8833">
        <row r="9">
          <cell r="A9" t="str">
            <v>A</v>
          </cell>
        </row>
      </sheetData>
      <sheetData sheetId="8834">
        <row r="9">
          <cell r="A9" t="str">
            <v>A</v>
          </cell>
        </row>
      </sheetData>
      <sheetData sheetId="8835">
        <row r="9">
          <cell r="A9" t="str">
            <v>A</v>
          </cell>
        </row>
      </sheetData>
      <sheetData sheetId="8836">
        <row r="9">
          <cell r="A9" t="str">
            <v>A</v>
          </cell>
        </row>
      </sheetData>
      <sheetData sheetId="8837">
        <row r="9">
          <cell r="A9" t="str">
            <v>A</v>
          </cell>
        </row>
      </sheetData>
      <sheetData sheetId="8838">
        <row r="9">
          <cell r="A9" t="str">
            <v>A</v>
          </cell>
        </row>
      </sheetData>
      <sheetData sheetId="8839">
        <row r="9">
          <cell r="A9" t="str">
            <v>A</v>
          </cell>
        </row>
      </sheetData>
      <sheetData sheetId="8840">
        <row r="9">
          <cell r="A9" t="str">
            <v>A</v>
          </cell>
        </row>
      </sheetData>
      <sheetData sheetId="8841">
        <row r="9">
          <cell r="A9" t="str">
            <v>A</v>
          </cell>
        </row>
      </sheetData>
      <sheetData sheetId="8842">
        <row r="9">
          <cell r="A9" t="str">
            <v>A</v>
          </cell>
        </row>
      </sheetData>
      <sheetData sheetId="8843">
        <row r="9">
          <cell r="A9" t="str">
            <v>A</v>
          </cell>
        </row>
      </sheetData>
      <sheetData sheetId="8844">
        <row r="9">
          <cell r="A9" t="str">
            <v>A</v>
          </cell>
        </row>
      </sheetData>
      <sheetData sheetId="8845">
        <row r="9">
          <cell r="A9" t="str">
            <v>A</v>
          </cell>
        </row>
      </sheetData>
      <sheetData sheetId="8846">
        <row r="9">
          <cell r="A9" t="str">
            <v>A</v>
          </cell>
        </row>
      </sheetData>
      <sheetData sheetId="8847">
        <row r="9">
          <cell r="A9" t="str">
            <v>A</v>
          </cell>
        </row>
      </sheetData>
      <sheetData sheetId="8848">
        <row r="9">
          <cell r="A9" t="str">
            <v>A</v>
          </cell>
        </row>
      </sheetData>
      <sheetData sheetId="8849">
        <row r="9">
          <cell r="A9" t="str">
            <v>A</v>
          </cell>
        </row>
      </sheetData>
      <sheetData sheetId="8850">
        <row r="9">
          <cell r="A9" t="str">
            <v>A</v>
          </cell>
        </row>
      </sheetData>
      <sheetData sheetId="8851">
        <row r="9">
          <cell r="A9" t="str">
            <v>A</v>
          </cell>
        </row>
      </sheetData>
      <sheetData sheetId="8852">
        <row r="9">
          <cell r="A9" t="str">
            <v>A</v>
          </cell>
        </row>
      </sheetData>
      <sheetData sheetId="8853">
        <row r="9">
          <cell r="A9" t="str">
            <v>A</v>
          </cell>
        </row>
      </sheetData>
      <sheetData sheetId="8854">
        <row r="9">
          <cell r="A9" t="str">
            <v>A</v>
          </cell>
        </row>
      </sheetData>
      <sheetData sheetId="8855">
        <row r="9">
          <cell r="A9" t="str">
            <v>A</v>
          </cell>
        </row>
      </sheetData>
      <sheetData sheetId="8856">
        <row r="9">
          <cell r="A9" t="str">
            <v>A</v>
          </cell>
        </row>
      </sheetData>
      <sheetData sheetId="8857">
        <row r="9">
          <cell r="A9" t="str">
            <v>A</v>
          </cell>
        </row>
      </sheetData>
      <sheetData sheetId="8858">
        <row r="9">
          <cell r="A9" t="str">
            <v>A</v>
          </cell>
        </row>
      </sheetData>
      <sheetData sheetId="8859">
        <row r="9">
          <cell r="A9" t="str">
            <v>A</v>
          </cell>
        </row>
      </sheetData>
      <sheetData sheetId="8860">
        <row r="9">
          <cell r="A9" t="str">
            <v>A</v>
          </cell>
        </row>
      </sheetData>
      <sheetData sheetId="8861">
        <row r="9">
          <cell r="A9" t="str">
            <v>A</v>
          </cell>
        </row>
      </sheetData>
      <sheetData sheetId="8862">
        <row r="9">
          <cell r="A9" t="str">
            <v>A</v>
          </cell>
        </row>
      </sheetData>
      <sheetData sheetId="8863">
        <row r="9">
          <cell r="A9" t="str">
            <v>A</v>
          </cell>
        </row>
      </sheetData>
      <sheetData sheetId="8864">
        <row r="9">
          <cell r="A9" t="str">
            <v>A</v>
          </cell>
        </row>
      </sheetData>
      <sheetData sheetId="8865">
        <row r="9">
          <cell r="A9" t="str">
            <v>A</v>
          </cell>
        </row>
      </sheetData>
      <sheetData sheetId="8866">
        <row r="9">
          <cell r="A9" t="str">
            <v>A</v>
          </cell>
        </row>
      </sheetData>
      <sheetData sheetId="8867">
        <row r="9">
          <cell r="A9" t="str">
            <v>A</v>
          </cell>
        </row>
      </sheetData>
      <sheetData sheetId="8868">
        <row r="9">
          <cell r="A9" t="str">
            <v>A</v>
          </cell>
        </row>
      </sheetData>
      <sheetData sheetId="8869">
        <row r="9">
          <cell r="A9" t="str">
            <v>A</v>
          </cell>
        </row>
      </sheetData>
      <sheetData sheetId="8870">
        <row r="9">
          <cell r="A9" t="str">
            <v>A</v>
          </cell>
        </row>
      </sheetData>
      <sheetData sheetId="8871">
        <row r="9">
          <cell r="A9" t="str">
            <v>A</v>
          </cell>
        </row>
      </sheetData>
      <sheetData sheetId="8872">
        <row r="9">
          <cell r="A9" t="str">
            <v>A</v>
          </cell>
        </row>
      </sheetData>
      <sheetData sheetId="8873">
        <row r="9">
          <cell r="A9" t="str">
            <v>A</v>
          </cell>
        </row>
      </sheetData>
      <sheetData sheetId="8874">
        <row r="9">
          <cell r="A9" t="str">
            <v>A</v>
          </cell>
        </row>
      </sheetData>
      <sheetData sheetId="8875">
        <row r="9">
          <cell r="A9" t="str">
            <v>A</v>
          </cell>
        </row>
      </sheetData>
      <sheetData sheetId="8876">
        <row r="9">
          <cell r="A9" t="str">
            <v>A</v>
          </cell>
        </row>
      </sheetData>
      <sheetData sheetId="8877">
        <row r="9">
          <cell r="A9" t="str">
            <v>A</v>
          </cell>
        </row>
      </sheetData>
      <sheetData sheetId="8878">
        <row r="9">
          <cell r="A9" t="str">
            <v>A</v>
          </cell>
        </row>
      </sheetData>
      <sheetData sheetId="8879">
        <row r="9">
          <cell r="A9" t="str">
            <v>A</v>
          </cell>
        </row>
      </sheetData>
      <sheetData sheetId="8880">
        <row r="9">
          <cell r="A9" t="str">
            <v>A</v>
          </cell>
        </row>
      </sheetData>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ow r="9">
          <cell r="A9" t="str">
            <v>A</v>
          </cell>
        </row>
      </sheetData>
      <sheetData sheetId="8896">
        <row r="9">
          <cell r="A9" t="str">
            <v>A</v>
          </cell>
        </row>
      </sheetData>
      <sheetData sheetId="8897">
        <row r="9">
          <cell r="A9" t="str">
            <v>A</v>
          </cell>
        </row>
      </sheetData>
      <sheetData sheetId="8898">
        <row r="9">
          <cell r="A9" t="str">
            <v>A</v>
          </cell>
        </row>
      </sheetData>
      <sheetData sheetId="8899"/>
      <sheetData sheetId="8900"/>
      <sheetData sheetId="8901"/>
      <sheetData sheetId="8902"/>
      <sheetData sheetId="8903"/>
      <sheetData sheetId="8904" refreshError="1"/>
      <sheetData sheetId="8905" refreshError="1"/>
      <sheetData sheetId="8906">
        <row r="9">
          <cell r="A9" t="str">
            <v>A</v>
          </cell>
        </row>
      </sheetData>
      <sheetData sheetId="8907">
        <row r="9">
          <cell r="A9" t="str">
            <v>A</v>
          </cell>
        </row>
      </sheetData>
      <sheetData sheetId="8908">
        <row r="9">
          <cell r="A9" t="str">
            <v>A</v>
          </cell>
        </row>
      </sheetData>
      <sheetData sheetId="8909">
        <row r="9">
          <cell r="A9" t="str">
            <v>A</v>
          </cell>
        </row>
      </sheetData>
      <sheetData sheetId="8910">
        <row r="9">
          <cell r="A9" t="str">
            <v>A</v>
          </cell>
        </row>
      </sheetData>
      <sheetData sheetId="8911">
        <row r="9">
          <cell r="A9" t="str">
            <v>A</v>
          </cell>
        </row>
      </sheetData>
      <sheetData sheetId="8912">
        <row r="9">
          <cell r="A9" t="str">
            <v>A</v>
          </cell>
        </row>
      </sheetData>
      <sheetData sheetId="8913">
        <row r="9">
          <cell r="A9" t="str">
            <v>A</v>
          </cell>
        </row>
      </sheetData>
      <sheetData sheetId="8914">
        <row r="9">
          <cell r="A9" t="str">
            <v>A</v>
          </cell>
        </row>
      </sheetData>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ow r="9">
          <cell r="A9" t="str">
            <v>A</v>
          </cell>
        </row>
      </sheetData>
      <sheetData sheetId="8938">
        <row r="9">
          <cell r="A9" t="str">
            <v>A</v>
          </cell>
        </row>
      </sheetData>
      <sheetData sheetId="8939" refreshError="1"/>
      <sheetData sheetId="8940"/>
      <sheetData sheetId="8941"/>
      <sheetData sheetId="8942"/>
      <sheetData sheetId="8943"/>
      <sheetData sheetId="8944"/>
      <sheetData sheetId="8945"/>
      <sheetData sheetId="8946"/>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ow r="9">
          <cell r="A9" t="str">
            <v>A</v>
          </cell>
        </row>
      </sheetData>
      <sheetData sheetId="8960">
        <row r="9">
          <cell r="A9" t="str">
            <v>A</v>
          </cell>
        </row>
      </sheetData>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ow r="9">
          <cell r="A9" t="str">
            <v>A</v>
          </cell>
        </row>
      </sheetData>
      <sheetData sheetId="8972">
        <row r="9">
          <cell r="A9" t="str">
            <v>A</v>
          </cell>
        </row>
      </sheetData>
      <sheetData sheetId="8973" refreshError="1"/>
      <sheetData sheetId="8974">
        <row r="9">
          <cell r="A9" t="str">
            <v>A</v>
          </cell>
        </row>
      </sheetData>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ow r="9">
          <cell r="A9" t="str">
            <v>A</v>
          </cell>
        </row>
      </sheetData>
      <sheetData sheetId="8986">
        <row r="9">
          <cell r="A9" t="str">
            <v>A</v>
          </cell>
        </row>
      </sheetData>
      <sheetData sheetId="8987">
        <row r="9">
          <cell r="A9" t="str">
            <v>A</v>
          </cell>
        </row>
      </sheetData>
      <sheetData sheetId="8988">
        <row r="9">
          <cell r="A9" t="str">
            <v>A</v>
          </cell>
        </row>
      </sheetData>
      <sheetData sheetId="8989">
        <row r="9">
          <cell r="A9" t="str">
            <v>A</v>
          </cell>
        </row>
      </sheetData>
      <sheetData sheetId="8990">
        <row r="9">
          <cell r="A9" t="str">
            <v>A</v>
          </cell>
        </row>
      </sheetData>
      <sheetData sheetId="8991">
        <row r="9">
          <cell r="A9" t="str">
            <v>A</v>
          </cell>
        </row>
      </sheetData>
      <sheetData sheetId="8992">
        <row r="9">
          <cell r="A9" t="str">
            <v>A</v>
          </cell>
        </row>
      </sheetData>
      <sheetData sheetId="8993">
        <row r="9">
          <cell r="A9" t="str">
            <v>A</v>
          </cell>
        </row>
      </sheetData>
      <sheetData sheetId="8994"/>
      <sheetData sheetId="8995"/>
      <sheetData sheetId="8996"/>
      <sheetData sheetId="8997"/>
      <sheetData sheetId="8998">
        <row r="9">
          <cell r="A9" t="str">
            <v>A</v>
          </cell>
        </row>
      </sheetData>
      <sheetData sheetId="8999">
        <row r="9">
          <cell r="A9" t="str">
            <v>A</v>
          </cell>
        </row>
      </sheetData>
      <sheetData sheetId="9000">
        <row r="9">
          <cell r="A9" t="str">
            <v>A</v>
          </cell>
        </row>
      </sheetData>
      <sheetData sheetId="9001">
        <row r="9">
          <cell r="A9" t="str">
            <v>A</v>
          </cell>
        </row>
      </sheetData>
      <sheetData sheetId="9002">
        <row r="9">
          <cell r="A9" t="str">
            <v>A</v>
          </cell>
        </row>
      </sheetData>
      <sheetData sheetId="9003">
        <row r="9">
          <cell r="A9" t="str">
            <v>A</v>
          </cell>
        </row>
      </sheetData>
      <sheetData sheetId="9004">
        <row r="9">
          <cell r="A9" t="str">
            <v>A</v>
          </cell>
        </row>
      </sheetData>
      <sheetData sheetId="9005">
        <row r="9">
          <cell r="A9" t="str">
            <v>A</v>
          </cell>
        </row>
      </sheetData>
      <sheetData sheetId="9006">
        <row r="9">
          <cell r="A9" t="str">
            <v>A</v>
          </cell>
        </row>
      </sheetData>
      <sheetData sheetId="9007">
        <row r="9">
          <cell r="A9" t="str">
            <v>A</v>
          </cell>
        </row>
      </sheetData>
      <sheetData sheetId="9008">
        <row r="9">
          <cell r="A9" t="str">
            <v>A</v>
          </cell>
        </row>
      </sheetData>
      <sheetData sheetId="9009">
        <row r="9">
          <cell r="A9" t="str">
            <v>A</v>
          </cell>
        </row>
      </sheetData>
      <sheetData sheetId="9010">
        <row r="9">
          <cell r="A9" t="str">
            <v>A</v>
          </cell>
        </row>
      </sheetData>
      <sheetData sheetId="9011">
        <row r="9">
          <cell r="A9" t="str">
            <v>A</v>
          </cell>
        </row>
      </sheetData>
      <sheetData sheetId="9012">
        <row r="9">
          <cell r="A9" t="str">
            <v>A</v>
          </cell>
        </row>
      </sheetData>
      <sheetData sheetId="9013">
        <row r="9">
          <cell r="A9" t="str">
            <v>A</v>
          </cell>
        </row>
      </sheetData>
      <sheetData sheetId="9014">
        <row r="9">
          <cell r="A9" t="str">
            <v>A</v>
          </cell>
        </row>
      </sheetData>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sheetData sheetId="9028"/>
      <sheetData sheetId="9029"/>
      <sheetData sheetId="9030"/>
      <sheetData sheetId="9031"/>
      <sheetData sheetId="9032"/>
      <sheetData sheetId="9033"/>
      <sheetData sheetId="9034"/>
      <sheetData sheetId="9035"/>
      <sheetData sheetId="9036" refreshError="1"/>
      <sheetData sheetId="9037" refreshError="1"/>
      <sheetData sheetId="9038">
        <row r="9">
          <cell r="A9" t="str">
            <v>A</v>
          </cell>
        </row>
      </sheetData>
      <sheetData sheetId="9039" refreshError="1"/>
      <sheetData sheetId="9040">
        <row r="9">
          <cell r="A9" t="str">
            <v>A</v>
          </cell>
        </row>
      </sheetData>
      <sheetData sheetId="9041" refreshError="1"/>
      <sheetData sheetId="9042" refreshError="1"/>
      <sheetData sheetId="9043" refreshError="1"/>
      <sheetData sheetId="9044" refreshError="1"/>
      <sheetData sheetId="9045" refreshError="1"/>
      <sheetData sheetId="9046"/>
      <sheetData sheetId="9047">
        <row r="9">
          <cell r="A9" t="str">
            <v>A</v>
          </cell>
        </row>
      </sheetData>
      <sheetData sheetId="9048">
        <row r="9">
          <cell r="A9" t="str">
            <v>A</v>
          </cell>
        </row>
      </sheetData>
      <sheetData sheetId="9049" refreshError="1"/>
      <sheetData sheetId="9050">
        <row r="9">
          <cell r="A9" t="str">
            <v>A</v>
          </cell>
        </row>
      </sheetData>
      <sheetData sheetId="9051">
        <row r="9">
          <cell r="A9" t="str">
            <v>A</v>
          </cell>
        </row>
      </sheetData>
      <sheetData sheetId="9052"/>
      <sheetData sheetId="9053"/>
      <sheetData sheetId="9054">
        <row r="9">
          <cell r="A9" t="str">
            <v>A</v>
          </cell>
        </row>
      </sheetData>
      <sheetData sheetId="9055"/>
      <sheetData sheetId="9056"/>
      <sheetData sheetId="9057"/>
      <sheetData sheetId="9058"/>
      <sheetData sheetId="9059"/>
      <sheetData sheetId="9060"/>
      <sheetData sheetId="9061">
        <row r="9">
          <cell r="A9" t="str">
            <v>A</v>
          </cell>
        </row>
      </sheetData>
      <sheetData sheetId="9062"/>
      <sheetData sheetId="9063">
        <row r="9">
          <cell r="A9" t="str">
            <v>A</v>
          </cell>
        </row>
      </sheetData>
      <sheetData sheetId="9064">
        <row r="9">
          <cell r="A9" t="str">
            <v>A</v>
          </cell>
        </row>
      </sheetData>
      <sheetData sheetId="9065">
        <row r="9">
          <cell r="A9" t="str">
            <v>A</v>
          </cell>
        </row>
      </sheetData>
      <sheetData sheetId="9066">
        <row r="9">
          <cell r="A9" t="str">
            <v>A</v>
          </cell>
        </row>
      </sheetData>
      <sheetData sheetId="9067"/>
      <sheetData sheetId="9068">
        <row r="9">
          <cell r="A9" t="str">
            <v>A</v>
          </cell>
        </row>
      </sheetData>
      <sheetData sheetId="9069" refreshError="1"/>
      <sheetData sheetId="9070" refreshError="1"/>
      <sheetData sheetId="9071" refreshError="1"/>
      <sheetData sheetId="9072"/>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sheetData sheetId="9089" refreshError="1"/>
      <sheetData sheetId="9090" refreshError="1"/>
      <sheetData sheetId="9091" refreshError="1"/>
      <sheetData sheetId="9092"/>
      <sheetData sheetId="9093" refreshError="1"/>
      <sheetData sheetId="9094" refreshError="1"/>
      <sheetData sheetId="9095" refreshError="1"/>
      <sheetData sheetId="9096" refreshError="1"/>
      <sheetData sheetId="9097" refreshError="1"/>
      <sheetData sheetId="9098">
        <row r="9">
          <cell r="A9" t="str">
            <v>A</v>
          </cell>
        </row>
      </sheetData>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sheetData sheetId="9198"/>
      <sheetData sheetId="9199"/>
      <sheetData sheetId="9200" refreshError="1"/>
      <sheetData sheetId="9201"/>
      <sheetData sheetId="9202"/>
      <sheetData sheetId="9203" refreshError="1"/>
      <sheetData sheetId="9204">
        <row r="9">
          <cell r="A9" t="str">
            <v>A</v>
          </cell>
        </row>
      </sheetData>
      <sheetData sheetId="9205">
        <row r="9">
          <cell r="A9" t="str">
            <v>A</v>
          </cell>
        </row>
      </sheetData>
      <sheetData sheetId="9206">
        <row r="9">
          <cell r="A9" t="str">
            <v>A</v>
          </cell>
        </row>
      </sheetData>
      <sheetData sheetId="9207">
        <row r="9">
          <cell r="A9" t="str">
            <v>A</v>
          </cell>
        </row>
      </sheetData>
      <sheetData sheetId="9208">
        <row r="9">
          <cell r="A9" t="str">
            <v>A</v>
          </cell>
        </row>
      </sheetData>
      <sheetData sheetId="9209">
        <row r="9">
          <cell r="A9" t="str">
            <v>A</v>
          </cell>
        </row>
      </sheetData>
      <sheetData sheetId="9210">
        <row r="9">
          <cell r="A9" t="str">
            <v>A</v>
          </cell>
        </row>
      </sheetData>
      <sheetData sheetId="9211">
        <row r="9">
          <cell r="A9" t="str">
            <v>A</v>
          </cell>
        </row>
      </sheetData>
      <sheetData sheetId="9212">
        <row r="9">
          <cell r="A9" t="str">
            <v>A</v>
          </cell>
        </row>
      </sheetData>
      <sheetData sheetId="9213">
        <row r="9">
          <cell r="A9" t="str">
            <v>A</v>
          </cell>
        </row>
      </sheetData>
      <sheetData sheetId="9214">
        <row r="9">
          <cell r="A9" t="str">
            <v>A</v>
          </cell>
        </row>
      </sheetData>
      <sheetData sheetId="9215">
        <row r="9">
          <cell r="A9" t="str">
            <v>A</v>
          </cell>
        </row>
      </sheetData>
      <sheetData sheetId="9216">
        <row r="9">
          <cell r="A9" t="str">
            <v>A</v>
          </cell>
        </row>
      </sheetData>
      <sheetData sheetId="9217">
        <row r="9">
          <cell r="A9" t="str">
            <v>A</v>
          </cell>
        </row>
      </sheetData>
      <sheetData sheetId="9218">
        <row r="9">
          <cell r="A9" t="str">
            <v>A</v>
          </cell>
        </row>
      </sheetData>
      <sheetData sheetId="9219" refreshError="1"/>
      <sheetData sheetId="9220" refreshError="1"/>
      <sheetData sheetId="9221" refreshError="1"/>
      <sheetData sheetId="9222">
        <row r="9">
          <cell r="A9" t="str">
            <v>A</v>
          </cell>
        </row>
      </sheetData>
      <sheetData sheetId="9223">
        <row r="9">
          <cell r="A9" t="str">
            <v>A</v>
          </cell>
        </row>
      </sheetData>
      <sheetData sheetId="9224">
        <row r="9">
          <cell r="A9" t="str">
            <v>A</v>
          </cell>
        </row>
      </sheetData>
      <sheetData sheetId="9225">
        <row r="9">
          <cell r="A9" t="str">
            <v>A</v>
          </cell>
        </row>
      </sheetData>
      <sheetData sheetId="9226">
        <row r="9">
          <cell r="A9" t="str">
            <v>A</v>
          </cell>
        </row>
      </sheetData>
      <sheetData sheetId="9227">
        <row r="9">
          <cell r="A9" t="str">
            <v>A</v>
          </cell>
        </row>
      </sheetData>
      <sheetData sheetId="9228">
        <row r="9">
          <cell r="A9" t="str">
            <v>A</v>
          </cell>
        </row>
      </sheetData>
      <sheetData sheetId="9229" refreshError="1"/>
      <sheetData sheetId="9230" refreshError="1"/>
      <sheetData sheetId="9231" refreshError="1"/>
      <sheetData sheetId="9232">
        <row r="9">
          <cell r="A9" t="str">
            <v>A</v>
          </cell>
        </row>
      </sheetData>
      <sheetData sheetId="9233">
        <row r="9">
          <cell r="A9" t="str">
            <v>A</v>
          </cell>
        </row>
      </sheetData>
      <sheetData sheetId="9234">
        <row r="9">
          <cell r="A9" t="str">
            <v>A</v>
          </cell>
        </row>
      </sheetData>
      <sheetData sheetId="9235">
        <row r="9">
          <cell r="A9" t="str">
            <v>A</v>
          </cell>
        </row>
      </sheetData>
      <sheetData sheetId="9236">
        <row r="9">
          <cell r="A9" t="str">
            <v>A</v>
          </cell>
        </row>
      </sheetData>
      <sheetData sheetId="9237">
        <row r="9">
          <cell r="A9" t="str">
            <v>A</v>
          </cell>
        </row>
      </sheetData>
      <sheetData sheetId="9238">
        <row r="9">
          <cell r="A9" t="str">
            <v>A</v>
          </cell>
        </row>
      </sheetData>
      <sheetData sheetId="9239">
        <row r="9">
          <cell r="A9" t="str">
            <v>A</v>
          </cell>
        </row>
      </sheetData>
      <sheetData sheetId="9240">
        <row r="9">
          <cell r="A9" t="str">
            <v>A</v>
          </cell>
        </row>
      </sheetData>
      <sheetData sheetId="9241">
        <row r="9">
          <cell r="A9" t="str">
            <v>A</v>
          </cell>
        </row>
      </sheetData>
      <sheetData sheetId="9242" refreshError="1"/>
      <sheetData sheetId="9243" refreshError="1"/>
      <sheetData sheetId="9244" refreshError="1"/>
      <sheetData sheetId="9245" refreshError="1"/>
      <sheetData sheetId="9246">
        <row r="9">
          <cell r="A9" t="str">
            <v>A</v>
          </cell>
        </row>
      </sheetData>
      <sheetData sheetId="9247">
        <row r="9">
          <cell r="A9" t="str">
            <v>A</v>
          </cell>
        </row>
      </sheetData>
      <sheetData sheetId="9248">
        <row r="9">
          <cell r="A9" t="str">
            <v>A</v>
          </cell>
        </row>
      </sheetData>
      <sheetData sheetId="9249">
        <row r="9">
          <cell r="A9" t="str">
            <v>A</v>
          </cell>
        </row>
      </sheetData>
      <sheetData sheetId="9250">
        <row r="9">
          <cell r="A9" t="str">
            <v>A</v>
          </cell>
        </row>
      </sheetData>
      <sheetData sheetId="9251">
        <row r="9">
          <cell r="A9" t="str">
            <v>A</v>
          </cell>
        </row>
      </sheetData>
      <sheetData sheetId="9252">
        <row r="9">
          <cell r="A9" t="str">
            <v>A</v>
          </cell>
        </row>
      </sheetData>
      <sheetData sheetId="9253">
        <row r="9">
          <cell r="A9" t="str">
            <v>A</v>
          </cell>
        </row>
      </sheetData>
      <sheetData sheetId="9254">
        <row r="9">
          <cell r="A9" t="str">
            <v>A</v>
          </cell>
        </row>
      </sheetData>
      <sheetData sheetId="9255">
        <row r="9">
          <cell r="A9" t="str">
            <v>A</v>
          </cell>
        </row>
      </sheetData>
      <sheetData sheetId="9256">
        <row r="9">
          <cell r="A9" t="str">
            <v>A</v>
          </cell>
        </row>
      </sheetData>
      <sheetData sheetId="9257">
        <row r="9">
          <cell r="A9" t="str">
            <v>A</v>
          </cell>
        </row>
      </sheetData>
      <sheetData sheetId="9258">
        <row r="9">
          <cell r="A9" t="str">
            <v>A</v>
          </cell>
        </row>
      </sheetData>
      <sheetData sheetId="9259">
        <row r="9">
          <cell r="A9" t="str">
            <v>A</v>
          </cell>
        </row>
      </sheetData>
      <sheetData sheetId="9260">
        <row r="9">
          <cell r="A9" t="str">
            <v>A</v>
          </cell>
        </row>
      </sheetData>
      <sheetData sheetId="9261">
        <row r="9">
          <cell r="A9" t="str">
            <v>A</v>
          </cell>
        </row>
      </sheetData>
      <sheetData sheetId="9262">
        <row r="9">
          <cell r="A9" t="str">
            <v>A</v>
          </cell>
        </row>
      </sheetData>
      <sheetData sheetId="9263">
        <row r="9">
          <cell r="A9" t="str">
            <v>A</v>
          </cell>
        </row>
      </sheetData>
      <sheetData sheetId="9264">
        <row r="9">
          <cell r="A9" t="str">
            <v>A</v>
          </cell>
        </row>
      </sheetData>
      <sheetData sheetId="9265">
        <row r="9">
          <cell r="A9" t="str">
            <v>A</v>
          </cell>
        </row>
      </sheetData>
      <sheetData sheetId="9266">
        <row r="9">
          <cell r="A9" t="str">
            <v>A</v>
          </cell>
        </row>
      </sheetData>
      <sheetData sheetId="9267">
        <row r="9">
          <cell r="A9" t="str">
            <v>A</v>
          </cell>
        </row>
      </sheetData>
      <sheetData sheetId="9268">
        <row r="9">
          <cell r="A9" t="str">
            <v>A</v>
          </cell>
        </row>
      </sheetData>
      <sheetData sheetId="9269">
        <row r="9">
          <cell r="A9" t="str">
            <v>A</v>
          </cell>
        </row>
      </sheetData>
      <sheetData sheetId="9270">
        <row r="9">
          <cell r="A9" t="str">
            <v>A</v>
          </cell>
        </row>
      </sheetData>
      <sheetData sheetId="9271">
        <row r="9">
          <cell r="A9" t="str">
            <v>A</v>
          </cell>
        </row>
      </sheetData>
      <sheetData sheetId="9272">
        <row r="9">
          <cell r="A9" t="str">
            <v>A</v>
          </cell>
        </row>
      </sheetData>
      <sheetData sheetId="9273">
        <row r="9">
          <cell r="A9" t="str">
            <v>A</v>
          </cell>
        </row>
      </sheetData>
      <sheetData sheetId="9274">
        <row r="9">
          <cell r="A9" t="str">
            <v>A</v>
          </cell>
        </row>
      </sheetData>
      <sheetData sheetId="9275">
        <row r="9">
          <cell r="A9" t="str">
            <v>A</v>
          </cell>
        </row>
      </sheetData>
      <sheetData sheetId="9276">
        <row r="9">
          <cell r="A9" t="str">
            <v>A</v>
          </cell>
        </row>
      </sheetData>
      <sheetData sheetId="9277">
        <row r="9">
          <cell r="A9" t="str">
            <v>A</v>
          </cell>
        </row>
      </sheetData>
      <sheetData sheetId="9278">
        <row r="9">
          <cell r="A9" t="str">
            <v>A</v>
          </cell>
        </row>
      </sheetData>
      <sheetData sheetId="9279">
        <row r="9">
          <cell r="A9" t="str">
            <v>A</v>
          </cell>
        </row>
      </sheetData>
      <sheetData sheetId="9280">
        <row r="9">
          <cell r="A9" t="str">
            <v>A</v>
          </cell>
        </row>
      </sheetData>
      <sheetData sheetId="9281">
        <row r="9">
          <cell r="A9" t="str">
            <v>A</v>
          </cell>
        </row>
      </sheetData>
      <sheetData sheetId="9282">
        <row r="9">
          <cell r="A9" t="str">
            <v>A</v>
          </cell>
        </row>
      </sheetData>
      <sheetData sheetId="9283">
        <row r="9">
          <cell r="A9" t="str">
            <v>A</v>
          </cell>
        </row>
      </sheetData>
      <sheetData sheetId="9284">
        <row r="9">
          <cell r="A9" t="str">
            <v>A</v>
          </cell>
        </row>
      </sheetData>
      <sheetData sheetId="9285">
        <row r="9">
          <cell r="A9" t="str">
            <v>A</v>
          </cell>
        </row>
      </sheetData>
      <sheetData sheetId="9286">
        <row r="9">
          <cell r="A9" t="str">
            <v>A</v>
          </cell>
        </row>
      </sheetData>
      <sheetData sheetId="9287">
        <row r="9">
          <cell r="A9" t="str">
            <v>A</v>
          </cell>
        </row>
      </sheetData>
      <sheetData sheetId="9288" refreshError="1"/>
      <sheetData sheetId="9289" refreshError="1"/>
      <sheetData sheetId="9290" refreshError="1"/>
      <sheetData sheetId="9291" refreshError="1"/>
      <sheetData sheetId="9292" refreshError="1"/>
      <sheetData sheetId="9293">
        <row r="9">
          <cell r="A9" t="str">
            <v>A</v>
          </cell>
        </row>
      </sheetData>
      <sheetData sheetId="9294">
        <row r="9">
          <cell r="A9" t="str">
            <v>A</v>
          </cell>
        </row>
      </sheetData>
      <sheetData sheetId="9295">
        <row r="9">
          <cell r="A9" t="str">
            <v>A</v>
          </cell>
        </row>
      </sheetData>
      <sheetData sheetId="9296">
        <row r="9">
          <cell r="A9" t="str">
            <v>A</v>
          </cell>
        </row>
      </sheetData>
      <sheetData sheetId="9297" refreshError="1"/>
      <sheetData sheetId="9298">
        <row r="9">
          <cell r="A9" t="str">
            <v>A</v>
          </cell>
        </row>
      </sheetData>
      <sheetData sheetId="9299">
        <row r="9">
          <cell r="A9" t="str">
            <v>A</v>
          </cell>
        </row>
      </sheetData>
      <sheetData sheetId="9300">
        <row r="9">
          <cell r="A9" t="str">
            <v>A</v>
          </cell>
        </row>
      </sheetData>
      <sheetData sheetId="9301">
        <row r="9">
          <cell r="A9" t="str">
            <v>A</v>
          </cell>
        </row>
      </sheetData>
      <sheetData sheetId="9302">
        <row r="9">
          <cell r="A9" t="str">
            <v>A</v>
          </cell>
        </row>
      </sheetData>
      <sheetData sheetId="9303">
        <row r="9">
          <cell r="A9" t="str">
            <v>A</v>
          </cell>
        </row>
      </sheetData>
      <sheetData sheetId="9304">
        <row r="9">
          <cell r="A9" t="str">
            <v>A</v>
          </cell>
        </row>
      </sheetData>
      <sheetData sheetId="9305">
        <row r="9">
          <cell r="A9" t="str">
            <v>A</v>
          </cell>
        </row>
      </sheetData>
      <sheetData sheetId="9306">
        <row r="9">
          <cell r="A9" t="str">
            <v>A</v>
          </cell>
        </row>
      </sheetData>
      <sheetData sheetId="9307" refreshError="1"/>
      <sheetData sheetId="9308" refreshError="1"/>
      <sheetData sheetId="9309">
        <row r="9">
          <cell r="A9" t="str">
            <v>A</v>
          </cell>
        </row>
      </sheetData>
      <sheetData sheetId="9310">
        <row r="9">
          <cell r="A9" t="str">
            <v>A</v>
          </cell>
        </row>
      </sheetData>
      <sheetData sheetId="9311" refreshError="1"/>
      <sheetData sheetId="9312" refreshError="1"/>
      <sheetData sheetId="9313" refreshError="1"/>
      <sheetData sheetId="9314" refreshError="1"/>
      <sheetData sheetId="9315" refreshError="1"/>
      <sheetData sheetId="9316">
        <row r="9">
          <cell r="A9" t="str">
            <v>A</v>
          </cell>
        </row>
      </sheetData>
      <sheetData sheetId="9317" refreshError="1"/>
      <sheetData sheetId="9318">
        <row r="9">
          <cell r="A9" t="str">
            <v>A</v>
          </cell>
        </row>
      </sheetData>
      <sheetData sheetId="9319" refreshError="1"/>
      <sheetData sheetId="9320">
        <row r="9">
          <cell r="A9" t="str">
            <v>A</v>
          </cell>
        </row>
      </sheetData>
      <sheetData sheetId="9321">
        <row r="9">
          <cell r="A9" t="str">
            <v>A</v>
          </cell>
        </row>
      </sheetData>
      <sheetData sheetId="9322">
        <row r="9">
          <cell r="A9" t="str">
            <v>A</v>
          </cell>
        </row>
      </sheetData>
      <sheetData sheetId="9323">
        <row r="9">
          <cell r="A9" t="str">
            <v>A</v>
          </cell>
        </row>
      </sheetData>
      <sheetData sheetId="9324">
        <row r="9">
          <cell r="A9" t="str">
            <v>A</v>
          </cell>
        </row>
      </sheetData>
      <sheetData sheetId="9325">
        <row r="9">
          <cell r="A9" t="str">
            <v>A</v>
          </cell>
        </row>
      </sheetData>
      <sheetData sheetId="9326">
        <row r="9">
          <cell r="A9" t="str">
            <v>A</v>
          </cell>
        </row>
      </sheetData>
      <sheetData sheetId="9327">
        <row r="9">
          <cell r="A9" t="str">
            <v>A</v>
          </cell>
        </row>
      </sheetData>
      <sheetData sheetId="9328" refreshError="1"/>
      <sheetData sheetId="9329" refreshError="1"/>
      <sheetData sheetId="9330" refreshError="1"/>
      <sheetData sheetId="9331" refreshError="1"/>
      <sheetData sheetId="9332">
        <row r="9">
          <cell r="A9" t="str">
            <v>A</v>
          </cell>
        </row>
      </sheetData>
      <sheetData sheetId="9333">
        <row r="9">
          <cell r="A9" t="str">
            <v>A</v>
          </cell>
        </row>
      </sheetData>
      <sheetData sheetId="9334">
        <row r="9">
          <cell r="A9" t="str">
            <v>A</v>
          </cell>
        </row>
      </sheetData>
      <sheetData sheetId="9335">
        <row r="9">
          <cell r="A9" t="str">
            <v>A</v>
          </cell>
        </row>
      </sheetData>
      <sheetData sheetId="9336">
        <row r="9">
          <cell r="A9" t="str">
            <v>A</v>
          </cell>
        </row>
      </sheetData>
      <sheetData sheetId="9337">
        <row r="9">
          <cell r="A9" t="str">
            <v>A</v>
          </cell>
        </row>
      </sheetData>
      <sheetData sheetId="9338">
        <row r="9">
          <cell r="A9" t="str">
            <v>A</v>
          </cell>
        </row>
      </sheetData>
      <sheetData sheetId="9339">
        <row r="9">
          <cell r="A9" t="str">
            <v>A</v>
          </cell>
        </row>
      </sheetData>
      <sheetData sheetId="9340">
        <row r="9">
          <cell r="A9" t="str">
            <v>A</v>
          </cell>
        </row>
      </sheetData>
      <sheetData sheetId="9341">
        <row r="9">
          <cell r="A9" t="str">
            <v>A</v>
          </cell>
        </row>
      </sheetData>
      <sheetData sheetId="9342">
        <row r="9">
          <cell r="A9" t="str">
            <v>A</v>
          </cell>
        </row>
      </sheetData>
      <sheetData sheetId="9343">
        <row r="9">
          <cell r="A9" t="str">
            <v>A</v>
          </cell>
        </row>
      </sheetData>
      <sheetData sheetId="9344">
        <row r="9">
          <cell r="A9" t="str">
            <v>A</v>
          </cell>
        </row>
      </sheetData>
      <sheetData sheetId="9345">
        <row r="9">
          <cell r="A9" t="str">
            <v>A</v>
          </cell>
        </row>
      </sheetData>
      <sheetData sheetId="9346" refreshError="1"/>
      <sheetData sheetId="9347">
        <row r="9">
          <cell r="A9" t="str">
            <v>A</v>
          </cell>
        </row>
      </sheetData>
      <sheetData sheetId="9348">
        <row r="9">
          <cell r="A9" t="str">
            <v>A</v>
          </cell>
        </row>
      </sheetData>
      <sheetData sheetId="9349">
        <row r="9">
          <cell r="A9" t="str">
            <v>A</v>
          </cell>
        </row>
      </sheetData>
      <sheetData sheetId="9350">
        <row r="9">
          <cell r="A9" t="str">
            <v>A</v>
          </cell>
        </row>
      </sheetData>
      <sheetData sheetId="9351">
        <row r="9">
          <cell r="A9" t="str">
            <v>A</v>
          </cell>
        </row>
      </sheetData>
      <sheetData sheetId="9352">
        <row r="9">
          <cell r="A9" t="str">
            <v>A</v>
          </cell>
        </row>
      </sheetData>
      <sheetData sheetId="9353">
        <row r="9">
          <cell r="A9" t="str">
            <v>A</v>
          </cell>
        </row>
      </sheetData>
      <sheetData sheetId="9354">
        <row r="9">
          <cell r="A9" t="str">
            <v>A</v>
          </cell>
        </row>
      </sheetData>
      <sheetData sheetId="9355">
        <row r="9">
          <cell r="A9" t="str">
            <v>A</v>
          </cell>
        </row>
      </sheetData>
      <sheetData sheetId="9356">
        <row r="9">
          <cell r="A9" t="str">
            <v>A</v>
          </cell>
        </row>
      </sheetData>
      <sheetData sheetId="9357">
        <row r="9">
          <cell r="A9" t="str">
            <v>A</v>
          </cell>
        </row>
      </sheetData>
      <sheetData sheetId="9358">
        <row r="9">
          <cell r="A9" t="str">
            <v>A</v>
          </cell>
        </row>
      </sheetData>
      <sheetData sheetId="9359">
        <row r="9">
          <cell r="A9" t="str">
            <v>A</v>
          </cell>
        </row>
      </sheetData>
      <sheetData sheetId="9360">
        <row r="9">
          <cell r="A9" t="str">
            <v>A</v>
          </cell>
        </row>
      </sheetData>
      <sheetData sheetId="9361">
        <row r="9">
          <cell r="A9" t="str">
            <v>A</v>
          </cell>
        </row>
      </sheetData>
      <sheetData sheetId="9362">
        <row r="9">
          <cell r="A9" t="str">
            <v>A</v>
          </cell>
        </row>
      </sheetData>
      <sheetData sheetId="9363">
        <row r="9">
          <cell r="A9" t="str">
            <v>A</v>
          </cell>
        </row>
      </sheetData>
      <sheetData sheetId="9364">
        <row r="9">
          <cell r="A9" t="str">
            <v>A</v>
          </cell>
        </row>
      </sheetData>
      <sheetData sheetId="9365">
        <row r="9">
          <cell r="A9" t="str">
            <v>A</v>
          </cell>
        </row>
      </sheetData>
      <sheetData sheetId="9366">
        <row r="9">
          <cell r="A9" t="str">
            <v>A</v>
          </cell>
        </row>
      </sheetData>
      <sheetData sheetId="9367">
        <row r="9">
          <cell r="A9" t="str">
            <v>A</v>
          </cell>
        </row>
      </sheetData>
      <sheetData sheetId="9368" refreshError="1"/>
      <sheetData sheetId="9369">
        <row r="9">
          <cell r="A9" t="str">
            <v>A</v>
          </cell>
        </row>
      </sheetData>
      <sheetData sheetId="9370">
        <row r="9">
          <cell r="A9" t="str">
            <v>A</v>
          </cell>
        </row>
      </sheetData>
      <sheetData sheetId="9371">
        <row r="9">
          <cell r="A9" t="str">
            <v>A</v>
          </cell>
        </row>
      </sheetData>
      <sheetData sheetId="9372">
        <row r="9">
          <cell r="A9" t="str">
            <v>A</v>
          </cell>
        </row>
      </sheetData>
      <sheetData sheetId="9373">
        <row r="9">
          <cell r="A9" t="str">
            <v>A</v>
          </cell>
        </row>
      </sheetData>
      <sheetData sheetId="9374">
        <row r="9">
          <cell r="A9" t="str">
            <v>A</v>
          </cell>
        </row>
      </sheetData>
      <sheetData sheetId="9375">
        <row r="9">
          <cell r="A9" t="str">
            <v>A</v>
          </cell>
        </row>
      </sheetData>
      <sheetData sheetId="9376">
        <row r="9">
          <cell r="A9" t="str">
            <v>A</v>
          </cell>
        </row>
      </sheetData>
      <sheetData sheetId="9377">
        <row r="9">
          <cell r="A9" t="str">
            <v>A</v>
          </cell>
        </row>
      </sheetData>
      <sheetData sheetId="9378">
        <row r="9">
          <cell r="A9" t="str">
            <v>A</v>
          </cell>
        </row>
      </sheetData>
      <sheetData sheetId="9379">
        <row r="9">
          <cell r="A9" t="str">
            <v>A</v>
          </cell>
        </row>
      </sheetData>
      <sheetData sheetId="9380">
        <row r="9">
          <cell r="A9" t="str">
            <v>A</v>
          </cell>
        </row>
      </sheetData>
      <sheetData sheetId="9381">
        <row r="9">
          <cell r="A9" t="str">
            <v>A</v>
          </cell>
        </row>
      </sheetData>
      <sheetData sheetId="9382">
        <row r="9">
          <cell r="A9" t="str">
            <v>A</v>
          </cell>
        </row>
      </sheetData>
      <sheetData sheetId="9383">
        <row r="9">
          <cell r="A9" t="str">
            <v>A</v>
          </cell>
        </row>
      </sheetData>
      <sheetData sheetId="9384">
        <row r="9">
          <cell r="A9" t="str">
            <v>A</v>
          </cell>
        </row>
      </sheetData>
      <sheetData sheetId="9385">
        <row r="9">
          <cell r="A9" t="str">
            <v>A</v>
          </cell>
        </row>
      </sheetData>
      <sheetData sheetId="9386">
        <row r="9">
          <cell r="A9" t="str">
            <v>A</v>
          </cell>
        </row>
      </sheetData>
      <sheetData sheetId="9387">
        <row r="9">
          <cell r="A9" t="str">
            <v>A</v>
          </cell>
        </row>
      </sheetData>
      <sheetData sheetId="9388">
        <row r="9">
          <cell r="A9" t="str">
            <v>A</v>
          </cell>
        </row>
      </sheetData>
      <sheetData sheetId="9389">
        <row r="9">
          <cell r="A9" t="str">
            <v>A</v>
          </cell>
        </row>
      </sheetData>
      <sheetData sheetId="9390">
        <row r="9">
          <cell r="A9" t="str">
            <v>A</v>
          </cell>
        </row>
      </sheetData>
      <sheetData sheetId="9391">
        <row r="9">
          <cell r="A9" t="str">
            <v>A</v>
          </cell>
        </row>
      </sheetData>
      <sheetData sheetId="9392">
        <row r="9">
          <cell r="A9" t="str">
            <v>A</v>
          </cell>
        </row>
      </sheetData>
      <sheetData sheetId="9393">
        <row r="9">
          <cell r="A9" t="str">
            <v>A</v>
          </cell>
        </row>
      </sheetData>
      <sheetData sheetId="9394">
        <row r="9">
          <cell r="A9" t="str">
            <v>A</v>
          </cell>
        </row>
      </sheetData>
      <sheetData sheetId="9395">
        <row r="9">
          <cell r="A9" t="str">
            <v>A</v>
          </cell>
        </row>
      </sheetData>
      <sheetData sheetId="9396">
        <row r="9">
          <cell r="A9" t="str">
            <v>A</v>
          </cell>
        </row>
      </sheetData>
      <sheetData sheetId="9397">
        <row r="9">
          <cell r="A9" t="str">
            <v>A</v>
          </cell>
        </row>
      </sheetData>
      <sheetData sheetId="9398" refreshError="1"/>
      <sheetData sheetId="9399">
        <row r="9">
          <cell r="A9" t="str">
            <v>A</v>
          </cell>
        </row>
      </sheetData>
      <sheetData sheetId="9400">
        <row r="9">
          <cell r="A9" t="str">
            <v>A</v>
          </cell>
        </row>
      </sheetData>
      <sheetData sheetId="9401">
        <row r="9">
          <cell r="A9" t="str">
            <v>A</v>
          </cell>
        </row>
      </sheetData>
      <sheetData sheetId="9402">
        <row r="9">
          <cell r="A9" t="str">
            <v>A</v>
          </cell>
        </row>
      </sheetData>
      <sheetData sheetId="9403">
        <row r="9">
          <cell r="A9" t="str">
            <v>A</v>
          </cell>
        </row>
      </sheetData>
      <sheetData sheetId="9404">
        <row r="9">
          <cell r="A9" t="str">
            <v>A</v>
          </cell>
        </row>
      </sheetData>
      <sheetData sheetId="9405">
        <row r="9">
          <cell r="A9" t="str">
            <v>A</v>
          </cell>
        </row>
      </sheetData>
      <sheetData sheetId="9406">
        <row r="9">
          <cell r="A9" t="str">
            <v>A</v>
          </cell>
        </row>
      </sheetData>
      <sheetData sheetId="9407">
        <row r="9">
          <cell r="A9" t="str">
            <v>A</v>
          </cell>
        </row>
      </sheetData>
      <sheetData sheetId="9408">
        <row r="9">
          <cell r="A9" t="str">
            <v>A</v>
          </cell>
        </row>
      </sheetData>
      <sheetData sheetId="9409">
        <row r="9">
          <cell r="A9" t="str">
            <v>A</v>
          </cell>
        </row>
      </sheetData>
      <sheetData sheetId="9410">
        <row r="9">
          <cell r="A9" t="str">
            <v>A</v>
          </cell>
        </row>
      </sheetData>
      <sheetData sheetId="9411">
        <row r="9">
          <cell r="A9" t="str">
            <v>A</v>
          </cell>
        </row>
      </sheetData>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ow r="9">
          <cell r="A9" t="str">
            <v>A</v>
          </cell>
        </row>
      </sheetData>
      <sheetData sheetId="9422">
        <row r="9">
          <cell r="A9" t="str">
            <v>A</v>
          </cell>
        </row>
      </sheetData>
      <sheetData sheetId="9423" refreshError="1"/>
      <sheetData sheetId="9424" refreshError="1"/>
      <sheetData sheetId="9425">
        <row r="9">
          <cell r="A9" t="str">
            <v>A</v>
          </cell>
        </row>
      </sheetData>
      <sheetData sheetId="9426">
        <row r="9">
          <cell r="A9" t="str">
            <v>A</v>
          </cell>
        </row>
      </sheetData>
      <sheetData sheetId="9427" refreshError="1"/>
      <sheetData sheetId="9428">
        <row r="9">
          <cell r="A9" t="str">
            <v>A</v>
          </cell>
        </row>
      </sheetData>
      <sheetData sheetId="9429">
        <row r="9">
          <cell r="A9" t="str">
            <v>A</v>
          </cell>
        </row>
      </sheetData>
      <sheetData sheetId="9430">
        <row r="9">
          <cell r="A9" t="str">
            <v>A</v>
          </cell>
        </row>
      </sheetData>
      <sheetData sheetId="9431">
        <row r="9">
          <cell r="A9" t="str">
            <v>A</v>
          </cell>
        </row>
      </sheetData>
      <sheetData sheetId="9432">
        <row r="9">
          <cell r="A9" t="str">
            <v>A</v>
          </cell>
        </row>
      </sheetData>
      <sheetData sheetId="9433">
        <row r="9">
          <cell r="A9" t="str">
            <v>A</v>
          </cell>
        </row>
      </sheetData>
      <sheetData sheetId="9434">
        <row r="9">
          <cell r="A9" t="str">
            <v>A</v>
          </cell>
        </row>
      </sheetData>
      <sheetData sheetId="9435">
        <row r="9">
          <cell r="A9" t="str">
            <v>A</v>
          </cell>
        </row>
      </sheetData>
      <sheetData sheetId="9436">
        <row r="9">
          <cell r="A9" t="str">
            <v>A</v>
          </cell>
        </row>
      </sheetData>
      <sheetData sheetId="9437">
        <row r="9">
          <cell r="A9" t="str">
            <v>A</v>
          </cell>
        </row>
      </sheetData>
      <sheetData sheetId="9438">
        <row r="9">
          <cell r="A9" t="str">
            <v>A</v>
          </cell>
        </row>
      </sheetData>
      <sheetData sheetId="9439">
        <row r="9">
          <cell r="A9" t="str">
            <v>A</v>
          </cell>
        </row>
      </sheetData>
      <sheetData sheetId="9440">
        <row r="9">
          <cell r="A9" t="str">
            <v>A</v>
          </cell>
        </row>
      </sheetData>
      <sheetData sheetId="9441">
        <row r="9">
          <cell r="A9" t="str">
            <v>A</v>
          </cell>
        </row>
      </sheetData>
      <sheetData sheetId="9442">
        <row r="9">
          <cell r="A9" t="str">
            <v>A</v>
          </cell>
        </row>
      </sheetData>
      <sheetData sheetId="9443">
        <row r="9">
          <cell r="A9" t="str">
            <v>A</v>
          </cell>
        </row>
      </sheetData>
      <sheetData sheetId="9444">
        <row r="9">
          <cell r="A9" t="str">
            <v>A</v>
          </cell>
        </row>
      </sheetData>
      <sheetData sheetId="9445">
        <row r="9">
          <cell r="A9" t="str">
            <v>A</v>
          </cell>
        </row>
      </sheetData>
      <sheetData sheetId="9446">
        <row r="9">
          <cell r="A9" t="str">
            <v>A</v>
          </cell>
        </row>
      </sheetData>
      <sheetData sheetId="9447">
        <row r="9">
          <cell r="A9" t="str">
            <v>A</v>
          </cell>
        </row>
      </sheetData>
      <sheetData sheetId="9448">
        <row r="9">
          <cell r="A9" t="str">
            <v>A</v>
          </cell>
        </row>
      </sheetData>
      <sheetData sheetId="9449">
        <row r="9">
          <cell r="A9" t="str">
            <v>A</v>
          </cell>
        </row>
      </sheetData>
      <sheetData sheetId="9450">
        <row r="9">
          <cell r="A9" t="str">
            <v>A</v>
          </cell>
        </row>
      </sheetData>
      <sheetData sheetId="9451">
        <row r="9">
          <cell r="A9" t="str">
            <v>A</v>
          </cell>
        </row>
      </sheetData>
      <sheetData sheetId="9452">
        <row r="9">
          <cell r="A9" t="str">
            <v>A</v>
          </cell>
        </row>
      </sheetData>
      <sheetData sheetId="9453">
        <row r="9">
          <cell r="A9" t="str">
            <v>A</v>
          </cell>
        </row>
      </sheetData>
      <sheetData sheetId="9454">
        <row r="9">
          <cell r="A9" t="str">
            <v>A</v>
          </cell>
        </row>
      </sheetData>
      <sheetData sheetId="9455">
        <row r="9">
          <cell r="A9" t="str">
            <v>A</v>
          </cell>
        </row>
      </sheetData>
      <sheetData sheetId="9456">
        <row r="9">
          <cell r="A9" t="str">
            <v>A</v>
          </cell>
        </row>
      </sheetData>
      <sheetData sheetId="9457">
        <row r="9">
          <cell r="A9" t="str">
            <v>A</v>
          </cell>
        </row>
      </sheetData>
      <sheetData sheetId="9458">
        <row r="9">
          <cell r="A9" t="str">
            <v>A</v>
          </cell>
        </row>
      </sheetData>
      <sheetData sheetId="9459">
        <row r="9">
          <cell r="A9" t="str">
            <v>A</v>
          </cell>
        </row>
      </sheetData>
      <sheetData sheetId="9460">
        <row r="9">
          <cell r="A9" t="str">
            <v>A</v>
          </cell>
        </row>
      </sheetData>
      <sheetData sheetId="9461">
        <row r="9">
          <cell r="A9" t="str">
            <v>A</v>
          </cell>
        </row>
      </sheetData>
      <sheetData sheetId="9462">
        <row r="9">
          <cell r="A9" t="str">
            <v>A</v>
          </cell>
        </row>
      </sheetData>
      <sheetData sheetId="9463">
        <row r="9">
          <cell r="A9" t="str">
            <v>A</v>
          </cell>
        </row>
      </sheetData>
      <sheetData sheetId="9464">
        <row r="9">
          <cell r="A9" t="str">
            <v>A</v>
          </cell>
        </row>
      </sheetData>
      <sheetData sheetId="9465">
        <row r="9">
          <cell r="A9" t="str">
            <v>A</v>
          </cell>
        </row>
      </sheetData>
      <sheetData sheetId="9466">
        <row r="9">
          <cell r="A9" t="str">
            <v>A</v>
          </cell>
        </row>
      </sheetData>
      <sheetData sheetId="9467">
        <row r="9">
          <cell r="A9" t="str">
            <v>A</v>
          </cell>
        </row>
      </sheetData>
      <sheetData sheetId="9468">
        <row r="9">
          <cell r="A9" t="str">
            <v>A</v>
          </cell>
        </row>
      </sheetData>
      <sheetData sheetId="9469">
        <row r="9">
          <cell r="A9" t="str">
            <v>A</v>
          </cell>
        </row>
      </sheetData>
      <sheetData sheetId="9470">
        <row r="9">
          <cell r="A9" t="str">
            <v>A</v>
          </cell>
        </row>
      </sheetData>
      <sheetData sheetId="9471">
        <row r="9">
          <cell r="A9" t="str">
            <v>A</v>
          </cell>
        </row>
      </sheetData>
      <sheetData sheetId="9472">
        <row r="9">
          <cell r="A9" t="str">
            <v>A</v>
          </cell>
        </row>
      </sheetData>
      <sheetData sheetId="9473">
        <row r="9">
          <cell r="A9" t="str">
            <v>A</v>
          </cell>
        </row>
      </sheetData>
      <sheetData sheetId="9474" refreshError="1"/>
      <sheetData sheetId="9475">
        <row r="9">
          <cell r="A9" t="str">
            <v>A</v>
          </cell>
        </row>
      </sheetData>
      <sheetData sheetId="9476">
        <row r="9">
          <cell r="A9" t="str">
            <v>A</v>
          </cell>
        </row>
      </sheetData>
      <sheetData sheetId="9477">
        <row r="9">
          <cell r="A9" t="str">
            <v>A</v>
          </cell>
        </row>
      </sheetData>
      <sheetData sheetId="9478">
        <row r="9">
          <cell r="A9" t="str">
            <v>A</v>
          </cell>
        </row>
      </sheetData>
      <sheetData sheetId="9479">
        <row r="9">
          <cell r="A9" t="str">
            <v>A</v>
          </cell>
        </row>
      </sheetData>
      <sheetData sheetId="9480">
        <row r="9">
          <cell r="A9" t="str">
            <v>A</v>
          </cell>
        </row>
      </sheetData>
      <sheetData sheetId="9481" refreshError="1"/>
      <sheetData sheetId="9482">
        <row r="9">
          <cell r="A9" t="str">
            <v>A</v>
          </cell>
        </row>
      </sheetData>
      <sheetData sheetId="9483">
        <row r="9">
          <cell r="A9" t="str">
            <v>A</v>
          </cell>
        </row>
      </sheetData>
      <sheetData sheetId="9484">
        <row r="9">
          <cell r="A9" t="str">
            <v>A</v>
          </cell>
        </row>
      </sheetData>
      <sheetData sheetId="9485">
        <row r="9">
          <cell r="A9" t="str">
            <v>A</v>
          </cell>
        </row>
      </sheetData>
      <sheetData sheetId="9486" refreshError="1"/>
      <sheetData sheetId="9487">
        <row r="9">
          <cell r="A9" t="str">
            <v>A</v>
          </cell>
        </row>
      </sheetData>
      <sheetData sheetId="9488">
        <row r="9">
          <cell r="A9" t="str">
            <v>A</v>
          </cell>
        </row>
      </sheetData>
      <sheetData sheetId="9489">
        <row r="9">
          <cell r="A9" t="str">
            <v>A</v>
          </cell>
        </row>
      </sheetData>
      <sheetData sheetId="9490">
        <row r="9">
          <cell r="A9" t="str">
            <v>A</v>
          </cell>
        </row>
      </sheetData>
      <sheetData sheetId="9491">
        <row r="9">
          <cell r="A9" t="str">
            <v>A</v>
          </cell>
        </row>
      </sheetData>
      <sheetData sheetId="9492">
        <row r="9">
          <cell r="A9" t="str">
            <v>A</v>
          </cell>
        </row>
      </sheetData>
      <sheetData sheetId="9493">
        <row r="9">
          <cell r="A9" t="str">
            <v>A</v>
          </cell>
        </row>
      </sheetData>
      <sheetData sheetId="9494">
        <row r="9">
          <cell r="A9" t="str">
            <v>A</v>
          </cell>
        </row>
      </sheetData>
      <sheetData sheetId="9495">
        <row r="9">
          <cell r="A9" t="str">
            <v>A</v>
          </cell>
        </row>
      </sheetData>
      <sheetData sheetId="9496">
        <row r="9">
          <cell r="A9" t="str">
            <v>A</v>
          </cell>
        </row>
      </sheetData>
      <sheetData sheetId="9497">
        <row r="9">
          <cell r="A9" t="str">
            <v>A</v>
          </cell>
        </row>
      </sheetData>
      <sheetData sheetId="9498">
        <row r="9">
          <cell r="A9" t="str">
            <v>A</v>
          </cell>
        </row>
      </sheetData>
      <sheetData sheetId="9499">
        <row r="9">
          <cell r="A9" t="str">
            <v>A</v>
          </cell>
        </row>
      </sheetData>
      <sheetData sheetId="9500">
        <row r="9">
          <cell r="A9" t="str">
            <v>A</v>
          </cell>
        </row>
      </sheetData>
      <sheetData sheetId="9501">
        <row r="9">
          <cell r="A9" t="str">
            <v>A</v>
          </cell>
        </row>
      </sheetData>
      <sheetData sheetId="9502">
        <row r="9">
          <cell r="A9" t="str">
            <v>A</v>
          </cell>
        </row>
      </sheetData>
      <sheetData sheetId="9503">
        <row r="9">
          <cell r="A9" t="str">
            <v>A</v>
          </cell>
        </row>
      </sheetData>
      <sheetData sheetId="9504">
        <row r="9">
          <cell r="A9" t="str">
            <v>A</v>
          </cell>
        </row>
      </sheetData>
      <sheetData sheetId="9505">
        <row r="9">
          <cell r="A9" t="str">
            <v>A</v>
          </cell>
        </row>
      </sheetData>
      <sheetData sheetId="9506">
        <row r="9">
          <cell r="A9" t="str">
            <v>A</v>
          </cell>
        </row>
      </sheetData>
      <sheetData sheetId="9507">
        <row r="9">
          <cell r="A9" t="str">
            <v>A</v>
          </cell>
        </row>
      </sheetData>
      <sheetData sheetId="9508">
        <row r="9">
          <cell r="A9" t="str">
            <v>A</v>
          </cell>
        </row>
      </sheetData>
      <sheetData sheetId="9509" refreshError="1"/>
      <sheetData sheetId="9510" refreshError="1"/>
      <sheetData sheetId="9511">
        <row r="9">
          <cell r="A9" t="str">
            <v>A</v>
          </cell>
        </row>
      </sheetData>
      <sheetData sheetId="9512">
        <row r="9">
          <cell r="A9" t="str">
            <v>A</v>
          </cell>
        </row>
      </sheetData>
      <sheetData sheetId="9513">
        <row r="9">
          <cell r="A9" t="str">
            <v>A</v>
          </cell>
        </row>
      </sheetData>
      <sheetData sheetId="9514">
        <row r="9">
          <cell r="A9" t="str">
            <v>A</v>
          </cell>
        </row>
      </sheetData>
      <sheetData sheetId="9515">
        <row r="9">
          <cell r="A9" t="str">
            <v>A</v>
          </cell>
        </row>
      </sheetData>
      <sheetData sheetId="9516">
        <row r="9">
          <cell r="A9" t="str">
            <v>A</v>
          </cell>
        </row>
      </sheetData>
      <sheetData sheetId="9517">
        <row r="9">
          <cell r="A9" t="str">
            <v>A</v>
          </cell>
        </row>
      </sheetData>
      <sheetData sheetId="9518">
        <row r="9">
          <cell r="A9" t="str">
            <v>A</v>
          </cell>
        </row>
      </sheetData>
      <sheetData sheetId="9519">
        <row r="9">
          <cell r="A9" t="str">
            <v>A</v>
          </cell>
        </row>
      </sheetData>
      <sheetData sheetId="9520">
        <row r="9">
          <cell r="A9" t="str">
            <v>A</v>
          </cell>
        </row>
      </sheetData>
      <sheetData sheetId="9521">
        <row r="9">
          <cell r="A9" t="str">
            <v>A</v>
          </cell>
        </row>
      </sheetData>
      <sheetData sheetId="9522">
        <row r="9">
          <cell r="A9" t="str">
            <v>A</v>
          </cell>
        </row>
      </sheetData>
      <sheetData sheetId="9523">
        <row r="9">
          <cell r="A9" t="str">
            <v>A</v>
          </cell>
        </row>
      </sheetData>
      <sheetData sheetId="9524">
        <row r="9">
          <cell r="A9" t="str">
            <v>A</v>
          </cell>
        </row>
      </sheetData>
      <sheetData sheetId="9525">
        <row r="9">
          <cell r="A9" t="str">
            <v>A</v>
          </cell>
        </row>
      </sheetData>
      <sheetData sheetId="9526">
        <row r="9">
          <cell r="A9" t="str">
            <v>A</v>
          </cell>
        </row>
      </sheetData>
      <sheetData sheetId="9527">
        <row r="9">
          <cell r="A9" t="str">
            <v>A</v>
          </cell>
        </row>
      </sheetData>
      <sheetData sheetId="9528">
        <row r="9">
          <cell r="A9" t="str">
            <v>A</v>
          </cell>
        </row>
      </sheetData>
      <sheetData sheetId="9529">
        <row r="9">
          <cell r="A9" t="str">
            <v>A</v>
          </cell>
        </row>
      </sheetData>
      <sheetData sheetId="9530">
        <row r="9">
          <cell r="A9" t="str">
            <v>A</v>
          </cell>
        </row>
      </sheetData>
      <sheetData sheetId="9531">
        <row r="9">
          <cell r="A9" t="str">
            <v>A</v>
          </cell>
        </row>
      </sheetData>
      <sheetData sheetId="9532">
        <row r="9">
          <cell r="A9" t="str">
            <v>A</v>
          </cell>
        </row>
      </sheetData>
      <sheetData sheetId="9533">
        <row r="9">
          <cell r="A9" t="str">
            <v>A</v>
          </cell>
        </row>
      </sheetData>
      <sheetData sheetId="9534">
        <row r="9">
          <cell r="A9" t="str">
            <v>A</v>
          </cell>
        </row>
      </sheetData>
      <sheetData sheetId="9535">
        <row r="9">
          <cell r="A9" t="str">
            <v>A</v>
          </cell>
        </row>
      </sheetData>
      <sheetData sheetId="9536">
        <row r="9">
          <cell r="A9" t="str">
            <v>A</v>
          </cell>
        </row>
      </sheetData>
      <sheetData sheetId="9537">
        <row r="9">
          <cell r="A9" t="str">
            <v>A</v>
          </cell>
        </row>
      </sheetData>
      <sheetData sheetId="9538">
        <row r="9">
          <cell r="A9" t="str">
            <v>A</v>
          </cell>
        </row>
      </sheetData>
      <sheetData sheetId="9539">
        <row r="9">
          <cell r="A9" t="str">
            <v>A</v>
          </cell>
        </row>
      </sheetData>
      <sheetData sheetId="9540">
        <row r="9">
          <cell r="A9" t="str">
            <v>A</v>
          </cell>
        </row>
      </sheetData>
      <sheetData sheetId="9541">
        <row r="9">
          <cell r="A9" t="str">
            <v>A</v>
          </cell>
        </row>
      </sheetData>
      <sheetData sheetId="9542">
        <row r="9">
          <cell r="A9" t="str">
            <v>A</v>
          </cell>
        </row>
      </sheetData>
      <sheetData sheetId="9543">
        <row r="9">
          <cell r="A9" t="str">
            <v>A</v>
          </cell>
        </row>
      </sheetData>
      <sheetData sheetId="9544">
        <row r="9">
          <cell r="A9" t="str">
            <v>A</v>
          </cell>
        </row>
      </sheetData>
      <sheetData sheetId="9545">
        <row r="9">
          <cell r="A9" t="str">
            <v>A</v>
          </cell>
        </row>
      </sheetData>
      <sheetData sheetId="9546">
        <row r="9">
          <cell r="A9" t="str">
            <v>A</v>
          </cell>
        </row>
      </sheetData>
      <sheetData sheetId="9547">
        <row r="9">
          <cell r="A9" t="str">
            <v>A</v>
          </cell>
        </row>
      </sheetData>
      <sheetData sheetId="9548">
        <row r="9">
          <cell r="A9" t="str">
            <v>A</v>
          </cell>
        </row>
      </sheetData>
      <sheetData sheetId="9549" refreshError="1"/>
      <sheetData sheetId="9550">
        <row r="9">
          <cell r="A9" t="str">
            <v>A</v>
          </cell>
        </row>
      </sheetData>
      <sheetData sheetId="9551" refreshError="1"/>
      <sheetData sheetId="9552">
        <row r="9">
          <cell r="A9" t="str">
            <v>A</v>
          </cell>
        </row>
      </sheetData>
      <sheetData sheetId="9553">
        <row r="9">
          <cell r="A9" t="str">
            <v>A</v>
          </cell>
        </row>
      </sheetData>
      <sheetData sheetId="9554">
        <row r="9">
          <cell r="A9" t="str">
            <v>A</v>
          </cell>
        </row>
      </sheetData>
      <sheetData sheetId="9555">
        <row r="9">
          <cell r="A9" t="str">
            <v>A</v>
          </cell>
        </row>
      </sheetData>
      <sheetData sheetId="9556">
        <row r="9">
          <cell r="A9" t="str">
            <v>A</v>
          </cell>
        </row>
      </sheetData>
      <sheetData sheetId="9557">
        <row r="9">
          <cell r="A9" t="str">
            <v>A</v>
          </cell>
        </row>
      </sheetData>
      <sheetData sheetId="9558">
        <row r="9">
          <cell r="A9" t="str">
            <v>A</v>
          </cell>
        </row>
      </sheetData>
      <sheetData sheetId="9559">
        <row r="9">
          <cell r="A9" t="str">
            <v>A</v>
          </cell>
        </row>
      </sheetData>
      <sheetData sheetId="9560">
        <row r="9">
          <cell r="A9" t="str">
            <v>A</v>
          </cell>
        </row>
      </sheetData>
      <sheetData sheetId="9561">
        <row r="9">
          <cell r="A9" t="str">
            <v>A</v>
          </cell>
        </row>
      </sheetData>
      <sheetData sheetId="9562">
        <row r="9">
          <cell r="A9" t="str">
            <v>A</v>
          </cell>
        </row>
      </sheetData>
      <sheetData sheetId="9563">
        <row r="9">
          <cell r="A9" t="str">
            <v>A</v>
          </cell>
        </row>
      </sheetData>
      <sheetData sheetId="9564">
        <row r="9">
          <cell r="A9" t="str">
            <v>A</v>
          </cell>
        </row>
      </sheetData>
      <sheetData sheetId="9565">
        <row r="9">
          <cell r="A9" t="str">
            <v>A</v>
          </cell>
        </row>
      </sheetData>
      <sheetData sheetId="9566">
        <row r="9">
          <cell r="A9" t="str">
            <v>A</v>
          </cell>
        </row>
      </sheetData>
      <sheetData sheetId="9567" refreshError="1"/>
      <sheetData sheetId="9568">
        <row r="9">
          <cell r="A9" t="str">
            <v>A</v>
          </cell>
        </row>
      </sheetData>
      <sheetData sheetId="9569">
        <row r="9">
          <cell r="A9" t="str">
            <v>A</v>
          </cell>
        </row>
      </sheetData>
      <sheetData sheetId="9570">
        <row r="9">
          <cell r="A9" t="str">
            <v>A</v>
          </cell>
        </row>
      </sheetData>
      <sheetData sheetId="9571">
        <row r="9">
          <cell r="A9" t="str">
            <v>A</v>
          </cell>
        </row>
      </sheetData>
      <sheetData sheetId="9572">
        <row r="9">
          <cell r="A9" t="str">
            <v>A</v>
          </cell>
        </row>
      </sheetData>
      <sheetData sheetId="9573">
        <row r="9">
          <cell r="A9" t="str">
            <v>A</v>
          </cell>
        </row>
      </sheetData>
      <sheetData sheetId="9574">
        <row r="9">
          <cell r="A9" t="str">
            <v>A</v>
          </cell>
        </row>
      </sheetData>
      <sheetData sheetId="9575">
        <row r="9">
          <cell r="A9" t="str">
            <v>A</v>
          </cell>
        </row>
      </sheetData>
      <sheetData sheetId="9576">
        <row r="9">
          <cell r="A9" t="str">
            <v>A</v>
          </cell>
        </row>
      </sheetData>
      <sheetData sheetId="9577">
        <row r="9">
          <cell r="A9" t="str">
            <v>A</v>
          </cell>
        </row>
      </sheetData>
      <sheetData sheetId="9578">
        <row r="9">
          <cell r="A9" t="str">
            <v>A</v>
          </cell>
        </row>
      </sheetData>
      <sheetData sheetId="9579">
        <row r="9">
          <cell r="A9" t="str">
            <v>A</v>
          </cell>
        </row>
      </sheetData>
      <sheetData sheetId="9580">
        <row r="9">
          <cell r="A9" t="str">
            <v>A</v>
          </cell>
        </row>
      </sheetData>
      <sheetData sheetId="9581">
        <row r="9">
          <cell r="A9" t="str">
            <v>A</v>
          </cell>
        </row>
      </sheetData>
      <sheetData sheetId="9582">
        <row r="9">
          <cell r="A9" t="str">
            <v>A</v>
          </cell>
        </row>
      </sheetData>
      <sheetData sheetId="9583">
        <row r="9">
          <cell r="A9" t="str">
            <v>A</v>
          </cell>
        </row>
      </sheetData>
      <sheetData sheetId="9584">
        <row r="9">
          <cell r="A9" t="str">
            <v>A</v>
          </cell>
        </row>
      </sheetData>
      <sheetData sheetId="9585">
        <row r="9">
          <cell r="A9" t="str">
            <v>A</v>
          </cell>
        </row>
      </sheetData>
      <sheetData sheetId="9586">
        <row r="9">
          <cell r="A9" t="str">
            <v>A</v>
          </cell>
        </row>
      </sheetData>
      <sheetData sheetId="9587">
        <row r="9">
          <cell r="A9" t="str">
            <v>A</v>
          </cell>
        </row>
      </sheetData>
      <sheetData sheetId="9588">
        <row r="9">
          <cell r="A9" t="str">
            <v>A</v>
          </cell>
        </row>
      </sheetData>
      <sheetData sheetId="9589">
        <row r="9">
          <cell r="A9" t="str">
            <v>A</v>
          </cell>
        </row>
      </sheetData>
      <sheetData sheetId="9590">
        <row r="9">
          <cell r="A9" t="str">
            <v>A</v>
          </cell>
        </row>
      </sheetData>
      <sheetData sheetId="9591">
        <row r="9">
          <cell r="A9" t="str">
            <v>A</v>
          </cell>
        </row>
      </sheetData>
      <sheetData sheetId="9592">
        <row r="9">
          <cell r="A9" t="str">
            <v>A</v>
          </cell>
        </row>
      </sheetData>
      <sheetData sheetId="9593">
        <row r="9">
          <cell r="A9" t="str">
            <v>A</v>
          </cell>
        </row>
      </sheetData>
      <sheetData sheetId="9594">
        <row r="9">
          <cell r="A9" t="str">
            <v>A</v>
          </cell>
        </row>
      </sheetData>
      <sheetData sheetId="9595">
        <row r="9">
          <cell r="A9" t="str">
            <v>A</v>
          </cell>
        </row>
      </sheetData>
      <sheetData sheetId="9596">
        <row r="9">
          <cell r="A9" t="str">
            <v>A</v>
          </cell>
        </row>
      </sheetData>
      <sheetData sheetId="9597">
        <row r="9">
          <cell r="A9" t="str">
            <v>A</v>
          </cell>
        </row>
      </sheetData>
      <sheetData sheetId="9598">
        <row r="9">
          <cell r="A9" t="str">
            <v>A</v>
          </cell>
        </row>
      </sheetData>
      <sheetData sheetId="9599">
        <row r="9">
          <cell r="A9" t="str">
            <v>A</v>
          </cell>
        </row>
      </sheetData>
      <sheetData sheetId="9600">
        <row r="9">
          <cell r="A9" t="str">
            <v>A</v>
          </cell>
        </row>
      </sheetData>
      <sheetData sheetId="9601">
        <row r="9">
          <cell r="A9" t="str">
            <v>A</v>
          </cell>
        </row>
      </sheetData>
      <sheetData sheetId="9602">
        <row r="9">
          <cell r="A9" t="str">
            <v>A</v>
          </cell>
        </row>
      </sheetData>
      <sheetData sheetId="9603">
        <row r="9">
          <cell r="A9" t="str">
            <v>A</v>
          </cell>
        </row>
      </sheetData>
      <sheetData sheetId="9604">
        <row r="9">
          <cell r="A9" t="str">
            <v>A</v>
          </cell>
        </row>
      </sheetData>
      <sheetData sheetId="9605">
        <row r="9">
          <cell r="A9" t="str">
            <v>A</v>
          </cell>
        </row>
      </sheetData>
      <sheetData sheetId="9606">
        <row r="9">
          <cell r="A9" t="str">
            <v>A</v>
          </cell>
        </row>
      </sheetData>
      <sheetData sheetId="9607">
        <row r="9">
          <cell r="A9" t="str">
            <v>A</v>
          </cell>
        </row>
      </sheetData>
      <sheetData sheetId="9608">
        <row r="9">
          <cell r="A9" t="str">
            <v>A</v>
          </cell>
        </row>
      </sheetData>
      <sheetData sheetId="9609">
        <row r="9">
          <cell r="A9" t="str">
            <v>A</v>
          </cell>
        </row>
      </sheetData>
      <sheetData sheetId="9610">
        <row r="9">
          <cell r="A9" t="str">
            <v>A</v>
          </cell>
        </row>
      </sheetData>
      <sheetData sheetId="9611">
        <row r="9">
          <cell r="A9" t="str">
            <v>A</v>
          </cell>
        </row>
      </sheetData>
      <sheetData sheetId="9612">
        <row r="9">
          <cell r="A9" t="str">
            <v>A</v>
          </cell>
        </row>
      </sheetData>
      <sheetData sheetId="9613">
        <row r="9">
          <cell r="A9" t="str">
            <v>A</v>
          </cell>
        </row>
      </sheetData>
      <sheetData sheetId="9614">
        <row r="9">
          <cell r="A9" t="str">
            <v>A</v>
          </cell>
        </row>
      </sheetData>
      <sheetData sheetId="9615">
        <row r="9">
          <cell r="A9" t="str">
            <v>A</v>
          </cell>
        </row>
      </sheetData>
      <sheetData sheetId="9616">
        <row r="9">
          <cell r="A9" t="str">
            <v>A</v>
          </cell>
        </row>
      </sheetData>
      <sheetData sheetId="9617">
        <row r="9">
          <cell r="A9" t="str">
            <v>A</v>
          </cell>
        </row>
      </sheetData>
      <sheetData sheetId="9618">
        <row r="9">
          <cell r="A9" t="str">
            <v>A</v>
          </cell>
        </row>
      </sheetData>
      <sheetData sheetId="9619">
        <row r="9">
          <cell r="A9" t="str">
            <v>A</v>
          </cell>
        </row>
      </sheetData>
      <sheetData sheetId="9620">
        <row r="9">
          <cell r="A9" t="str">
            <v>A</v>
          </cell>
        </row>
      </sheetData>
      <sheetData sheetId="9621">
        <row r="9">
          <cell r="A9" t="str">
            <v>A</v>
          </cell>
        </row>
      </sheetData>
      <sheetData sheetId="9622">
        <row r="9">
          <cell r="A9" t="str">
            <v>A</v>
          </cell>
        </row>
      </sheetData>
      <sheetData sheetId="9623">
        <row r="9">
          <cell r="A9" t="str">
            <v>A</v>
          </cell>
        </row>
      </sheetData>
      <sheetData sheetId="9624">
        <row r="9">
          <cell r="A9" t="str">
            <v>A</v>
          </cell>
        </row>
      </sheetData>
      <sheetData sheetId="9625" refreshError="1"/>
      <sheetData sheetId="9626">
        <row r="9">
          <cell r="A9" t="str">
            <v>A</v>
          </cell>
        </row>
      </sheetData>
      <sheetData sheetId="9627" refreshError="1"/>
      <sheetData sheetId="9628" refreshError="1"/>
      <sheetData sheetId="9629" refreshError="1"/>
      <sheetData sheetId="9630" refreshError="1"/>
      <sheetData sheetId="9631">
        <row r="9">
          <cell r="A9" t="str">
            <v>A</v>
          </cell>
        </row>
      </sheetData>
      <sheetData sheetId="9632">
        <row r="9">
          <cell r="A9" t="str">
            <v>A</v>
          </cell>
        </row>
      </sheetData>
      <sheetData sheetId="9633" refreshError="1"/>
      <sheetData sheetId="9634" refreshError="1"/>
      <sheetData sheetId="9635" refreshError="1"/>
      <sheetData sheetId="9636" refreshError="1"/>
      <sheetData sheetId="9637" refreshError="1"/>
      <sheetData sheetId="9638">
        <row r="9">
          <cell r="A9" t="str">
            <v>A</v>
          </cell>
        </row>
      </sheetData>
      <sheetData sheetId="9639">
        <row r="9">
          <cell r="A9" t="str">
            <v>A</v>
          </cell>
        </row>
      </sheetData>
      <sheetData sheetId="9640">
        <row r="9">
          <cell r="A9" t="str">
            <v>A</v>
          </cell>
        </row>
      </sheetData>
      <sheetData sheetId="9641">
        <row r="9">
          <cell r="A9" t="str">
            <v>A</v>
          </cell>
        </row>
      </sheetData>
      <sheetData sheetId="9642" refreshError="1"/>
      <sheetData sheetId="9643" refreshError="1"/>
      <sheetData sheetId="9644" refreshError="1"/>
      <sheetData sheetId="9645" refreshError="1"/>
      <sheetData sheetId="9646" refreshError="1"/>
      <sheetData sheetId="9647" refreshError="1"/>
      <sheetData sheetId="9648" refreshError="1"/>
      <sheetData sheetId="9649">
        <row r="9">
          <cell r="A9" t="str">
            <v>A</v>
          </cell>
        </row>
      </sheetData>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ow r="9">
          <cell r="A9" t="str">
            <v>A</v>
          </cell>
        </row>
      </sheetData>
      <sheetData sheetId="9661">
        <row r="9">
          <cell r="A9" t="str">
            <v>A</v>
          </cell>
        </row>
      </sheetData>
      <sheetData sheetId="9662">
        <row r="9">
          <cell r="A9" t="str">
            <v>A</v>
          </cell>
        </row>
      </sheetData>
      <sheetData sheetId="9663">
        <row r="9">
          <cell r="A9" t="str">
            <v>A</v>
          </cell>
        </row>
      </sheetData>
      <sheetData sheetId="9664">
        <row r="9">
          <cell r="A9" t="str">
            <v>A</v>
          </cell>
        </row>
      </sheetData>
      <sheetData sheetId="9665">
        <row r="9">
          <cell r="A9" t="str">
            <v>A</v>
          </cell>
        </row>
      </sheetData>
      <sheetData sheetId="9666">
        <row r="9">
          <cell r="A9" t="str">
            <v>A</v>
          </cell>
        </row>
      </sheetData>
      <sheetData sheetId="9667">
        <row r="9">
          <cell r="A9" t="str">
            <v>A</v>
          </cell>
        </row>
      </sheetData>
      <sheetData sheetId="9668">
        <row r="9">
          <cell r="A9" t="str">
            <v>A</v>
          </cell>
        </row>
      </sheetData>
      <sheetData sheetId="9669">
        <row r="9">
          <cell r="A9" t="str">
            <v>A</v>
          </cell>
        </row>
      </sheetData>
      <sheetData sheetId="9670">
        <row r="9">
          <cell r="A9" t="str">
            <v>A</v>
          </cell>
        </row>
      </sheetData>
      <sheetData sheetId="9671">
        <row r="9">
          <cell r="A9" t="str">
            <v>A</v>
          </cell>
        </row>
      </sheetData>
      <sheetData sheetId="9672">
        <row r="9">
          <cell r="A9" t="str">
            <v>A</v>
          </cell>
        </row>
      </sheetData>
      <sheetData sheetId="9673">
        <row r="9">
          <cell r="A9" t="str">
            <v>A</v>
          </cell>
        </row>
      </sheetData>
      <sheetData sheetId="9674">
        <row r="9">
          <cell r="A9" t="str">
            <v>A</v>
          </cell>
        </row>
      </sheetData>
      <sheetData sheetId="9675">
        <row r="9">
          <cell r="A9" t="str">
            <v>A</v>
          </cell>
        </row>
      </sheetData>
      <sheetData sheetId="9676">
        <row r="9">
          <cell r="A9" t="str">
            <v>A</v>
          </cell>
        </row>
      </sheetData>
      <sheetData sheetId="9677">
        <row r="9">
          <cell r="A9" t="str">
            <v>A</v>
          </cell>
        </row>
      </sheetData>
      <sheetData sheetId="9678">
        <row r="9">
          <cell r="A9" t="str">
            <v>A</v>
          </cell>
        </row>
      </sheetData>
      <sheetData sheetId="9679">
        <row r="9">
          <cell r="A9" t="str">
            <v>A</v>
          </cell>
        </row>
      </sheetData>
      <sheetData sheetId="9680">
        <row r="9">
          <cell r="A9" t="str">
            <v>A</v>
          </cell>
        </row>
      </sheetData>
      <sheetData sheetId="9681">
        <row r="9">
          <cell r="A9" t="str">
            <v>A</v>
          </cell>
        </row>
      </sheetData>
      <sheetData sheetId="9682">
        <row r="9">
          <cell r="A9" t="str">
            <v>A</v>
          </cell>
        </row>
      </sheetData>
      <sheetData sheetId="9683">
        <row r="9">
          <cell r="A9" t="str">
            <v>A</v>
          </cell>
        </row>
      </sheetData>
      <sheetData sheetId="9684">
        <row r="9">
          <cell r="A9" t="str">
            <v>A</v>
          </cell>
        </row>
      </sheetData>
      <sheetData sheetId="9685">
        <row r="9">
          <cell r="A9" t="str">
            <v>A</v>
          </cell>
        </row>
      </sheetData>
      <sheetData sheetId="9686">
        <row r="9">
          <cell r="A9" t="str">
            <v>A</v>
          </cell>
        </row>
      </sheetData>
      <sheetData sheetId="9687">
        <row r="9">
          <cell r="A9" t="str">
            <v>A</v>
          </cell>
        </row>
      </sheetData>
      <sheetData sheetId="9688">
        <row r="9">
          <cell r="A9" t="str">
            <v>A</v>
          </cell>
        </row>
      </sheetData>
      <sheetData sheetId="9689" refreshError="1"/>
      <sheetData sheetId="9690">
        <row r="9">
          <cell r="A9" t="str">
            <v>A</v>
          </cell>
        </row>
      </sheetData>
      <sheetData sheetId="9691">
        <row r="9">
          <cell r="A9" t="str">
            <v>A</v>
          </cell>
        </row>
      </sheetData>
      <sheetData sheetId="9692">
        <row r="9">
          <cell r="A9" t="str">
            <v>A</v>
          </cell>
        </row>
      </sheetData>
      <sheetData sheetId="9693">
        <row r="9">
          <cell r="A9" t="str">
            <v>A</v>
          </cell>
        </row>
      </sheetData>
      <sheetData sheetId="9694">
        <row r="9">
          <cell r="A9" t="str">
            <v>A</v>
          </cell>
        </row>
      </sheetData>
      <sheetData sheetId="9695">
        <row r="9">
          <cell r="A9" t="str">
            <v>A</v>
          </cell>
        </row>
      </sheetData>
      <sheetData sheetId="9696">
        <row r="9">
          <cell r="A9" t="str">
            <v>A</v>
          </cell>
        </row>
      </sheetData>
      <sheetData sheetId="9697">
        <row r="9">
          <cell r="A9" t="str">
            <v>A</v>
          </cell>
        </row>
      </sheetData>
      <sheetData sheetId="9698">
        <row r="9">
          <cell r="A9" t="str">
            <v>A</v>
          </cell>
        </row>
      </sheetData>
      <sheetData sheetId="9699">
        <row r="9">
          <cell r="A9" t="str">
            <v>A</v>
          </cell>
        </row>
      </sheetData>
      <sheetData sheetId="9700" refreshError="1"/>
      <sheetData sheetId="9701">
        <row r="9">
          <cell r="A9" t="str">
            <v>A</v>
          </cell>
        </row>
      </sheetData>
      <sheetData sheetId="9702">
        <row r="9">
          <cell r="A9" t="str">
            <v>A</v>
          </cell>
        </row>
      </sheetData>
      <sheetData sheetId="9703">
        <row r="9">
          <cell r="A9" t="str">
            <v>A</v>
          </cell>
        </row>
      </sheetData>
      <sheetData sheetId="9704">
        <row r="9">
          <cell r="A9" t="str">
            <v>A</v>
          </cell>
        </row>
      </sheetData>
      <sheetData sheetId="9705">
        <row r="9">
          <cell r="A9" t="str">
            <v>A</v>
          </cell>
        </row>
      </sheetData>
      <sheetData sheetId="9706">
        <row r="9">
          <cell r="A9" t="str">
            <v>A</v>
          </cell>
        </row>
      </sheetData>
      <sheetData sheetId="9707">
        <row r="9">
          <cell r="A9" t="str">
            <v>A</v>
          </cell>
        </row>
      </sheetData>
      <sheetData sheetId="9708">
        <row r="9">
          <cell r="A9" t="str">
            <v>A</v>
          </cell>
        </row>
      </sheetData>
      <sheetData sheetId="9709">
        <row r="9">
          <cell r="A9" t="str">
            <v>A</v>
          </cell>
        </row>
      </sheetData>
      <sheetData sheetId="9710">
        <row r="9">
          <cell r="A9" t="str">
            <v>A</v>
          </cell>
        </row>
      </sheetData>
      <sheetData sheetId="9711">
        <row r="9">
          <cell r="A9" t="str">
            <v>A</v>
          </cell>
        </row>
      </sheetData>
      <sheetData sheetId="9712">
        <row r="9">
          <cell r="A9" t="str">
            <v>A</v>
          </cell>
        </row>
      </sheetData>
      <sheetData sheetId="9713">
        <row r="9">
          <cell r="A9" t="str">
            <v>A</v>
          </cell>
        </row>
      </sheetData>
      <sheetData sheetId="9714">
        <row r="9">
          <cell r="A9" t="str">
            <v>A</v>
          </cell>
        </row>
      </sheetData>
      <sheetData sheetId="9715">
        <row r="9">
          <cell r="A9" t="str">
            <v>A</v>
          </cell>
        </row>
      </sheetData>
      <sheetData sheetId="9716">
        <row r="9">
          <cell r="A9" t="str">
            <v>A</v>
          </cell>
        </row>
      </sheetData>
      <sheetData sheetId="9717">
        <row r="9">
          <cell r="A9" t="str">
            <v>A</v>
          </cell>
        </row>
      </sheetData>
      <sheetData sheetId="9718">
        <row r="9">
          <cell r="A9" t="str">
            <v>A</v>
          </cell>
        </row>
      </sheetData>
      <sheetData sheetId="9719">
        <row r="9">
          <cell r="A9" t="str">
            <v>A</v>
          </cell>
        </row>
      </sheetData>
      <sheetData sheetId="9720">
        <row r="9">
          <cell r="A9" t="str">
            <v>A</v>
          </cell>
        </row>
      </sheetData>
      <sheetData sheetId="9721">
        <row r="9">
          <cell r="A9" t="str">
            <v>A</v>
          </cell>
        </row>
      </sheetData>
      <sheetData sheetId="9722">
        <row r="9">
          <cell r="A9" t="str">
            <v>A</v>
          </cell>
        </row>
      </sheetData>
      <sheetData sheetId="9723">
        <row r="9">
          <cell r="A9" t="str">
            <v>A</v>
          </cell>
        </row>
      </sheetData>
      <sheetData sheetId="9724">
        <row r="9">
          <cell r="A9" t="str">
            <v>A</v>
          </cell>
        </row>
      </sheetData>
      <sheetData sheetId="9725">
        <row r="9">
          <cell r="A9" t="str">
            <v>A</v>
          </cell>
        </row>
      </sheetData>
      <sheetData sheetId="9726">
        <row r="9">
          <cell r="A9" t="str">
            <v>A</v>
          </cell>
        </row>
      </sheetData>
      <sheetData sheetId="9727">
        <row r="9">
          <cell r="A9" t="str">
            <v>A</v>
          </cell>
        </row>
      </sheetData>
      <sheetData sheetId="9728">
        <row r="9">
          <cell r="A9" t="str">
            <v>A</v>
          </cell>
        </row>
      </sheetData>
      <sheetData sheetId="9729">
        <row r="9">
          <cell r="A9" t="str">
            <v>A</v>
          </cell>
        </row>
      </sheetData>
      <sheetData sheetId="9730">
        <row r="9">
          <cell r="A9" t="str">
            <v>A</v>
          </cell>
        </row>
      </sheetData>
      <sheetData sheetId="9731">
        <row r="9">
          <cell r="A9" t="str">
            <v>A</v>
          </cell>
        </row>
      </sheetData>
      <sheetData sheetId="9732">
        <row r="9">
          <cell r="A9" t="str">
            <v>A</v>
          </cell>
        </row>
      </sheetData>
      <sheetData sheetId="9733">
        <row r="9">
          <cell r="A9" t="str">
            <v>A</v>
          </cell>
        </row>
      </sheetData>
      <sheetData sheetId="9734">
        <row r="9">
          <cell r="A9" t="str">
            <v>A</v>
          </cell>
        </row>
      </sheetData>
      <sheetData sheetId="9735"/>
      <sheetData sheetId="9736">
        <row r="9">
          <cell r="A9" t="str">
            <v>A</v>
          </cell>
        </row>
      </sheetData>
      <sheetData sheetId="9737">
        <row r="9">
          <cell r="A9" t="str">
            <v>A</v>
          </cell>
        </row>
      </sheetData>
      <sheetData sheetId="9738">
        <row r="9">
          <cell r="A9" t="str">
            <v>A</v>
          </cell>
        </row>
      </sheetData>
      <sheetData sheetId="9739">
        <row r="9">
          <cell r="A9" t="str">
            <v>A</v>
          </cell>
        </row>
      </sheetData>
      <sheetData sheetId="9740">
        <row r="9">
          <cell r="A9" t="str">
            <v>A</v>
          </cell>
        </row>
      </sheetData>
      <sheetData sheetId="9741">
        <row r="9">
          <cell r="A9" t="str">
            <v>A</v>
          </cell>
        </row>
      </sheetData>
      <sheetData sheetId="9742">
        <row r="9">
          <cell r="A9" t="str">
            <v>A</v>
          </cell>
        </row>
      </sheetData>
      <sheetData sheetId="9743">
        <row r="9">
          <cell r="A9" t="str">
            <v>A</v>
          </cell>
        </row>
      </sheetData>
      <sheetData sheetId="9744">
        <row r="9">
          <cell r="A9" t="str">
            <v>A</v>
          </cell>
        </row>
      </sheetData>
      <sheetData sheetId="9745">
        <row r="9">
          <cell r="A9" t="str">
            <v>A</v>
          </cell>
        </row>
      </sheetData>
      <sheetData sheetId="9746">
        <row r="9">
          <cell r="A9" t="str">
            <v>A</v>
          </cell>
        </row>
      </sheetData>
      <sheetData sheetId="9747" refreshError="1"/>
      <sheetData sheetId="9748" refreshError="1"/>
      <sheetData sheetId="9749" refreshError="1"/>
      <sheetData sheetId="9750" refreshError="1"/>
      <sheetData sheetId="9751" refreshError="1"/>
      <sheetData sheetId="9752"/>
      <sheetData sheetId="9753">
        <row r="9">
          <cell r="A9" t="str">
            <v>A</v>
          </cell>
        </row>
      </sheetData>
      <sheetData sheetId="9754"/>
      <sheetData sheetId="9755"/>
      <sheetData sheetId="9756"/>
      <sheetData sheetId="9757"/>
      <sheetData sheetId="9758">
        <row r="9">
          <cell r="A9" t="str">
            <v>A</v>
          </cell>
        </row>
      </sheetData>
      <sheetData sheetId="9759">
        <row r="9">
          <cell r="A9" t="str">
            <v>A</v>
          </cell>
        </row>
      </sheetData>
      <sheetData sheetId="9760">
        <row r="9">
          <cell r="A9" t="str">
            <v>A</v>
          </cell>
        </row>
      </sheetData>
      <sheetData sheetId="9761">
        <row r="9">
          <cell r="A9" t="str">
            <v>A</v>
          </cell>
        </row>
      </sheetData>
      <sheetData sheetId="9762">
        <row r="9">
          <cell r="A9" t="str">
            <v>A</v>
          </cell>
        </row>
      </sheetData>
      <sheetData sheetId="9763">
        <row r="9">
          <cell r="A9" t="str">
            <v>A</v>
          </cell>
        </row>
      </sheetData>
      <sheetData sheetId="9764">
        <row r="9">
          <cell r="A9" t="str">
            <v>A</v>
          </cell>
        </row>
      </sheetData>
      <sheetData sheetId="9765">
        <row r="9">
          <cell r="A9" t="str">
            <v>A</v>
          </cell>
        </row>
      </sheetData>
      <sheetData sheetId="9766">
        <row r="9">
          <cell r="A9" t="str">
            <v>A</v>
          </cell>
        </row>
      </sheetData>
      <sheetData sheetId="9767">
        <row r="9">
          <cell r="A9" t="str">
            <v>A</v>
          </cell>
        </row>
      </sheetData>
      <sheetData sheetId="9768">
        <row r="9">
          <cell r="A9" t="str">
            <v>A</v>
          </cell>
        </row>
      </sheetData>
      <sheetData sheetId="9769">
        <row r="9">
          <cell r="A9" t="str">
            <v>A</v>
          </cell>
        </row>
      </sheetData>
      <sheetData sheetId="9770">
        <row r="9">
          <cell r="A9" t="str">
            <v>A</v>
          </cell>
        </row>
      </sheetData>
      <sheetData sheetId="9771">
        <row r="9">
          <cell r="A9" t="str">
            <v>A</v>
          </cell>
        </row>
      </sheetData>
      <sheetData sheetId="9772" refreshError="1"/>
      <sheetData sheetId="9773" refreshError="1"/>
      <sheetData sheetId="9774">
        <row r="9">
          <cell r="A9" t="str">
            <v>A</v>
          </cell>
        </row>
      </sheetData>
      <sheetData sheetId="9775">
        <row r="9">
          <cell r="A9" t="str">
            <v>A</v>
          </cell>
        </row>
      </sheetData>
      <sheetData sheetId="9776">
        <row r="9">
          <cell r="A9" t="str">
            <v>A</v>
          </cell>
        </row>
      </sheetData>
      <sheetData sheetId="9777">
        <row r="9">
          <cell r="A9" t="str">
            <v>A</v>
          </cell>
        </row>
      </sheetData>
      <sheetData sheetId="9778">
        <row r="9">
          <cell r="A9" t="str">
            <v>A</v>
          </cell>
        </row>
      </sheetData>
      <sheetData sheetId="9779" refreshError="1"/>
      <sheetData sheetId="9780">
        <row r="9">
          <cell r="A9" t="str">
            <v>A</v>
          </cell>
        </row>
      </sheetData>
      <sheetData sheetId="9781">
        <row r="9">
          <cell r="A9" t="str">
            <v>A</v>
          </cell>
        </row>
      </sheetData>
      <sheetData sheetId="9782">
        <row r="9">
          <cell r="A9" t="str">
            <v>A</v>
          </cell>
        </row>
      </sheetData>
      <sheetData sheetId="9783">
        <row r="9">
          <cell r="A9" t="str">
            <v>A</v>
          </cell>
        </row>
      </sheetData>
      <sheetData sheetId="9784">
        <row r="9">
          <cell r="A9" t="str">
            <v>A</v>
          </cell>
        </row>
      </sheetData>
      <sheetData sheetId="9785">
        <row r="9">
          <cell r="A9" t="str">
            <v>A</v>
          </cell>
        </row>
      </sheetData>
      <sheetData sheetId="9786">
        <row r="9">
          <cell r="A9" t="str">
            <v>A</v>
          </cell>
        </row>
      </sheetData>
      <sheetData sheetId="9787">
        <row r="9">
          <cell r="A9" t="str">
            <v>A</v>
          </cell>
        </row>
      </sheetData>
      <sheetData sheetId="9788">
        <row r="9">
          <cell r="A9" t="str">
            <v>A</v>
          </cell>
        </row>
      </sheetData>
      <sheetData sheetId="9789">
        <row r="9">
          <cell r="A9" t="str">
            <v>A</v>
          </cell>
        </row>
      </sheetData>
      <sheetData sheetId="9790">
        <row r="9">
          <cell r="A9" t="str">
            <v>A</v>
          </cell>
        </row>
      </sheetData>
      <sheetData sheetId="9791">
        <row r="9">
          <cell r="A9" t="str">
            <v>A</v>
          </cell>
        </row>
      </sheetData>
      <sheetData sheetId="9792">
        <row r="9">
          <cell r="A9" t="str">
            <v>A</v>
          </cell>
        </row>
      </sheetData>
      <sheetData sheetId="9793">
        <row r="9">
          <cell r="A9" t="str">
            <v>A</v>
          </cell>
        </row>
      </sheetData>
      <sheetData sheetId="9794">
        <row r="9">
          <cell r="A9" t="str">
            <v>A</v>
          </cell>
        </row>
      </sheetData>
      <sheetData sheetId="9795" refreshError="1"/>
      <sheetData sheetId="9796">
        <row r="9">
          <cell r="A9" t="str">
            <v>A</v>
          </cell>
        </row>
      </sheetData>
      <sheetData sheetId="9797">
        <row r="9">
          <cell r="A9" t="str">
            <v>A</v>
          </cell>
        </row>
      </sheetData>
      <sheetData sheetId="9798"/>
      <sheetData sheetId="9799">
        <row r="9">
          <cell r="A9" t="str">
            <v>A</v>
          </cell>
        </row>
      </sheetData>
      <sheetData sheetId="9800">
        <row r="9">
          <cell r="A9" t="str">
            <v>A</v>
          </cell>
        </row>
      </sheetData>
      <sheetData sheetId="9801">
        <row r="9">
          <cell r="A9" t="str">
            <v>A</v>
          </cell>
        </row>
      </sheetData>
      <sheetData sheetId="9802">
        <row r="9">
          <cell r="A9" t="str">
            <v>A</v>
          </cell>
        </row>
      </sheetData>
      <sheetData sheetId="9803">
        <row r="9">
          <cell r="A9" t="str">
            <v>A</v>
          </cell>
        </row>
      </sheetData>
      <sheetData sheetId="9804">
        <row r="9">
          <cell r="A9" t="str">
            <v>A</v>
          </cell>
        </row>
      </sheetData>
      <sheetData sheetId="9805">
        <row r="9">
          <cell r="A9" t="str">
            <v>A</v>
          </cell>
        </row>
      </sheetData>
      <sheetData sheetId="9806">
        <row r="9">
          <cell r="A9" t="str">
            <v>A</v>
          </cell>
        </row>
      </sheetData>
      <sheetData sheetId="9807">
        <row r="9">
          <cell r="A9" t="str">
            <v>A</v>
          </cell>
        </row>
      </sheetData>
      <sheetData sheetId="9808">
        <row r="9">
          <cell r="A9" t="str">
            <v>A</v>
          </cell>
        </row>
      </sheetData>
      <sheetData sheetId="9809" refreshError="1"/>
      <sheetData sheetId="9810">
        <row r="9">
          <cell r="A9" t="str">
            <v>A</v>
          </cell>
        </row>
      </sheetData>
      <sheetData sheetId="9811">
        <row r="9">
          <cell r="A9" t="str">
            <v>A</v>
          </cell>
        </row>
      </sheetData>
      <sheetData sheetId="9812">
        <row r="9">
          <cell r="A9" t="str">
            <v>A</v>
          </cell>
        </row>
      </sheetData>
      <sheetData sheetId="9813">
        <row r="9">
          <cell r="A9" t="str">
            <v>A</v>
          </cell>
        </row>
      </sheetData>
      <sheetData sheetId="9814">
        <row r="9">
          <cell r="A9" t="str">
            <v>A</v>
          </cell>
        </row>
      </sheetData>
      <sheetData sheetId="9815">
        <row r="9">
          <cell r="A9" t="str">
            <v>A</v>
          </cell>
        </row>
      </sheetData>
      <sheetData sheetId="9816">
        <row r="9">
          <cell r="A9" t="str">
            <v>A</v>
          </cell>
        </row>
      </sheetData>
      <sheetData sheetId="9817">
        <row r="9">
          <cell r="A9" t="str">
            <v>A</v>
          </cell>
        </row>
      </sheetData>
      <sheetData sheetId="9818">
        <row r="9">
          <cell r="A9" t="str">
            <v>A</v>
          </cell>
        </row>
      </sheetData>
      <sheetData sheetId="9819">
        <row r="9">
          <cell r="A9" t="str">
            <v>A</v>
          </cell>
        </row>
      </sheetData>
      <sheetData sheetId="9820">
        <row r="9">
          <cell r="A9" t="str">
            <v>A</v>
          </cell>
        </row>
      </sheetData>
      <sheetData sheetId="9821">
        <row r="9">
          <cell r="A9" t="str">
            <v>A</v>
          </cell>
        </row>
      </sheetData>
      <sheetData sheetId="9822">
        <row r="9">
          <cell r="A9" t="str">
            <v>A</v>
          </cell>
        </row>
      </sheetData>
      <sheetData sheetId="9823">
        <row r="9">
          <cell r="A9" t="str">
            <v>A</v>
          </cell>
        </row>
      </sheetData>
      <sheetData sheetId="9824">
        <row r="9">
          <cell r="A9" t="str">
            <v>A</v>
          </cell>
        </row>
      </sheetData>
      <sheetData sheetId="9825">
        <row r="9">
          <cell r="A9" t="str">
            <v>A</v>
          </cell>
        </row>
      </sheetData>
      <sheetData sheetId="9826">
        <row r="9">
          <cell r="A9" t="str">
            <v>A</v>
          </cell>
        </row>
      </sheetData>
      <sheetData sheetId="9827">
        <row r="9">
          <cell r="A9" t="str">
            <v>A</v>
          </cell>
        </row>
      </sheetData>
      <sheetData sheetId="9828">
        <row r="9">
          <cell r="A9" t="str">
            <v>A</v>
          </cell>
        </row>
      </sheetData>
      <sheetData sheetId="9829">
        <row r="9">
          <cell r="A9" t="str">
            <v>A</v>
          </cell>
        </row>
      </sheetData>
      <sheetData sheetId="9830">
        <row r="9">
          <cell r="A9" t="str">
            <v>A</v>
          </cell>
        </row>
      </sheetData>
      <sheetData sheetId="9831">
        <row r="9">
          <cell r="A9" t="str">
            <v>A</v>
          </cell>
        </row>
      </sheetData>
      <sheetData sheetId="9832">
        <row r="9">
          <cell r="A9" t="str">
            <v>A</v>
          </cell>
        </row>
      </sheetData>
      <sheetData sheetId="9833">
        <row r="9">
          <cell r="A9" t="str">
            <v>A</v>
          </cell>
        </row>
      </sheetData>
      <sheetData sheetId="9834">
        <row r="9">
          <cell r="A9" t="str">
            <v>A</v>
          </cell>
        </row>
      </sheetData>
      <sheetData sheetId="9835">
        <row r="9">
          <cell r="A9" t="str">
            <v>A</v>
          </cell>
        </row>
      </sheetData>
      <sheetData sheetId="9836">
        <row r="9">
          <cell r="A9" t="str">
            <v>A</v>
          </cell>
        </row>
      </sheetData>
      <sheetData sheetId="9837">
        <row r="9">
          <cell r="A9" t="str">
            <v>A</v>
          </cell>
        </row>
      </sheetData>
      <sheetData sheetId="9838">
        <row r="9">
          <cell r="A9" t="str">
            <v>A</v>
          </cell>
        </row>
      </sheetData>
      <sheetData sheetId="9839">
        <row r="9">
          <cell r="A9" t="str">
            <v>A</v>
          </cell>
        </row>
      </sheetData>
      <sheetData sheetId="9840">
        <row r="9">
          <cell r="A9" t="str">
            <v>A</v>
          </cell>
        </row>
      </sheetData>
      <sheetData sheetId="9841">
        <row r="9">
          <cell r="A9" t="str">
            <v>A</v>
          </cell>
        </row>
      </sheetData>
      <sheetData sheetId="9842">
        <row r="9">
          <cell r="A9" t="str">
            <v>A</v>
          </cell>
        </row>
      </sheetData>
      <sheetData sheetId="9843">
        <row r="9">
          <cell r="A9" t="str">
            <v>A</v>
          </cell>
        </row>
      </sheetData>
      <sheetData sheetId="9844">
        <row r="9">
          <cell r="A9" t="str">
            <v>A</v>
          </cell>
        </row>
      </sheetData>
      <sheetData sheetId="9845">
        <row r="9">
          <cell r="A9" t="str">
            <v>A</v>
          </cell>
        </row>
      </sheetData>
      <sheetData sheetId="9846">
        <row r="9">
          <cell r="A9" t="str">
            <v>A</v>
          </cell>
        </row>
      </sheetData>
      <sheetData sheetId="9847">
        <row r="9">
          <cell r="A9" t="str">
            <v>A</v>
          </cell>
        </row>
      </sheetData>
      <sheetData sheetId="9848">
        <row r="9">
          <cell r="A9" t="str">
            <v>A</v>
          </cell>
        </row>
      </sheetData>
      <sheetData sheetId="9849">
        <row r="9">
          <cell r="A9" t="str">
            <v>A</v>
          </cell>
        </row>
      </sheetData>
      <sheetData sheetId="9850">
        <row r="9">
          <cell r="A9" t="str">
            <v>A</v>
          </cell>
        </row>
      </sheetData>
      <sheetData sheetId="9851">
        <row r="9">
          <cell r="A9" t="str">
            <v>A</v>
          </cell>
        </row>
      </sheetData>
      <sheetData sheetId="9852">
        <row r="9">
          <cell r="A9" t="str">
            <v>A</v>
          </cell>
        </row>
      </sheetData>
      <sheetData sheetId="9853">
        <row r="9">
          <cell r="A9" t="str">
            <v>A</v>
          </cell>
        </row>
      </sheetData>
      <sheetData sheetId="9854">
        <row r="9">
          <cell r="A9" t="str">
            <v>A</v>
          </cell>
        </row>
      </sheetData>
      <sheetData sheetId="9855">
        <row r="9">
          <cell r="A9" t="str">
            <v>A</v>
          </cell>
        </row>
      </sheetData>
      <sheetData sheetId="9856">
        <row r="9">
          <cell r="A9" t="str">
            <v>A</v>
          </cell>
        </row>
      </sheetData>
      <sheetData sheetId="9857">
        <row r="9">
          <cell r="A9" t="str">
            <v>A</v>
          </cell>
        </row>
      </sheetData>
      <sheetData sheetId="9858">
        <row r="9">
          <cell r="A9" t="str">
            <v>A</v>
          </cell>
        </row>
      </sheetData>
      <sheetData sheetId="9859">
        <row r="9">
          <cell r="A9" t="str">
            <v>A</v>
          </cell>
        </row>
      </sheetData>
      <sheetData sheetId="9860">
        <row r="9">
          <cell r="A9" t="str">
            <v>A</v>
          </cell>
        </row>
      </sheetData>
      <sheetData sheetId="9861">
        <row r="9">
          <cell r="A9" t="str">
            <v>A</v>
          </cell>
        </row>
      </sheetData>
      <sheetData sheetId="9862">
        <row r="9">
          <cell r="A9" t="str">
            <v>A</v>
          </cell>
        </row>
      </sheetData>
      <sheetData sheetId="9863">
        <row r="9">
          <cell r="A9" t="str">
            <v>A</v>
          </cell>
        </row>
      </sheetData>
      <sheetData sheetId="9864">
        <row r="9">
          <cell r="A9" t="str">
            <v>A</v>
          </cell>
        </row>
      </sheetData>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ow r="9">
          <cell r="A9" t="str">
            <v>A</v>
          </cell>
        </row>
      </sheetData>
      <sheetData sheetId="9887">
        <row r="9">
          <cell r="A9" t="str">
            <v>A</v>
          </cell>
        </row>
      </sheetData>
      <sheetData sheetId="9888">
        <row r="9">
          <cell r="A9" t="str">
            <v>A</v>
          </cell>
        </row>
      </sheetData>
      <sheetData sheetId="9889">
        <row r="9">
          <cell r="A9" t="str">
            <v>A</v>
          </cell>
        </row>
      </sheetData>
      <sheetData sheetId="9890">
        <row r="9">
          <cell r="A9" t="str">
            <v>A</v>
          </cell>
        </row>
      </sheetData>
      <sheetData sheetId="9891">
        <row r="9">
          <cell r="A9" t="str">
            <v>A</v>
          </cell>
        </row>
      </sheetData>
      <sheetData sheetId="9892">
        <row r="9">
          <cell r="A9" t="str">
            <v>A</v>
          </cell>
        </row>
      </sheetData>
      <sheetData sheetId="9893">
        <row r="9">
          <cell r="A9" t="str">
            <v>A</v>
          </cell>
        </row>
      </sheetData>
      <sheetData sheetId="9894">
        <row r="9">
          <cell r="A9" t="str">
            <v>A</v>
          </cell>
        </row>
      </sheetData>
      <sheetData sheetId="9895">
        <row r="9">
          <cell r="A9" t="str">
            <v>A</v>
          </cell>
        </row>
      </sheetData>
      <sheetData sheetId="9896">
        <row r="9">
          <cell r="A9" t="str">
            <v>A</v>
          </cell>
        </row>
      </sheetData>
      <sheetData sheetId="9897">
        <row r="9">
          <cell r="A9" t="str">
            <v>A</v>
          </cell>
        </row>
      </sheetData>
      <sheetData sheetId="9898" refreshError="1"/>
      <sheetData sheetId="9899" refreshError="1"/>
      <sheetData sheetId="9900" refreshError="1"/>
      <sheetData sheetId="9901" refreshError="1"/>
      <sheetData sheetId="9902" refreshError="1"/>
      <sheetData sheetId="9903" refreshError="1"/>
      <sheetData sheetId="9904"/>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ow r="9">
          <cell r="A9" t="str">
            <v>A</v>
          </cell>
        </row>
      </sheetData>
      <sheetData sheetId="9918">
        <row r="9">
          <cell r="A9" t="str">
            <v>A</v>
          </cell>
        </row>
      </sheetData>
      <sheetData sheetId="9919">
        <row r="9">
          <cell r="A9" t="str">
            <v>A</v>
          </cell>
        </row>
      </sheetData>
      <sheetData sheetId="9920">
        <row r="9">
          <cell r="A9" t="str">
            <v>A</v>
          </cell>
        </row>
      </sheetData>
      <sheetData sheetId="9921">
        <row r="9">
          <cell r="A9" t="str">
            <v>A</v>
          </cell>
        </row>
      </sheetData>
      <sheetData sheetId="9922">
        <row r="9">
          <cell r="A9" t="str">
            <v>A</v>
          </cell>
        </row>
      </sheetData>
      <sheetData sheetId="9923">
        <row r="9">
          <cell r="A9" t="str">
            <v>A</v>
          </cell>
        </row>
      </sheetData>
      <sheetData sheetId="9924">
        <row r="9">
          <cell r="A9" t="str">
            <v>A</v>
          </cell>
        </row>
      </sheetData>
      <sheetData sheetId="9925">
        <row r="9">
          <cell r="A9" t="str">
            <v>A</v>
          </cell>
        </row>
      </sheetData>
      <sheetData sheetId="9926">
        <row r="9">
          <cell r="A9" t="str">
            <v>A</v>
          </cell>
        </row>
      </sheetData>
      <sheetData sheetId="9927">
        <row r="9">
          <cell r="A9" t="str">
            <v>A</v>
          </cell>
        </row>
      </sheetData>
      <sheetData sheetId="9928">
        <row r="9">
          <cell r="A9" t="str">
            <v>A</v>
          </cell>
        </row>
      </sheetData>
      <sheetData sheetId="9929">
        <row r="9">
          <cell r="A9" t="str">
            <v>A</v>
          </cell>
        </row>
      </sheetData>
      <sheetData sheetId="9930">
        <row r="9">
          <cell r="A9" t="str">
            <v>A</v>
          </cell>
        </row>
      </sheetData>
      <sheetData sheetId="9931">
        <row r="9">
          <cell r="A9" t="str">
            <v>A</v>
          </cell>
        </row>
      </sheetData>
      <sheetData sheetId="9932">
        <row r="9">
          <cell r="A9" t="str">
            <v>A</v>
          </cell>
        </row>
      </sheetData>
      <sheetData sheetId="9933">
        <row r="9">
          <cell r="A9" t="str">
            <v>A</v>
          </cell>
        </row>
      </sheetData>
      <sheetData sheetId="9934">
        <row r="9">
          <cell r="A9" t="str">
            <v>A</v>
          </cell>
        </row>
      </sheetData>
      <sheetData sheetId="9935">
        <row r="9">
          <cell r="A9" t="str">
            <v>A</v>
          </cell>
        </row>
      </sheetData>
      <sheetData sheetId="9936">
        <row r="9">
          <cell r="A9" t="str">
            <v>A</v>
          </cell>
        </row>
      </sheetData>
      <sheetData sheetId="9937">
        <row r="9">
          <cell r="A9" t="str">
            <v>A</v>
          </cell>
        </row>
      </sheetData>
      <sheetData sheetId="9938">
        <row r="9">
          <cell r="A9" t="str">
            <v>A</v>
          </cell>
        </row>
      </sheetData>
      <sheetData sheetId="9939">
        <row r="9">
          <cell r="A9" t="str">
            <v>A</v>
          </cell>
        </row>
      </sheetData>
      <sheetData sheetId="9940">
        <row r="9">
          <cell r="A9" t="str">
            <v>A</v>
          </cell>
        </row>
      </sheetData>
      <sheetData sheetId="9941">
        <row r="9">
          <cell r="A9" t="str">
            <v>A</v>
          </cell>
        </row>
      </sheetData>
      <sheetData sheetId="9942">
        <row r="9">
          <cell r="A9" t="str">
            <v>A</v>
          </cell>
        </row>
      </sheetData>
      <sheetData sheetId="9943">
        <row r="9">
          <cell r="A9" t="str">
            <v>A</v>
          </cell>
        </row>
      </sheetData>
      <sheetData sheetId="9944">
        <row r="9">
          <cell r="A9" t="str">
            <v>A</v>
          </cell>
        </row>
      </sheetData>
      <sheetData sheetId="9945">
        <row r="9">
          <cell r="A9" t="str">
            <v>A</v>
          </cell>
        </row>
      </sheetData>
      <sheetData sheetId="9946">
        <row r="9">
          <cell r="A9" t="str">
            <v>A</v>
          </cell>
        </row>
      </sheetData>
      <sheetData sheetId="9947">
        <row r="9">
          <cell r="A9" t="str">
            <v>A</v>
          </cell>
        </row>
      </sheetData>
      <sheetData sheetId="9948">
        <row r="9">
          <cell r="A9" t="str">
            <v>A</v>
          </cell>
        </row>
      </sheetData>
      <sheetData sheetId="9949">
        <row r="9">
          <cell r="A9" t="str">
            <v>A</v>
          </cell>
        </row>
      </sheetData>
      <sheetData sheetId="9950">
        <row r="9">
          <cell r="A9" t="str">
            <v>A</v>
          </cell>
        </row>
      </sheetData>
      <sheetData sheetId="9951">
        <row r="9">
          <cell r="A9" t="str">
            <v>A</v>
          </cell>
        </row>
      </sheetData>
      <sheetData sheetId="9952">
        <row r="9">
          <cell r="A9" t="str">
            <v>A</v>
          </cell>
        </row>
      </sheetData>
      <sheetData sheetId="9953">
        <row r="9">
          <cell r="A9" t="str">
            <v>A</v>
          </cell>
        </row>
      </sheetData>
      <sheetData sheetId="9954">
        <row r="9">
          <cell r="A9" t="str">
            <v>A</v>
          </cell>
        </row>
      </sheetData>
      <sheetData sheetId="9955">
        <row r="9">
          <cell r="A9" t="str">
            <v>A</v>
          </cell>
        </row>
      </sheetData>
      <sheetData sheetId="9956">
        <row r="9">
          <cell r="A9" t="str">
            <v>A</v>
          </cell>
        </row>
      </sheetData>
      <sheetData sheetId="9957">
        <row r="9">
          <cell r="A9" t="str">
            <v>A</v>
          </cell>
        </row>
      </sheetData>
      <sheetData sheetId="9958">
        <row r="9">
          <cell r="A9" t="str">
            <v>A</v>
          </cell>
        </row>
      </sheetData>
      <sheetData sheetId="9959">
        <row r="9">
          <cell r="A9" t="str">
            <v>A</v>
          </cell>
        </row>
      </sheetData>
      <sheetData sheetId="9960">
        <row r="9">
          <cell r="A9" t="str">
            <v>A</v>
          </cell>
        </row>
      </sheetData>
      <sheetData sheetId="9961">
        <row r="9">
          <cell r="A9" t="str">
            <v>A</v>
          </cell>
        </row>
      </sheetData>
      <sheetData sheetId="9962">
        <row r="9">
          <cell r="A9" t="str">
            <v>A</v>
          </cell>
        </row>
      </sheetData>
      <sheetData sheetId="9963">
        <row r="9">
          <cell r="A9" t="str">
            <v>A</v>
          </cell>
        </row>
      </sheetData>
      <sheetData sheetId="9964">
        <row r="9">
          <cell r="A9" t="str">
            <v>A</v>
          </cell>
        </row>
      </sheetData>
      <sheetData sheetId="9965">
        <row r="9">
          <cell r="A9" t="str">
            <v>A</v>
          </cell>
        </row>
      </sheetData>
      <sheetData sheetId="9966">
        <row r="9">
          <cell r="A9" t="str">
            <v>A</v>
          </cell>
        </row>
      </sheetData>
      <sheetData sheetId="9967">
        <row r="9">
          <cell r="A9" t="str">
            <v>A</v>
          </cell>
        </row>
      </sheetData>
      <sheetData sheetId="9968">
        <row r="9">
          <cell r="A9" t="str">
            <v>A</v>
          </cell>
        </row>
      </sheetData>
      <sheetData sheetId="9969">
        <row r="9">
          <cell r="A9" t="str">
            <v>A</v>
          </cell>
        </row>
      </sheetData>
      <sheetData sheetId="9970">
        <row r="9">
          <cell r="A9" t="str">
            <v>A</v>
          </cell>
        </row>
      </sheetData>
      <sheetData sheetId="9971">
        <row r="9">
          <cell r="A9" t="str">
            <v>A</v>
          </cell>
        </row>
      </sheetData>
      <sheetData sheetId="9972">
        <row r="9">
          <cell r="A9" t="str">
            <v>A</v>
          </cell>
        </row>
      </sheetData>
      <sheetData sheetId="9973">
        <row r="9">
          <cell r="A9" t="str">
            <v>A</v>
          </cell>
        </row>
      </sheetData>
      <sheetData sheetId="9974">
        <row r="9">
          <cell r="A9" t="str">
            <v>A</v>
          </cell>
        </row>
      </sheetData>
      <sheetData sheetId="9975">
        <row r="9">
          <cell r="A9" t="str">
            <v>A</v>
          </cell>
        </row>
      </sheetData>
      <sheetData sheetId="9976">
        <row r="9">
          <cell r="A9" t="str">
            <v>A</v>
          </cell>
        </row>
      </sheetData>
      <sheetData sheetId="9977">
        <row r="9">
          <cell r="A9" t="str">
            <v>A</v>
          </cell>
        </row>
      </sheetData>
      <sheetData sheetId="9978">
        <row r="9">
          <cell r="A9" t="str">
            <v>A</v>
          </cell>
        </row>
      </sheetData>
      <sheetData sheetId="9979">
        <row r="9">
          <cell r="A9" t="str">
            <v>A</v>
          </cell>
        </row>
      </sheetData>
      <sheetData sheetId="9980">
        <row r="9">
          <cell r="A9" t="str">
            <v>A</v>
          </cell>
        </row>
      </sheetData>
      <sheetData sheetId="9981">
        <row r="9">
          <cell r="A9" t="str">
            <v>A</v>
          </cell>
        </row>
      </sheetData>
      <sheetData sheetId="9982">
        <row r="9">
          <cell r="A9" t="str">
            <v>A</v>
          </cell>
        </row>
      </sheetData>
      <sheetData sheetId="9983">
        <row r="9">
          <cell r="A9" t="str">
            <v>A</v>
          </cell>
        </row>
      </sheetData>
      <sheetData sheetId="9984">
        <row r="9">
          <cell r="A9" t="str">
            <v>A</v>
          </cell>
        </row>
      </sheetData>
      <sheetData sheetId="9985">
        <row r="9">
          <cell r="A9" t="str">
            <v>A</v>
          </cell>
        </row>
      </sheetData>
      <sheetData sheetId="9986">
        <row r="9">
          <cell r="A9" t="str">
            <v>A</v>
          </cell>
        </row>
      </sheetData>
      <sheetData sheetId="9987">
        <row r="9">
          <cell r="A9" t="str">
            <v>A</v>
          </cell>
        </row>
      </sheetData>
      <sheetData sheetId="9988">
        <row r="9">
          <cell r="A9" t="str">
            <v>A</v>
          </cell>
        </row>
      </sheetData>
      <sheetData sheetId="9989">
        <row r="9">
          <cell r="A9" t="str">
            <v>A</v>
          </cell>
        </row>
      </sheetData>
      <sheetData sheetId="9990">
        <row r="9">
          <cell r="A9" t="str">
            <v>A</v>
          </cell>
        </row>
      </sheetData>
      <sheetData sheetId="9991">
        <row r="9">
          <cell r="A9" t="str">
            <v>A</v>
          </cell>
        </row>
      </sheetData>
      <sheetData sheetId="9992">
        <row r="9">
          <cell r="A9" t="str">
            <v>A</v>
          </cell>
        </row>
      </sheetData>
      <sheetData sheetId="9993">
        <row r="9">
          <cell r="A9" t="str">
            <v>A</v>
          </cell>
        </row>
      </sheetData>
      <sheetData sheetId="9994">
        <row r="9">
          <cell r="A9" t="str">
            <v>A</v>
          </cell>
        </row>
      </sheetData>
      <sheetData sheetId="9995">
        <row r="9">
          <cell r="A9" t="str">
            <v>A</v>
          </cell>
        </row>
      </sheetData>
      <sheetData sheetId="9996">
        <row r="9">
          <cell r="A9" t="str">
            <v>A</v>
          </cell>
        </row>
      </sheetData>
      <sheetData sheetId="9997">
        <row r="9">
          <cell r="A9" t="str">
            <v>A</v>
          </cell>
        </row>
      </sheetData>
      <sheetData sheetId="9998">
        <row r="9">
          <cell r="A9" t="str">
            <v>A</v>
          </cell>
        </row>
      </sheetData>
      <sheetData sheetId="9999">
        <row r="9">
          <cell r="A9" t="str">
            <v>A</v>
          </cell>
        </row>
      </sheetData>
      <sheetData sheetId="10000">
        <row r="9">
          <cell r="A9" t="str">
            <v>A</v>
          </cell>
        </row>
      </sheetData>
      <sheetData sheetId="10001">
        <row r="9">
          <cell r="A9" t="str">
            <v>A</v>
          </cell>
        </row>
      </sheetData>
      <sheetData sheetId="10002">
        <row r="9">
          <cell r="A9" t="str">
            <v>A</v>
          </cell>
        </row>
      </sheetData>
      <sheetData sheetId="10003">
        <row r="9">
          <cell r="A9" t="str">
            <v>A</v>
          </cell>
        </row>
      </sheetData>
      <sheetData sheetId="10004">
        <row r="9">
          <cell r="A9" t="str">
            <v>A</v>
          </cell>
        </row>
      </sheetData>
      <sheetData sheetId="10005">
        <row r="9">
          <cell r="A9" t="str">
            <v>A</v>
          </cell>
        </row>
      </sheetData>
      <sheetData sheetId="10006">
        <row r="9">
          <cell r="A9" t="str">
            <v>A</v>
          </cell>
        </row>
      </sheetData>
      <sheetData sheetId="10007">
        <row r="9">
          <cell r="A9" t="str">
            <v>A</v>
          </cell>
        </row>
      </sheetData>
      <sheetData sheetId="10008">
        <row r="9">
          <cell r="A9" t="str">
            <v>A</v>
          </cell>
        </row>
      </sheetData>
      <sheetData sheetId="10009">
        <row r="9">
          <cell r="A9" t="str">
            <v>A</v>
          </cell>
        </row>
      </sheetData>
      <sheetData sheetId="10010">
        <row r="9">
          <cell r="A9" t="str">
            <v>A</v>
          </cell>
        </row>
      </sheetData>
      <sheetData sheetId="10011">
        <row r="9">
          <cell r="A9" t="str">
            <v>A</v>
          </cell>
        </row>
      </sheetData>
      <sheetData sheetId="10012">
        <row r="9">
          <cell r="A9" t="str">
            <v>A</v>
          </cell>
        </row>
      </sheetData>
      <sheetData sheetId="10013">
        <row r="9">
          <cell r="A9" t="str">
            <v>A</v>
          </cell>
        </row>
      </sheetData>
      <sheetData sheetId="10014">
        <row r="9">
          <cell r="A9" t="str">
            <v>A</v>
          </cell>
        </row>
      </sheetData>
      <sheetData sheetId="10015">
        <row r="9">
          <cell r="A9" t="str">
            <v>A</v>
          </cell>
        </row>
      </sheetData>
      <sheetData sheetId="10016">
        <row r="9">
          <cell r="A9" t="str">
            <v>A</v>
          </cell>
        </row>
      </sheetData>
      <sheetData sheetId="10017">
        <row r="9">
          <cell r="A9" t="str">
            <v>A</v>
          </cell>
        </row>
      </sheetData>
      <sheetData sheetId="10018">
        <row r="9">
          <cell r="A9" t="str">
            <v>A</v>
          </cell>
        </row>
      </sheetData>
      <sheetData sheetId="10019">
        <row r="9">
          <cell r="A9" t="str">
            <v>A</v>
          </cell>
        </row>
      </sheetData>
      <sheetData sheetId="10020">
        <row r="9">
          <cell r="A9" t="str">
            <v>A</v>
          </cell>
        </row>
      </sheetData>
      <sheetData sheetId="10021">
        <row r="9">
          <cell r="A9" t="str">
            <v>A</v>
          </cell>
        </row>
      </sheetData>
      <sheetData sheetId="10022">
        <row r="9">
          <cell r="A9" t="str">
            <v>A</v>
          </cell>
        </row>
      </sheetData>
      <sheetData sheetId="10023">
        <row r="9">
          <cell r="A9" t="str">
            <v>A</v>
          </cell>
        </row>
      </sheetData>
      <sheetData sheetId="10024">
        <row r="9">
          <cell r="A9" t="str">
            <v>A</v>
          </cell>
        </row>
      </sheetData>
      <sheetData sheetId="10025">
        <row r="9">
          <cell r="A9" t="str">
            <v>A</v>
          </cell>
        </row>
      </sheetData>
      <sheetData sheetId="10026">
        <row r="9">
          <cell r="A9" t="str">
            <v>A</v>
          </cell>
        </row>
      </sheetData>
      <sheetData sheetId="10027">
        <row r="9">
          <cell r="A9" t="str">
            <v>A</v>
          </cell>
        </row>
      </sheetData>
      <sheetData sheetId="10028">
        <row r="9">
          <cell r="A9" t="str">
            <v>A</v>
          </cell>
        </row>
      </sheetData>
      <sheetData sheetId="10029">
        <row r="9">
          <cell r="A9" t="str">
            <v>A</v>
          </cell>
        </row>
      </sheetData>
      <sheetData sheetId="10030">
        <row r="9">
          <cell r="A9" t="str">
            <v>A</v>
          </cell>
        </row>
      </sheetData>
      <sheetData sheetId="10031">
        <row r="9">
          <cell r="A9" t="str">
            <v>A</v>
          </cell>
        </row>
      </sheetData>
      <sheetData sheetId="10032">
        <row r="9">
          <cell r="A9" t="str">
            <v>A</v>
          </cell>
        </row>
      </sheetData>
      <sheetData sheetId="10033">
        <row r="9">
          <cell r="A9" t="str">
            <v>A</v>
          </cell>
        </row>
      </sheetData>
      <sheetData sheetId="10034">
        <row r="9">
          <cell r="A9" t="str">
            <v>A</v>
          </cell>
        </row>
      </sheetData>
      <sheetData sheetId="10035">
        <row r="9">
          <cell r="A9" t="str">
            <v>A</v>
          </cell>
        </row>
      </sheetData>
      <sheetData sheetId="10036">
        <row r="9">
          <cell r="A9" t="str">
            <v>A</v>
          </cell>
        </row>
      </sheetData>
      <sheetData sheetId="10037">
        <row r="9">
          <cell r="A9" t="str">
            <v>A</v>
          </cell>
        </row>
      </sheetData>
      <sheetData sheetId="10038">
        <row r="9">
          <cell r="A9" t="str">
            <v>A</v>
          </cell>
        </row>
      </sheetData>
      <sheetData sheetId="10039">
        <row r="9">
          <cell r="A9" t="str">
            <v>A</v>
          </cell>
        </row>
      </sheetData>
      <sheetData sheetId="10040">
        <row r="9">
          <cell r="A9" t="str">
            <v>A</v>
          </cell>
        </row>
      </sheetData>
      <sheetData sheetId="10041">
        <row r="9">
          <cell r="A9" t="str">
            <v>A</v>
          </cell>
        </row>
      </sheetData>
      <sheetData sheetId="10042">
        <row r="9">
          <cell r="A9" t="str">
            <v>A</v>
          </cell>
        </row>
      </sheetData>
      <sheetData sheetId="10043">
        <row r="9">
          <cell r="A9" t="str">
            <v>A</v>
          </cell>
        </row>
      </sheetData>
      <sheetData sheetId="10044">
        <row r="9">
          <cell r="A9" t="str">
            <v>A</v>
          </cell>
        </row>
      </sheetData>
      <sheetData sheetId="10045">
        <row r="9">
          <cell r="A9" t="str">
            <v>A</v>
          </cell>
        </row>
      </sheetData>
      <sheetData sheetId="10046">
        <row r="9">
          <cell r="A9" t="str">
            <v>A</v>
          </cell>
        </row>
      </sheetData>
      <sheetData sheetId="10047">
        <row r="9">
          <cell r="A9" t="str">
            <v>A</v>
          </cell>
        </row>
      </sheetData>
      <sheetData sheetId="10048">
        <row r="9">
          <cell r="A9" t="str">
            <v>A</v>
          </cell>
        </row>
      </sheetData>
      <sheetData sheetId="10049">
        <row r="9">
          <cell r="A9" t="str">
            <v>A</v>
          </cell>
        </row>
      </sheetData>
      <sheetData sheetId="10050">
        <row r="9">
          <cell r="A9" t="str">
            <v>A</v>
          </cell>
        </row>
      </sheetData>
      <sheetData sheetId="10051">
        <row r="9">
          <cell r="A9" t="str">
            <v>A</v>
          </cell>
        </row>
      </sheetData>
      <sheetData sheetId="10052">
        <row r="9">
          <cell r="A9" t="str">
            <v>A</v>
          </cell>
        </row>
      </sheetData>
      <sheetData sheetId="10053">
        <row r="9">
          <cell r="A9" t="str">
            <v>A</v>
          </cell>
        </row>
      </sheetData>
      <sheetData sheetId="10054">
        <row r="9">
          <cell r="A9" t="str">
            <v>A</v>
          </cell>
        </row>
      </sheetData>
      <sheetData sheetId="10055">
        <row r="9">
          <cell r="A9" t="str">
            <v>A</v>
          </cell>
        </row>
      </sheetData>
      <sheetData sheetId="10056">
        <row r="9">
          <cell r="A9" t="str">
            <v>A</v>
          </cell>
        </row>
      </sheetData>
      <sheetData sheetId="10057">
        <row r="9">
          <cell r="A9" t="str">
            <v>A</v>
          </cell>
        </row>
      </sheetData>
      <sheetData sheetId="10058">
        <row r="9">
          <cell r="A9" t="str">
            <v>A</v>
          </cell>
        </row>
      </sheetData>
      <sheetData sheetId="10059">
        <row r="9">
          <cell r="A9" t="str">
            <v>A</v>
          </cell>
        </row>
      </sheetData>
      <sheetData sheetId="10060">
        <row r="9">
          <cell r="A9" t="str">
            <v>A</v>
          </cell>
        </row>
      </sheetData>
      <sheetData sheetId="10061">
        <row r="9">
          <cell r="A9" t="str">
            <v>A</v>
          </cell>
        </row>
      </sheetData>
      <sheetData sheetId="10062">
        <row r="9">
          <cell r="A9" t="str">
            <v>A</v>
          </cell>
        </row>
      </sheetData>
      <sheetData sheetId="10063">
        <row r="9">
          <cell r="A9" t="str">
            <v>A</v>
          </cell>
        </row>
      </sheetData>
      <sheetData sheetId="10064">
        <row r="9">
          <cell r="A9" t="str">
            <v>A</v>
          </cell>
        </row>
      </sheetData>
      <sheetData sheetId="10065">
        <row r="9">
          <cell r="A9" t="str">
            <v>A</v>
          </cell>
        </row>
      </sheetData>
      <sheetData sheetId="10066">
        <row r="9">
          <cell r="A9" t="str">
            <v>A</v>
          </cell>
        </row>
      </sheetData>
      <sheetData sheetId="10067">
        <row r="9">
          <cell r="A9" t="str">
            <v>A</v>
          </cell>
        </row>
      </sheetData>
      <sheetData sheetId="10068">
        <row r="9">
          <cell r="A9" t="str">
            <v>A</v>
          </cell>
        </row>
      </sheetData>
      <sheetData sheetId="10069">
        <row r="9">
          <cell r="A9" t="str">
            <v>A</v>
          </cell>
        </row>
      </sheetData>
      <sheetData sheetId="10070">
        <row r="9">
          <cell r="A9" t="str">
            <v>A</v>
          </cell>
        </row>
      </sheetData>
      <sheetData sheetId="10071">
        <row r="9">
          <cell r="A9" t="str">
            <v>A</v>
          </cell>
        </row>
      </sheetData>
      <sheetData sheetId="10072">
        <row r="9">
          <cell r="A9" t="str">
            <v>A</v>
          </cell>
        </row>
      </sheetData>
      <sheetData sheetId="10073">
        <row r="9">
          <cell r="A9" t="str">
            <v>A</v>
          </cell>
        </row>
      </sheetData>
      <sheetData sheetId="10074">
        <row r="9">
          <cell r="A9" t="str">
            <v>A</v>
          </cell>
        </row>
      </sheetData>
      <sheetData sheetId="10075">
        <row r="9">
          <cell r="A9" t="str">
            <v>A</v>
          </cell>
        </row>
      </sheetData>
      <sheetData sheetId="10076">
        <row r="9">
          <cell r="A9" t="str">
            <v>A</v>
          </cell>
        </row>
      </sheetData>
      <sheetData sheetId="10077">
        <row r="9">
          <cell r="A9" t="str">
            <v>A</v>
          </cell>
        </row>
      </sheetData>
      <sheetData sheetId="10078">
        <row r="9">
          <cell r="A9" t="str">
            <v>A</v>
          </cell>
        </row>
      </sheetData>
      <sheetData sheetId="10079">
        <row r="9">
          <cell r="A9" t="str">
            <v>A</v>
          </cell>
        </row>
      </sheetData>
      <sheetData sheetId="10080">
        <row r="9">
          <cell r="A9" t="str">
            <v>A</v>
          </cell>
        </row>
      </sheetData>
      <sheetData sheetId="10081">
        <row r="9">
          <cell r="A9" t="str">
            <v>A</v>
          </cell>
        </row>
      </sheetData>
      <sheetData sheetId="10082">
        <row r="9">
          <cell r="A9" t="str">
            <v>A</v>
          </cell>
        </row>
      </sheetData>
      <sheetData sheetId="10083">
        <row r="9">
          <cell r="A9" t="str">
            <v>A</v>
          </cell>
        </row>
      </sheetData>
      <sheetData sheetId="10084">
        <row r="9">
          <cell r="A9" t="str">
            <v>A</v>
          </cell>
        </row>
      </sheetData>
      <sheetData sheetId="10085">
        <row r="9">
          <cell r="A9" t="str">
            <v>A</v>
          </cell>
        </row>
      </sheetData>
      <sheetData sheetId="10086">
        <row r="9">
          <cell r="A9" t="str">
            <v>A</v>
          </cell>
        </row>
      </sheetData>
      <sheetData sheetId="10087">
        <row r="9">
          <cell r="A9" t="str">
            <v>A</v>
          </cell>
        </row>
      </sheetData>
      <sheetData sheetId="10088">
        <row r="9">
          <cell r="A9" t="str">
            <v>A</v>
          </cell>
        </row>
      </sheetData>
      <sheetData sheetId="10089">
        <row r="9">
          <cell r="A9" t="str">
            <v>A</v>
          </cell>
        </row>
      </sheetData>
      <sheetData sheetId="10090">
        <row r="9">
          <cell r="A9" t="str">
            <v>A</v>
          </cell>
        </row>
      </sheetData>
      <sheetData sheetId="10091">
        <row r="9">
          <cell r="A9" t="str">
            <v>A</v>
          </cell>
        </row>
      </sheetData>
      <sheetData sheetId="10092">
        <row r="9">
          <cell r="A9" t="str">
            <v>A</v>
          </cell>
        </row>
      </sheetData>
      <sheetData sheetId="10093">
        <row r="9">
          <cell r="A9" t="str">
            <v>A</v>
          </cell>
        </row>
      </sheetData>
      <sheetData sheetId="10094">
        <row r="9">
          <cell r="A9" t="str">
            <v>A</v>
          </cell>
        </row>
      </sheetData>
      <sheetData sheetId="10095">
        <row r="9">
          <cell r="A9" t="str">
            <v>A</v>
          </cell>
        </row>
      </sheetData>
      <sheetData sheetId="10096">
        <row r="9">
          <cell r="A9" t="str">
            <v>A</v>
          </cell>
        </row>
      </sheetData>
      <sheetData sheetId="10097">
        <row r="9">
          <cell r="A9" t="str">
            <v>A</v>
          </cell>
        </row>
      </sheetData>
      <sheetData sheetId="10098">
        <row r="9">
          <cell r="A9" t="str">
            <v>A</v>
          </cell>
        </row>
      </sheetData>
      <sheetData sheetId="10099">
        <row r="9">
          <cell r="A9" t="str">
            <v>A</v>
          </cell>
        </row>
      </sheetData>
      <sheetData sheetId="10100">
        <row r="9">
          <cell r="A9" t="str">
            <v>A</v>
          </cell>
        </row>
      </sheetData>
      <sheetData sheetId="10101">
        <row r="9">
          <cell r="A9" t="str">
            <v>A</v>
          </cell>
        </row>
      </sheetData>
      <sheetData sheetId="10102">
        <row r="9">
          <cell r="A9" t="str">
            <v>A</v>
          </cell>
        </row>
      </sheetData>
      <sheetData sheetId="10103">
        <row r="9">
          <cell r="A9" t="str">
            <v>A</v>
          </cell>
        </row>
      </sheetData>
      <sheetData sheetId="10104">
        <row r="9">
          <cell r="A9" t="str">
            <v>A</v>
          </cell>
        </row>
      </sheetData>
      <sheetData sheetId="10105">
        <row r="9">
          <cell r="A9" t="str">
            <v>A</v>
          </cell>
        </row>
      </sheetData>
      <sheetData sheetId="10106">
        <row r="9">
          <cell r="A9" t="str">
            <v>A</v>
          </cell>
        </row>
      </sheetData>
      <sheetData sheetId="10107">
        <row r="9">
          <cell r="A9" t="str">
            <v>A</v>
          </cell>
        </row>
      </sheetData>
      <sheetData sheetId="10108">
        <row r="9">
          <cell r="A9" t="str">
            <v>A</v>
          </cell>
        </row>
      </sheetData>
      <sheetData sheetId="10109">
        <row r="9">
          <cell r="A9" t="str">
            <v>A</v>
          </cell>
        </row>
      </sheetData>
      <sheetData sheetId="10110">
        <row r="9">
          <cell r="A9" t="str">
            <v>A</v>
          </cell>
        </row>
      </sheetData>
      <sheetData sheetId="10111">
        <row r="9">
          <cell r="A9" t="str">
            <v>A</v>
          </cell>
        </row>
      </sheetData>
      <sheetData sheetId="10112">
        <row r="9">
          <cell r="A9" t="str">
            <v>A</v>
          </cell>
        </row>
      </sheetData>
      <sheetData sheetId="10113">
        <row r="9">
          <cell r="A9" t="str">
            <v>A</v>
          </cell>
        </row>
      </sheetData>
      <sheetData sheetId="10114">
        <row r="9">
          <cell r="A9" t="str">
            <v>A</v>
          </cell>
        </row>
      </sheetData>
      <sheetData sheetId="10115">
        <row r="9">
          <cell r="A9" t="str">
            <v>A</v>
          </cell>
        </row>
      </sheetData>
      <sheetData sheetId="10116">
        <row r="9">
          <cell r="A9" t="str">
            <v>A</v>
          </cell>
        </row>
      </sheetData>
      <sheetData sheetId="10117">
        <row r="9">
          <cell r="A9" t="str">
            <v>A</v>
          </cell>
        </row>
      </sheetData>
      <sheetData sheetId="10118">
        <row r="9">
          <cell r="A9" t="str">
            <v>A</v>
          </cell>
        </row>
      </sheetData>
      <sheetData sheetId="10119">
        <row r="9">
          <cell r="A9" t="str">
            <v>A</v>
          </cell>
        </row>
      </sheetData>
      <sheetData sheetId="10120">
        <row r="9">
          <cell r="A9" t="str">
            <v>A</v>
          </cell>
        </row>
      </sheetData>
      <sheetData sheetId="10121">
        <row r="9">
          <cell r="A9" t="str">
            <v>A</v>
          </cell>
        </row>
      </sheetData>
      <sheetData sheetId="10122">
        <row r="9">
          <cell r="A9" t="str">
            <v>A</v>
          </cell>
        </row>
      </sheetData>
      <sheetData sheetId="10123">
        <row r="9">
          <cell r="A9" t="str">
            <v>A</v>
          </cell>
        </row>
      </sheetData>
      <sheetData sheetId="10124">
        <row r="9">
          <cell r="A9" t="str">
            <v>A</v>
          </cell>
        </row>
      </sheetData>
      <sheetData sheetId="10125">
        <row r="9">
          <cell r="A9" t="str">
            <v>A</v>
          </cell>
        </row>
      </sheetData>
      <sheetData sheetId="10126">
        <row r="9">
          <cell r="A9" t="str">
            <v>A</v>
          </cell>
        </row>
      </sheetData>
      <sheetData sheetId="10127">
        <row r="9">
          <cell r="A9" t="str">
            <v>A</v>
          </cell>
        </row>
      </sheetData>
      <sheetData sheetId="10128">
        <row r="9">
          <cell r="A9" t="str">
            <v>A</v>
          </cell>
        </row>
      </sheetData>
      <sheetData sheetId="10129">
        <row r="9">
          <cell r="A9" t="str">
            <v>A</v>
          </cell>
        </row>
      </sheetData>
      <sheetData sheetId="10130">
        <row r="9">
          <cell r="A9" t="str">
            <v>A</v>
          </cell>
        </row>
      </sheetData>
      <sheetData sheetId="10131">
        <row r="9">
          <cell r="A9" t="str">
            <v>A</v>
          </cell>
        </row>
      </sheetData>
      <sheetData sheetId="10132">
        <row r="9">
          <cell r="A9" t="str">
            <v>A</v>
          </cell>
        </row>
      </sheetData>
      <sheetData sheetId="10133">
        <row r="9">
          <cell r="A9" t="str">
            <v>A</v>
          </cell>
        </row>
      </sheetData>
      <sheetData sheetId="10134">
        <row r="9">
          <cell r="A9" t="str">
            <v>A</v>
          </cell>
        </row>
      </sheetData>
      <sheetData sheetId="10135">
        <row r="9">
          <cell r="A9" t="str">
            <v>A</v>
          </cell>
        </row>
      </sheetData>
      <sheetData sheetId="10136">
        <row r="9">
          <cell r="A9" t="str">
            <v>A</v>
          </cell>
        </row>
      </sheetData>
      <sheetData sheetId="10137">
        <row r="9">
          <cell r="A9" t="str">
            <v>A</v>
          </cell>
        </row>
      </sheetData>
      <sheetData sheetId="10138">
        <row r="9">
          <cell r="A9" t="str">
            <v>A</v>
          </cell>
        </row>
      </sheetData>
      <sheetData sheetId="10139">
        <row r="9">
          <cell r="A9" t="str">
            <v>A</v>
          </cell>
        </row>
      </sheetData>
      <sheetData sheetId="10140">
        <row r="9">
          <cell r="A9" t="str">
            <v>A</v>
          </cell>
        </row>
      </sheetData>
      <sheetData sheetId="10141">
        <row r="9">
          <cell r="A9" t="str">
            <v>A</v>
          </cell>
        </row>
      </sheetData>
      <sheetData sheetId="10142">
        <row r="9">
          <cell r="A9" t="str">
            <v>A</v>
          </cell>
        </row>
      </sheetData>
      <sheetData sheetId="10143">
        <row r="9">
          <cell r="A9" t="str">
            <v>A</v>
          </cell>
        </row>
      </sheetData>
      <sheetData sheetId="10144">
        <row r="9">
          <cell r="A9" t="str">
            <v>A</v>
          </cell>
        </row>
      </sheetData>
      <sheetData sheetId="10145">
        <row r="9">
          <cell r="A9" t="str">
            <v>A</v>
          </cell>
        </row>
      </sheetData>
      <sheetData sheetId="10146">
        <row r="9">
          <cell r="A9" t="str">
            <v>A</v>
          </cell>
        </row>
      </sheetData>
      <sheetData sheetId="10147">
        <row r="9">
          <cell r="A9" t="str">
            <v>A</v>
          </cell>
        </row>
      </sheetData>
      <sheetData sheetId="10148">
        <row r="9">
          <cell r="A9" t="str">
            <v>A</v>
          </cell>
        </row>
      </sheetData>
      <sheetData sheetId="10149">
        <row r="9">
          <cell r="A9" t="str">
            <v>A</v>
          </cell>
        </row>
      </sheetData>
      <sheetData sheetId="10150">
        <row r="9">
          <cell r="A9" t="str">
            <v>A</v>
          </cell>
        </row>
      </sheetData>
      <sheetData sheetId="10151">
        <row r="9">
          <cell r="A9" t="str">
            <v>A</v>
          </cell>
        </row>
      </sheetData>
      <sheetData sheetId="10152">
        <row r="9">
          <cell r="A9" t="str">
            <v>A</v>
          </cell>
        </row>
      </sheetData>
      <sheetData sheetId="10153">
        <row r="9">
          <cell r="A9" t="str">
            <v>A</v>
          </cell>
        </row>
      </sheetData>
      <sheetData sheetId="10154">
        <row r="9">
          <cell r="A9" t="str">
            <v>A</v>
          </cell>
        </row>
      </sheetData>
      <sheetData sheetId="10155">
        <row r="9">
          <cell r="A9" t="str">
            <v>A</v>
          </cell>
        </row>
      </sheetData>
      <sheetData sheetId="10156">
        <row r="9">
          <cell r="A9" t="str">
            <v>A</v>
          </cell>
        </row>
      </sheetData>
      <sheetData sheetId="10157">
        <row r="9">
          <cell r="A9" t="str">
            <v>A</v>
          </cell>
        </row>
      </sheetData>
      <sheetData sheetId="10158">
        <row r="9">
          <cell r="A9" t="str">
            <v>A</v>
          </cell>
        </row>
      </sheetData>
      <sheetData sheetId="10159">
        <row r="9">
          <cell r="A9" t="str">
            <v>A</v>
          </cell>
        </row>
      </sheetData>
      <sheetData sheetId="10160">
        <row r="9">
          <cell r="A9" t="str">
            <v>A</v>
          </cell>
        </row>
      </sheetData>
      <sheetData sheetId="10161">
        <row r="9">
          <cell r="A9" t="str">
            <v>A</v>
          </cell>
        </row>
      </sheetData>
      <sheetData sheetId="10162">
        <row r="9">
          <cell r="A9" t="str">
            <v>A</v>
          </cell>
        </row>
      </sheetData>
      <sheetData sheetId="10163">
        <row r="9">
          <cell r="A9" t="str">
            <v>A</v>
          </cell>
        </row>
      </sheetData>
      <sheetData sheetId="10164">
        <row r="9">
          <cell r="A9" t="str">
            <v>A</v>
          </cell>
        </row>
      </sheetData>
      <sheetData sheetId="10165">
        <row r="9">
          <cell r="A9" t="str">
            <v>A</v>
          </cell>
        </row>
      </sheetData>
      <sheetData sheetId="10166">
        <row r="9">
          <cell r="A9" t="str">
            <v>A</v>
          </cell>
        </row>
      </sheetData>
      <sheetData sheetId="10167">
        <row r="9">
          <cell r="A9" t="str">
            <v>A</v>
          </cell>
        </row>
      </sheetData>
      <sheetData sheetId="10168">
        <row r="9">
          <cell r="A9" t="str">
            <v>A</v>
          </cell>
        </row>
      </sheetData>
      <sheetData sheetId="10169">
        <row r="9">
          <cell r="A9" t="str">
            <v>A</v>
          </cell>
        </row>
      </sheetData>
      <sheetData sheetId="10170">
        <row r="9">
          <cell r="A9" t="str">
            <v>A</v>
          </cell>
        </row>
      </sheetData>
      <sheetData sheetId="10171">
        <row r="9">
          <cell r="A9" t="str">
            <v>A</v>
          </cell>
        </row>
      </sheetData>
      <sheetData sheetId="10172">
        <row r="9">
          <cell r="A9" t="str">
            <v>A</v>
          </cell>
        </row>
      </sheetData>
      <sheetData sheetId="10173">
        <row r="9">
          <cell r="A9" t="str">
            <v>A</v>
          </cell>
        </row>
      </sheetData>
      <sheetData sheetId="10174">
        <row r="9">
          <cell r="A9" t="str">
            <v>A</v>
          </cell>
        </row>
      </sheetData>
      <sheetData sheetId="10175">
        <row r="9">
          <cell r="A9" t="str">
            <v>A</v>
          </cell>
        </row>
      </sheetData>
      <sheetData sheetId="10176">
        <row r="9">
          <cell r="A9" t="str">
            <v>A</v>
          </cell>
        </row>
      </sheetData>
      <sheetData sheetId="10177">
        <row r="9">
          <cell r="A9" t="str">
            <v>A</v>
          </cell>
        </row>
      </sheetData>
      <sheetData sheetId="10178">
        <row r="9">
          <cell r="A9" t="str">
            <v>A</v>
          </cell>
        </row>
      </sheetData>
      <sheetData sheetId="10179">
        <row r="9">
          <cell r="A9" t="str">
            <v>A</v>
          </cell>
        </row>
      </sheetData>
      <sheetData sheetId="10180">
        <row r="9">
          <cell r="A9" t="str">
            <v>A</v>
          </cell>
        </row>
      </sheetData>
      <sheetData sheetId="10181">
        <row r="9">
          <cell r="A9" t="str">
            <v>A</v>
          </cell>
        </row>
      </sheetData>
      <sheetData sheetId="10182">
        <row r="9">
          <cell r="A9" t="str">
            <v>A</v>
          </cell>
        </row>
      </sheetData>
      <sheetData sheetId="10183">
        <row r="9">
          <cell r="A9" t="str">
            <v>A</v>
          </cell>
        </row>
      </sheetData>
      <sheetData sheetId="10184">
        <row r="9">
          <cell r="A9" t="str">
            <v>A</v>
          </cell>
        </row>
      </sheetData>
      <sheetData sheetId="10185">
        <row r="9">
          <cell r="A9" t="str">
            <v>A</v>
          </cell>
        </row>
      </sheetData>
      <sheetData sheetId="10186">
        <row r="9">
          <cell r="A9" t="str">
            <v>A</v>
          </cell>
        </row>
      </sheetData>
      <sheetData sheetId="10187">
        <row r="9">
          <cell r="A9" t="str">
            <v>A</v>
          </cell>
        </row>
      </sheetData>
      <sheetData sheetId="10188">
        <row r="9">
          <cell r="A9" t="str">
            <v>A</v>
          </cell>
        </row>
      </sheetData>
      <sheetData sheetId="10189">
        <row r="9">
          <cell r="A9" t="str">
            <v>A</v>
          </cell>
        </row>
      </sheetData>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ow r="9">
          <cell r="A9" t="str">
            <v>A</v>
          </cell>
        </row>
      </sheetData>
      <sheetData sheetId="10198" refreshError="1"/>
      <sheetData sheetId="10199" refreshError="1"/>
      <sheetData sheetId="10200" refreshError="1"/>
      <sheetData sheetId="10201">
        <row r="9">
          <cell r="A9" t="str">
            <v>A</v>
          </cell>
        </row>
      </sheetData>
      <sheetData sheetId="10202">
        <row r="9">
          <cell r="A9" t="str">
            <v>A</v>
          </cell>
        </row>
      </sheetData>
      <sheetData sheetId="10203">
        <row r="9">
          <cell r="A9" t="str">
            <v>A</v>
          </cell>
        </row>
      </sheetData>
      <sheetData sheetId="10204">
        <row r="9">
          <cell r="A9" t="str">
            <v>A</v>
          </cell>
        </row>
      </sheetData>
      <sheetData sheetId="10205">
        <row r="9">
          <cell r="A9" t="str">
            <v>A</v>
          </cell>
        </row>
      </sheetData>
      <sheetData sheetId="10206">
        <row r="9">
          <cell r="A9" t="str">
            <v>A</v>
          </cell>
        </row>
      </sheetData>
      <sheetData sheetId="10207" refreshError="1"/>
      <sheetData sheetId="10208" refreshError="1"/>
      <sheetData sheetId="10209" refreshError="1"/>
      <sheetData sheetId="10210">
        <row r="9">
          <cell r="A9" t="str">
            <v>A</v>
          </cell>
        </row>
      </sheetData>
      <sheetData sheetId="10211" refreshError="1"/>
      <sheetData sheetId="10212" refreshError="1"/>
      <sheetData sheetId="10213" refreshError="1"/>
      <sheetData sheetId="10214" refreshError="1"/>
      <sheetData sheetId="10215" refreshError="1"/>
      <sheetData sheetId="10216">
        <row r="9">
          <cell r="A9" t="str">
            <v>A</v>
          </cell>
        </row>
      </sheetData>
      <sheetData sheetId="10217">
        <row r="9">
          <cell r="A9" t="str">
            <v>A</v>
          </cell>
        </row>
      </sheetData>
      <sheetData sheetId="10218" refreshError="1"/>
      <sheetData sheetId="10219">
        <row r="9">
          <cell r="A9" t="str">
            <v>A</v>
          </cell>
        </row>
      </sheetData>
      <sheetData sheetId="10220">
        <row r="9">
          <cell r="A9" t="str">
            <v>A</v>
          </cell>
        </row>
      </sheetData>
      <sheetData sheetId="10221" refreshError="1"/>
      <sheetData sheetId="10222" refreshError="1"/>
      <sheetData sheetId="10223" refreshError="1"/>
      <sheetData sheetId="10224" refreshError="1"/>
      <sheetData sheetId="10225" refreshError="1"/>
      <sheetData sheetId="10226">
        <row r="9">
          <cell r="A9" t="str">
            <v>A</v>
          </cell>
        </row>
      </sheetData>
      <sheetData sheetId="10227">
        <row r="9">
          <cell r="A9" t="str">
            <v>A</v>
          </cell>
        </row>
      </sheetData>
      <sheetData sheetId="10228">
        <row r="9">
          <cell r="A9" t="str">
            <v>A</v>
          </cell>
        </row>
      </sheetData>
      <sheetData sheetId="10229">
        <row r="9">
          <cell r="A9" t="str">
            <v>A</v>
          </cell>
        </row>
      </sheetData>
      <sheetData sheetId="10230">
        <row r="9">
          <cell r="A9" t="str">
            <v>A</v>
          </cell>
        </row>
      </sheetData>
      <sheetData sheetId="10231">
        <row r="9">
          <cell r="A9" t="str">
            <v>A</v>
          </cell>
        </row>
      </sheetData>
      <sheetData sheetId="10232">
        <row r="9">
          <cell r="A9" t="str">
            <v>A</v>
          </cell>
        </row>
      </sheetData>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ow r="9">
          <cell r="A9" t="str">
            <v>A</v>
          </cell>
        </row>
      </sheetData>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ow r="9">
          <cell r="A9" t="str">
            <v>A</v>
          </cell>
        </row>
      </sheetData>
      <sheetData sheetId="10290">
        <row r="9">
          <cell r="A9" t="str">
            <v>A</v>
          </cell>
        </row>
      </sheetData>
      <sheetData sheetId="10291">
        <row r="9">
          <cell r="A9" t="str">
            <v>A</v>
          </cell>
        </row>
      </sheetData>
      <sheetData sheetId="10292" refreshError="1"/>
      <sheetData sheetId="10293" refreshError="1"/>
      <sheetData sheetId="10294">
        <row r="9">
          <cell r="A9" t="str">
            <v>A</v>
          </cell>
        </row>
      </sheetData>
      <sheetData sheetId="10295">
        <row r="9">
          <cell r="A9" t="str">
            <v>A</v>
          </cell>
        </row>
      </sheetData>
      <sheetData sheetId="10296">
        <row r="9">
          <cell r="A9" t="str">
            <v>A</v>
          </cell>
        </row>
      </sheetData>
      <sheetData sheetId="10297">
        <row r="9">
          <cell r="A9" t="str">
            <v>A</v>
          </cell>
        </row>
      </sheetData>
      <sheetData sheetId="10298">
        <row r="9">
          <cell r="A9" t="str">
            <v>A</v>
          </cell>
        </row>
      </sheetData>
      <sheetData sheetId="10299">
        <row r="9">
          <cell r="A9" t="str">
            <v>A</v>
          </cell>
        </row>
      </sheetData>
      <sheetData sheetId="10300">
        <row r="9">
          <cell r="A9" t="str">
            <v>A</v>
          </cell>
        </row>
      </sheetData>
      <sheetData sheetId="10301">
        <row r="9">
          <cell r="A9" t="str">
            <v>A</v>
          </cell>
        </row>
      </sheetData>
      <sheetData sheetId="10302">
        <row r="9">
          <cell r="A9" t="str">
            <v>A</v>
          </cell>
        </row>
      </sheetData>
      <sheetData sheetId="10303" refreshError="1"/>
      <sheetData sheetId="10304" refreshError="1"/>
      <sheetData sheetId="10305" refreshError="1"/>
      <sheetData sheetId="10306" refreshError="1"/>
      <sheetData sheetId="10307" refreshError="1"/>
      <sheetData sheetId="10308" refreshError="1"/>
      <sheetData sheetId="10309">
        <row r="9">
          <cell r="A9" t="str">
            <v>A</v>
          </cell>
        </row>
      </sheetData>
      <sheetData sheetId="10310">
        <row r="9">
          <cell r="A9" t="str">
            <v>A</v>
          </cell>
        </row>
      </sheetData>
      <sheetData sheetId="10311">
        <row r="9">
          <cell r="A9" t="str">
            <v>A</v>
          </cell>
        </row>
      </sheetData>
      <sheetData sheetId="10312">
        <row r="9">
          <cell r="A9" t="str">
            <v>A</v>
          </cell>
        </row>
      </sheetData>
      <sheetData sheetId="10313">
        <row r="9">
          <cell r="A9" t="str">
            <v>A</v>
          </cell>
        </row>
      </sheetData>
      <sheetData sheetId="10314" refreshError="1"/>
      <sheetData sheetId="10315" refreshError="1"/>
      <sheetData sheetId="10316">
        <row r="9">
          <cell r="A9" t="str">
            <v>A</v>
          </cell>
        </row>
      </sheetData>
      <sheetData sheetId="10317" refreshError="1"/>
      <sheetData sheetId="10318" refreshError="1"/>
      <sheetData sheetId="10319">
        <row r="9">
          <cell r="A9" t="str">
            <v>A</v>
          </cell>
        </row>
      </sheetData>
      <sheetData sheetId="10320">
        <row r="9">
          <cell r="A9" t="str">
            <v>A</v>
          </cell>
        </row>
      </sheetData>
      <sheetData sheetId="10321">
        <row r="9">
          <cell r="A9" t="str">
            <v>A</v>
          </cell>
        </row>
      </sheetData>
      <sheetData sheetId="10322">
        <row r="9">
          <cell r="A9" t="str">
            <v>A</v>
          </cell>
        </row>
      </sheetData>
      <sheetData sheetId="10323">
        <row r="9">
          <cell r="A9" t="str">
            <v>A</v>
          </cell>
        </row>
      </sheetData>
      <sheetData sheetId="10324">
        <row r="9">
          <cell r="A9" t="str">
            <v>A</v>
          </cell>
        </row>
      </sheetData>
      <sheetData sheetId="10325">
        <row r="9">
          <cell r="A9" t="str">
            <v>A</v>
          </cell>
        </row>
      </sheetData>
      <sheetData sheetId="10326">
        <row r="9">
          <cell r="A9" t="str">
            <v>A</v>
          </cell>
        </row>
      </sheetData>
      <sheetData sheetId="10327">
        <row r="9">
          <cell r="A9" t="str">
            <v>A</v>
          </cell>
        </row>
      </sheetData>
      <sheetData sheetId="10328">
        <row r="9">
          <cell r="A9" t="str">
            <v>A</v>
          </cell>
        </row>
      </sheetData>
      <sheetData sheetId="10329">
        <row r="9">
          <cell r="A9" t="str">
            <v>A</v>
          </cell>
        </row>
      </sheetData>
      <sheetData sheetId="10330">
        <row r="9">
          <cell r="A9" t="str">
            <v>A</v>
          </cell>
        </row>
      </sheetData>
      <sheetData sheetId="10331">
        <row r="9">
          <cell r="A9" t="str">
            <v>A</v>
          </cell>
        </row>
      </sheetData>
      <sheetData sheetId="10332">
        <row r="9">
          <cell r="A9" t="str">
            <v>A</v>
          </cell>
        </row>
      </sheetData>
      <sheetData sheetId="10333">
        <row r="9">
          <cell r="A9" t="str">
            <v>A</v>
          </cell>
        </row>
      </sheetData>
      <sheetData sheetId="10334">
        <row r="9">
          <cell r="A9" t="str">
            <v>A</v>
          </cell>
        </row>
      </sheetData>
      <sheetData sheetId="10335">
        <row r="9">
          <cell r="A9" t="str">
            <v>A</v>
          </cell>
        </row>
      </sheetData>
      <sheetData sheetId="10336">
        <row r="9">
          <cell r="A9" t="str">
            <v>A</v>
          </cell>
        </row>
      </sheetData>
      <sheetData sheetId="10337">
        <row r="9">
          <cell r="A9" t="str">
            <v>A</v>
          </cell>
        </row>
      </sheetData>
      <sheetData sheetId="10338">
        <row r="9">
          <cell r="A9" t="str">
            <v>A</v>
          </cell>
        </row>
      </sheetData>
      <sheetData sheetId="10339">
        <row r="9">
          <cell r="A9" t="str">
            <v>A</v>
          </cell>
        </row>
      </sheetData>
      <sheetData sheetId="10340">
        <row r="9">
          <cell r="A9" t="str">
            <v>A</v>
          </cell>
        </row>
      </sheetData>
      <sheetData sheetId="10341" refreshError="1"/>
      <sheetData sheetId="10342">
        <row r="9">
          <cell r="A9" t="str">
            <v>A</v>
          </cell>
        </row>
      </sheetData>
      <sheetData sheetId="10343">
        <row r="9">
          <cell r="A9" t="str">
            <v>A</v>
          </cell>
        </row>
      </sheetData>
      <sheetData sheetId="10344">
        <row r="9">
          <cell r="A9" t="str">
            <v>A</v>
          </cell>
        </row>
      </sheetData>
      <sheetData sheetId="10345">
        <row r="9">
          <cell r="A9" t="str">
            <v>A</v>
          </cell>
        </row>
      </sheetData>
      <sheetData sheetId="10346">
        <row r="9">
          <cell r="A9" t="str">
            <v>A</v>
          </cell>
        </row>
      </sheetData>
      <sheetData sheetId="10347">
        <row r="9">
          <cell r="A9" t="str">
            <v>A</v>
          </cell>
        </row>
      </sheetData>
      <sheetData sheetId="10348">
        <row r="9">
          <cell r="A9" t="str">
            <v>A</v>
          </cell>
        </row>
      </sheetData>
      <sheetData sheetId="10349">
        <row r="9">
          <cell r="A9" t="str">
            <v>A</v>
          </cell>
        </row>
      </sheetData>
      <sheetData sheetId="10350">
        <row r="9">
          <cell r="A9" t="str">
            <v>A</v>
          </cell>
        </row>
      </sheetData>
      <sheetData sheetId="10351">
        <row r="9">
          <cell r="A9" t="str">
            <v>A</v>
          </cell>
        </row>
      </sheetData>
      <sheetData sheetId="10352">
        <row r="9">
          <cell r="A9" t="str">
            <v>A</v>
          </cell>
        </row>
      </sheetData>
      <sheetData sheetId="10353">
        <row r="9">
          <cell r="A9" t="str">
            <v>A</v>
          </cell>
        </row>
      </sheetData>
      <sheetData sheetId="10354">
        <row r="9">
          <cell r="A9" t="str">
            <v>A</v>
          </cell>
        </row>
      </sheetData>
      <sheetData sheetId="10355">
        <row r="9">
          <cell r="A9" t="str">
            <v>A</v>
          </cell>
        </row>
      </sheetData>
      <sheetData sheetId="10356">
        <row r="9">
          <cell r="A9" t="str">
            <v>A</v>
          </cell>
        </row>
      </sheetData>
      <sheetData sheetId="10357">
        <row r="9">
          <cell r="A9" t="str">
            <v>A</v>
          </cell>
        </row>
      </sheetData>
      <sheetData sheetId="10358">
        <row r="9">
          <cell r="A9" t="str">
            <v>A</v>
          </cell>
        </row>
      </sheetData>
      <sheetData sheetId="10359">
        <row r="9">
          <cell r="A9" t="str">
            <v>A</v>
          </cell>
        </row>
      </sheetData>
      <sheetData sheetId="10360">
        <row r="9">
          <cell r="A9" t="str">
            <v>A</v>
          </cell>
        </row>
      </sheetData>
      <sheetData sheetId="10361">
        <row r="9">
          <cell r="A9" t="str">
            <v>A</v>
          </cell>
        </row>
      </sheetData>
      <sheetData sheetId="10362">
        <row r="9">
          <cell r="A9" t="str">
            <v>A</v>
          </cell>
        </row>
      </sheetData>
      <sheetData sheetId="10363">
        <row r="9">
          <cell r="A9" t="str">
            <v>A</v>
          </cell>
        </row>
      </sheetData>
      <sheetData sheetId="10364">
        <row r="9">
          <cell r="A9" t="str">
            <v>A</v>
          </cell>
        </row>
      </sheetData>
      <sheetData sheetId="10365">
        <row r="9">
          <cell r="A9" t="str">
            <v>A</v>
          </cell>
        </row>
      </sheetData>
      <sheetData sheetId="10366">
        <row r="9">
          <cell r="A9" t="str">
            <v>A</v>
          </cell>
        </row>
      </sheetData>
      <sheetData sheetId="10367">
        <row r="9">
          <cell r="A9" t="str">
            <v>A</v>
          </cell>
        </row>
      </sheetData>
      <sheetData sheetId="10368">
        <row r="9">
          <cell r="A9" t="str">
            <v>A</v>
          </cell>
        </row>
      </sheetData>
      <sheetData sheetId="10369">
        <row r="9">
          <cell r="A9" t="str">
            <v>A</v>
          </cell>
        </row>
      </sheetData>
      <sheetData sheetId="10370">
        <row r="9">
          <cell r="A9" t="str">
            <v>A</v>
          </cell>
        </row>
      </sheetData>
      <sheetData sheetId="10371">
        <row r="9">
          <cell r="A9" t="str">
            <v>A</v>
          </cell>
        </row>
      </sheetData>
      <sheetData sheetId="10372">
        <row r="9">
          <cell r="A9" t="str">
            <v>A</v>
          </cell>
        </row>
      </sheetData>
      <sheetData sheetId="10373">
        <row r="9">
          <cell r="A9" t="str">
            <v>A</v>
          </cell>
        </row>
      </sheetData>
      <sheetData sheetId="10374">
        <row r="9">
          <cell r="A9" t="str">
            <v>A</v>
          </cell>
        </row>
      </sheetData>
      <sheetData sheetId="10375">
        <row r="9">
          <cell r="A9" t="str">
            <v>A</v>
          </cell>
        </row>
      </sheetData>
      <sheetData sheetId="10376">
        <row r="9">
          <cell r="A9" t="str">
            <v>A</v>
          </cell>
        </row>
      </sheetData>
      <sheetData sheetId="10377">
        <row r="9">
          <cell r="A9" t="str">
            <v>A</v>
          </cell>
        </row>
      </sheetData>
      <sheetData sheetId="10378">
        <row r="9">
          <cell r="A9" t="str">
            <v>A</v>
          </cell>
        </row>
      </sheetData>
      <sheetData sheetId="10379">
        <row r="9">
          <cell r="A9" t="str">
            <v>A</v>
          </cell>
        </row>
      </sheetData>
      <sheetData sheetId="10380">
        <row r="9">
          <cell r="A9" t="str">
            <v>A</v>
          </cell>
        </row>
      </sheetData>
      <sheetData sheetId="10381">
        <row r="9">
          <cell r="A9" t="str">
            <v>A</v>
          </cell>
        </row>
      </sheetData>
      <sheetData sheetId="10382">
        <row r="9">
          <cell r="A9" t="str">
            <v>A</v>
          </cell>
        </row>
      </sheetData>
      <sheetData sheetId="10383">
        <row r="9">
          <cell r="A9" t="str">
            <v>A</v>
          </cell>
        </row>
      </sheetData>
      <sheetData sheetId="10384">
        <row r="9">
          <cell r="A9" t="str">
            <v>A</v>
          </cell>
        </row>
      </sheetData>
      <sheetData sheetId="10385">
        <row r="9">
          <cell r="A9" t="str">
            <v>A</v>
          </cell>
        </row>
      </sheetData>
      <sheetData sheetId="10386">
        <row r="9">
          <cell r="A9" t="str">
            <v>A</v>
          </cell>
        </row>
      </sheetData>
      <sheetData sheetId="10387">
        <row r="9">
          <cell r="A9" t="str">
            <v>A</v>
          </cell>
        </row>
      </sheetData>
      <sheetData sheetId="10388">
        <row r="9">
          <cell r="A9" t="str">
            <v>A</v>
          </cell>
        </row>
      </sheetData>
      <sheetData sheetId="10389">
        <row r="9">
          <cell r="A9" t="str">
            <v>A</v>
          </cell>
        </row>
      </sheetData>
      <sheetData sheetId="10390">
        <row r="9">
          <cell r="A9" t="str">
            <v>A</v>
          </cell>
        </row>
      </sheetData>
      <sheetData sheetId="10391">
        <row r="9">
          <cell r="A9" t="str">
            <v>A</v>
          </cell>
        </row>
      </sheetData>
      <sheetData sheetId="10392">
        <row r="9">
          <cell r="A9" t="str">
            <v>A</v>
          </cell>
        </row>
      </sheetData>
      <sheetData sheetId="10393">
        <row r="9">
          <cell r="A9" t="str">
            <v>A</v>
          </cell>
        </row>
      </sheetData>
      <sheetData sheetId="10394">
        <row r="9">
          <cell r="A9" t="str">
            <v>A</v>
          </cell>
        </row>
      </sheetData>
      <sheetData sheetId="10395">
        <row r="9">
          <cell r="A9" t="str">
            <v>A</v>
          </cell>
        </row>
      </sheetData>
      <sheetData sheetId="10396">
        <row r="9">
          <cell r="A9" t="str">
            <v>A</v>
          </cell>
        </row>
      </sheetData>
      <sheetData sheetId="10397">
        <row r="9">
          <cell r="A9" t="str">
            <v>A</v>
          </cell>
        </row>
      </sheetData>
      <sheetData sheetId="10398">
        <row r="9">
          <cell r="A9" t="str">
            <v>A</v>
          </cell>
        </row>
      </sheetData>
      <sheetData sheetId="10399">
        <row r="9">
          <cell r="A9" t="str">
            <v>A</v>
          </cell>
        </row>
      </sheetData>
      <sheetData sheetId="10400">
        <row r="9">
          <cell r="A9" t="str">
            <v>A</v>
          </cell>
        </row>
      </sheetData>
      <sheetData sheetId="10401">
        <row r="9">
          <cell r="A9" t="str">
            <v>A</v>
          </cell>
        </row>
      </sheetData>
      <sheetData sheetId="10402">
        <row r="9">
          <cell r="A9" t="str">
            <v>A</v>
          </cell>
        </row>
      </sheetData>
      <sheetData sheetId="10403">
        <row r="9">
          <cell r="A9" t="str">
            <v>A</v>
          </cell>
        </row>
      </sheetData>
      <sheetData sheetId="10404">
        <row r="9">
          <cell r="A9" t="str">
            <v>A</v>
          </cell>
        </row>
      </sheetData>
      <sheetData sheetId="10405">
        <row r="9">
          <cell r="A9" t="str">
            <v>A</v>
          </cell>
        </row>
      </sheetData>
      <sheetData sheetId="10406">
        <row r="9">
          <cell r="A9" t="str">
            <v>A</v>
          </cell>
        </row>
      </sheetData>
      <sheetData sheetId="10407">
        <row r="9">
          <cell r="A9" t="str">
            <v>A</v>
          </cell>
        </row>
      </sheetData>
      <sheetData sheetId="10408">
        <row r="9">
          <cell r="A9" t="str">
            <v>A</v>
          </cell>
        </row>
      </sheetData>
      <sheetData sheetId="10409">
        <row r="9">
          <cell r="A9" t="str">
            <v>A</v>
          </cell>
        </row>
      </sheetData>
      <sheetData sheetId="10410">
        <row r="9">
          <cell r="A9" t="str">
            <v>A</v>
          </cell>
        </row>
      </sheetData>
      <sheetData sheetId="10411">
        <row r="9">
          <cell r="A9" t="str">
            <v>A</v>
          </cell>
        </row>
      </sheetData>
      <sheetData sheetId="10412">
        <row r="9">
          <cell r="A9" t="str">
            <v>A</v>
          </cell>
        </row>
      </sheetData>
      <sheetData sheetId="10413">
        <row r="9">
          <cell r="A9" t="str">
            <v>A</v>
          </cell>
        </row>
      </sheetData>
      <sheetData sheetId="10414">
        <row r="9">
          <cell r="A9" t="str">
            <v>A</v>
          </cell>
        </row>
      </sheetData>
      <sheetData sheetId="10415">
        <row r="9">
          <cell r="A9" t="str">
            <v>A</v>
          </cell>
        </row>
      </sheetData>
      <sheetData sheetId="10416">
        <row r="9">
          <cell r="A9" t="str">
            <v>A</v>
          </cell>
        </row>
      </sheetData>
      <sheetData sheetId="10417">
        <row r="9">
          <cell r="A9" t="str">
            <v>A</v>
          </cell>
        </row>
      </sheetData>
      <sheetData sheetId="10418">
        <row r="9">
          <cell r="A9" t="str">
            <v>A</v>
          </cell>
        </row>
      </sheetData>
      <sheetData sheetId="10419">
        <row r="9">
          <cell r="A9" t="str">
            <v>A</v>
          </cell>
        </row>
      </sheetData>
      <sheetData sheetId="10420">
        <row r="9">
          <cell r="A9" t="str">
            <v>A</v>
          </cell>
        </row>
      </sheetData>
      <sheetData sheetId="10421">
        <row r="9">
          <cell r="A9" t="str">
            <v>A</v>
          </cell>
        </row>
      </sheetData>
      <sheetData sheetId="10422">
        <row r="9">
          <cell r="A9" t="str">
            <v>A</v>
          </cell>
        </row>
      </sheetData>
      <sheetData sheetId="10423">
        <row r="9">
          <cell r="A9" t="str">
            <v>A</v>
          </cell>
        </row>
      </sheetData>
      <sheetData sheetId="10424">
        <row r="9">
          <cell r="A9" t="str">
            <v>A</v>
          </cell>
        </row>
      </sheetData>
      <sheetData sheetId="10425">
        <row r="9">
          <cell r="A9" t="str">
            <v>A</v>
          </cell>
        </row>
      </sheetData>
      <sheetData sheetId="10426">
        <row r="9">
          <cell r="A9" t="str">
            <v>A</v>
          </cell>
        </row>
      </sheetData>
      <sheetData sheetId="10427">
        <row r="9">
          <cell r="A9" t="str">
            <v>A</v>
          </cell>
        </row>
      </sheetData>
      <sheetData sheetId="10428">
        <row r="9">
          <cell r="A9" t="str">
            <v>A</v>
          </cell>
        </row>
      </sheetData>
      <sheetData sheetId="10429">
        <row r="9">
          <cell r="A9" t="str">
            <v>A</v>
          </cell>
        </row>
      </sheetData>
      <sheetData sheetId="10430">
        <row r="9">
          <cell r="A9" t="str">
            <v>A</v>
          </cell>
        </row>
      </sheetData>
      <sheetData sheetId="10431">
        <row r="9">
          <cell r="A9" t="str">
            <v>A</v>
          </cell>
        </row>
      </sheetData>
      <sheetData sheetId="10432">
        <row r="9">
          <cell r="A9" t="str">
            <v>A</v>
          </cell>
        </row>
      </sheetData>
      <sheetData sheetId="10433">
        <row r="9">
          <cell r="A9" t="str">
            <v>A</v>
          </cell>
        </row>
      </sheetData>
      <sheetData sheetId="10434">
        <row r="9">
          <cell r="A9" t="str">
            <v>A</v>
          </cell>
        </row>
      </sheetData>
      <sheetData sheetId="10435">
        <row r="9">
          <cell r="A9" t="str">
            <v>A</v>
          </cell>
        </row>
      </sheetData>
      <sheetData sheetId="10436">
        <row r="9">
          <cell r="A9" t="str">
            <v>A</v>
          </cell>
        </row>
      </sheetData>
      <sheetData sheetId="10437">
        <row r="9">
          <cell r="A9" t="str">
            <v>A</v>
          </cell>
        </row>
      </sheetData>
      <sheetData sheetId="10438">
        <row r="9">
          <cell r="A9" t="str">
            <v>A</v>
          </cell>
        </row>
      </sheetData>
      <sheetData sheetId="10439">
        <row r="9">
          <cell r="A9" t="str">
            <v>A</v>
          </cell>
        </row>
      </sheetData>
      <sheetData sheetId="10440">
        <row r="9">
          <cell r="A9" t="str">
            <v>A</v>
          </cell>
        </row>
      </sheetData>
      <sheetData sheetId="10441">
        <row r="9">
          <cell r="A9" t="str">
            <v>A</v>
          </cell>
        </row>
      </sheetData>
      <sheetData sheetId="10442">
        <row r="9">
          <cell r="A9" t="str">
            <v>A</v>
          </cell>
        </row>
      </sheetData>
      <sheetData sheetId="10443">
        <row r="9">
          <cell r="A9" t="str">
            <v>A</v>
          </cell>
        </row>
      </sheetData>
      <sheetData sheetId="10444">
        <row r="9">
          <cell r="A9" t="str">
            <v>A</v>
          </cell>
        </row>
      </sheetData>
      <sheetData sheetId="10445">
        <row r="9">
          <cell r="A9" t="str">
            <v>A</v>
          </cell>
        </row>
      </sheetData>
      <sheetData sheetId="10446">
        <row r="9">
          <cell r="A9" t="str">
            <v>A</v>
          </cell>
        </row>
      </sheetData>
      <sheetData sheetId="10447">
        <row r="9">
          <cell r="A9" t="str">
            <v>A</v>
          </cell>
        </row>
      </sheetData>
      <sheetData sheetId="10448">
        <row r="9">
          <cell r="A9" t="str">
            <v>A</v>
          </cell>
        </row>
      </sheetData>
      <sheetData sheetId="10449">
        <row r="9">
          <cell r="A9" t="str">
            <v>A</v>
          </cell>
        </row>
      </sheetData>
      <sheetData sheetId="10450">
        <row r="9">
          <cell r="A9" t="str">
            <v>A</v>
          </cell>
        </row>
      </sheetData>
      <sheetData sheetId="10451">
        <row r="9">
          <cell r="A9" t="str">
            <v>A</v>
          </cell>
        </row>
      </sheetData>
      <sheetData sheetId="10452">
        <row r="9">
          <cell r="A9" t="str">
            <v>A</v>
          </cell>
        </row>
      </sheetData>
      <sheetData sheetId="10453">
        <row r="9">
          <cell r="A9" t="str">
            <v>A</v>
          </cell>
        </row>
      </sheetData>
      <sheetData sheetId="10454">
        <row r="9">
          <cell r="A9" t="str">
            <v>A</v>
          </cell>
        </row>
      </sheetData>
      <sheetData sheetId="10455">
        <row r="9">
          <cell r="A9" t="str">
            <v>A</v>
          </cell>
        </row>
      </sheetData>
      <sheetData sheetId="10456">
        <row r="9">
          <cell r="A9" t="str">
            <v>A</v>
          </cell>
        </row>
      </sheetData>
      <sheetData sheetId="10457">
        <row r="9">
          <cell r="A9" t="str">
            <v>A</v>
          </cell>
        </row>
      </sheetData>
      <sheetData sheetId="10458">
        <row r="9">
          <cell r="A9" t="str">
            <v>A</v>
          </cell>
        </row>
      </sheetData>
      <sheetData sheetId="10459">
        <row r="9">
          <cell r="A9" t="str">
            <v>A</v>
          </cell>
        </row>
      </sheetData>
      <sheetData sheetId="10460">
        <row r="9">
          <cell r="A9" t="str">
            <v>A</v>
          </cell>
        </row>
      </sheetData>
      <sheetData sheetId="10461">
        <row r="9">
          <cell r="A9" t="str">
            <v>A</v>
          </cell>
        </row>
      </sheetData>
      <sheetData sheetId="10462">
        <row r="9">
          <cell r="A9" t="str">
            <v>A</v>
          </cell>
        </row>
      </sheetData>
      <sheetData sheetId="10463">
        <row r="9">
          <cell r="A9" t="str">
            <v>A</v>
          </cell>
        </row>
      </sheetData>
      <sheetData sheetId="10464">
        <row r="9">
          <cell r="A9" t="str">
            <v>A</v>
          </cell>
        </row>
      </sheetData>
      <sheetData sheetId="10465">
        <row r="9">
          <cell r="A9" t="str">
            <v>A</v>
          </cell>
        </row>
      </sheetData>
      <sheetData sheetId="10466">
        <row r="9">
          <cell r="A9" t="str">
            <v>A</v>
          </cell>
        </row>
      </sheetData>
      <sheetData sheetId="10467">
        <row r="9">
          <cell r="A9" t="str">
            <v>A</v>
          </cell>
        </row>
      </sheetData>
      <sheetData sheetId="10468">
        <row r="9">
          <cell r="A9" t="str">
            <v>A</v>
          </cell>
        </row>
      </sheetData>
      <sheetData sheetId="10469">
        <row r="9">
          <cell r="A9" t="str">
            <v>A</v>
          </cell>
        </row>
      </sheetData>
      <sheetData sheetId="10470">
        <row r="9">
          <cell r="A9" t="str">
            <v>A</v>
          </cell>
        </row>
      </sheetData>
      <sheetData sheetId="10471">
        <row r="9">
          <cell r="A9" t="str">
            <v>A</v>
          </cell>
        </row>
      </sheetData>
      <sheetData sheetId="10472">
        <row r="9">
          <cell r="A9" t="str">
            <v>A</v>
          </cell>
        </row>
      </sheetData>
      <sheetData sheetId="10473">
        <row r="9">
          <cell r="A9" t="str">
            <v>A</v>
          </cell>
        </row>
      </sheetData>
      <sheetData sheetId="10474">
        <row r="9">
          <cell r="A9" t="str">
            <v>A</v>
          </cell>
        </row>
      </sheetData>
      <sheetData sheetId="10475">
        <row r="9">
          <cell r="A9" t="str">
            <v>A</v>
          </cell>
        </row>
      </sheetData>
      <sheetData sheetId="10476">
        <row r="9">
          <cell r="A9" t="str">
            <v>A</v>
          </cell>
        </row>
      </sheetData>
      <sheetData sheetId="10477">
        <row r="9">
          <cell r="A9" t="str">
            <v>A</v>
          </cell>
        </row>
      </sheetData>
      <sheetData sheetId="10478">
        <row r="9">
          <cell r="A9" t="str">
            <v>A</v>
          </cell>
        </row>
      </sheetData>
      <sheetData sheetId="10479">
        <row r="9">
          <cell r="A9" t="str">
            <v>A</v>
          </cell>
        </row>
      </sheetData>
      <sheetData sheetId="10480">
        <row r="9">
          <cell r="A9" t="str">
            <v>A</v>
          </cell>
        </row>
      </sheetData>
      <sheetData sheetId="10481">
        <row r="9">
          <cell r="A9" t="str">
            <v>A</v>
          </cell>
        </row>
      </sheetData>
      <sheetData sheetId="10482">
        <row r="9">
          <cell r="A9" t="str">
            <v>A</v>
          </cell>
        </row>
      </sheetData>
      <sheetData sheetId="10483">
        <row r="9">
          <cell r="A9" t="str">
            <v>A</v>
          </cell>
        </row>
      </sheetData>
      <sheetData sheetId="10484">
        <row r="9">
          <cell r="A9" t="str">
            <v>A</v>
          </cell>
        </row>
      </sheetData>
      <sheetData sheetId="10485">
        <row r="9">
          <cell r="A9" t="str">
            <v>A</v>
          </cell>
        </row>
      </sheetData>
      <sheetData sheetId="10486">
        <row r="9">
          <cell r="A9" t="str">
            <v>A</v>
          </cell>
        </row>
      </sheetData>
      <sheetData sheetId="10487">
        <row r="9">
          <cell r="A9" t="str">
            <v>A</v>
          </cell>
        </row>
      </sheetData>
      <sheetData sheetId="10488">
        <row r="9">
          <cell r="A9" t="str">
            <v>A</v>
          </cell>
        </row>
      </sheetData>
      <sheetData sheetId="10489">
        <row r="9">
          <cell r="A9" t="str">
            <v>A</v>
          </cell>
        </row>
      </sheetData>
      <sheetData sheetId="10490">
        <row r="9">
          <cell r="A9" t="str">
            <v>A</v>
          </cell>
        </row>
      </sheetData>
      <sheetData sheetId="10491">
        <row r="9">
          <cell r="A9" t="str">
            <v>A</v>
          </cell>
        </row>
      </sheetData>
      <sheetData sheetId="10492">
        <row r="9">
          <cell r="A9" t="str">
            <v>A</v>
          </cell>
        </row>
      </sheetData>
      <sheetData sheetId="10493">
        <row r="9">
          <cell r="A9" t="str">
            <v>A</v>
          </cell>
        </row>
      </sheetData>
      <sheetData sheetId="10494">
        <row r="9">
          <cell r="A9" t="str">
            <v>A</v>
          </cell>
        </row>
      </sheetData>
      <sheetData sheetId="10495">
        <row r="9">
          <cell r="A9" t="str">
            <v>A</v>
          </cell>
        </row>
      </sheetData>
      <sheetData sheetId="10496">
        <row r="9">
          <cell r="A9" t="str">
            <v>A</v>
          </cell>
        </row>
      </sheetData>
      <sheetData sheetId="10497">
        <row r="9">
          <cell r="A9" t="str">
            <v>A</v>
          </cell>
        </row>
      </sheetData>
      <sheetData sheetId="10498">
        <row r="9">
          <cell r="A9" t="str">
            <v>A</v>
          </cell>
        </row>
      </sheetData>
      <sheetData sheetId="10499">
        <row r="9">
          <cell r="A9" t="str">
            <v>A</v>
          </cell>
        </row>
      </sheetData>
      <sheetData sheetId="10500">
        <row r="9">
          <cell r="A9" t="str">
            <v>A</v>
          </cell>
        </row>
      </sheetData>
      <sheetData sheetId="10501">
        <row r="9">
          <cell r="A9" t="str">
            <v>A</v>
          </cell>
        </row>
      </sheetData>
      <sheetData sheetId="10502">
        <row r="9">
          <cell r="A9" t="str">
            <v>A</v>
          </cell>
        </row>
      </sheetData>
      <sheetData sheetId="10503">
        <row r="9">
          <cell r="A9" t="str">
            <v>A</v>
          </cell>
        </row>
      </sheetData>
      <sheetData sheetId="10504">
        <row r="9">
          <cell r="A9" t="str">
            <v>A</v>
          </cell>
        </row>
      </sheetData>
      <sheetData sheetId="10505">
        <row r="9">
          <cell r="A9" t="str">
            <v>A</v>
          </cell>
        </row>
      </sheetData>
      <sheetData sheetId="10506">
        <row r="9">
          <cell r="A9" t="str">
            <v>A</v>
          </cell>
        </row>
      </sheetData>
      <sheetData sheetId="10507">
        <row r="9">
          <cell r="A9" t="str">
            <v>A</v>
          </cell>
        </row>
      </sheetData>
      <sheetData sheetId="10508">
        <row r="9">
          <cell r="A9" t="str">
            <v>A</v>
          </cell>
        </row>
      </sheetData>
      <sheetData sheetId="10509">
        <row r="9">
          <cell r="A9" t="str">
            <v>A</v>
          </cell>
        </row>
      </sheetData>
      <sheetData sheetId="10510">
        <row r="9">
          <cell r="A9" t="str">
            <v>A</v>
          </cell>
        </row>
      </sheetData>
      <sheetData sheetId="10511">
        <row r="9">
          <cell r="A9" t="str">
            <v>A</v>
          </cell>
        </row>
      </sheetData>
      <sheetData sheetId="10512">
        <row r="9">
          <cell r="A9" t="str">
            <v>A</v>
          </cell>
        </row>
      </sheetData>
      <sheetData sheetId="10513">
        <row r="9">
          <cell r="A9" t="str">
            <v>A</v>
          </cell>
        </row>
      </sheetData>
      <sheetData sheetId="10514">
        <row r="9">
          <cell r="A9" t="str">
            <v>A</v>
          </cell>
        </row>
      </sheetData>
      <sheetData sheetId="10515">
        <row r="9">
          <cell r="A9" t="str">
            <v>A</v>
          </cell>
        </row>
      </sheetData>
      <sheetData sheetId="10516">
        <row r="9">
          <cell r="A9" t="str">
            <v>A</v>
          </cell>
        </row>
      </sheetData>
      <sheetData sheetId="10517">
        <row r="9">
          <cell r="A9" t="str">
            <v>A</v>
          </cell>
        </row>
      </sheetData>
      <sheetData sheetId="10518">
        <row r="9">
          <cell r="A9" t="str">
            <v>A</v>
          </cell>
        </row>
      </sheetData>
      <sheetData sheetId="10519">
        <row r="9">
          <cell r="A9" t="str">
            <v>A</v>
          </cell>
        </row>
      </sheetData>
      <sheetData sheetId="10520">
        <row r="9">
          <cell r="A9" t="str">
            <v>A</v>
          </cell>
        </row>
      </sheetData>
      <sheetData sheetId="10521">
        <row r="9">
          <cell r="A9" t="str">
            <v>A</v>
          </cell>
        </row>
      </sheetData>
      <sheetData sheetId="10522">
        <row r="9">
          <cell r="A9" t="str">
            <v>A</v>
          </cell>
        </row>
      </sheetData>
      <sheetData sheetId="10523">
        <row r="9">
          <cell r="A9" t="str">
            <v>A</v>
          </cell>
        </row>
      </sheetData>
      <sheetData sheetId="10524">
        <row r="9">
          <cell r="A9" t="str">
            <v>A</v>
          </cell>
        </row>
      </sheetData>
      <sheetData sheetId="10525">
        <row r="9">
          <cell r="A9" t="str">
            <v>A</v>
          </cell>
        </row>
      </sheetData>
      <sheetData sheetId="10526">
        <row r="9">
          <cell r="A9" t="str">
            <v>A</v>
          </cell>
        </row>
      </sheetData>
      <sheetData sheetId="10527">
        <row r="9">
          <cell r="A9" t="str">
            <v>A</v>
          </cell>
        </row>
      </sheetData>
      <sheetData sheetId="10528">
        <row r="9">
          <cell r="A9" t="str">
            <v>A</v>
          </cell>
        </row>
      </sheetData>
      <sheetData sheetId="10529">
        <row r="9">
          <cell r="A9" t="str">
            <v>A</v>
          </cell>
        </row>
      </sheetData>
      <sheetData sheetId="10530">
        <row r="9">
          <cell r="A9" t="str">
            <v>A</v>
          </cell>
        </row>
      </sheetData>
      <sheetData sheetId="10531">
        <row r="9">
          <cell r="A9" t="str">
            <v>A</v>
          </cell>
        </row>
      </sheetData>
      <sheetData sheetId="10532">
        <row r="9">
          <cell r="A9" t="str">
            <v>A</v>
          </cell>
        </row>
      </sheetData>
      <sheetData sheetId="10533">
        <row r="9">
          <cell r="A9" t="str">
            <v>A</v>
          </cell>
        </row>
      </sheetData>
      <sheetData sheetId="10534">
        <row r="9">
          <cell r="A9" t="str">
            <v>A</v>
          </cell>
        </row>
      </sheetData>
      <sheetData sheetId="10535">
        <row r="9">
          <cell r="A9" t="str">
            <v>A</v>
          </cell>
        </row>
      </sheetData>
      <sheetData sheetId="10536">
        <row r="9">
          <cell r="A9" t="str">
            <v>A</v>
          </cell>
        </row>
      </sheetData>
      <sheetData sheetId="10537">
        <row r="9">
          <cell r="A9" t="str">
            <v>A</v>
          </cell>
        </row>
      </sheetData>
      <sheetData sheetId="10538">
        <row r="9">
          <cell r="A9" t="str">
            <v>A</v>
          </cell>
        </row>
      </sheetData>
      <sheetData sheetId="10539">
        <row r="9">
          <cell r="A9" t="str">
            <v>A</v>
          </cell>
        </row>
      </sheetData>
      <sheetData sheetId="10540">
        <row r="9">
          <cell r="A9" t="str">
            <v>A</v>
          </cell>
        </row>
      </sheetData>
      <sheetData sheetId="10541">
        <row r="9">
          <cell r="A9" t="str">
            <v>A</v>
          </cell>
        </row>
      </sheetData>
      <sheetData sheetId="10542">
        <row r="9">
          <cell r="A9" t="str">
            <v>A</v>
          </cell>
        </row>
      </sheetData>
      <sheetData sheetId="10543">
        <row r="9">
          <cell r="A9" t="str">
            <v>A</v>
          </cell>
        </row>
      </sheetData>
      <sheetData sheetId="10544">
        <row r="9">
          <cell r="A9" t="str">
            <v>A</v>
          </cell>
        </row>
      </sheetData>
      <sheetData sheetId="10545">
        <row r="9">
          <cell r="A9" t="str">
            <v>A</v>
          </cell>
        </row>
      </sheetData>
      <sheetData sheetId="10546">
        <row r="9">
          <cell r="A9" t="str">
            <v>A</v>
          </cell>
        </row>
      </sheetData>
      <sheetData sheetId="10547">
        <row r="9">
          <cell r="A9" t="str">
            <v>A</v>
          </cell>
        </row>
      </sheetData>
      <sheetData sheetId="10548">
        <row r="9">
          <cell r="A9" t="str">
            <v>A</v>
          </cell>
        </row>
      </sheetData>
      <sheetData sheetId="10549">
        <row r="9">
          <cell r="A9" t="str">
            <v>A</v>
          </cell>
        </row>
      </sheetData>
      <sheetData sheetId="10550">
        <row r="9">
          <cell r="A9" t="str">
            <v>A</v>
          </cell>
        </row>
      </sheetData>
      <sheetData sheetId="10551">
        <row r="9">
          <cell r="A9" t="str">
            <v>A</v>
          </cell>
        </row>
      </sheetData>
      <sheetData sheetId="10552">
        <row r="9">
          <cell r="A9" t="str">
            <v>A</v>
          </cell>
        </row>
      </sheetData>
      <sheetData sheetId="10553">
        <row r="9">
          <cell r="A9" t="str">
            <v>A</v>
          </cell>
        </row>
      </sheetData>
      <sheetData sheetId="10554">
        <row r="9">
          <cell r="A9" t="str">
            <v>A</v>
          </cell>
        </row>
      </sheetData>
      <sheetData sheetId="10555">
        <row r="9">
          <cell r="A9" t="str">
            <v>A</v>
          </cell>
        </row>
      </sheetData>
      <sheetData sheetId="10556">
        <row r="9">
          <cell r="A9" t="str">
            <v>A</v>
          </cell>
        </row>
      </sheetData>
      <sheetData sheetId="10557">
        <row r="9">
          <cell r="A9" t="str">
            <v>A</v>
          </cell>
        </row>
      </sheetData>
      <sheetData sheetId="10558">
        <row r="9">
          <cell r="A9" t="str">
            <v>A</v>
          </cell>
        </row>
      </sheetData>
      <sheetData sheetId="10559">
        <row r="9">
          <cell r="A9" t="str">
            <v>A</v>
          </cell>
        </row>
      </sheetData>
      <sheetData sheetId="10560">
        <row r="9">
          <cell r="A9" t="str">
            <v>A</v>
          </cell>
        </row>
      </sheetData>
      <sheetData sheetId="10561">
        <row r="9">
          <cell r="A9" t="str">
            <v>A</v>
          </cell>
        </row>
      </sheetData>
      <sheetData sheetId="10562">
        <row r="9">
          <cell r="A9" t="str">
            <v>A</v>
          </cell>
        </row>
      </sheetData>
      <sheetData sheetId="10563">
        <row r="9">
          <cell r="A9" t="str">
            <v>A</v>
          </cell>
        </row>
      </sheetData>
      <sheetData sheetId="10564">
        <row r="9">
          <cell r="A9" t="str">
            <v>A</v>
          </cell>
        </row>
      </sheetData>
      <sheetData sheetId="10565">
        <row r="9">
          <cell r="A9" t="str">
            <v>A</v>
          </cell>
        </row>
      </sheetData>
      <sheetData sheetId="10566">
        <row r="9">
          <cell r="A9" t="str">
            <v>A</v>
          </cell>
        </row>
      </sheetData>
      <sheetData sheetId="10567">
        <row r="9">
          <cell r="A9" t="str">
            <v>A</v>
          </cell>
        </row>
      </sheetData>
      <sheetData sheetId="10568">
        <row r="9">
          <cell r="A9" t="str">
            <v>A</v>
          </cell>
        </row>
      </sheetData>
      <sheetData sheetId="10569">
        <row r="9">
          <cell r="A9" t="str">
            <v>A</v>
          </cell>
        </row>
      </sheetData>
      <sheetData sheetId="10570">
        <row r="9">
          <cell r="A9" t="str">
            <v>A</v>
          </cell>
        </row>
      </sheetData>
      <sheetData sheetId="10571">
        <row r="9">
          <cell r="A9" t="str">
            <v>A</v>
          </cell>
        </row>
      </sheetData>
      <sheetData sheetId="10572">
        <row r="9">
          <cell r="A9" t="str">
            <v>A</v>
          </cell>
        </row>
      </sheetData>
      <sheetData sheetId="10573">
        <row r="9">
          <cell r="A9" t="str">
            <v>A</v>
          </cell>
        </row>
      </sheetData>
      <sheetData sheetId="10574">
        <row r="9">
          <cell r="A9" t="str">
            <v>A</v>
          </cell>
        </row>
      </sheetData>
      <sheetData sheetId="10575">
        <row r="9">
          <cell r="A9" t="str">
            <v>A</v>
          </cell>
        </row>
      </sheetData>
      <sheetData sheetId="10576">
        <row r="9">
          <cell r="A9" t="str">
            <v>A</v>
          </cell>
        </row>
      </sheetData>
      <sheetData sheetId="10577">
        <row r="9">
          <cell r="A9" t="str">
            <v>A</v>
          </cell>
        </row>
      </sheetData>
      <sheetData sheetId="10578">
        <row r="9">
          <cell r="A9" t="str">
            <v>A</v>
          </cell>
        </row>
      </sheetData>
      <sheetData sheetId="10579">
        <row r="9">
          <cell r="A9" t="str">
            <v>A</v>
          </cell>
        </row>
      </sheetData>
      <sheetData sheetId="10580">
        <row r="9">
          <cell r="A9" t="str">
            <v>A</v>
          </cell>
        </row>
      </sheetData>
      <sheetData sheetId="10581">
        <row r="9">
          <cell r="A9" t="str">
            <v>A</v>
          </cell>
        </row>
      </sheetData>
      <sheetData sheetId="10582">
        <row r="9">
          <cell r="A9" t="str">
            <v>A</v>
          </cell>
        </row>
      </sheetData>
      <sheetData sheetId="10583">
        <row r="9">
          <cell r="A9" t="str">
            <v>A</v>
          </cell>
        </row>
      </sheetData>
      <sheetData sheetId="10584">
        <row r="9">
          <cell r="A9" t="str">
            <v>A</v>
          </cell>
        </row>
      </sheetData>
      <sheetData sheetId="10585">
        <row r="9">
          <cell r="A9" t="str">
            <v>A</v>
          </cell>
        </row>
      </sheetData>
      <sheetData sheetId="10586">
        <row r="9">
          <cell r="A9" t="str">
            <v>A</v>
          </cell>
        </row>
      </sheetData>
      <sheetData sheetId="10587">
        <row r="9">
          <cell r="A9" t="str">
            <v>A</v>
          </cell>
        </row>
      </sheetData>
      <sheetData sheetId="10588">
        <row r="9">
          <cell r="A9" t="str">
            <v>A</v>
          </cell>
        </row>
      </sheetData>
      <sheetData sheetId="10589">
        <row r="9">
          <cell r="A9" t="str">
            <v>A</v>
          </cell>
        </row>
      </sheetData>
      <sheetData sheetId="10590">
        <row r="9">
          <cell r="A9" t="str">
            <v>A</v>
          </cell>
        </row>
      </sheetData>
      <sheetData sheetId="10591">
        <row r="9">
          <cell r="A9" t="str">
            <v>A</v>
          </cell>
        </row>
      </sheetData>
      <sheetData sheetId="10592">
        <row r="9">
          <cell r="A9" t="str">
            <v>A</v>
          </cell>
        </row>
      </sheetData>
      <sheetData sheetId="10593">
        <row r="9">
          <cell r="A9" t="str">
            <v>A</v>
          </cell>
        </row>
      </sheetData>
      <sheetData sheetId="10594">
        <row r="9">
          <cell r="A9" t="str">
            <v>A</v>
          </cell>
        </row>
      </sheetData>
      <sheetData sheetId="10595">
        <row r="9">
          <cell r="A9" t="str">
            <v>A</v>
          </cell>
        </row>
      </sheetData>
      <sheetData sheetId="10596">
        <row r="9">
          <cell r="A9" t="str">
            <v>A</v>
          </cell>
        </row>
      </sheetData>
      <sheetData sheetId="10597">
        <row r="9">
          <cell r="A9" t="str">
            <v>A</v>
          </cell>
        </row>
      </sheetData>
      <sheetData sheetId="10598">
        <row r="9">
          <cell r="A9" t="str">
            <v>A</v>
          </cell>
        </row>
      </sheetData>
      <sheetData sheetId="10599">
        <row r="9">
          <cell r="A9" t="str">
            <v>A</v>
          </cell>
        </row>
      </sheetData>
      <sheetData sheetId="10600">
        <row r="9">
          <cell r="A9" t="str">
            <v>A</v>
          </cell>
        </row>
      </sheetData>
      <sheetData sheetId="10601">
        <row r="9">
          <cell r="A9" t="str">
            <v>A</v>
          </cell>
        </row>
      </sheetData>
      <sheetData sheetId="10602">
        <row r="9">
          <cell r="A9" t="str">
            <v>A</v>
          </cell>
        </row>
      </sheetData>
      <sheetData sheetId="10603">
        <row r="9">
          <cell r="A9" t="str">
            <v>A</v>
          </cell>
        </row>
      </sheetData>
      <sheetData sheetId="10604">
        <row r="9">
          <cell r="A9" t="str">
            <v>A</v>
          </cell>
        </row>
      </sheetData>
      <sheetData sheetId="10605">
        <row r="9">
          <cell r="A9" t="str">
            <v>A</v>
          </cell>
        </row>
      </sheetData>
      <sheetData sheetId="10606">
        <row r="9">
          <cell r="A9" t="str">
            <v>A</v>
          </cell>
        </row>
      </sheetData>
      <sheetData sheetId="10607">
        <row r="9">
          <cell r="A9" t="str">
            <v>A</v>
          </cell>
        </row>
      </sheetData>
      <sheetData sheetId="10608">
        <row r="9">
          <cell r="A9" t="str">
            <v>A</v>
          </cell>
        </row>
      </sheetData>
      <sheetData sheetId="10609">
        <row r="9">
          <cell r="A9" t="str">
            <v>A</v>
          </cell>
        </row>
      </sheetData>
      <sheetData sheetId="10610">
        <row r="9">
          <cell r="A9" t="str">
            <v>A</v>
          </cell>
        </row>
      </sheetData>
      <sheetData sheetId="10611">
        <row r="9">
          <cell r="A9" t="str">
            <v>A</v>
          </cell>
        </row>
      </sheetData>
      <sheetData sheetId="10612">
        <row r="9">
          <cell r="A9" t="str">
            <v>A</v>
          </cell>
        </row>
      </sheetData>
      <sheetData sheetId="10613">
        <row r="9">
          <cell r="A9" t="str">
            <v>A</v>
          </cell>
        </row>
      </sheetData>
      <sheetData sheetId="10614">
        <row r="9">
          <cell r="A9" t="str">
            <v>A</v>
          </cell>
        </row>
      </sheetData>
      <sheetData sheetId="10615">
        <row r="9">
          <cell r="A9" t="str">
            <v>A</v>
          </cell>
        </row>
      </sheetData>
      <sheetData sheetId="10616">
        <row r="9">
          <cell r="A9" t="str">
            <v>A</v>
          </cell>
        </row>
      </sheetData>
      <sheetData sheetId="10617">
        <row r="9">
          <cell r="A9" t="str">
            <v>A</v>
          </cell>
        </row>
      </sheetData>
      <sheetData sheetId="10618">
        <row r="9">
          <cell r="A9" t="str">
            <v>A</v>
          </cell>
        </row>
      </sheetData>
      <sheetData sheetId="10619">
        <row r="9">
          <cell r="A9" t="str">
            <v>A</v>
          </cell>
        </row>
      </sheetData>
      <sheetData sheetId="10620">
        <row r="9">
          <cell r="A9" t="str">
            <v>A</v>
          </cell>
        </row>
      </sheetData>
      <sheetData sheetId="10621">
        <row r="9">
          <cell r="A9" t="str">
            <v>A</v>
          </cell>
        </row>
      </sheetData>
      <sheetData sheetId="10622">
        <row r="9">
          <cell r="A9" t="str">
            <v>A</v>
          </cell>
        </row>
      </sheetData>
      <sheetData sheetId="10623">
        <row r="9">
          <cell r="A9" t="str">
            <v>A</v>
          </cell>
        </row>
      </sheetData>
      <sheetData sheetId="10624">
        <row r="9">
          <cell r="A9" t="str">
            <v>A</v>
          </cell>
        </row>
      </sheetData>
      <sheetData sheetId="10625">
        <row r="9">
          <cell r="A9" t="str">
            <v>A</v>
          </cell>
        </row>
      </sheetData>
      <sheetData sheetId="10626">
        <row r="9">
          <cell r="A9" t="str">
            <v>A</v>
          </cell>
        </row>
      </sheetData>
      <sheetData sheetId="10627">
        <row r="9">
          <cell r="A9" t="str">
            <v>A</v>
          </cell>
        </row>
      </sheetData>
      <sheetData sheetId="10628">
        <row r="9">
          <cell r="A9" t="str">
            <v>A</v>
          </cell>
        </row>
      </sheetData>
      <sheetData sheetId="10629">
        <row r="9">
          <cell r="A9" t="str">
            <v>A</v>
          </cell>
        </row>
      </sheetData>
      <sheetData sheetId="10630">
        <row r="9">
          <cell r="A9" t="str">
            <v>A</v>
          </cell>
        </row>
      </sheetData>
      <sheetData sheetId="10631">
        <row r="9">
          <cell r="A9" t="str">
            <v>A</v>
          </cell>
        </row>
      </sheetData>
      <sheetData sheetId="10632">
        <row r="9">
          <cell r="A9" t="str">
            <v>A</v>
          </cell>
        </row>
      </sheetData>
      <sheetData sheetId="10633">
        <row r="9">
          <cell r="A9" t="str">
            <v>A</v>
          </cell>
        </row>
      </sheetData>
      <sheetData sheetId="10634">
        <row r="9">
          <cell r="A9" t="str">
            <v>A</v>
          </cell>
        </row>
      </sheetData>
      <sheetData sheetId="10635">
        <row r="9">
          <cell r="A9" t="str">
            <v>A</v>
          </cell>
        </row>
      </sheetData>
      <sheetData sheetId="10636">
        <row r="9">
          <cell r="A9" t="str">
            <v>A</v>
          </cell>
        </row>
      </sheetData>
      <sheetData sheetId="10637">
        <row r="9">
          <cell r="A9" t="str">
            <v>A</v>
          </cell>
        </row>
      </sheetData>
      <sheetData sheetId="10638">
        <row r="9">
          <cell r="A9" t="str">
            <v>A</v>
          </cell>
        </row>
      </sheetData>
      <sheetData sheetId="10639">
        <row r="9">
          <cell r="A9" t="str">
            <v>A</v>
          </cell>
        </row>
      </sheetData>
      <sheetData sheetId="10640">
        <row r="9">
          <cell r="A9" t="str">
            <v>A</v>
          </cell>
        </row>
      </sheetData>
      <sheetData sheetId="10641">
        <row r="9">
          <cell r="A9" t="str">
            <v>A</v>
          </cell>
        </row>
      </sheetData>
      <sheetData sheetId="10642">
        <row r="9">
          <cell r="A9" t="str">
            <v>A</v>
          </cell>
        </row>
      </sheetData>
      <sheetData sheetId="10643">
        <row r="9">
          <cell r="A9" t="str">
            <v>A</v>
          </cell>
        </row>
      </sheetData>
      <sheetData sheetId="10644">
        <row r="9">
          <cell r="A9" t="str">
            <v>A</v>
          </cell>
        </row>
      </sheetData>
      <sheetData sheetId="10645">
        <row r="9">
          <cell r="A9" t="str">
            <v>A</v>
          </cell>
        </row>
      </sheetData>
      <sheetData sheetId="10646">
        <row r="9">
          <cell r="A9" t="str">
            <v>A</v>
          </cell>
        </row>
      </sheetData>
      <sheetData sheetId="10647">
        <row r="9">
          <cell r="A9" t="str">
            <v>A</v>
          </cell>
        </row>
      </sheetData>
      <sheetData sheetId="10648">
        <row r="9">
          <cell r="A9" t="str">
            <v>A</v>
          </cell>
        </row>
      </sheetData>
      <sheetData sheetId="10649">
        <row r="9">
          <cell r="A9" t="str">
            <v>A</v>
          </cell>
        </row>
      </sheetData>
      <sheetData sheetId="10650">
        <row r="9">
          <cell r="A9" t="str">
            <v>A</v>
          </cell>
        </row>
      </sheetData>
      <sheetData sheetId="10651">
        <row r="9">
          <cell r="A9" t="str">
            <v>A</v>
          </cell>
        </row>
      </sheetData>
      <sheetData sheetId="10652">
        <row r="9">
          <cell r="A9" t="str">
            <v>A</v>
          </cell>
        </row>
      </sheetData>
      <sheetData sheetId="10653">
        <row r="9">
          <cell r="A9" t="str">
            <v>A</v>
          </cell>
        </row>
      </sheetData>
      <sheetData sheetId="10654">
        <row r="9">
          <cell r="A9" t="str">
            <v>A</v>
          </cell>
        </row>
      </sheetData>
      <sheetData sheetId="10655">
        <row r="9">
          <cell r="A9" t="str">
            <v>A</v>
          </cell>
        </row>
      </sheetData>
      <sheetData sheetId="10656">
        <row r="9">
          <cell r="A9" t="str">
            <v>A</v>
          </cell>
        </row>
      </sheetData>
      <sheetData sheetId="10657">
        <row r="9">
          <cell r="A9" t="str">
            <v>A</v>
          </cell>
        </row>
      </sheetData>
      <sheetData sheetId="10658">
        <row r="9">
          <cell r="A9" t="str">
            <v>A</v>
          </cell>
        </row>
      </sheetData>
      <sheetData sheetId="10659">
        <row r="9">
          <cell r="A9" t="str">
            <v>A</v>
          </cell>
        </row>
      </sheetData>
      <sheetData sheetId="10660">
        <row r="9">
          <cell r="A9" t="str">
            <v>A</v>
          </cell>
        </row>
      </sheetData>
      <sheetData sheetId="10661">
        <row r="9">
          <cell r="A9" t="str">
            <v>A</v>
          </cell>
        </row>
      </sheetData>
      <sheetData sheetId="10662">
        <row r="9">
          <cell r="A9" t="str">
            <v>A</v>
          </cell>
        </row>
      </sheetData>
      <sheetData sheetId="10663">
        <row r="9">
          <cell r="A9" t="str">
            <v>A</v>
          </cell>
        </row>
      </sheetData>
      <sheetData sheetId="10664">
        <row r="9">
          <cell r="A9" t="str">
            <v>A</v>
          </cell>
        </row>
      </sheetData>
      <sheetData sheetId="10665">
        <row r="9">
          <cell r="A9" t="str">
            <v>A</v>
          </cell>
        </row>
      </sheetData>
      <sheetData sheetId="10666">
        <row r="9">
          <cell r="A9" t="str">
            <v>A</v>
          </cell>
        </row>
      </sheetData>
      <sheetData sheetId="10667">
        <row r="9">
          <cell r="A9" t="str">
            <v>A</v>
          </cell>
        </row>
      </sheetData>
      <sheetData sheetId="10668">
        <row r="9">
          <cell r="A9" t="str">
            <v>A</v>
          </cell>
        </row>
      </sheetData>
      <sheetData sheetId="10669">
        <row r="9">
          <cell r="A9" t="str">
            <v>A</v>
          </cell>
        </row>
      </sheetData>
      <sheetData sheetId="10670">
        <row r="9">
          <cell r="A9" t="str">
            <v>A</v>
          </cell>
        </row>
      </sheetData>
      <sheetData sheetId="10671">
        <row r="9">
          <cell r="A9" t="str">
            <v>A</v>
          </cell>
        </row>
      </sheetData>
      <sheetData sheetId="10672">
        <row r="9">
          <cell r="A9" t="str">
            <v>A</v>
          </cell>
        </row>
      </sheetData>
      <sheetData sheetId="10673">
        <row r="9">
          <cell r="A9" t="str">
            <v>A</v>
          </cell>
        </row>
      </sheetData>
      <sheetData sheetId="10674">
        <row r="9">
          <cell r="A9" t="str">
            <v>A</v>
          </cell>
        </row>
      </sheetData>
      <sheetData sheetId="10675">
        <row r="9">
          <cell r="A9" t="str">
            <v>A</v>
          </cell>
        </row>
      </sheetData>
      <sheetData sheetId="10676">
        <row r="9">
          <cell r="A9" t="str">
            <v>A</v>
          </cell>
        </row>
      </sheetData>
      <sheetData sheetId="10677">
        <row r="9">
          <cell r="A9" t="str">
            <v>A</v>
          </cell>
        </row>
      </sheetData>
      <sheetData sheetId="10678">
        <row r="9">
          <cell r="A9" t="str">
            <v>A</v>
          </cell>
        </row>
      </sheetData>
      <sheetData sheetId="10679">
        <row r="9">
          <cell r="A9" t="str">
            <v>A</v>
          </cell>
        </row>
      </sheetData>
      <sheetData sheetId="10680">
        <row r="9">
          <cell r="A9" t="str">
            <v>A</v>
          </cell>
        </row>
      </sheetData>
      <sheetData sheetId="10681">
        <row r="9">
          <cell r="A9" t="str">
            <v>A</v>
          </cell>
        </row>
      </sheetData>
      <sheetData sheetId="10682">
        <row r="9">
          <cell r="A9" t="str">
            <v>A</v>
          </cell>
        </row>
      </sheetData>
      <sheetData sheetId="10683">
        <row r="9">
          <cell r="A9" t="str">
            <v>A</v>
          </cell>
        </row>
      </sheetData>
      <sheetData sheetId="10684">
        <row r="9">
          <cell r="A9" t="str">
            <v>A</v>
          </cell>
        </row>
      </sheetData>
      <sheetData sheetId="10685">
        <row r="9">
          <cell r="A9" t="str">
            <v>A</v>
          </cell>
        </row>
      </sheetData>
      <sheetData sheetId="10686">
        <row r="9">
          <cell r="A9" t="str">
            <v>A</v>
          </cell>
        </row>
      </sheetData>
      <sheetData sheetId="10687">
        <row r="9">
          <cell r="A9" t="str">
            <v>A</v>
          </cell>
        </row>
      </sheetData>
      <sheetData sheetId="10688">
        <row r="9">
          <cell r="A9" t="str">
            <v>A</v>
          </cell>
        </row>
      </sheetData>
      <sheetData sheetId="10689">
        <row r="9">
          <cell r="A9" t="str">
            <v>A</v>
          </cell>
        </row>
      </sheetData>
      <sheetData sheetId="10690">
        <row r="9">
          <cell r="A9" t="str">
            <v>A</v>
          </cell>
        </row>
      </sheetData>
      <sheetData sheetId="10691">
        <row r="9">
          <cell r="A9" t="str">
            <v>A</v>
          </cell>
        </row>
      </sheetData>
      <sheetData sheetId="10692">
        <row r="9">
          <cell r="A9" t="str">
            <v>A</v>
          </cell>
        </row>
      </sheetData>
      <sheetData sheetId="10693">
        <row r="9">
          <cell r="A9" t="str">
            <v>A</v>
          </cell>
        </row>
      </sheetData>
      <sheetData sheetId="10694">
        <row r="9">
          <cell r="A9" t="str">
            <v>A</v>
          </cell>
        </row>
      </sheetData>
      <sheetData sheetId="10695">
        <row r="9">
          <cell r="A9" t="str">
            <v>A</v>
          </cell>
        </row>
      </sheetData>
      <sheetData sheetId="10696">
        <row r="9">
          <cell r="A9" t="str">
            <v>A</v>
          </cell>
        </row>
      </sheetData>
      <sheetData sheetId="10697">
        <row r="9">
          <cell r="A9" t="str">
            <v>A</v>
          </cell>
        </row>
      </sheetData>
      <sheetData sheetId="10698">
        <row r="9">
          <cell r="A9" t="str">
            <v>A</v>
          </cell>
        </row>
      </sheetData>
      <sheetData sheetId="10699">
        <row r="9">
          <cell r="A9" t="str">
            <v>A</v>
          </cell>
        </row>
      </sheetData>
      <sheetData sheetId="10700">
        <row r="9">
          <cell r="A9" t="str">
            <v>A</v>
          </cell>
        </row>
      </sheetData>
      <sheetData sheetId="10701">
        <row r="9">
          <cell r="A9" t="str">
            <v>A</v>
          </cell>
        </row>
      </sheetData>
      <sheetData sheetId="10702">
        <row r="9">
          <cell r="A9" t="str">
            <v>A</v>
          </cell>
        </row>
      </sheetData>
      <sheetData sheetId="10703">
        <row r="9">
          <cell r="A9" t="str">
            <v>A</v>
          </cell>
        </row>
      </sheetData>
      <sheetData sheetId="10704">
        <row r="9">
          <cell r="A9" t="str">
            <v>A</v>
          </cell>
        </row>
      </sheetData>
      <sheetData sheetId="10705">
        <row r="9">
          <cell r="A9" t="str">
            <v>A</v>
          </cell>
        </row>
      </sheetData>
      <sheetData sheetId="10706">
        <row r="9">
          <cell r="A9" t="str">
            <v>A</v>
          </cell>
        </row>
      </sheetData>
      <sheetData sheetId="10707">
        <row r="9">
          <cell r="A9" t="str">
            <v>A</v>
          </cell>
        </row>
      </sheetData>
      <sheetData sheetId="10708">
        <row r="9">
          <cell r="A9" t="str">
            <v>A</v>
          </cell>
        </row>
      </sheetData>
      <sheetData sheetId="10709">
        <row r="9">
          <cell r="A9" t="str">
            <v>A</v>
          </cell>
        </row>
      </sheetData>
      <sheetData sheetId="10710">
        <row r="9">
          <cell r="A9" t="str">
            <v>A</v>
          </cell>
        </row>
      </sheetData>
      <sheetData sheetId="10711">
        <row r="9">
          <cell r="A9" t="str">
            <v>A</v>
          </cell>
        </row>
      </sheetData>
      <sheetData sheetId="10712">
        <row r="9">
          <cell r="A9" t="str">
            <v>A</v>
          </cell>
        </row>
      </sheetData>
      <sheetData sheetId="10713">
        <row r="9">
          <cell r="A9" t="str">
            <v>A</v>
          </cell>
        </row>
      </sheetData>
      <sheetData sheetId="10714">
        <row r="9">
          <cell r="A9" t="str">
            <v>A</v>
          </cell>
        </row>
      </sheetData>
      <sheetData sheetId="10715">
        <row r="9">
          <cell r="A9" t="str">
            <v>A</v>
          </cell>
        </row>
      </sheetData>
      <sheetData sheetId="10716">
        <row r="9">
          <cell r="A9" t="str">
            <v>A</v>
          </cell>
        </row>
      </sheetData>
      <sheetData sheetId="10717">
        <row r="9">
          <cell r="A9" t="str">
            <v>A</v>
          </cell>
        </row>
      </sheetData>
      <sheetData sheetId="10718">
        <row r="9">
          <cell r="A9" t="str">
            <v>A</v>
          </cell>
        </row>
      </sheetData>
      <sheetData sheetId="10719">
        <row r="9">
          <cell r="A9" t="str">
            <v>A</v>
          </cell>
        </row>
      </sheetData>
      <sheetData sheetId="10720">
        <row r="9">
          <cell r="A9" t="str">
            <v>A</v>
          </cell>
        </row>
      </sheetData>
      <sheetData sheetId="10721">
        <row r="9">
          <cell r="A9" t="str">
            <v>A</v>
          </cell>
        </row>
      </sheetData>
      <sheetData sheetId="10722">
        <row r="9">
          <cell r="A9" t="str">
            <v>A</v>
          </cell>
        </row>
      </sheetData>
      <sheetData sheetId="10723">
        <row r="9">
          <cell r="A9" t="str">
            <v>A</v>
          </cell>
        </row>
      </sheetData>
      <sheetData sheetId="10724">
        <row r="9">
          <cell r="A9" t="str">
            <v>A</v>
          </cell>
        </row>
      </sheetData>
      <sheetData sheetId="10725">
        <row r="9">
          <cell r="A9" t="str">
            <v>A</v>
          </cell>
        </row>
      </sheetData>
      <sheetData sheetId="10726">
        <row r="9">
          <cell r="A9" t="str">
            <v>A</v>
          </cell>
        </row>
      </sheetData>
      <sheetData sheetId="10727">
        <row r="9">
          <cell r="A9" t="str">
            <v>A</v>
          </cell>
        </row>
      </sheetData>
      <sheetData sheetId="10728">
        <row r="9">
          <cell r="A9" t="str">
            <v>A</v>
          </cell>
        </row>
      </sheetData>
      <sheetData sheetId="10729">
        <row r="9">
          <cell r="A9" t="str">
            <v>A</v>
          </cell>
        </row>
      </sheetData>
      <sheetData sheetId="10730">
        <row r="9">
          <cell r="A9" t="str">
            <v>A</v>
          </cell>
        </row>
      </sheetData>
      <sheetData sheetId="10731">
        <row r="9">
          <cell r="A9" t="str">
            <v>A</v>
          </cell>
        </row>
      </sheetData>
      <sheetData sheetId="10732">
        <row r="9">
          <cell r="A9" t="str">
            <v>A</v>
          </cell>
        </row>
      </sheetData>
      <sheetData sheetId="10733">
        <row r="9">
          <cell r="A9" t="str">
            <v>A</v>
          </cell>
        </row>
      </sheetData>
      <sheetData sheetId="10734">
        <row r="9">
          <cell r="A9" t="str">
            <v>A</v>
          </cell>
        </row>
      </sheetData>
      <sheetData sheetId="10735">
        <row r="9">
          <cell r="A9" t="str">
            <v>A</v>
          </cell>
        </row>
      </sheetData>
      <sheetData sheetId="10736">
        <row r="9">
          <cell r="A9" t="str">
            <v>A</v>
          </cell>
        </row>
      </sheetData>
      <sheetData sheetId="10737">
        <row r="9">
          <cell r="A9" t="str">
            <v>A</v>
          </cell>
        </row>
      </sheetData>
      <sheetData sheetId="10738">
        <row r="9">
          <cell r="A9" t="str">
            <v>A</v>
          </cell>
        </row>
      </sheetData>
      <sheetData sheetId="10739">
        <row r="9">
          <cell r="A9" t="str">
            <v>A</v>
          </cell>
        </row>
      </sheetData>
      <sheetData sheetId="10740">
        <row r="9">
          <cell r="A9" t="str">
            <v>A</v>
          </cell>
        </row>
      </sheetData>
      <sheetData sheetId="10741">
        <row r="9">
          <cell r="A9" t="str">
            <v>A</v>
          </cell>
        </row>
      </sheetData>
      <sheetData sheetId="10742">
        <row r="9">
          <cell r="A9" t="str">
            <v>A</v>
          </cell>
        </row>
      </sheetData>
      <sheetData sheetId="10743">
        <row r="9">
          <cell r="A9" t="str">
            <v>A</v>
          </cell>
        </row>
      </sheetData>
      <sheetData sheetId="10744">
        <row r="9">
          <cell r="A9" t="str">
            <v>A</v>
          </cell>
        </row>
      </sheetData>
      <sheetData sheetId="10745">
        <row r="9">
          <cell r="A9" t="str">
            <v>A</v>
          </cell>
        </row>
      </sheetData>
      <sheetData sheetId="10746">
        <row r="9">
          <cell r="A9" t="str">
            <v>A</v>
          </cell>
        </row>
      </sheetData>
      <sheetData sheetId="10747">
        <row r="9">
          <cell r="A9" t="str">
            <v>A</v>
          </cell>
        </row>
      </sheetData>
      <sheetData sheetId="10748">
        <row r="9">
          <cell r="A9" t="str">
            <v>A</v>
          </cell>
        </row>
      </sheetData>
      <sheetData sheetId="10749">
        <row r="9">
          <cell r="A9" t="str">
            <v>A</v>
          </cell>
        </row>
      </sheetData>
      <sheetData sheetId="10750">
        <row r="9">
          <cell r="A9" t="str">
            <v>A</v>
          </cell>
        </row>
      </sheetData>
      <sheetData sheetId="10751">
        <row r="9">
          <cell r="A9" t="str">
            <v>A</v>
          </cell>
        </row>
      </sheetData>
      <sheetData sheetId="10752">
        <row r="9">
          <cell r="A9" t="str">
            <v>A</v>
          </cell>
        </row>
      </sheetData>
      <sheetData sheetId="10753">
        <row r="9">
          <cell r="A9" t="str">
            <v>A</v>
          </cell>
        </row>
      </sheetData>
      <sheetData sheetId="10754">
        <row r="9">
          <cell r="A9" t="str">
            <v>A</v>
          </cell>
        </row>
      </sheetData>
      <sheetData sheetId="10755">
        <row r="9">
          <cell r="A9" t="str">
            <v>A</v>
          </cell>
        </row>
      </sheetData>
      <sheetData sheetId="10756">
        <row r="9">
          <cell r="A9" t="str">
            <v>A</v>
          </cell>
        </row>
      </sheetData>
      <sheetData sheetId="10757">
        <row r="9">
          <cell r="A9" t="str">
            <v>A</v>
          </cell>
        </row>
      </sheetData>
      <sheetData sheetId="10758">
        <row r="9">
          <cell r="A9" t="str">
            <v>A</v>
          </cell>
        </row>
      </sheetData>
      <sheetData sheetId="10759">
        <row r="9">
          <cell r="A9" t="str">
            <v>A</v>
          </cell>
        </row>
      </sheetData>
      <sheetData sheetId="10760">
        <row r="9">
          <cell r="A9" t="str">
            <v>A</v>
          </cell>
        </row>
      </sheetData>
      <sheetData sheetId="10761">
        <row r="9">
          <cell r="A9" t="str">
            <v>A</v>
          </cell>
        </row>
      </sheetData>
      <sheetData sheetId="10762">
        <row r="9">
          <cell r="A9" t="str">
            <v>A</v>
          </cell>
        </row>
      </sheetData>
      <sheetData sheetId="10763">
        <row r="9">
          <cell r="A9" t="str">
            <v>A</v>
          </cell>
        </row>
      </sheetData>
      <sheetData sheetId="10764">
        <row r="9">
          <cell r="A9" t="str">
            <v>A</v>
          </cell>
        </row>
      </sheetData>
      <sheetData sheetId="10765">
        <row r="9">
          <cell r="A9" t="str">
            <v>A</v>
          </cell>
        </row>
      </sheetData>
      <sheetData sheetId="10766">
        <row r="9">
          <cell r="A9" t="str">
            <v>A</v>
          </cell>
        </row>
      </sheetData>
      <sheetData sheetId="10767">
        <row r="9">
          <cell r="A9" t="str">
            <v>A</v>
          </cell>
        </row>
      </sheetData>
      <sheetData sheetId="10768">
        <row r="9">
          <cell r="A9" t="str">
            <v>A</v>
          </cell>
        </row>
      </sheetData>
      <sheetData sheetId="10769">
        <row r="9">
          <cell r="A9" t="str">
            <v>A</v>
          </cell>
        </row>
      </sheetData>
      <sheetData sheetId="10770">
        <row r="9">
          <cell r="A9" t="str">
            <v>A</v>
          </cell>
        </row>
      </sheetData>
      <sheetData sheetId="10771">
        <row r="9">
          <cell r="A9" t="str">
            <v>A</v>
          </cell>
        </row>
      </sheetData>
      <sheetData sheetId="10772">
        <row r="9">
          <cell r="A9" t="str">
            <v>A</v>
          </cell>
        </row>
      </sheetData>
      <sheetData sheetId="10773">
        <row r="9">
          <cell r="A9" t="str">
            <v>A</v>
          </cell>
        </row>
      </sheetData>
      <sheetData sheetId="10774">
        <row r="9">
          <cell r="A9" t="str">
            <v>A</v>
          </cell>
        </row>
      </sheetData>
      <sheetData sheetId="10775">
        <row r="9">
          <cell r="A9" t="str">
            <v>A</v>
          </cell>
        </row>
      </sheetData>
      <sheetData sheetId="10776">
        <row r="9">
          <cell r="A9" t="str">
            <v>A</v>
          </cell>
        </row>
      </sheetData>
      <sheetData sheetId="10777">
        <row r="9">
          <cell r="A9" t="str">
            <v>A</v>
          </cell>
        </row>
      </sheetData>
      <sheetData sheetId="10778">
        <row r="9">
          <cell r="A9" t="str">
            <v>A</v>
          </cell>
        </row>
      </sheetData>
      <sheetData sheetId="10779">
        <row r="9">
          <cell r="A9" t="str">
            <v>A</v>
          </cell>
        </row>
      </sheetData>
      <sheetData sheetId="10780">
        <row r="9">
          <cell r="A9" t="str">
            <v>A</v>
          </cell>
        </row>
      </sheetData>
      <sheetData sheetId="10781">
        <row r="9">
          <cell r="A9" t="str">
            <v>A</v>
          </cell>
        </row>
      </sheetData>
      <sheetData sheetId="10782">
        <row r="9">
          <cell r="A9" t="str">
            <v>A</v>
          </cell>
        </row>
      </sheetData>
      <sheetData sheetId="10783">
        <row r="9">
          <cell r="A9" t="str">
            <v>A</v>
          </cell>
        </row>
      </sheetData>
      <sheetData sheetId="10784">
        <row r="9">
          <cell r="A9" t="str">
            <v>A</v>
          </cell>
        </row>
      </sheetData>
      <sheetData sheetId="10785">
        <row r="9">
          <cell r="A9" t="str">
            <v>A</v>
          </cell>
        </row>
      </sheetData>
      <sheetData sheetId="10786">
        <row r="9">
          <cell r="A9" t="str">
            <v>A</v>
          </cell>
        </row>
      </sheetData>
      <sheetData sheetId="10787">
        <row r="9">
          <cell r="A9" t="str">
            <v>A</v>
          </cell>
        </row>
      </sheetData>
      <sheetData sheetId="10788">
        <row r="9">
          <cell r="A9" t="str">
            <v>A</v>
          </cell>
        </row>
      </sheetData>
      <sheetData sheetId="10789">
        <row r="9">
          <cell r="A9" t="str">
            <v>A</v>
          </cell>
        </row>
      </sheetData>
      <sheetData sheetId="10790">
        <row r="9">
          <cell r="A9" t="str">
            <v>A</v>
          </cell>
        </row>
      </sheetData>
      <sheetData sheetId="10791">
        <row r="9">
          <cell r="A9" t="str">
            <v>A</v>
          </cell>
        </row>
      </sheetData>
      <sheetData sheetId="10792">
        <row r="9">
          <cell r="A9" t="str">
            <v>A</v>
          </cell>
        </row>
      </sheetData>
      <sheetData sheetId="10793">
        <row r="9">
          <cell r="A9" t="str">
            <v>A</v>
          </cell>
        </row>
      </sheetData>
      <sheetData sheetId="10794">
        <row r="9">
          <cell r="A9" t="str">
            <v>A</v>
          </cell>
        </row>
      </sheetData>
      <sheetData sheetId="10795">
        <row r="9">
          <cell r="A9" t="str">
            <v>A</v>
          </cell>
        </row>
      </sheetData>
      <sheetData sheetId="10796">
        <row r="9">
          <cell r="A9" t="str">
            <v>A</v>
          </cell>
        </row>
      </sheetData>
      <sheetData sheetId="10797">
        <row r="9">
          <cell r="A9" t="str">
            <v>A</v>
          </cell>
        </row>
      </sheetData>
      <sheetData sheetId="10798">
        <row r="9">
          <cell r="A9" t="str">
            <v>A</v>
          </cell>
        </row>
      </sheetData>
      <sheetData sheetId="10799">
        <row r="9">
          <cell r="A9" t="str">
            <v>A</v>
          </cell>
        </row>
      </sheetData>
      <sheetData sheetId="10800">
        <row r="9">
          <cell r="A9" t="str">
            <v>A</v>
          </cell>
        </row>
      </sheetData>
      <sheetData sheetId="10801">
        <row r="9">
          <cell r="A9" t="str">
            <v>A</v>
          </cell>
        </row>
      </sheetData>
      <sheetData sheetId="10802">
        <row r="9">
          <cell r="A9" t="str">
            <v>A</v>
          </cell>
        </row>
      </sheetData>
      <sheetData sheetId="10803">
        <row r="9">
          <cell r="A9" t="str">
            <v>A</v>
          </cell>
        </row>
      </sheetData>
      <sheetData sheetId="10804">
        <row r="9">
          <cell r="A9" t="str">
            <v>A</v>
          </cell>
        </row>
      </sheetData>
      <sheetData sheetId="10805">
        <row r="9">
          <cell r="A9" t="str">
            <v>A</v>
          </cell>
        </row>
      </sheetData>
      <sheetData sheetId="10806">
        <row r="9">
          <cell r="A9" t="str">
            <v>A</v>
          </cell>
        </row>
      </sheetData>
      <sheetData sheetId="10807">
        <row r="9">
          <cell r="A9" t="str">
            <v>A</v>
          </cell>
        </row>
      </sheetData>
      <sheetData sheetId="10808">
        <row r="9">
          <cell r="A9" t="str">
            <v>A</v>
          </cell>
        </row>
      </sheetData>
      <sheetData sheetId="10809">
        <row r="9">
          <cell r="A9" t="str">
            <v>A</v>
          </cell>
        </row>
      </sheetData>
      <sheetData sheetId="10810">
        <row r="9">
          <cell r="A9" t="str">
            <v>A</v>
          </cell>
        </row>
      </sheetData>
      <sheetData sheetId="10811">
        <row r="9">
          <cell r="A9" t="str">
            <v>A</v>
          </cell>
        </row>
      </sheetData>
      <sheetData sheetId="10812">
        <row r="9">
          <cell r="A9" t="str">
            <v>A</v>
          </cell>
        </row>
      </sheetData>
      <sheetData sheetId="10813">
        <row r="9">
          <cell r="A9" t="str">
            <v>A</v>
          </cell>
        </row>
      </sheetData>
      <sheetData sheetId="10814">
        <row r="9">
          <cell r="A9" t="str">
            <v>A</v>
          </cell>
        </row>
      </sheetData>
      <sheetData sheetId="10815">
        <row r="9">
          <cell r="A9" t="str">
            <v>A</v>
          </cell>
        </row>
      </sheetData>
      <sheetData sheetId="10816">
        <row r="9">
          <cell r="A9" t="str">
            <v>A</v>
          </cell>
        </row>
      </sheetData>
      <sheetData sheetId="10817">
        <row r="9">
          <cell r="A9" t="str">
            <v>A</v>
          </cell>
        </row>
      </sheetData>
      <sheetData sheetId="10818">
        <row r="9">
          <cell r="A9" t="str">
            <v>A</v>
          </cell>
        </row>
      </sheetData>
      <sheetData sheetId="10819">
        <row r="9">
          <cell r="A9" t="str">
            <v>A</v>
          </cell>
        </row>
      </sheetData>
      <sheetData sheetId="10820">
        <row r="9">
          <cell r="A9" t="str">
            <v>A</v>
          </cell>
        </row>
      </sheetData>
      <sheetData sheetId="10821">
        <row r="9">
          <cell r="A9" t="str">
            <v>A</v>
          </cell>
        </row>
      </sheetData>
      <sheetData sheetId="10822">
        <row r="9">
          <cell r="A9" t="str">
            <v>A</v>
          </cell>
        </row>
      </sheetData>
      <sheetData sheetId="10823">
        <row r="9">
          <cell r="A9" t="str">
            <v>A</v>
          </cell>
        </row>
      </sheetData>
      <sheetData sheetId="10824">
        <row r="9">
          <cell r="A9" t="str">
            <v>A</v>
          </cell>
        </row>
      </sheetData>
      <sheetData sheetId="10825">
        <row r="9">
          <cell r="A9" t="str">
            <v>A</v>
          </cell>
        </row>
      </sheetData>
      <sheetData sheetId="10826">
        <row r="9">
          <cell r="A9" t="str">
            <v>A</v>
          </cell>
        </row>
      </sheetData>
      <sheetData sheetId="10827">
        <row r="9">
          <cell r="A9" t="str">
            <v>A</v>
          </cell>
        </row>
      </sheetData>
      <sheetData sheetId="10828">
        <row r="9">
          <cell r="A9" t="str">
            <v>A</v>
          </cell>
        </row>
      </sheetData>
      <sheetData sheetId="10829">
        <row r="9">
          <cell r="A9" t="str">
            <v>A</v>
          </cell>
        </row>
      </sheetData>
      <sheetData sheetId="10830">
        <row r="9">
          <cell r="A9" t="str">
            <v>A</v>
          </cell>
        </row>
      </sheetData>
      <sheetData sheetId="10831">
        <row r="9">
          <cell r="A9" t="str">
            <v>A</v>
          </cell>
        </row>
      </sheetData>
      <sheetData sheetId="10832">
        <row r="9">
          <cell r="A9" t="str">
            <v>A</v>
          </cell>
        </row>
      </sheetData>
      <sheetData sheetId="10833">
        <row r="9">
          <cell r="A9" t="str">
            <v>A</v>
          </cell>
        </row>
      </sheetData>
      <sheetData sheetId="10834">
        <row r="9">
          <cell r="A9" t="str">
            <v>A</v>
          </cell>
        </row>
      </sheetData>
      <sheetData sheetId="10835">
        <row r="9">
          <cell r="A9" t="str">
            <v>A</v>
          </cell>
        </row>
      </sheetData>
      <sheetData sheetId="10836">
        <row r="9">
          <cell r="A9" t="str">
            <v>A</v>
          </cell>
        </row>
      </sheetData>
      <sheetData sheetId="10837">
        <row r="9">
          <cell r="A9" t="str">
            <v>A</v>
          </cell>
        </row>
      </sheetData>
      <sheetData sheetId="10838">
        <row r="9">
          <cell r="A9" t="str">
            <v>A</v>
          </cell>
        </row>
      </sheetData>
      <sheetData sheetId="10839">
        <row r="9">
          <cell r="A9" t="str">
            <v>A</v>
          </cell>
        </row>
      </sheetData>
      <sheetData sheetId="10840">
        <row r="9">
          <cell r="A9" t="str">
            <v>A</v>
          </cell>
        </row>
      </sheetData>
      <sheetData sheetId="10841">
        <row r="9">
          <cell r="A9" t="str">
            <v>A</v>
          </cell>
        </row>
      </sheetData>
      <sheetData sheetId="10842">
        <row r="9">
          <cell r="A9" t="str">
            <v>A</v>
          </cell>
        </row>
      </sheetData>
      <sheetData sheetId="10843">
        <row r="9">
          <cell r="A9" t="str">
            <v>A</v>
          </cell>
        </row>
      </sheetData>
      <sheetData sheetId="10844">
        <row r="9">
          <cell r="A9" t="str">
            <v>A</v>
          </cell>
        </row>
      </sheetData>
      <sheetData sheetId="10845">
        <row r="9">
          <cell r="A9" t="str">
            <v>A</v>
          </cell>
        </row>
      </sheetData>
      <sheetData sheetId="10846">
        <row r="9">
          <cell r="A9" t="str">
            <v>A</v>
          </cell>
        </row>
      </sheetData>
      <sheetData sheetId="10847">
        <row r="9">
          <cell r="A9" t="str">
            <v>A</v>
          </cell>
        </row>
      </sheetData>
      <sheetData sheetId="10848">
        <row r="9">
          <cell r="A9" t="str">
            <v>A</v>
          </cell>
        </row>
      </sheetData>
      <sheetData sheetId="10849">
        <row r="9">
          <cell r="A9" t="str">
            <v>A</v>
          </cell>
        </row>
      </sheetData>
      <sheetData sheetId="10850">
        <row r="9">
          <cell r="A9" t="str">
            <v>A</v>
          </cell>
        </row>
      </sheetData>
      <sheetData sheetId="10851">
        <row r="9">
          <cell r="A9" t="str">
            <v>A</v>
          </cell>
        </row>
      </sheetData>
      <sheetData sheetId="10852">
        <row r="9">
          <cell r="A9" t="str">
            <v>A</v>
          </cell>
        </row>
      </sheetData>
      <sheetData sheetId="10853">
        <row r="9">
          <cell r="A9" t="str">
            <v>A</v>
          </cell>
        </row>
      </sheetData>
      <sheetData sheetId="10854">
        <row r="9">
          <cell r="A9" t="str">
            <v>A</v>
          </cell>
        </row>
      </sheetData>
      <sheetData sheetId="10855">
        <row r="9">
          <cell r="A9" t="str">
            <v>A</v>
          </cell>
        </row>
      </sheetData>
      <sheetData sheetId="10856">
        <row r="9">
          <cell r="A9" t="str">
            <v>A</v>
          </cell>
        </row>
      </sheetData>
      <sheetData sheetId="10857">
        <row r="9">
          <cell r="A9" t="str">
            <v>A</v>
          </cell>
        </row>
      </sheetData>
      <sheetData sheetId="10858">
        <row r="9">
          <cell r="A9" t="str">
            <v>A</v>
          </cell>
        </row>
      </sheetData>
      <sheetData sheetId="10859">
        <row r="9">
          <cell r="A9" t="str">
            <v>A</v>
          </cell>
        </row>
      </sheetData>
      <sheetData sheetId="10860">
        <row r="9">
          <cell r="A9" t="str">
            <v>A</v>
          </cell>
        </row>
      </sheetData>
      <sheetData sheetId="10861">
        <row r="9">
          <cell r="A9" t="str">
            <v>A</v>
          </cell>
        </row>
      </sheetData>
      <sheetData sheetId="10862">
        <row r="9">
          <cell r="A9" t="str">
            <v>A</v>
          </cell>
        </row>
      </sheetData>
      <sheetData sheetId="10863">
        <row r="9">
          <cell r="A9" t="str">
            <v>A</v>
          </cell>
        </row>
      </sheetData>
      <sheetData sheetId="10864">
        <row r="9">
          <cell r="A9" t="str">
            <v>A</v>
          </cell>
        </row>
      </sheetData>
      <sheetData sheetId="10865">
        <row r="9">
          <cell r="A9" t="str">
            <v>A</v>
          </cell>
        </row>
      </sheetData>
      <sheetData sheetId="10866">
        <row r="9">
          <cell r="A9" t="str">
            <v>A</v>
          </cell>
        </row>
      </sheetData>
      <sheetData sheetId="10867">
        <row r="9">
          <cell r="A9" t="str">
            <v>A</v>
          </cell>
        </row>
      </sheetData>
      <sheetData sheetId="10868">
        <row r="9">
          <cell r="A9" t="str">
            <v>A</v>
          </cell>
        </row>
      </sheetData>
      <sheetData sheetId="10869">
        <row r="9">
          <cell r="A9" t="str">
            <v>A</v>
          </cell>
        </row>
      </sheetData>
      <sheetData sheetId="10870">
        <row r="9">
          <cell r="A9" t="str">
            <v>A</v>
          </cell>
        </row>
      </sheetData>
      <sheetData sheetId="10871">
        <row r="9">
          <cell r="A9" t="str">
            <v>A</v>
          </cell>
        </row>
      </sheetData>
      <sheetData sheetId="10872">
        <row r="9">
          <cell r="A9" t="str">
            <v>A</v>
          </cell>
        </row>
      </sheetData>
      <sheetData sheetId="10873">
        <row r="9">
          <cell r="A9" t="str">
            <v>A</v>
          </cell>
        </row>
      </sheetData>
      <sheetData sheetId="10874">
        <row r="9">
          <cell r="A9" t="str">
            <v>A</v>
          </cell>
        </row>
      </sheetData>
      <sheetData sheetId="10875">
        <row r="9">
          <cell r="A9" t="str">
            <v>A</v>
          </cell>
        </row>
      </sheetData>
      <sheetData sheetId="10876">
        <row r="9">
          <cell r="A9" t="str">
            <v>A</v>
          </cell>
        </row>
      </sheetData>
      <sheetData sheetId="10877">
        <row r="9">
          <cell r="A9" t="str">
            <v>A</v>
          </cell>
        </row>
      </sheetData>
      <sheetData sheetId="10878">
        <row r="9">
          <cell r="A9" t="str">
            <v>A</v>
          </cell>
        </row>
      </sheetData>
      <sheetData sheetId="10879">
        <row r="9">
          <cell r="A9" t="str">
            <v>A</v>
          </cell>
        </row>
      </sheetData>
      <sheetData sheetId="10880">
        <row r="9">
          <cell r="A9" t="str">
            <v>A</v>
          </cell>
        </row>
      </sheetData>
      <sheetData sheetId="10881">
        <row r="9">
          <cell r="A9" t="str">
            <v>A</v>
          </cell>
        </row>
      </sheetData>
      <sheetData sheetId="10882">
        <row r="9">
          <cell r="A9" t="str">
            <v>A</v>
          </cell>
        </row>
      </sheetData>
      <sheetData sheetId="10883">
        <row r="9">
          <cell r="A9" t="str">
            <v>A</v>
          </cell>
        </row>
      </sheetData>
      <sheetData sheetId="10884">
        <row r="9">
          <cell r="A9" t="str">
            <v>A</v>
          </cell>
        </row>
      </sheetData>
      <sheetData sheetId="10885">
        <row r="9">
          <cell r="A9" t="str">
            <v>A</v>
          </cell>
        </row>
      </sheetData>
      <sheetData sheetId="10886">
        <row r="9">
          <cell r="A9" t="str">
            <v>A</v>
          </cell>
        </row>
      </sheetData>
      <sheetData sheetId="10887">
        <row r="9">
          <cell r="A9" t="str">
            <v>A</v>
          </cell>
        </row>
      </sheetData>
      <sheetData sheetId="10888">
        <row r="9">
          <cell r="A9" t="str">
            <v>A</v>
          </cell>
        </row>
      </sheetData>
      <sheetData sheetId="10889">
        <row r="9">
          <cell r="A9" t="str">
            <v>A</v>
          </cell>
        </row>
      </sheetData>
      <sheetData sheetId="10890">
        <row r="9">
          <cell r="A9" t="str">
            <v>A</v>
          </cell>
        </row>
      </sheetData>
      <sheetData sheetId="10891">
        <row r="9">
          <cell r="A9" t="str">
            <v>A</v>
          </cell>
        </row>
      </sheetData>
      <sheetData sheetId="10892">
        <row r="9">
          <cell r="A9" t="str">
            <v>A</v>
          </cell>
        </row>
      </sheetData>
      <sheetData sheetId="10893">
        <row r="9">
          <cell r="A9" t="str">
            <v>A</v>
          </cell>
        </row>
      </sheetData>
      <sheetData sheetId="10894">
        <row r="9">
          <cell r="A9" t="str">
            <v>A</v>
          </cell>
        </row>
      </sheetData>
      <sheetData sheetId="10895">
        <row r="9">
          <cell r="A9" t="str">
            <v>A</v>
          </cell>
        </row>
      </sheetData>
      <sheetData sheetId="10896">
        <row r="9">
          <cell r="A9" t="str">
            <v>A</v>
          </cell>
        </row>
      </sheetData>
      <sheetData sheetId="10897">
        <row r="9">
          <cell r="A9" t="str">
            <v>A</v>
          </cell>
        </row>
      </sheetData>
      <sheetData sheetId="10898">
        <row r="9">
          <cell r="A9" t="str">
            <v>A</v>
          </cell>
        </row>
      </sheetData>
      <sheetData sheetId="10899">
        <row r="9">
          <cell r="A9" t="str">
            <v>A</v>
          </cell>
        </row>
      </sheetData>
      <sheetData sheetId="10900">
        <row r="9">
          <cell r="A9" t="str">
            <v>A</v>
          </cell>
        </row>
      </sheetData>
      <sheetData sheetId="10901">
        <row r="9">
          <cell r="A9" t="str">
            <v>A</v>
          </cell>
        </row>
      </sheetData>
      <sheetData sheetId="10902">
        <row r="9">
          <cell r="A9" t="str">
            <v>A</v>
          </cell>
        </row>
      </sheetData>
      <sheetData sheetId="10903">
        <row r="9">
          <cell r="A9" t="str">
            <v>A</v>
          </cell>
        </row>
      </sheetData>
      <sheetData sheetId="10904">
        <row r="9">
          <cell r="A9" t="str">
            <v>A</v>
          </cell>
        </row>
      </sheetData>
      <sheetData sheetId="10905">
        <row r="9">
          <cell r="A9" t="str">
            <v>A</v>
          </cell>
        </row>
      </sheetData>
      <sheetData sheetId="10906">
        <row r="9">
          <cell r="A9" t="str">
            <v>A</v>
          </cell>
        </row>
      </sheetData>
      <sheetData sheetId="10907">
        <row r="9">
          <cell r="A9" t="str">
            <v>A</v>
          </cell>
        </row>
      </sheetData>
      <sheetData sheetId="10908">
        <row r="9">
          <cell r="A9" t="str">
            <v>A</v>
          </cell>
        </row>
      </sheetData>
      <sheetData sheetId="10909">
        <row r="9">
          <cell r="A9" t="str">
            <v>A</v>
          </cell>
        </row>
      </sheetData>
      <sheetData sheetId="10910">
        <row r="9">
          <cell r="A9" t="str">
            <v>A</v>
          </cell>
        </row>
      </sheetData>
      <sheetData sheetId="10911">
        <row r="9">
          <cell r="A9" t="str">
            <v>A</v>
          </cell>
        </row>
      </sheetData>
      <sheetData sheetId="10912">
        <row r="9">
          <cell r="A9" t="str">
            <v>A</v>
          </cell>
        </row>
      </sheetData>
      <sheetData sheetId="10913">
        <row r="9">
          <cell r="A9" t="str">
            <v>A</v>
          </cell>
        </row>
      </sheetData>
      <sheetData sheetId="10914">
        <row r="9">
          <cell r="A9" t="str">
            <v>A</v>
          </cell>
        </row>
      </sheetData>
      <sheetData sheetId="10915">
        <row r="9">
          <cell r="A9" t="str">
            <v>A</v>
          </cell>
        </row>
      </sheetData>
      <sheetData sheetId="10916">
        <row r="9">
          <cell r="A9" t="str">
            <v>A</v>
          </cell>
        </row>
      </sheetData>
      <sheetData sheetId="10917">
        <row r="9">
          <cell r="A9" t="str">
            <v>A</v>
          </cell>
        </row>
      </sheetData>
      <sheetData sheetId="10918">
        <row r="9">
          <cell r="A9" t="str">
            <v>A</v>
          </cell>
        </row>
      </sheetData>
      <sheetData sheetId="10919">
        <row r="9">
          <cell r="A9" t="str">
            <v>A</v>
          </cell>
        </row>
      </sheetData>
      <sheetData sheetId="10920">
        <row r="9">
          <cell r="A9" t="str">
            <v>A</v>
          </cell>
        </row>
      </sheetData>
      <sheetData sheetId="10921">
        <row r="9">
          <cell r="A9" t="str">
            <v>A</v>
          </cell>
        </row>
      </sheetData>
      <sheetData sheetId="10922">
        <row r="9">
          <cell r="A9" t="str">
            <v>A</v>
          </cell>
        </row>
      </sheetData>
      <sheetData sheetId="10923">
        <row r="9">
          <cell r="A9" t="str">
            <v>A</v>
          </cell>
        </row>
      </sheetData>
      <sheetData sheetId="10924">
        <row r="9">
          <cell r="A9" t="str">
            <v>A</v>
          </cell>
        </row>
      </sheetData>
      <sheetData sheetId="10925">
        <row r="9">
          <cell r="A9" t="str">
            <v>A</v>
          </cell>
        </row>
      </sheetData>
      <sheetData sheetId="10926">
        <row r="9">
          <cell r="A9" t="str">
            <v>A</v>
          </cell>
        </row>
      </sheetData>
      <sheetData sheetId="10927">
        <row r="9">
          <cell r="A9" t="str">
            <v>A</v>
          </cell>
        </row>
      </sheetData>
      <sheetData sheetId="10928">
        <row r="9">
          <cell r="A9" t="str">
            <v>A</v>
          </cell>
        </row>
      </sheetData>
      <sheetData sheetId="10929" refreshError="1"/>
      <sheetData sheetId="10930">
        <row r="9">
          <cell r="A9" t="str">
            <v>A</v>
          </cell>
        </row>
      </sheetData>
      <sheetData sheetId="10931">
        <row r="9">
          <cell r="A9" t="str">
            <v>A</v>
          </cell>
        </row>
      </sheetData>
      <sheetData sheetId="10932">
        <row r="9">
          <cell r="A9" t="str">
            <v>A</v>
          </cell>
        </row>
      </sheetData>
      <sheetData sheetId="10933">
        <row r="9">
          <cell r="A9" t="str">
            <v>A</v>
          </cell>
        </row>
      </sheetData>
      <sheetData sheetId="10934">
        <row r="9">
          <cell r="A9" t="str">
            <v>A</v>
          </cell>
        </row>
      </sheetData>
      <sheetData sheetId="10935">
        <row r="9">
          <cell r="A9" t="str">
            <v>A</v>
          </cell>
        </row>
      </sheetData>
      <sheetData sheetId="10936">
        <row r="9">
          <cell r="A9" t="str">
            <v>A</v>
          </cell>
        </row>
      </sheetData>
      <sheetData sheetId="10937">
        <row r="9">
          <cell r="A9" t="str">
            <v>A</v>
          </cell>
        </row>
      </sheetData>
      <sheetData sheetId="10938">
        <row r="9">
          <cell r="A9" t="str">
            <v>A</v>
          </cell>
        </row>
      </sheetData>
      <sheetData sheetId="10939">
        <row r="9">
          <cell r="A9" t="str">
            <v>A</v>
          </cell>
        </row>
      </sheetData>
      <sheetData sheetId="10940">
        <row r="9">
          <cell r="A9" t="str">
            <v>A</v>
          </cell>
        </row>
      </sheetData>
      <sheetData sheetId="10941">
        <row r="9">
          <cell r="A9" t="str">
            <v>A</v>
          </cell>
        </row>
      </sheetData>
      <sheetData sheetId="10942">
        <row r="9">
          <cell r="A9" t="str">
            <v>A</v>
          </cell>
        </row>
      </sheetData>
      <sheetData sheetId="10943">
        <row r="9">
          <cell r="A9" t="str">
            <v>A</v>
          </cell>
        </row>
      </sheetData>
      <sheetData sheetId="10944">
        <row r="9">
          <cell r="A9" t="str">
            <v>A</v>
          </cell>
        </row>
      </sheetData>
      <sheetData sheetId="10945">
        <row r="9">
          <cell r="A9" t="str">
            <v>A</v>
          </cell>
        </row>
      </sheetData>
      <sheetData sheetId="10946">
        <row r="9">
          <cell r="A9" t="str">
            <v>A</v>
          </cell>
        </row>
      </sheetData>
      <sheetData sheetId="10947">
        <row r="9">
          <cell r="A9" t="str">
            <v>A</v>
          </cell>
        </row>
      </sheetData>
      <sheetData sheetId="10948">
        <row r="9">
          <cell r="A9" t="str">
            <v>A</v>
          </cell>
        </row>
      </sheetData>
      <sheetData sheetId="10949">
        <row r="9">
          <cell r="A9" t="str">
            <v>A</v>
          </cell>
        </row>
      </sheetData>
      <sheetData sheetId="10950">
        <row r="9">
          <cell r="A9" t="str">
            <v>A</v>
          </cell>
        </row>
      </sheetData>
      <sheetData sheetId="10951">
        <row r="9">
          <cell r="A9" t="str">
            <v>A</v>
          </cell>
        </row>
      </sheetData>
      <sheetData sheetId="10952">
        <row r="9">
          <cell r="A9" t="str">
            <v>A</v>
          </cell>
        </row>
      </sheetData>
      <sheetData sheetId="10953">
        <row r="9">
          <cell r="A9" t="str">
            <v>A</v>
          </cell>
        </row>
      </sheetData>
      <sheetData sheetId="10954">
        <row r="9">
          <cell r="A9" t="str">
            <v>A</v>
          </cell>
        </row>
      </sheetData>
      <sheetData sheetId="10955">
        <row r="9">
          <cell r="A9" t="str">
            <v>A</v>
          </cell>
        </row>
      </sheetData>
      <sheetData sheetId="10956">
        <row r="9">
          <cell r="A9" t="str">
            <v>A</v>
          </cell>
        </row>
      </sheetData>
      <sheetData sheetId="10957">
        <row r="9">
          <cell r="A9" t="str">
            <v>A</v>
          </cell>
        </row>
      </sheetData>
      <sheetData sheetId="10958">
        <row r="9">
          <cell r="A9" t="str">
            <v>A</v>
          </cell>
        </row>
      </sheetData>
      <sheetData sheetId="10959">
        <row r="9">
          <cell r="A9" t="str">
            <v>A</v>
          </cell>
        </row>
      </sheetData>
      <sheetData sheetId="10960">
        <row r="9">
          <cell r="A9" t="str">
            <v>A</v>
          </cell>
        </row>
      </sheetData>
      <sheetData sheetId="10961">
        <row r="9">
          <cell r="A9" t="str">
            <v>A</v>
          </cell>
        </row>
      </sheetData>
      <sheetData sheetId="10962">
        <row r="9">
          <cell r="A9" t="str">
            <v>A</v>
          </cell>
        </row>
      </sheetData>
      <sheetData sheetId="10963">
        <row r="9">
          <cell r="A9" t="str">
            <v>A</v>
          </cell>
        </row>
      </sheetData>
      <sheetData sheetId="10964">
        <row r="9">
          <cell r="A9" t="str">
            <v>A</v>
          </cell>
        </row>
      </sheetData>
      <sheetData sheetId="10965">
        <row r="9">
          <cell r="A9" t="str">
            <v>A</v>
          </cell>
        </row>
      </sheetData>
      <sheetData sheetId="10966">
        <row r="9">
          <cell r="A9" t="str">
            <v>A</v>
          </cell>
        </row>
      </sheetData>
      <sheetData sheetId="10967">
        <row r="9">
          <cell r="A9" t="str">
            <v>A</v>
          </cell>
        </row>
      </sheetData>
      <sheetData sheetId="10968">
        <row r="9">
          <cell r="A9" t="str">
            <v>A</v>
          </cell>
        </row>
      </sheetData>
      <sheetData sheetId="10969">
        <row r="9">
          <cell r="A9" t="str">
            <v>A</v>
          </cell>
        </row>
      </sheetData>
      <sheetData sheetId="10970">
        <row r="9">
          <cell r="A9" t="str">
            <v>A</v>
          </cell>
        </row>
      </sheetData>
      <sheetData sheetId="10971">
        <row r="9">
          <cell r="A9" t="str">
            <v>A</v>
          </cell>
        </row>
      </sheetData>
      <sheetData sheetId="10972">
        <row r="9">
          <cell r="A9" t="str">
            <v>A</v>
          </cell>
        </row>
      </sheetData>
      <sheetData sheetId="10973">
        <row r="9">
          <cell r="A9" t="str">
            <v>A</v>
          </cell>
        </row>
      </sheetData>
      <sheetData sheetId="10974">
        <row r="9">
          <cell r="A9" t="str">
            <v>A</v>
          </cell>
        </row>
      </sheetData>
      <sheetData sheetId="10975">
        <row r="9">
          <cell r="A9" t="str">
            <v>A</v>
          </cell>
        </row>
      </sheetData>
      <sheetData sheetId="10976">
        <row r="9">
          <cell r="A9" t="str">
            <v>A</v>
          </cell>
        </row>
      </sheetData>
      <sheetData sheetId="10977">
        <row r="9">
          <cell r="A9" t="str">
            <v>A</v>
          </cell>
        </row>
      </sheetData>
      <sheetData sheetId="10978">
        <row r="9">
          <cell r="A9" t="str">
            <v>A</v>
          </cell>
        </row>
      </sheetData>
      <sheetData sheetId="10979">
        <row r="9">
          <cell r="A9" t="str">
            <v>A</v>
          </cell>
        </row>
      </sheetData>
      <sheetData sheetId="10980">
        <row r="9">
          <cell r="A9" t="str">
            <v>A</v>
          </cell>
        </row>
      </sheetData>
      <sheetData sheetId="10981">
        <row r="9">
          <cell r="A9" t="str">
            <v>A</v>
          </cell>
        </row>
      </sheetData>
      <sheetData sheetId="10982">
        <row r="9">
          <cell r="A9" t="str">
            <v>A</v>
          </cell>
        </row>
      </sheetData>
      <sheetData sheetId="10983">
        <row r="9">
          <cell r="A9" t="str">
            <v>A</v>
          </cell>
        </row>
      </sheetData>
      <sheetData sheetId="10984">
        <row r="9">
          <cell r="A9" t="str">
            <v>A</v>
          </cell>
        </row>
      </sheetData>
      <sheetData sheetId="10985">
        <row r="9">
          <cell r="A9" t="str">
            <v>A</v>
          </cell>
        </row>
      </sheetData>
      <sheetData sheetId="10986">
        <row r="9">
          <cell r="A9" t="str">
            <v>A</v>
          </cell>
        </row>
      </sheetData>
      <sheetData sheetId="10987">
        <row r="9">
          <cell r="A9" t="str">
            <v>A</v>
          </cell>
        </row>
      </sheetData>
      <sheetData sheetId="10988">
        <row r="9">
          <cell r="A9" t="str">
            <v>A</v>
          </cell>
        </row>
      </sheetData>
      <sheetData sheetId="10989">
        <row r="9">
          <cell r="A9" t="str">
            <v>A</v>
          </cell>
        </row>
      </sheetData>
      <sheetData sheetId="10990">
        <row r="9">
          <cell r="A9" t="str">
            <v>A</v>
          </cell>
        </row>
      </sheetData>
      <sheetData sheetId="10991">
        <row r="9">
          <cell r="A9" t="str">
            <v>A</v>
          </cell>
        </row>
      </sheetData>
      <sheetData sheetId="10992">
        <row r="9">
          <cell r="A9" t="str">
            <v>A</v>
          </cell>
        </row>
      </sheetData>
      <sheetData sheetId="10993">
        <row r="9">
          <cell r="A9" t="str">
            <v>A</v>
          </cell>
        </row>
      </sheetData>
      <sheetData sheetId="10994">
        <row r="9">
          <cell r="A9" t="str">
            <v>A</v>
          </cell>
        </row>
      </sheetData>
      <sheetData sheetId="10995">
        <row r="9">
          <cell r="A9" t="str">
            <v>A</v>
          </cell>
        </row>
      </sheetData>
      <sheetData sheetId="10996">
        <row r="9">
          <cell r="A9" t="str">
            <v>A</v>
          </cell>
        </row>
      </sheetData>
      <sheetData sheetId="10997">
        <row r="9">
          <cell r="A9" t="str">
            <v>A</v>
          </cell>
        </row>
      </sheetData>
      <sheetData sheetId="10998">
        <row r="9">
          <cell r="A9" t="str">
            <v>A</v>
          </cell>
        </row>
      </sheetData>
      <sheetData sheetId="10999">
        <row r="9">
          <cell r="A9" t="str">
            <v>A</v>
          </cell>
        </row>
      </sheetData>
      <sheetData sheetId="11000">
        <row r="9">
          <cell r="A9" t="str">
            <v>A</v>
          </cell>
        </row>
      </sheetData>
      <sheetData sheetId="11001">
        <row r="9">
          <cell r="A9" t="str">
            <v>A</v>
          </cell>
        </row>
      </sheetData>
      <sheetData sheetId="11002">
        <row r="9">
          <cell r="A9" t="str">
            <v>A</v>
          </cell>
        </row>
      </sheetData>
      <sheetData sheetId="11003">
        <row r="9">
          <cell r="A9" t="str">
            <v>A</v>
          </cell>
        </row>
      </sheetData>
      <sheetData sheetId="11004">
        <row r="9">
          <cell r="A9" t="str">
            <v>A</v>
          </cell>
        </row>
      </sheetData>
      <sheetData sheetId="11005">
        <row r="9">
          <cell r="A9" t="str">
            <v>A</v>
          </cell>
        </row>
      </sheetData>
      <sheetData sheetId="11006">
        <row r="9">
          <cell r="A9" t="str">
            <v>A</v>
          </cell>
        </row>
      </sheetData>
      <sheetData sheetId="11007">
        <row r="9">
          <cell r="A9" t="str">
            <v>A</v>
          </cell>
        </row>
      </sheetData>
      <sheetData sheetId="11008">
        <row r="9">
          <cell r="A9" t="str">
            <v>A</v>
          </cell>
        </row>
      </sheetData>
      <sheetData sheetId="11009">
        <row r="9">
          <cell r="A9" t="str">
            <v>A</v>
          </cell>
        </row>
      </sheetData>
      <sheetData sheetId="11010">
        <row r="9">
          <cell r="A9" t="str">
            <v>A</v>
          </cell>
        </row>
      </sheetData>
      <sheetData sheetId="11011">
        <row r="9">
          <cell r="A9" t="str">
            <v>A</v>
          </cell>
        </row>
      </sheetData>
      <sheetData sheetId="11012">
        <row r="9">
          <cell r="A9" t="str">
            <v>A</v>
          </cell>
        </row>
      </sheetData>
      <sheetData sheetId="11013">
        <row r="9">
          <cell r="A9" t="str">
            <v>A</v>
          </cell>
        </row>
      </sheetData>
      <sheetData sheetId="11014">
        <row r="9">
          <cell r="A9" t="str">
            <v>A</v>
          </cell>
        </row>
      </sheetData>
      <sheetData sheetId="11015">
        <row r="9">
          <cell r="A9" t="str">
            <v>A</v>
          </cell>
        </row>
      </sheetData>
      <sheetData sheetId="11016">
        <row r="9">
          <cell r="A9" t="str">
            <v>A</v>
          </cell>
        </row>
      </sheetData>
      <sheetData sheetId="11017">
        <row r="9">
          <cell r="A9" t="str">
            <v>A</v>
          </cell>
        </row>
      </sheetData>
      <sheetData sheetId="11018">
        <row r="9">
          <cell r="A9" t="str">
            <v>A</v>
          </cell>
        </row>
      </sheetData>
      <sheetData sheetId="11019">
        <row r="9">
          <cell r="A9" t="str">
            <v>A</v>
          </cell>
        </row>
      </sheetData>
      <sheetData sheetId="11020">
        <row r="9">
          <cell r="A9" t="str">
            <v>A</v>
          </cell>
        </row>
      </sheetData>
      <sheetData sheetId="11021">
        <row r="9">
          <cell r="A9" t="str">
            <v>A</v>
          </cell>
        </row>
      </sheetData>
      <sheetData sheetId="11022">
        <row r="9">
          <cell r="A9" t="str">
            <v>A</v>
          </cell>
        </row>
      </sheetData>
      <sheetData sheetId="11023">
        <row r="9">
          <cell r="A9" t="str">
            <v>A</v>
          </cell>
        </row>
      </sheetData>
      <sheetData sheetId="11024">
        <row r="9">
          <cell r="A9" t="str">
            <v>A</v>
          </cell>
        </row>
      </sheetData>
      <sheetData sheetId="11025">
        <row r="9">
          <cell r="A9" t="str">
            <v>A</v>
          </cell>
        </row>
      </sheetData>
      <sheetData sheetId="11026">
        <row r="9">
          <cell r="A9" t="str">
            <v>A</v>
          </cell>
        </row>
      </sheetData>
      <sheetData sheetId="11027">
        <row r="9">
          <cell r="A9" t="str">
            <v>A</v>
          </cell>
        </row>
      </sheetData>
      <sheetData sheetId="11028">
        <row r="9">
          <cell r="A9" t="str">
            <v>A</v>
          </cell>
        </row>
      </sheetData>
      <sheetData sheetId="11029">
        <row r="9">
          <cell r="A9" t="str">
            <v>A</v>
          </cell>
        </row>
      </sheetData>
      <sheetData sheetId="11030">
        <row r="9">
          <cell r="A9" t="str">
            <v>A</v>
          </cell>
        </row>
      </sheetData>
      <sheetData sheetId="11031">
        <row r="9">
          <cell r="A9" t="str">
            <v>A</v>
          </cell>
        </row>
      </sheetData>
      <sheetData sheetId="11032">
        <row r="9">
          <cell r="A9" t="str">
            <v>A</v>
          </cell>
        </row>
      </sheetData>
      <sheetData sheetId="11033">
        <row r="9">
          <cell r="A9" t="str">
            <v>A</v>
          </cell>
        </row>
      </sheetData>
      <sheetData sheetId="11034">
        <row r="9">
          <cell r="A9" t="str">
            <v>A</v>
          </cell>
        </row>
      </sheetData>
      <sheetData sheetId="11035">
        <row r="9">
          <cell r="A9" t="str">
            <v>A</v>
          </cell>
        </row>
      </sheetData>
      <sheetData sheetId="11036">
        <row r="9">
          <cell r="A9" t="str">
            <v>A</v>
          </cell>
        </row>
      </sheetData>
      <sheetData sheetId="11037">
        <row r="9">
          <cell r="A9" t="str">
            <v>A</v>
          </cell>
        </row>
      </sheetData>
      <sheetData sheetId="11038">
        <row r="9">
          <cell r="A9" t="str">
            <v>A</v>
          </cell>
        </row>
      </sheetData>
      <sheetData sheetId="11039">
        <row r="9">
          <cell r="A9" t="str">
            <v>A</v>
          </cell>
        </row>
      </sheetData>
      <sheetData sheetId="11040">
        <row r="9">
          <cell r="A9" t="str">
            <v>A</v>
          </cell>
        </row>
      </sheetData>
      <sheetData sheetId="11041">
        <row r="9">
          <cell r="A9" t="str">
            <v>A</v>
          </cell>
        </row>
      </sheetData>
      <sheetData sheetId="11042">
        <row r="9">
          <cell r="A9" t="str">
            <v>A</v>
          </cell>
        </row>
      </sheetData>
      <sheetData sheetId="11043">
        <row r="9">
          <cell r="A9" t="str">
            <v>A</v>
          </cell>
        </row>
      </sheetData>
      <sheetData sheetId="11044">
        <row r="9">
          <cell r="A9" t="str">
            <v>A</v>
          </cell>
        </row>
      </sheetData>
      <sheetData sheetId="11045">
        <row r="9">
          <cell r="A9" t="str">
            <v>A</v>
          </cell>
        </row>
      </sheetData>
      <sheetData sheetId="11046">
        <row r="9">
          <cell r="A9" t="str">
            <v>A</v>
          </cell>
        </row>
      </sheetData>
      <sheetData sheetId="11047">
        <row r="9">
          <cell r="A9" t="str">
            <v>A</v>
          </cell>
        </row>
      </sheetData>
      <sheetData sheetId="11048">
        <row r="9">
          <cell r="A9" t="str">
            <v>A</v>
          </cell>
        </row>
      </sheetData>
      <sheetData sheetId="11049">
        <row r="9">
          <cell r="A9" t="str">
            <v>A</v>
          </cell>
        </row>
      </sheetData>
      <sheetData sheetId="11050">
        <row r="9">
          <cell r="A9" t="str">
            <v>A</v>
          </cell>
        </row>
      </sheetData>
      <sheetData sheetId="11051">
        <row r="9">
          <cell r="A9" t="str">
            <v>A</v>
          </cell>
        </row>
      </sheetData>
      <sheetData sheetId="11052">
        <row r="9">
          <cell r="A9" t="str">
            <v>A</v>
          </cell>
        </row>
      </sheetData>
      <sheetData sheetId="11053">
        <row r="9">
          <cell r="A9" t="str">
            <v>A</v>
          </cell>
        </row>
      </sheetData>
      <sheetData sheetId="11054">
        <row r="9">
          <cell r="A9" t="str">
            <v>A</v>
          </cell>
        </row>
      </sheetData>
      <sheetData sheetId="11055">
        <row r="9">
          <cell r="A9" t="str">
            <v>A</v>
          </cell>
        </row>
      </sheetData>
      <sheetData sheetId="11056">
        <row r="9">
          <cell r="A9" t="str">
            <v>A</v>
          </cell>
        </row>
      </sheetData>
      <sheetData sheetId="11057">
        <row r="9">
          <cell r="A9" t="str">
            <v>A</v>
          </cell>
        </row>
      </sheetData>
      <sheetData sheetId="11058">
        <row r="9">
          <cell r="A9" t="str">
            <v>A</v>
          </cell>
        </row>
      </sheetData>
      <sheetData sheetId="11059">
        <row r="9">
          <cell r="A9" t="str">
            <v>A</v>
          </cell>
        </row>
      </sheetData>
      <sheetData sheetId="11060">
        <row r="9">
          <cell r="A9" t="str">
            <v>A</v>
          </cell>
        </row>
      </sheetData>
      <sheetData sheetId="11061">
        <row r="9">
          <cell r="A9" t="str">
            <v>A</v>
          </cell>
        </row>
      </sheetData>
      <sheetData sheetId="11062">
        <row r="9">
          <cell r="A9" t="str">
            <v>A</v>
          </cell>
        </row>
      </sheetData>
      <sheetData sheetId="11063">
        <row r="9">
          <cell r="A9" t="str">
            <v>A</v>
          </cell>
        </row>
      </sheetData>
      <sheetData sheetId="11064">
        <row r="9">
          <cell r="A9" t="str">
            <v>A</v>
          </cell>
        </row>
      </sheetData>
      <sheetData sheetId="11065">
        <row r="9">
          <cell r="A9" t="str">
            <v>A</v>
          </cell>
        </row>
      </sheetData>
      <sheetData sheetId="11066">
        <row r="9">
          <cell r="A9" t="str">
            <v>A</v>
          </cell>
        </row>
      </sheetData>
      <sheetData sheetId="11067">
        <row r="9">
          <cell r="A9" t="str">
            <v>A</v>
          </cell>
        </row>
      </sheetData>
      <sheetData sheetId="11068">
        <row r="9">
          <cell r="A9" t="str">
            <v>A</v>
          </cell>
        </row>
      </sheetData>
      <sheetData sheetId="11069">
        <row r="9">
          <cell r="A9" t="str">
            <v>A</v>
          </cell>
        </row>
      </sheetData>
      <sheetData sheetId="11070">
        <row r="9">
          <cell r="A9" t="str">
            <v>A</v>
          </cell>
        </row>
      </sheetData>
      <sheetData sheetId="11071">
        <row r="9">
          <cell r="A9" t="str">
            <v>A</v>
          </cell>
        </row>
      </sheetData>
      <sheetData sheetId="11072">
        <row r="9">
          <cell r="A9" t="str">
            <v>A</v>
          </cell>
        </row>
      </sheetData>
      <sheetData sheetId="11073">
        <row r="9">
          <cell r="A9" t="str">
            <v>A</v>
          </cell>
        </row>
      </sheetData>
      <sheetData sheetId="11074">
        <row r="9">
          <cell r="A9" t="str">
            <v>A</v>
          </cell>
        </row>
      </sheetData>
      <sheetData sheetId="11075">
        <row r="9">
          <cell r="A9" t="str">
            <v>A</v>
          </cell>
        </row>
      </sheetData>
      <sheetData sheetId="11076">
        <row r="9">
          <cell r="A9" t="str">
            <v>A</v>
          </cell>
        </row>
      </sheetData>
      <sheetData sheetId="11077">
        <row r="9">
          <cell r="A9" t="str">
            <v>A</v>
          </cell>
        </row>
      </sheetData>
      <sheetData sheetId="11078">
        <row r="9">
          <cell r="A9" t="str">
            <v>A</v>
          </cell>
        </row>
      </sheetData>
      <sheetData sheetId="11079">
        <row r="9">
          <cell r="A9" t="str">
            <v>A</v>
          </cell>
        </row>
      </sheetData>
      <sheetData sheetId="11080">
        <row r="9">
          <cell r="A9" t="str">
            <v>A</v>
          </cell>
        </row>
      </sheetData>
      <sheetData sheetId="11081">
        <row r="9">
          <cell r="A9" t="str">
            <v>A</v>
          </cell>
        </row>
      </sheetData>
      <sheetData sheetId="11082">
        <row r="9">
          <cell r="A9" t="str">
            <v>A</v>
          </cell>
        </row>
      </sheetData>
      <sheetData sheetId="11083">
        <row r="9">
          <cell r="A9" t="str">
            <v>A</v>
          </cell>
        </row>
      </sheetData>
      <sheetData sheetId="11084">
        <row r="9">
          <cell r="A9" t="str">
            <v>A</v>
          </cell>
        </row>
      </sheetData>
      <sheetData sheetId="11085">
        <row r="9">
          <cell r="A9" t="str">
            <v>A</v>
          </cell>
        </row>
      </sheetData>
      <sheetData sheetId="11086">
        <row r="9">
          <cell r="A9" t="str">
            <v>A</v>
          </cell>
        </row>
      </sheetData>
      <sheetData sheetId="11087">
        <row r="9">
          <cell r="A9" t="str">
            <v>A</v>
          </cell>
        </row>
      </sheetData>
      <sheetData sheetId="11088">
        <row r="9">
          <cell r="A9" t="str">
            <v>A</v>
          </cell>
        </row>
      </sheetData>
      <sheetData sheetId="11089">
        <row r="9">
          <cell r="A9" t="str">
            <v>A</v>
          </cell>
        </row>
      </sheetData>
      <sheetData sheetId="11090">
        <row r="9">
          <cell r="A9" t="str">
            <v>A</v>
          </cell>
        </row>
      </sheetData>
      <sheetData sheetId="11091">
        <row r="9">
          <cell r="A9" t="str">
            <v>A</v>
          </cell>
        </row>
      </sheetData>
      <sheetData sheetId="11092">
        <row r="9">
          <cell r="A9" t="str">
            <v>A</v>
          </cell>
        </row>
      </sheetData>
      <sheetData sheetId="11093">
        <row r="9">
          <cell r="A9" t="str">
            <v>A</v>
          </cell>
        </row>
      </sheetData>
      <sheetData sheetId="11094">
        <row r="9">
          <cell r="A9" t="str">
            <v>A</v>
          </cell>
        </row>
      </sheetData>
      <sheetData sheetId="11095">
        <row r="9">
          <cell r="A9" t="str">
            <v>A</v>
          </cell>
        </row>
      </sheetData>
      <sheetData sheetId="11096">
        <row r="9">
          <cell r="A9" t="str">
            <v>A</v>
          </cell>
        </row>
      </sheetData>
      <sheetData sheetId="11097">
        <row r="9">
          <cell r="A9" t="str">
            <v>A</v>
          </cell>
        </row>
      </sheetData>
      <sheetData sheetId="11098">
        <row r="9">
          <cell r="A9" t="str">
            <v>A</v>
          </cell>
        </row>
      </sheetData>
      <sheetData sheetId="11099">
        <row r="9">
          <cell r="A9" t="str">
            <v>A</v>
          </cell>
        </row>
      </sheetData>
      <sheetData sheetId="11100">
        <row r="9">
          <cell r="A9" t="str">
            <v>A</v>
          </cell>
        </row>
      </sheetData>
      <sheetData sheetId="11101">
        <row r="9">
          <cell r="A9" t="str">
            <v>A</v>
          </cell>
        </row>
      </sheetData>
      <sheetData sheetId="11102">
        <row r="9">
          <cell r="A9" t="str">
            <v>A</v>
          </cell>
        </row>
      </sheetData>
      <sheetData sheetId="11103">
        <row r="9">
          <cell r="A9" t="str">
            <v>A</v>
          </cell>
        </row>
      </sheetData>
      <sheetData sheetId="11104">
        <row r="9">
          <cell r="A9" t="str">
            <v>A</v>
          </cell>
        </row>
      </sheetData>
      <sheetData sheetId="11105">
        <row r="9">
          <cell r="A9" t="str">
            <v>A</v>
          </cell>
        </row>
      </sheetData>
      <sheetData sheetId="11106">
        <row r="9">
          <cell r="A9" t="str">
            <v>A</v>
          </cell>
        </row>
      </sheetData>
      <sheetData sheetId="11107">
        <row r="9">
          <cell r="A9" t="str">
            <v>A</v>
          </cell>
        </row>
      </sheetData>
      <sheetData sheetId="11108">
        <row r="9">
          <cell r="A9" t="str">
            <v>A</v>
          </cell>
        </row>
      </sheetData>
      <sheetData sheetId="11109">
        <row r="9">
          <cell r="A9" t="str">
            <v>A</v>
          </cell>
        </row>
      </sheetData>
      <sheetData sheetId="11110">
        <row r="9">
          <cell r="A9" t="str">
            <v>A</v>
          </cell>
        </row>
      </sheetData>
      <sheetData sheetId="11111">
        <row r="9">
          <cell r="A9" t="str">
            <v>A</v>
          </cell>
        </row>
      </sheetData>
      <sheetData sheetId="11112">
        <row r="9">
          <cell r="A9" t="str">
            <v>A</v>
          </cell>
        </row>
      </sheetData>
      <sheetData sheetId="11113">
        <row r="9">
          <cell r="A9" t="str">
            <v>A</v>
          </cell>
        </row>
      </sheetData>
      <sheetData sheetId="11114">
        <row r="9">
          <cell r="A9" t="str">
            <v>A</v>
          </cell>
        </row>
      </sheetData>
      <sheetData sheetId="11115">
        <row r="9">
          <cell r="A9" t="str">
            <v>A</v>
          </cell>
        </row>
      </sheetData>
      <sheetData sheetId="11116">
        <row r="9">
          <cell r="A9" t="str">
            <v>A</v>
          </cell>
        </row>
      </sheetData>
      <sheetData sheetId="11117">
        <row r="9">
          <cell r="A9" t="str">
            <v>A</v>
          </cell>
        </row>
      </sheetData>
      <sheetData sheetId="11118">
        <row r="9">
          <cell r="A9" t="str">
            <v>A</v>
          </cell>
        </row>
      </sheetData>
      <sheetData sheetId="11119">
        <row r="9">
          <cell r="A9" t="str">
            <v>A</v>
          </cell>
        </row>
      </sheetData>
      <sheetData sheetId="11120">
        <row r="9">
          <cell r="A9" t="str">
            <v>A</v>
          </cell>
        </row>
      </sheetData>
      <sheetData sheetId="11121">
        <row r="9">
          <cell r="A9" t="str">
            <v>A</v>
          </cell>
        </row>
      </sheetData>
      <sheetData sheetId="11122">
        <row r="9">
          <cell r="A9" t="str">
            <v>A</v>
          </cell>
        </row>
      </sheetData>
      <sheetData sheetId="11123">
        <row r="9">
          <cell r="A9" t="str">
            <v>A</v>
          </cell>
        </row>
      </sheetData>
      <sheetData sheetId="11124">
        <row r="9">
          <cell r="A9" t="str">
            <v>A</v>
          </cell>
        </row>
      </sheetData>
      <sheetData sheetId="11125">
        <row r="9">
          <cell r="A9" t="str">
            <v>A</v>
          </cell>
        </row>
      </sheetData>
      <sheetData sheetId="11126">
        <row r="9">
          <cell r="A9" t="str">
            <v>A</v>
          </cell>
        </row>
      </sheetData>
      <sheetData sheetId="11127">
        <row r="9">
          <cell r="A9" t="str">
            <v>A</v>
          </cell>
        </row>
      </sheetData>
      <sheetData sheetId="11128">
        <row r="9">
          <cell r="A9" t="str">
            <v>A</v>
          </cell>
        </row>
      </sheetData>
      <sheetData sheetId="11129">
        <row r="9">
          <cell r="A9" t="str">
            <v>A</v>
          </cell>
        </row>
      </sheetData>
      <sheetData sheetId="11130">
        <row r="9">
          <cell r="A9" t="str">
            <v>A</v>
          </cell>
        </row>
      </sheetData>
      <sheetData sheetId="11131">
        <row r="9">
          <cell r="A9" t="str">
            <v>A</v>
          </cell>
        </row>
      </sheetData>
      <sheetData sheetId="11132">
        <row r="9">
          <cell r="A9" t="str">
            <v>A</v>
          </cell>
        </row>
      </sheetData>
      <sheetData sheetId="11133">
        <row r="9">
          <cell r="A9" t="str">
            <v>A</v>
          </cell>
        </row>
      </sheetData>
      <sheetData sheetId="11134">
        <row r="9">
          <cell r="A9" t="str">
            <v>A</v>
          </cell>
        </row>
      </sheetData>
      <sheetData sheetId="11135">
        <row r="9">
          <cell r="A9" t="str">
            <v>A</v>
          </cell>
        </row>
      </sheetData>
      <sheetData sheetId="11136">
        <row r="9">
          <cell r="A9" t="str">
            <v>A</v>
          </cell>
        </row>
      </sheetData>
      <sheetData sheetId="11137">
        <row r="9">
          <cell r="A9" t="str">
            <v>A</v>
          </cell>
        </row>
      </sheetData>
      <sheetData sheetId="11138">
        <row r="9">
          <cell r="A9" t="str">
            <v>A</v>
          </cell>
        </row>
      </sheetData>
      <sheetData sheetId="11139">
        <row r="9">
          <cell r="A9" t="str">
            <v>A</v>
          </cell>
        </row>
      </sheetData>
      <sheetData sheetId="11140">
        <row r="9">
          <cell r="A9" t="str">
            <v>A</v>
          </cell>
        </row>
      </sheetData>
      <sheetData sheetId="11141">
        <row r="9">
          <cell r="A9" t="str">
            <v>A</v>
          </cell>
        </row>
      </sheetData>
      <sheetData sheetId="11142">
        <row r="9">
          <cell r="A9" t="str">
            <v>A</v>
          </cell>
        </row>
      </sheetData>
      <sheetData sheetId="11143">
        <row r="9">
          <cell r="A9" t="str">
            <v>A</v>
          </cell>
        </row>
      </sheetData>
      <sheetData sheetId="11144">
        <row r="9">
          <cell r="A9" t="str">
            <v>A</v>
          </cell>
        </row>
      </sheetData>
      <sheetData sheetId="11145">
        <row r="9">
          <cell r="A9" t="str">
            <v>A</v>
          </cell>
        </row>
      </sheetData>
      <sheetData sheetId="11146">
        <row r="9">
          <cell r="A9" t="str">
            <v>A</v>
          </cell>
        </row>
      </sheetData>
      <sheetData sheetId="11147">
        <row r="9">
          <cell r="A9" t="str">
            <v>A</v>
          </cell>
        </row>
      </sheetData>
      <sheetData sheetId="11148">
        <row r="9">
          <cell r="A9" t="str">
            <v>A</v>
          </cell>
        </row>
      </sheetData>
      <sheetData sheetId="11149">
        <row r="9">
          <cell r="A9" t="str">
            <v>A</v>
          </cell>
        </row>
      </sheetData>
      <sheetData sheetId="11150">
        <row r="9">
          <cell r="A9" t="str">
            <v>A</v>
          </cell>
        </row>
      </sheetData>
      <sheetData sheetId="11151">
        <row r="9">
          <cell r="A9" t="str">
            <v>A</v>
          </cell>
        </row>
      </sheetData>
      <sheetData sheetId="11152">
        <row r="9">
          <cell r="A9" t="str">
            <v>A</v>
          </cell>
        </row>
      </sheetData>
      <sheetData sheetId="11153">
        <row r="9">
          <cell r="A9" t="str">
            <v>A</v>
          </cell>
        </row>
      </sheetData>
      <sheetData sheetId="11154">
        <row r="9">
          <cell r="A9" t="str">
            <v>A</v>
          </cell>
        </row>
      </sheetData>
      <sheetData sheetId="11155">
        <row r="9">
          <cell r="A9" t="str">
            <v>A</v>
          </cell>
        </row>
      </sheetData>
      <sheetData sheetId="11156">
        <row r="9">
          <cell r="A9" t="str">
            <v>A</v>
          </cell>
        </row>
      </sheetData>
      <sheetData sheetId="11157">
        <row r="9">
          <cell r="A9" t="str">
            <v>A</v>
          </cell>
        </row>
      </sheetData>
      <sheetData sheetId="11158">
        <row r="9">
          <cell r="A9" t="str">
            <v>A</v>
          </cell>
        </row>
      </sheetData>
      <sheetData sheetId="11159">
        <row r="9">
          <cell r="A9" t="str">
            <v>A</v>
          </cell>
        </row>
      </sheetData>
      <sheetData sheetId="11160">
        <row r="9">
          <cell r="A9" t="str">
            <v>A</v>
          </cell>
        </row>
      </sheetData>
      <sheetData sheetId="11161">
        <row r="9">
          <cell r="A9" t="str">
            <v>A</v>
          </cell>
        </row>
      </sheetData>
      <sheetData sheetId="11162">
        <row r="9">
          <cell r="A9" t="str">
            <v>A</v>
          </cell>
        </row>
      </sheetData>
      <sheetData sheetId="11163">
        <row r="9">
          <cell r="A9" t="str">
            <v>A</v>
          </cell>
        </row>
      </sheetData>
      <sheetData sheetId="11164">
        <row r="9">
          <cell r="A9" t="str">
            <v>A</v>
          </cell>
        </row>
      </sheetData>
      <sheetData sheetId="11165">
        <row r="9">
          <cell r="A9" t="str">
            <v>A</v>
          </cell>
        </row>
      </sheetData>
      <sheetData sheetId="11166">
        <row r="9">
          <cell r="A9" t="str">
            <v>A</v>
          </cell>
        </row>
      </sheetData>
      <sheetData sheetId="11167">
        <row r="9">
          <cell r="A9" t="str">
            <v>A</v>
          </cell>
        </row>
      </sheetData>
      <sheetData sheetId="11168">
        <row r="9">
          <cell r="A9" t="str">
            <v>A</v>
          </cell>
        </row>
      </sheetData>
      <sheetData sheetId="11169">
        <row r="9">
          <cell r="A9" t="str">
            <v>A</v>
          </cell>
        </row>
      </sheetData>
      <sheetData sheetId="11170">
        <row r="9">
          <cell r="A9" t="str">
            <v>A</v>
          </cell>
        </row>
      </sheetData>
      <sheetData sheetId="11171">
        <row r="9">
          <cell r="A9" t="str">
            <v>A</v>
          </cell>
        </row>
      </sheetData>
      <sheetData sheetId="11172">
        <row r="9">
          <cell r="A9" t="str">
            <v>A</v>
          </cell>
        </row>
      </sheetData>
      <sheetData sheetId="11173">
        <row r="9">
          <cell r="A9" t="str">
            <v>A</v>
          </cell>
        </row>
      </sheetData>
      <sheetData sheetId="11174">
        <row r="9">
          <cell r="A9" t="str">
            <v>A</v>
          </cell>
        </row>
      </sheetData>
      <sheetData sheetId="11175">
        <row r="9">
          <cell r="A9" t="str">
            <v>A</v>
          </cell>
        </row>
      </sheetData>
      <sheetData sheetId="11176">
        <row r="9">
          <cell r="A9" t="str">
            <v>A</v>
          </cell>
        </row>
      </sheetData>
      <sheetData sheetId="11177">
        <row r="9">
          <cell r="A9" t="str">
            <v>A</v>
          </cell>
        </row>
      </sheetData>
      <sheetData sheetId="11178">
        <row r="9">
          <cell r="A9" t="str">
            <v>A</v>
          </cell>
        </row>
      </sheetData>
      <sheetData sheetId="11179">
        <row r="9">
          <cell r="A9" t="str">
            <v>A</v>
          </cell>
        </row>
      </sheetData>
      <sheetData sheetId="11180">
        <row r="9">
          <cell r="A9" t="str">
            <v>A</v>
          </cell>
        </row>
      </sheetData>
      <sheetData sheetId="11181">
        <row r="9">
          <cell r="A9" t="str">
            <v>A</v>
          </cell>
        </row>
      </sheetData>
      <sheetData sheetId="11182">
        <row r="9">
          <cell r="A9" t="str">
            <v>A</v>
          </cell>
        </row>
      </sheetData>
      <sheetData sheetId="11183">
        <row r="9">
          <cell r="A9" t="str">
            <v>A</v>
          </cell>
        </row>
      </sheetData>
      <sheetData sheetId="11184">
        <row r="9">
          <cell r="A9" t="str">
            <v>A</v>
          </cell>
        </row>
      </sheetData>
      <sheetData sheetId="11185">
        <row r="9">
          <cell r="A9" t="str">
            <v>A</v>
          </cell>
        </row>
      </sheetData>
      <sheetData sheetId="11186">
        <row r="9">
          <cell r="A9" t="str">
            <v>A</v>
          </cell>
        </row>
      </sheetData>
      <sheetData sheetId="11187">
        <row r="9">
          <cell r="A9" t="str">
            <v>A</v>
          </cell>
        </row>
      </sheetData>
      <sheetData sheetId="11188">
        <row r="9">
          <cell r="A9" t="str">
            <v>A</v>
          </cell>
        </row>
      </sheetData>
      <sheetData sheetId="11189">
        <row r="9">
          <cell r="A9" t="str">
            <v>A</v>
          </cell>
        </row>
      </sheetData>
      <sheetData sheetId="11190">
        <row r="9">
          <cell r="A9" t="str">
            <v>A</v>
          </cell>
        </row>
      </sheetData>
      <sheetData sheetId="11191">
        <row r="9">
          <cell r="A9" t="str">
            <v>A</v>
          </cell>
        </row>
      </sheetData>
      <sheetData sheetId="11192">
        <row r="9">
          <cell r="A9" t="str">
            <v>A</v>
          </cell>
        </row>
      </sheetData>
      <sheetData sheetId="11193">
        <row r="9">
          <cell r="A9" t="str">
            <v>A</v>
          </cell>
        </row>
      </sheetData>
      <sheetData sheetId="11194">
        <row r="9">
          <cell r="A9" t="str">
            <v>A</v>
          </cell>
        </row>
      </sheetData>
      <sheetData sheetId="11195">
        <row r="9">
          <cell r="A9" t="str">
            <v>A</v>
          </cell>
        </row>
      </sheetData>
      <sheetData sheetId="11196">
        <row r="9">
          <cell r="A9" t="str">
            <v>A</v>
          </cell>
        </row>
      </sheetData>
      <sheetData sheetId="11197">
        <row r="9">
          <cell r="A9" t="str">
            <v>A</v>
          </cell>
        </row>
      </sheetData>
      <sheetData sheetId="11198">
        <row r="9">
          <cell r="A9" t="str">
            <v>A</v>
          </cell>
        </row>
      </sheetData>
      <sheetData sheetId="11199">
        <row r="9">
          <cell r="A9" t="str">
            <v>A</v>
          </cell>
        </row>
      </sheetData>
      <sheetData sheetId="11200">
        <row r="9">
          <cell r="A9" t="str">
            <v>A</v>
          </cell>
        </row>
      </sheetData>
      <sheetData sheetId="11201">
        <row r="9">
          <cell r="A9" t="str">
            <v>A</v>
          </cell>
        </row>
      </sheetData>
      <sheetData sheetId="11202">
        <row r="9">
          <cell r="A9" t="str">
            <v>A</v>
          </cell>
        </row>
      </sheetData>
      <sheetData sheetId="11203">
        <row r="9">
          <cell r="A9" t="str">
            <v>A</v>
          </cell>
        </row>
      </sheetData>
      <sheetData sheetId="11204">
        <row r="9">
          <cell r="A9" t="str">
            <v>A</v>
          </cell>
        </row>
      </sheetData>
      <sheetData sheetId="11205">
        <row r="9">
          <cell r="A9" t="str">
            <v>A</v>
          </cell>
        </row>
      </sheetData>
      <sheetData sheetId="11206">
        <row r="9">
          <cell r="A9" t="str">
            <v>A</v>
          </cell>
        </row>
      </sheetData>
      <sheetData sheetId="11207">
        <row r="9">
          <cell r="A9" t="str">
            <v>A</v>
          </cell>
        </row>
      </sheetData>
      <sheetData sheetId="11208">
        <row r="9">
          <cell r="A9" t="str">
            <v>A</v>
          </cell>
        </row>
      </sheetData>
      <sheetData sheetId="11209">
        <row r="9">
          <cell r="A9" t="str">
            <v>A</v>
          </cell>
        </row>
      </sheetData>
      <sheetData sheetId="11210">
        <row r="9">
          <cell r="A9" t="str">
            <v>A</v>
          </cell>
        </row>
      </sheetData>
      <sheetData sheetId="11211">
        <row r="9">
          <cell r="A9" t="str">
            <v>A</v>
          </cell>
        </row>
      </sheetData>
      <sheetData sheetId="11212">
        <row r="9">
          <cell r="A9" t="str">
            <v>A</v>
          </cell>
        </row>
      </sheetData>
      <sheetData sheetId="11213">
        <row r="9">
          <cell r="A9" t="str">
            <v>A</v>
          </cell>
        </row>
      </sheetData>
      <sheetData sheetId="11214">
        <row r="9">
          <cell r="A9" t="str">
            <v>A</v>
          </cell>
        </row>
      </sheetData>
      <sheetData sheetId="11215">
        <row r="9">
          <cell r="A9" t="str">
            <v>A</v>
          </cell>
        </row>
      </sheetData>
      <sheetData sheetId="11216">
        <row r="9">
          <cell r="A9" t="str">
            <v>A</v>
          </cell>
        </row>
      </sheetData>
      <sheetData sheetId="11217">
        <row r="9">
          <cell r="A9" t="str">
            <v>A</v>
          </cell>
        </row>
      </sheetData>
      <sheetData sheetId="11218">
        <row r="9">
          <cell r="A9" t="str">
            <v>A</v>
          </cell>
        </row>
      </sheetData>
      <sheetData sheetId="11219">
        <row r="9">
          <cell r="A9" t="str">
            <v>A</v>
          </cell>
        </row>
      </sheetData>
      <sheetData sheetId="11220">
        <row r="9">
          <cell r="A9" t="str">
            <v>A</v>
          </cell>
        </row>
      </sheetData>
      <sheetData sheetId="11221">
        <row r="9">
          <cell r="A9" t="str">
            <v>A</v>
          </cell>
        </row>
      </sheetData>
      <sheetData sheetId="11222">
        <row r="9">
          <cell r="A9" t="str">
            <v>A</v>
          </cell>
        </row>
      </sheetData>
      <sheetData sheetId="11223">
        <row r="9">
          <cell r="A9" t="str">
            <v>A</v>
          </cell>
        </row>
      </sheetData>
      <sheetData sheetId="11224">
        <row r="9">
          <cell r="A9" t="str">
            <v>A</v>
          </cell>
        </row>
      </sheetData>
      <sheetData sheetId="11225">
        <row r="9">
          <cell r="A9" t="str">
            <v>A</v>
          </cell>
        </row>
      </sheetData>
      <sheetData sheetId="11226">
        <row r="9">
          <cell r="A9" t="str">
            <v>A</v>
          </cell>
        </row>
      </sheetData>
      <sheetData sheetId="11227">
        <row r="9">
          <cell r="A9" t="str">
            <v>A</v>
          </cell>
        </row>
      </sheetData>
      <sheetData sheetId="11228">
        <row r="9">
          <cell r="A9" t="str">
            <v>A</v>
          </cell>
        </row>
      </sheetData>
      <sheetData sheetId="11229">
        <row r="9">
          <cell r="A9" t="str">
            <v>A</v>
          </cell>
        </row>
      </sheetData>
      <sheetData sheetId="11230">
        <row r="9">
          <cell r="A9" t="str">
            <v>A</v>
          </cell>
        </row>
      </sheetData>
      <sheetData sheetId="11231">
        <row r="9">
          <cell r="A9" t="str">
            <v>A</v>
          </cell>
        </row>
      </sheetData>
      <sheetData sheetId="11232">
        <row r="9">
          <cell r="A9" t="str">
            <v>A</v>
          </cell>
        </row>
      </sheetData>
      <sheetData sheetId="11233">
        <row r="9">
          <cell r="A9" t="str">
            <v>A</v>
          </cell>
        </row>
      </sheetData>
      <sheetData sheetId="11234">
        <row r="9">
          <cell r="A9" t="str">
            <v>A</v>
          </cell>
        </row>
      </sheetData>
      <sheetData sheetId="11235">
        <row r="9">
          <cell r="A9" t="str">
            <v>A</v>
          </cell>
        </row>
      </sheetData>
      <sheetData sheetId="11236">
        <row r="9">
          <cell r="A9" t="str">
            <v>A</v>
          </cell>
        </row>
      </sheetData>
      <sheetData sheetId="11237">
        <row r="9">
          <cell r="A9" t="str">
            <v>A</v>
          </cell>
        </row>
      </sheetData>
      <sheetData sheetId="11238">
        <row r="9">
          <cell r="A9" t="str">
            <v>A</v>
          </cell>
        </row>
      </sheetData>
      <sheetData sheetId="11239">
        <row r="9">
          <cell r="A9" t="str">
            <v>A</v>
          </cell>
        </row>
      </sheetData>
      <sheetData sheetId="11240">
        <row r="9">
          <cell r="A9" t="str">
            <v>A</v>
          </cell>
        </row>
      </sheetData>
      <sheetData sheetId="11241">
        <row r="9">
          <cell r="A9" t="str">
            <v>A</v>
          </cell>
        </row>
      </sheetData>
      <sheetData sheetId="11242">
        <row r="9">
          <cell r="A9" t="str">
            <v>A</v>
          </cell>
        </row>
      </sheetData>
      <sheetData sheetId="11243">
        <row r="9">
          <cell r="A9" t="str">
            <v>A</v>
          </cell>
        </row>
      </sheetData>
      <sheetData sheetId="11244">
        <row r="9">
          <cell r="A9" t="str">
            <v>A</v>
          </cell>
        </row>
      </sheetData>
      <sheetData sheetId="11245">
        <row r="9">
          <cell r="A9" t="str">
            <v>A</v>
          </cell>
        </row>
      </sheetData>
      <sheetData sheetId="11246">
        <row r="9">
          <cell r="A9" t="str">
            <v>A</v>
          </cell>
        </row>
      </sheetData>
      <sheetData sheetId="11247">
        <row r="9">
          <cell r="A9" t="str">
            <v>A</v>
          </cell>
        </row>
      </sheetData>
      <sheetData sheetId="11248">
        <row r="9">
          <cell r="A9" t="str">
            <v>A</v>
          </cell>
        </row>
      </sheetData>
      <sheetData sheetId="11249">
        <row r="9">
          <cell r="A9" t="str">
            <v>A</v>
          </cell>
        </row>
      </sheetData>
      <sheetData sheetId="11250">
        <row r="9">
          <cell r="A9" t="str">
            <v>A</v>
          </cell>
        </row>
      </sheetData>
      <sheetData sheetId="11251">
        <row r="9">
          <cell r="A9" t="str">
            <v>A</v>
          </cell>
        </row>
      </sheetData>
      <sheetData sheetId="11252">
        <row r="9">
          <cell r="A9" t="str">
            <v>A</v>
          </cell>
        </row>
      </sheetData>
      <sheetData sheetId="11253">
        <row r="9">
          <cell r="A9" t="str">
            <v>A</v>
          </cell>
        </row>
      </sheetData>
      <sheetData sheetId="11254">
        <row r="9">
          <cell r="A9" t="str">
            <v>A</v>
          </cell>
        </row>
      </sheetData>
      <sheetData sheetId="11255">
        <row r="9">
          <cell r="A9" t="str">
            <v>A</v>
          </cell>
        </row>
      </sheetData>
      <sheetData sheetId="11256">
        <row r="9">
          <cell r="A9" t="str">
            <v>A</v>
          </cell>
        </row>
      </sheetData>
      <sheetData sheetId="11257">
        <row r="9">
          <cell r="A9" t="str">
            <v>A</v>
          </cell>
        </row>
      </sheetData>
      <sheetData sheetId="11258">
        <row r="9">
          <cell r="A9" t="str">
            <v>A</v>
          </cell>
        </row>
      </sheetData>
      <sheetData sheetId="11259">
        <row r="9">
          <cell r="A9" t="str">
            <v>A</v>
          </cell>
        </row>
      </sheetData>
      <sheetData sheetId="11260">
        <row r="9">
          <cell r="A9" t="str">
            <v>A</v>
          </cell>
        </row>
      </sheetData>
      <sheetData sheetId="11261">
        <row r="9">
          <cell r="A9" t="str">
            <v>A</v>
          </cell>
        </row>
      </sheetData>
      <sheetData sheetId="11262">
        <row r="9">
          <cell r="A9" t="str">
            <v>A</v>
          </cell>
        </row>
      </sheetData>
      <sheetData sheetId="11263">
        <row r="9">
          <cell r="A9" t="str">
            <v>A</v>
          </cell>
        </row>
      </sheetData>
      <sheetData sheetId="11264">
        <row r="9">
          <cell r="A9" t="str">
            <v>A</v>
          </cell>
        </row>
      </sheetData>
      <sheetData sheetId="11265">
        <row r="9">
          <cell r="A9" t="str">
            <v>A</v>
          </cell>
        </row>
      </sheetData>
      <sheetData sheetId="11266">
        <row r="9">
          <cell r="A9" t="str">
            <v>A</v>
          </cell>
        </row>
      </sheetData>
      <sheetData sheetId="11267">
        <row r="9">
          <cell r="A9" t="str">
            <v>A</v>
          </cell>
        </row>
      </sheetData>
      <sheetData sheetId="11268">
        <row r="9">
          <cell r="A9" t="str">
            <v>A</v>
          </cell>
        </row>
      </sheetData>
      <sheetData sheetId="11269">
        <row r="9">
          <cell r="A9" t="str">
            <v>A</v>
          </cell>
        </row>
      </sheetData>
      <sheetData sheetId="11270">
        <row r="9">
          <cell r="A9" t="str">
            <v>A</v>
          </cell>
        </row>
      </sheetData>
      <sheetData sheetId="11271">
        <row r="9">
          <cell r="A9" t="str">
            <v>A</v>
          </cell>
        </row>
      </sheetData>
      <sheetData sheetId="11272">
        <row r="9">
          <cell r="A9" t="str">
            <v>A</v>
          </cell>
        </row>
      </sheetData>
      <sheetData sheetId="11273">
        <row r="9">
          <cell r="A9" t="str">
            <v>A</v>
          </cell>
        </row>
      </sheetData>
      <sheetData sheetId="11274">
        <row r="9">
          <cell r="A9" t="str">
            <v>A</v>
          </cell>
        </row>
      </sheetData>
      <sheetData sheetId="11275">
        <row r="9">
          <cell r="A9" t="str">
            <v>A</v>
          </cell>
        </row>
      </sheetData>
      <sheetData sheetId="11276">
        <row r="9">
          <cell r="A9" t="str">
            <v>A</v>
          </cell>
        </row>
      </sheetData>
      <sheetData sheetId="11277">
        <row r="9">
          <cell r="A9" t="str">
            <v>A</v>
          </cell>
        </row>
      </sheetData>
      <sheetData sheetId="11278">
        <row r="9">
          <cell r="A9" t="str">
            <v>A</v>
          </cell>
        </row>
      </sheetData>
      <sheetData sheetId="11279">
        <row r="9">
          <cell r="A9" t="str">
            <v>A</v>
          </cell>
        </row>
      </sheetData>
      <sheetData sheetId="11280">
        <row r="9">
          <cell r="A9" t="str">
            <v>A</v>
          </cell>
        </row>
      </sheetData>
      <sheetData sheetId="11281">
        <row r="9">
          <cell r="A9" t="str">
            <v>A</v>
          </cell>
        </row>
      </sheetData>
      <sheetData sheetId="11282">
        <row r="9">
          <cell r="A9" t="str">
            <v>A</v>
          </cell>
        </row>
      </sheetData>
      <sheetData sheetId="11283">
        <row r="9">
          <cell r="A9" t="str">
            <v>A</v>
          </cell>
        </row>
      </sheetData>
      <sheetData sheetId="11284">
        <row r="9">
          <cell r="A9" t="str">
            <v>A</v>
          </cell>
        </row>
      </sheetData>
      <sheetData sheetId="11285">
        <row r="9">
          <cell r="A9" t="str">
            <v>A</v>
          </cell>
        </row>
      </sheetData>
      <sheetData sheetId="11286">
        <row r="9">
          <cell r="A9" t="str">
            <v>A</v>
          </cell>
        </row>
      </sheetData>
      <sheetData sheetId="11287">
        <row r="9">
          <cell r="A9" t="str">
            <v>A</v>
          </cell>
        </row>
      </sheetData>
      <sheetData sheetId="11288">
        <row r="9">
          <cell r="A9" t="str">
            <v>A</v>
          </cell>
        </row>
      </sheetData>
      <sheetData sheetId="11289">
        <row r="9">
          <cell r="A9" t="str">
            <v>A</v>
          </cell>
        </row>
      </sheetData>
      <sheetData sheetId="11290">
        <row r="9">
          <cell r="A9" t="str">
            <v>A</v>
          </cell>
        </row>
      </sheetData>
      <sheetData sheetId="11291">
        <row r="9">
          <cell r="A9" t="str">
            <v>A</v>
          </cell>
        </row>
      </sheetData>
      <sheetData sheetId="11292">
        <row r="9">
          <cell r="A9" t="str">
            <v>A</v>
          </cell>
        </row>
      </sheetData>
      <sheetData sheetId="11293">
        <row r="9">
          <cell r="A9" t="str">
            <v>A</v>
          </cell>
        </row>
      </sheetData>
      <sheetData sheetId="11294">
        <row r="9">
          <cell r="A9" t="str">
            <v>A</v>
          </cell>
        </row>
      </sheetData>
      <sheetData sheetId="11295">
        <row r="9">
          <cell r="A9" t="str">
            <v>A</v>
          </cell>
        </row>
      </sheetData>
      <sheetData sheetId="11296">
        <row r="9">
          <cell r="A9" t="str">
            <v>A</v>
          </cell>
        </row>
      </sheetData>
      <sheetData sheetId="11297">
        <row r="9">
          <cell r="A9" t="str">
            <v>A</v>
          </cell>
        </row>
      </sheetData>
      <sheetData sheetId="11298">
        <row r="9">
          <cell r="A9" t="str">
            <v>A</v>
          </cell>
        </row>
      </sheetData>
      <sheetData sheetId="11299">
        <row r="9">
          <cell r="A9" t="str">
            <v>A</v>
          </cell>
        </row>
      </sheetData>
      <sheetData sheetId="11300">
        <row r="9">
          <cell r="A9" t="str">
            <v>A</v>
          </cell>
        </row>
      </sheetData>
      <sheetData sheetId="11301">
        <row r="9">
          <cell r="A9" t="str">
            <v>A</v>
          </cell>
        </row>
      </sheetData>
      <sheetData sheetId="11302">
        <row r="9">
          <cell r="A9" t="str">
            <v>A</v>
          </cell>
        </row>
      </sheetData>
      <sheetData sheetId="11303">
        <row r="9">
          <cell r="A9" t="str">
            <v>A</v>
          </cell>
        </row>
      </sheetData>
      <sheetData sheetId="11304">
        <row r="9">
          <cell r="A9" t="str">
            <v>A</v>
          </cell>
        </row>
      </sheetData>
      <sheetData sheetId="11305">
        <row r="9">
          <cell r="A9" t="str">
            <v>A</v>
          </cell>
        </row>
      </sheetData>
      <sheetData sheetId="11306">
        <row r="9">
          <cell r="A9" t="str">
            <v>A</v>
          </cell>
        </row>
      </sheetData>
      <sheetData sheetId="11307">
        <row r="9">
          <cell r="A9" t="str">
            <v>A</v>
          </cell>
        </row>
      </sheetData>
      <sheetData sheetId="11308">
        <row r="9">
          <cell r="A9" t="str">
            <v>A</v>
          </cell>
        </row>
      </sheetData>
      <sheetData sheetId="11309">
        <row r="9">
          <cell r="A9" t="str">
            <v>A</v>
          </cell>
        </row>
      </sheetData>
      <sheetData sheetId="11310">
        <row r="9">
          <cell r="A9" t="str">
            <v>A</v>
          </cell>
        </row>
      </sheetData>
      <sheetData sheetId="11311">
        <row r="9">
          <cell r="A9" t="str">
            <v>A</v>
          </cell>
        </row>
      </sheetData>
      <sheetData sheetId="11312">
        <row r="9">
          <cell r="A9" t="str">
            <v>A</v>
          </cell>
        </row>
      </sheetData>
      <sheetData sheetId="11313">
        <row r="9">
          <cell r="A9" t="str">
            <v>A</v>
          </cell>
        </row>
      </sheetData>
      <sheetData sheetId="11314">
        <row r="9">
          <cell r="A9" t="str">
            <v>A</v>
          </cell>
        </row>
      </sheetData>
      <sheetData sheetId="11315">
        <row r="9">
          <cell r="A9" t="str">
            <v>A</v>
          </cell>
        </row>
      </sheetData>
      <sheetData sheetId="11316">
        <row r="9">
          <cell r="A9" t="str">
            <v>A</v>
          </cell>
        </row>
      </sheetData>
      <sheetData sheetId="11317">
        <row r="9">
          <cell r="A9" t="str">
            <v>A</v>
          </cell>
        </row>
      </sheetData>
      <sheetData sheetId="11318">
        <row r="9">
          <cell r="A9" t="str">
            <v>A</v>
          </cell>
        </row>
      </sheetData>
      <sheetData sheetId="11319">
        <row r="9">
          <cell r="A9" t="str">
            <v>A</v>
          </cell>
        </row>
      </sheetData>
      <sheetData sheetId="11320">
        <row r="9">
          <cell r="A9" t="str">
            <v>A</v>
          </cell>
        </row>
      </sheetData>
      <sheetData sheetId="11321">
        <row r="9">
          <cell r="A9" t="str">
            <v>A</v>
          </cell>
        </row>
      </sheetData>
      <sheetData sheetId="11322">
        <row r="9">
          <cell r="A9" t="str">
            <v>A</v>
          </cell>
        </row>
      </sheetData>
      <sheetData sheetId="11323">
        <row r="9">
          <cell r="A9" t="str">
            <v>A</v>
          </cell>
        </row>
      </sheetData>
      <sheetData sheetId="11324">
        <row r="9">
          <cell r="A9" t="str">
            <v>A</v>
          </cell>
        </row>
      </sheetData>
      <sheetData sheetId="11325">
        <row r="9">
          <cell r="A9" t="str">
            <v>A</v>
          </cell>
        </row>
      </sheetData>
      <sheetData sheetId="11326">
        <row r="9">
          <cell r="A9" t="str">
            <v>A</v>
          </cell>
        </row>
      </sheetData>
      <sheetData sheetId="11327">
        <row r="9">
          <cell r="A9" t="str">
            <v>A</v>
          </cell>
        </row>
      </sheetData>
      <sheetData sheetId="11328">
        <row r="9">
          <cell r="A9" t="str">
            <v>A</v>
          </cell>
        </row>
      </sheetData>
      <sheetData sheetId="11329">
        <row r="9">
          <cell r="A9" t="str">
            <v>A</v>
          </cell>
        </row>
      </sheetData>
      <sheetData sheetId="11330">
        <row r="9">
          <cell r="A9" t="str">
            <v>A</v>
          </cell>
        </row>
      </sheetData>
      <sheetData sheetId="11331">
        <row r="9">
          <cell r="A9" t="str">
            <v>A</v>
          </cell>
        </row>
      </sheetData>
      <sheetData sheetId="11332">
        <row r="9">
          <cell r="A9" t="str">
            <v>A</v>
          </cell>
        </row>
      </sheetData>
      <sheetData sheetId="11333">
        <row r="9">
          <cell r="A9" t="str">
            <v>A</v>
          </cell>
        </row>
      </sheetData>
      <sheetData sheetId="11334">
        <row r="9">
          <cell r="A9" t="str">
            <v>A</v>
          </cell>
        </row>
      </sheetData>
      <sheetData sheetId="11335">
        <row r="9">
          <cell r="A9" t="str">
            <v>A</v>
          </cell>
        </row>
      </sheetData>
      <sheetData sheetId="11336">
        <row r="9">
          <cell r="A9" t="str">
            <v>A</v>
          </cell>
        </row>
      </sheetData>
      <sheetData sheetId="11337">
        <row r="9">
          <cell r="A9" t="str">
            <v>A</v>
          </cell>
        </row>
      </sheetData>
      <sheetData sheetId="11338">
        <row r="9">
          <cell r="A9" t="str">
            <v>A</v>
          </cell>
        </row>
      </sheetData>
      <sheetData sheetId="11339">
        <row r="9">
          <cell r="A9" t="str">
            <v>A</v>
          </cell>
        </row>
      </sheetData>
      <sheetData sheetId="11340">
        <row r="9">
          <cell r="A9" t="str">
            <v>A</v>
          </cell>
        </row>
      </sheetData>
      <sheetData sheetId="11341">
        <row r="9">
          <cell r="A9" t="str">
            <v>A</v>
          </cell>
        </row>
      </sheetData>
      <sheetData sheetId="11342">
        <row r="9">
          <cell r="A9" t="str">
            <v>A</v>
          </cell>
        </row>
      </sheetData>
      <sheetData sheetId="11343">
        <row r="9">
          <cell r="A9" t="str">
            <v>A</v>
          </cell>
        </row>
      </sheetData>
      <sheetData sheetId="11344">
        <row r="9">
          <cell r="A9" t="str">
            <v>A</v>
          </cell>
        </row>
      </sheetData>
      <sheetData sheetId="11345">
        <row r="9">
          <cell r="A9" t="str">
            <v>A</v>
          </cell>
        </row>
      </sheetData>
      <sheetData sheetId="11346">
        <row r="9">
          <cell r="A9" t="str">
            <v>A</v>
          </cell>
        </row>
      </sheetData>
      <sheetData sheetId="11347">
        <row r="9">
          <cell r="A9" t="str">
            <v>A</v>
          </cell>
        </row>
      </sheetData>
      <sheetData sheetId="11348">
        <row r="9">
          <cell r="A9" t="str">
            <v>A</v>
          </cell>
        </row>
      </sheetData>
      <sheetData sheetId="11349">
        <row r="9">
          <cell r="A9" t="str">
            <v>A</v>
          </cell>
        </row>
      </sheetData>
      <sheetData sheetId="11350">
        <row r="9">
          <cell r="A9" t="str">
            <v>A</v>
          </cell>
        </row>
      </sheetData>
      <sheetData sheetId="11351">
        <row r="9">
          <cell r="A9" t="str">
            <v>A</v>
          </cell>
        </row>
      </sheetData>
      <sheetData sheetId="11352">
        <row r="9">
          <cell r="A9" t="str">
            <v>A</v>
          </cell>
        </row>
      </sheetData>
      <sheetData sheetId="11353">
        <row r="9">
          <cell r="A9" t="str">
            <v>A</v>
          </cell>
        </row>
      </sheetData>
      <sheetData sheetId="11354">
        <row r="9">
          <cell r="A9" t="str">
            <v>A</v>
          </cell>
        </row>
      </sheetData>
      <sheetData sheetId="11355">
        <row r="9">
          <cell r="A9" t="str">
            <v>A</v>
          </cell>
        </row>
      </sheetData>
      <sheetData sheetId="11356">
        <row r="9">
          <cell r="A9" t="str">
            <v>A</v>
          </cell>
        </row>
      </sheetData>
      <sheetData sheetId="11357">
        <row r="9">
          <cell r="A9" t="str">
            <v>A</v>
          </cell>
        </row>
      </sheetData>
      <sheetData sheetId="11358">
        <row r="9">
          <cell r="A9" t="str">
            <v>A</v>
          </cell>
        </row>
      </sheetData>
      <sheetData sheetId="11359">
        <row r="9">
          <cell r="A9" t="str">
            <v>A</v>
          </cell>
        </row>
      </sheetData>
      <sheetData sheetId="11360">
        <row r="9">
          <cell r="A9" t="str">
            <v>A</v>
          </cell>
        </row>
      </sheetData>
      <sheetData sheetId="11361">
        <row r="9">
          <cell r="A9" t="str">
            <v>A</v>
          </cell>
        </row>
      </sheetData>
      <sheetData sheetId="11362">
        <row r="9">
          <cell r="A9" t="str">
            <v>A</v>
          </cell>
        </row>
      </sheetData>
      <sheetData sheetId="11363">
        <row r="9">
          <cell r="A9" t="str">
            <v>A</v>
          </cell>
        </row>
      </sheetData>
      <sheetData sheetId="11364">
        <row r="9">
          <cell r="A9" t="str">
            <v>A</v>
          </cell>
        </row>
      </sheetData>
      <sheetData sheetId="11365">
        <row r="9">
          <cell r="A9" t="str">
            <v>A</v>
          </cell>
        </row>
      </sheetData>
      <sheetData sheetId="11366">
        <row r="9">
          <cell r="A9" t="str">
            <v>A</v>
          </cell>
        </row>
      </sheetData>
      <sheetData sheetId="11367">
        <row r="9">
          <cell r="A9" t="str">
            <v>A</v>
          </cell>
        </row>
      </sheetData>
      <sheetData sheetId="11368">
        <row r="9">
          <cell r="A9" t="str">
            <v>A</v>
          </cell>
        </row>
      </sheetData>
      <sheetData sheetId="11369">
        <row r="9">
          <cell r="A9" t="str">
            <v>A</v>
          </cell>
        </row>
      </sheetData>
      <sheetData sheetId="11370">
        <row r="9">
          <cell r="A9" t="str">
            <v>A</v>
          </cell>
        </row>
      </sheetData>
      <sheetData sheetId="11371">
        <row r="9">
          <cell r="A9" t="str">
            <v>A</v>
          </cell>
        </row>
      </sheetData>
      <sheetData sheetId="11372">
        <row r="9">
          <cell r="A9" t="str">
            <v>A</v>
          </cell>
        </row>
      </sheetData>
      <sheetData sheetId="11373">
        <row r="9">
          <cell r="A9" t="str">
            <v>A</v>
          </cell>
        </row>
      </sheetData>
      <sheetData sheetId="11374">
        <row r="9">
          <cell r="A9" t="str">
            <v>A</v>
          </cell>
        </row>
      </sheetData>
      <sheetData sheetId="11375">
        <row r="9">
          <cell r="A9" t="str">
            <v>A</v>
          </cell>
        </row>
      </sheetData>
      <sheetData sheetId="11376">
        <row r="9">
          <cell r="A9" t="str">
            <v>A</v>
          </cell>
        </row>
      </sheetData>
      <sheetData sheetId="11377">
        <row r="9">
          <cell r="A9" t="str">
            <v>A</v>
          </cell>
        </row>
      </sheetData>
      <sheetData sheetId="11378">
        <row r="9">
          <cell r="A9" t="str">
            <v>A</v>
          </cell>
        </row>
      </sheetData>
      <sheetData sheetId="11379">
        <row r="9">
          <cell r="A9" t="str">
            <v>A</v>
          </cell>
        </row>
      </sheetData>
      <sheetData sheetId="11380">
        <row r="9">
          <cell r="A9" t="str">
            <v>A</v>
          </cell>
        </row>
      </sheetData>
      <sheetData sheetId="11381">
        <row r="9">
          <cell r="A9" t="str">
            <v>A</v>
          </cell>
        </row>
      </sheetData>
      <sheetData sheetId="11382">
        <row r="9">
          <cell r="A9" t="str">
            <v>A</v>
          </cell>
        </row>
      </sheetData>
      <sheetData sheetId="11383">
        <row r="9">
          <cell r="A9" t="str">
            <v>A</v>
          </cell>
        </row>
      </sheetData>
      <sheetData sheetId="11384">
        <row r="9">
          <cell r="A9" t="str">
            <v>A</v>
          </cell>
        </row>
      </sheetData>
      <sheetData sheetId="11385">
        <row r="9">
          <cell r="A9" t="str">
            <v>A</v>
          </cell>
        </row>
      </sheetData>
      <sheetData sheetId="11386">
        <row r="9">
          <cell r="A9" t="str">
            <v>A</v>
          </cell>
        </row>
      </sheetData>
      <sheetData sheetId="11387">
        <row r="9">
          <cell r="A9" t="str">
            <v>A</v>
          </cell>
        </row>
      </sheetData>
      <sheetData sheetId="11388">
        <row r="9">
          <cell r="A9" t="str">
            <v>A</v>
          </cell>
        </row>
      </sheetData>
      <sheetData sheetId="11389">
        <row r="9">
          <cell r="A9" t="str">
            <v>A</v>
          </cell>
        </row>
      </sheetData>
      <sheetData sheetId="11390">
        <row r="9">
          <cell r="A9" t="str">
            <v>A</v>
          </cell>
        </row>
      </sheetData>
      <sheetData sheetId="11391">
        <row r="9">
          <cell r="A9" t="str">
            <v>A</v>
          </cell>
        </row>
      </sheetData>
      <sheetData sheetId="11392">
        <row r="9">
          <cell r="A9" t="str">
            <v>A</v>
          </cell>
        </row>
      </sheetData>
      <sheetData sheetId="11393">
        <row r="9">
          <cell r="A9" t="str">
            <v>A</v>
          </cell>
        </row>
      </sheetData>
      <sheetData sheetId="11394">
        <row r="9">
          <cell r="A9" t="str">
            <v>A</v>
          </cell>
        </row>
      </sheetData>
      <sheetData sheetId="11395">
        <row r="9">
          <cell r="A9" t="str">
            <v>A</v>
          </cell>
        </row>
      </sheetData>
      <sheetData sheetId="11396">
        <row r="9">
          <cell r="A9" t="str">
            <v>A</v>
          </cell>
        </row>
      </sheetData>
      <sheetData sheetId="11397">
        <row r="9">
          <cell r="A9" t="str">
            <v>A</v>
          </cell>
        </row>
      </sheetData>
      <sheetData sheetId="11398">
        <row r="9">
          <cell r="A9" t="str">
            <v>A</v>
          </cell>
        </row>
      </sheetData>
      <sheetData sheetId="11399">
        <row r="9">
          <cell r="A9" t="str">
            <v>A</v>
          </cell>
        </row>
      </sheetData>
      <sheetData sheetId="11400">
        <row r="9">
          <cell r="A9" t="str">
            <v>A</v>
          </cell>
        </row>
      </sheetData>
      <sheetData sheetId="11401">
        <row r="9">
          <cell r="A9" t="str">
            <v>A</v>
          </cell>
        </row>
      </sheetData>
      <sheetData sheetId="11402">
        <row r="9">
          <cell r="A9" t="str">
            <v>A</v>
          </cell>
        </row>
      </sheetData>
      <sheetData sheetId="11403">
        <row r="9">
          <cell r="A9" t="str">
            <v>A</v>
          </cell>
        </row>
      </sheetData>
      <sheetData sheetId="11404">
        <row r="9">
          <cell r="A9" t="str">
            <v>A</v>
          </cell>
        </row>
      </sheetData>
      <sheetData sheetId="11405">
        <row r="9">
          <cell r="A9" t="str">
            <v>A</v>
          </cell>
        </row>
      </sheetData>
      <sheetData sheetId="11406">
        <row r="9">
          <cell r="A9" t="str">
            <v>A</v>
          </cell>
        </row>
      </sheetData>
      <sheetData sheetId="11407">
        <row r="9">
          <cell r="A9" t="str">
            <v>A</v>
          </cell>
        </row>
      </sheetData>
      <sheetData sheetId="11408">
        <row r="9">
          <cell r="A9" t="str">
            <v>A</v>
          </cell>
        </row>
      </sheetData>
      <sheetData sheetId="11409">
        <row r="9">
          <cell r="A9" t="str">
            <v>A</v>
          </cell>
        </row>
      </sheetData>
      <sheetData sheetId="11410">
        <row r="9">
          <cell r="A9" t="str">
            <v>A</v>
          </cell>
        </row>
      </sheetData>
      <sheetData sheetId="11411">
        <row r="9">
          <cell r="A9" t="str">
            <v>A</v>
          </cell>
        </row>
      </sheetData>
      <sheetData sheetId="11412">
        <row r="9">
          <cell r="A9" t="str">
            <v>A</v>
          </cell>
        </row>
      </sheetData>
      <sheetData sheetId="11413">
        <row r="9">
          <cell r="A9" t="str">
            <v>A</v>
          </cell>
        </row>
      </sheetData>
      <sheetData sheetId="11414">
        <row r="9">
          <cell r="A9" t="str">
            <v>A</v>
          </cell>
        </row>
      </sheetData>
      <sheetData sheetId="11415">
        <row r="9">
          <cell r="A9" t="str">
            <v>A</v>
          </cell>
        </row>
      </sheetData>
      <sheetData sheetId="11416">
        <row r="9">
          <cell r="A9" t="str">
            <v>A</v>
          </cell>
        </row>
      </sheetData>
      <sheetData sheetId="11417">
        <row r="9">
          <cell r="A9" t="str">
            <v>A</v>
          </cell>
        </row>
      </sheetData>
      <sheetData sheetId="11418">
        <row r="9">
          <cell r="A9" t="str">
            <v>A</v>
          </cell>
        </row>
      </sheetData>
      <sheetData sheetId="11419">
        <row r="9">
          <cell r="A9" t="str">
            <v>A</v>
          </cell>
        </row>
      </sheetData>
      <sheetData sheetId="11420">
        <row r="9">
          <cell r="A9" t="str">
            <v>A</v>
          </cell>
        </row>
      </sheetData>
      <sheetData sheetId="11421">
        <row r="9">
          <cell r="A9" t="str">
            <v>A</v>
          </cell>
        </row>
      </sheetData>
      <sheetData sheetId="11422">
        <row r="9">
          <cell r="A9" t="str">
            <v>A</v>
          </cell>
        </row>
      </sheetData>
      <sheetData sheetId="11423">
        <row r="9">
          <cell r="A9" t="str">
            <v>A</v>
          </cell>
        </row>
      </sheetData>
      <sheetData sheetId="11424">
        <row r="9">
          <cell r="A9" t="str">
            <v>A</v>
          </cell>
        </row>
      </sheetData>
      <sheetData sheetId="11425">
        <row r="9">
          <cell r="A9" t="str">
            <v>A</v>
          </cell>
        </row>
      </sheetData>
      <sheetData sheetId="11426">
        <row r="9">
          <cell r="A9" t="str">
            <v>A</v>
          </cell>
        </row>
      </sheetData>
      <sheetData sheetId="11427">
        <row r="9">
          <cell r="A9" t="str">
            <v>A</v>
          </cell>
        </row>
      </sheetData>
      <sheetData sheetId="11428">
        <row r="9">
          <cell r="A9" t="str">
            <v>A</v>
          </cell>
        </row>
      </sheetData>
      <sheetData sheetId="11429">
        <row r="9">
          <cell r="A9" t="str">
            <v>A</v>
          </cell>
        </row>
      </sheetData>
      <sheetData sheetId="11430">
        <row r="9">
          <cell r="A9" t="str">
            <v>A</v>
          </cell>
        </row>
      </sheetData>
      <sheetData sheetId="11431">
        <row r="9">
          <cell r="A9" t="str">
            <v>A</v>
          </cell>
        </row>
      </sheetData>
      <sheetData sheetId="11432">
        <row r="9">
          <cell r="A9" t="str">
            <v>A</v>
          </cell>
        </row>
      </sheetData>
      <sheetData sheetId="11433">
        <row r="9">
          <cell r="A9" t="str">
            <v>A</v>
          </cell>
        </row>
      </sheetData>
      <sheetData sheetId="11434">
        <row r="9">
          <cell r="A9" t="str">
            <v>A</v>
          </cell>
        </row>
      </sheetData>
      <sheetData sheetId="11435">
        <row r="9">
          <cell r="A9" t="str">
            <v>A</v>
          </cell>
        </row>
      </sheetData>
      <sheetData sheetId="11436">
        <row r="9">
          <cell r="A9" t="str">
            <v>A</v>
          </cell>
        </row>
      </sheetData>
      <sheetData sheetId="11437">
        <row r="9">
          <cell r="A9" t="str">
            <v>A</v>
          </cell>
        </row>
      </sheetData>
      <sheetData sheetId="11438">
        <row r="9">
          <cell r="A9" t="str">
            <v>A</v>
          </cell>
        </row>
      </sheetData>
      <sheetData sheetId="11439">
        <row r="9">
          <cell r="A9" t="str">
            <v>A</v>
          </cell>
        </row>
      </sheetData>
      <sheetData sheetId="11440">
        <row r="9">
          <cell r="A9" t="str">
            <v>A</v>
          </cell>
        </row>
      </sheetData>
      <sheetData sheetId="11441">
        <row r="9">
          <cell r="A9" t="str">
            <v>A</v>
          </cell>
        </row>
      </sheetData>
      <sheetData sheetId="11442">
        <row r="9">
          <cell r="A9" t="str">
            <v>A</v>
          </cell>
        </row>
      </sheetData>
      <sheetData sheetId="11443">
        <row r="9">
          <cell r="A9" t="str">
            <v>A</v>
          </cell>
        </row>
      </sheetData>
      <sheetData sheetId="11444">
        <row r="9">
          <cell r="A9" t="str">
            <v>A</v>
          </cell>
        </row>
      </sheetData>
      <sheetData sheetId="11445">
        <row r="9">
          <cell r="A9" t="str">
            <v>A</v>
          </cell>
        </row>
      </sheetData>
      <sheetData sheetId="11446">
        <row r="9">
          <cell r="A9" t="str">
            <v>A</v>
          </cell>
        </row>
      </sheetData>
      <sheetData sheetId="11447">
        <row r="9">
          <cell r="A9" t="str">
            <v>A</v>
          </cell>
        </row>
      </sheetData>
      <sheetData sheetId="11448">
        <row r="9">
          <cell r="A9" t="str">
            <v>A</v>
          </cell>
        </row>
      </sheetData>
      <sheetData sheetId="11449">
        <row r="9">
          <cell r="A9" t="str">
            <v>A</v>
          </cell>
        </row>
      </sheetData>
      <sheetData sheetId="11450">
        <row r="9">
          <cell r="A9" t="str">
            <v>A</v>
          </cell>
        </row>
      </sheetData>
      <sheetData sheetId="11451">
        <row r="9">
          <cell r="A9" t="str">
            <v>A</v>
          </cell>
        </row>
      </sheetData>
      <sheetData sheetId="11452">
        <row r="9">
          <cell r="A9" t="str">
            <v>A</v>
          </cell>
        </row>
      </sheetData>
      <sheetData sheetId="11453">
        <row r="9">
          <cell r="A9" t="str">
            <v>A</v>
          </cell>
        </row>
      </sheetData>
      <sheetData sheetId="11454">
        <row r="9">
          <cell r="A9" t="str">
            <v>A</v>
          </cell>
        </row>
      </sheetData>
      <sheetData sheetId="11455">
        <row r="9">
          <cell r="A9" t="str">
            <v>A</v>
          </cell>
        </row>
      </sheetData>
      <sheetData sheetId="11456">
        <row r="9">
          <cell r="A9" t="str">
            <v>A</v>
          </cell>
        </row>
      </sheetData>
      <sheetData sheetId="11457">
        <row r="9">
          <cell r="A9" t="str">
            <v>A</v>
          </cell>
        </row>
      </sheetData>
      <sheetData sheetId="11458">
        <row r="9">
          <cell r="A9" t="str">
            <v>A</v>
          </cell>
        </row>
      </sheetData>
      <sheetData sheetId="11459">
        <row r="9">
          <cell r="A9" t="str">
            <v>A</v>
          </cell>
        </row>
      </sheetData>
      <sheetData sheetId="11460">
        <row r="9">
          <cell r="A9" t="str">
            <v>A</v>
          </cell>
        </row>
      </sheetData>
      <sheetData sheetId="11461">
        <row r="9">
          <cell r="A9" t="str">
            <v>A</v>
          </cell>
        </row>
      </sheetData>
      <sheetData sheetId="11462">
        <row r="9">
          <cell r="A9" t="str">
            <v>A</v>
          </cell>
        </row>
      </sheetData>
      <sheetData sheetId="11463">
        <row r="9">
          <cell r="A9" t="str">
            <v>A</v>
          </cell>
        </row>
      </sheetData>
      <sheetData sheetId="11464">
        <row r="9">
          <cell r="A9" t="str">
            <v>A</v>
          </cell>
        </row>
      </sheetData>
      <sheetData sheetId="11465">
        <row r="9">
          <cell r="A9" t="str">
            <v>A</v>
          </cell>
        </row>
      </sheetData>
      <sheetData sheetId="11466">
        <row r="9">
          <cell r="A9" t="str">
            <v>A</v>
          </cell>
        </row>
      </sheetData>
      <sheetData sheetId="11467">
        <row r="9">
          <cell r="A9" t="str">
            <v>A</v>
          </cell>
        </row>
      </sheetData>
      <sheetData sheetId="11468">
        <row r="9">
          <cell r="A9" t="str">
            <v>A</v>
          </cell>
        </row>
      </sheetData>
      <sheetData sheetId="11469">
        <row r="9">
          <cell r="A9" t="str">
            <v>A</v>
          </cell>
        </row>
      </sheetData>
      <sheetData sheetId="11470">
        <row r="9">
          <cell r="A9" t="str">
            <v>A</v>
          </cell>
        </row>
      </sheetData>
      <sheetData sheetId="11471">
        <row r="9">
          <cell r="A9" t="str">
            <v>A</v>
          </cell>
        </row>
      </sheetData>
      <sheetData sheetId="11472">
        <row r="9">
          <cell r="A9" t="str">
            <v>A</v>
          </cell>
        </row>
      </sheetData>
      <sheetData sheetId="11473">
        <row r="9">
          <cell r="A9" t="str">
            <v>A</v>
          </cell>
        </row>
      </sheetData>
      <sheetData sheetId="11474">
        <row r="9">
          <cell r="A9" t="str">
            <v>A</v>
          </cell>
        </row>
      </sheetData>
      <sheetData sheetId="11475">
        <row r="9">
          <cell r="A9" t="str">
            <v>A</v>
          </cell>
        </row>
      </sheetData>
      <sheetData sheetId="11476">
        <row r="9">
          <cell r="A9" t="str">
            <v>A</v>
          </cell>
        </row>
      </sheetData>
      <sheetData sheetId="11477">
        <row r="9">
          <cell r="A9" t="str">
            <v>A</v>
          </cell>
        </row>
      </sheetData>
      <sheetData sheetId="11478">
        <row r="9">
          <cell r="A9" t="str">
            <v>A</v>
          </cell>
        </row>
      </sheetData>
      <sheetData sheetId="11479">
        <row r="9">
          <cell r="A9" t="str">
            <v>A</v>
          </cell>
        </row>
      </sheetData>
      <sheetData sheetId="11480">
        <row r="9">
          <cell r="A9" t="str">
            <v>A</v>
          </cell>
        </row>
      </sheetData>
      <sheetData sheetId="11481">
        <row r="9">
          <cell r="A9" t="str">
            <v>A</v>
          </cell>
        </row>
      </sheetData>
      <sheetData sheetId="11482">
        <row r="9">
          <cell r="A9" t="str">
            <v>A</v>
          </cell>
        </row>
      </sheetData>
      <sheetData sheetId="11483">
        <row r="9">
          <cell r="A9" t="str">
            <v>A</v>
          </cell>
        </row>
      </sheetData>
      <sheetData sheetId="11484">
        <row r="9">
          <cell r="A9" t="str">
            <v>A</v>
          </cell>
        </row>
      </sheetData>
      <sheetData sheetId="11485">
        <row r="9">
          <cell r="A9" t="str">
            <v>A</v>
          </cell>
        </row>
      </sheetData>
      <sheetData sheetId="11486">
        <row r="9">
          <cell r="A9" t="str">
            <v>A</v>
          </cell>
        </row>
      </sheetData>
      <sheetData sheetId="11487">
        <row r="9">
          <cell r="A9" t="str">
            <v>A</v>
          </cell>
        </row>
      </sheetData>
      <sheetData sheetId="11488">
        <row r="9">
          <cell r="A9" t="str">
            <v>A</v>
          </cell>
        </row>
      </sheetData>
      <sheetData sheetId="11489">
        <row r="9">
          <cell r="A9" t="str">
            <v>A</v>
          </cell>
        </row>
      </sheetData>
      <sheetData sheetId="11490">
        <row r="9">
          <cell r="A9" t="str">
            <v>A</v>
          </cell>
        </row>
      </sheetData>
      <sheetData sheetId="11491">
        <row r="9">
          <cell r="A9" t="str">
            <v>A</v>
          </cell>
        </row>
      </sheetData>
      <sheetData sheetId="11492">
        <row r="9">
          <cell r="A9" t="str">
            <v>A</v>
          </cell>
        </row>
      </sheetData>
      <sheetData sheetId="11493">
        <row r="9">
          <cell r="A9" t="str">
            <v>A</v>
          </cell>
        </row>
      </sheetData>
      <sheetData sheetId="11494">
        <row r="9">
          <cell r="A9" t="str">
            <v>A</v>
          </cell>
        </row>
      </sheetData>
      <sheetData sheetId="11495">
        <row r="9">
          <cell r="A9" t="str">
            <v>A</v>
          </cell>
        </row>
      </sheetData>
      <sheetData sheetId="11496">
        <row r="9">
          <cell r="A9" t="str">
            <v>A</v>
          </cell>
        </row>
      </sheetData>
      <sheetData sheetId="11497">
        <row r="9">
          <cell r="A9" t="str">
            <v>A</v>
          </cell>
        </row>
      </sheetData>
      <sheetData sheetId="11498">
        <row r="9">
          <cell r="A9" t="str">
            <v>A</v>
          </cell>
        </row>
      </sheetData>
      <sheetData sheetId="11499">
        <row r="9">
          <cell r="A9" t="str">
            <v>A</v>
          </cell>
        </row>
      </sheetData>
      <sheetData sheetId="11500">
        <row r="9">
          <cell r="A9" t="str">
            <v>A</v>
          </cell>
        </row>
      </sheetData>
      <sheetData sheetId="11501">
        <row r="9">
          <cell r="A9" t="str">
            <v>A</v>
          </cell>
        </row>
      </sheetData>
      <sheetData sheetId="11502">
        <row r="9">
          <cell r="A9" t="str">
            <v>A</v>
          </cell>
        </row>
      </sheetData>
      <sheetData sheetId="11503">
        <row r="9">
          <cell r="A9" t="str">
            <v>A</v>
          </cell>
        </row>
      </sheetData>
      <sheetData sheetId="11504">
        <row r="9">
          <cell r="A9" t="str">
            <v>A</v>
          </cell>
        </row>
      </sheetData>
      <sheetData sheetId="11505">
        <row r="9">
          <cell r="A9" t="str">
            <v>A</v>
          </cell>
        </row>
      </sheetData>
      <sheetData sheetId="11506">
        <row r="9">
          <cell r="A9" t="str">
            <v>A</v>
          </cell>
        </row>
      </sheetData>
      <sheetData sheetId="11507">
        <row r="9">
          <cell r="A9" t="str">
            <v>A</v>
          </cell>
        </row>
      </sheetData>
      <sheetData sheetId="11508">
        <row r="9">
          <cell r="A9" t="str">
            <v>A</v>
          </cell>
        </row>
      </sheetData>
      <sheetData sheetId="11509">
        <row r="9">
          <cell r="A9" t="str">
            <v>A</v>
          </cell>
        </row>
      </sheetData>
      <sheetData sheetId="11510">
        <row r="9">
          <cell r="A9" t="str">
            <v>A</v>
          </cell>
        </row>
      </sheetData>
      <sheetData sheetId="11511">
        <row r="9">
          <cell r="A9" t="str">
            <v>A</v>
          </cell>
        </row>
      </sheetData>
      <sheetData sheetId="11512">
        <row r="9">
          <cell r="A9" t="str">
            <v>A</v>
          </cell>
        </row>
      </sheetData>
      <sheetData sheetId="11513">
        <row r="9">
          <cell r="A9" t="str">
            <v>A</v>
          </cell>
        </row>
      </sheetData>
      <sheetData sheetId="11514">
        <row r="9">
          <cell r="A9" t="str">
            <v>A</v>
          </cell>
        </row>
      </sheetData>
      <sheetData sheetId="11515">
        <row r="9">
          <cell r="A9" t="str">
            <v>A</v>
          </cell>
        </row>
      </sheetData>
      <sheetData sheetId="11516">
        <row r="9">
          <cell r="A9" t="str">
            <v>A</v>
          </cell>
        </row>
      </sheetData>
      <sheetData sheetId="11517">
        <row r="9">
          <cell r="A9" t="str">
            <v>A</v>
          </cell>
        </row>
      </sheetData>
      <sheetData sheetId="11518">
        <row r="9">
          <cell r="A9" t="str">
            <v>A</v>
          </cell>
        </row>
      </sheetData>
      <sheetData sheetId="11519">
        <row r="9">
          <cell r="A9" t="str">
            <v>A</v>
          </cell>
        </row>
      </sheetData>
      <sheetData sheetId="11520">
        <row r="9">
          <cell r="A9" t="str">
            <v>A</v>
          </cell>
        </row>
      </sheetData>
      <sheetData sheetId="11521">
        <row r="9">
          <cell r="A9" t="str">
            <v>A</v>
          </cell>
        </row>
      </sheetData>
      <sheetData sheetId="11522">
        <row r="9">
          <cell r="A9" t="str">
            <v>A</v>
          </cell>
        </row>
      </sheetData>
      <sheetData sheetId="11523">
        <row r="9">
          <cell r="A9" t="str">
            <v>A</v>
          </cell>
        </row>
      </sheetData>
      <sheetData sheetId="11524">
        <row r="9">
          <cell r="A9" t="str">
            <v>A</v>
          </cell>
        </row>
      </sheetData>
      <sheetData sheetId="11525">
        <row r="9">
          <cell r="A9" t="str">
            <v>A</v>
          </cell>
        </row>
      </sheetData>
      <sheetData sheetId="11526">
        <row r="9">
          <cell r="A9" t="str">
            <v>A</v>
          </cell>
        </row>
      </sheetData>
      <sheetData sheetId="11527">
        <row r="9">
          <cell r="A9" t="str">
            <v>A</v>
          </cell>
        </row>
      </sheetData>
      <sheetData sheetId="11528">
        <row r="9">
          <cell r="A9" t="str">
            <v>A</v>
          </cell>
        </row>
      </sheetData>
      <sheetData sheetId="11529">
        <row r="9">
          <cell r="A9" t="str">
            <v>A</v>
          </cell>
        </row>
      </sheetData>
      <sheetData sheetId="11530">
        <row r="9">
          <cell r="A9" t="str">
            <v>A</v>
          </cell>
        </row>
      </sheetData>
      <sheetData sheetId="11531">
        <row r="9">
          <cell r="A9" t="str">
            <v>A</v>
          </cell>
        </row>
      </sheetData>
      <sheetData sheetId="11532">
        <row r="9">
          <cell r="A9" t="str">
            <v>A</v>
          </cell>
        </row>
      </sheetData>
      <sheetData sheetId="11533">
        <row r="9">
          <cell r="A9" t="str">
            <v>A</v>
          </cell>
        </row>
      </sheetData>
      <sheetData sheetId="11534">
        <row r="9">
          <cell r="A9" t="str">
            <v>A</v>
          </cell>
        </row>
      </sheetData>
      <sheetData sheetId="11535">
        <row r="9">
          <cell r="A9" t="str">
            <v>A</v>
          </cell>
        </row>
      </sheetData>
      <sheetData sheetId="11536">
        <row r="9">
          <cell r="A9" t="str">
            <v>A</v>
          </cell>
        </row>
      </sheetData>
      <sheetData sheetId="11537">
        <row r="9">
          <cell r="A9" t="str">
            <v>A</v>
          </cell>
        </row>
      </sheetData>
      <sheetData sheetId="11538">
        <row r="9">
          <cell r="A9" t="str">
            <v>A</v>
          </cell>
        </row>
      </sheetData>
      <sheetData sheetId="11539">
        <row r="9">
          <cell r="A9" t="str">
            <v>A</v>
          </cell>
        </row>
      </sheetData>
      <sheetData sheetId="11540">
        <row r="9">
          <cell r="A9" t="str">
            <v>A</v>
          </cell>
        </row>
      </sheetData>
      <sheetData sheetId="11541">
        <row r="9">
          <cell r="A9" t="str">
            <v>A</v>
          </cell>
        </row>
      </sheetData>
      <sheetData sheetId="11542">
        <row r="9">
          <cell r="A9" t="str">
            <v>A</v>
          </cell>
        </row>
      </sheetData>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refreshError="1"/>
      <sheetData sheetId="11637" refreshError="1"/>
      <sheetData sheetId="11638" refreshError="1"/>
      <sheetData sheetId="11639" refreshError="1"/>
      <sheetData sheetId="11640" refreshError="1"/>
      <sheetData sheetId="11641" refreshError="1"/>
      <sheetData sheetId="11642" refreshError="1"/>
      <sheetData sheetId="11643" refreshError="1"/>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ow r="9">
          <cell r="A9" t="str">
            <v>A</v>
          </cell>
        </row>
      </sheetData>
      <sheetData sheetId="11658">
        <row r="9">
          <cell r="A9" t="str">
            <v>A</v>
          </cell>
        </row>
      </sheetData>
      <sheetData sheetId="11659">
        <row r="9">
          <cell r="A9" t="str">
            <v>A</v>
          </cell>
        </row>
      </sheetData>
      <sheetData sheetId="11660">
        <row r="9">
          <cell r="A9" t="str">
            <v>A</v>
          </cell>
        </row>
      </sheetData>
      <sheetData sheetId="11661">
        <row r="9">
          <cell r="A9" t="str">
            <v>A</v>
          </cell>
        </row>
      </sheetData>
      <sheetData sheetId="11662">
        <row r="9">
          <cell r="A9" t="str">
            <v>A</v>
          </cell>
        </row>
      </sheetData>
      <sheetData sheetId="11663">
        <row r="9">
          <cell r="A9" t="str">
            <v>A</v>
          </cell>
        </row>
      </sheetData>
      <sheetData sheetId="11664">
        <row r="9">
          <cell r="A9" t="str">
            <v>A</v>
          </cell>
        </row>
      </sheetData>
      <sheetData sheetId="11665">
        <row r="9">
          <cell r="A9" t="str">
            <v>A</v>
          </cell>
        </row>
      </sheetData>
      <sheetData sheetId="11666" refreshError="1"/>
      <sheetData sheetId="11667" refreshError="1"/>
      <sheetData sheetId="11668" refreshError="1"/>
      <sheetData sheetId="11669" refreshError="1"/>
      <sheetData sheetId="11670" refreshError="1"/>
      <sheetData sheetId="11671" refreshError="1"/>
      <sheetData sheetId="11672" refreshError="1"/>
      <sheetData sheetId="11673" refreshError="1"/>
      <sheetData sheetId="11674" refreshError="1"/>
      <sheetData sheetId="11675" refreshError="1"/>
      <sheetData sheetId="11676" refreshError="1"/>
      <sheetData sheetId="11677" refreshError="1"/>
      <sheetData sheetId="11678" refreshError="1"/>
      <sheetData sheetId="11679" refreshError="1"/>
      <sheetData sheetId="11680" refreshError="1"/>
      <sheetData sheetId="11681" refreshError="1"/>
      <sheetData sheetId="11682" refreshError="1"/>
      <sheetData sheetId="11683" refreshError="1"/>
      <sheetData sheetId="11684" refreshError="1"/>
      <sheetData sheetId="11685" refreshError="1"/>
      <sheetData sheetId="11686" refreshError="1"/>
      <sheetData sheetId="11687" refreshError="1"/>
      <sheetData sheetId="11688" refreshError="1"/>
      <sheetData sheetId="11689" refreshError="1"/>
      <sheetData sheetId="11690" refreshError="1"/>
      <sheetData sheetId="11691" refreshError="1"/>
      <sheetData sheetId="11692" refreshError="1"/>
      <sheetData sheetId="11693" refreshError="1"/>
      <sheetData sheetId="11694" refreshError="1"/>
      <sheetData sheetId="11695" refreshError="1"/>
      <sheetData sheetId="11696" refreshError="1"/>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ow r="9">
          <cell r="A9" t="str">
            <v>A</v>
          </cell>
        </row>
      </sheetData>
      <sheetData sheetId="11714">
        <row r="9">
          <cell r="A9" t="str">
            <v>A</v>
          </cell>
        </row>
      </sheetData>
      <sheetData sheetId="11715">
        <row r="9">
          <cell r="A9" t="str">
            <v>A</v>
          </cell>
        </row>
      </sheetData>
      <sheetData sheetId="11716">
        <row r="9">
          <cell r="A9" t="str">
            <v>A</v>
          </cell>
        </row>
      </sheetData>
      <sheetData sheetId="11717">
        <row r="9">
          <cell r="A9" t="str">
            <v>A</v>
          </cell>
        </row>
      </sheetData>
      <sheetData sheetId="11718">
        <row r="9">
          <cell r="A9" t="str">
            <v>A</v>
          </cell>
        </row>
      </sheetData>
      <sheetData sheetId="11719">
        <row r="9">
          <cell r="A9" t="str">
            <v>A</v>
          </cell>
        </row>
      </sheetData>
      <sheetData sheetId="11720">
        <row r="9">
          <cell r="A9" t="str">
            <v>A</v>
          </cell>
        </row>
      </sheetData>
      <sheetData sheetId="11721">
        <row r="9">
          <cell r="A9" t="str">
            <v>A</v>
          </cell>
        </row>
      </sheetData>
      <sheetData sheetId="11722">
        <row r="9">
          <cell r="A9" t="str">
            <v>A</v>
          </cell>
        </row>
      </sheetData>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sheetData sheetId="11738">
        <row r="9">
          <cell r="A9" t="str">
            <v>A</v>
          </cell>
        </row>
      </sheetData>
      <sheetData sheetId="11739">
        <row r="9">
          <cell r="A9" t="str">
            <v>A</v>
          </cell>
        </row>
      </sheetData>
      <sheetData sheetId="11740">
        <row r="9">
          <cell r="A9" t="str">
            <v>A</v>
          </cell>
        </row>
      </sheetData>
      <sheetData sheetId="11741">
        <row r="9">
          <cell r="A9" t="str">
            <v>A</v>
          </cell>
        </row>
      </sheetData>
      <sheetData sheetId="11742">
        <row r="9">
          <cell r="A9" t="str">
            <v>A</v>
          </cell>
        </row>
      </sheetData>
      <sheetData sheetId="11743">
        <row r="9">
          <cell r="A9" t="str">
            <v>A</v>
          </cell>
        </row>
      </sheetData>
      <sheetData sheetId="11744">
        <row r="9">
          <cell r="A9" t="str">
            <v>A</v>
          </cell>
        </row>
      </sheetData>
      <sheetData sheetId="11745">
        <row r="9">
          <cell r="A9" t="str">
            <v>A</v>
          </cell>
        </row>
      </sheetData>
      <sheetData sheetId="11746">
        <row r="9">
          <cell r="A9" t="str">
            <v>A</v>
          </cell>
        </row>
      </sheetData>
      <sheetData sheetId="11747">
        <row r="9">
          <cell r="A9" t="str">
            <v>A</v>
          </cell>
        </row>
      </sheetData>
      <sheetData sheetId="11748">
        <row r="9">
          <cell r="A9" t="str">
            <v>A</v>
          </cell>
        </row>
      </sheetData>
      <sheetData sheetId="11749">
        <row r="9">
          <cell r="A9" t="str">
            <v>A</v>
          </cell>
        </row>
      </sheetData>
      <sheetData sheetId="11750">
        <row r="9">
          <cell r="A9" t="str">
            <v>A</v>
          </cell>
        </row>
      </sheetData>
      <sheetData sheetId="11751">
        <row r="9">
          <cell r="A9" t="str">
            <v>A</v>
          </cell>
        </row>
      </sheetData>
      <sheetData sheetId="11752">
        <row r="9">
          <cell r="A9" t="str">
            <v>A</v>
          </cell>
        </row>
      </sheetData>
      <sheetData sheetId="11753">
        <row r="9">
          <cell r="A9" t="str">
            <v>A</v>
          </cell>
        </row>
      </sheetData>
      <sheetData sheetId="11754">
        <row r="9">
          <cell r="A9" t="str">
            <v>A</v>
          </cell>
        </row>
      </sheetData>
      <sheetData sheetId="11755">
        <row r="9">
          <cell r="A9" t="str">
            <v>A</v>
          </cell>
        </row>
      </sheetData>
      <sheetData sheetId="11756">
        <row r="9">
          <cell r="A9" t="str">
            <v>A</v>
          </cell>
        </row>
      </sheetData>
      <sheetData sheetId="11757">
        <row r="9">
          <cell r="A9" t="str">
            <v>A</v>
          </cell>
        </row>
      </sheetData>
      <sheetData sheetId="11758">
        <row r="9">
          <cell r="A9" t="str">
            <v>A</v>
          </cell>
        </row>
      </sheetData>
      <sheetData sheetId="11759">
        <row r="9">
          <cell r="A9" t="str">
            <v>A</v>
          </cell>
        </row>
      </sheetData>
      <sheetData sheetId="11760">
        <row r="9">
          <cell r="A9" t="str">
            <v>A</v>
          </cell>
        </row>
      </sheetData>
      <sheetData sheetId="11761">
        <row r="9">
          <cell r="A9" t="str">
            <v>A</v>
          </cell>
        </row>
      </sheetData>
      <sheetData sheetId="11762">
        <row r="9">
          <cell r="A9" t="str">
            <v>A</v>
          </cell>
        </row>
      </sheetData>
      <sheetData sheetId="11763">
        <row r="9">
          <cell r="A9" t="str">
            <v>A</v>
          </cell>
        </row>
      </sheetData>
      <sheetData sheetId="11764">
        <row r="9">
          <cell r="A9" t="str">
            <v>A</v>
          </cell>
        </row>
      </sheetData>
      <sheetData sheetId="11765">
        <row r="9">
          <cell r="A9" t="str">
            <v>A</v>
          </cell>
        </row>
      </sheetData>
      <sheetData sheetId="11766">
        <row r="9">
          <cell r="A9" t="str">
            <v>A</v>
          </cell>
        </row>
      </sheetData>
      <sheetData sheetId="11767">
        <row r="9">
          <cell r="A9" t="str">
            <v>A</v>
          </cell>
        </row>
      </sheetData>
      <sheetData sheetId="11768">
        <row r="9">
          <cell r="A9" t="str">
            <v>A</v>
          </cell>
        </row>
      </sheetData>
      <sheetData sheetId="11769">
        <row r="9">
          <cell r="A9" t="str">
            <v>A</v>
          </cell>
        </row>
      </sheetData>
      <sheetData sheetId="11770">
        <row r="9">
          <cell r="A9" t="str">
            <v>A</v>
          </cell>
        </row>
      </sheetData>
      <sheetData sheetId="11771">
        <row r="9">
          <cell r="A9" t="str">
            <v>A</v>
          </cell>
        </row>
      </sheetData>
      <sheetData sheetId="11772">
        <row r="9">
          <cell r="A9" t="str">
            <v>A</v>
          </cell>
        </row>
      </sheetData>
      <sheetData sheetId="11773">
        <row r="9">
          <cell r="A9" t="str">
            <v>A</v>
          </cell>
        </row>
      </sheetData>
      <sheetData sheetId="11774">
        <row r="9">
          <cell r="A9" t="str">
            <v>A</v>
          </cell>
        </row>
      </sheetData>
      <sheetData sheetId="11775">
        <row r="9">
          <cell r="A9" t="str">
            <v>A</v>
          </cell>
        </row>
      </sheetData>
      <sheetData sheetId="11776">
        <row r="9">
          <cell r="A9" t="str">
            <v>A</v>
          </cell>
        </row>
      </sheetData>
      <sheetData sheetId="11777" refreshError="1"/>
      <sheetData sheetId="11778" refreshError="1"/>
      <sheetData sheetId="11779">
        <row r="9">
          <cell r="A9" t="str">
            <v>A</v>
          </cell>
        </row>
      </sheetData>
      <sheetData sheetId="11780">
        <row r="9">
          <cell r="A9" t="str">
            <v>A</v>
          </cell>
        </row>
      </sheetData>
      <sheetData sheetId="11781">
        <row r="9">
          <cell r="A9" t="str">
            <v>A</v>
          </cell>
        </row>
      </sheetData>
      <sheetData sheetId="11782">
        <row r="9">
          <cell r="A9" t="str">
            <v>A</v>
          </cell>
        </row>
      </sheetData>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ow r="9">
          <cell r="A9" t="str">
            <v>A</v>
          </cell>
        </row>
      </sheetData>
      <sheetData sheetId="11818">
        <row r="9">
          <cell r="A9" t="str">
            <v>A</v>
          </cell>
        </row>
      </sheetData>
      <sheetData sheetId="11819">
        <row r="9">
          <cell r="A9" t="str">
            <v>A</v>
          </cell>
        </row>
      </sheetData>
      <sheetData sheetId="11820">
        <row r="9">
          <cell r="A9" t="str">
            <v>A</v>
          </cell>
        </row>
      </sheetData>
      <sheetData sheetId="11821">
        <row r="9">
          <cell r="A9" t="str">
            <v>A</v>
          </cell>
        </row>
      </sheetData>
      <sheetData sheetId="11822">
        <row r="9">
          <cell r="A9" t="str">
            <v>A</v>
          </cell>
        </row>
      </sheetData>
      <sheetData sheetId="11823">
        <row r="9">
          <cell r="A9" t="str">
            <v>A</v>
          </cell>
        </row>
      </sheetData>
      <sheetData sheetId="11824">
        <row r="9">
          <cell r="A9" t="str">
            <v>A</v>
          </cell>
        </row>
      </sheetData>
      <sheetData sheetId="11825">
        <row r="9">
          <cell r="A9" t="str">
            <v>A</v>
          </cell>
        </row>
      </sheetData>
      <sheetData sheetId="11826">
        <row r="9">
          <cell r="A9" t="str">
            <v>A</v>
          </cell>
        </row>
      </sheetData>
      <sheetData sheetId="11827">
        <row r="9">
          <cell r="A9" t="str">
            <v>A</v>
          </cell>
        </row>
      </sheetData>
      <sheetData sheetId="11828">
        <row r="9">
          <cell r="A9" t="str">
            <v>A</v>
          </cell>
        </row>
      </sheetData>
      <sheetData sheetId="11829">
        <row r="9">
          <cell r="A9" t="str">
            <v>A</v>
          </cell>
        </row>
      </sheetData>
      <sheetData sheetId="11830">
        <row r="9">
          <cell r="A9" t="str">
            <v>A</v>
          </cell>
        </row>
      </sheetData>
      <sheetData sheetId="11831">
        <row r="9">
          <cell r="A9" t="str">
            <v>A</v>
          </cell>
        </row>
      </sheetData>
      <sheetData sheetId="11832">
        <row r="9">
          <cell r="A9" t="str">
            <v>A</v>
          </cell>
        </row>
      </sheetData>
      <sheetData sheetId="11833" refreshError="1"/>
      <sheetData sheetId="11834">
        <row r="9">
          <cell r="A9" t="str">
            <v>A</v>
          </cell>
        </row>
      </sheetData>
      <sheetData sheetId="11835">
        <row r="9">
          <cell r="A9" t="str">
            <v>A</v>
          </cell>
        </row>
      </sheetData>
      <sheetData sheetId="11836">
        <row r="9">
          <cell r="A9" t="str">
            <v>A</v>
          </cell>
        </row>
      </sheetData>
      <sheetData sheetId="11837">
        <row r="9">
          <cell r="A9" t="str">
            <v>A</v>
          </cell>
        </row>
      </sheetData>
      <sheetData sheetId="11838">
        <row r="9">
          <cell r="A9" t="str">
            <v>A</v>
          </cell>
        </row>
      </sheetData>
      <sheetData sheetId="11839">
        <row r="9">
          <cell r="A9" t="str">
            <v>A</v>
          </cell>
        </row>
      </sheetData>
      <sheetData sheetId="11840">
        <row r="9">
          <cell r="A9" t="str">
            <v>A</v>
          </cell>
        </row>
      </sheetData>
      <sheetData sheetId="11841">
        <row r="9">
          <cell r="A9" t="str">
            <v>A</v>
          </cell>
        </row>
      </sheetData>
      <sheetData sheetId="11842">
        <row r="9">
          <cell r="A9" t="str">
            <v>A</v>
          </cell>
        </row>
      </sheetData>
      <sheetData sheetId="11843">
        <row r="9">
          <cell r="A9" t="str">
            <v>A</v>
          </cell>
        </row>
      </sheetData>
      <sheetData sheetId="11844">
        <row r="9">
          <cell r="A9" t="str">
            <v>A</v>
          </cell>
        </row>
      </sheetData>
      <sheetData sheetId="11845">
        <row r="9">
          <cell r="A9" t="str">
            <v>A</v>
          </cell>
        </row>
      </sheetData>
      <sheetData sheetId="11846">
        <row r="9">
          <cell r="A9" t="str">
            <v>A</v>
          </cell>
        </row>
      </sheetData>
      <sheetData sheetId="11847">
        <row r="9">
          <cell r="A9" t="str">
            <v>A</v>
          </cell>
        </row>
      </sheetData>
      <sheetData sheetId="11848">
        <row r="9">
          <cell r="A9" t="str">
            <v>A</v>
          </cell>
        </row>
      </sheetData>
      <sheetData sheetId="11849">
        <row r="9">
          <cell r="A9" t="str">
            <v>A</v>
          </cell>
        </row>
      </sheetData>
      <sheetData sheetId="11850">
        <row r="9">
          <cell r="A9" t="str">
            <v>A</v>
          </cell>
        </row>
      </sheetData>
      <sheetData sheetId="11851">
        <row r="9">
          <cell r="A9" t="str">
            <v>A</v>
          </cell>
        </row>
      </sheetData>
      <sheetData sheetId="11852">
        <row r="9">
          <cell r="A9" t="str">
            <v>A</v>
          </cell>
        </row>
      </sheetData>
      <sheetData sheetId="11853">
        <row r="9">
          <cell r="A9" t="str">
            <v>A</v>
          </cell>
        </row>
      </sheetData>
      <sheetData sheetId="11854">
        <row r="9">
          <cell r="A9" t="str">
            <v>A</v>
          </cell>
        </row>
      </sheetData>
      <sheetData sheetId="11855">
        <row r="9">
          <cell r="A9" t="str">
            <v>A</v>
          </cell>
        </row>
      </sheetData>
      <sheetData sheetId="11856">
        <row r="9">
          <cell r="A9" t="str">
            <v>A</v>
          </cell>
        </row>
      </sheetData>
      <sheetData sheetId="11857">
        <row r="9">
          <cell r="A9" t="str">
            <v>A</v>
          </cell>
        </row>
      </sheetData>
      <sheetData sheetId="11858">
        <row r="9">
          <cell r="A9" t="str">
            <v>A</v>
          </cell>
        </row>
      </sheetData>
      <sheetData sheetId="11859">
        <row r="9">
          <cell r="A9" t="str">
            <v>A</v>
          </cell>
        </row>
      </sheetData>
      <sheetData sheetId="11860">
        <row r="9">
          <cell r="A9" t="str">
            <v>A</v>
          </cell>
        </row>
      </sheetData>
      <sheetData sheetId="11861">
        <row r="9">
          <cell r="A9" t="str">
            <v>A</v>
          </cell>
        </row>
      </sheetData>
      <sheetData sheetId="11862">
        <row r="9">
          <cell r="A9" t="str">
            <v>A</v>
          </cell>
        </row>
      </sheetData>
      <sheetData sheetId="11863">
        <row r="9">
          <cell r="A9" t="str">
            <v>A</v>
          </cell>
        </row>
      </sheetData>
      <sheetData sheetId="11864">
        <row r="9">
          <cell r="A9" t="str">
            <v>A</v>
          </cell>
        </row>
      </sheetData>
      <sheetData sheetId="11865">
        <row r="9">
          <cell r="A9" t="str">
            <v>A</v>
          </cell>
        </row>
      </sheetData>
      <sheetData sheetId="11866">
        <row r="9">
          <cell r="A9" t="str">
            <v>A</v>
          </cell>
        </row>
      </sheetData>
      <sheetData sheetId="11867">
        <row r="9">
          <cell r="A9" t="str">
            <v>A</v>
          </cell>
        </row>
      </sheetData>
      <sheetData sheetId="11868">
        <row r="9">
          <cell r="A9" t="str">
            <v>A</v>
          </cell>
        </row>
      </sheetData>
      <sheetData sheetId="11869">
        <row r="9">
          <cell r="A9" t="str">
            <v>A</v>
          </cell>
        </row>
      </sheetData>
      <sheetData sheetId="11870">
        <row r="9">
          <cell r="A9" t="str">
            <v>A</v>
          </cell>
        </row>
      </sheetData>
      <sheetData sheetId="11871">
        <row r="9">
          <cell r="A9" t="str">
            <v>A</v>
          </cell>
        </row>
      </sheetData>
      <sheetData sheetId="11872">
        <row r="9">
          <cell r="A9" t="str">
            <v>A</v>
          </cell>
        </row>
      </sheetData>
      <sheetData sheetId="11873">
        <row r="9">
          <cell r="A9" t="str">
            <v>A</v>
          </cell>
        </row>
      </sheetData>
      <sheetData sheetId="11874">
        <row r="9">
          <cell r="A9" t="str">
            <v>A</v>
          </cell>
        </row>
      </sheetData>
      <sheetData sheetId="11875">
        <row r="9">
          <cell r="A9" t="str">
            <v>A</v>
          </cell>
        </row>
      </sheetData>
      <sheetData sheetId="11876">
        <row r="9">
          <cell r="A9" t="str">
            <v>A</v>
          </cell>
        </row>
      </sheetData>
      <sheetData sheetId="11877">
        <row r="9">
          <cell r="A9" t="str">
            <v>A</v>
          </cell>
        </row>
      </sheetData>
      <sheetData sheetId="11878">
        <row r="9">
          <cell r="A9" t="str">
            <v>A</v>
          </cell>
        </row>
      </sheetData>
      <sheetData sheetId="11879">
        <row r="9">
          <cell r="A9" t="str">
            <v>A</v>
          </cell>
        </row>
      </sheetData>
      <sheetData sheetId="11880">
        <row r="9">
          <cell r="A9" t="str">
            <v>A</v>
          </cell>
        </row>
      </sheetData>
      <sheetData sheetId="11881">
        <row r="9">
          <cell r="A9" t="str">
            <v>A</v>
          </cell>
        </row>
      </sheetData>
      <sheetData sheetId="11882">
        <row r="9">
          <cell r="A9" t="str">
            <v>A</v>
          </cell>
        </row>
      </sheetData>
      <sheetData sheetId="11883">
        <row r="9">
          <cell r="A9" t="str">
            <v>A</v>
          </cell>
        </row>
      </sheetData>
      <sheetData sheetId="11884">
        <row r="9">
          <cell r="A9" t="str">
            <v>A</v>
          </cell>
        </row>
      </sheetData>
      <sheetData sheetId="11885">
        <row r="9">
          <cell r="A9" t="str">
            <v>A</v>
          </cell>
        </row>
      </sheetData>
      <sheetData sheetId="11886">
        <row r="9">
          <cell r="A9" t="str">
            <v>A</v>
          </cell>
        </row>
      </sheetData>
      <sheetData sheetId="11887">
        <row r="9">
          <cell r="A9" t="str">
            <v>A</v>
          </cell>
        </row>
      </sheetData>
      <sheetData sheetId="11888">
        <row r="9">
          <cell r="A9" t="str">
            <v>A</v>
          </cell>
        </row>
      </sheetData>
      <sheetData sheetId="11889">
        <row r="9">
          <cell r="A9" t="str">
            <v>A</v>
          </cell>
        </row>
      </sheetData>
      <sheetData sheetId="11890">
        <row r="9">
          <cell r="A9" t="str">
            <v>A</v>
          </cell>
        </row>
      </sheetData>
      <sheetData sheetId="11891">
        <row r="9">
          <cell r="A9" t="str">
            <v>A</v>
          </cell>
        </row>
      </sheetData>
      <sheetData sheetId="11892">
        <row r="9">
          <cell r="A9" t="str">
            <v>A</v>
          </cell>
        </row>
      </sheetData>
      <sheetData sheetId="11893">
        <row r="9">
          <cell r="A9" t="str">
            <v>A</v>
          </cell>
        </row>
      </sheetData>
      <sheetData sheetId="11894">
        <row r="9">
          <cell r="A9" t="str">
            <v>A</v>
          </cell>
        </row>
      </sheetData>
      <sheetData sheetId="11895">
        <row r="9">
          <cell r="A9" t="str">
            <v>A</v>
          </cell>
        </row>
      </sheetData>
      <sheetData sheetId="11896">
        <row r="9">
          <cell r="A9" t="str">
            <v>A</v>
          </cell>
        </row>
      </sheetData>
      <sheetData sheetId="11897">
        <row r="9">
          <cell r="A9" t="str">
            <v>A</v>
          </cell>
        </row>
      </sheetData>
      <sheetData sheetId="11898">
        <row r="9">
          <cell r="A9" t="str">
            <v>A</v>
          </cell>
        </row>
      </sheetData>
      <sheetData sheetId="11899">
        <row r="9">
          <cell r="A9" t="str">
            <v>A</v>
          </cell>
        </row>
      </sheetData>
      <sheetData sheetId="11900">
        <row r="9">
          <cell r="A9" t="str">
            <v>A</v>
          </cell>
        </row>
      </sheetData>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ow r="9">
          <cell r="A9" t="str">
            <v>A</v>
          </cell>
        </row>
      </sheetData>
      <sheetData sheetId="11969">
        <row r="9">
          <cell r="A9" t="str">
            <v>A</v>
          </cell>
        </row>
      </sheetData>
      <sheetData sheetId="11970">
        <row r="9">
          <cell r="A9" t="str">
            <v>A</v>
          </cell>
        </row>
      </sheetData>
      <sheetData sheetId="11971">
        <row r="9">
          <cell r="A9" t="str">
            <v>A</v>
          </cell>
        </row>
      </sheetData>
      <sheetData sheetId="11972">
        <row r="9">
          <cell r="A9" t="str">
            <v>A</v>
          </cell>
        </row>
      </sheetData>
      <sheetData sheetId="11973">
        <row r="9">
          <cell r="A9" t="str">
            <v>A</v>
          </cell>
        </row>
      </sheetData>
      <sheetData sheetId="11974">
        <row r="9">
          <cell r="A9" t="str">
            <v>A</v>
          </cell>
        </row>
      </sheetData>
      <sheetData sheetId="11975">
        <row r="9">
          <cell r="A9" t="str">
            <v>A</v>
          </cell>
        </row>
      </sheetData>
      <sheetData sheetId="11976">
        <row r="9">
          <cell r="A9" t="str">
            <v>A</v>
          </cell>
        </row>
      </sheetData>
      <sheetData sheetId="11977">
        <row r="9">
          <cell r="A9" t="str">
            <v>A</v>
          </cell>
        </row>
      </sheetData>
      <sheetData sheetId="11978" refreshError="1"/>
      <sheetData sheetId="11979">
        <row r="9">
          <cell r="A9" t="str">
            <v>A</v>
          </cell>
        </row>
      </sheetData>
      <sheetData sheetId="11980">
        <row r="9">
          <cell r="A9" t="str">
            <v>A</v>
          </cell>
        </row>
      </sheetData>
      <sheetData sheetId="11981">
        <row r="9">
          <cell r="A9" t="str">
            <v>A</v>
          </cell>
        </row>
      </sheetData>
      <sheetData sheetId="11982" refreshError="1"/>
      <sheetData sheetId="11983">
        <row r="9">
          <cell r="A9" t="str">
            <v>A</v>
          </cell>
        </row>
      </sheetData>
      <sheetData sheetId="11984">
        <row r="9">
          <cell r="A9" t="str">
            <v>A</v>
          </cell>
        </row>
      </sheetData>
      <sheetData sheetId="11985">
        <row r="9">
          <cell r="A9" t="str">
            <v>A</v>
          </cell>
        </row>
      </sheetData>
      <sheetData sheetId="11986">
        <row r="9">
          <cell r="A9" t="str">
            <v>A</v>
          </cell>
        </row>
      </sheetData>
      <sheetData sheetId="11987">
        <row r="9">
          <cell r="A9" t="str">
            <v>A</v>
          </cell>
        </row>
      </sheetData>
      <sheetData sheetId="11988">
        <row r="9">
          <cell r="A9" t="str">
            <v>A</v>
          </cell>
        </row>
      </sheetData>
      <sheetData sheetId="11989">
        <row r="9">
          <cell r="A9" t="str">
            <v>A</v>
          </cell>
        </row>
      </sheetData>
      <sheetData sheetId="11990">
        <row r="9">
          <cell r="A9" t="str">
            <v>A</v>
          </cell>
        </row>
      </sheetData>
      <sheetData sheetId="11991">
        <row r="9">
          <cell r="A9" t="str">
            <v>A</v>
          </cell>
        </row>
      </sheetData>
      <sheetData sheetId="11992">
        <row r="9">
          <cell r="A9" t="str">
            <v>A</v>
          </cell>
        </row>
      </sheetData>
      <sheetData sheetId="11993">
        <row r="9">
          <cell r="A9" t="str">
            <v>A</v>
          </cell>
        </row>
      </sheetData>
      <sheetData sheetId="11994" refreshError="1"/>
      <sheetData sheetId="11995" refreshError="1"/>
      <sheetData sheetId="11996" refreshError="1"/>
      <sheetData sheetId="11997" refreshError="1"/>
      <sheetData sheetId="11998" refreshError="1"/>
      <sheetData sheetId="11999" refreshError="1"/>
      <sheetData sheetId="12000" refreshError="1"/>
      <sheetData sheetId="12001" refreshError="1"/>
      <sheetData sheetId="12002">
        <row r="9">
          <cell r="A9" t="str">
            <v>A</v>
          </cell>
        </row>
      </sheetData>
      <sheetData sheetId="12003">
        <row r="9">
          <cell r="A9" t="str">
            <v>A</v>
          </cell>
        </row>
      </sheetData>
      <sheetData sheetId="12004" refreshError="1"/>
      <sheetData sheetId="12005" refreshError="1"/>
      <sheetData sheetId="12006">
        <row r="9">
          <cell r="A9" t="str">
            <v>A</v>
          </cell>
        </row>
      </sheetData>
      <sheetData sheetId="12007">
        <row r="9">
          <cell r="A9" t="str">
            <v>A</v>
          </cell>
        </row>
      </sheetData>
      <sheetData sheetId="12008" refreshError="1"/>
      <sheetData sheetId="12009" refreshError="1"/>
      <sheetData sheetId="12010">
        <row r="9">
          <cell r="A9" t="str">
            <v>A</v>
          </cell>
        </row>
      </sheetData>
      <sheetData sheetId="12011">
        <row r="9">
          <cell r="A9" t="str">
            <v>A</v>
          </cell>
        </row>
      </sheetData>
      <sheetData sheetId="12012">
        <row r="9">
          <cell r="A9" t="str">
            <v>A</v>
          </cell>
        </row>
      </sheetData>
      <sheetData sheetId="12013" refreshError="1"/>
      <sheetData sheetId="12014" refreshError="1"/>
      <sheetData sheetId="12015" refreshError="1"/>
      <sheetData sheetId="12016" refreshError="1"/>
      <sheetData sheetId="12017">
        <row r="9">
          <cell r="A9" t="str">
            <v>A</v>
          </cell>
        </row>
      </sheetData>
      <sheetData sheetId="12018">
        <row r="9">
          <cell r="A9" t="str">
            <v>A</v>
          </cell>
        </row>
      </sheetData>
      <sheetData sheetId="12019">
        <row r="9">
          <cell r="A9" t="str">
            <v>A</v>
          </cell>
        </row>
      </sheetData>
      <sheetData sheetId="12020">
        <row r="9">
          <cell r="A9" t="str">
            <v>A</v>
          </cell>
        </row>
      </sheetData>
      <sheetData sheetId="12021">
        <row r="9">
          <cell r="A9" t="str">
            <v>A</v>
          </cell>
        </row>
      </sheetData>
      <sheetData sheetId="12022">
        <row r="9">
          <cell r="A9" t="str">
            <v>A</v>
          </cell>
        </row>
      </sheetData>
      <sheetData sheetId="12023">
        <row r="9">
          <cell r="A9" t="str">
            <v>A</v>
          </cell>
        </row>
      </sheetData>
      <sheetData sheetId="12024" refreshError="1"/>
      <sheetData sheetId="12025">
        <row r="9">
          <cell r="A9" t="str">
            <v>A</v>
          </cell>
        </row>
      </sheetData>
      <sheetData sheetId="12026">
        <row r="9">
          <cell r="A9" t="str">
            <v>A</v>
          </cell>
        </row>
      </sheetData>
      <sheetData sheetId="12027">
        <row r="9">
          <cell r="A9" t="str">
            <v>A</v>
          </cell>
        </row>
      </sheetData>
      <sheetData sheetId="12028">
        <row r="9">
          <cell r="A9" t="str">
            <v>A</v>
          </cell>
        </row>
      </sheetData>
      <sheetData sheetId="12029">
        <row r="9">
          <cell r="A9" t="str">
            <v>A</v>
          </cell>
        </row>
      </sheetData>
      <sheetData sheetId="12030">
        <row r="9">
          <cell r="A9" t="str">
            <v>A</v>
          </cell>
        </row>
      </sheetData>
      <sheetData sheetId="12031">
        <row r="9">
          <cell r="A9" t="str">
            <v>A</v>
          </cell>
        </row>
      </sheetData>
      <sheetData sheetId="12032">
        <row r="9">
          <cell r="A9" t="str">
            <v>A</v>
          </cell>
        </row>
      </sheetData>
      <sheetData sheetId="12033">
        <row r="9">
          <cell r="A9" t="str">
            <v>A</v>
          </cell>
        </row>
      </sheetData>
      <sheetData sheetId="12034">
        <row r="9">
          <cell r="A9" t="str">
            <v>A</v>
          </cell>
        </row>
      </sheetData>
      <sheetData sheetId="12035">
        <row r="9">
          <cell r="A9" t="str">
            <v>A</v>
          </cell>
        </row>
      </sheetData>
      <sheetData sheetId="12036">
        <row r="9">
          <cell r="A9" t="str">
            <v>A</v>
          </cell>
        </row>
      </sheetData>
      <sheetData sheetId="12037">
        <row r="9">
          <cell r="A9" t="str">
            <v>A</v>
          </cell>
        </row>
      </sheetData>
      <sheetData sheetId="12038">
        <row r="9">
          <cell r="A9" t="str">
            <v>A</v>
          </cell>
        </row>
      </sheetData>
      <sheetData sheetId="12039" refreshError="1"/>
      <sheetData sheetId="12040" refreshError="1"/>
      <sheetData sheetId="12041">
        <row r="9">
          <cell r="A9" t="str">
            <v>A</v>
          </cell>
        </row>
      </sheetData>
      <sheetData sheetId="12042">
        <row r="9">
          <cell r="A9" t="str">
            <v>A</v>
          </cell>
        </row>
      </sheetData>
      <sheetData sheetId="12043">
        <row r="9">
          <cell r="A9" t="str">
            <v>A</v>
          </cell>
        </row>
      </sheetData>
      <sheetData sheetId="12044">
        <row r="9">
          <cell r="A9" t="str">
            <v>A</v>
          </cell>
        </row>
      </sheetData>
      <sheetData sheetId="12045">
        <row r="9">
          <cell r="A9" t="str">
            <v>A</v>
          </cell>
        </row>
      </sheetData>
      <sheetData sheetId="12046">
        <row r="9">
          <cell r="A9" t="str">
            <v>A</v>
          </cell>
        </row>
      </sheetData>
      <sheetData sheetId="12047">
        <row r="9">
          <cell r="A9" t="str">
            <v>A</v>
          </cell>
        </row>
      </sheetData>
      <sheetData sheetId="12048">
        <row r="9">
          <cell r="A9" t="str">
            <v>A</v>
          </cell>
        </row>
      </sheetData>
      <sheetData sheetId="12049">
        <row r="9">
          <cell r="A9" t="str">
            <v>A</v>
          </cell>
        </row>
      </sheetData>
      <sheetData sheetId="12050">
        <row r="9">
          <cell r="A9" t="str">
            <v>A</v>
          </cell>
        </row>
      </sheetData>
      <sheetData sheetId="12051">
        <row r="9">
          <cell r="A9" t="str">
            <v>A</v>
          </cell>
        </row>
      </sheetData>
      <sheetData sheetId="12052">
        <row r="9">
          <cell r="A9" t="str">
            <v>A</v>
          </cell>
        </row>
      </sheetData>
      <sheetData sheetId="12053" refreshError="1"/>
      <sheetData sheetId="12054">
        <row r="9">
          <cell r="A9" t="str">
            <v>A</v>
          </cell>
        </row>
      </sheetData>
      <sheetData sheetId="12055">
        <row r="9">
          <cell r="A9" t="str">
            <v>A</v>
          </cell>
        </row>
      </sheetData>
      <sheetData sheetId="12056">
        <row r="9">
          <cell r="A9" t="str">
            <v>A</v>
          </cell>
        </row>
      </sheetData>
      <sheetData sheetId="12057">
        <row r="9">
          <cell r="A9" t="str">
            <v>A</v>
          </cell>
        </row>
      </sheetData>
      <sheetData sheetId="12058">
        <row r="9">
          <cell r="A9" t="str">
            <v>A</v>
          </cell>
        </row>
      </sheetData>
      <sheetData sheetId="12059">
        <row r="9">
          <cell r="A9" t="str">
            <v>A</v>
          </cell>
        </row>
      </sheetData>
      <sheetData sheetId="12060">
        <row r="9">
          <cell r="A9" t="str">
            <v>A</v>
          </cell>
        </row>
      </sheetData>
      <sheetData sheetId="12061">
        <row r="9">
          <cell r="A9" t="str">
            <v>A</v>
          </cell>
        </row>
      </sheetData>
      <sheetData sheetId="12062">
        <row r="9">
          <cell r="A9" t="str">
            <v>A</v>
          </cell>
        </row>
      </sheetData>
      <sheetData sheetId="12063">
        <row r="9">
          <cell r="A9" t="str">
            <v>A</v>
          </cell>
        </row>
      </sheetData>
      <sheetData sheetId="12064">
        <row r="9">
          <cell r="A9" t="str">
            <v>A</v>
          </cell>
        </row>
      </sheetData>
      <sheetData sheetId="12065">
        <row r="9">
          <cell r="A9" t="str">
            <v>A</v>
          </cell>
        </row>
      </sheetData>
      <sheetData sheetId="12066">
        <row r="9">
          <cell r="A9" t="str">
            <v>A</v>
          </cell>
        </row>
      </sheetData>
      <sheetData sheetId="12067" refreshError="1"/>
      <sheetData sheetId="12068" refreshError="1"/>
      <sheetData sheetId="12069" refreshError="1"/>
      <sheetData sheetId="12070" refreshError="1"/>
      <sheetData sheetId="12071" refreshError="1"/>
      <sheetData sheetId="12072">
        <row r="9">
          <cell r="A9" t="str">
            <v>A</v>
          </cell>
        </row>
      </sheetData>
      <sheetData sheetId="12073">
        <row r="9">
          <cell r="A9" t="str">
            <v>A</v>
          </cell>
        </row>
      </sheetData>
      <sheetData sheetId="12074">
        <row r="9">
          <cell r="A9" t="str">
            <v>A</v>
          </cell>
        </row>
      </sheetData>
      <sheetData sheetId="12075">
        <row r="9">
          <cell r="A9" t="str">
            <v>A</v>
          </cell>
        </row>
      </sheetData>
      <sheetData sheetId="12076">
        <row r="9">
          <cell r="A9" t="str">
            <v>A</v>
          </cell>
        </row>
      </sheetData>
      <sheetData sheetId="12077">
        <row r="9">
          <cell r="A9" t="str">
            <v>A</v>
          </cell>
        </row>
      </sheetData>
      <sheetData sheetId="12078">
        <row r="9">
          <cell r="A9" t="str">
            <v>A</v>
          </cell>
        </row>
      </sheetData>
      <sheetData sheetId="12079">
        <row r="9">
          <cell r="A9" t="str">
            <v>A</v>
          </cell>
        </row>
      </sheetData>
      <sheetData sheetId="12080">
        <row r="9">
          <cell r="A9" t="str">
            <v>A</v>
          </cell>
        </row>
      </sheetData>
      <sheetData sheetId="12081">
        <row r="9">
          <cell r="A9" t="str">
            <v>A</v>
          </cell>
        </row>
      </sheetData>
      <sheetData sheetId="12082">
        <row r="9">
          <cell r="A9" t="str">
            <v>A</v>
          </cell>
        </row>
      </sheetData>
      <sheetData sheetId="12083">
        <row r="9">
          <cell r="A9" t="str">
            <v>A</v>
          </cell>
        </row>
      </sheetData>
      <sheetData sheetId="12084">
        <row r="9">
          <cell r="A9" t="str">
            <v>A</v>
          </cell>
        </row>
      </sheetData>
      <sheetData sheetId="12085">
        <row r="9">
          <cell r="A9" t="str">
            <v>A</v>
          </cell>
        </row>
      </sheetData>
      <sheetData sheetId="12086">
        <row r="9">
          <cell r="A9" t="str">
            <v>A</v>
          </cell>
        </row>
      </sheetData>
      <sheetData sheetId="12087">
        <row r="9">
          <cell r="A9" t="str">
            <v>A</v>
          </cell>
        </row>
      </sheetData>
      <sheetData sheetId="12088">
        <row r="9">
          <cell r="A9" t="str">
            <v>A</v>
          </cell>
        </row>
      </sheetData>
      <sheetData sheetId="12089">
        <row r="9">
          <cell r="A9" t="str">
            <v>A</v>
          </cell>
        </row>
      </sheetData>
      <sheetData sheetId="12090">
        <row r="9">
          <cell r="A9" t="str">
            <v>A</v>
          </cell>
        </row>
      </sheetData>
      <sheetData sheetId="12091">
        <row r="9">
          <cell r="A9" t="str">
            <v>A</v>
          </cell>
        </row>
      </sheetData>
      <sheetData sheetId="12092">
        <row r="9">
          <cell r="A9" t="str">
            <v>A</v>
          </cell>
        </row>
      </sheetData>
      <sheetData sheetId="12093">
        <row r="9">
          <cell r="A9" t="str">
            <v>A</v>
          </cell>
        </row>
      </sheetData>
      <sheetData sheetId="12094">
        <row r="9">
          <cell r="A9" t="str">
            <v>A</v>
          </cell>
        </row>
      </sheetData>
      <sheetData sheetId="12095">
        <row r="9">
          <cell r="A9" t="str">
            <v>A</v>
          </cell>
        </row>
      </sheetData>
      <sheetData sheetId="12096">
        <row r="9">
          <cell r="A9" t="str">
            <v>A</v>
          </cell>
        </row>
      </sheetData>
      <sheetData sheetId="12097">
        <row r="9">
          <cell r="A9" t="str">
            <v>A</v>
          </cell>
        </row>
      </sheetData>
      <sheetData sheetId="12098">
        <row r="9">
          <cell r="A9" t="str">
            <v>A</v>
          </cell>
        </row>
      </sheetData>
      <sheetData sheetId="12099">
        <row r="9">
          <cell r="A9" t="str">
            <v>A</v>
          </cell>
        </row>
      </sheetData>
      <sheetData sheetId="12100">
        <row r="9">
          <cell r="A9" t="str">
            <v>A</v>
          </cell>
        </row>
      </sheetData>
      <sheetData sheetId="12101">
        <row r="9">
          <cell r="A9" t="str">
            <v>A</v>
          </cell>
        </row>
      </sheetData>
      <sheetData sheetId="12102">
        <row r="9">
          <cell r="A9" t="str">
            <v>A</v>
          </cell>
        </row>
      </sheetData>
      <sheetData sheetId="12103">
        <row r="9">
          <cell r="A9" t="str">
            <v>A</v>
          </cell>
        </row>
      </sheetData>
      <sheetData sheetId="12104">
        <row r="9">
          <cell r="A9" t="str">
            <v>A</v>
          </cell>
        </row>
      </sheetData>
      <sheetData sheetId="12105">
        <row r="9">
          <cell r="A9" t="str">
            <v>A</v>
          </cell>
        </row>
      </sheetData>
      <sheetData sheetId="12106">
        <row r="9">
          <cell r="A9" t="str">
            <v>A</v>
          </cell>
        </row>
      </sheetData>
      <sheetData sheetId="12107">
        <row r="9">
          <cell r="A9" t="str">
            <v>A</v>
          </cell>
        </row>
      </sheetData>
      <sheetData sheetId="12108">
        <row r="9">
          <cell r="A9" t="str">
            <v>A</v>
          </cell>
        </row>
      </sheetData>
      <sheetData sheetId="12109">
        <row r="9">
          <cell r="A9" t="str">
            <v>A</v>
          </cell>
        </row>
      </sheetData>
      <sheetData sheetId="12110">
        <row r="9">
          <cell r="A9" t="str">
            <v>A</v>
          </cell>
        </row>
      </sheetData>
      <sheetData sheetId="12111">
        <row r="9">
          <cell r="A9" t="str">
            <v>A</v>
          </cell>
        </row>
      </sheetData>
      <sheetData sheetId="12112">
        <row r="9">
          <cell r="A9" t="str">
            <v>A</v>
          </cell>
        </row>
      </sheetData>
      <sheetData sheetId="12113">
        <row r="9">
          <cell r="A9" t="str">
            <v>A</v>
          </cell>
        </row>
      </sheetData>
      <sheetData sheetId="12114">
        <row r="9">
          <cell r="A9" t="str">
            <v>A</v>
          </cell>
        </row>
      </sheetData>
      <sheetData sheetId="12115">
        <row r="9">
          <cell r="A9" t="str">
            <v>A</v>
          </cell>
        </row>
      </sheetData>
      <sheetData sheetId="12116">
        <row r="9">
          <cell r="A9" t="str">
            <v>A</v>
          </cell>
        </row>
      </sheetData>
      <sheetData sheetId="12117">
        <row r="9">
          <cell r="A9" t="str">
            <v>A</v>
          </cell>
        </row>
      </sheetData>
      <sheetData sheetId="12118">
        <row r="9">
          <cell r="A9" t="str">
            <v>A</v>
          </cell>
        </row>
      </sheetData>
      <sheetData sheetId="12119">
        <row r="9">
          <cell r="A9" t="str">
            <v>A</v>
          </cell>
        </row>
      </sheetData>
      <sheetData sheetId="12120">
        <row r="9">
          <cell r="A9" t="str">
            <v>A</v>
          </cell>
        </row>
      </sheetData>
      <sheetData sheetId="12121">
        <row r="9">
          <cell r="A9" t="str">
            <v>A</v>
          </cell>
        </row>
      </sheetData>
      <sheetData sheetId="12122">
        <row r="9">
          <cell r="A9" t="str">
            <v>A</v>
          </cell>
        </row>
      </sheetData>
      <sheetData sheetId="12123">
        <row r="9">
          <cell r="A9" t="str">
            <v>A</v>
          </cell>
        </row>
      </sheetData>
      <sheetData sheetId="12124">
        <row r="9">
          <cell r="A9" t="str">
            <v>A</v>
          </cell>
        </row>
      </sheetData>
      <sheetData sheetId="12125">
        <row r="9">
          <cell r="A9" t="str">
            <v>A</v>
          </cell>
        </row>
      </sheetData>
      <sheetData sheetId="12126">
        <row r="9">
          <cell r="A9" t="str">
            <v>A</v>
          </cell>
        </row>
      </sheetData>
      <sheetData sheetId="12127">
        <row r="9">
          <cell r="A9" t="str">
            <v>A</v>
          </cell>
        </row>
      </sheetData>
      <sheetData sheetId="12128">
        <row r="9">
          <cell r="A9" t="str">
            <v>A</v>
          </cell>
        </row>
      </sheetData>
      <sheetData sheetId="12129">
        <row r="9">
          <cell r="A9" t="str">
            <v>A</v>
          </cell>
        </row>
      </sheetData>
      <sheetData sheetId="12130">
        <row r="9">
          <cell r="A9" t="str">
            <v>A</v>
          </cell>
        </row>
      </sheetData>
      <sheetData sheetId="12131">
        <row r="9">
          <cell r="A9" t="str">
            <v>A</v>
          </cell>
        </row>
      </sheetData>
      <sheetData sheetId="12132">
        <row r="9">
          <cell r="A9" t="str">
            <v>A</v>
          </cell>
        </row>
      </sheetData>
      <sheetData sheetId="12133">
        <row r="9">
          <cell r="A9" t="str">
            <v>A</v>
          </cell>
        </row>
      </sheetData>
      <sheetData sheetId="12134">
        <row r="9">
          <cell r="A9" t="str">
            <v>A</v>
          </cell>
        </row>
      </sheetData>
      <sheetData sheetId="12135">
        <row r="9">
          <cell r="A9" t="str">
            <v>A</v>
          </cell>
        </row>
      </sheetData>
      <sheetData sheetId="12136">
        <row r="9">
          <cell r="A9" t="str">
            <v>A</v>
          </cell>
        </row>
      </sheetData>
      <sheetData sheetId="12137">
        <row r="9">
          <cell r="A9" t="str">
            <v>A</v>
          </cell>
        </row>
      </sheetData>
      <sheetData sheetId="12138">
        <row r="9">
          <cell r="A9" t="str">
            <v>A</v>
          </cell>
        </row>
      </sheetData>
      <sheetData sheetId="12139">
        <row r="9">
          <cell r="A9" t="str">
            <v>A</v>
          </cell>
        </row>
      </sheetData>
      <sheetData sheetId="12140">
        <row r="9">
          <cell r="A9" t="str">
            <v>A</v>
          </cell>
        </row>
      </sheetData>
      <sheetData sheetId="12141">
        <row r="9">
          <cell r="A9" t="str">
            <v>A</v>
          </cell>
        </row>
      </sheetData>
      <sheetData sheetId="12142">
        <row r="9">
          <cell r="A9" t="str">
            <v>A</v>
          </cell>
        </row>
      </sheetData>
      <sheetData sheetId="12143">
        <row r="9">
          <cell r="A9" t="str">
            <v>A</v>
          </cell>
        </row>
      </sheetData>
      <sheetData sheetId="12144">
        <row r="9">
          <cell r="A9" t="str">
            <v>A</v>
          </cell>
        </row>
      </sheetData>
      <sheetData sheetId="12145">
        <row r="9">
          <cell r="A9" t="str">
            <v>A</v>
          </cell>
        </row>
      </sheetData>
      <sheetData sheetId="12146">
        <row r="9">
          <cell r="A9" t="str">
            <v>A</v>
          </cell>
        </row>
      </sheetData>
      <sheetData sheetId="12147" refreshError="1"/>
      <sheetData sheetId="12148">
        <row r="9">
          <cell r="A9" t="str">
            <v>A</v>
          </cell>
        </row>
      </sheetData>
      <sheetData sheetId="12149" refreshError="1"/>
      <sheetData sheetId="12150" refreshError="1"/>
      <sheetData sheetId="12151" refreshError="1"/>
      <sheetData sheetId="12152">
        <row r="9">
          <cell r="A9" t="str">
            <v>A</v>
          </cell>
        </row>
      </sheetData>
      <sheetData sheetId="12153">
        <row r="9">
          <cell r="A9" t="str">
            <v>A</v>
          </cell>
        </row>
      </sheetData>
      <sheetData sheetId="12154">
        <row r="9">
          <cell r="A9" t="str">
            <v>A</v>
          </cell>
        </row>
      </sheetData>
      <sheetData sheetId="12155">
        <row r="9">
          <cell r="A9" t="str">
            <v>A</v>
          </cell>
        </row>
      </sheetData>
      <sheetData sheetId="12156">
        <row r="9">
          <cell r="A9" t="str">
            <v>A</v>
          </cell>
        </row>
      </sheetData>
      <sheetData sheetId="12157">
        <row r="9">
          <cell r="A9" t="str">
            <v>A</v>
          </cell>
        </row>
      </sheetData>
      <sheetData sheetId="12158">
        <row r="9">
          <cell r="A9" t="str">
            <v>A</v>
          </cell>
        </row>
      </sheetData>
      <sheetData sheetId="12159">
        <row r="9">
          <cell r="A9" t="str">
            <v>A</v>
          </cell>
        </row>
      </sheetData>
      <sheetData sheetId="12160">
        <row r="9">
          <cell r="A9" t="str">
            <v>A</v>
          </cell>
        </row>
      </sheetData>
      <sheetData sheetId="12161">
        <row r="9">
          <cell r="A9" t="str">
            <v>A</v>
          </cell>
        </row>
      </sheetData>
      <sheetData sheetId="12162" refreshError="1"/>
      <sheetData sheetId="12163">
        <row r="9">
          <cell r="A9" t="str">
            <v>A</v>
          </cell>
        </row>
      </sheetData>
      <sheetData sheetId="12164">
        <row r="9">
          <cell r="A9" t="str">
            <v>A</v>
          </cell>
        </row>
      </sheetData>
      <sheetData sheetId="12165">
        <row r="9">
          <cell r="A9" t="str">
            <v>A</v>
          </cell>
        </row>
      </sheetData>
      <sheetData sheetId="12166">
        <row r="9">
          <cell r="A9" t="str">
            <v>A</v>
          </cell>
        </row>
      </sheetData>
      <sheetData sheetId="12167" refreshError="1"/>
      <sheetData sheetId="12168">
        <row r="9">
          <cell r="A9" t="str">
            <v>A</v>
          </cell>
        </row>
      </sheetData>
      <sheetData sheetId="12169">
        <row r="9">
          <cell r="A9" t="str">
            <v>A</v>
          </cell>
        </row>
      </sheetData>
      <sheetData sheetId="12170">
        <row r="9">
          <cell r="A9" t="str">
            <v>A</v>
          </cell>
        </row>
      </sheetData>
      <sheetData sheetId="12171">
        <row r="9">
          <cell r="A9" t="str">
            <v>A</v>
          </cell>
        </row>
      </sheetData>
      <sheetData sheetId="12172">
        <row r="9">
          <cell r="A9" t="str">
            <v>A</v>
          </cell>
        </row>
      </sheetData>
      <sheetData sheetId="12173">
        <row r="9">
          <cell r="A9" t="str">
            <v>A</v>
          </cell>
        </row>
      </sheetData>
      <sheetData sheetId="12174">
        <row r="9">
          <cell r="A9" t="str">
            <v>A</v>
          </cell>
        </row>
      </sheetData>
      <sheetData sheetId="12175" refreshError="1"/>
      <sheetData sheetId="12176" refreshError="1"/>
      <sheetData sheetId="12177" refreshError="1"/>
      <sheetData sheetId="12178" refreshError="1"/>
      <sheetData sheetId="12179" refreshError="1"/>
      <sheetData sheetId="12180" refreshError="1"/>
      <sheetData sheetId="12181" refreshError="1"/>
      <sheetData sheetId="12182" refreshError="1"/>
      <sheetData sheetId="12183" refreshError="1"/>
      <sheetData sheetId="12184" refreshError="1"/>
      <sheetData sheetId="12185" refreshError="1"/>
      <sheetData sheetId="12186" refreshError="1"/>
      <sheetData sheetId="12187" refreshError="1"/>
      <sheetData sheetId="12188">
        <row r="9">
          <cell r="A9" t="str">
            <v>A</v>
          </cell>
        </row>
      </sheetData>
      <sheetData sheetId="12189">
        <row r="9">
          <cell r="A9" t="str">
            <v>A</v>
          </cell>
        </row>
      </sheetData>
      <sheetData sheetId="12190">
        <row r="9">
          <cell r="A9" t="str">
            <v>A</v>
          </cell>
        </row>
      </sheetData>
      <sheetData sheetId="12191">
        <row r="9">
          <cell r="A9" t="str">
            <v>A</v>
          </cell>
        </row>
      </sheetData>
      <sheetData sheetId="12192">
        <row r="9">
          <cell r="A9" t="str">
            <v>A</v>
          </cell>
        </row>
      </sheetData>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ow r="9">
          <cell r="A9" t="str">
            <v>A</v>
          </cell>
        </row>
      </sheetData>
      <sheetData sheetId="12202">
        <row r="9">
          <cell r="A9" t="str">
            <v>A</v>
          </cell>
        </row>
      </sheetData>
      <sheetData sheetId="12203">
        <row r="9">
          <cell r="A9" t="str">
            <v>A</v>
          </cell>
        </row>
      </sheetData>
      <sheetData sheetId="12204">
        <row r="9">
          <cell r="A9" t="str">
            <v>A</v>
          </cell>
        </row>
      </sheetData>
      <sheetData sheetId="12205">
        <row r="9">
          <cell r="A9" t="str">
            <v>A</v>
          </cell>
        </row>
      </sheetData>
      <sheetData sheetId="12206">
        <row r="9">
          <cell r="A9" t="str">
            <v>A</v>
          </cell>
        </row>
      </sheetData>
      <sheetData sheetId="12207">
        <row r="9">
          <cell r="A9" t="str">
            <v>A</v>
          </cell>
        </row>
      </sheetData>
      <sheetData sheetId="12208">
        <row r="9">
          <cell r="A9" t="str">
            <v>A</v>
          </cell>
        </row>
      </sheetData>
      <sheetData sheetId="12209">
        <row r="9">
          <cell r="A9" t="str">
            <v>A</v>
          </cell>
        </row>
      </sheetData>
      <sheetData sheetId="12210">
        <row r="9">
          <cell r="A9" t="str">
            <v>A</v>
          </cell>
        </row>
      </sheetData>
      <sheetData sheetId="12211">
        <row r="9">
          <cell r="A9" t="str">
            <v>A</v>
          </cell>
        </row>
      </sheetData>
      <sheetData sheetId="12212">
        <row r="9">
          <cell r="A9" t="str">
            <v>A</v>
          </cell>
        </row>
      </sheetData>
      <sheetData sheetId="12213">
        <row r="9">
          <cell r="A9" t="str">
            <v>A</v>
          </cell>
        </row>
      </sheetData>
      <sheetData sheetId="12214">
        <row r="9">
          <cell r="A9" t="str">
            <v>A</v>
          </cell>
        </row>
      </sheetData>
      <sheetData sheetId="12215">
        <row r="9">
          <cell r="A9" t="str">
            <v>A</v>
          </cell>
        </row>
      </sheetData>
      <sheetData sheetId="12216">
        <row r="9">
          <cell r="A9" t="str">
            <v>A</v>
          </cell>
        </row>
      </sheetData>
      <sheetData sheetId="12217">
        <row r="9">
          <cell r="A9" t="str">
            <v>A</v>
          </cell>
        </row>
      </sheetData>
      <sheetData sheetId="12218">
        <row r="9">
          <cell r="A9" t="str">
            <v>A</v>
          </cell>
        </row>
      </sheetData>
      <sheetData sheetId="12219">
        <row r="9">
          <cell r="A9" t="str">
            <v>A</v>
          </cell>
        </row>
      </sheetData>
      <sheetData sheetId="12220">
        <row r="9">
          <cell r="A9" t="str">
            <v>A</v>
          </cell>
        </row>
      </sheetData>
      <sheetData sheetId="12221">
        <row r="9">
          <cell r="A9" t="str">
            <v>A</v>
          </cell>
        </row>
      </sheetData>
      <sheetData sheetId="12222">
        <row r="9">
          <cell r="A9" t="str">
            <v>A</v>
          </cell>
        </row>
      </sheetData>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ow r="9">
          <cell r="A9" t="str">
            <v>A</v>
          </cell>
        </row>
      </sheetData>
      <sheetData sheetId="12250">
        <row r="9">
          <cell r="A9" t="str">
            <v>A</v>
          </cell>
        </row>
      </sheetData>
      <sheetData sheetId="12251">
        <row r="9">
          <cell r="A9" t="str">
            <v>A</v>
          </cell>
        </row>
      </sheetData>
      <sheetData sheetId="12252">
        <row r="9">
          <cell r="A9" t="str">
            <v>A</v>
          </cell>
        </row>
      </sheetData>
      <sheetData sheetId="12253">
        <row r="9">
          <cell r="A9" t="str">
            <v>A</v>
          </cell>
        </row>
      </sheetData>
      <sheetData sheetId="12254">
        <row r="9">
          <cell r="A9" t="str">
            <v>A</v>
          </cell>
        </row>
      </sheetData>
      <sheetData sheetId="12255">
        <row r="9">
          <cell r="A9" t="str">
            <v>A</v>
          </cell>
        </row>
      </sheetData>
      <sheetData sheetId="12256">
        <row r="9">
          <cell r="A9" t="str">
            <v>A</v>
          </cell>
        </row>
      </sheetData>
      <sheetData sheetId="12257">
        <row r="9">
          <cell r="A9" t="str">
            <v>A</v>
          </cell>
        </row>
      </sheetData>
      <sheetData sheetId="12258">
        <row r="9">
          <cell r="A9" t="str">
            <v>A</v>
          </cell>
        </row>
      </sheetData>
      <sheetData sheetId="12259">
        <row r="9">
          <cell r="A9" t="str">
            <v>A</v>
          </cell>
        </row>
      </sheetData>
      <sheetData sheetId="12260">
        <row r="9">
          <cell r="A9" t="str">
            <v>A</v>
          </cell>
        </row>
      </sheetData>
      <sheetData sheetId="12261">
        <row r="9">
          <cell r="A9" t="str">
            <v>A</v>
          </cell>
        </row>
      </sheetData>
      <sheetData sheetId="12262">
        <row r="9">
          <cell r="A9" t="str">
            <v>A</v>
          </cell>
        </row>
      </sheetData>
      <sheetData sheetId="12263">
        <row r="9">
          <cell r="A9" t="str">
            <v>A</v>
          </cell>
        </row>
      </sheetData>
      <sheetData sheetId="12264">
        <row r="9">
          <cell r="A9" t="str">
            <v>A</v>
          </cell>
        </row>
      </sheetData>
      <sheetData sheetId="12265">
        <row r="9">
          <cell r="A9" t="str">
            <v>A</v>
          </cell>
        </row>
      </sheetData>
      <sheetData sheetId="12266">
        <row r="9">
          <cell r="A9" t="str">
            <v>A</v>
          </cell>
        </row>
      </sheetData>
      <sheetData sheetId="12267">
        <row r="9">
          <cell r="A9" t="str">
            <v>A</v>
          </cell>
        </row>
      </sheetData>
      <sheetData sheetId="12268">
        <row r="9">
          <cell r="A9" t="str">
            <v>A</v>
          </cell>
        </row>
      </sheetData>
      <sheetData sheetId="12269">
        <row r="9">
          <cell r="A9" t="str">
            <v>A</v>
          </cell>
        </row>
      </sheetData>
      <sheetData sheetId="12270">
        <row r="9">
          <cell r="A9" t="str">
            <v>A</v>
          </cell>
        </row>
      </sheetData>
      <sheetData sheetId="12271">
        <row r="9">
          <cell r="A9" t="str">
            <v>A</v>
          </cell>
        </row>
      </sheetData>
      <sheetData sheetId="12272">
        <row r="9">
          <cell r="A9" t="str">
            <v>A</v>
          </cell>
        </row>
      </sheetData>
      <sheetData sheetId="12273">
        <row r="9">
          <cell r="A9" t="str">
            <v>A</v>
          </cell>
        </row>
      </sheetData>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ow r="9">
          <cell r="A9" t="str">
            <v>A</v>
          </cell>
        </row>
      </sheetData>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ow r="9">
          <cell r="A9" t="str">
            <v>A</v>
          </cell>
        </row>
      </sheetData>
      <sheetData sheetId="12360">
        <row r="9">
          <cell r="A9" t="str">
            <v>A</v>
          </cell>
        </row>
      </sheetData>
      <sheetData sheetId="12361">
        <row r="9">
          <cell r="A9" t="str">
            <v>A</v>
          </cell>
        </row>
      </sheetData>
      <sheetData sheetId="12362">
        <row r="9">
          <cell r="A9" t="str">
            <v>A</v>
          </cell>
        </row>
      </sheetData>
      <sheetData sheetId="12363">
        <row r="9">
          <cell r="A9" t="str">
            <v>A</v>
          </cell>
        </row>
      </sheetData>
      <sheetData sheetId="12364">
        <row r="9">
          <cell r="A9" t="str">
            <v>A</v>
          </cell>
        </row>
      </sheetData>
      <sheetData sheetId="12365">
        <row r="9">
          <cell r="A9" t="str">
            <v>A</v>
          </cell>
        </row>
      </sheetData>
      <sheetData sheetId="12366">
        <row r="9">
          <cell r="A9" t="str">
            <v>A</v>
          </cell>
        </row>
      </sheetData>
      <sheetData sheetId="12367">
        <row r="9">
          <cell r="A9" t="str">
            <v>A</v>
          </cell>
        </row>
      </sheetData>
      <sheetData sheetId="12368">
        <row r="9">
          <cell r="A9" t="str">
            <v>A</v>
          </cell>
        </row>
      </sheetData>
      <sheetData sheetId="12369">
        <row r="9">
          <cell r="A9" t="str">
            <v>A</v>
          </cell>
        </row>
      </sheetData>
      <sheetData sheetId="12370">
        <row r="9">
          <cell r="A9" t="str">
            <v>A</v>
          </cell>
        </row>
      </sheetData>
      <sheetData sheetId="12371">
        <row r="9">
          <cell r="A9" t="str">
            <v>A</v>
          </cell>
        </row>
      </sheetData>
      <sheetData sheetId="12372">
        <row r="9">
          <cell r="A9" t="str">
            <v>A</v>
          </cell>
        </row>
      </sheetData>
      <sheetData sheetId="12373">
        <row r="9">
          <cell r="A9" t="str">
            <v>A</v>
          </cell>
        </row>
      </sheetData>
      <sheetData sheetId="12374">
        <row r="9">
          <cell r="A9" t="str">
            <v>A</v>
          </cell>
        </row>
      </sheetData>
      <sheetData sheetId="12375">
        <row r="9">
          <cell r="A9" t="str">
            <v>A</v>
          </cell>
        </row>
      </sheetData>
      <sheetData sheetId="12376">
        <row r="9">
          <cell r="A9" t="str">
            <v>A</v>
          </cell>
        </row>
      </sheetData>
      <sheetData sheetId="12377">
        <row r="9">
          <cell r="A9" t="str">
            <v>A</v>
          </cell>
        </row>
      </sheetData>
      <sheetData sheetId="12378">
        <row r="9">
          <cell r="A9" t="str">
            <v>A</v>
          </cell>
        </row>
      </sheetData>
      <sheetData sheetId="12379">
        <row r="9">
          <cell r="A9" t="str">
            <v>A</v>
          </cell>
        </row>
      </sheetData>
      <sheetData sheetId="12380">
        <row r="9">
          <cell r="A9" t="str">
            <v>A</v>
          </cell>
        </row>
      </sheetData>
      <sheetData sheetId="12381">
        <row r="9">
          <cell r="A9" t="str">
            <v>A</v>
          </cell>
        </row>
      </sheetData>
      <sheetData sheetId="12382">
        <row r="9">
          <cell r="A9" t="str">
            <v>A</v>
          </cell>
        </row>
      </sheetData>
      <sheetData sheetId="12383">
        <row r="9">
          <cell r="A9" t="str">
            <v>A</v>
          </cell>
        </row>
      </sheetData>
      <sheetData sheetId="12384">
        <row r="9">
          <cell r="A9" t="str">
            <v>A</v>
          </cell>
        </row>
      </sheetData>
      <sheetData sheetId="12385">
        <row r="9">
          <cell r="A9" t="str">
            <v>A</v>
          </cell>
        </row>
      </sheetData>
      <sheetData sheetId="12386">
        <row r="9">
          <cell r="A9" t="str">
            <v>A</v>
          </cell>
        </row>
      </sheetData>
      <sheetData sheetId="12387">
        <row r="9">
          <cell r="A9" t="str">
            <v>A</v>
          </cell>
        </row>
      </sheetData>
      <sheetData sheetId="12388">
        <row r="9">
          <cell r="A9" t="str">
            <v>A</v>
          </cell>
        </row>
      </sheetData>
      <sheetData sheetId="12389">
        <row r="9">
          <cell r="A9" t="str">
            <v>A</v>
          </cell>
        </row>
      </sheetData>
      <sheetData sheetId="12390">
        <row r="9">
          <cell r="A9" t="str">
            <v>A</v>
          </cell>
        </row>
      </sheetData>
      <sheetData sheetId="12391">
        <row r="9">
          <cell r="A9" t="str">
            <v>A</v>
          </cell>
        </row>
      </sheetData>
      <sheetData sheetId="12392">
        <row r="9">
          <cell r="A9" t="str">
            <v>A</v>
          </cell>
        </row>
      </sheetData>
      <sheetData sheetId="12393">
        <row r="9">
          <cell r="A9" t="str">
            <v>A</v>
          </cell>
        </row>
      </sheetData>
      <sheetData sheetId="12394">
        <row r="9">
          <cell r="A9" t="str">
            <v>A</v>
          </cell>
        </row>
      </sheetData>
      <sheetData sheetId="12395">
        <row r="9">
          <cell r="A9" t="str">
            <v>A</v>
          </cell>
        </row>
      </sheetData>
      <sheetData sheetId="12396">
        <row r="9">
          <cell r="A9" t="str">
            <v>A</v>
          </cell>
        </row>
      </sheetData>
      <sheetData sheetId="12397">
        <row r="9">
          <cell r="A9" t="str">
            <v>A</v>
          </cell>
        </row>
      </sheetData>
      <sheetData sheetId="12398">
        <row r="9">
          <cell r="A9" t="str">
            <v>A</v>
          </cell>
        </row>
      </sheetData>
      <sheetData sheetId="12399">
        <row r="9">
          <cell r="A9" t="str">
            <v>A</v>
          </cell>
        </row>
      </sheetData>
      <sheetData sheetId="12400">
        <row r="9">
          <cell r="A9" t="str">
            <v>A</v>
          </cell>
        </row>
      </sheetData>
      <sheetData sheetId="12401">
        <row r="9">
          <cell r="A9" t="str">
            <v>A</v>
          </cell>
        </row>
      </sheetData>
      <sheetData sheetId="12402">
        <row r="9">
          <cell r="A9" t="str">
            <v>A</v>
          </cell>
        </row>
      </sheetData>
      <sheetData sheetId="12403">
        <row r="9">
          <cell r="A9" t="str">
            <v>A</v>
          </cell>
        </row>
      </sheetData>
      <sheetData sheetId="12404">
        <row r="9">
          <cell r="A9" t="str">
            <v>A</v>
          </cell>
        </row>
      </sheetData>
      <sheetData sheetId="12405">
        <row r="9">
          <cell r="A9" t="str">
            <v>A</v>
          </cell>
        </row>
      </sheetData>
      <sheetData sheetId="12406">
        <row r="9">
          <cell r="A9" t="str">
            <v>A</v>
          </cell>
        </row>
      </sheetData>
      <sheetData sheetId="12407">
        <row r="9">
          <cell r="A9" t="str">
            <v>A</v>
          </cell>
        </row>
      </sheetData>
      <sheetData sheetId="12408">
        <row r="9">
          <cell r="A9" t="str">
            <v>A</v>
          </cell>
        </row>
      </sheetData>
      <sheetData sheetId="12409">
        <row r="9">
          <cell r="A9" t="str">
            <v>A</v>
          </cell>
        </row>
      </sheetData>
      <sheetData sheetId="12410">
        <row r="9">
          <cell r="A9" t="str">
            <v>A</v>
          </cell>
        </row>
      </sheetData>
      <sheetData sheetId="12411">
        <row r="9">
          <cell r="A9" t="str">
            <v>A</v>
          </cell>
        </row>
      </sheetData>
      <sheetData sheetId="12412">
        <row r="9">
          <cell r="A9" t="str">
            <v>A</v>
          </cell>
        </row>
      </sheetData>
      <sheetData sheetId="12413">
        <row r="9">
          <cell r="A9" t="str">
            <v>A</v>
          </cell>
        </row>
      </sheetData>
      <sheetData sheetId="12414">
        <row r="9">
          <cell r="A9" t="str">
            <v>A</v>
          </cell>
        </row>
      </sheetData>
      <sheetData sheetId="12415">
        <row r="9">
          <cell r="A9" t="str">
            <v>A</v>
          </cell>
        </row>
      </sheetData>
      <sheetData sheetId="12416">
        <row r="9">
          <cell r="A9" t="str">
            <v>A</v>
          </cell>
        </row>
      </sheetData>
      <sheetData sheetId="12417">
        <row r="9">
          <cell r="A9" t="str">
            <v>A</v>
          </cell>
        </row>
      </sheetData>
      <sheetData sheetId="12418">
        <row r="9">
          <cell r="A9" t="str">
            <v>A</v>
          </cell>
        </row>
      </sheetData>
      <sheetData sheetId="12419">
        <row r="9">
          <cell r="A9" t="str">
            <v>A</v>
          </cell>
        </row>
      </sheetData>
      <sheetData sheetId="12420">
        <row r="9">
          <cell r="A9" t="str">
            <v>A</v>
          </cell>
        </row>
      </sheetData>
      <sheetData sheetId="12421">
        <row r="9">
          <cell r="A9" t="str">
            <v>A</v>
          </cell>
        </row>
      </sheetData>
      <sheetData sheetId="12422">
        <row r="9">
          <cell r="A9" t="str">
            <v>A</v>
          </cell>
        </row>
      </sheetData>
      <sheetData sheetId="12423">
        <row r="9">
          <cell r="A9" t="str">
            <v>A</v>
          </cell>
        </row>
      </sheetData>
      <sheetData sheetId="12424">
        <row r="9">
          <cell r="A9" t="str">
            <v>A</v>
          </cell>
        </row>
      </sheetData>
      <sheetData sheetId="12425">
        <row r="9">
          <cell r="A9" t="str">
            <v>A</v>
          </cell>
        </row>
      </sheetData>
      <sheetData sheetId="12426">
        <row r="9">
          <cell r="A9" t="str">
            <v>A</v>
          </cell>
        </row>
      </sheetData>
      <sheetData sheetId="12427">
        <row r="9">
          <cell r="A9" t="str">
            <v>A</v>
          </cell>
        </row>
      </sheetData>
      <sheetData sheetId="12428">
        <row r="9">
          <cell r="A9" t="str">
            <v>A</v>
          </cell>
        </row>
      </sheetData>
      <sheetData sheetId="12429">
        <row r="9">
          <cell r="A9" t="str">
            <v>A</v>
          </cell>
        </row>
      </sheetData>
      <sheetData sheetId="12430">
        <row r="9">
          <cell r="A9" t="str">
            <v>A</v>
          </cell>
        </row>
      </sheetData>
      <sheetData sheetId="12431">
        <row r="9">
          <cell r="A9" t="str">
            <v>A</v>
          </cell>
        </row>
      </sheetData>
      <sheetData sheetId="12432">
        <row r="9">
          <cell r="A9" t="str">
            <v>A</v>
          </cell>
        </row>
      </sheetData>
      <sheetData sheetId="12433">
        <row r="9">
          <cell r="A9" t="str">
            <v>A</v>
          </cell>
        </row>
      </sheetData>
      <sheetData sheetId="12434">
        <row r="9">
          <cell r="A9" t="str">
            <v>A</v>
          </cell>
        </row>
      </sheetData>
      <sheetData sheetId="12435">
        <row r="9">
          <cell r="A9" t="str">
            <v>A</v>
          </cell>
        </row>
      </sheetData>
      <sheetData sheetId="12436">
        <row r="9">
          <cell r="A9" t="str">
            <v>A</v>
          </cell>
        </row>
      </sheetData>
      <sheetData sheetId="12437">
        <row r="9">
          <cell r="A9" t="str">
            <v>A</v>
          </cell>
        </row>
      </sheetData>
      <sheetData sheetId="12438">
        <row r="9">
          <cell r="A9" t="str">
            <v>A</v>
          </cell>
        </row>
      </sheetData>
      <sheetData sheetId="12439">
        <row r="9">
          <cell r="A9" t="str">
            <v>A</v>
          </cell>
        </row>
      </sheetData>
      <sheetData sheetId="12440">
        <row r="9">
          <cell r="A9" t="str">
            <v>A</v>
          </cell>
        </row>
      </sheetData>
      <sheetData sheetId="12441">
        <row r="9">
          <cell r="A9" t="str">
            <v>A</v>
          </cell>
        </row>
      </sheetData>
      <sheetData sheetId="12442">
        <row r="9">
          <cell r="A9" t="str">
            <v>A</v>
          </cell>
        </row>
      </sheetData>
      <sheetData sheetId="12443">
        <row r="9">
          <cell r="A9" t="str">
            <v>A</v>
          </cell>
        </row>
      </sheetData>
      <sheetData sheetId="12444">
        <row r="9">
          <cell r="A9" t="str">
            <v>A</v>
          </cell>
        </row>
      </sheetData>
      <sheetData sheetId="12445">
        <row r="9">
          <cell r="A9" t="str">
            <v>A</v>
          </cell>
        </row>
      </sheetData>
      <sheetData sheetId="12446">
        <row r="9">
          <cell r="A9" t="str">
            <v>A</v>
          </cell>
        </row>
      </sheetData>
      <sheetData sheetId="12447">
        <row r="9">
          <cell r="A9" t="str">
            <v>A</v>
          </cell>
        </row>
      </sheetData>
      <sheetData sheetId="12448">
        <row r="9">
          <cell r="A9" t="str">
            <v>A</v>
          </cell>
        </row>
      </sheetData>
      <sheetData sheetId="12449">
        <row r="9">
          <cell r="A9" t="str">
            <v>A</v>
          </cell>
        </row>
      </sheetData>
      <sheetData sheetId="12450">
        <row r="9">
          <cell r="A9" t="str">
            <v>A</v>
          </cell>
        </row>
      </sheetData>
      <sheetData sheetId="12451">
        <row r="9">
          <cell r="A9" t="str">
            <v>A</v>
          </cell>
        </row>
      </sheetData>
      <sheetData sheetId="12452">
        <row r="9">
          <cell r="A9" t="str">
            <v>A</v>
          </cell>
        </row>
      </sheetData>
      <sheetData sheetId="12453">
        <row r="9">
          <cell r="A9" t="str">
            <v>A</v>
          </cell>
        </row>
      </sheetData>
      <sheetData sheetId="12454">
        <row r="9">
          <cell r="A9" t="str">
            <v>A</v>
          </cell>
        </row>
      </sheetData>
      <sheetData sheetId="12455">
        <row r="9">
          <cell r="A9" t="str">
            <v>A</v>
          </cell>
        </row>
      </sheetData>
      <sheetData sheetId="12456">
        <row r="9">
          <cell r="A9" t="str">
            <v>A</v>
          </cell>
        </row>
      </sheetData>
      <sheetData sheetId="12457">
        <row r="9">
          <cell r="A9" t="str">
            <v>A</v>
          </cell>
        </row>
      </sheetData>
      <sheetData sheetId="12458">
        <row r="9">
          <cell r="A9" t="str">
            <v>A</v>
          </cell>
        </row>
      </sheetData>
      <sheetData sheetId="12459">
        <row r="9">
          <cell r="A9" t="str">
            <v>A</v>
          </cell>
        </row>
      </sheetData>
      <sheetData sheetId="12460">
        <row r="9">
          <cell r="A9" t="str">
            <v>A</v>
          </cell>
        </row>
      </sheetData>
      <sheetData sheetId="12461">
        <row r="9">
          <cell r="A9" t="str">
            <v>A</v>
          </cell>
        </row>
      </sheetData>
      <sheetData sheetId="12462">
        <row r="9">
          <cell r="A9" t="str">
            <v>A</v>
          </cell>
        </row>
      </sheetData>
      <sheetData sheetId="12463">
        <row r="9">
          <cell r="A9" t="str">
            <v>A</v>
          </cell>
        </row>
      </sheetData>
      <sheetData sheetId="12464">
        <row r="9">
          <cell r="A9" t="str">
            <v>A</v>
          </cell>
        </row>
      </sheetData>
      <sheetData sheetId="12465">
        <row r="9">
          <cell r="A9" t="str">
            <v>A</v>
          </cell>
        </row>
      </sheetData>
      <sheetData sheetId="12466">
        <row r="9">
          <cell r="A9" t="str">
            <v>A</v>
          </cell>
        </row>
      </sheetData>
      <sheetData sheetId="12467">
        <row r="9">
          <cell r="A9" t="str">
            <v>A</v>
          </cell>
        </row>
      </sheetData>
      <sheetData sheetId="12468">
        <row r="9">
          <cell r="A9" t="str">
            <v>A</v>
          </cell>
        </row>
      </sheetData>
      <sheetData sheetId="12469">
        <row r="9">
          <cell r="A9" t="str">
            <v>A</v>
          </cell>
        </row>
      </sheetData>
      <sheetData sheetId="12470">
        <row r="9">
          <cell r="A9" t="str">
            <v>A</v>
          </cell>
        </row>
      </sheetData>
      <sheetData sheetId="12471">
        <row r="9">
          <cell r="A9" t="str">
            <v>A</v>
          </cell>
        </row>
      </sheetData>
      <sheetData sheetId="12472">
        <row r="9">
          <cell r="A9" t="str">
            <v>A</v>
          </cell>
        </row>
      </sheetData>
      <sheetData sheetId="12473">
        <row r="9">
          <cell r="A9" t="str">
            <v>A</v>
          </cell>
        </row>
      </sheetData>
      <sheetData sheetId="12474">
        <row r="9">
          <cell r="A9" t="str">
            <v>A</v>
          </cell>
        </row>
      </sheetData>
      <sheetData sheetId="12475">
        <row r="9">
          <cell r="A9" t="str">
            <v>A</v>
          </cell>
        </row>
      </sheetData>
      <sheetData sheetId="12476">
        <row r="9">
          <cell r="A9" t="str">
            <v>A</v>
          </cell>
        </row>
      </sheetData>
      <sheetData sheetId="12477">
        <row r="9">
          <cell r="A9" t="str">
            <v>A</v>
          </cell>
        </row>
      </sheetData>
      <sheetData sheetId="12478">
        <row r="9">
          <cell r="A9" t="str">
            <v>A</v>
          </cell>
        </row>
      </sheetData>
      <sheetData sheetId="12479">
        <row r="9">
          <cell r="A9" t="str">
            <v>A</v>
          </cell>
        </row>
      </sheetData>
      <sheetData sheetId="12480">
        <row r="9">
          <cell r="A9" t="str">
            <v>A</v>
          </cell>
        </row>
      </sheetData>
      <sheetData sheetId="12481">
        <row r="9">
          <cell r="A9" t="str">
            <v>A</v>
          </cell>
        </row>
      </sheetData>
      <sheetData sheetId="12482">
        <row r="9">
          <cell r="A9" t="str">
            <v>A</v>
          </cell>
        </row>
      </sheetData>
      <sheetData sheetId="12483">
        <row r="9">
          <cell r="A9" t="str">
            <v>A</v>
          </cell>
        </row>
      </sheetData>
      <sheetData sheetId="12484">
        <row r="9">
          <cell r="A9" t="str">
            <v>A</v>
          </cell>
        </row>
      </sheetData>
      <sheetData sheetId="12485">
        <row r="9">
          <cell r="A9" t="str">
            <v>A</v>
          </cell>
        </row>
      </sheetData>
      <sheetData sheetId="12486">
        <row r="9">
          <cell r="A9" t="str">
            <v>A</v>
          </cell>
        </row>
      </sheetData>
      <sheetData sheetId="12487">
        <row r="9">
          <cell r="A9" t="str">
            <v>A</v>
          </cell>
        </row>
      </sheetData>
      <sheetData sheetId="12488">
        <row r="9">
          <cell r="A9" t="str">
            <v>A</v>
          </cell>
        </row>
      </sheetData>
      <sheetData sheetId="12489">
        <row r="9">
          <cell r="A9" t="str">
            <v>A</v>
          </cell>
        </row>
      </sheetData>
      <sheetData sheetId="12490">
        <row r="9">
          <cell r="A9" t="str">
            <v>A</v>
          </cell>
        </row>
      </sheetData>
      <sheetData sheetId="12491">
        <row r="9">
          <cell r="A9" t="str">
            <v>A</v>
          </cell>
        </row>
      </sheetData>
      <sheetData sheetId="12492">
        <row r="9">
          <cell r="A9" t="str">
            <v>A</v>
          </cell>
        </row>
      </sheetData>
      <sheetData sheetId="12493">
        <row r="9">
          <cell r="A9" t="str">
            <v>A</v>
          </cell>
        </row>
      </sheetData>
      <sheetData sheetId="12494">
        <row r="9">
          <cell r="A9" t="str">
            <v>A</v>
          </cell>
        </row>
      </sheetData>
      <sheetData sheetId="12495">
        <row r="9">
          <cell r="A9" t="str">
            <v>A</v>
          </cell>
        </row>
      </sheetData>
      <sheetData sheetId="12496">
        <row r="9">
          <cell r="A9" t="str">
            <v>A</v>
          </cell>
        </row>
      </sheetData>
      <sheetData sheetId="12497">
        <row r="9">
          <cell r="A9" t="str">
            <v>A</v>
          </cell>
        </row>
      </sheetData>
      <sheetData sheetId="12498">
        <row r="9">
          <cell r="A9" t="str">
            <v>A</v>
          </cell>
        </row>
      </sheetData>
      <sheetData sheetId="12499">
        <row r="9">
          <cell r="A9" t="str">
            <v>A</v>
          </cell>
        </row>
      </sheetData>
      <sheetData sheetId="12500">
        <row r="9">
          <cell r="A9" t="str">
            <v>A</v>
          </cell>
        </row>
      </sheetData>
      <sheetData sheetId="12501">
        <row r="9">
          <cell r="A9" t="str">
            <v>A</v>
          </cell>
        </row>
      </sheetData>
      <sheetData sheetId="12502">
        <row r="9">
          <cell r="A9" t="str">
            <v>A</v>
          </cell>
        </row>
      </sheetData>
      <sheetData sheetId="12503">
        <row r="9">
          <cell r="A9" t="str">
            <v>A</v>
          </cell>
        </row>
      </sheetData>
      <sheetData sheetId="12504">
        <row r="9">
          <cell r="A9" t="str">
            <v>A</v>
          </cell>
        </row>
      </sheetData>
      <sheetData sheetId="12505">
        <row r="9">
          <cell r="A9" t="str">
            <v>A</v>
          </cell>
        </row>
      </sheetData>
      <sheetData sheetId="12506">
        <row r="9">
          <cell r="A9" t="str">
            <v>A</v>
          </cell>
        </row>
      </sheetData>
      <sheetData sheetId="12507">
        <row r="9">
          <cell r="A9" t="str">
            <v>A</v>
          </cell>
        </row>
      </sheetData>
      <sheetData sheetId="12508">
        <row r="9">
          <cell r="A9" t="str">
            <v>A</v>
          </cell>
        </row>
      </sheetData>
      <sheetData sheetId="12509">
        <row r="9">
          <cell r="A9" t="str">
            <v>A</v>
          </cell>
        </row>
      </sheetData>
      <sheetData sheetId="12510">
        <row r="9">
          <cell r="A9" t="str">
            <v>A</v>
          </cell>
        </row>
      </sheetData>
      <sheetData sheetId="12511">
        <row r="9">
          <cell r="A9" t="str">
            <v>A</v>
          </cell>
        </row>
      </sheetData>
      <sheetData sheetId="12512">
        <row r="9">
          <cell r="A9" t="str">
            <v>A</v>
          </cell>
        </row>
      </sheetData>
      <sheetData sheetId="12513">
        <row r="9">
          <cell r="A9" t="str">
            <v>A</v>
          </cell>
        </row>
      </sheetData>
      <sheetData sheetId="12514">
        <row r="9">
          <cell r="A9" t="str">
            <v>A</v>
          </cell>
        </row>
      </sheetData>
      <sheetData sheetId="12515">
        <row r="9">
          <cell r="A9" t="str">
            <v>A</v>
          </cell>
        </row>
      </sheetData>
      <sheetData sheetId="12516">
        <row r="9">
          <cell r="A9" t="str">
            <v>A</v>
          </cell>
        </row>
      </sheetData>
      <sheetData sheetId="12517">
        <row r="9">
          <cell r="A9" t="str">
            <v>A</v>
          </cell>
        </row>
      </sheetData>
      <sheetData sheetId="12518">
        <row r="9">
          <cell r="A9" t="str">
            <v>A</v>
          </cell>
        </row>
      </sheetData>
      <sheetData sheetId="12519">
        <row r="9">
          <cell r="A9" t="str">
            <v>A</v>
          </cell>
        </row>
      </sheetData>
      <sheetData sheetId="12520">
        <row r="9">
          <cell r="A9" t="str">
            <v>A</v>
          </cell>
        </row>
      </sheetData>
      <sheetData sheetId="12521">
        <row r="9">
          <cell r="A9" t="str">
            <v>A</v>
          </cell>
        </row>
      </sheetData>
      <sheetData sheetId="12522">
        <row r="9">
          <cell r="A9" t="str">
            <v>A</v>
          </cell>
        </row>
      </sheetData>
      <sheetData sheetId="12523">
        <row r="9">
          <cell r="A9" t="str">
            <v>A</v>
          </cell>
        </row>
      </sheetData>
      <sheetData sheetId="12524">
        <row r="9">
          <cell r="A9" t="str">
            <v>A</v>
          </cell>
        </row>
      </sheetData>
      <sheetData sheetId="12525">
        <row r="9">
          <cell r="A9" t="str">
            <v>A</v>
          </cell>
        </row>
      </sheetData>
      <sheetData sheetId="12526">
        <row r="9">
          <cell r="A9" t="str">
            <v>A</v>
          </cell>
        </row>
      </sheetData>
      <sheetData sheetId="12527">
        <row r="9">
          <cell r="A9" t="str">
            <v>A</v>
          </cell>
        </row>
      </sheetData>
      <sheetData sheetId="12528">
        <row r="9">
          <cell r="A9" t="str">
            <v>A</v>
          </cell>
        </row>
      </sheetData>
      <sheetData sheetId="12529">
        <row r="9">
          <cell r="A9" t="str">
            <v>A</v>
          </cell>
        </row>
      </sheetData>
      <sheetData sheetId="12530">
        <row r="9">
          <cell r="A9" t="str">
            <v>A</v>
          </cell>
        </row>
      </sheetData>
      <sheetData sheetId="12531">
        <row r="9">
          <cell r="A9" t="str">
            <v>A</v>
          </cell>
        </row>
      </sheetData>
      <sheetData sheetId="12532">
        <row r="9">
          <cell r="A9" t="str">
            <v>A</v>
          </cell>
        </row>
      </sheetData>
      <sheetData sheetId="12533">
        <row r="9">
          <cell r="A9" t="str">
            <v>A</v>
          </cell>
        </row>
      </sheetData>
      <sheetData sheetId="12534">
        <row r="9">
          <cell r="A9" t="str">
            <v>A</v>
          </cell>
        </row>
      </sheetData>
      <sheetData sheetId="12535">
        <row r="9">
          <cell r="A9" t="str">
            <v>A</v>
          </cell>
        </row>
      </sheetData>
      <sheetData sheetId="12536">
        <row r="9">
          <cell r="A9" t="str">
            <v>A</v>
          </cell>
        </row>
      </sheetData>
      <sheetData sheetId="12537">
        <row r="9">
          <cell r="A9" t="str">
            <v>A</v>
          </cell>
        </row>
      </sheetData>
      <sheetData sheetId="12538">
        <row r="9">
          <cell r="A9" t="str">
            <v>A</v>
          </cell>
        </row>
      </sheetData>
      <sheetData sheetId="12539">
        <row r="9">
          <cell r="A9" t="str">
            <v>A</v>
          </cell>
        </row>
      </sheetData>
      <sheetData sheetId="12540">
        <row r="9">
          <cell r="A9" t="str">
            <v>A</v>
          </cell>
        </row>
      </sheetData>
      <sheetData sheetId="12541">
        <row r="9">
          <cell r="A9" t="str">
            <v>A</v>
          </cell>
        </row>
      </sheetData>
      <sheetData sheetId="12542">
        <row r="9">
          <cell r="A9" t="str">
            <v>A</v>
          </cell>
        </row>
      </sheetData>
      <sheetData sheetId="12543">
        <row r="9">
          <cell r="A9" t="str">
            <v>A</v>
          </cell>
        </row>
      </sheetData>
      <sheetData sheetId="12544">
        <row r="9">
          <cell r="A9" t="str">
            <v>A</v>
          </cell>
        </row>
      </sheetData>
      <sheetData sheetId="12545">
        <row r="9">
          <cell r="A9" t="str">
            <v>A</v>
          </cell>
        </row>
      </sheetData>
      <sheetData sheetId="12546">
        <row r="9">
          <cell r="A9" t="str">
            <v>A</v>
          </cell>
        </row>
      </sheetData>
      <sheetData sheetId="12547">
        <row r="9">
          <cell r="A9" t="str">
            <v>A</v>
          </cell>
        </row>
      </sheetData>
      <sheetData sheetId="12548">
        <row r="9">
          <cell r="A9" t="str">
            <v>A</v>
          </cell>
        </row>
      </sheetData>
      <sheetData sheetId="12549">
        <row r="9">
          <cell r="A9" t="str">
            <v>A</v>
          </cell>
        </row>
      </sheetData>
      <sheetData sheetId="12550">
        <row r="9">
          <cell r="A9" t="str">
            <v>A</v>
          </cell>
        </row>
      </sheetData>
      <sheetData sheetId="12551">
        <row r="9">
          <cell r="A9" t="str">
            <v>A</v>
          </cell>
        </row>
      </sheetData>
      <sheetData sheetId="12552">
        <row r="9">
          <cell r="A9" t="str">
            <v>A</v>
          </cell>
        </row>
      </sheetData>
      <sheetData sheetId="12553">
        <row r="9">
          <cell r="A9" t="str">
            <v>A</v>
          </cell>
        </row>
      </sheetData>
      <sheetData sheetId="12554">
        <row r="9">
          <cell r="A9" t="str">
            <v>A</v>
          </cell>
        </row>
      </sheetData>
      <sheetData sheetId="12555">
        <row r="9">
          <cell r="A9" t="str">
            <v>A</v>
          </cell>
        </row>
      </sheetData>
      <sheetData sheetId="12556">
        <row r="9">
          <cell r="A9" t="str">
            <v>A</v>
          </cell>
        </row>
      </sheetData>
      <sheetData sheetId="12557">
        <row r="9">
          <cell r="A9" t="str">
            <v>A</v>
          </cell>
        </row>
      </sheetData>
      <sheetData sheetId="12558">
        <row r="9">
          <cell r="A9" t="str">
            <v>A</v>
          </cell>
        </row>
      </sheetData>
      <sheetData sheetId="12559">
        <row r="9">
          <cell r="A9" t="str">
            <v>A</v>
          </cell>
        </row>
      </sheetData>
      <sheetData sheetId="12560">
        <row r="9">
          <cell r="A9" t="str">
            <v>A</v>
          </cell>
        </row>
      </sheetData>
      <sheetData sheetId="12561">
        <row r="9">
          <cell r="A9" t="str">
            <v>A</v>
          </cell>
        </row>
      </sheetData>
      <sheetData sheetId="12562">
        <row r="9">
          <cell r="A9" t="str">
            <v>A</v>
          </cell>
        </row>
      </sheetData>
      <sheetData sheetId="12563">
        <row r="9">
          <cell r="A9" t="str">
            <v>A</v>
          </cell>
        </row>
      </sheetData>
      <sheetData sheetId="12564">
        <row r="9">
          <cell r="A9" t="str">
            <v>A</v>
          </cell>
        </row>
      </sheetData>
      <sheetData sheetId="12565">
        <row r="9">
          <cell r="A9" t="str">
            <v>A</v>
          </cell>
        </row>
      </sheetData>
      <sheetData sheetId="12566">
        <row r="9">
          <cell r="A9" t="str">
            <v>A</v>
          </cell>
        </row>
      </sheetData>
      <sheetData sheetId="12567">
        <row r="9">
          <cell r="A9" t="str">
            <v>A</v>
          </cell>
        </row>
      </sheetData>
      <sheetData sheetId="12568">
        <row r="9">
          <cell r="A9" t="str">
            <v>A</v>
          </cell>
        </row>
      </sheetData>
      <sheetData sheetId="12569">
        <row r="9">
          <cell r="A9" t="str">
            <v>A</v>
          </cell>
        </row>
      </sheetData>
      <sheetData sheetId="12570">
        <row r="9">
          <cell r="A9" t="str">
            <v>A</v>
          </cell>
        </row>
      </sheetData>
      <sheetData sheetId="12571">
        <row r="9">
          <cell r="A9" t="str">
            <v>A</v>
          </cell>
        </row>
      </sheetData>
      <sheetData sheetId="12572">
        <row r="9">
          <cell r="A9" t="str">
            <v>A</v>
          </cell>
        </row>
      </sheetData>
      <sheetData sheetId="12573">
        <row r="9">
          <cell r="A9" t="str">
            <v>A</v>
          </cell>
        </row>
      </sheetData>
      <sheetData sheetId="12574">
        <row r="9">
          <cell r="A9" t="str">
            <v>A</v>
          </cell>
        </row>
      </sheetData>
      <sheetData sheetId="12575">
        <row r="9">
          <cell r="A9" t="str">
            <v>A</v>
          </cell>
        </row>
      </sheetData>
      <sheetData sheetId="12576">
        <row r="9">
          <cell r="A9" t="str">
            <v>A</v>
          </cell>
        </row>
      </sheetData>
      <sheetData sheetId="12577">
        <row r="9">
          <cell r="A9" t="str">
            <v>A</v>
          </cell>
        </row>
      </sheetData>
      <sheetData sheetId="12578">
        <row r="9">
          <cell r="A9" t="str">
            <v>A</v>
          </cell>
        </row>
      </sheetData>
      <sheetData sheetId="12579">
        <row r="9">
          <cell r="A9" t="str">
            <v>A</v>
          </cell>
        </row>
      </sheetData>
      <sheetData sheetId="12580">
        <row r="9">
          <cell r="A9" t="str">
            <v>A</v>
          </cell>
        </row>
      </sheetData>
      <sheetData sheetId="12581">
        <row r="9">
          <cell r="A9" t="str">
            <v>A</v>
          </cell>
        </row>
      </sheetData>
      <sheetData sheetId="12582">
        <row r="9">
          <cell r="A9" t="str">
            <v>A</v>
          </cell>
        </row>
      </sheetData>
      <sheetData sheetId="12583">
        <row r="9">
          <cell r="A9" t="str">
            <v>A</v>
          </cell>
        </row>
      </sheetData>
      <sheetData sheetId="12584">
        <row r="9">
          <cell r="A9" t="str">
            <v>A</v>
          </cell>
        </row>
      </sheetData>
      <sheetData sheetId="12585">
        <row r="9">
          <cell r="A9" t="str">
            <v>A</v>
          </cell>
        </row>
      </sheetData>
      <sheetData sheetId="12586">
        <row r="9">
          <cell r="A9" t="str">
            <v>A</v>
          </cell>
        </row>
      </sheetData>
      <sheetData sheetId="12587">
        <row r="9">
          <cell r="A9" t="str">
            <v>A</v>
          </cell>
        </row>
      </sheetData>
      <sheetData sheetId="12588">
        <row r="9">
          <cell r="A9" t="str">
            <v>A</v>
          </cell>
        </row>
      </sheetData>
      <sheetData sheetId="12589">
        <row r="9">
          <cell r="A9" t="str">
            <v>A</v>
          </cell>
        </row>
      </sheetData>
      <sheetData sheetId="12590">
        <row r="9">
          <cell r="A9" t="str">
            <v>A</v>
          </cell>
        </row>
      </sheetData>
      <sheetData sheetId="12591">
        <row r="9">
          <cell r="A9" t="str">
            <v>A</v>
          </cell>
        </row>
      </sheetData>
      <sheetData sheetId="12592">
        <row r="9">
          <cell r="A9" t="str">
            <v>A</v>
          </cell>
        </row>
      </sheetData>
      <sheetData sheetId="12593">
        <row r="9">
          <cell r="A9" t="str">
            <v>A</v>
          </cell>
        </row>
      </sheetData>
      <sheetData sheetId="12594">
        <row r="9">
          <cell r="A9" t="str">
            <v>A</v>
          </cell>
        </row>
      </sheetData>
      <sheetData sheetId="12595">
        <row r="9">
          <cell r="A9" t="str">
            <v>A</v>
          </cell>
        </row>
      </sheetData>
      <sheetData sheetId="12596">
        <row r="9">
          <cell r="A9" t="str">
            <v>A</v>
          </cell>
        </row>
      </sheetData>
      <sheetData sheetId="12597">
        <row r="9">
          <cell r="A9" t="str">
            <v>A</v>
          </cell>
        </row>
      </sheetData>
      <sheetData sheetId="12598">
        <row r="9">
          <cell r="A9" t="str">
            <v>A</v>
          </cell>
        </row>
      </sheetData>
      <sheetData sheetId="12599">
        <row r="9">
          <cell r="A9" t="str">
            <v>A</v>
          </cell>
        </row>
      </sheetData>
      <sheetData sheetId="12600">
        <row r="9">
          <cell r="A9" t="str">
            <v>A</v>
          </cell>
        </row>
      </sheetData>
      <sheetData sheetId="12601">
        <row r="9">
          <cell r="A9" t="str">
            <v>A</v>
          </cell>
        </row>
      </sheetData>
      <sheetData sheetId="12602">
        <row r="9">
          <cell r="A9" t="str">
            <v>A</v>
          </cell>
        </row>
      </sheetData>
      <sheetData sheetId="12603">
        <row r="9">
          <cell r="A9" t="str">
            <v>A</v>
          </cell>
        </row>
      </sheetData>
      <sheetData sheetId="12604">
        <row r="9">
          <cell r="A9" t="str">
            <v>A</v>
          </cell>
        </row>
      </sheetData>
      <sheetData sheetId="12605">
        <row r="9">
          <cell r="A9" t="str">
            <v>A</v>
          </cell>
        </row>
      </sheetData>
      <sheetData sheetId="12606">
        <row r="9">
          <cell r="A9" t="str">
            <v>A</v>
          </cell>
        </row>
      </sheetData>
      <sheetData sheetId="12607">
        <row r="9">
          <cell r="A9" t="str">
            <v>A</v>
          </cell>
        </row>
      </sheetData>
      <sheetData sheetId="12608">
        <row r="9">
          <cell r="A9" t="str">
            <v>A</v>
          </cell>
        </row>
      </sheetData>
      <sheetData sheetId="12609">
        <row r="9">
          <cell r="A9" t="str">
            <v>A</v>
          </cell>
        </row>
      </sheetData>
      <sheetData sheetId="12610">
        <row r="9">
          <cell r="A9" t="str">
            <v>A</v>
          </cell>
        </row>
      </sheetData>
      <sheetData sheetId="12611">
        <row r="9">
          <cell r="A9" t="str">
            <v>A</v>
          </cell>
        </row>
      </sheetData>
      <sheetData sheetId="12612">
        <row r="9">
          <cell r="A9" t="str">
            <v>A</v>
          </cell>
        </row>
      </sheetData>
      <sheetData sheetId="12613">
        <row r="9">
          <cell r="A9" t="str">
            <v>A</v>
          </cell>
        </row>
      </sheetData>
      <sheetData sheetId="12614">
        <row r="9">
          <cell r="A9" t="str">
            <v>A</v>
          </cell>
        </row>
      </sheetData>
      <sheetData sheetId="12615">
        <row r="9">
          <cell r="A9" t="str">
            <v>A</v>
          </cell>
        </row>
      </sheetData>
      <sheetData sheetId="12616">
        <row r="9">
          <cell r="A9" t="str">
            <v>A</v>
          </cell>
        </row>
      </sheetData>
      <sheetData sheetId="12617">
        <row r="9">
          <cell r="A9" t="str">
            <v>A</v>
          </cell>
        </row>
      </sheetData>
      <sheetData sheetId="12618">
        <row r="9">
          <cell r="A9" t="str">
            <v>A</v>
          </cell>
        </row>
      </sheetData>
      <sheetData sheetId="12619">
        <row r="9">
          <cell r="A9" t="str">
            <v>A</v>
          </cell>
        </row>
      </sheetData>
      <sheetData sheetId="12620">
        <row r="9">
          <cell r="A9" t="str">
            <v>A</v>
          </cell>
        </row>
      </sheetData>
      <sheetData sheetId="12621">
        <row r="9">
          <cell r="A9" t="str">
            <v>A</v>
          </cell>
        </row>
      </sheetData>
      <sheetData sheetId="12622">
        <row r="9">
          <cell r="A9" t="str">
            <v>A</v>
          </cell>
        </row>
      </sheetData>
      <sheetData sheetId="12623">
        <row r="9">
          <cell r="A9" t="str">
            <v>A</v>
          </cell>
        </row>
      </sheetData>
      <sheetData sheetId="12624">
        <row r="9">
          <cell r="A9" t="str">
            <v>A</v>
          </cell>
        </row>
      </sheetData>
      <sheetData sheetId="12625">
        <row r="9">
          <cell r="A9" t="str">
            <v>A</v>
          </cell>
        </row>
      </sheetData>
      <sheetData sheetId="12626">
        <row r="9">
          <cell r="A9" t="str">
            <v>A</v>
          </cell>
        </row>
      </sheetData>
      <sheetData sheetId="12627">
        <row r="9">
          <cell r="A9" t="str">
            <v>A</v>
          </cell>
        </row>
      </sheetData>
      <sheetData sheetId="12628">
        <row r="9">
          <cell r="A9" t="str">
            <v>A</v>
          </cell>
        </row>
      </sheetData>
      <sheetData sheetId="12629">
        <row r="9">
          <cell r="A9" t="str">
            <v>A</v>
          </cell>
        </row>
      </sheetData>
      <sheetData sheetId="12630">
        <row r="9">
          <cell r="A9" t="str">
            <v>A</v>
          </cell>
        </row>
      </sheetData>
      <sheetData sheetId="12631">
        <row r="9">
          <cell r="A9" t="str">
            <v>A</v>
          </cell>
        </row>
      </sheetData>
      <sheetData sheetId="12632">
        <row r="9">
          <cell r="A9" t="str">
            <v>A</v>
          </cell>
        </row>
      </sheetData>
      <sheetData sheetId="12633">
        <row r="9">
          <cell r="A9" t="str">
            <v>A</v>
          </cell>
        </row>
      </sheetData>
      <sheetData sheetId="12634">
        <row r="9">
          <cell r="A9" t="str">
            <v>A</v>
          </cell>
        </row>
      </sheetData>
      <sheetData sheetId="12635">
        <row r="9">
          <cell r="A9" t="str">
            <v>A</v>
          </cell>
        </row>
      </sheetData>
      <sheetData sheetId="12636">
        <row r="9">
          <cell r="A9" t="str">
            <v>A</v>
          </cell>
        </row>
      </sheetData>
      <sheetData sheetId="12637">
        <row r="9">
          <cell r="A9" t="str">
            <v>A</v>
          </cell>
        </row>
      </sheetData>
      <sheetData sheetId="12638">
        <row r="9">
          <cell r="A9" t="str">
            <v>A</v>
          </cell>
        </row>
      </sheetData>
      <sheetData sheetId="12639">
        <row r="9">
          <cell r="A9" t="str">
            <v>A</v>
          </cell>
        </row>
      </sheetData>
      <sheetData sheetId="12640">
        <row r="9">
          <cell r="A9" t="str">
            <v>A</v>
          </cell>
        </row>
      </sheetData>
      <sheetData sheetId="12641">
        <row r="9">
          <cell r="A9" t="str">
            <v>A</v>
          </cell>
        </row>
      </sheetData>
      <sheetData sheetId="12642">
        <row r="9">
          <cell r="A9" t="str">
            <v>A</v>
          </cell>
        </row>
      </sheetData>
      <sheetData sheetId="12643">
        <row r="9">
          <cell r="A9" t="str">
            <v>A</v>
          </cell>
        </row>
      </sheetData>
      <sheetData sheetId="12644">
        <row r="9">
          <cell r="A9" t="str">
            <v>A</v>
          </cell>
        </row>
      </sheetData>
      <sheetData sheetId="12645">
        <row r="9">
          <cell r="A9" t="str">
            <v>A</v>
          </cell>
        </row>
      </sheetData>
      <sheetData sheetId="12646">
        <row r="9">
          <cell r="A9" t="str">
            <v>A</v>
          </cell>
        </row>
      </sheetData>
      <sheetData sheetId="12647">
        <row r="9">
          <cell r="A9" t="str">
            <v>A</v>
          </cell>
        </row>
      </sheetData>
      <sheetData sheetId="12648">
        <row r="9">
          <cell r="A9" t="str">
            <v>A</v>
          </cell>
        </row>
      </sheetData>
      <sheetData sheetId="12649">
        <row r="9">
          <cell r="A9" t="str">
            <v>A</v>
          </cell>
        </row>
      </sheetData>
      <sheetData sheetId="12650">
        <row r="9">
          <cell r="A9" t="str">
            <v>A</v>
          </cell>
        </row>
      </sheetData>
      <sheetData sheetId="12651">
        <row r="9">
          <cell r="A9" t="str">
            <v>A</v>
          </cell>
        </row>
      </sheetData>
      <sheetData sheetId="12652">
        <row r="9">
          <cell r="A9" t="str">
            <v>A</v>
          </cell>
        </row>
      </sheetData>
      <sheetData sheetId="12653">
        <row r="9">
          <cell r="A9" t="str">
            <v>A</v>
          </cell>
        </row>
      </sheetData>
      <sheetData sheetId="12654">
        <row r="9">
          <cell r="A9" t="str">
            <v>A</v>
          </cell>
        </row>
      </sheetData>
      <sheetData sheetId="12655">
        <row r="9">
          <cell r="A9" t="str">
            <v>A</v>
          </cell>
        </row>
      </sheetData>
      <sheetData sheetId="12656">
        <row r="9">
          <cell r="A9" t="str">
            <v>A</v>
          </cell>
        </row>
      </sheetData>
      <sheetData sheetId="12657">
        <row r="9">
          <cell r="A9" t="str">
            <v>A</v>
          </cell>
        </row>
      </sheetData>
      <sheetData sheetId="12658">
        <row r="9">
          <cell r="A9" t="str">
            <v>A</v>
          </cell>
        </row>
      </sheetData>
      <sheetData sheetId="12659">
        <row r="9">
          <cell r="A9" t="str">
            <v>A</v>
          </cell>
        </row>
      </sheetData>
      <sheetData sheetId="12660">
        <row r="9">
          <cell r="A9" t="str">
            <v>A</v>
          </cell>
        </row>
      </sheetData>
      <sheetData sheetId="12661">
        <row r="9">
          <cell r="A9" t="str">
            <v>A</v>
          </cell>
        </row>
      </sheetData>
      <sheetData sheetId="12662">
        <row r="9">
          <cell r="A9" t="str">
            <v>A</v>
          </cell>
        </row>
      </sheetData>
      <sheetData sheetId="12663">
        <row r="9">
          <cell r="A9" t="str">
            <v>A</v>
          </cell>
        </row>
      </sheetData>
      <sheetData sheetId="12664">
        <row r="9">
          <cell r="A9" t="str">
            <v>A</v>
          </cell>
        </row>
      </sheetData>
      <sheetData sheetId="12665">
        <row r="9">
          <cell r="A9" t="str">
            <v>A</v>
          </cell>
        </row>
      </sheetData>
      <sheetData sheetId="12666">
        <row r="9">
          <cell r="A9" t="str">
            <v>A</v>
          </cell>
        </row>
      </sheetData>
      <sheetData sheetId="12667">
        <row r="9">
          <cell r="A9" t="str">
            <v>A</v>
          </cell>
        </row>
      </sheetData>
      <sheetData sheetId="12668">
        <row r="9">
          <cell r="A9" t="str">
            <v>A</v>
          </cell>
        </row>
      </sheetData>
      <sheetData sheetId="12669">
        <row r="9">
          <cell r="A9" t="str">
            <v>A</v>
          </cell>
        </row>
      </sheetData>
      <sheetData sheetId="12670">
        <row r="9">
          <cell r="A9" t="str">
            <v>A</v>
          </cell>
        </row>
      </sheetData>
      <sheetData sheetId="12671">
        <row r="9">
          <cell r="A9" t="str">
            <v>A</v>
          </cell>
        </row>
      </sheetData>
      <sheetData sheetId="12672">
        <row r="9">
          <cell r="A9" t="str">
            <v>A</v>
          </cell>
        </row>
      </sheetData>
      <sheetData sheetId="12673">
        <row r="9">
          <cell r="A9" t="str">
            <v>A</v>
          </cell>
        </row>
      </sheetData>
      <sheetData sheetId="12674">
        <row r="9">
          <cell r="A9" t="str">
            <v>A</v>
          </cell>
        </row>
      </sheetData>
      <sheetData sheetId="12675">
        <row r="9">
          <cell r="A9" t="str">
            <v>A</v>
          </cell>
        </row>
      </sheetData>
      <sheetData sheetId="12676">
        <row r="9">
          <cell r="A9" t="str">
            <v>A</v>
          </cell>
        </row>
      </sheetData>
      <sheetData sheetId="12677">
        <row r="9">
          <cell r="A9" t="str">
            <v>A</v>
          </cell>
        </row>
      </sheetData>
      <sheetData sheetId="12678">
        <row r="9">
          <cell r="A9" t="str">
            <v>A</v>
          </cell>
        </row>
      </sheetData>
      <sheetData sheetId="12679">
        <row r="9">
          <cell r="A9" t="str">
            <v>A</v>
          </cell>
        </row>
      </sheetData>
      <sheetData sheetId="12680">
        <row r="9">
          <cell r="A9" t="str">
            <v>A</v>
          </cell>
        </row>
      </sheetData>
      <sheetData sheetId="12681">
        <row r="9">
          <cell r="A9" t="str">
            <v>A</v>
          </cell>
        </row>
      </sheetData>
      <sheetData sheetId="12682">
        <row r="9">
          <cell r="A9" t="str">
            <v>A</v>
          </cell>
        </row>
      </sheetData>
      <sheetData sheetId="12683">
        <row r="9">
          <cell r="A9" t="str">
            <v>A</v>
          </cell>
        </row>
      </sheetData>
      <sheetData sheetId="12684">
        <row r="9">
          <cell r="A9" t="str">
            <v>A</v>
          </cell>
        </row>
      </sheetData>
      <sheetData sheetId="12685">
        <row r="9">
          <cell r="A9" t="str">
            <v>A</v>
          </cell>
        </row>
      </sheetData>
      <sheetData sheetId="12686">
        <row r="9">
          <cell r="A9" t="str">
            <v>A</v>
          </cell>
        </row>
      </sheetData>
      <sheetData sheetId="12687">
        <row r="9">
          <cell r="A9" t="str">
            <v>A</v>
          </cell>
        </row>
      </sheetData>
      <sheetData sheetId="12688">
        <row r="9">
          <cell r="A9" t="str">
            <v>A</v>
          </cell>
        </row>
      </sheetData>
      <sheetData sheetId="12689">
        <row r="9">
          <cell r="A9" t="str">
            <v>A</v>
          </cell>
        </row>
      </sheetData>
      <sheetData sheetId="12690">
        <row r="9">
          <cell r="A9" t="str">
            <v>A</v>
          </cell>
        </row>
      </sheetData>
      <sheetData sheetId="12691">
        <row r="9">
          <cell r="A9" t="str">
            <v>A</v>
          </cell>
        </row>
      </sheetData>
      <sheetData sheetId="12692">
        <row r="9">
          <cell r="A9" t="str">
            <v>A</v>
          </cell>
        </row>
      </sheetData>
      <sheetData sheetId="12693">
        <row r="9">
          <cell r="A9" t="str">
            <v>A</v>
          </cell>
        </row>
      </sheetData>
      <sheetData sheetId="12694">
        <row r="9">
          <cell r="A9" t="str">
            <v>A</v>
          </cell>
        </row>
      </sheetData>
      <sheetData sheetId="12695">
        <row r="9">
          <cell r="A9" t="str">
            <v>A</v>
          </cell>
        </row>
      </sheetData>
      <sheetData sheetId="12696">
        <row r="9">
          <cell r="A9" t="str">
            <v>A</v>
          </cell>
        </row>
      </sheetData>
      <sheetData sheetId="12697">
        <row r="9">
          <cell r="A9" t="str">
            <v>A</v>
          </cell>
        </row>
      </sheetData>
      <sheetData sheetId="12698">
        <row r="9">
          <cell r="A9" t="str">
            <v>A</v>
          </cell>
        </row>
      </sheetData>
      <sheetData sheetId="12699">
        <row r="9">
          <cell r="A9" t="str">
            <v>A</v>
          </cell>
        </row>
      </sheetData>
      <sheetData sheetId="12700">
        <row r="9">
          <cell r="A9" t="str">
            <v>A</v>
          </cell>
        </row>
      </sheetData>
      <sheetData sheetId="12701">
        <row r="9">
          <cell r="A9" t="str">
            <v>A</v>
          </cell>
        </row>
      </sheetData>
      <sheetData sheetId="12702">
        <row r="9">
          <cell r="A9" t="str">
            <v>A</v>
          </cell>
        </row>
      </sheetData>
      <sheetData sheetId="12703">
        <row r="9">
          <cell r="A9" t="str">
            <v>A</v>
          </cell>
        </row>
      </sheetData>
      <sheetData sheetId="12704">
        <row r="9">
          <cell r="A9" t="str">
            <v>A</v>
          </cell>
        </row>
      </sheetData>
      <sheetData sheetId="12705">
        <row r="9">
          <cell r="A9" t="str">
            <v>A</v>
          </cell>
        </row>
      </sheetData>
      <sheetData sheetId="12706">
        <row r="9">
          <cell r="A9" t="str">
            <v>A</v>
          </cell>
        </row>
      </sheetData>
      <sheetData sheetId="12707">
        <row r="9">
          <cell r="A9" t="str">
            <v>A</v>
          </cell>
        </row>
      </sheetData>
      <sheetData sheetId="12708">
        <row r="9">
          <cell r="A9" t="str">
            <v>A</v>
          </cell>
        </row>
      </sheetData>
      <sheetData sheetId="12709">
        <row r="9">
          <cell r="A9" t="str">
            <v>A</v>
          </cell>
        </row>
      </sheetData>
      <sheetData sheetId="12710">
        <row r="9">
          <cell r="A9" t="str">
            <v>A</v>
          </cell>
        </row>
      </sheetData>
      <sheetData sheetId="12711">
        <row r="9">
          <cell r="A9" t="str">
            <v>A</v>
          </cell>
        </row>
      </sheetData>
      <sheetData sheetId="12712">
        <row r="9">
          <cell r="A9" t="str">
            <v>A</v>
          </cell>
        </row>
      </sheetData>
      <sheetData sheetId="12713">
        <row r="9">
          <cell r="A9" t="str">
            <v>A</v>
          </cell>
        </row>
      </sheetData>
      <sheetData sheetId="12714">
        <row r="9">
          <cell r="A9" t="str">
            <v>A</v>
          </cell>
        </row>
      </sheetData>
      <sheetData sheetId="12715">
        <row r="9">
          <cell r="A9" t="str">
            <v>A</v>
          </cell>
        </row>
      </sheetData>
      <sheetData sheetId="12716">
        <row r="9">
          <cell r="A9" t="str">
            <v>A</v>
          </cell>
        </row>
      </sheetData>
      <sheetData sheetId="12717">
        <row r="9">
          <cell r="A9" t="str">
            <v>A</v>
          </cell>
        </row>
      </sheetData>
      <sheetData sheetId="12718">
        <row r="9">
          <cell r="A9" t="str">
            <v>A</v>
          </cell>
        </row>
      </sheetData>
      <sheetData sheetId="12719">
        <row r="9">
          <cell r="A9" t="str">
            <v>A</v>
          </cell>
        </row>
      </sheetData>
      <sheetData sheetId="12720">
        <row r="9">
          <cell r="A9" t="str">
            <v>A</v>
          </cell>
        </row>
      </sheetData>
      <sheetData sheetId="12721">
        <row r="9">
          <cell r="A9" t="str">
            <v>A</v>
          </cell>
        </row>
      </sheetData>
      <sheetData sheetId="12722">
        <row r="9">
          <cell r="A9" t="str">
            <v>A</v>
          </cell>
        </row>
      </sheetData>
      <sheetData sheetId="12723">
        <row r="9">
          <cell r="A9" t="str">
            <v>A</v>
          </cell>
        </row>
      </sheetData>
      <sheetData sheetId="12724">
        <row r="9">
          <cell r="A9" t="str">
            <v>A</v>
          </cell>
        </row>
      </sheetData>
      <sheetData sheetId="12725">
        <row r="9">
          <cell r="A9" t="str">
            <v>A</v>
          </cell>
        </row>
      </sheetData>
      <sheetData sheetId="12726">
        <row r="9">
          <cell r="A9" t="str">
            <v>A</v>
          </cell>
        </row>
      </sheetData>
      <sheetData sheetId="12727">
        <row r="9">
          <cell r="A9" t="str">
            <v>A</v>
          </cell>
        </row>
      </sheetData>
      <sheetData sheetId="12728">
        <row r="9">
          <cell r="A9" t="str">
            <v>A</v>
          </cell>
        </row>
      </sheetData>
      <sheetData sheetId="12729">
        <row r="9">
          <cell r="A9" t="str">
            <v>A</v>
          </cell>
        </row>
      </sheetData>
      <sheetData sheetId="12730">
        <row r="9">
          <cell r="A9" t="str">
            <v>A</v>
          </cell>
        </row>
      </sheetData>
      <sheetData sheetId="12731">
        <row r="9">
          <cell r="A9" t="str">
            <v>A</v>
          </cell>
        </row>
      </sheetData>
      <sheetData sheetId="12732">
        <row r="9">
          <cell r="A9" t="str">
            <v>A</v>
          </cell>
        </row>
      </sheetData>
      <sheetData sheetId="12733">
        <row r="9">
          <cell r="A9" t="str">
            <v>A</v>
          </cell>
        </row>
      </sheetData>
      <sheetData sheetId="12734">
        <row r="9">
          <cell r="A9" t="str">
            <v>A</v>
          </cell>
        </row>
      </sheetData>
      <sheetData sheetId="12735">
        <row r="9">
          <cell r="A9" t="str">
            <v>A</v>
          </cell>
        </row>
      </sheetData>
      <sheetData sheetId="12736">
        <row r="9">
          <cell r="A9" t="str">
            <v>A</v>
          </cell>
        </row>
      </sheetData>
      <sheetData sheetId="12737">
        <row r="9">
          <cell r="A9" t="str">
            <v>A</v>
          </cell>
        </row>
      </sheetData>
      <sheetData sheetId="12738">
        <row r="9">
          <cell r="A9" t="str">
            <v>A</v>
          </cell>
        </row>
      </sheetData>
      <sheetData sheetId="12739">
        <row r="9">
          <cell r="A9" t="str">
            <v>A</v>
          </cell>
        </row>
      </sheetData>
      <sheetData sheetId="12740">
        <row r="9">
          <cell r="A9" t="str">
            <v>A</v>
          </cell>
        </row>
      </sheetData>
      <sheetData sheetId="12741">
        <row r="9">
          <cell r="A9" t="str">
            <v>A</v>
          </cell>
        </row>
      </sheetData>
      <sheetData sheetId="12742">
        <row r="9">
          <cell r="A9" t="str">
            <v>A</v>
          </cell>
        </row>
      </sheetData>
      <sheetData sheetId="12743">
        <row r="9">
          <cell r="A9" t="str">
            <v>A</v>
          </cell>
        </row>
      </sheetData>
      <sheetData sheetId="12744">
        <row r="9">
          <cell r="A9" t="str">
            <v>A</v>
          </cell>
        </row>
      </sheetData>
      <sheetData sheetId="12745">
        <row r="9">
          <cell r="A9" t="str">
            <v>A</v>
          </cell>
        </row>
      </sheetData>
      <sheetData sheetId="12746">
        <row r="9">
          <cell r="A9" t="str">
            <v>A</v>
          </cell>
        </row>
      </sheetData>
      <sheetData sheetId="12747">
        <row r="9">
          <cell r="A9" t="str">
            <v>A</v>
          </cell>
        </row>
      </sheetData>
      <sheetData sheetId="12748">
        <row r="9">
          <cell r="A9" t="str">
            <v>A</v>
          </cell>
        </row>
      </sheetData>
      <sheetData sheetId="12749">
        <row r="9">
          <cell r="A9" t="str">
            <v>A</v>
          </cell>
        </row>
      </sheetData>
      <sheetData sheetId="12750">
        <row r="9">
          <cell r="A9" t="str">
            <v>A</v>
          </cell>
        </row>
      </sheetData>
      <sheetData sheetId="12751">
        <row r="9">
          <cell r="A9" t="str">
            <v>A</v>
          </cell>
        </row>
      </sheetData>
      <sheetData sheetId="12752">
        <row r="9">
          <cell r="A9" t="str">
            <v>A</v>
          </cell>
        </row>
      </sheetData>
      <sheetData sheetId="12753">
        <row r="9">
          <cell r="A9" t="str">
            <v>A</v>
          </cell>
        </row>
      </sheetData>
      <sheetData sheetId="12754">
        <row r="9">
          <cell r="A9" t="str">
            <v>A</v>
          </cell>
        </row>
      </sheetData>
      <sheetData sheetId="12755">
        <row r="9">
          <cell r="A9" t="str">
            <v>A</v>
          </cell>
        </row>
      </sheetData>
      <sheetData sheetId="12756">
        <row r="9">
          <cell r="A9" t="str">
            <v>A</v>
          </cell>
        </row>
      </sheetData>
      <sheetData sheetId="12757">
        <row r="9">
          <cell r="A9" t="str">
            <v>A</v>
          </cell>
        </row>
      </sheetData>
      <sheetData sheetId="12758">
        <row r="9">
          <cell r="A9" t="str">
            <v>A</v>
          </cell>
        </row>
      </sheetData>
      <sheetData sheetId="12759">
        <row r="9">
          <cell r="A9" t="str">
            <v>A</v>
          </cell>
        </row>
      </sheetData>
      <sheetData sheetId="12760">
        <row r="9">
          <cell r="A9" t="str">
            <v>A</v>
          </cell>
        </row>
      </sheetData>
      <sheetData sheetId="12761">
        <row r="9">
          <cell r="A9" t="str">
            <v>A</v>
          </cell>
        </row>
      </sheetData>
      <sheetData sheetId="12762">
        <row r="9">
          <cell r="A9" t="str">
            <v>A</v>
          </cell>
        </row>
      </sheetData>
      <sheetData sheetId="12763">
        <row r="9">
          <cell r="A9" t="str">
            <v>A</v>
          </cell>
        </row>
      </sheetData>
      <sheetData sheetId="12764">
        <row r="9">
          <cell r="A9" t="str">
            <v>A</v>
          </cell>
        </row>
      </sheetData>
      <sheetData sheetId="12765">
        <row r="9">
          <cell r="A9" t="str">
            <v>A</v>
          </cell>
        </row>
      </sheetData>
      <sheetData sheetId="12766">
        <row r="9">
          <cell r="A9" t="str">
            <v>A</v>
          </cell>
        </row>
      </sheetData>
      <sheetData sheetId="12767">
        <row r="9">
          <cell r="A9" t="str">
            <v>A</v>
          </cell>
        </row>
      </sheetData>
      <sheetData sheetId="12768">
        <row r="9">
          <cell r="A9" t="str">
            <v>A</v>
          </cell>
        </row>
      </sheetData>
      <sheetData sheetId="12769">
        <row r="9">
          <cell r="A9" t="str">
            <v>A</v>
          </cell>
        </row>
      </sheetData>
      <sheetData sheetId="12770">
        <row r="9">
          <cell r="A9" t="str">
            <v>A</v>
          </cell>
        </row>
      </sheetData>
      <sheetData sheetId="12771">
        <row r="9">
          <cell r="A9" t="str">
            <v>A</v>
          </cell>
        </row>
      </sheetData>
      <sheetData sheetId="12772">
        <row r="9">
          <cell r="A9" t="str">
            <v>A</v>
          </cell>
        </row>
      </sheetData>
      <sheetData sheetId="12773">
        <row r="9">
          <cell r="A9" t="str">
            <v>A</v>
          </cell>
        </row>
      </sheetData>
      <sheetData sheetId="12774">
        <row r="9">
          <cell r="A9" t="str">
            <v>A</v>
          </cell>
        </row>
      </sheetData>
      <sheetData sheetId="12775">
        <row r="9">
          <cell r="A9" t="str">
            <v>A</v>
          </cell>
        </row>
      </sheetData>
      <sheetData sheetId="12776">
        <row r="9">
          <cell r="A9" t="str">
            <v>A</v>
          </cell>
        </row>
      </sheetData>
      <sheetData sheetId="12777">
        <row r="9">
          <cell r="A9" t="str">
            <v>A</v>
          </cell>
        </row>
      </sheetData>
      <sheetData sheetId="12778">
        <row r="9">
          <cell r="A9" t="str">
            <v>A</v>
          </cell>
        </row>
      </sheetData>
      <sheetData sheetId="12779">
        <row r="9">
          <cell r="A9" t="str">
            <v>A</v>
          </cell>
        </row>
      </sheetData>
      <sheetData sheetId="12780">
        <row r="9">
          <cell r="A9" t="str">
            <v>A</v>
          </cell>
        </row>
      </sheetData>
      <sheetData sheetId="12781">
        <row r="9">
          <cell r="A9" t="str">
            <v>A</v>
          </cell>
        </row>
      </sheetData>
      <sheetData sheetId="12782">
        <row r="9">
          <cell r="A9" t="str">
            <v>A</v>
          </cell>
        </row>
      </sheetData>
      <sheetData sheetId="12783">
        <row r="9">
          <cell r="A9" t="str">
            <v>A</v>
          </cell>
        </row>
      </sheetData>
      <sheetData sheetId="12784">
        <row r="9">
          <cell r="A9" t="str">
            <v>A</v>
          </cell>
        </row>
      </sheetData>
      <sheetData sheetId="12785">
        <row r="9">
          <cell r="A9" t="str">
            <v>A</v>
          </cell>
        </row>
      </sheetData>
      <sheetData sheetId="12786">
        <row r="9">
          <cell r="A9" t="str">
            <v>A</v>
          </cell>
        </row>
      </sheetData>
      <sheetData sheetId="12787">
        <row r="9">
          <cell r="A9" t="str">
            <v>A</v>
          </cell>
        </row>
      </sheetData>
      <sheetData sheetId="12788">
        <row r="9">
          <cell r="A9" t="str">
            <v>A</v>
          </cell>
        </row>
      </sheetData>
      <sheetData sheetId="12789">
        <row r="9">
          <cell r="A9" t="str">
            <v>A</v>
          </cell>
        </row>
      </sheetData>
      <sheetData sheetId="12790">
        <row r="9">
          <cell r="A9" t="str">
            <v>A</v>
          </cell>
        </row>
      </sheetData>
      <sheetData sheetId="12791">
        <row r="9">
          <cell r="A9" t="str">
            <v>A</v>
          </cell>
        </row>
      </sheetData>
      <sheetData sheetId="12792">
        <row r="9">
          <cell r="A9" t="str">
            <v>A</v>
          </cell>
        </row>
      </sheetData>
      <sheetData sheetId="12793">
        <row r="9">
          <cell r="A9" t="str">
            <v>A</v>
          </cell>
        </row>
      </sheetData>
      <sheetData sheetId="12794">
        <row r="9">
          <cell r="A9" t="str">
            <v>A</v>
          </cell>
        </row>
      </sheetData>
      <sheetData sheetId="12795">
        <row r="9">
          <cell r="A9" t="str">
            <v>A</v>
          </cell>
        </row>
      </sheetData>
      <sheetData sheetId="12796">
        <row r="9">
          <cell r="A9" t="str">
            <v>A</v>
          </cell>
        </row>
      </sheetData>
      <sheetData sheetId="12797">
        <row r="9">
          <cell r="A9" t="str">
            <v>A</v>
          </cell>
        </row>
      </sheetData>
      <sheetData sheetId="12798">
        <row r="9">
          <cell r="A9" t="str">
            <v>A</v>
          </cell>
        </row>
      </sheetData>
      <sheetData sheetId="12799">
        <row r="9">
          <cell r="A9" t="str">
            <v>A</v>
          </cell>
        </row>
      </sheetData>
      <sheetData sheetId="12800">
        <row r="9">
          <cell r="A9" t="str">
            <v>A</v>
          </cell>
        </row>
      </sheetData>
      <sheetData sheetId="12801">
        <row r="9">
          <cell r="A9" t="str">
            <v>A</v>
          </cell>
        </row>
      </sheetData>
      <sheetData sheetId="12802">
        <row r="9">
          <cell r="A9" t="str">
            <v>A</v>
          </cell>
        </row>
      </sheetData>
      <sheetData sheetId="12803">
        <row r="9">
          <cell r="A9" t="str">
            <v>A</v>
          </cell>
        </row>
      </sheetData>
      <sheetData sheetId="12804">
        <row r="9">
          <cell r="A9" t="str">
            <v>A</v>
          </cell>
        </row>
      </sheetData>
      <sheetData sheetId="12805">
        <row r="9">
          <cell r="A9" t="str">
            <v>A</v>
          </cell>
        </row>
      </sheetData>
      <sheetData sheetId="12806">
        <row r="9">
          <cell r="A9" t="str">
            <v>A</v>
          </cell>
        </row>
      </sheetData>
      <sheetData sheetId="12807">
        <row r="9">
          <cell r="A9" t="str">
            <v>A</v>
          </cell>
        </row>
      </sheetData>
      <sheetData sheetId="12808">
        <row r="9">
          <cell r="A9" t="str">
            <v>A</v>
          </cell>
        </row>
      </sheetData>
      <sheetData sheetId="12809">
        <row r="9">
          <cell r="A9" t="str">
            <v>A</v>
          </cell>
        </row>
      </sheetData>
      <sheetData sheetId="12810">
        <row r="9">
          <cell r="A9" t="str">
            <v>A</v>
          </cell>
        </row>
      </sheetData>
      <sheetData sheetId="12811">
        <row r="9">
          <cell r="A9" t="str">
            <v>A</v>
          </cell>
        </row>
      </sheetData>
      <sheetData sheetId="12812">
        <row r="9">
          <cell r="A9" t="str">
            <v>A</v>
          </cell>
        </row>
      </sheetData>
      <sheetData sheetId="12813">
        <row r="9">
          <cell r="A9" t="str">
            <v>A</v>
          </cell>
        </row>
      </sheetData>
      <sheetData sheetId="12814">
        <row r="9">
          <cell r="A9" t="str">
            <v>A</v>
          </cell>
        </row>
      </sheetData>
      <sheetData sheetId="12815">
        <row r="9">
          <cell r="A9" t="str">
            <v>A</v>
          </cell>
        </row>
      </sheetData>
      <sheetData sheetId="12816">
        <row r="9">
          <cell r="A9" t="str">
            <v>A</v>
          </cell>
        </row>
      </sheetData>
      <sheetData sheetId="12817">
        <row r="9">
          <cell r="A9" t="str">
            <v>A</v>
          </cell>
        </row>
      </sheetData>
      <sheetData sheetId="12818">
        <row r="9">
          <cell r="A9" t="str">
            <v>A</v>
          </cell>
        </row>
      </sheetData>
      <sheetData sheetId="12819">
        <row r="9">
          <cell r="A9" t="str">
            <v>A</v>
          </cell>
        </row>
      </sheetData>
      <sheetData sheetId="12820">
        <row r="9">
          <cell r="A9" t="str">
            <v>A</v>
          </cell>
        </row>
      </sheetData>
      <sheetData sheetId="12821">
        <row r="9">
          <cell r="A9" t="str">
            <v>A</v>
          </cell>
        </row>
      </sheetData>
      <sheetData sheetId="12822">
        <row r="9">
          <cell r="A9" t="str">
            <v>A</v>
          </cell>
        </row>
      </sheetData>
      <sheetData sheetId="12823">
        <row r="9">
          <cell r="A9" t="str">
            <v>A</v>
          </cell>
        </row>
      </sheetData>
      <sheetData sheetId="12824">
        <row r="9">
          <cell r="A9" t="str">
            <v>A</v>
          </cell>
        </row>
      </sheetData>
      <sheetData sheetId="12825">
        <row r="9">
          <cell r="A9" t="str">
            <v>A</v>
          </cell>
        </row>
      </sheetData>
      <sheetData sheetId="12826">
        <row r="9">
          <cell r="A9" t="str">
            <v>A</v>
          </cell>
        </row>
      </sheetData>
      <sheetData sheetId="12827">
        <row r="9">
          <cell r="A9" t="str">
            <v>A</v>
          </cell>
        </row>
      </sheetData>
      <sheetData sheetId="12828">
        <row r="9">
          <cell r="A9" t="str">
            <v>A</v>
          </cell>
        </row>
      </sheetData>
      <sheetData sheetId="12829">
        <row r="9">
          <cell r="A9" t="str">
            <v>A</v>
          </cell>
        </row>
      </sheetData>
      <sheetData sheetId="12830">
        <row r="9">
          <cell r="A9" t="str">
            <v>A</v>
          </cell>
        </row>
      </sheetData>
      <sheetData sheetId="12831">
        <row r="9">
          <cell r="A9" t="str">
            <v>A</v>
          </cell>
        </row>
      </sheetData>
      <sheetData sheetId="12832">
        <row r="9">
          <cell r="A9" t="str">
            <v>A</v>
          </cell>
        </row>
      </sheetData>
      <sheetData sheetId="12833">
        <row r="9">
          <cell r="A9" t="str">
            <v>A</v>
          </cell>
        </row>
      </sheetData>
      <sheetData sheetId="12834">
        <row r="9">
          <cell r="A9" t="str">
            <v>A</v>
          </cell>
        </row>
      </sheetData>
      <sheetData sheetId="12835">
        <row r="9">
          <cell r="A9" t="str">
            <v>A</v>
          </cell>
        </row>
      </sheetData>
      <sheetData sheetId="12836">
        <row r="9">
          <cell r="A9" t="str">
            <v>A</v>
          </cell>
        </row>
      </sheetData>
      <sheetData sheetId="12837">
        <row r="9">
          <cell r="A9" t="str">
            <v>A</v>
          </cell>
        </row>
      </sheetData>
      <sheetData sheetId="12838">
        <row r="9">
          <cell r="A9" t="str">
            <v>A</v>
          </cell>
        </row>
      </sheetData>
      <sheetData sheetId="12839">
        <row r="9">
          <cell r="A9" t="str">
            <v>A</v>
          </cell>
        </row>
      </sheetData>
      <sheetData sheetId="12840">
        <row r="9">
          <cell r="A9" t="str">
            <v>A</v>
          </cell>
        </row>
      </sheetData>
      <sheetData sheetId="12841">
        <row r="9">
          <cell r="A9" t="str">
            <v>A</v>
          </cell>
        </row>
      </sheetData>
      <sheetData sheetId="12842">
        <row r="9">
          <cell r="A9" t="str">
            <v>A</v>
          </cell>
        </row>
      </sheetData>
      <sheetData sheetId="12843">
        <row r="9">
          <cell r="A9" t="str">
            <v>A</v>
          </cell>
        </row>
      </sheetData>
      <sheetData sheetId="12844">
        <row r="9">
          <cell r="A9" t="str">
            <v>A</v>
          </cell>
        </row>
      </sheetData>
      <sheetData sheetId="12845">
        <row r="9">
          <cell r="A9" t="str">
            <v>A</v>
          </cell>
        </row>
      </sheetData>
      <sheetData sheetId="12846">
        <row r="9">
          <cell r="A9" t="str">
            <v>A</v>
          </cell>
        </row>
      </sheetData>
      <sheetData sheetId="12847">
        <row r="9">
          <cell r="A9" t="str">
            <v>A</v>
          </cell>
        </row>
      </sheetData>
      <sheetData sheetId="12848">
        <row r="9">
          <cell r="A9" t="str">
            <v>A</v>
          </cell>
        </row>
      </sheetData>
      <sheetData sheetId="12849">
        <row r="9">
          <cell r="A9" t="str">
            <v>A</v>
          </cell>
        </row>
      </sheetData>
      <sheetData sheetId="12850">
        <row r="9">
          <cell r="A9" t="str">
            <v>A</v>
          </cell>
        </row>
      </sheetData>
      <sheetData sheetId="12851">
        <row r="9">
          <cell r="A9" t="str">
            <v>A</v>
          </cell>
        </row>
      </sheetData>
      <sheetData sheetId="12852">
        <row r="9">
          <cell r="A9" t="str">
            <v>A</v>
          </cell>
        </row>
      </sheetData>
      <sheetData sheetId="12853">
        <row r="9">
          <cell r="A9" t="str">
            <v>A</v>
          </cell>
        </row>
      </sheetData>
      <sheetData sheetId="12854">
        <row r="9">
          <cell r="A9" t="str">
            <v>A</v>
          </cell>
        </row>
      </sheetData>
      <sheetData sheetId="12855">
        <row r="9">
          <cell r="A9" t="str">
            <v>A</v>
          </cell>
        </row>
      </sheetData>
      <sheetData sheetId="12856">
        <row r="9">
          <cell r="A9" t="str">
            <v>A</v>
          </cell>
        </row>
      </sheetData>
      <sheetData sheetId="12857">
        <row r="9">
          <cell r="A9" t="str">
            <v>A</v>
          </cell>
        </row>
      </sheetData>
      <sheetData sheetId="12858">
        <row r="9">
          <cell r="A9" t="str">
            <v>A</v>
          </cell>
        </row>
      </sheetData>
      <sheetData sheetId="12859">
        <row r="9">
          <cell r="A9" t="str">
            <v>A</v>
          </cell>
        </row>
      </sheetData>
      <sheetData sheetId="12860">
        <row r="9">
          <cell r="A9" t="str">
            <v>A</v>
          </cell>
        </row>
      </sheetData>
      <sheetData sheetId="12861">
        <row r="9">
          <cell r="A9" t="str">
            <v>A</v>
          </cell>
        </row>
      </sheetData>
      <sheetData sheetId="12862">
        <row r="9">
          <cell r="A9" t="str">
            <v>A</v>
          </cell>
        </row>
      </sheetData>
      <sheetData sheetId="12863">
        <row r="9">
          <cell r="A9" t="str">
            <v>A</v>
          </cell>
        </row>
      </sheetData>
      <sheetData sheetId="12864">
        <row r="9">
          <cell r="A9" t="str">
            <v>A</v>
          </cell>
        </row>
      </sheetData>
      <sheetData sheetId="12865">
        <row r="9">
          <cell r="A9" t="str">
            <v>A</v>
          </cell>
        </row>
      </sheetData>
      <sheetData sheetId="12866">
        <row r="9">
          <cell r="A9" t="str">
            <v>A</v>
          </cell>
        </row>
      </sheetData>
      <sheetData sheetId="12867">
        <row r="9">
          <cell r="A9" t="str">
            <v>A</v>
          </cell>
        </row>
      </sheetData>
      <sheetData sheetId="12868">
        <row r="9">
          <cell r="A9" t="str">
            <v>A</v>
          </cell>
        </row>
      </sheetData>
      <sheetData sheetId="12869">
        <row r="9">
          <cell r="A9" t="str">
            <v>A</v>
          </cell>
        </row>
      </sheetData>
      <sheetData sheetId="12870">
        <row r="9">
          <cell r="A9" t="str">
            <v>A</v>
          </cell>
        </row>
      </sheetData>
      <sheetData sheetId="12871">
        <row r="9">
          <cell r="A9" t="str">
            <v>A</v>
          </cell>
        </row>
      </sheetData>
      <sheetData sheetId="12872">
        <row r="9">
          <cell r="A9" t="str">
            <v>A</v>
          </cell>
        </row>
      </sheetData>
      <sheetData sheetId="12873">
        <row r="9">
          <cell r="A9" t="str">
            <v>A</v>
          </cell>
        </row>
      </sheetData>
      <sheetData sheetId="12874">
        <row r="9">
          <cell r="A9" t="str">
            <v>A</v>
          </cell>
        </row>
      </sheetData>
      <sheetData sheetId="12875">
        <row r="9">
          <cell r="A9" t="str">
            <v>A</v>
          </cell>
        </row>
      </sheetData>
      <sheetData sheetId="12876">
        <row r="9">
          <cell r="A9" t="str">
            <v>A</v>
          </cell>
        </row>
      </sheetData>
      <sheetData sheetId="12877">
        <row r="9">
          <cell r="A9" t="str">
            <v>A</v>
          </cell>
        </row>
      </sheetData>
      <sheetData sheetId="12878">
        <row r="9">
          <cell r="A9" t="str">
            <v>A</v>
          </cell>
        </row>
      </sheetData>
      <sheetData sheetId="12879">
        <row r="9">
          <cell r="A9" t="str">
            <v>A</v>
          </cell>
        </row>
      </sheetData>
      <sheetData sheetId="12880">
        <row r="9">
          <cell r="A9" t="str">
            <v>A</v>
          </cell>
        </row>
      </sheetData>
      <sheetData sheetId="12881">
        <row r="9">
          <cell r="A9" t="str">
            <v>A</v>
          </cell>
        </row>
      </sheetData>
      <sheetData sheetId="12882">
        <row r="9">
          <cell r="A9" t="str">
            <v>A</v>
          </cell>
        </row>
      </sheetData>
      <sheetData sheetId="12883">
        <row r="9">
          <cell r="A9" t="str">
            <v>A</v>
          </cell>
        </row>
      </sheetData>
      <sheetData sheetId="12884">
        <row r="9">
          <cell r="A9" t="str">
            <v>A</v>
          </cell>
        </row>
      </sheetData>
      <sheetData sheetId="12885">
        <row r="9">
          <cell r="A9" t="str">
            <v>A</v>
          </cell>
        </row>
      </sheetData>
      <sheetData sheetId="12886">
        <row r="9">
          <cell r="A9" t="str">
            <v>A</v>
          </cell>
        </row>
      </sheetData>
      <sheetData sheetId="12887">
        <row r="9">
          <cell r="A9" t="str">
            <v>A</v>
          </cell>
        </row>
      </sheetData>
      <sheetData sheetId="12888">
        <row r="9">
          <cell r="A9" t="str">
            <v>A</v>
          </cell>
        </row>
      </sheetData>
      <sheetData sheetId="12889">
        <row r="9">
          <cell r="A9" t="str">
            <v>A</v>
          </cell>
        </row>
      </sheetData>
      <sheetData sheetId="12890">
        <row r="9">
          <cell r="A9" t="str">
            <v>A</v>
          </cell>
        </row>
      </sheetData>
      <sheetData sheetId="12891">
        <row r="9">
          <cell r="A9" t="str">
            <v>A</v>
          </cell>
        </row>
      </sheetData>
      <sheetData sheetId="12892">
        <row r="9">
          <cell r="A9" t="str">
            <v>A</v>
          </cell>
        </row>
      </sheetData>
      <sheetData sheetId="12893">
        <row r="9">
          <cell r="A9" t="str">
            <v>A</v>
          </cell>
        </row>
      </sheetData>
      <sheetData sheetId="12894">
        <row r="9">
          <cell r="A9" t="str">
            <v>A</v>
          </cell>
        </row>
      </sheetData>
      <sheetData sheetId="12895">
        <row r="9">
          <cell r="A9" t="str">
            <v>A</v>
          </cell>
        </row>
      </sheetData>
      <sheetData sheetId="12896">
        <row r="9">
          <cell r="A9" t="str">
            <v>A</v>
          </cell>
        </row>
      </sheetData>
      <sheetData sheetId="12897">
        <row r="9">
          <cell r="A9" t="str">
            <v>A</v>
          </cell>
        </row>
      </sheetData>
      <sheetData sheetId="12898">
        <row r="9">
          <cell r="A9" t="str">
            <v>A</v>
          </cell>
        </row>
      </sheetData>
      <sheetData sheetId="12899">
        <row r="9">
          <cell r="A9" t="str">
            <v>A</v>
          </cell>
        </row>
      </sheetData>
      <sheetData sheetId="12900">
        <row r="9">
          <cell r="A9" t="str">
            <v>A</v>
          </cell>
        </row>
      </sheetData>
      <sheetData sheetId="12901">
        <row r="9">
          <cell r="A9" t="str">
            <v>A</v>
          </cell>
        </row>
      </sheetData>
      <sheetData sheetId="12902">
        <row r="9">
          <cell r="A9" t="str">
            <v>A</v>
          </cell>
        </row>
      </sheetData>
      <sheetData sheetId="12903">
        <row r="9">
          <cell r="A9" t="str">
            <v>A</v>
          </cell>
        </row>
      </sheetData>
      <sheetData sheetId="12904">
        <row r="9">
          <cell r="A9" t="str">
            <v>A</v>
          </cell>
        </row>
      </sheetData>
      <sheetData sheetId="12905">
        <row r="9">
          <cell r="A9" t="str">
            <v>A</v>
          </cell>
        </row>
      </sheetData>
      <sheetData sheetId="12906">
        <row r="9">
          <cell r="A9" t="str">
            <v>A</v>
          </cell>
        </row>
      </sheetData>
      <sheetData sheetId="12907">
        <row r="9">
          <cell r="A9" t="str">
            <v>A</v>
          </cell>
        </row>
      </sheetData>
      <sheetData sheetId="12908">
        <row r="9">
          <cell r="A9" t="str">
            <v>A</v>
          </cell>
        </row>
      </sheetData>
      <sheetData sheetId="12909">
        <row r="9">
          <cell r="A9" t="str">
            <v>A</v>
          </cell>
        </row>
      </sheetData>
      <sheetData sheetId="12910">
        <row r="9">
          <cell r="A9" t="str">
            <v>A</v>
          </cell>
        </row>
      </sheetData>
      <sheetData sheetId="12911">
        <row r="9">
          <cell r="A9" t="str">
            <v>A</v>
          </cell>
        </row>
      </sheetData>
      <sheetData sheetId="12912">
        <row r="9">
          <cell r="A9" t="str">
            <v>A</v>
          </cell>
        </row>
      </sheetData>
      <sheetData sheetId="12913">
        <row r="9">
          <cell r="A9" t="str">
            <v>A</v>
          </cell>
        </row>
      </sheetData>
      <sheetData sheetId="12914">
        <row r="9">
          <cell r="A9" t="str">
            <v>A</v>
          </cell>
        </row>
      </sheetData>
      <sheetData sheetId="12915">
        <row r="9">
          <cell r="A9" t="str">
            <v>A</v>
          </cell>
        </row>
      </sheetData>
      <sheetData sheetId="12916">
        <row r="9">
          <cell r="A9" t="str">
            <v>A</v>
          </cell>
        </row>
      </sheetData>
      <sheetData sheetId="12917">
        <row r="9">
          <cell r="A9" t="str">
            <v>A</v>
          </cell>
        </row>
      </sheetData>
      <sheetData sheetId="12918">
        <row r="9">
          <cell r="A9" t="str">
            <v>A</v>
          </cell>
        </row>
      </sheetData>
      <sheetData sheetId="12919">
        <row r="9">
          <cell r="A9" t="str">
            <v>A</v>
          </cell>
        </row>
      </sheetData>
      <sheetData sheetId="12920">
        <row r="9">
          <cell r="A9" t="str">
            <v>A</v>
          </cell>
        </row>
      </sheetData>
      <sheetData sheetId="12921">
        <row r="9">
          <cell r="A9" t="str">
            <v>A</v>
          </cell>
        </row>
      </sheetData>
      <sheetData sheetId="12922">
        <row r="9">
          <cell r="A9" t="str">
            <v>A</v>
          </cell>
        </row>
      </sheetData>
      <sheetData sheetId="12923">
        <row r="9">
          <cell r="A9" t="str">
            <v>A</v>
          </cell>
        </row>
      </sheetData>
      <sheetData sheetId="12924">
        <row r="9">
          <cell r="A9" t="str">
            <v>A</v>
          </cell>
        </row>
      </sheetData>
      <sheetData sheetId="12925">
        <row r="9">
          <cell r="A9" t="str">
            <v>A</v>
          </cell>
        </row>
      </sheetData>
      <sheetData sheetId="12926">
        <row r="9">
          <cell r="A9" t="str">
            <v>A</v>
          </cell>
        </row>
      </sheetData>
      <sheetData sheetId="12927">
        <row r="9">
          <cell r="A9" t="str">
            <v>A</v>
          </cell>
        </row>
      </sheetData>
      <sheetData sheetId="12928">
        <row r="9">
          <cell r="A9" t="str">
            <v>A</v>
          </cell>
        </row>
      </sheetData>
      <sheetData sheetId="12929">
        <row r="9">
          <cell r="A9" t="str">
            <v>A</v>
          </cell>
        </row>
      </sheetData>
      <sheetData sheetId="12930">
        <row r="9">
          <cell r="A9" t="str">
            <v>A</v>
          </cell>
        </row>
      </sheetData>
      <sheetData sheetId="12931">
        <row r="9">
          <cell r="A9" t="str">
            <v>A</v>
          </cell>
        </row>
      </sheetData>
      <sheetData sheetId="12932">
        <row r="9">
          <cell r="A9" t="str">
            <v>A</v>
          </cell>
        </row>
      </sheetData>
      <sheetData sheetId="12933">
        <row r="9">
          <cell r="A9" t="str">
            <v>A</v>
          </cell>
        </row>
      </sheetData>
      <sheetData sheetId="12934">
        <row r="9">
          <cell r="A9" t="str">
            <v>A</v>
          </cell>
        </row>
      </sheetData>
      <sheetData sheetId="12935">
        <row r="9">
          <cell r="A9" t="str">
            <v>A</v>
          </cell>
        </row>
      </sheetData>
      <sheetData sheetId="12936">
        <row r="9">
          <cell r="A9" t="str">
            <v>A</v>
          </cell>
        </row>
      </sheetData>
      <sheetData sheetId="12937">
        <row r="9">
          <cell r="A9" t="str">
            <v>A</v>
          </cell>
        </row>
      </sheetData>
      <sheetData sheetId="12938">
        <row r="9">
          <cell r="A9" t="str">
            <v>A</v>
          </cell>
        </row>
      </sheetData>
      <sheetData sheetId="12939">
        <row r="9">
          <cell r="A9" t="str">
            <v>A</v>
          </cell>
        </row>
      </sheetData>
      <sheetData sheetId="12940">
        <row r="9">
          <cell r="A9" t="str">
            <v>A</v>
          </cell>
        </row>
      </sheetData>
      <sheetData sheetId="12941">
        <row r="9">
          <cell r="A9" t="str">
            <v>A</v>
          </cell>
        </row>
      </sheetData>
      <sheetData sheetId="12942">
        <row r="9">
          <cell r="A9" t="str">
            <v>A</v>
          </cell>
        </row>
      </sheetData>
      <sheetData sheetId="12943">
        <row r="9">
          <cell r="A9" t="str">
            <v>A</v>
          </cell>
        </row>
      </sheetData>
      <sheetData sheetId="12944">
        <row r="9">
          <cell r="A9" t="str">
            <v>A</v>
          </cell>
        </row>
      </sheetData>
      <sheetData sheetId="12945">
        <row r="9">
          <cell r="A9" t="str">
            <v>A</v>
          </cell>
        </row>
      </sheetData>
      <sheetData sheetId="12946">
        <row r="9">
          <cell r="A9" t="str">
            <v>A</v>
          </cell>
        </row>
      </sheetData>
      <sheetData sheetId="12947">
        <row r="9">
          <cell r="A9" t="str">
            <v>A</v>
          </cell>
        </row>
      </sheetData>
      <sheetData sheetId="12948">
        <row r="9">
          <cell r="A9" t="str">
            <v>A</v>
          </cell>
        </row>
      </sheetData>
      <sheetData sheetId="12949">
        <row r="9">
          <cell r="A9" t="str">
            <v>A</v>
          </cell>
        </row>
      </sheetData>
      <sheetData sheetId="12950">
        <row r="9">
          <cell r="A9" t="str">
            <v>A</v>
          </cell>
        </row>
      </sheetData>
      <sheetData sheetId="12951">
        <row r="9">
          <cell r="A9" t="str">
            <v>A</v>
          </cell>
        </row>
      </sheetData>
      <sheetData sheetId="12952">
        <row r="9">
          <cell r="A9" t="str">
            <v>A</v>
          </cell>
        </row>
      </sheetData>
      <sheetData sheetId="12953">
        <row r="9">
          <cell r="A9" t="str">
            <v>A</v>
          </cell>
        </row>
      </sheetData>
      <sheetData sheetId="12954">
        <row r="9">
          <cell r="A9" t="str">
            <v>A</v>
          </cell>
        </row>
      </sheetData>
      <sheetData sheetId="12955">
        <row r="9">
          <cell r="A9" t="str">
            <v>A</v>
          </cell>
        </row>
      </sheetData>
      <sheetData sheetId="12956">
        <row r="9">
          <cell r="A9" t="str">
            <v>A</v>
          </cell>
        </row>
      </sheetData>
      <sheetData sheetId="12957">
        <row r="9">
          <cell r="A9" t="str">
            <v>A</v>
          </cell>
        </row>
      </sheetData>
      <sheetData sheetId="12958">
        <row r="9">
          <cell r="A9" t="str">
            <v>A</v>
          </cell>
        </row>
      </sheetData>
      <sheetData sheetId="12959">
        <row r="9">
          <cell r="A9" t="str">
            <v>A</v>
          </cell>
        </row>
      </sheetData>
      <sheetData sheetId="12960">
        <row r="9">
          <cell r="A9" t="str">
            <v>A</v>
          </cell>
        </row>
      </sheetData>
      <sheetData sheetId="12961">
        <row r="9">
          <cell r="A9" t="str">
            <v>A</v>
          </cell>
        </row>
      </sheetData>
      <sheetData sheetId="12962">
        <row r="9">
          <cell r="A9" t="str">
            <v>A</v>
          </cell>
        </row>
      </sheetData>
      <sheetData sheetId="12963">
        <row r="9">
          <cell r="A9" t="str">
            <v>A</v>
          </cell>
        </row>
      </sheetData>
      <sheetData sheetId="12964">
        <row r="9">
          <cell r="A9" t="str">
            <v>A</v>
          </cell>
        </row>
      </sheetData>
      <sheetData sheetId="12965">
        <row r="9">
          <cell r="A9" t="str">
            <v>A</v>
          </cell>
        </row>
      </sheetData>
      <sheetData sheetId="12966">
        <row r="9">
          <cell r="A9" t="str">
            <v>A</v>
          </cell>
        </row>
      </sheetData>
      <sheetData sheetId="12967">
        <row r="9">
          <cell r="A9" t="str">
            <v>A</v>
          </cell>
        </row>
      </sheetData>
      <sheetData sheetId="12968">
        <row r="9">
          <cell r="A9" t="str">
            <v>A</v>
          </cell>
        </row>
      </sheetData>
      <sheetData sheetId="12969">
        <row r="9">
          <cell r="A9" t="str">
            <v>A</v>
          </cell>
        </row>
      </sheetData>
      <sheetData sheetId="12970">
        <row r="9">
          <cell r="A9" t="str">
            <v>A</v>
          </cell>
        </row>
      </sheetData>
      <sheetData sheetId="12971">
        <row r="9">
          <cell r="A9" t="str">
            <v>A</v>
          </cell>
        </row>
      </sheetData>
      <sheetData sheetId="12972">
        <row r="9">
          <cell r="A9" t="str">
            <v>A</v>
          </cell>
        </row>
      </sheetData>
      <sheetData sheetId="12973">
        <row r="9">
          <cell r="A9" t="str">
            <v>A</v>
          </cell>
        </row>
      </sheetData>
      <sheetData sheetId="12974">
        <row r="9">
          <cell r="A9" t="str">
            <v>A</v>
          </cell>
        </row>
      </sheetData>
      <sheetData sheetId="12975">
        <row r="9">
          <cell r="A9" t="str">
            <v>A</v>
          </cell>
        </row>
      </sheetData>
      <sheetData sheetId="12976">
        <row r="9">
          <cell r="A9" t="str">
            <v>A</v>
          </cell>
        </row>
      </sheetData>
      <sheetData sheetId="12977">
        <row r="9">
          <cell r="A9" t="str">
            <v>A</v>
          </cell>
        </row>
      </sheetData>
      <sheetData sheetId="12978">
        <row r="9">
          <cell r="A9" t="str">
            <v>A</v>
          </cell>
        </row>
      </sheetData>
      <sheetData sheetId="12979">
        <row r="9">
          <cell r="A9" t="str">
            <v>A</v>
          </cell>
        </row>
      </sheetData>
      <sheetData sheetId="12980">
        <row r="9">
          <cell r="A9" t="str">
            <v>A</v>
          </cell>
        </row>
      </sheetData>
      <sheetData sheetId="12981">
        <row r="9">
          <cell r="A9" t="str">
            <v>A</v>
          </cell>
        </row>
      </sheetData>
      <sheetData sheetId="12982">
        <row r="9">
          <cell r="A9" t="str">
            <v>A</v>
          </cell>
        </row>
      </sheetData>
      <sheetData sheetId="12983">
        <row r="9">
          <cell r="A9" t="str">
            <v>A</v>
          </cell>
        </row>
      </sheetData>
      <sheetData sheetId="12984">
        <row r="9">
          <cell r="A9" t="str">
            <v>A</v>
          </cell>
        </row>
      </sheetData>
      <sheetData sheetId="12985">
        <row r="9">
          <cell r="A9" t="str">
            <v>A</v>
          </cell>
        </row>
      </sheetData>
      <sheetData sheetId="12986">
        <row r="9">
          <cell r="A9" t="str">
            <v>A</v>
          </cell>
        </row>
      </sheetData>
      <sheetData sheetId="12987">
        <row r="9">
          <cell r="A9" t="str">
            <v>A</v>
          </cell>
        </row>
      </sheetData>
      <sheetData sheetId="12988">
        <row r="9">
          <cell r="A9" t="str">
            <v>A</v>
          </cell>
        </row>
      </sheetData>
      <sheetData sheetId="12989">
        <row r="9">
          <cell r="A9" t="str">
            <v>A</v>
          </cell>
        </row>
      </sheetData>
      <sheetData sheetId="12990">
        <row r="9">
          <cell r="A9" t="str">
            <v>A</v>
          </cell>
        </row>
      </sheetData>
      <sheetData sheetId="12991">
        <row r="9">
          <cell r="A9" t="str">
            <v>A</v>
          </cell>
        </row>
      </sheetData>
      <sheetData sheetId="12992">
        <row r="9">
          <cell r="A9" t="str">
            <v>A</v>
          </cell>
        </row>
      </sheetData>
      <sheetData sheetId="12993">
        <row r="9">
          <cell r="A9" t="str">
            <v>A</v>
          </cell>
        </row>
      </sheetData>
      <sheetData sheetId="12994">
        <row r="9">
          <cell r="A9" t="str">
            <v>A</v>
          </cell>
        </row>
      </sheetData>
      <sheetData sheetId="12995">
        <row r="9">
          <cell r="A9" t="str">
            <v>A</v>
          </cell>
        </row>
      </sheetData>
      <sheetData sheetId="12996">
        <row r="9">
          <cell r="A9" t="str">
            <v>A</v>
          </cell>
        </row>
      </sheetData>
      <sheetData sheetId="12997">
        <row r="9">
          <cell r="A9" t="str">
            <v>A</v>
          </cell>
        </row>
      </sheetData>
      <sheetData sheetId="12998">
        <row r="9">
          <cell r="A9" t="str">
            <v>A</v>
          </cell>
        </row>
      </sheetData>
      <sheetData sheetId="12999">
        <row r="9">
          <cell r="A9" t="str">
            <v>A</v>
          </cell>
        </row>
      </sheetData>
      <sheetData sheetId="13000">
        <row r="9">
          <cell r="A9" t="str">
            <v>A</v>
          </cell>
        </row>
      </sheetData>
      <sheetData sheetId="13001">
        <row r="9">
          <cell r="A9" t="str">
            <v>A</v>
          </cell>
        </row>
      </sheetData>
      <sheetData sheetId="13002">
        <row r="9">
          <cell r="A9" t="str">
            <v>A</v>
          </cell>
        </row>
      </sheetData>
      <sheetData sheetId="13003">
        <row r="9">
          <cell r="A9" t="str">
            <v>A</v>
          </cell>
        </row>
      </sheetData>
      <sheetData sheetId="13004">
        <row r="9">
          <cell r="A9" t="str">
            <v>A</v>
          </cell>
        </row>
      </sheetData>
      <sheetData sheetId="13005">
        <row r="9">
          <cell r="A9" t="str">
            <v>A</v>
          </cell>
        </row>
      </sheetData>
      <sheetData sheetId="13006">
        <row r="9">
          <cell r="A9" t="str">
            <v>A</v>
          </cell>
        </row>
      </sheetData>
      <sheetData sheetId="13007">
        <row r="9">
          <cell r="A9" t="str">
            <v>A</v>
          </cell>
        </row>
      </sheetData>
      <sheetData sheetId="13008">
        <row r="9">
          <cell r="A9" t="str">
            <v>A</v>
          </cell>
        </row>
      </sheetData>
      <sheetData sheetId="13009">
        <row r="9">
          <cell r="A9" t="str">
            <v>A</v>
          </cell>
        </row>
      </sheetData>
      <sheetData sheetId="13010">
        <row r="9">
          <cell r="A9" t="str">
            <v>A</v>
          </cell>
        </row>
      </sheetData>
      <sheetData sheetId="13011">
        <row r="9">
          <cell r="A9" t="str">
            <v>A</v>
          </cell>
        </row>
      </sheetData>
      <sheetData sheetId="13012">
        <row r="9">
          <cell r="A9" t="str">
            <v>A</v>
          </cell>
        </row>
      </sheetData>
      <sheetData sheetId="13013">
        <row r="9">
          <cell r="A9" t="str">
            <v>A</v>
          </cell>
        </row>
      </sheetData>
      <sheetData sheetId="13014">
        <row r="9">
          <cell r="A9" t="str">
            <v>A</v>
          </cell>
        </row>
      </sheetData>
      <sheetData sheetId="13015">
        <row r="9">
          <cell r="A9" t="str">
            <v>A</v>
          </cell>
        </row>
      </sheetData>
      <sheetData sheetId="13016">
        <row r="9">
          <cell r="A9" t="str">
            <v>A</v>
          </cell>
        </row>
      </sheetData>
      <sheetData sheetId="13017">
        <row r="9">
          <cell r="A9" t="str">
            <v>A</v>
          </cell>
        </row>
      </sheetData>
      <sheetData sheetId="13018">
        <row r="9">
          <cell r="A9" t="str">
            <v>A</v>
          </cell>
        </row>
      </sheetData>
      <sheetData sheetId="13019">
        <row r="9">
          <cell r="A9" t="str">
            <v>A</v>
          </cell>
        </row>
      </sheetData>
      <sheetData sheetId="13020">
        <row r="9">
          <cell r="A9" t="str">
            <v>A</v>
          </cell>
        </row>
      </sheetData>
      <sheetData sheetId="13021">
        <row r="9">
          <cell r="A9" t="str">
            <v>A</v>
          </cell>
        </row>
      </sheetData>
      <sheetData sheetId="13022">
        <row r="9">
          <cell r="A9" t="str">
            <v>A</v>
          </cell>
        </row>
      </sheetData>
      <sheetData sheetId="13023">
        <row r="9">
          <cell r="A9" t="str">
            <v>A</v>
          </cell>
        </row>
      </sheetData>
      <sheetData sheetId="13024">
        <row r="9">
          <cell r="A9" t="str">
            <v>A</v>
          </cell>
        </row>
      </sheetData>
      <sheetData sheetId="13025">
        <row r="9">
          <cell r="A9" t="str">
            <v>A</v>
          </cell>
        </row>
      </sheetData>
      <sheetData sheetId="13026">
        <row r="9">
          <cell r="A9" t="str">
            <v>A</v>
          </cell>
        </row>
      </sheetData>
      <sheetData sheetId="13027">
        <row r="9">
          <cell r="A9" t="str">
            <v>A</v>
          </cell>
        </row>
      </sheetData>
      <sheetData sheetId="13028">
        <row r="9">
          <cell r="A9" t="str">
            <v>A</v>
          </cell>
        </row>
      </sheetData>
      <sheetData sheetId="13029">
        <row r="9">
          <cell r="A9" t="str">
            <v>A</v>
          </cell>
        </row>
      </sheetData>
      <sheetData sheetId="13030">
        <row r="9">
          <cell r="A9" t="str">
            <v>A</v>
          </cell>
        </row>
      </sheetData>
      <sheetData sheetId="13031">
        <row r="9">
          <cell r="A9" t="str">
            <v>A</v>
          </cell>
        </row>
      </sheetData>
      <sheetData sheetId="13032">
        <row r="9">
          <cell r="A9" t="str">
            <v>A</v>
          </cell>
        </row>
      </sheetData>
      <sheetData sheetId="13033">
        <row r="9">
          <cell r="A9" t="str">
            <v>A</v>
          </cell>
        </row>
      </sheetData>
      <sheetData sheetId="13034">
        <row r="9">
          <cell r="A9" t="str">
            <v>A</v>
          </cell>
        </row>
      </sheetData>
      <sheetData sheetId="13035">
        <row r="9">
          <cell r="A9" t="str">
            <v>A</v>
          </cell>
        </row>
      </sheetData>
      <sheetData sheetId="13036">
        <row r="9">
          <cell r="A9" t="str">
            <v>A</v>
          </cell>
        </row>
      </sheetData>
      <sheetData sheetId="13037">
        <row r="9">
          <cell r="A9" t="str">
            <v>A</v>
          </cell>
        </row>
      </sheetData>
      <sheetData sheetId="13038">
        <row r="9">
          <cell r="A9" t="str">
            <v>A</v>
          </cell>
        </row>
      </sheetData>
      <sheetData sheetId="13039">
        <row r="9">
          <cell r="A9" t="str">
            <v>A</v>
          </cell>
        </row>
      </sheetData>
      <sheetData sheetId="13040">
        <row r="9">
          <cell r="A9" t="str">
            <v>A</v>
          </cell>
        </row>
      </sheetData>
      <sheetData sheetId="13041">
        <row r="9">
          <cell r="A9" t="str">
            <v>A</v>
          </cell>
        </row>
      </sheetData>
      <sheetData sheetId="13042">
        <row r="9">
          <cell r="A9" t="str">
            <v>A</v>
          </cell>
        </row>
      </sheetData>
      <sheetData sheetId="13043">
        <row r="9">
          <cell r="A9" t="str">
            <v>A</v>
          </cell>
        </row>
      </sheetData>
      <sheetData sheetId="13044">
        <row r="9">
          <cell r="A9" t="str">
            <v>A</v>
          </cell>
        </row>
      </sheetData>
      <sheetData sheetId="13045">
        <row r="9">
          <cell r="A9" t="str">
            <v>A</v>
          </cell>
        </row>
      </sheetData>
      <sheetData sheetId="13046">
        <row r="9">
          <cell r="A9" t="str">
            <v>A</v>
          </cell>
        </row>
      </sheetData>
      <sheetData sheetId="13047">
        <row r="9">
          <cell r="A9" t="str">
            <v>A</v>
          </cell>
        </row>
      </sheetData>
      <sheetData sheetId="13048">
        <row r="9">
          <cell r="A9" t="str">
            <v>A</v>
          </cell>
        </row>
      </sheetData>
      <sheetData sheetId="13049">
        <row r="9">
          <cell r="A9" t="str">
            <v>A</v>
          </cell>
        </row>
      </sheetData>
      <sheetData sheetId="13050">
        <row r="9">
          <cell r="A9" t="str">
            <v>A</v>
          </cell>
        </row>
      </sheetData>
      <sheetData sheetId="13051">
        <row r="9">
          <cell r="A9" t="str">
            <v>A</v>
          </cell>
        </row>
      </sheetData>
      <sheetData sheetId="13052">
        <row r="9">
          <cell r="A9" t="str">
            <v>A</v>
          </cell>
        </row>
      </sheetData>
      <sheetData sheetId="13053">
        <row r="9">
          <cell r="A9" t="str">
            <v>A</v>
          </cell>
        </row>
      </sheetData>
      <sheetData sheetId="13054">
        <row r="9">
          <cell r="A9" t="str">
            <v>A</v>
          </cell>
        </row>
      </sheetData>
      <sheetData sheetId="13055">
        <row r="9">
          <cell r="A9" t="str">
            <v>A</v>
          </cell>
        </row>
      </sheetData>
      <sheetData sheetId="13056">
        <row r="9">
          <cell r="A9" t="str">
            <v>A</v>
          </cell>
        </row>
      </sheetData>
      <sheetData sheetId="13057">
        <row r="9">
          <cell r="A9" t="str">
            <v>A</v>
          </cell>
        </row>
      </sheetData>
      <sheetData sheetId="13058">
        <row r="9">
          <cell r="A9" t="str">
            <v>A</v>
          </cell>
        </row>
      </sheetData>
      <sheetData sheetId="13059">
        <row r="9">
          <cell r="A9" t="str">
            <v>A</v>
          </cell>
        </row>
      </sheetData>
      <sheetData sheetId="13060">
        <row r="9">
          <cell r="A9" t="str">
            <v>A</v>
          </cell>
        </row>
      </sheetData>
      <sheetData sheetId="13061">
        <row r="9">
          <cell r="A9" t="str">
            <v>A</v>
          </cell>
        </row>
      </sheetData>
      <sheetData sheetId="13062">
        <row r="9">
          <cell r="A9" t="str">
            <v>A</v>
          </cell>
        </row>
      </sheetData>
      <sheetData sheetId="13063">
        <row r="9">
          <cell r="A9" t="str">
            <v>A</v>
          </cell>
        </row>
      </sheetData>
      <sheetData sheetId="13064">
        <row r="9">
          <cell r="A9" t="str">
            <v>A</v>
          </cell>
        </row>
      </sheetData>
      <sheetData sheetId="13065">
        <row r="9">
          <cell r="A9" t="str">
            <v>A</v>
          </cell>
        </row>
      </sheetData>
      <sheetData sheetId="13066">
        <row r="9">
          <cell r="A9" t="str">
            <v>A</v>
          </cell>
        </row>
      </sheetData>
      <sheetData sheetId="13067">
        <row r="9">
          <cell r="A9" t="str">
            <v>A</v>
          </cell>
        </row>
      </sheetData>
      <sheetData sheetId="13068">
        <row r="9">
          <cell r="A9" t="str">
            <v>A</v>
          </cell>
        </row>
      </sheetData>
      <sheetData sheetId="13069">
        <row r="9">
          <cell r="A9" t="str">
            <v>A</v>
          </cell>
        </row>
      </sheetData>
      <sheetData sheetId="13070">
        <row r="9">
          <cell r="A9" t="str">
            <v>A</v>
          </cell>
        </row>
      </sheetData>
      <sheetData sheetId="13071">
        <row r="9">
          <cell r="A9" t="str">
            <v>A</v>
          </cell>
        </row>
      </sheetData>
      <sheetData sheetId="13072">
        <row r="9">
          <cell r="A9" t="str">
            <v>A</v>
          </cell>
        </row>
      </sheetData>
      <sheetData sheetId="13073">
        <row r="9">
          <cell r="A9" t="str">
            <v>A</v>
          </cell>
        </row>
      </sheetData>
      <sheetData sheetId="13074">
        <row r="9">
          <cell r="A9" t="str">
            <v>A</v>
          </cell>
        </row>
      </sheetData>
      <sheetData sheetId="13075">
        <row r="9">
          <cell r="A9" t="str">
            <v>A</v>
          </cell>
        </row>
      </sheetData>
      <sheetData sheetId="13076">
        <row r="9">
          <cell r="A9" t="str">
            <v>A</v>
          </cell>
        </row>
      </sheetData>
      <sheetData sheetId="13077">
        <row r="9">
          <cell r="A9" t="str">
            <v>A</v>
          </cell>
        </row>
      </sheetData>
      <sheetData sheetId="13078">
        <row r="9">
          <cell r="A9" t="str">
            <v>A</v>
          </cell>
        </row>
      </sheetData>
      <sheetData sheetId="13079">
        <row r="9">
          <cell r="A9" t="str">
            <v>A</v>
          </cell>
        </row>
      </sheetData>
      <sheetData sheetId="13080">
        <row r="9">
          <cell r="A9" t="str">
            <v>A</v>
          </cell>
        </row>
      </sheetData>
      <sheetData sheetId="13081">
        <row r="9">
          <cell r="A9" t="str">
            <v>A</v>
          </cell>
        </row>
      </sheetData>
      <sheetData sheetId="13082">
        <row r="9">
          <cell r="A9" t="str">
            <v>A</v>
          </cell>
        </row>
      </sheetData>
      <sheetData sheetId="13083">
        <row r="9">
          <cell r="A9" t="str">
            <v>A</v>
          </cell>
        </row>
      </sheetData>
      <sheetData sheetId="13084">
        <row r="9">
          <cell r="A9" t="str">
            <v>A</v>
          </cell>
        </row>
      </sheetData>
      <sheetData sheetId="13085">
        <row r="9">
          <cell r="A9" t="str">
            <v>A</v>
          </cell>
        </row>
      </sheetData>
      <sheetData sheetId="13086">
        <row r="9">
          <cell r="A9" t="str">
            <v>A</v>
          </cell>
        </row>
      </sheetData>
      <sheetData sheetId="13087">
        <row r="9">
          <cell r="A9" t="str">
            <v>A</v>
          </cell>
        </row>
      </sheetData>
      <sheetData sheetId="13088">
        <row r="9">
          <cell r="A9" t="str">
            <v>A</v>
          </cell>
        </row>
      </sheetData>
      <sheetData sheetId="13089">
        <row r="9">
          <cell r="A9" t="str">
            <v>A</v>
          </cell>
        </row>
      </sheetData>
      <sheetData sheetId="13090">
        <row r="9">
          <cell r="A9" t="str">
            <v>A</v>
          </cell>
        </row>
      </sheetData>
      <sheetData sheetId="13091">
        <row r="9">
          <cell r="A9" t="str">
            <v>A</v>
          </cell>
        </row>
      </sheetData>
      <sheetData sheetId="13092">
        <row r="9">
          <cell r="A9" t="str">
            <v>A</v>
          </cell>
        </row>
      </sheetData>
      <sheetData sheetId="13093">
        <row r="9">
          <cell r="A9" t="str">
            <v>A</v>
          </cell>
        </row>
      </sheetData>
      <sheetData sheetId="13094">
        <row r="9">
          <cell r="A9" t="str">
            <v>A</v>
          </cell>
        </row>
      </sheetData>
      <sheetData sheetId="13095">
        <row r="9">
          <cell r="A9" t="str">
            <v>A</v>
          </cell>
        </row>
      </sheetData>
      <sheetData sheetId="13096">
        <row r="9">
          <cell r="A9" t="str">
            <v>A</v>
          </cell>
        </row>
      </sheetData>
      <sheetData sheetId="13097">
        <row r="9">
          <cell r="A9" t="str">
            <v>A</v>
          </cell>
        </row>
      </sheetData>
      <sheetData sheetId="13098">
        <row r="9">
          <cell r="A9" t="str">
            <v>A</v>
          </cell>
        </row>
      </sheetData>
      <sheetData sheetId="13099">
        <row r="9">
          <cell r="A9" t="str">
            <v>A</v>
          </cell>
        </row>
      </sheetData>
      <sheetData sheetId="13100">
        <row r="9">
          <cell r="A9" t="str">
            <v>A</v>
          </cell>
        </row>
      </sheetData>
      <sheetData sheetId="13101">
        <row r="9">
          <cell r="A9" t="str">
            <v>A</v>
          </cell>
        </row>
      </sheetData>
      <sheetData sheetId="13102">
        <row r="9">
          <cell r="A9" t="str">
            <v>A</v>
          </cell>
        </row>
      </sheetData>
      <sheetData sheetId="13103">
        <row r="9">
          <cell r="A9" t="str">
            <v>A</v>
          </cell>
        </row>
      </sheetData>
      <sheetData sheetId="13104">
        <row r="9">
          <cell r="A9" t="str">
            <v>A</v>
          </cell>
        </row>
      </sheetData>
      <sheetData sheetId="13105">
        <row r="9">
          <cell r="A9" t="str">
            <v>A</v>
          </cell>
        </row>
      </sheetData>
      <sheetData sheetId="13106">
        <row r="9">
          <cell r="A9" t="str">
            <v>A</v>
          </cell>
        </row>
      </sheetData>
      <sheetData sheetId="13107">
        <row r="9">
          <cell r="A9" t="str">
            <v>A</v>
          </cell>
        </row>
      </sheetData>
      <sheetData sheetId="13108">
        <row r="9">
          <cell r="A9" t="str">
            <v>A</v>
          </cell>
        </row>
      </sheetData>
      <sheetData sheetId="13109">
        <row r="9">
          <cell r="A9" t="str">
            <v>A</v>
          </cell>
        </row>
      </sheetData>
      <sheetData sheetId="13110">
        <row r="9">
          <cell r="A9" t="str">
            <v>A</v>
          </cell>
        </row>
      </sheetData>
      <sheetData sheetId="13111">
        <row r="9">
          <cell r="A9" t="str">
            <v>A</v>
          </cell>
        </row>
      </sheetData>
      <sheetData sheetId="13112">
        <row r="9">
          <cell r="A9" t="str">
            <v>A</v>
          </cell>
        </row>
      </sheetData>
      <sheetData sheetId="13113">
        <row r="9">
          <cell r="A9" t="str">
            <v>A</v>
          </cell>
        </row>
      </sheetData>
      <sheetData sheetId="13114">
        <row r="9">
          <cell r="A9" t="str">
            <v>A</v>
          </cell>
        </row>
      </sheetData>
      <sheetData sheetId="13115">
        <row r="9">
          <cell r="A9" t="str">
            <v>A</v>
          </cell>
        </row>
      </sheetData>
      <sheetData sheetId="13116">
        <row r="9">
          <cell r="A9" t="str">
            <v>A</v>
          </cell>
        </row>
      </sheetData>
      <sheetData sheetId="13117">
        <row r="9">
          <cell r="A9" t="str">
            <v>A</v>
          </cell>
        </row>
      </sheetData>
      <sheetData sheetId="13118">
        <row r="9">
          <cell r="A9" t="str">
            <v>A</v>
          </cell>
        </row>
      </sheetData>
      <sheetData sheetId="13119">
        <row r="9">
          <cell r="A9" t="str">
            <v>A</v>
          </cell>
        </row>
      </sheetData>
      <sheetData sheetId="13120">
        <row r="9">
          <cell r="A9" t="str">
            <v>A</v>
          </cell>
        </row>
      </sheetData>
      <sheetData sheetId="13121">
        <row r="9">
          <cell r="A9" t="str">
            <v>A</v>
          </cell>
        </row>
      </sheetData>
      <sheetData sheetId="13122">
        <row r="9">
          <cell r="A9" t="str">
            <v>A</v>
          </cell>
        </row>
      </sheetData>
      <sheetData sheetId="13123">
        <row r="9">
          <cell r="A9" t="str">
            <v>A</v>
          </cell>
        </row>
      </sheetData>
      <sheetData sheetId="13124">
        <row r="9">
          <cell r="A9" t="str">
            <v>A</v>
          </cell>
        </row>
      </sheetData>
      <sheetData sheetId="13125">
        <row r="9">
          <cell r="A9" t="str">
            <v>A</v>
          </cell>
        </row>
      </sheetData>
      <sheetData sheetId="13126">
        <row r="9">
          <cell r="A9" t="str">
            <v>A</v>
          </cell>
        </row>
      </sheetData>
      <sheetData sheetId="13127">
        <row r="9">
          <cell r="A9" t="str">
            <v>A</v>
          </cell>
        </row>
      </sheetData>
      <sheetData sheetId="13128">
        <row r="9">
          <cell r="A9" t="str">
            <v>A</v>
          </cell>
        </row>
      </sheetData>
      <sheetData sheetId="13129">
        <row r="9">
          <cell r="A9" t="str">
            <v>A</v>
          </cell>
        </row>
      </sheetData>
      <sheetData sheetId="13130">
        <row r="9">
          <cell r="A9" t="str">
            <v>A</v>
          </cell>
        </row>
      </sheetData>
      <sheetData sheetId="13131">
        <row r="9">
          <cell r="A9" t="str">
            <v>A</v>
          </cell>
        </row>
      </sheetData>
      <sheetData sheetId="13132">
        <row r="9">
          <cell r="A9" t="str">
            <v>A</v>
          </cell>
        </row>
      </sheetData>
      <sheetData sheetId="13133">
        <row r="9">
          <cell r="A9" t="str">
            <v>A</v>
          </cell>
        </row>
      </sheetData>
      <sheetData sheetId="13134">
        <row r="9">
          <cell r="A9" t="str">
            <v>A</v>
          </cell>
        </row>
      </sheetData>
      <sheetData sheetId="13135">
        <row r="9">
          <cell r="A9" t="str">
            <v>A</v>
          </cell>
        </row>
      </sheetData>
      <sheetData sheetId="13136">
        <row r="9">
          <cell r="A9" t="str">
            <v>A</v>
          </cell>
        </row>
      </sheetData>
      <sheetData sheetId="13137">
        <row r="9">
          <cell r="A9" t="str">
            <v>A</v>
          </cell>
        </row>
      </sheetData>
      <sheetData sheetId="13138">
        <row r="9">
          <cell r="A9" t="str">
            <v>A</v>
          </cell>
        </row>
      </sheetData>
      <sheetData sheetId="13139">
        <row r="9">
          <cell r="A9" t="str">
            <v>A</v>
          </cell>
        </row>
      </sheetData>
      <sheetData sheetId="13140">
        <row r="9">
          <cell r="A9" t="str">
            <v>A</v>
          </cell>
        </row>
      </sheetData>
      <sheetData sheetId="13141">
        <row r="9">
          <cell r="A9" t="str">
            <v>A</v>
          </cell>
        </row>
      </sheetData>
      <sheetData sheetId="13142">
        <row r="9">
          <cell r="A9" t="str">
            <v>A</v>
          </cell>
        </row>
      </sheetData>
      <sheetData sheetId="13143">
        <row r="9">
          <cell r="A9" t="str">
            <v>A</v>
          </cell>
        </row>
      </sheetData>
      <sheetData sheetId="13144">
        <row r="9">
          <cell r="A9" t="str">
            <v>A</v>
          </cell>
        </row>
      </sheetData>
      <sheetData sheetId="13145">
        <row r="9">
          <cell r="A9" t="str">
            <v>A</v>
          </cell>
        </row>
      </sheetData>
      <sheetData sheetId="13146">
        <row r="9">
          <cell r="A9" t="str">
            <v>A</v>
          </cell>
        </row>
      </sheetData>
      <sheetData sheetId="13147">
        <row r="9">
          <cell r="A9" t="str">
            <v>A</v>
          </cell>
        </row>
      </sheetData>
      <sheetData sheetId="13148">
        <row r="9">
          <cell r="A9" t="str">
            <v>A</v>
          </cell>
        </row>
      </sheetData>
      <sheetData sheetId="13149">
        <row r="9">
          <cell r="A9" t="str">
            <v>A</v>
          </cell>
        </row>
      </sheetData>
      <sheetData sheetId="13150">
        <row r="9">
          <cell r="A9" t="str">
            <v>A</v>
          </cell>
        </row>
      </sheetData>
      <sheetData sheetId="13151">
        <row r="9">
          <cell r="A9" t="str">
            <v>A</v>
          </cell>
        </row>
      </sheetData>
      <sheetData sheetId="13152">
        <row r="9">
          <cell r="A9" t="str">
            <v>A</v>
          </cell>
        </row>
      </sheetData>
      <sheetData sheetId="13153">
        <row r="9">
          <cell r="A9" t="str">
            <v>A</v>
          </cell>
        </row>
      </sheetData>
      <sheetData sheetId="13154">
        <row r="9">
          <cell r="A9" t="str">
            <v>A</v>
          </cell>
        </row>
      </sheetData>
      <sheetData sheetId="13155">
        <row r="9">
          <cell r="A9" t="str">
            <v>A</v>
          </cell>
        </row>
      </sheetData>
      <sheetData sheetId="13156">
        <row r="9">
          <cell r="A9" t="str">
            <v>A</v>
          </cell>
        </row>
      </sheetData>
      <sheetData sheetId="13157">
        <row r="9">
          <cell r="A9" t="str">
            <v>A</v>
          </cell>
        </row>
      </sheetData>
      <sheetData sheetId="13158">
        <row r="9">
          <cell r="A9" t="str">
            <v>A</v>
          </cell>
        </row>
      </sheetData>
      <sheetData sheetId="13159">
        <row r="9">
          <cell r="A9" t="str">
            <v>A</v>
          </cell>
        </row>
      </sheetData>
      <sheetData sheetId="13160">
        <row r="9">
          <cell r="A9" t="str">
            <v>A</v>
          </cell>
        </row>
      </sheetData>
      <sheetData sheetId="13161">
        <row r="9">
          <cell r="A9" t="str">
            <v>A</v>
          </cell>
        </row>
      </sheetData>
      <sheetData sheetId="13162">
        <row r="9">
          <cell r="A9" t="str">
            <v>A</v>
          </cell>
        </row>
      </sheetData>
      <sheetData sheetId="13163">
        <row r="9">
          <cell r="A9" t="str">
            <v>A</v>
          </cell>
        </row>
      </sheetData>
      <sheetData sheetId="13164">
        <row r="9">
          <cell r="A9" t="str">
            <v>A</v>
          </cell>
        </row>
      </sheetData>
      <sheetData sheetId="13165">
        <row r="9">
          <cell r="A9" t="str">
            <v>A</v>
          </cell>
        </row>
      </sheetData>
      <sheetData sheetId="13166">
        <row r="9">
          <cell r="A9" t="str">
            <v>A</v>
          </cell>
        </row>
      </sheetData>
      <sheetData sheetId="13167">
        <row r="9">
          <cell r="A9" t="str">
            <v>A</v>
          </cell>
        </row>
      </sheetData>
      <sheetData sheetId="13168">
        <row r="9">
          <cell r="A9" t="str">
            <v>A</v>
          </cell>
        </row>
      </sheetData>
      <sheetData sheetId="13169">
        <row r="9">
          <cell r="A9" t="str">
            <v>A</v>
          </cell>
        </row>
      </sheetData>
      <sheetData sheetId="13170">
        <row r="9">
          <cell r="A9" t="str">
            <v>A</v>
          </cell>
        </row>
      </sheetData>
      <sheetData sheetId="13171">
        <row r="9">
          <cell r="A9" t="str">
            <v>A</v>
          </cell>
        </row>
      </sheetData>
      <sheetData sheetId="13172">
        <row r="9">
          <cell r="A9" t="str">
            <v>A</v>
          </cell>
        </row>
      </sheetData>
      <sheetData sheetId="13173">
        <row r="9">
          <cell r="A9" t="str">
            <v>A</v>
          </cell>
        </row>
      </sheetData>
      <sheetData sheetId="13174">
        <row r="9">
          <cell r="A9" t="str">
            <v>A</v>
          </cell>
        </row>
      </sheetData>
      <sheetData sheetId="13175">
        <row r="9">
          <cell r="A9" t="str">
            <v>A</v>
          </cell>
        </row>
      </sheetData>
      <sheetData sheetId="13176">
        <row r="9">
          <cell r="A9" t="str">
            <v>A</v>
          </cell>
        </row>
      </sheetData>
      <sheetData sheetId="13177">
        <row r="9">
          <cell r="A9" t="str">
            <v>A</v>
          </cell>
        </row>
      </sheetData>
      <sheetData sheetId="13178">
        <row r="9">
          <cell r="A9" t="str">
            <v>A</v>
          </cell>
        </row>
      </sheetData>
      <sheetData sheetId="13179">
        <row r="9">
          <cell r="A9" t="str">
            <v>A</v>
          </cell>
        </row>
      </sheetData>
      <sheetData sheetId="13180">
        <row r="9">
          <cell r="A9" t="str">
            <v>A</v>
          </cell>
        </row>
      </sheetData>
      <sheetData sheetId="13181">
        <row r="9">
          <cell r="A9" t="str">
            <v>A</v>
          </cell>
        </row>
      </sheetData>
      <sheetData sheetId="13182">
        <row r="9">
          <cell r="A9" t="str">
            <v>A</v>
          </cell>
        </row>
      </sheetData>
      <sheetData sheetId="13183">
        <row r="9">
          <cell r="A9" t="str">
            <v>A</v>
          </cell>
        </row>
      </sheetData>
      <sheetData sheetId="13184">
        <row r="9">
          <cell r="A9" t="str">
            <v>A</v>
          </cell>
        </row>
      </sheetData>
      <sheetData sheetId="13185">
        <row r="9">
          <cell r="A9" t="str">
            <v>A</v>
          </cell>
        </row>
      </sheetData>
      <sheetData sheetId="13186">
        <row r="9">
          <cell r="A9" t="str">
            <v>A</v>
          </cell>
        </row>
      </sheetData>
      <sheetData sheetId="13187">
        <row r="9">
          <cell r="A9" t="str">
            <v>A</v>
          </cell>
        </row>
      </sheetData>
      <sheetData sheetId="13188">
        <row r="9">
          <cell r="A9" t="str">
            <v>A</v>
          </cell>
        </row>
      </sheetData>
      <sheetData sheetId="13189">
        <row r="9">
          <cell r="A9" t="str">
            <v>A</v>
          </cell>
        </row>
      </sheetData>
      <sheetData sheetId="13190">
        <row r="9">
          <cell r="A9" t="str">
            <v>A</v>
          </cell>
        </row>
      </sheetData>
      <sheetData sheetId="13191">
        <row r="9">
          <cell r="A9" t="str">
            <v>A</v>
          </cell>
        </row>
      </sheetData>
      <sheetData sheetId="13192">
        <row r="9">
          <cell r="A9" t="str">
            <v>A</v>
          </cell>
        </row>
      </sheetData>
      <sheetData sheetId="13193">
        <row r="9">
          <cell r="A9" t="str">
            <v>A</v>
          </cell>
        </row>
      </sheetData>
      <sheetData sheetId="13194">
        <row r="9">
          <cell r="A9" t="str">
            <v>A</v>
          </cell>
        </row>
      </sheetData>
      <sheetData sheetId="13195">
        <row r="9">
          <cell r="A9" t="str">
            <v>A</v>
          </cell>
        </row>
      </sheetData>
      <sheetData sheetId="13196">
        <row r="9">
          <cell r="A9" t="str">
            <v>A</v>
          </cell>
        </row>
      </sheetData>
      <sheetData sheetId="13197">
        <row r="9">
          <cell r="A9" t="str">
            <v>A</v>
          </cell>
        </row>
      </sheetData>
      <sheetData sheetId="13198">
        <row r="9">
          <cell r="A9" t="str">
            <v>A</v>
          </cell>
        </row>
      </sheetData>
      <sheetData sheetId="13199">
        <row r="9">
          <cell r="A9" t="str">
            <v>A</v>
          </cell>
        </row>
      </sheetData>
      <sheetData sheetId="13200">
        <row r="9">
          <cell r="A9" t="str">
            <v>A</v>
          </cell>
        </row>
      </sheetData>
      <sheetData sheetId="13201">
        <row r="9">
          <cell r="A9" t="str">
            <v>A</v>
          </cell>
        </row>
      </sheetData>
      <sheetData sheetId="13202">
        <row r="9">
          <cell r="A9" t="str">
            <v>A</v>
          </cell>
        </row>
      </sheetData>
      <sheetData sheetId="13203">
        <row r="9">
          <cell r="A9" t="str">
            <v>A</v>
          </cell>
        </row>
      </sheetData>
      <sheetData sheetId="13204">
        <row r="9">
          <cell r="A9" t="str">
            <v>A</v>
          </cell>
        </row>
      </sheetData>
      <sheetData sheetId="13205">
        <row r="9">
          <cell r="A9" t="str">
            <v>A</v>
          </cell>
        </row>
      </sheetData>
      <sheetData sheetId="13206">
        <row r="9">
          <cell r="A9" t="str">
            <v>A</v>
          </cell>
        </row>
      </sheetData>
      <sheetData sheetId="13207">
        <row r="9">
          <cell r="A9" t="str">
            <v>A</v>
          </cell>
        </row>
      </sheetData>
      <sheetData sheetId="13208">
        <row r="9">
          <cell r="A9" t="str">
            <v>A</v>
          </cell>
        </row>
      </sheetData>
      <sheetData sheetId="13209">
        <row r="9">
          <cell r="A9" t="str">
            <v>A</v>
          </cell>
        </row>
      </sheetData>
      <sheetData sheetId="13210">
        <row r="9">
          <cell r="A9" t="str">
            <v>A</v>
          </cell>
        </row>
      </sheetData>
      <sheetData sheetId="13211">
        <row r="9">
          <cell r="A9" t="str">
            <v>A</v>
          </cell>
        </row>
      </sheetData>
      <sheetData sheetId="13212">
        <row r="9">
          <cell r="A9" t="str">
            <v>A</v>
          </cell>
        </row>
      </sheetData>
      <sheetData sheetId="13213">
        <row r="9">
          <cell r="A9" t="str">
            <v>A</v>
          </cell>
        </row>
      </sheetData>
      <sheetData sheetId="13214">
        <row r="9">
          <cell r="A9" t="str">
            <v>A</v>
          </cell>
        </row>
      </sheetData>
      <sheetData sheetId="13215">
        <row r="9">
          <cell r="A9" t="str">
            <v>A</v>
          </cell>
        </row>
      </sheetData>
      <sheetData sheetId="13216">
        <row r="9">
          <cell r="A9" t="str">
            <v>A</v>
          </cell>
        </row>
      </sheetData>
      <sheetData sheetId="13217">
        <row r="9">
          <cell r="A9" t="str">
            <v>A</v>
          </cell>
        </row>
      </sheetData>
      <sheetData sheetId="13218">
        <row r="9">
          <cell r="A9" t="str">
            <v>A</v>
          </cell>
        </row>
      </sheetData>
      <sheetData sheetId="13219">
        <row r="9">
          <cell r="A9" t="str">
            <v>A</v>
          </cell>
        </row>
      </sheetData>
      <sheetData sheetId="13220">
        <row r="9">
          <cell r="A9" t="str">
            <v>A</v>
          </cell>
        </row>
      </sheetData>
      <sheetData sheetId="13221">
        <row r="9">
          <cell r="A9" t="str">
            <v>A</v>
          </cell>
        </row>
      </sheetData>
      <sheetData sheetId="13222">
        <row r="9">
          <cell r="A9" t="str">
            <v>A</v>
          </cell>
        </row>
      </sheetData>
      <sheetData sheetId="13223">
        <row r="9">
          <cell r="A9" t="str">
            <v>A</v>
          </cell>
        </row>
      </sheetData>
      <sheetData sheetId="13224">
        <row r="9">
          <cell r="A9" t="str">
            <v>A</v>
          </cell>
        </row>
      </sheetData>
      <sheetData sheetId="13225">
        <row r="9">
          <cell r="A9" t="str">
            <v>A</v>
          </cell>
        </row>
      </sheetData>
      <sheetData sheetId="13226">
        <row r="9">
          <cell r="A9" t="str">
            <v>A</v>
          </cell>
        </row>
      </sheetData>
      <sheetData sheetId="13227">
        <row r="9">
          <cell r="A9" t="str">
            <v>A</v>
          </cell>
        </row>
      </sheetData>
      <sheetData sheetId="13228">
        <row r="9">
          <cell r="A9" t="str">
            <v>A</v>
          </cell>
        </row>
      </sheetData>
      <sheetData sheetId="13229">
        <row r="9">
          <cell r="A9" t="str">
            <v>A</v>
          </cell>
        </row>
      </sheetData>
      <sheetData sheetId="13230">
        <row r="9">
          <cell r="A9" t="str">
            <v>A</v>
          </cell>
        </row>
      </sheetData>
      <sheetData sheetId="13231">
        <row r="9">
          <cell r="A9" t="str">
            <v>A</v>
          </cell>
        </row>
      </sheetData>
      <sheetData sheetId="13232">
        <row r="9">
          <cell r="A9" t="str">
            <v>A</v>
          </cell>
        </row>
      </sheetData>
      <sheetData sheetId="13233">
        <row r="9">
          <cell r="A9" t="str">
            <v>A</v>
          </cell>
        </row>
      </sheetData>
      <sheetData sheetId="13234">
        <row r="9">
          <cell r="A9" t="str">
            <v>A</v>
          </cell>
        </row>
      </sheetData>
      <sheetData sheetId="13235">
        <row r="9">
          <cell r="A9" t="str">
            <v>A</v>
          </cell>
        </row>
      </sheetData>
      <sheetData sheetId="13236">
        <row r="9">
          <cell r="A9" t="str">
            <v>A</v>
          </cell>
        </row>
      </sheetData>
      <sheetData sheetId="13237">
        <row r="9">
          <cell r="A9" t="str">
            <v>A</v>
          </cell>
        </row>
      </sheetData>
      <sheetData sheetId="13238">
        <row r="9">
          <cell r="A9" t="str">
            <v>A</v>
          </cell>
        </row>
      </sheetData>
      <sheetData sheetId="13239">
        <row r="9">
          <cell r="A9" t="str">
            <v>A</v>
          </cell>
        </row>
      </sheetData>
      <sheetData sheetId="13240">
        <row r="9">
          <cell r="A9" t="str">
            <v>A</v>
          </cell>
        </row>
      </sheetData>
      <sheetData sheetId="13241">
        <row r="9">
          <cell r="A9" t="str">
            <v>A</v>
          </cell>
        </row>
      </sheetData>
      <sheetData sheetId="13242">
        <row r="9">
          <cell r="A9" t="str">
            <v>A</v>
          </cell>
        </row>
      </sheetData>
      <sheetData sheetId="13243">
        <row r="9">
          <cell r="A9" t="str">
            <v>A</v>
          </cell>
        </row>
      </sheetData>
      <sheetData sheetId="13244">
        <row r="9">
          <cell r="A9" t="str">
            <v>A</v>
          </cell>
        </row>
      </sheetData>
      <sheetData sheetId="13245">
        <row r="9">
          <cell r="A9" t="str">
            <v>A</v>
          </cell>
        </row>
      </sheetData>
      <sheetData sheetId="13246">
        <row r="9">
          <cell r="A9" t="str">
            <v>A</v>
          </cell>
        </row>
      </sheetData>
      <sheetData sheetId="13247">
        <row r="9">
          <cell r="A9" t="str">
            <v>A</v>
          </cell>
        </row>
      </sheetData>
      <sheetData sheetId="13248">
        <row r="9">
          <cell r="A9" t="str">
            <v>A</v>
          </cell>
        </row>
      </sheetData>
      <sheetData sheetId="13249">
        <row r="9">
          <cell r="A9" t="str">
            <v>A</v>
          </cell>
        </row>
      </sheetData>
      <sheetData sheetId="13250">
        <row r="9">
          <cell r="A9" t="str">
            <v>A</v>
          </cell>
        </row>
      </sheetData>
      <sheetData sheetId="13251">
        <row r="9">
          <cell r="A9" t="str">
            <v>A</v>
          </cell>
        </row>
      </sheetData>
      <sheetData sheetId="13252">
        <row r="9">
          <cell r="A9" t="str">
            <v>A</v>
          </cell>
        </row>
      </sheetData>
      <sheetData sheetId="13253">
        <row r="9">
          <cell r="A9" t="str">
            <v>A</v>
          </cell>
        </row>
      </sheetData>
      <sheetData sheetId="13254">
        <row r="9">
          <cell r="A9" t="str">
            <v>A</v>
          </cell>
        </row>
      </sheetData>
      <sheetData sheetId="13255">
        <row r="9">
          <cell r="A9" t="str">
            <v>A</v>
          </cell>
        </row>
      </sheetData>
      <sheetData sheetId="13256">
        <row r="9">
          <cell r="A9" t="str">
            <v>A</v>
          </cell>
        </row>
      </sheetData>
      <sheetData sheetId="13257" refreshError="1"/>
      <sheetData sheetId="13258" refreshError="1"/>
      <sheetData sheetId="13259" refreshError="1"/>
      <sheetData sheetId="13260">
        <row r="9">
          <cell r="A9" t="str">
            <v>A</v>
          </cell>
        </row>
      </sheetData>
      <sheetData sheetId="13261">
        <row r="9">
          <cell r="A9" t="str">
            <v>A</v>
          </cell>
        </row>
      </sheetData>
      <sheetData sheetId="13262">
        <row r="9">
          <cell r="A9" t="str">
            <v>A</v>
          </cell>
        </row>
      </sheetData>
      <sheetData sheetId="13263">
        <row r="9">
          <cell r="A9" t="str">
            <v>A</v>
          </cell>
        </row>
      </sheetData>
      <sheetData sheetId="13264">
        <row r="9">
          <cell r="A9" t="str">
            <v>A</v>
          </cell>
        </row>
      </sheetData>
      <sheetData sheetId="13265">
        <row r="9">
          <cell r="A9" t="str">
            <v>A</v>
          </cell>
        </row>
      </sheetData>
      <sheetData sheetId="13266">
        <row r="9">
          <cell r="A9" t="str">
            <v>A</v>
          </cell>
        </row>
      </sheetData>
      <sheetData sheetId="13267">
        <row r="9">
          <cell r="A9" t="str">
            <v>A</v>
          </cell>
        </row>
      </sheetData>
      <sheetData sheetId="13268">
        <row r="9">
          <cell r="A9" t="str">
            <v>A</v>
          </cell>
        </row>
      </sheetData>
      <sheetData sheetId="13269">
        <row r="9">
          <cell r="A9" t="str">
            <v>A</v>
          </cell>
        </row>
      </sheetData>
      <sheetData sheetId="13270">
        <row r="9">
          <cell r="A9" t="str">
            <v>A</v>
          </cell>
        </row>
      </sheetData>
      <sheetData sheetId="13271">
        <row r="9">
          <cell r="A9" t="str">
            <v>A</v>
          </cell>
        </row>
      </sheetData>
      <sheetData sheetId="13272">
        <row r="9">
          <cell r="A9" t="str">
            <v>A</v>
          </cell>
        </row>
      </sheetData>
      <sheetData sheetId="13273">
        <row r="9">
          <cell r="A9" t="str">
            <v>A</v>
          </cell>
        </row>
      </sheetData>
      <sheetData sheetId="13274">
        <row r="9">
          <cell r="A9" t="str">
            <v>A</v>
          </cell>
        </row>
      </sheetData>
      <sheetData sheetId="13275">
        <row r="9">
          <cell r="A9" t="str">
            <v>A</v>
          </cell>
        </row>
      </sheetData>
      <sheetData sheetId="13276">
        <row r="9">
          <cell r="A9" t="str">
            <v>A</v>
          </cell>
        </row>
      </sheetData>
      <sheetData sheetId="13277">
        <row r="9">
          <cell r="A9" t="str">
            <v>A</v>
          </cell>
        </row>
      </sheetData>
      <sheetData sheetId="13278">
        <row r="9">
          <cell r="A9" t="str">
            <v>A</v>
          </cell>
        </row>
      </sheetData>
      <sheetData sheetId="13279">
        <row r="9">
          <cell r="A9" t="str">
            <v>A</v>
          </cell>
        </row>
      </sheetData>
      <sheetData sheetId="13280">
        <row r="9">
          <cell r="A9" t="str">
            <v>A</v>
          </cell>
        </row>
      </sheetData>
      <sheetData sheetId="13281">
        <row r="9">
          <cell r="A9" t="str">
            <v>A</v>
          </cell>
        </row>
      </sheetData>
      <sheetData sheetId="13282">
        <row r="9">
          <cell r="A9" t="str">
            <v>A</v>
          </cell>
        </row>
      </sheetData>
      <sheetData sheetId="13283">
        <row r="9">
          <cell r="A9" t="str">
            <v>A</v>
          </cell>
        </row>
      </sheetData>
      <sheetData sheetId="13284">
        <row r="9">
          <cell r="A9" t="str">
            <v>A</v>
          </cell>
        </row>
      </sheetData>
      <sheetData sheetId="13285">
        <row r="9">
          <cell r="A9" t="str">
            <v>A</v>
          </cell>
        </row>
      </sheetData>
      <sheetData sheetId="13286" refreshError="1"/>
      <sheetData sheetId="13287">
        <row r="9">
          <cell r="A9" t="str">
            <v>A</v>
          </cell>
        </row>
      </sheetData>
      <sheetData sheetId="13288">
        <row r="9">
          <cell r="A9" t="str">
            <v>A</v>
          </cell>
        </row>
      </sheetData>
      <sheetData sheetId="13289">
        <row r="9">
          <cell r="A9" t="str">
            <v>A</v>
          </cell>
        </row>
      </sheetData>
      <sheetData sheetId="13290">
        <row r="9">
          <cell r="A9" t="str">
            <v>A</v>
          </cell>
        </row>
      </sheetData>
      <sheetData sheetId="13291">
        <row r="9">
          <cell r="A9" t="str">
            <v>A</v>
          </cell>
        </row>
      </sheetData>
      <sheetData sheetId="13292">
        <row r="9">
          <cell r="A9" t="str">
            <v>A</v>
          </cell>
        </row>
      </sheetData>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ow r="9">
          <cell r="A9" t="str">
            <v>A</v>
          </cell>
        </row>
      </sheetData>
      <sheetData sheetId="13313">
        <row r="9">
          <cell r="A9" t="str">
            <v>A</v>
          </cell>
        </row>
      </sheetData>
      <sheetData sheetId="13314">
        <row r="9">
          <cell r="A9" t="str">
            <v>A</v>
          </cell>
        </row>
      </sheetData>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ow r="9">
          <cell r="A9" t="str">
            <v>A</v>
          </cell>
        </row>
      </sheetData>
      <sheetData sheetId="13339">
        <row r="9">
          <cell r="A9" t="str">
            <v>A</v>
          </cell>
        </row>
      </sheetData>
      <sheetData sheetId="13340">
        <row r="9">
          <cell r="A9" t="str">
            <v>A</v>
          </cell>
        </row>
      </sheetData>
      <sheetData sheetId="13341">
        <row r="9">
          <cell r="A9" t="str">
            <v>A</v>
          </cell>
        </row>
      </sheetData>
      <sheetData sheetId="13342">
        <row r="9">
          <cell r="A9" t="str">
            <v>A</v>
          </cell>
        </row>
      </sheetData>
      <sheetData sheetId="13343">
        <row r="9">
          <cell r="A9" t="str">
            <v>A</v>
          </cell>
        </row>
      </sheetData>
      <sheetData sheetId="13344" refreshError="1"/>
      <sheetData sheetId="13345" refreshError="1"/>
      <sheetData sheetId="13346">
        <row r="9">
          <cell r="A9" t="str">
            <v>A</v>
          </cell>
        </row>
      </sheetData>
      <sheetData sheetId="13347">
        <row r="9">
          <cell r="A9" t="str">
            <v>A</v>
          </cell>
        </row>
      </sheetData>
      <sheetData sheetId="13348">
        <row r="9">
          <cell r="A9" t="str">
            <v>A</v>
          </cell>
        </row>
      </sheetData>
      <sheetData sheetId="13349">
        <row r="9">
          <cell r="A9" t="str">
            <v>A</v>
          </cell>
        </row>
      </sheetData>
      <sheetData sheetId="13350">
        <row r="9">
          <cell r="A9" t="str">
            <v>A</v>
          </cell>
        </row>
      </sheetData>
      <sheetData sheetId="13351">
        <row r="9">
          <cell r="A9" t="str">
            <v>A</v>
          </cell>
        </row>
      </sheetData>
      <sheetData sheetId="13352">
        <row r="9">
          <cell r="A9" t="str">
            <v>A</v>
          </cell>
        </row>
      </sheetData>
      <sheetData sheetId="13353">
        <row r="9">
          <cell r="A9" t="str">
            <v>A</v>
          </cell>
        </row>
      </sheetData>
      <sheetData sheetId="13354">
        <row r="9">
          <cell r="A9" t="str">
            <v>A</v>
          </cell>
        </row>
      </sheetData>
      <sheetData sheetId="13355">
        <row r="9">
          <cell r="A9" t="str">
            <v>A</v>
          </cell>
        </row>
      </sheetData>
      <sheetData sheetId="13356">
        <row r="9">
          <cell r="A9" t="str">
            <v>A</v>
          </cell>
        </row>
      </sheetData>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ow r="9">
          <cell r="A9" t="str">
            <v>A</v>
          </cell>
        </row>
      </sheetData>
      <sheetData sheetId="13368">
        <row r="9">
          <cell r="A9" t="str">
            <v>A</v>
          </cell>
        </row>
      </sheetData>
      <sheetData sheetId="13369">
        <row r="9">
          <cell r="A9" t="str">
            <v>A</v>
          </cell>
        </row>
      </sheetData>
      <sheetData sheetId="13370" refreshError="1"/>
      <sheetData sheetId="13371">
        <row r="9">
          <cell r="A9" t="str">
            <v>A</v>
          </cell>
        </row>
      </sheetData>
      <sheetData sheetId="13372">
        <row r="9">
          <cell r="A9" t="str">
            <v>A</v>
          </cell>
        </row>
      </sheetData>
      <sheetData sheetId="13373">
        <row r="9">
          <cell r="A9" t="str">
            <v>A</v>
          </cell>
        </row>
      </sheetData>
      <sheetData sheetId="13374" refreshError="1"/>
      <sheetData sheetId="13375" refreshError="1"/>
      <sheetData sheetId="13376" refreshError="1"/>
      <sheetData sheetId="13377" refreshError="1"/>
      <sheetData sheetId="13378" refreshError="1"/>
      <sheetData sheetId="13379">
        <row r="9">
          <cell r="A9" t="str">
            <v>A</v>
          </cell>
        </row>
      </sheetData>
      <sheetData sheetId="13380">
        <row r="9">
          <cell r="A9" t="str">
            <v>A</v>
          </cell>
        </row>
      </sheetData>
      <sheetData sheetId="13381">
        <row r="9">
          <cell r="A9" t="str">
            <v>A</v>
          </cell>
        </row>
      </sheetData>
      <sheetData sheetId="13382">
        <row r="9">
          <cell r="A9" t="str">
            <v>A</v>
          </cell>
        </row>
      </sheetData>
      <sheetData sheetId="13383">
        <row r="9">
          <cell r="A9" t="str">
            <v>A</v>
          </cell>
        </row>
      </sheetData>
      <sheetData sheetId="13384">
        <row r="9">
          <cell r="A9" t="str">
            <v>A</v>
          </cell>
        </row>
      </sheetData>
      <sheetData sheetId="13385">
        <row r="9">
          <cell r="A9" t="str">
            <v>A</v>
          </cell>
        </row>
      </sheetData>
      <sheetData sheetId="13386">
        <row r="9">
          <cell r="A9" t="str">
            <v>A</v>
          </cell>
        </row>
      </sheetData>
      <sheetData sheetId="13387">
        <row r="9">
          <cell r="A9" t="str">
            <v>A</v>
          </cell>
        </row>
      </sheetData>
      <sheetData sheetId="13388">
        <row r="9">
          <cell r="A9" t="str">
            <v>A</v>
          </cell>
        </row>
      </sheetData>
      <sheetData sheetId="13389">
        <row r="9">
          <cell r="A9" t="str">
            <v>A</v>
          </cell>
        </row>
      </sheetData>
      <sheetData sheetId="13390">
        <row r="9">
          <cell r="A9" t="str">
            <v>A</v>
          </cell>
        </row>
      </sheetData>
      <sheetData sheetId="13391">
        <row r="9">
          <cell r="A9" t="str">
            <v>A</v>
          </cell>
        </row>
      </sheetData>
      <sheetData sheetId="13392">
        <row r="9">
          <cell r="A9" t="str">
            <v>A</v>
          </cell>
        </row>
      </sheetData>
      <sheetData sheetId="13393">
        <row r="9">
          <cell r="A9" t="str">
            <v>A</v>
          </cell>
        </row>
      </sheetData>
      <sheetData sheetId="13394">
        <row r="9">
          <cell r="A9" t="str">
            <v>A</v>
          </cell>
        </row>
      </sheetData>
      <sheetData sheetId="13395">
        <row r="9">
          <cell r="A9" t="str">
            <v>A</v>
          </cell>
        </row>
      </sheetData>
      <sheetData sheetId="13396">
        <row r="9">
          <cell r="A9" t="str">
            <v>A</v>
          </cell>
        </row>
      </sheetData>
      <sheetData sheetId="13397">
        <row r="9">
          <cell r="A9" t="str">
            <v>A</v>
          </cell>
        </row>
      </sheetData>
      <sheetData sheetId="13398">
        <row r="9">
          <cell r="A9" t="str">
            <v>A</v>
          </cell>
        </row>
      </sheetData>
      <sheetData sheetId="13399">
        <row r="9">
          <cell r="A9" t="str">
            <v>A</v>
          </cell>
        </row>
      </sheetData>
      <sheetData sheetId="13400">
        <row r="9">
          <cell r="A9" t="str">
            <v>A</v>
          </cell>
        </row>
      </sheetData>
      <sheetData sheetId="13401">
        <row r="9">
          <cell r="A9" t="str">
            <v>A</v>
          </cell>
        </row>
      </sheetData>
      <sheetData sheetId="13402">
        <row r="9">
          <cell r="A9" t="str">
            <v>A</v>
          </cell>
        </row>
      </sheetData>
      <sheetData sheetId="13403">
        <row r="9">
          <cell r="A9" t="str">
            <v>A</v>
          </cell>
        </row>
      </sheetData>
      <sheetData sheetId="13404">
        <row r="9">
          <cell r="A9" t="str">
            <v>A</v>
          </cell>
        </row>
      </sheetData>
      <sheetData sheetId="13405">
        <row r="9">
          <cell r="A9" t="str">
            <v>A</v>
          </cell>
        </row>
      </sheetData>
      <sheetData sheetId="13406">
        <row r="9">
          <cell r="A9" t="str">
            <v>A</v>
          </cell>
        </row>
      </sheetData>
      <sheetData sheetId="13407">
        <row r="9">
          <cell r="A9" t="str">
            <v>A</v>
          </cell>
        </row>
      </sheetData>
      <sheetData sheetId="13408">
        <row r="9">
          <cell r="A9" t="str">
            <v>A</v>
          </cell>
        </row>
      </sheetData>
      <sheetData sheetId="13409">
        <row r="9">
          <cell r="A9" t="str">
            <v>A</v>
          </cell>
        </row>
      </sheetData>
      <sheetData sheetId="13410">
        <row r="9">
          <cell r="A9" t="str">
            <v>A</v>
          </cell>
        </row>
      </sheetData>
      <sheetData sheetId="13411">
        <row r="9">
          <cell r="A9" t="str">
            <v>A</v>
          </cell>
        </row>
      </sheetData>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ow r="9">
          <cell r="A9" t="str">
            <v>A</v>
          </cell>
        </row>
      </sheetData>
      <sheetData sheetId="13420">
        <row r="9">
          <cell r="A9" t="str">
            <v>A</v>
          </cell>
        </row>
      </sheetData>
      <sheetData sheetId="13421">
        <row r="9">
          <cell r="A9" t="str">
            <v>A</v>
          </cell>
        </row>
      </sheetData>
      <sheetData sheetId="13422">
        <row r="9">
          <cell r="A9" t="str">
            <v>A</v>
          </cell>
        </row>
      </sheetData>
      <sheetData sheetId="13423">
        <row r="9">
          <cell r="A9" t="str">
            <v>A</v>
          </cell>
        </row>
      </sheetData>
      <sheetData sheetId="13424">
        <row r="9">
          <cell r="A9" t="str">
            <v>A</v>
          </cell>
        </row>
      </sheetData>
      <sheetData sheetId="13425">
        <row r="9">
          <cell r="A9" t="str">
            <v>A</v>
          </cell>
        </row>
      </sheetData>
      <sheetData sheetId="13426">
        <row r="9">
          <cell r="A9" t="str">
            <v>A</v>
          </cell>
        </row>
      </sheetData>
      <sheetData sheetId="13427">
        <row r="9">
          <cell r="A9" t="str">
            <v>A</v>
          </cell>
        </row>
      </sheetData>
      <sheetData sheetId="13428">
        <row r="9">
          <cell r="A9" t="str">
            <v>A</v>
          </cell>
        </row>
      </sheetData>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ow r="9">
          <cell r="A9" t="str">
            <v>A</v>
          </cell>
        </row>
      </sheetData>
      <sheetData sheetId="13458">
        <row r="9">
          <cell r="A9" t="str">
            <v>A</v>
          </cell>
        </row>
      </sheetData>
      <sheetData sheetId="13459">
        <row r="9">
          <cell r="A9" t="str">
            <v>A</v>
          </cell>
        </row>
      </sheetData>
      <sheetData sheetId="13460">
        <row r="9">
          <cell r="A9" t="str">
            <v>A</v>
          </cell>
        </row>
      </sheetData>
      <sheetData sheetId="13461">
        <row r="9">
          <cell r="A9" t="str">
            <v>A</v>
          </cell>
        </row>
      </sheetData>
      <sheetData sheetId="13462">
        <row r="9">
          <cell r="A9" t="str">
            <v>A</v>
          </cell>
        </row>
      </sheetData>
      <sheetData sheetId="13463">
        <row r="9">
          <cell r="A9" t="str">
            <v>A</v>
          </cell>
        </row>
      </sheetData>
      <sheetData sheetId="13464">
        <row r="9">
          <cell r="A9" t="str">
            <v>A</v>
          </cell>
        </row>
      </sheetData>
      <sheetData sheetId="13465">
        <row r="9">
          <cell r="A9" t="str">
            <v>A</v>
          </cell>
        </row>
      </sheetData>
      <sheetData sheetId="13466">
        <row r="9">
          <cell r="A9" t="str">
            <v>A</v>
          </cell>
        </row>
      </sheetData>
      <sheetData sheetId="13467">
        <row r="9">
          <cell r="A9" t="str">
            <v>A</v>
          </cell>
        </row>
      </sheetData>
      <sheetData sheetId="13468" refreshError="1"/>
      <sheetData sheetId="13469" refreshError="1"/>
      <sheetData sheetId="13470" refreshError="1"/>
      <sheetData sheetId="13471" refreshError="1"/>
      <sheetData sheetId="13472">
        <row r="9">
          <cell r="A9" t="str">
            <v>A</v>
          </cell>
        </row>
      </sheetData>
      <sheetData sheetId="13473">
        <row r="9">
          <cell r="A9" t="str">
            <v>A</v>
          </cell>
        </row>
      </sheetData>
      <sheetData sheetId="13474">
        <row r="9">
          <cell r="A9" t="str">
            <v>A</v>
          </cell>
        </row>
      </sheetData>
      <sheetData sheetId="13475">
        <row r="9">
          <cell r="A9" t="str">
            <v>A</v>
          </cell>
        </row>
      </sheetData>
      <sheetData sheetId="13476">
        <row r="9">
          <cell r="A9" t="str">
            <v>A</v>
          </cell>
        </row>
      </sheetData>
      <sheetData sheetId="13477">
        <row r="9">
          <cell r="A9" t="str">
            <v>A</v>
          </cell>
        </row>
      </sheetData>
      <sheetData sheetId="13478">
        <row r="9">
          <cell r="A9" t="str">
            <v>A</v>
          </cell>
        </row>
      </sheetData>
      <sheetData sheetId="13479">
        <row r="9">
          <cell r="A9" t="str">
            <v>A</v>
          </cell>
        </row>
      </sheetData>
      <sheetData sheetId="13480">
        <row r="9">
          <cell r="A9" t="str">
            <v>A</v>
          </cell>
        </row>
      </sheetData>
      <sheetData sheetId="13481">
        <row r="9">
          <cell r="A9" t="str">
            <v>A</v>
          </cell>
        </row>
      </sheetData>
      <sheetData sheetId="13482">
        <row r="9">
          <cell r="A9" t="str">
            <v>A</v>
          </cell>
        </row>
      </sheetData>
      <sheetData sheetId="13483">
        <row r="9">
          <cell r="A9" t="str">
            <v>A</v>
          </cell>
        </row>
      </sheetData>
      <sheetData sheetId="13484">
        <row r="9">
          <cell r="A9" t="str">
            <v>A</v>
          </cell>
        </row>
      </sheetData>
      <sheetData sheetId="13485">
        <row r="9">
          <cell r="A9" t="str">
            <v>A</v>
          </cell>
        </row>
      </sheetData>
      <sheetData sheetId="13486">
        <row r="9">
          <cell r="A9" t="str">
            <v>A</v>
          </cell>
        </row>
      </sheetData>
      <sheetData sheetId="13487">
        <row r="9">
          <cell r="A9" t="str">
            <v>A</v>
          </cell>
        </row>
      </sheetData>
      <sheetData sheetId="13488">
        <row r="9">
          <cell r="A9" t="str">
            <v>A</v>
          </cell>
        </row>
      </sheetData>
      <sheetData sheetId="13489">
        <row r="9">
          <cell r="A9" t="str">
            <v>A</v>
          </cell>
        </row>
      </sheetData>
      <sheetData sheetId="13490">
        <row r="9">
          <cell r="A9" t="str">
            <v>A</v>
          </cell>
        </row>
      </sheetData>
      <sheetData sheetId="13491">
        <row r="9">
          <cell r="A9" t="str">
            <v>A</v>
          </cell>
        </row>
      </sheetData>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ow r="9">
          <cell r="A9" t="str">
            <v>A</v>
          </cell>
        </row>
      </sheetData>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ow r="9">
          <cell r="A9" t="str">
            <v>A</v>
          </cell>
        </row>
      </sheetData>
      <sheetData sheetId="13875">
        <row r="9">
          <cell r="A9" t="str">
            <v>A</v>
          </cell>
        </row>
      </sheetData>
      <sheetData sheetId="13876">
        <row r="9">
          <cell r="A9" t="str">
            <v>A</v>
          </cell>
        </row>
      </sheetData>
      <sheetData sheetId="13877">
        <row r="9">
          <cell r="A9" t="str">
            <v>A</v>
          </cell>
        </row>
      </sheetData>
      <sheetData sheetId="13878">
        <row r="9">
          <cell r="A9" t="str">
            <v>A</v>
          </cell>
        </row>
      </sheetData>
      <sheetData sheetId="13879">
        <row r="9">
          <cell r="A9" t="str">
            <v>A</v>
          </cell>
        </row>
      </sheetData>
      <sheetData sheetId="13880">
        <row r="9">
          <cell r="A9" t="str">
            <v>A</v>
          </cell>
        </row>
      </sheetData>
      <sheetData sheetId="13881">
        <row r="9">
          <cell r="A9" t="str">
            <v>A</v>
          </cell>
        </row>
      </sheetData>
      <sheetData sheetId="13882">
        <row r="9">
          <cell r="A9" t="str">
            <v>A</v>
          </cell>
        </row>
      </sheetData>
      <sheetData sheetId="13883">
        <row r="9">
          <cell r="A9" t="str">
            <v>A</v>
          </cell>
        </row>
      </sheetData>
      <sheetData sheetId="13884">
        <row r="9">
          <cell r="A9" t="str">
            <v>A</v>
          </cell>
        </row>
      </sheetData>
      <sheetData sheetId="13885">
        <row r="9">
          <cell r="A9" t="str">
            <v>A</v>
          </cell>
        </row>
      </sheetData>
      <sheetData sheetId="13886">
        <row r="9">
          <cell r="A9" t="str">
            <v>A</v>
          </cell>
        </row>
      </sheetData>
      <sheetData sheetId="13887">
        <row r="9">
          <cell r="A9" t="str">
            <v>A</v>
          </cell>
        </row>
      </sheetData>
      <sheetData sheetId="13888">
        <row r="9">
          <cell r="A9" t="str">
            <v>A</v>
          </cell>
        </row>
      </sheetData>
      <sheetData sheetId="13889">
        <row r="9">
          <cell r="A9" t="str">
            <v>A</v>
          </cell>
        </row>
      </sheetData>
      <sheetData sheetId="13890">
        <row r="9">
          <cell r="A9" t="str">
            <v>A</v>
          </cell>
        </row>
      </sheetData>
      <sheetData sheetId="13891">
        <row r="9">
          <cell r="A9" t="str">
            <v>A</v>
          </cell>
        </row>
      </sheetData>
      <sheetData sheetId="13892">
        <row r="9">
          <cell r="A9" t="str">
            <v>A</v>
          </cell>
        </row>
      </sheetData>
      <sheetData sheetId="13893">
        <row r="9">
          <cell r="A9" t="str">
            <v>A</v>
          </cell>
        </row>
      </sheetData>
      <sheetData sheetId="13894">
        <row r="9">
          <cell r="A9" t="str">
            <v>A</v>
          </cell>
        </row>
      </sheetData>
      <sheetData sheetId="13895">
        <row r="9">
          <cell r="A9" t="str">
            <v>A</v>
          </cell>
        </row>
      </sheetData>
      <sheetData sheetId="13896">
        <row r="9">
          <cell r="A9" t="str">
            <v>A</v>
          </cell>
        </row>
      </sheetData>
      <sheetData sheetId="13897">
        <row r="9">
          <cell r="A9" t="str">
            <v>A</v>
          </cell>
        </row>
      </sheetData>
      <sheetData sheetId="13898">
        <row r="9">
          <cell r="A9" t="str">
            <v>A</v>
          </cell>
        </row>
      </sheetData>
      <sheetData sheetId="13899">
        <row r="9">
          <cell r="A9" t="str">
            <v>A</v>
          </cell>
        </row>
      </sheetData>
      <sheetData sheetId="13900">
        <row r="9">
          <cell r="A9" t="str">
            <v>A</v>
          </cell>
        </row>
      </sheetData>
      <sheetData sheetId="13901">
        <row r="9">
          <cell r="A9" t="str">
            <v>A</v>
          </cell>
        </row>
      </sheetData>
      <sheetData sheetId="13902">
        <row r="9">
          <cell r="A9" t="str">
            <v>A</v>
          </cell>
        </row>
      </sheetData>
      <sheetData sheetId="13903">
        <row r="9">
          <cell r="A9" t="str">
            <v>A</v>
          </cell>
        </row>
      </sheetData>
      <sheetData sheetId="13904">
        <row r="9">
          <cell r="A9" t="str">
            <v>A</v>
          </cell>
        </row>
      </sheetData>
      <sheetData sheetId="13905">
        <row r="9">
          <cell r="A9" t="str">
            <v>A</v>
          </cell>
        </row>
      </sheetData>
      <sheetData sheetId="13906">
        <row r="9">
          <cell r="A9" t="str">
            <v>A</v>
          </cell>
        </row>
      </sheetData>
      <sheetData sheetId="13907">
        <row r="9">
          <cell r="A9" t="str">
            <v>A</v>
          </cell>
        </row>
      </sheetData>
      <sheetData sheetId="13908">
        <row r="9">
          <cell r="A9" t="str">
            <v>A</v>
          </cell>
        </row>
      </sheetData>
      <sheetData sheetId="13909">
        <row r="9">
          <cell r="A9" t="str">
            <v>A</v>
          </cell>
        </row>
      </sheetData>
      <sheetData sheetId="13910">
        <row r="9">
          <cell r="A9" t="str">
            <v>A</v>
          </cell>
        </row>
      </sheetData>
      <sheetData sheetId="13911">
        <row r="9">
          <cell r="A9" t="str">
            <v>A</v>
          </cell>
        </row>
      </sheetData>
      <sheetData sheetId="13912">
        <row r="9">
          <cell r="A9" t="str">
            <v>A</v>
          </cell>
        </row>
      </sheetData>
      <sheetData sheetId="13913">
        <row r="9">
          <cell r="A9" t="str">
            <v>A</v>
          </cell>
        </row>
      </sheetData>
      <sheetData sheetId="13914">
        <row r="9">
          <cell r="A9" t="str">
            <v>A</v>
          </cell>
        </row>
      </sheetData>
      <sheetData sheetId="13915">
        <row r="9">
          <cell r="A9" t="str">
            <v>A</v>
          </cell>
        </row>
      </sheetData>
      <sheetData sheetId="13916">
        <row r="9">
          <cell r="A9" t="str">
            <v>A</v>
          </cell>
        </row>
      </sheetData>
      <sheetData sheetId="13917">
        <row r="9">
          <cell r="A9" t="str">
            <v>A</v>
          </cell>
        </row>
      </sheetData>
      <sheetData sheetId="13918">
        <row r="9">
          <cell r="A9" t="str">
            <v>A</v>
          </cell>
        </row>
      </sheetData>
      <sheetData sheetId="13919">
        <row r="9">
          <cell r="A9" t="str">
            <v>A</v>
          </cell>
        </row>
      </sheetData>
      <sheetData sheetId="13920">
        <row r="9">
          <cell r="A9" t="str">
            <v>A</v>
          </cell>
        </row>
      </sheetData>
      <sheetData sheetId="13921">
        <row r="9">
          <cell r="A9" t="str">
            <v>A</v>
          </cell>
        </row>
      </sheetData>
      <sheetData sheetId="13922">
        <row r="9">
          <cell r="A9" t="str">
            <v>A</v>
          </cell>
        </row>
      </sheetData>
      <sheetData sheetId="13923">
        <row r="9">
          <cell r="A9" t="str">
            <v>A</v>
          </cell>
        </row>
      </sheetData>
      <sheetData sheetId="13924">
        <row r="9">
          <cell r="A9" t="str">
            <v>A</v>
          </cell>
        </row>
      </sheetData>
      <sheetData sheetId="13925">
        <row r="9">
          <cell r="A9" t="str">
            <v>A</v>
          </cell>
        </row>
      </sheetData>
      <sheetData sheetId="13926">
        <row r="9">
          <cell r="A9" t="str">
            <v>A</v>
          </cell>
        </row>
      </sheetData>
      <sheetData sheetId="13927">
        <row r="9">
          <cell r="A9" t="str">
            <v>A</v>
          </cell>
        </row>
      </sheetData>
      <sheetData sheetId="13928">
        <row r="9">
          <cell r="A9" t="str">
            <v>A</v>
          </cell>
        </row>
      </sheetData>
      <sheetData sheetId="13929">
        <row r="9">
          <cell r="A9" t="str">
            <v>A</v>
          </cell>
        </row>
      </sheetData>
      <sheetData sheetId="13930">
        <row r="9">
          <cell r="A9" t="str">
            <v>A</v>
          </cell>
        </row>
      </sheetData>
      <sheetData sheetId="13931">
        <row r="9">
          <cell r="A9" t="str">
            <v>A</v>
          </cell>
        </row>
      </sheetData>
      <sheetData sheetId="13932">
        <row r="9">
          <cell r="A9" t="str">
            <v>A</v>
          </cell>
        </row>
      </sheetData>
      <sheetData sheetId="13933">
        <row r="9">
          <cell r="A9" t="str">
            <v>A</v>
          </cell>
        </row>
      </sheetData>
      <sheetData sheetId="13934">
        <row r="9">
          <cell r="A9" t="str">
            <v>A</v>
          </cell>
        </row>
      </sheetData>
      <sheetData sheetId="13935">
        <row r="9">
          <cell r="A9" t="str">
            <v>A</v>
          </cell>
        </row>
      </sheetData>
      <sheetData sheetId="13936">
        <row r="9">
          <cell r="A9" t="str">
            <v>A</v>
          </cell>
        </row>
      </sheetData>
      <sheetData sheetId="13937">
        <row r="9">
          <cell r="A9" t="str">
            <v>A</v>
          </cell>
        </row>
      </sheetData>
      <sheetData sheetId="13938">
        <row r="9">
          <cell r="A9" t="str">
            <v>A</v>
          </cell>
        </row>
      </sheetData>
      <sheetData sheetId="13939">
        <row r="9">
          <cell r="A9" t="str">
            <v>A</v>
          </cell>
        </row>
      </sheetData>
      <sheetData sheetId="13940">
        <row r="9">
          <cell r="A9" t="str">
            <v>A</v>
          </cell>
        </row>
      </sheetData>
      <sheetData sheetId="13941">
        <row r="9">
          <cell r="A9" t="str">
            <v>A</v>
          </cell>
        </row>
      </sheetData>
      <sheetData sheetId="13942">
        <row r="9">
          <cell r="A9" t="str">
            <v>A</v>
          </cell>
        </row>
      </sheetData>
      <sheetData sheetId="13943">
        <row r="9">
          <cell r="A9" t="str">
            <v>A</v>
          </cell>
        </row>
      </sheetData>
      <sheetData sheetId="13944">
        <row r="9">
          <cell r="A9" t="str">
            <v>A</v>
          </cell>
        </row>
      </sheetData>
      <sheetData sheetId="13945">
        <row r="9">
          <cell r="A9" t="str">
            <v>A</v>
          </cell>
        </row>
      </sheetData>
      <sheetData sheetId="13946">
        <row r="9">
          <cell r="A9" t="str">
            <v>A</v>
          </cell>
        </row>
      </sheetData>
      <sheetData sheetId="13947">
        <row r="9">
          <cell r="A9" t="str">
            <v>A</v>
          </cell>
        </row>
      </sheetData>
      <sheetData sheetId="13948">
        <row r="9">
          <cell r="A9" t="str">
            <v>A</v>
          </cell>
        </row>
      </sheetData>
      <sheetData sheetId="13949">
        <row r="9">
          <cell r="A9" t="str">
            <v>A</v>
          </cell>
        </row>
      </sheetData>
      <sheetData sheetId="13950">
        <row r="9">
          <cell r="A9" t="str">
            <v>A</v>
          </cell>
        </row>
      </sheetData>
      <sheetData sheetId="13951">
        <row r="9">
          <cell r="A9" t="str">
            <v>A</v>
          </cell>
        </row>
      </sheetData>
      <sheetData sheetId="13952">
        <row r="9">
          <cell r="A9" t="str">
            <v>A</v>
          </cell>
        </row>
      </sheetData>
      <sheetData sheetId="13953">
        <row r="9">
          <cell r="A9" t="str">
            <v>A</v>
          </cell>
        </row>
      </sheetData>
      <sheetData sheetId="13954">
        <row r="9">
          <cell r="A9" t="str">
            <v>A</v>
          </cell>
        </row>
      </sheetData>
      <sheetData sheetId="13955">
        <row r="9">
          <cell r="A9" t="str">
            <v>A</v>
          </cell>
        </row>
      </sheetData>
      <sheetData sheetId="13956">
        <row r="9">
          <cell r="A9" t="str">
            <v>A</v>
          </cell>
        </row>
      </sheetData>
      <sheetData sheetId="13957">
        <row r="9">
          <cell r="A9" t="str">
            <v>A</v>
          </cell>
        </row>
      </sheetData>
      <sheetData sheetId="13958">
        <row r="9">
          <cell r="A9" t="str">
            <v>A</v>
          </cell>
        </row>
      </sheetData>
      <sheetData sheetId="13959">
        <row r="9">
          <cell r="A9" t="str">
            <v>A</v>
          </cell>
        </row>
      </sheetData>
      <sheetData sheetId="13960">
        <row r="9">
          <cell r="A9" t="str">
            <v>A</v>
          </cell>
        </row>
      </sheetData>
      <sheetData sheetId="13961">
        <row r="9">
          <cell r="A9" t="str">
            <v>A</v>
          </cell>
        </row>
      </sheetData>
      <sheetData sheetId="13962">
        <row r="9">
          <cell r="A9" t="str">
            <v>A</v>
          </cell>
        </row>
      </sheetData>
      <sheetData sheetId="13963">
        <row r="9">
          <cell r="A9" t="str">
            <v>A</v>
          </cell>
        </row>
      </sheetData>
      <sheetData sheetId="13964">
        <row r="9">
          <cell r="A9" t="str">
            <v>A</v>
          </cell>
        </row>
      </sheetData>
      <sheetData sheetId="13965">
        <row r="9">
          <cell r="A9" t="str">
            <v>A</v>
          </cell>
        </row>
      </sheetData>
      <sheetData sheetId="13966">
        <row r="9">
          <cell r="A9" t="str">
            <v>A</v>
          </cell>
        </row>
      </sheetData>
      <sheetData sheetId="13967">
        <row r="9">
          <cell r="A9" t="str">
            <v>A</v>
          </cell>
        </row>
      </sheetData>
      <sheetData sheetId="13968">
        <row r="9">
          <cell r="A9" t="str">
            <v>A</v>
          </cell>
        </row>
      </sheetData>
      <sheetData sheetId="13969">
        <row r="9">
          <cell r="A9" t="str">
            <v>A</v>
          </cell>
        </row>
      </sheetData>
      <sheetData sheetId="13970">
        <row r="9">
          <cell r="A9" t="str">
            <v>A</v>
          </cell>
        </row>
      </sheetData>
      <sheetData sheetId="13971">
        <row r="9">
          <cell r="A9" t="str">
            <v>A</v>
          </cell>
        </row>
      </sheetData>
      <sheetData sheetId="13972">
        <row r="9">
          <cell r="A9" t="str">
            <v>A</v>
          </cell>
        </row>
      </sheetData>
      <sheetData sheetId="13973">
        <row r="9">
          <cell r="A9" t="str">
            <v>A</v>
          </cell>
        </row>
      </sheetData>
      <sheetData sheetId="13974">
        <row r="9">
          <cell r="A9" t="str">
            <v>A</v>
          </cell>
        </row>
      </sheetData>
      <sheetData sheetId="13975">
        <row r="9">
          <cell r="A9" t="str">
            <v>A</v>
          </cell>
        </row>
      </sheetData>
      <sheetData sheetId="13976">
        <row r="9">
          <cell r="A9" t="str">
            <v>A</v>
          </cell>
        </row>
      </sheetData>
      <sheetData sheetId="13977">
        <row r="9">
          <cell r="A9" t="str">
            <v>A</v>
          </cell>
        </row>
      </sheetData>
      <sheetData sheetId="13978">
        <row r="9">
          <cell r="A9" t="str">
            <v>A</v>
          </cell>
        </row>
      </sheetData>
      <sheetData sheetId="13979">
        <row r="9">
          <cell r="A9" t="str">
            <v>A</v>
          </cell>
        </row>
      </sheetData>
      <sheetData sheetId="13980">
        <row r="9">
          <cell r="A9" t="str">
            <v>A</v>
          </cell>
        </row>
      </sheetData>
      <sheetData sheetId="13981">
        <row r="9">
          <cell r="A9" t="str">
            <v>A</v>
          </cell>
        </row>
      </sheetData>
      <sheetData sheetId="13982">
        <row r="9">
          <cell r="A9" t="str">
            <v>A</v>
          </cell>
        </row>
      </sheetData>
      <sheetData sheetId="13983">
        <row r="9">
          <cell r="A9" t="str">
            <v>A</v>
          </cell>
        </row>
      </sheetData>
      <sheetData sheetId="13984">
        <row r="9">
          <cell r="A9" t="str">
            <v>A</v>
          </cell>
        </row>
      </sheetData>
      <sheetData sheetId="13985">
        <row r="9">
          <cell r="A9" t="str">
            <v>A</v>
          </cell>
        </row>
      </sheetData>
      <sheetData sheetId="13986">
        <row r="9">
          <cell r="A9" t="str">
            <v>A</v>
          </cell>
        </row>
      </sheetData>
      <sheetData sheetId="13987">
        <row r="9">
          <cell r="A9" t="str">
            <v>A</v>
          </cell>
        </row>
      </sheetData>
      <sheetData sheetId="13988">
        <row r="9">
          <cell r="A9" t="str">
            <v>A</v>
          </cell>
        </row>
      </sheetData>
      <sheetData sheetId="13989">
        <row r="9">
          <cell r="A9" t="str">
            <v>A</v>
          </cell>
        </row>
      </sheetData>
      <sheetData sheetId="13990">
        <row r="9">
          <cell r="A9" t="str">
            <v>A</v>
          </cell>
        </row>
      </sheetData>
      <sheetData sheetId="13991">
        <row r="9">
          <cell r="A9" t="str">
            <v>A</v>
          </cell>
        </row>
      </sheetData>
      <sheetData sheetId="13992">
        <row r="9">
          <cell r="A9" t="str">
            <v>A</v>
          </cell>
        </row>
      </sheetData>
      <sheetData sheetId="13993">
        <row r="9">
          <cell r="A9" t="str">
            <v>A</v>
          </cell>
        </row>
      </sheetData>
      <sheetData sheetId="13994">
        <row r="9">
          <cell r="A9" t="str">
            <v>A</v>
          </cell>
        </row>
      </sheetData>
      <sheetData sheetId="13995">
        <row r="9">
          <cell r="A9" t="str">
            <v>A</v>
          </cell>
        </row>
      </sheetData>
      <sheetData sheetId="13996">
        <row r="9">
          <cell r="A9" t="str">
            <v>A</v>
          </cell>
        </row>
      </sheetData>
      <sheetData sheetId="13997">
        <row r="9">
          <cell r="A9" t="str">
            <v>A</v>
          </cell>
        </row>
      </sheetData>
      <sheetData sheetId="13998">
        <row r="9">
          <cell r="A9" t="str">
            <v>A</v>
          </cell>
        </row>
      </sheetData>
      <sheetData sheetId="13999">
        <row r="9">
          <cell r="A9" t="str">
            <v>A</v>
          </cell>
        </row>
      </sheetData>
      <sheetData sheetId="14000">
        <row r="9">
          <cell r="A9" t="str">
            <v>A</v>
          </cell>
        </row>
      </sheetData>
      <sheetData sheetId="14001">
        <row r="9">
          <cell r="A9" t="str">
            <v>A</v>
          </cell>
        </row>
      </sheetData>
      <sheetData sheetId="14002">
        <row r="9">
          <cell r="A9" t="str">
            <v>A</v>
          </cell>
        </row>
      </sheetData>
      <sheetData sheetId="14003">
        <row r="9">
          <cell r="A9" t="str">
            <v>A</v>
          </cell>
        </row>
      </sheetData>
      <sheetData sheetId="14004">
        <row r="9">
          <cell r="A9" t="str">
            <v>A</v>
          </cell>
        </row>
      </sheetData>
      <sheetData sheetId="14005">
        <row r="9">
          <cell r="A9" t="str">
            <v>A</v>
          </cell>
        </row>
      </sheetData>
      <sheetData sheetId="14006">
        <row r="9">
          <cell r="A9" t="str">
            <v>A</v>
          </cell>
        </row>
      </sheetData>
      <sheetData sheetId="14007">
        <row r="9">
          <cell r="A9" t="str">
            <v>A</v>
          </cell>
        </row>
      </sheetData>
      <sheetData sheetId="14008">
        <row r="9">
          <cell r="A9" t="str">
            <v>A</v>
          </cell>
        </row>
      </sheetData>
      <sheetData sheetId="14009">
        <row r="9">
          <cell r="A9" t="str">
            <v>A</v>
          </cell>
        </row>
      </sheetData>
      <sheetData sheetId="14010">
        <row r="9">
          <cell r="A9" t="str">
            <v>A</v>
          </cell>
        </row>
      </sheetData>
      <sheetData sheetId="14011">
        <row r="9">
          <cell r="A9" t="str">
            <v>A</v>
          </cell>
        </row>
      </sheetData>
      <sheetData sheetId="14012">
        <row r="9">
          <cell r="A9" t="str">
            <v>A</v>
          </cell>
        </row>
      </sheetData>
      <sheetData sheetId="14013">
        <row r="9">
          <cell r="A9" t="str">
            <v>A</v>
          </cell>
        </row>
      </sheetData>
      <sheetData sheetId="14014">
        <row r="9">
          <cell r="A9" t="str">
            <v>A</v>
          </cell>
        </row>
      </sheetData>
      <sheetData sheetId="14015">
        <row r="9">
          <cell r="A9" t="str">
            <v>A</v>
          </cell>
        </row>
      </sheetData>
      <sheetData sheetId="14016">
        <row r="9">
          <cell r="A9" t="str">
            <v>A</v>
          </cell>
        </row>
      </sheetData>
      <sheetData sheetId="14017">
        <row r="9">
          <cell r="A9" t="str">
            <v>A</v>
          </cell>
        </row>
      </sheetData>
      <sheetData sheetId="14018">
        <row r="9">
          <cell r="A9" t="str">
            <v>A</v>
          </cell>
        </row>
      </sheetData>
      <sheetData sheetId="14019">
        <row r="9">
          <cell r="A9" t="str">
            <v>A</v>
          </cell>
        </row>
      </sheetData>
      <sheetData sheetId="14020">
        <row r="9">
          <cell r="A9" t="str">
            <v>A</v>
          </cell>
        </row>
      </sheetData>
      <sheetData sheetId="14021">
        <row r="9">
          <cell r="A9" t="str">
            <v>A</v>
          </cell>
        </row>
      </sheetData>
      <sheetData sheetId="14022">
        <row r="9">
          <cell r="A9" t="str">
            <v>A</v>
          </cell>
        </row>
      </sheetData>
      <sheetData sheetId="14023">
        <row r="9">
          <cell r="A9" t="str">
            <v>A</v>
          </cell>
        </row>
      </sheetData>
      <sheetData sheetId="14024">
        <row r="9">
          <cell r="A9" t="str">
            <v>A</v>
          </cell>
        </row>
      </sheetData>
      <sheetData sheetId="14025">
        <row r="9">
          <cell r="A9" t="str">
            <v>A</v>
          </cell>
        </row>
      </sheetData>
      <sheetData sheetId="14026">
        <row r="9">
          <cell r="A9" t="str">
            <v>A</v>
          </cell>
        </row>
      </sheetData>
      <sheetData sheetId="14027">
        <row r="9">
          <cell r="A9" t="str">
            <v>A</v>
          </cell>
        </row>
      </sheetData>
      <sheetData sheetId="14028">
        <row r="9">
          <cell r="A9" t="str">
            <v>A</v>
          </cell>
        </row>
      </sheetData>
      <sheetData sheetId="14029">
        <row r="9">
          <cell r="A9" t="str">
            <v>A</v>
          </cell>
        </row>
      </sheetData>
      <sheetData sheetId="14030">
        <row r="9">
          <cell r="A9" t="str">
            <v>A</v>
          </cell>
        </row>
      </sheetData>
      <sheetData sheetId="14031">
        <row r="9">
          <cell r="A9" t="str">
            <v>A</v>
          </cell>
        </row>
      </sheetData>
      <sheetData sheetId="14032">
        <row r="9">
          <cell r="A9" t="str">
            <v>A</v>
          </cell>
        </row>
      </sheetData>
      <sheetData sheetId="14033">
        <row r="9">
          <cell r="A9" t="str">
            <v>A</v>
          </cell>
        </row>
      </sheetData>
      <sheetData sheetId="14034">
        <row r="9">
          <cell r="A9" t="str">
            <v>A</v>
          </cell>
        </row>
      </sheetData>
      <sheetData sheetId="14035">
        <row r="9">
          <cell r="A9" t="str">
            <v>A</v>
          </cell>
        </row>
      </sheetData>
      <sheetData sheetId="14036">
        <row r="9">
          <cell r="A9" t="str">
            <v>A</v>
          </cell>
        </row>
      </sheetData>
      <sheetData sheetId="14037">
        <row r="9">
          <cell r="A9" t="str">
            <v>A</v>
          </cell>
        </row>
      </sheetData>
      <sheetData sheetId="14038">
        <row r="9">
          <cell r="A9" t="str">
            <v>A</v>
          </cell>
        </row>
      </sheetData>
      <sheetData sheetId="14039">
        <row r="9">
          <cell r="A9" t="str">
            <v>A</v>
          </cell>
        </row>
      </sheetData>
      <sheetData sheetId="14040">
        <row r="9">
          <cell r="A9" t="str">
            <v>A</v>
          </cell>
        </row>
      </sheetData>
      <sheetData sheetId="14041">
        <row r="9">
          <cell r="A9" t="str">
            <v>A</v>
          </cell>
        </row>
      </sheetData>
      <sheetData sheetId="14042">
        <row r="9">
          <cell r="A9" t="str">
            <v>A</v>
          </cell>
        </row>
      </sheetData>
      <sheetData sheetId="14043">
        <row r="9">
          <cell r="A9" t="str">
            <v>A</v>
          </cell>
        </row>
      </sheetData>
      <sheetData sheetId="14044">
        <row r="9">
          <cell r="A9" t="str">
            <v>A</v>
          </cell>
        </row>
      </sheetData>
      <sheetData sheetId="14045">
        <row r="9">
          <cell r="A9" t="str">
            <v>A</v>
          </cell>
        </row>
      </sheetData>
      <sheetData sheetId="14046">
        <row r="9">
          <cell r="A9" t="str">
            <v>A</v>
          </cell>
        </row>
      </sheetData>
      <sheetData sheetId="14047">
        <row r="9">
          <cell r="A9" t="str">
            <v>A</v>
          </cell>
        </row>
      </sheetData>
      <sheetData sheetId="14048">
        <row r="9">
          <cell r="A9" t="str">
            <v>A</v>
          </cell>
        </row>
      </sheetData>
      <sheetData sheetId="14049">
        <row r="9">
          <cell r="A9" t="str">
            <v>A</v>
          </cell>
        </row>
      </sheetData>
      <sheetData sheetId="14050">
        <row r="9">
          <cell r="A9" t="str">
            <v>A</v>
          </cell>
        </row>
      </sheetData>
      <sheetData sheetId="14051">
        <row r="9">
          <cell r="A9" t="str">
            <v>A</v>
          </cell>
        </row>
      </sheetData>
      <sheetData sheetId="14052">
        <row r="9">
          <cell r="A9" t="str">
            <v>A</v>
          </cell>
        </row>
      </sheetData>
      <sheetData sheetId="14053">
        <row r="9">
          <cell r="A9" t="str">
            <v>A</v>
          </cell>
        </row>
      </sheetData>
      <sheetData sheetId="14054">
        <row r="9">
          <cell r="A9" t="str">
            <v>A</v>
          </cell>
        </row>
      </sheetData>
      <sheetData sheetId="14055">
        <row r="9">
          <cell r="A9" t="str">
            <v>A</v>
          </cell>
        </row>
      </sheetData>
      <sheetData sheetId="14056">
        <row r="9">
          <cell r="A9" t="str">
            <v>A</v>
          </cell>
        </row>
      </sheetData>
      <sheetData sheetId="14057">
        <row r="9">
          <cell r="A9" t="str">
            <v>A</v>
          </cell>
        </row>
      </sheetData>
      <sheetData sheetId="14058">
        <row r="9">
          <cell r="A9" t="str">
            <v>A</v>
          </cell>
        </row>
      </sheetData>
      <sheetData sheetId="14059">
        <row r="9">
          <cell r="A9" t="str">
            <v>A</v>
          </cell>
        </row>
      </sheetData>
      <sheetData sheetId="14060">
        <row r="9">
          <cell r="A9" t="str">
            <v>A</v>
          </cell>
        </row>
      </sheetData>
      <sheetData sheetId="14061">
        <row r="9">
          <cell r="A9" t="str">
            <v>A</v>
          </cell>
        </row>
      </sheetData>
      <sheetData sheetId="14062">
        <row r="9">
          <cell r="A9" t="str">
            <v>A</v>
          </cell>
        </row>
      </sheetData>
      <sheetData sheetId="14063">
        <row r="9">
          <cell r="A9" t="str">
            <v>A</v>
          </cell>
        </row>
      </sheetData>
      <sheetData sheetId="14064">
        <row r="9">
          <cell r="A9" t="str">
            <v>A</v>
          </cell>
        </row>
      </sheetData>
      <sheetData sheetId="14065">
        <row r="9">
          <cell r="A9" t="str">
            <v>A</v>
          </cell>
        </row>
      </sheetData>
      <sheetData sheetId="14066">
        <row r="9">
          <cell r="A9" t="str">
            <v>A</v>
          </cell>
        </row>
      </sheetData>
      <sheetData sheetId="14067">
        <row r="9">
          <cell r="A9" t="str">
            <v>A</v>
          </cell>
        </row>
      </sheetData>
      <sheetData sheetId="14068">
        <row r="9">
          <cell r="A9" t="str">
            <v>A</v>
          </cell>
        </row>
      </sheetData>
      <sheetData sheetId="14069">
        <row r="9">
          <cell r="A9" t="str">
            <v>A</v>
          </cell>
        </row>
      </sheetData>
      <sheetData sheetId="14070">
        <row r="9">
          <cell r="A9" t="str">
            <v>A</v>
          </cell>
        </row>
      </sheetData>
      <sheetData sheetId="14071">
        <row r="9">
          <cell r="A9" t="str">
            <v>A</v>
          </cell>
        </row>
      </sheetData>
      <sheetData sheetId="14072">
        <row r="9">
          <cell r="A9" t="str">
            <v>A</v>
          </cell>
        </row>
      </sheetData>
      <sheetData sheetId="14073">
        <row r="9">
          <cell r="A9" t="str">
            <v>A</v>
          </cell>
        </row>
      </sheetData>
      <sheetData sheetId="14074">
        <row r="9">
          <cell r="A9" t="str">
            <v>A</v>
          </cell>
        </row>
      </sheetData>
      <sheetData sheetId="14075">
        <row r="9">
          <cell r="A9" t="str">
            <v>A</v>
          </cell>
        </row>
      </sheetData>
      <sheetData sheetId="14076">
        <row r="9">
          <cell r="A9" t="str">
            <v>A</v>
          </cell>
        </row>
      </sheetData>
      <sheetData sheetId="14077">
        <row r="9">
          <cell r="A9" t="str">
            <v>A</v>
          </cell>
        </row>
      </sheetData>
      <sheetData sheetId="14078">
        <row r="9">
          <cell r="A9" t="str">
            <v>A</v>
          </cell>
        </row>
      </sheetData>
      <sheetData sheetId="14079">
        <row r="9">
          <cell r="A9" t="str">
            <v>A</v>
          </cell>
        </row>
      </sheetData>
      <sheetData sheetId="14080">
        <row r="9">
          <cell r="A9" t="str">
            <v>A</v>
          </cell>
        </row>
      </sheetData>
      <sheetData sheetId="14081">
        <row r="9">
          <cell r="A9" t="str">
            <v>A</v>
          </cell>
        </row>
      </sheetData>
      <sheetData sheetId="14082">
        <row r="9">
          <cell r="A9" t="str">
            <v>A</v>
          </cell>
        </row>
      </sheetData>
      <sheetData sheetId="14083">
        <row r="9">
          <cell r="A9" t="str">
            <v>A</v>
          </cell>
        </row>
      </sheetData>
      <sheetData sheetId="14084">
        <row r="9">
          <cell r="A9" t="str">
            <v>A</v>
          </cell>
        </row>
      </sheetData>
      <sheetData sheetId="14085">
        <row r="9">
          <cell r="A9" t="str">
            <v>A</v>
          </cell>
        </row>
      </sheetData>
      <sheetData sheetId="14086">
        <row r="9">
          <cell r="A9" t="str">
            <v>A</v>
          </cell>
        </row>
      </sheetData>
      <sheetData sheetId="14087">
        <row r="9">
          <cell r="A9" t="str">
            <v>A</v>
          </cell>
        </row>
      </sheetData>
      <sheetData sheetId="14088">
        <row r="9">
          <cell r="A9" t="str">
            <v>A</v>
          </cell>
        </row>
      </sheetData>
      <sheetData sheetId="14089">
        <row r="9">
          <cell r="A9" t="str">
            <v>A</v>
          </cell>
        </row>
      </sheetData>
      <sheetData sheetId="14090">
        <row r="9">
          <cell r="A9" t="str">
            <v>A</v>
          </cell>
        </row>
      </sheetData>
      <sheetData sheetId="14091">
        <row r="9">
          <cell r="A9" t="str">
            <v>A</v>
          </cell>
        </row>
      </sheetData>
      <sheetData sheetId="14092">
        <row r="9">
          <cell r="A9" t="str">
            <v>A</v>
          </cell>
        </row>
      </sheetData>
      <sheetData sheetId="14093">
        <row r="9">
          <cell r="A9" t="str">
            <v>A</v>
          </cell>
        </row>
      </sheetData>
      <sheetData sheetId="14094">
        <row r="9">
          <cell r="A9" t="str">
            <v>A</v>
          </cell>
        </row>
      </sheetData>
      <sheetData sheetId="14095">
        <row r="9">
          <cell r="A9" t="str">
            <v>A</v>
          </cell>
        </row>
      </sheetData>
      <sheetData sheetId="14096">
        <row r="9">
          <cell r="A9" t="str">
            <v>A</v>
          </cell>
        </row>
      </sheetData>
      <sheetData sheetId="14097">
        <row r="9">
          <cell r="A9" t="str">
            <v>A</v>
          </cell>
        </row>
      </sheetData>
      <sheetData sheetId="14098">
        <row r="9">
          <cell r="A9" t="str">
            <v>A</v>
          </cell>
        </row>
      </sheetData>
      <sheetData sheetId="14099">
        <row r="9">
          <cell r="A9" t="str">
            <v>A</v>
          </cell>
        </row>
      </sheetData>
      <sheetData sheetId="14100">
        <row r="9">
          <cell r="A9" t="str">
            <v>A</v>
          </cell>
        </row>
      </sheetData>
      <sheetData sheetId="14101">
        <row r="9">
          <cell r="A9" t="str">
            <v>A</v>
          </cell>
        </row>
      </sheetData>
      <sheetData sheetId="14102">
        <row r="9">
          <cell r="A9" t="str">
            <v>A</v>
          </cell>
        </row>
      </sheetData>
      <sheetData sheetId="14103">
        <row r="9">
          <cell r="A9" t="str">
            <v>A</v>
          </cell>
        </row>
      </sheetData>
      <sheetData sheetId="14104">
        <row r="9">
          <cell r="A9" t="str">
            <v>A</v>
          </cell>
        </row>
      </sheetData>
      <sheetData sheetId="14105">
        <row r="9">
          <cell r="A9" t="str">
            <v>A</v>
          </cell>
        </row>
      </sheetData>
      <sheetData sheetId="14106">
        <row r="9">
          <cell r="A9" t="str">
            <v>A</v>
          </cell>
        </row>
      </sheetData>
      <sheetData sheetId="14107">
        <row r="9">
          <cell r="A9" t="str">
            <v>A</v>
          </cell>
        </row>
      </sheetData>
      <sheetData sheetId="14108">
        <row r="9">
          <cell r="A9" t="str">
            <v>A</v>
          </cell>
        </row>
      </sheetData>
      <sheetData sheetId="14109">
        <row r="9">
          <cell r="A9" t="str">
            <v>A</v>
          </cell>
        </row>
      </sheetData>
      <sheetData sheetId="14110">
        <row r="9">
          <cell r="A9" t="str">
            <v>A</v>
          </cell>
        </row>
      </sheetData>
      <sheetData sheetId="14111">
        <row r="9">
          <cell r="A9" t="str">
            <v>A</v>
          </cell>
        </row>
      </sheetData>
      <sheetData sheetId="14112">
        <row r="9">
          <cell r="A9" t="str">
            <v>A</v>
          </cell>
        </row>
      </sheetData>
      <sheetData sheetId="14113">
        <row r="9">
          <cell r="A9" t="str">
            <v>A</v>
          </cell>
        </row>
      </sheetData>
      <sheetData sheetId="14114">
        <row r="9">
          <cell r="A9" t="str">
            <v>A</v>
          </cell>
        </row>
      </sheetData>
      <sheetData sheetId="14115">
        <row r="9">
          <cell r="A9" t="str">
            <v>A</v>
          </cell>
        </row>
      </sheetData>
      <sheetData sheetId="14116">
        <row r="9">
          <cell r="A9" t="str">
            <v>A</v>
          </cell>
        </row>
      </sheetData>
      <sheetData sheetId="14117">
        <row r="9">
          <cell r="A9" t="str">
            <v>A</v>
          </cell>
        </row>
      </sheetData>
      <sheetData sheetId="14118">
        <row r="9">
          <cell r="A9" t="str">
            <v>A</v>
          </cell>
        </row>
      </sheetData>
      <sheetData sheetId="14119">
        <row r="9">
          <cell r="A9" t="str">
            <v>A</v>
          </cell>
        </row>
      </sheetData>
      <sheetData sheetId="14120">
        <row r="9">
          <cell r="A9" t="str">
            <v>A</v>
          </cell>
        </row>
      </sheetData>
      <sheetData sheetId="14121">
        <row r="9">
          <cell r="A9" t="str">
            <v>A</v>
          </cell>
        </row>
      </sheetData>
      <sheetData sheetId="14122">
        <row r="9">
          <cell r="A9" t="str">
            <v>A</v>
          </cell>
        </row>
      </sheetData>
      <sheetData sheetId="14123">
        <row r="9">
          <cell r="A9" t="str">
            <v>A</v>
          </cell>
        </row>
      </sheetData>
      <sheetData sheetId="14124">
        <row r="9">
          <cell r="A9" t="str">
            <v>A</v>
          </cell>
        </row>
      </sheetData>
      <sheetData sheetId="14125">
        <row r="9">
          <cell r="A9" t="str">
            <v>A</v>
          </cell>
        </row>
      </sheetData>
      <sheetData sheetId="14126">
        <row r="9">
          <cell r="A9" t="str">
            <v>A</v>
          </cell>
        </row>
      </sheetData>
      <sheetData sheetId="14127">
        <row r="9">
          <cell r="A9" t="str">
            <v>A</v>
          </cell>
        </row>
      </sheetData>
      <sheetData sheetId="14128">
        <row r="9">
          <cell r="A9" t="str">
            <v>A</v>
          </cell>
        </row>
      </sheetData>
      <sheetData sheetId="14129">
        <row r="9">
          <cell r="A9" t="str">
            <v>A</v>
          </cell>
        </row>
      </sheetData>
      <sheetData sheetId="14130">
        <row r="9">
          <cell r="A9" t="str">
            <v>A</v>
          </cell>
        </row>
      </sheetData>
      <sheetData sheetId="14131">
        <row r="9">
          <cell r="A9" t="str">
            <v>A</v>
          </cell>
        </row>
      </sheetData>
      <sheetData sheetId="14132">
        <row r="9">
          <cell r="A9" t="str">
            <v>A</v>
          </cell>
        </row>
      </sheetData>
      <sheetData sheetId="14133">
        <row r="9">
          <cell r="A9" t="str">
            <v>A</v>
          </cell>
        </row>
      </sheetData>
      <sheetData sheetId="14134">
        <row r="9">
          <cell r="A9" t="str">
            <v>A</v>
          </cell>
        </row>
      </sheetData>
      <sheetData sheetId="14135">
        <row r="9">
          <cell r="A9" t="str">
            <v>A</v>
          </cell>
        </row>
      </sheetData>
      <sheetData sheetId="14136">
        <row r="9">
          <cell r="A9" t="str">
            <v>A</v>
          </cell>
        </row>
      </sheetData>
      <sheetData sheetId="14137">
        <row r="9">
          <cell r="A9" t="str">
            <v>A</v>
          </cell>
        </row>
      </sheetData>
      <sheetData sheetId="14138">
        <row r="9">
          <cell r="A9" t="str">
            <v>A</v>
          </cell>
        </row>
      </sheetData>
      <sheetData sheetId="14139">
        <row r="9">
          <cell r="A9" t="str">
            <v>A</v>
          </cell>
        </row>
      </sheetData>
      <sheetData sheetId="14140">
        <row r="9">
          <cell r="A9" t="str">
            <v>A</v>
          </cell>
        </row>
      </sheetData>
      <sheetData sheetId="14141">
        <row r="9">
          <cell r="A9" t="str">
            <v>A</v>
          </cell>
        </row>
      </sheetData>
      <sheetData sheetId="14142">
        <row r="9">
          <cell r="A9" t="str">
            <v>A</v>
          </cell>
        </row>
      </sheetData>
      <sheetData sheetId="14143">
        <row r="9">
          <cell r="A9" t="str">
            <v>A</v>
          </cell>
        </row>
      </sheetData>
      <sheetData sheetId="14144">
        <row r="9">
          <cell r="A9" t="str">
            <v>A</v>
          </cell>
        </row>
      </sheetData>
      <sheetData sheetId="14145">
        <row r="9">
          <cell r="A9" t="str">
            <v>A</v>
          </cell>
        </row>
      </sheetData>
      <sheetData sheetId="14146">
        <row r="9">
          <cell r="A9" t="str">
            <v>A</v>
          </cell>
        </row>
      </sheetData>
      <sheetData sheetId="14147">
        <row r="9">
          <cell r="A9" t="str">
            <v>A</v>
          </cell>
        </row>
      </sheetData>
      <sheetData sheetId="14148">
        <row r="9">
          <cell r="A9" t="str">
            <v>A</v>
          </cell>
        </row>
      </sheetData>
      <sheetData sheetId="14149">
        <row r="9">
          <cell r="A9" t="str">
            <v>A</v>
          </cell>
        </row>
      </sheetData>
      <sheetData sheetId="14150">
        <row r="9">
          <cell r="A9" t="str">
            <v>A</v>
          </cell>
        </row>
      </sheetData>
      <sheetData sheetId="14151">
        <row r="9">
          <cell r="A9" t="str">
            <v>A</v>
          </cell>
        </row>
      </sheetData>
      <sheetData sheetId="14152">
        <row r="9">
          <cell r="A9" t="str">
            <v>A</v>
          </cell>
        </row>
      </sheetData>
      <sheetData sheetId="14153">
        <row r="9">
          <cell r="A9" t="str">
            <v>A</v>
          </cell>
        </row>
      </sheetData>
      <sheetData sheetId="14154">
        <row r="9">
          <cell r="A9" t="str">
            <v>A</v>
          </cell>
        </row>
      </sheetData>
      <sheetData sheetId="14155">
        <row r="9">
          <cell r="A9" t="str">
            <v>A</v>
          </cell>
        </row>
      </sheetData>
      <sheetData sheetId="14156">
        <row r="9">
          <cell r="A9" t="str">
            <v>A</v>
          </cell>
        </row>
      </sheetData>
      <sheetData sheetId="14157">
        <row r="9">
          <cell r="A9" t="str">
            <v>A</v>
          </cell>
        </row>
      </sheetData>
      <sheetData sheetId="14158">
        <row r="9">
          <cell r="A9" t="str">
            <v>A</v>
          </cell>
        </row>
      </sheetData>
      <sheetData sheetId="14159">
        <row r="9">
          <cell r="A9" t="str">
            <v>A</v>
          </cell>
        </row>
      </sheetData>
      <sheetData sheetId="14160">
        <row r="9">
          <cell r="A9" t="str">
            <v>A</v>
          </cell>
        </row>
      </sheetData>
      <sheetData sheetId="14161">
        <row r="9">
          <cell r="A9" t="str">
            <v>A</v>
          </cell>
        </row>
      </sheetData>
      <sheetData sheetId="14162">
        <row r="9">
          <cell r="A9" t="str">
            <v>A</v>
          </cell>
        </row>
      </sheetData>
      <sheetData sheetId="14163">
        <row r="9">
          <cell r="A9" t="str">
            <v>A</v>
          </cell>
        </row>
      </sheetData>
      <sheetData sheetId="14164">
        <row r="9">
          <cell r="A9" t="str">
            <v>A</v>
          </cell>
        </row>
      </sheetData>
      <sheetData sheetId="14165">
        <row r="9">
          <cell r="A9" t="str">
            <v>A</v>
          </cell>
        </row>
      </sheetData>
      <sheetData sheetId="14166">
        <row r="9">
          <cell r="A9" t="str">
            <v>A</v>
          </cell>
        </row>
      </sheetData>
      <sheetData sheetId="14167">
        <row r="9">
          <cell r="A9" t="str">
            <v>A</v>
          </cell>
        </row>
      </sheetData>
      <sheetData sheetId="14168">
        <row r="9">
          <cell r="A9" t="str">
            <v>A</v>
          </cell>
        </row>
      </sheetData>
      <sheetData sheetId="14169">
        <row r="9">
          <cell r="A9" t="str">
            <v>A</v>
          </cell>
        </row>
      </sheetData>
      <sheetData sheetId="14170">
        <row r="9">
          <cell r="A9" t="str">
            <v>A</v>
          </cell>
        </row>
      </sheetData>
      <sheetData sheetId="14171">
        <row r="9">
          <cell r="A9" t="str">
            <v>A</v>
          </cell>
        </row>
      </sheetData>
      <sheetData sheetId="14172">
        <row r="9">
          <cell r="A9" t="str">
            <v>A</v>
          </cell>
        </row>
      </sheetData>
      <sheetData sheetId="14173">
        <row r="9">
          <cell r="A9" t="str">
            <v>A</v>
          </cell>
        </row>
      </sheetData>
      <sheetData sheetId="14174">
        <row r="9">
          <cell r="A9" t="str">
            <v>A</v>
          </cell>
        </row>
      </sheetData>
      <sheetData sheetId="14175">
        <row r="9">
          <cell r="A9" t="str">
            <v>A</v>
          </cell>
        </row>
      </sheetData>
      <sheetData sheetId="14176" refreshError="1"/>
      <sheetData sheetId="14177" refreshError="1"/>
      <sheetData sheetId="14178" refreshError="1"/>
      <sheetData sheetId="14179" refreshError="1"/>
      <sheetData sheetId="14180" refreshError="1"/>
      <sheetData sheetId="14181" refreshError="1"/>
      <sheetData sheetId="14182">
        <row r="9">
          <cell r="A9" t="str">
            <v>A</v>
          </cell>
        </row>
      </sheetData>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refreshError="1"/>
      <sheetData sheetId="14217" refreshError="1"/>
      <sheetData sheetId="14218" refreshError="1"/>
      <sheetData sheetId="14219" refreshError="1"/>
      <sheetData sheetId="14220" refreshError="1"/>
      <sheetData sheetId="14221" refreshError="1"/>
      <sheetData sheetId="14222" refreshError="1"/>
      <sheetData sheetId="14223" refreshError="1"/>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ow r="9">
          <cell r="A9" t="str">
            <v>A</v>
          </cell>
        </row>
      </sheetData>
      <sheetData sheetId="14484">
        <row r="9">
          <cell r="A9" t="str">
            <v>A</v>
          </cell>
        </row>
      </sheetData>
      <sheetData sheetId="14485">
        <row r="9">
          <cell r="A9" t="str">
            <v>A</v>
          </cell>
        </row>
      </sheetData>
      <sheetData sheetId="14486">
        <row r="9">
          <cell r="A9" t="str">
            <v>A</v>
          </cell>
        </row>
      </sheetData>
      <sheetData sheetId="14487">
        <row r="9">
          <cell r="A9" t="str">
            <v>A</v>
          </cell>
        </row>
      </sheetData>
      <sheetData sheetId="14488">
        <row r="9">
          <cell r="A9" t="str">
            <v>A</v>
          </cell>
        </row>
      </sheetData>
      <sheetData sheetId="14489" refreshError="1"/>
      <sheetData sheetId="14490" refreshError="1"/>
      <sheetData sheetId="14491">
        <row r="9">
          <cell r="A9" t="str">
            <v>A</v>
          </cell>
        </row>
      </sheetData>
      <sheetData sheetId="14492">
        <row r="9">
          <cell r="A9" t="str">
            <v>A</v>
          </cell>
        </row>
      </sheetData>
      <sheetData sheetId="14493">
        <row r="9">
          <cell r="A9" t="str">
            <v>A</v>
          </cell>
        </row>
      </sheetData>
      <sheetData sheetId="14494" refreshError="1"/>
      <sheetData sheetId="14495">
        <row r="9">
          <cell r="A9" t="str">
            <v>A</v>
          </cell>
        </row>
      </sheetData>
      <sheetData sheetId="14496">
        <row r="9">
          <cell r="A9" t="str">
            <v>A</v>
          </cell>
        </row>
      </sheetData>
      <sheetData sheetId="14497" refreshError="1"/>
      <sheetData sheetId="14498">
        <row r="9">
          <cell r="A9" t="str">
            <v>A</v>
          </cell>
        </row>
      </sheetData>
      <sheetData sheetId="14499" refreshError="1"/>
      <sheetData sheetId="14500">
        <row r="9">
          <cell r="A9" t="str">
            <v>A</v>
          </cell>
        </row>
      </sheetData>
      <sheetData sheetId="14501">
        <row r="9">
          <cell r="A9" t="str">
            <v>A</v>
          </cell>
        </row>
      </sheetData>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ow r="9">
          <cell r="A9" t="str">
            <v>A</v>
          </cell>
        </row>
      </sheetData>
      <sheetData sheetId="14512">
        <row r="9">
          <cell r="A9" t="str">
            <v>A</v>
          </cell>
        </row>
      </sheetData>
      <sheetData sheetId="14513">
        <row r="9">
          <cell r="A9" t="str">
            <v>A</v>
          </cell>
        </row>
      </sheetData>
      <sheetData sheetId="14514">
        <row r="9">
          <cell r="A9" t="str">
            <v>A</v>
          </cell>
        </row>
      </sheetData>
      <sheetData sheetId="14515">
        <row r="9">
          <cell r="A9" t="str">
            <v>A</v>
          </cell>
        </row>
      </sheetData>
      <sheetData sheetId="14516">
        <row r="9">
          <cell r="A9" t="str">
            <v>A</v>
          </cell>
        </row>
      </sheetData>
      <sheetData sheetId="14517">
        <row r="9">
          <cell r="A9" t="str">
            <v>A</v>
          </cell>
        </row>
      </sheetData>
      <sheetData sheetId="14518">
        <row r="9">
          <cell r="A9" t="str">
            <v>A</v>
          </cell>
        </row>
      </sheetData>
      <sheetData sheetId="14519" refreshError="1"/>
      <sheetData sheetId="14520"/>
      <sheetData sheetId="14521"/>
      <sheetData sheetId="14522">
        <row r="9">
          <cell r="A9" t="str">
            <v>A</v>
          </cell>
        </row>
      </sheetData>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ow r="9">
          <cell r="A9" t="str">
            <v>A</v>
          </cell>
        </row>
      </sheetData>
      <sheetData sheetId="14540">
        <row r="9">
          <cell r="A9" t="str">
            <v>A</v>
          </cell>
        </row>
      </sheetData>
      <sheetData sheetId="14541">
        <row r="9">
          <cell r="A9" t="str">
            <v>A</v>
          </cell>
        </row>
      </sheetData>
      <sheetData sheetId="14542">
        <row r="9">
          <cell r="A9" t="str">
            <v>A</v>
          </cell>
        </row>
      </sheetData>
      <sheetData sheetId="14543">
        <row r="9">
          <cell r="A9" t="str">
            <v>A</v>
          </cell>
        </row>
      </sheetData>
      <sheetData sheetId="14544">
        <row r="9">
          <cell r="A9" t="str">
            <v>A</v>
          </cell>
        </row>
      </sheetData>
      <sheetData sheetId="14545" refreshError="1"/>
      <sheetData sheetId="14546" refreshError="1"/>
      <sheetData sheetId="14547" refreshError="1"/>
      <sheetData sheetId="14548" refreshError="1"/>
      <sheetData sheetId="14549">
        <row r="9">
          <cell r="A9" t="str">
            <v>A</v>
          </cell>
        </row>
      </sheetData>
      <sheetData sheetId="14550">
        <row r="9">
          <cell r="A9" t="str">
            <v>A</v>
          </cell>
        </row>
      </sheetData>
      <sheetData sheetId="14551">
        <row r="9">
          <cell r="A9" t="str">
            <v>A</v>
          </cell>
        </row>
      </sheetData>
      <sheetData sheetId="14552">
        <row r="9">
          <cell r="A9" t="str">
            <v>A</v>
          </cell>
        </row>
      </sheetData>
      <sheetData sheetId="14553">
        <row r="9">
          <cell r="A9" t="str">
            <v>A</v>
          </cell>
        </row>
      </sheetData>
      <sheetData sheetId="14554">
        <row r="9">
          <cell r="A9" t="str">
            <v>A</v>
          </cell>
        </row>
      </sheetData>
      <sheetData sheetId="14555">
        <row r="9">
          <cell r="A9" t="str">
            <v>A</v>
          </cell>
        </row>
      </sheetData>
      <sheetData sheetId="14556">
        <row r="9">
          <cell r="A9" t="str">
            <v>A</v>
          </cell>
        </row>
      </sheetData>
      <sheetData sheetId="14557">
        <row r="9">
          <cell r="A9" t="str">
            <v>A</v>
          </cell>
        </row>
      </sheetData>
      <sheetData sheetId="14558">
        <row r="9">
          <cell r="A9" t="str">
            <v>A</v>
          </cell>
        </row>
      </sheetData>
      <sheetData sheetId="14559">
        <row r="9">
          <cell r="A9" t="str">
            <v>A</v>
          </cell>
        </row>
      </sheetData>
      <sheetData sheetId="14560">
        <row r="9">
          <cell r="A9" t="str">
            <v>A</v>
          </cell>
        </row>
      </sheetData>
      <sheetData sheetId="14561">
        <row r="9">
          <cell r="A9" t="str">
            <v>A</v>
          </cell>
        </row>
      </sheetData>
      <sheetData sheetId="14562">
        <row r="9">
          <cell r="A9" t="str">
            <v>A</v>
          </cell>
        </row>
      </sheetData>
      <sheetData sheetId="14563">
        <row r="9">
          <cell r="A9" t="str">
            <v>A</v>
          </cell>
        </row>
      </sheetData>
      <sheetData sheetId="14564">
        <row r="9">
          <cell r="A9" t="str">
            <v>A</v>
          </cell>
        </row>
      </sheetData>
      <sheetData sheetId="14565">
        <row r="9">
          <cell r="A9" t="str">
            <v>A</v>
          </cell>
        </row>
      </sheetData>
      <sheetData sheetId="14566">
        <row r="9">
          <cell r="A9" t="str">
            <v>A</v>
          </cell>
        </row>
      </sheetData>
      <sheetData sheetId="14567">
        <row r="9">
          <cell r="A9" t="str">
            <v>A</v>
          </cell>
        </row>
      </sheetData>
      <sheetData sheetId="14568">
        <row r="9">
          <cell r="A9" t="str">
            <v>A</v>
          </cell>
        </row>
      </sheetData>
      <sheetData sheetId="14569">
        <row r="9">
          <cell r="A9" t="str">
            <v>A</v>
          </cell>
        </row>
      </sheetData>
      <sheetData sheetId="14570">
        <row r="9">
          <cell r="A9" t="str">
            <v>A</v>
          </cell>
        </row>
      </sheetData>
      <sheetData sheetId="14571">
        <row r="9">
          <cell r="A9" t="str">
            <v>A</v>
          </cell>
        </row>
      </sheetData>
      <sheetData sheetId="14572">
        <row r="9">
          <cell r="A9" t="str">
            <v>A</v>
          </cell>
        </row>
      </sheetData>
      <sheetData sheetId="14573">
        <row r="9">
          <cell r="A9" t="str">
            <v>A</v>
          </cell>
        </row>
      </sheetData>
      <sheetData sheetId="14574">
        <row r="9">
          <cell r="A9" t="str">
            <v>A</v>
          </cell>
        </row>
      </sheetData>
      <sheetData sheetId="14575">
        <row r="9">
          <cell r="A9" t="str">
            <v>A</v>
          </cell>
        </row>
      </sheetData>
      <sheetData sheetId="14576">
        <row r="9">
          <cell r="A9" t="str">
            <v>A</v>
          </cell>
        </row>
      </sheetData>
      <sheetData sheetId="14577">
        <row r="9">
          <cell r="A9" t="str">
            <v>A</v>
          </cell>
        </row>
      </sheetData>
      <sheetData sheetId="14578">
        <row r="9">
          <cell r="A9" t="str">
            <v>A</v>
          </cell>
        </row>
      </sheetData>
      <sheetData sheetId="14579">
        <row r="9">
          <cell r="A9" t="str">
            <v>A</v>
          </cell>
        </row>
      </sheetData>
      <sheetData sheetId="14580">
        <row r="9">
          <cell r="A9" t="str">
            <v>A</v>
          </cell>
        </row>
      </sheetData>
      <sheetData sheetId="14581">
        <row r="9">
          <cell r="A9" t="str">
            <v>A</v>
          </cell>
        </row>
      </sheetData>
      <sheetData sheetId="14582">
        <row r="9">
          <cell r="A9" t="str">
            <v>A</v>
          </cell>
        </row>
      </sheetData>
      <sheetData sheetId="14583">
        <row r="9">
          <cell r="A9" t="str">
            <v>A</v>
          </cell>
        </row>
      </sheetData>
      <sheetData sheetId="14584">
        <row r="9">
          <cell r="A9" t="str">
            <v>A</v>
          </cell>
        </row>
      </sheetData>
      <sheetData sheetId="14585">
        <row r="9">
          <cell r="A9" t="str">
            <v>A</v>
          </cell>
        </row>
      </sheetData>
      <sheetData sheetId="14586">
        <row r="9">
          <cell r="A9" t="str">
            <v>A</v>
          </cell>
        </row>
      </sheetData>
      <sheetData sheetId="14587">
        <row r="9">
          <cell r="A9" t="str">
            <v>A</v>
          </cell>
        </row>
      </sheetData>
      <sheetData sheetId="14588">
        <row r="9">
          <cell r="A9" t="str">
            <v>A</v>
          </cell>
        </row>
      </sheetData>
      <sheetData sheetId="14589">
        <row r="9">
          <cell r="A9" t="str">
            <v>A</v>
          </cell>
        </row>
      </sheetData>
      <sheetData sheetId="14590">
        <row r="9">
          <cell r="A9" t="str">
            <v>A</v>
          </cell>
        </row>
      </sheetData>
      <sheetData sheetId="14591">
        <row r="9">
          <cell r="A9" t="str">
            <v>A</v>
          </cell>
        </row>
      </sheetData>
      <sheetData sheetId="14592">
        <row r="9">
          <cell r="A9" t="str">
            <v>A</v>
          </cell>
        </row>
      </sheetData>
      <sheetData sheetId="14593">
        <row r="9">
          <cell r="A9" t="str">
            <v>A</v>
          </cell>
        </row>
      </sheetData>
      <sheetData sheetId="14594">
        <row r="9">
          <cell r="A9" t="str">
            <v>A</v>
          </cell>
        </row>
      </sheetData>
      <sheetData sheetId="14595">
        <row r="9">
          <cell r="A9" t="str">
            <v>A</v>
          </cell>
        </row>
      </sheetData>
      <sheetData sheetId="14596">
        <row r="9">
          <cell r="A9" t="str">
            <v>A</v>
          </cell>
        </row>
      </sheetData>
      <sheetData sheetId="14597">
        <row r="9">
          <cell r="A9" t="str">
            <v>A</v>
          </cell>
        </row>
      </sheetData>
      <sheetData sheetId="14598">
        <row r="9">
          <cell r="A9" t="str">
            <v>A</v>
          </cell>
        </row>
      </sheetData>
      <sheetData sheetId="14599">
        <row r="9">
          <cell r="A9" t="str">
            <v>A</v>
          </cell>
        </row>
      </sheetData>
      <sheetData sheetId="14600">
        <row r="9">
          <cell r="A9" t="str">
            <v>A</v>
          </cell>
        </row>
      </sheetData>
      <sheetData sheetId="14601">
        <row r="9">
          <cell r="A9" t="str">
            <v>A</v>
          </cell>
        </row>
      </sheetData>
      <sheetData sheetId="14602">
        <row r="9">
          <cell r="A9" t="str">
            <v>A</v>
          </cell>
        </row>
      </sheetData>
      <sheetData sheetId="14603">
        <row r="9">
          <cell r="A9" t="str">
            <v>A</v>
          </cell>
        </row>
      </sheetData>
      <sheetData sheetId="14604">
        <row r="9">
          <cell r="A9" t="str">
            <v>A</v>
          </cell>
        </row>
      </sheetData>
      <sheetData sheetId="14605">
        <row r="9">
          <cell r="A9" t="str">
            <v>A</v>
          </cell>
        </row>
      </sheetData>
      <sheetData sheetId="14606">
        <row r="9">
          <cell r="A9" t="str">
            <v>A</v>
          </cell>
        </row>
      </sheetData>
      <sheetData sheetId="14607">
        <row r="9">
          <cell r="A9" t="str">
            <v>A</v>
          </cell>
        </row>
      </sheetData>
      <sheetData sheetId="14608">
        <row r="9">
          <cell r="A9" t="str">
            <v>A</v>
          </cell>
        </row>
      </sheetData>
      <sheetData sheetId="14609">
        <row r="9">
          <cell r="A9" t="str">
            <v>A</v>
          </cell>
        </row>
      </sheetData>
      <sheetData sheetId="14610">
        <row r="9">
          <cell r="A9" t="str">
            <v>A</v>
          </cell>
        </row>
      </sheetData>
      <sheetData sheetId="14611">
        <row r="9">
          <cell r="A9" t="str">
            <v>A</v>
          </cell>
        </row>
      </sheetData>
      <sheetData sheetId="14612">
        <row r="9">
          <cell r="A9" t="str">
            <v>A</v>
          </cell>
        </row>
      </sheetData>
      <sheetData sheetId="14613">
        <row r="9">
          <cell r="A9" t="str">
            <v>A</v>
          </cell>
        </row>
      </sheetData>
      <sheetData sheetId="14614">
        <row r="9">
          <cell r="A9" t="str">
            <v>A</v>
          </cell>
        </row>
      </sheetData>
      <sheetData sheetId="14615">
        <row r="9">
          <cell r="A9" t="str">
            <v>A</v>
          </cell>
        </row>
      </sheetData>
      <sheetData sheetId="14616">
        <row r="9">
          <cell r="A9" t="str">
            <v>A</v>
          </cell>
        </row>
      </sheetData>
      <sheetData sheetId="14617">
        <row r="9">
          <cell r="A9" t="str">
            <v>A</v>
          </cell>
        </row>
      </sheetData>
      <sheetData sheetId="14618">
        <row r="9">
          <cell r="A9" t="str">
            <v>A</v>
          </cell>
        </row>
      </sheetData>
      <sheetData sheetId="14619">
        <row r="9">
          <cell r="A9" t="str">
            <v>A</v>
          </cell>
        </row>
      </sheetData>
      <sheetData sheetId="14620">
        <row r="9">
          <cell r="A9" t="str">
            <v>A</v>
          </cell>
        </row>
      </sheetData>
      <sheetData sheetId="14621">
        <row r="9">
          <cell r="A9" t="str">
            <v>A</v>
          </cell>
        </row>
      </sheetData>
      <sheetData sheetId="14622">
        <row r="9">
          <cell r="A9" t="str">
            <v>A</v>
          </cell>
        </row>
      </sheetData>
      <sheetData sheetId="14623">
        <row r="9">
          <cell r="A9" t="str">
            <v>A</v>
          </cell>
        </row>
      </sheetData>
      <sheetData sheetId="14624">
        <row r="9">
          <cell r="A9" t="str">
            <v>A</v>
          </cell>
        </row>
      </sheetData>
      <sheetData sheetId="14625">
        <row r="9">
          <cell r="A9" t="str">
            <v>A</v>
          </cell>
        </row>
      </sheetData>
      <sheetData sheetId="14626">
        <row r="9">
          <cell r="A9" t="str">
            <v>A</v>
          </cell>
        </row>
      </sheetData>
      <sheetData sheetId="14627">
        <row r="9">
          <cell r="A9" t="str">
            <v>A</v>
          </cell>
        </row>
      </sheetData>
      <sheetData sheetId="14628">
        <row r="9">
          <cell r="A9" t="str">
            <v>A</v>
          </cell>
        </row>
      </sheetData>
      <sheetData sheetId="14629">
        <row r="9">
          <cell r="A9" t="str">
            <v>A</v>
          </cell>
        </row>
      </sheetData>
      <sheetData sheetId="14630">
        <row r="9">
          <cell r="A9" t="str">
            <v>A</v>
          </cell>
        </row>
      </sheetData>
      <sheetData sheetId="14631">
        <row r="9">
          <cell r="A9" t="str">
            <v>A</v>
          </cell>
        </row>
      </sheetData>
      <sheetData sheetId="14632">
        <row r="9">
          <cell r="A9" t="str">
            <v>A</v>
          </cell>
        </row>
      </sheetData>
      <sheetData sheetId="14633">
        <row r="9">
          <cell r="A9" t="str">
            <v>A</v>
          </cell>
        </row>
      </sheetData>
      <sheetData sheetId="14634">
        <row r="9">
          <cell r="A9" t="str">
            <v>A</v>
          </cell>
        </row>
      </sheetData>
      <sheetData sheetId="14635">
        <row r="9">
          <cell r="A9" t="str">
            <v>A</v>
          </cell>
        </row>
      </sheetData>
      <sheetData sheetId="14636">
        <row r="9">
          <cell r="A9" t="str">
            <v>A</v>
          </cell>
        </row>
      </sheetData>
      <sheetData sheetId="14637">
        <row r="9">
          <cell r="A9" t="str">
            <v>A</v>
          </cell>
        </row>
      </sheetData>
      <sheetData sheetId="14638">
        <row r="9">
          <cell r="A9" t="str">
            <v>A</v>
          </cell>
        </row>
      </sheetData>
      <sheetData sheetId="14639">
        <row r="9">
          <cell r="A9" t="str">
            <v>A</v>
          </cell>
        </row>
      </sheetData>
      <sheetData sheetId="14640">
        <row r="9">
          <cell r="A9" t="str">
            <v>A</v>
          </cell>
        </row>
      </sheetData>
      <sheetData sheetId="14641">
        <row r="9">
          <cell r="A9" t="str">
            <v>A</v>
          </cell>
        </row>
      </sheetData>
      <sheetData sheetId="14642">
        <row r="9">
          <cell r="A9" t="str">
            <v>A</v>
          </cell>
        </row>
      </sheetData>
      <sheetData sheetId="14643">
        <row r="9">
          <cell r="A9" t="str">
            <v>A</v>
          </cell>
        </row>
      </sheetData>
      <sheetData sheetId="14644">
        <row r="9">
          <cell r="A9" t="str">
            <v>A</v>
          </cell>
        </row>
      </sheetData>
      <sheetData sheetId="14645">
        <row r="9">
          <cell r="A9" t="str">
            <v>A</v>
          </cell>
        </row>
      </sheetData>
      <sheetData sheetId="14646">
        <row r="9">
          <cell r="A9" t="str">
            <v>A</v>
          </cell>
        </row>
      </sheetData>
      <sheetData sheetId="14647">
        <row r="9">
          <cell r="A9" t="str">
            <v>A</v>
          </cell>
        </row>
      </sheetData>
      <sheetData sheetId="14648">
        <row r="9">
          <cell r="A9" t="str">
            <v>A</v>
          </cell>
        </row>
      </sheetData>
      <sheetData sheetId="14649">
        <row r="9">
          <cell r="A9" t="str">
            <v>A</v>
          </cell>
        </row>
      </sheetData>
      <sheetData sheetId="14650">
        <row r="9">
          <cell r="A9" t="str">
            <v>A</v>
          </cell>
        </row>
      </sheetData>
      <sheetData sheetId="14651">
        <row r="9">
          <cell r="A9" t="str">
            <v>A</v>
          </cell>
        </row>
      </sheetData>
      <sheetData sheetId="14652">
        <row r="9">
          <cell r="A9" t="str">
            <v>A</v>
          </cell>
        </row>
      </sheetData>
      <sheetData sheetId="14653">
        <row r="9">
          <cell r="A9" t="str">
            <v>A</v>
          </cell>
        </row>
      </sheetData>
      <sheetData sheetId="14654">
        <row r="9">
          <cell r="A9" t="str">
            <v>A</v>
          </cell>
        </row>
      </sheetData>
      <sheetData sheetId="14655">
        <row r="9">
          <cell r="A9" t="str">
            <v>A</v>
          </cell>
        </row>
      </sheetData>
      <sheetData sheetId="14656">
        <row r="9">
          <cell r="A9" t="str">
            <v>A</v>
          </cell>
        </row>
      </sheetData>
      <sheetData sheetId="14657">
        <row r="9">
          <cell r="A9" t="str">
            <v>A</v>
          </cell>
        </row>
      </sheetData>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ow r="9">
          <cell r="A9" t="str">
            <v>A</v>
          </cell>
        </row>
      </sheetData>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ow r="9">
          <cell r="A9" t="str">
            <v>A</v>
          </cell>
        </row>
      </sheetData>
      <sheetData sheetId="14682">
        <row r="9">
          <cell r="A9" t="str">
            <v>A</v>
          </cell>
        </row>
      </sheetData>
      <sheetData sheetId="14683" refreshError="1"/>
      <sheetData sheetId="14684" refreshError="1"/>
      <sheetData sheetId="14685" refreshError="1"/>
      <sheetData sheetId="14686" refreshError="1"/>
      <sheetData sheetId="14687" refreshError="1"/>
      <sheetData sheetId="14688" refreshError="1"/>
      <sheetData sheetId="14689">
        <row r="9">
          <cell r="A9" t="str">
            <v>A</v>
          </cell>
        </row>
      </sheetData>
      <sheetData sheetId="14690">
        <row r="9">
          <cell r="A9" t="str">
            <v>A</v>
          </cell>
        </row>
      </sheetData>
      <sheetData sheetId="14691">
        <row r="9">
          <cell r="A9" t="str">
            <v>A</v>
          </cell>
        </row>
      </sheetData>
      <sheetData sheetId="14692">
        <row r="9">
          <cell r="A9" t="str">
            <v>A</v>
          </cell>
        </row>
      </sheetData>
      <sheetData sheetId="14693">
        <row r="9">
          <cell r="A9" t="str">
            <v>A</v>
          </cell>
        </row>
      </sheetData>
      <sheetData sheetId="14694">
        <row r="9">
          <cell r="A9" t="str">
            <v>A</v>
          </cell>
        </row>
      </sheetData>
      <sheetData sheetId="14695">
        <row r="9">
          <cell r="A9" t="str">
            <v>A</v>
          </cell>
        </row>
      </sheetData>
      <sheetData sheetId="14696">
        <row r="9">
          <cell r="A9" t="str">
            <v>A</v>
          </cell>
        </row>
      </sheetData>
      <sheetData sheetId="14697">
        <row r="9">
          <cell r="A9" t="str">
            <v>A</v>
          </cell>
        </row>
      </sheetData>
      <sheetData sheetId="14698">
        <row r="9">
          <cell r="A9" t="str">
            <v>A</v>
          </cell>
        </row>
      </sheetData>
      <sheetData sheetId="14699">
        <row r="9">
          <cell r="A9" t="str">
            <v>A</v>
          </cell>
        </row>
      </sheetData>
      <sheetData sheetId="14700" refreshError="1"/>
      <sheetData sheetId="14701" refreshError="1"/>
      <sheetData sheetId="14702" refreshError="1"/>
      <sheetData sheetId="14703">
        <row r="9">
          <cell r="A9" t="str">
            <v>A</v>
          </cell>
        </row>
      </sheetData>
      <sheetData sheetId="14704">
        <row r="9">
          <cell r="A9" t="str">
            <v>A</v>
          </cell>
        </row>
      </sheetData>
      <sheetData sheetId="14705">
        <row r="9">
          <cell r="A9" t="str">
            <v>A</v>
          </cell>
        </row>
      </sheetData>
      <sheetData sheetId="14706">
        <row r="9">
          <cell r="A9" t="str">
            <v>A</v>
          </cell>
        </row>
      </sheetData>
      <sheetData sheetId="14707">
        <row r="9">
          <cell r="A9" t="str">
            <v>A</v>
          </cell>
        </row>
      </sheetData>
      <sheetData sheetId="14708">
        <row r="9">
          <cell r="A9" t="str">
            <v>A</v>
          </cell>
        </row>
      </sheetData>
      <sheetData sheetId="14709">
        <row r="9">
          <cell r="A9" t="str">
            <v>A</v>
          </cell>
        </row>
      </sheetData>
      <sheetData sheetId="14710">
        <row r="9">
          <cell r="A9" t="str">
            <v>A</v>
          </cell>
        </row>
      </sheetData>
      <sheetData sheetId="14711">
        <row r="9">
          <cell r="A9" t="str">
            <v>A</v>
          </cell>
        </row>
      </sheetData>
      <sheetData sheetId="14712">
        <row r="9">
          <cell r="A9" t="str">
            <v>A</v>
          </cell>
        </row>
      </sheetData>
      <sheetData sheetId="14713">
        <row r="9">
          <cell r="A9" t="str">
            <v>A</v>
          </cell>
        </row>
      </sheetData>
      <sheetData sheetId="14714" refreshError="1"/>
      <sheetData sheetId="14715">
        <row r="9">
          <cell r="A9" t="str">
            <v>A</v>
          </cell>
        </row>
      </sheetData>
      <sheetData sheetId="14716">
        <row r="9">
          <cell r="A9" t="str">
            <v>A</v>
          </cell>
        </row>
      </sheetData>
      <sheetData sheetId="14717">
        <row r="9">
          <cell r="A9" t="str">
            <v>A</v>
          </cell>
        </row>
      </sheetData>
      <sheetData sheetId="14718">
        <row r="9">
          <cell r="A9" t="str">
            <v>A</v>
          </cell>
        </row>
      </sheetData>
      <sheetData sheetId="14719">
        <row r="9">
          <cell r="A9" t="str">
            <v>A</v>
          </cell>
        </row>
      </sheetData>
      <sheetData sheetId="14720">
        <row r="9">
          <cell r="A9" t="str">
            <v>A</v>
          </cell>
        </row>
      </sheetData>
      <sheetData sheetId="14721">
        <row r="9">
          <cell r="A9" t="str">
            <v>A</v>
          </cell>
        </row>
      </sheetData>
      <sheetData sheetId="14722">
        <row r="9">
          <cell r="A9" t="str">
            <v>A</v>
          </cell>
        </row>
      </sheetData>
      <sheetData sheetId="14723">
        <row r="9">
          <cell r="A9" t="str">
            <v>A</v>
          </cell>
        </row>
      </sheetData>
      <sheetData sheetId="14724">
        <row r="9">
          <cell r="A9" t="str">
            <v>A</v>
          </cell>
        </row>
      </sheetData>
      <sheetData sheetId="14725">
        <row r="9">
          <cell r="A9" t="str">
            <v>A</v>
          </cell>
        </row>
      </sheetData>
      <sheetData sheetId="14726">
        <row r="9">
          <cell r="A9" t="str">
            <v>A</v>
          </cell>
        </row>
      </sheetData>
      <sheetData sheetId="14727">
        <row r="9">
          <cell r="A9" t="str">
            <v>A</v>
          </cell>
        </row>
      </sheetData>
      <sheetData sheetId="14728" refreshError="1"/>
      <sheetData sheetId="14729" refreshError="1"/>
      <sheetData sheetId="14730" refreshError="1"/>
      <sheetData sheetId="14731" refreshError="1"/>
      <sheetData sheetId="14732">
        <row r="9">
          <cell r="A9" t="str">
            <v>A</v>
          </cell>
        </row>
      </sheetData>
      <sheetData sheetId="14733">
        <row r="9">
          <cell r="A9" t="str">
            <v>A</v>
          </cell>
        </row>
      </sheetData>
      <sheetData sheetId="14734">
        <row r="9">
          <cell r="A9" t="str">
            <v>A</v>
          </cell>
        </row>
      </sheetData>
      <sheetData sheetId="14735">
        <row r="9">
          <cell r="A9" t="str">
            <v>A</v>
          </cell>
        </row>
      </sheetData>
      <sheetData sheetId="14736">
        <row r="9">
          <cell r="A9" t="str">
            <v>A</v>
          </cell>
        </row>
      </sheetData>
      <sheetData sheetId="14737">
        <row r="9">
          <cell r="A9" t="str">
            <v>A</v>
          </cell>
        </row>
      </sheetData>
      <sheetData sheetId="14738">
        <row r="9">
          <cell r="A9" t="str">
            <v>A</v>
          </cell>
        </row>
      </sheetData>
      <sheetData sheetId="14739">
        <row r="9">
          <cell r="A9" t="str">
            <v>A</v>
          </cell>
        </row>
      </sheetData>
      <sheetData sheetId="14740">
        <row r="9">
          <cell r="A9" t="str">
            <v>A</v>
          </cell>
        </row>
      </sheetData>
      <sheetData sheetId="14741">
        <row r="9">
          <cell r="A9" t="str">
            <v>A</v>
          </cell>
        </row>
      </sheetData>
      <sheetData sheetId="14742">
        <row r="9">
          <cell r="A9" t="str">
            <v>A</v>
          </cell>
        </row>
      </sheetData>
      <sheetData sheetId="14743">
        <row r="9">
          <cell r="A9" t="str">
            <v>A</v>
          </cell>
        </row>
      </sheetData>
      <sheetData sheetId="14744">
        <row r="9">
          <cell r="A9" t="str">
            <v>A</v>
          </cell>
        </row>
      </sheetData>
      <sheetData sheetId="14745">
        <row r="9">
          <cell r="A9" t="str">
            <v>A</v>
          </cell>
        </row>
      </sheetData>
      <sheetData sheetId="14746">
        <row r="9">
          <cell r="A9" t="str">
            <v>A</v>
          </cell>
        </row>
      </sheetData>
      <sheetData sheetId="14747">
        <row r="9">
          <cell r="A9" t="str">
            <v>A</v>
          </cell>
        </row>
      </sheetData>
      <sheetData sheetId="14748">
        <row r="9">
          <cell r="A9" t="str">
            <v>A</v>
          </cell>
        </row>
      </sheetData>
      <sheetData sheetId="14749">
        <row r="9">
          <cell r="A9" t="str">
            <v>A</v>
          </cell>
        </row>
      </sheetData>
      <sheetData sheetId="14750">
        <row r="9">
          <cell r="A9" t="str">
            <v>A</v>
          </cell>
        </row>
      </sheetData>
      <sheetData sheetId="14751">
        <row r="9">
          <cell r="A9" t="str">
            <v>A</v>
          </cell>
        </row>
      </sheetData>
      <sheetData sheetId="14752">
        <row r="9">
          <cell r="A9" t="str">
            <v>A</v>
          </cell>
        </row>
      </sheetData>
      <sheetData sheetId="14753">
        <row r="9">
          <cell r="A9" t="str">
            <v>A</v>
          </cell>
        </row>
      </sheetData>
      <sheetData sheetId="14754">
        <row r="9">
          <cell r="A9" t="str">
            <v>A</v>
          </cell>
        </row>
      </sheetData>
      <sheetData sheetId="14755">
        <row r="9">
          <cell r="A9" t="str">
            <v>A</v>
          </cell>
        </row>
      </sheetData>
      <sheetData sheetId="14756">
        <row r="9">
          <cell r="A9" t="str">
            <v>A</v>
          </cell>
        </row>
      </sheetData>
      <sheetData sheetId="14757">
        <row r="9">
          <cell r="A9" t="str">
            <v>A</v>
          </cell>
        </row>
      </sheetData>
      <sheetData sheetId="14758">
        <row r="9">
          <cell r="A9" t="str">
            <v>A</v>
          </cell>
        </row>
      </sheetData>
      <sheetData sheetId="14759">
        <row r="9">
          <cell r="A9" t="str">
            <v>A</v>
          </cell>
        </row>
      </sheetData>
      <sheetData sheetId="14760">
        <row r="9">
          <cell r="A9" t="str">
            <v>A</v>
          </cell>
        </row>
      </sheetData>
      <sheetData sheetId="14761">
        <row r="9">
          <cell r="A9" t="str">
            <v>A</v>
          </cell>
        </row>
      </sheetData>
      <sheetData sheetId="14762">
        <row r="9">
          <cell r="A9" t="str">
            <v>A</v>
          </cell>
        </row>
      </sheetData>
      <sheetData sheetId="14763">
        <row r="9">
          <cell r="A9" t="str">
            <v>A</v>
          </cell>
        </row>
      </sheetData>
      <sheetData sheetId="14764">
        <row r="9">
          <cell r="A9" t="str">
            <v>A</v>
          </cell>
        </row>
      </sheetData>
      <sheetData sheetId="14765">
        <row r="9">
          <cell r="A9" t="str">
            <v>A</v>
          </cell>
        </row>
      </sheetData>
      <sheetData sheetId="14766">
        <row r="9">
          <cell r="A9" t="str">
            <v>A</v>
          </cell>
        </row>
      </sheetData>
      <sheetData sheetId="14767">
        <row r="9">
          <cell r="A9" t="str">
            <v>A</v>
          </cell>
        </row>
      </sheetData>
      <sheetData sheetId="14768">
        <row r="9">
          <cell r="A9" t="str">
            <v>A</v>
          </cell>
        </row>
      </sheetData>
      <sheetData sheetId="14769">
        <row r="9">
          <cell r="A9" t="str">
            <v>A</v>
          </cell>
        </row>
      </sheetData>
      <sheetData sheetId="14770">
        <row r="9">
          <cell r="A9" t="str">
            <v>A</v>
          </cell>
        </row>
      </sheetData>
      <sheetData sheetId="14771">
        <row r="9">
          <cell r="A9" t="str">
            <v>A</v>
          </cell>
        </row>
      </sheetData>
      <sheetData sheetId="14772">
        <row r="9">
          <cell r="A9" t="str">
            <v>A</v>
          </cell>
        </row>
      </sheetData>
      <sheetData sheetId="14773">
        <row r="9">
          <cell r="A9" t="str">
            <v>A</v>
          </cell>
        </row>
      </sheetData>
      <sheetData sheetId="14774">
        <row r="9">
          <cell r="A9" t="str">
            <v>A</v>
          </cell>
        </row>
      </sheetData>
      <sheetData sheetId="14775">
        <row r="9">
          <cell r="A9" t="str">
            <v>A</v>
          </cell>
        </row>
      </sheetData>
      <sheetData sheetId="14776">
        <row r="9">
          <cell r="A9" t="str">
            <v>A</v>
          </cell>
        </row>
      </sheetData>
      <sheetData sheetId="14777">
        <row r="9">
          <cell r="A9" t="str">
            <v>A</v>
          </cell>
        </row>
      </sheetData>
      <sheetData sheetId="14778">
        <row r="9">
          <cell r="A9" t="str">
            <v>A</v>
          </cell>
        </row>
      </sheetData>
      <sheetData sheetId="14779">
        <row r="9">
          <cell r="A9" t="str">
            <v>A</v>
          </cell>
        </row>
      </sheetData>
      <sheetData sheetId="14780">
        <row r="9">
          <cell r="A9" t="str">
            <v>A</v>
          </cell>
        </row>
      </sheetData>
      <sheetData sheetId="14781">
        <row r="9">
          <cell r="A9" t="str">
            <v>A</v>
          </cell>
        </row>
      </sheetData>
      <sheetData sheetId="14782">
        <row r="9">
          <cell r="A9" t="str">
            <v>A</v>
          </cell>
        </row>
      </sheetData>
      <sheetData sheetId="14783">
        <row r="9">
          <cell r="A9" t="str">
            <v>A</v>
          </cell>
        </row>
      </sheetData>
      <sheetData sheetId="14784">
        <row r="9">
          <cell r="A9" t="str">
            <v>A</v>
          </cell>
        </row>
      </sheetData>
      <sheetData sheetId="14785">
        <row r="9">
          <cell r="A9" t="str">
            <v>A</v>
          </cell>
        </row>
      </sheetData>
      <sheetData sheetId="14786">
        <row r="9">
          <cell r="A9" t="str">
            <v>A</v>
          </cell>
        </row>
      </sheetData>
      <sheetData sheetId="14787">
        <row r="9">
          <cell r="A9" t="str">
            <v>A</v>
          </cell>
        </row>
      </sheetData>
      <sheetData sheetId="14788">
        <row r="9">
          <cell r="A9" t="str">
            <v>A</v>
          </cell>
        </row>
      </sheetData>
      <sheetData sheetId="14789">
        <row r="9">
          <cell r="A9" t="str">
            <v>A</v>
          </cell>
        </row>
      </sheetData>
      <sheetData sheetId="14790">
        <row r="9">
          <cell r="A9" t="str">
            <v>A</v>
          </cell>
        </row>
      </sheetData>
      <sheetData sheetId="14791">
        <row r="9">
          <cell r="A9" t="str">
            <v>A</v>
          </cell>
        </row>
      </sheetData>
      <sheetData sheetId="14792">
        <row r="9">
          <cell r="A9" t="str">
            <v>A</v>
          </cell>
        </row>
      </sheetData>
      <sheetData sheetId="14793">
        <row r="9">
          <cell r="A9" t="str">
            <v>A</v>
          </cell>
        </row>
      </sheetData>
      <sheetData sheetId="14794">
        <row r="9">
          <cell r="A9" t="str">
            <v>A</v>
          </cell>
        </row>
      </sheetData>
      <sheetData sheetId="14795">
        <row r="9">
          <cell r="A9" t="str">
            <v>A</v>
          </cell>
        </row>
      </sheetData>
      <sheetData sheetId="14796">
        <row r="9">
          <cell r="A9" t="str">
            <v>A</v>
          </cell>
        </row>
      </sheetData>
      <sheetData sheetId="14797">
        <row r="9">
          <cell r="A9" t="str">
            <v>A</v>
          </cell>
        </row>
      </sheetData>
      <sheetData sheetId="14798">
        <row r="9">
          <cell r="A9" t="str">
            <v>A</v>
          </cell>
        </row>
      </sheetData>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refreshError="1"/>
      <sheetData sheetId="14829" refreshError="1"/>
      <sheetData sheetId="14830" refreshError="1"/>
      <sheetData sheetId="14831" refreshError="1"/>
      <sheetData sheetId="14832" refreshError="1"/>
      <sheetData sheetId="14833" refreshError="1"/>
      <sheetData sheetId="14834" refreshError="1"/>
      <sheetData sheetId="14835" refreshError="1"/>
      <sheetData sheetId="14836" refreshError="1"/>
      <sheetData sheetId="14837" refreshError="1"/>
      <sheetData sheetId="14838" refreshError="1"/>
      <sheetData sheetId="14839" refreshError="1"/>
      <sheetData sheetId="14840" refreshError="1"/>
      <sheetData sheetId="14841" refreshError="1"/>
      <sheetData sheetId="14842" refreshError="1"/>
      <sheetData sheetId="14843" refreshError="1"/>
      <sheetData sheetId="14844" refreshError="1"/>
      <sheetData sheetId="14845" refreshError="1"/>
      <sheetData sheetId="14846" refreshError="1"/>
      <sheetData sheetId="14847" refreshError="1"/>
      <sheetData sheetId="14848" refreshError="1"/>
      <sheetData sheetId="14849" refreshError="1"/>
      <sheetData sheetId="14850" refreshError="1"/>
      <sheetData sheetId="14851" refreshError="1"/>
      <sheetData sheetId="14852" refreshError="1"/>
      <sheetData sheetId="14853" refreshError="1"/>
      <sheetData sheetId="14854" refreshError="1"/>
      <sheetData sheetId="14855" refreshError="1"/>
      <sheetData sheetId="14856" refreshError="1"/>
      <sheetData sheetId="14857" refreshError="1"/>
      <sheetData sheetId="14858" refreshError="1"/>
      <sheetData sheetId="14859" refreshError="1"/>
      <sheetData sheetId="14860" refreshError="1"/>
      <sheetData sheetId="14861" refreshError="1"/>
      <sheetData sheetId="14862" refreshError="1"/>
      <sheetData sheetId="14863" refreshError="1"/>
      <sheetData sheetId="14864" refreshError="1"/>
      <sheetData sheetId="14865" refreshError="1"/>
      <sheetData sheetId="14866" refreshError="1"/>
      <sheetData sheetId="14867" refreshError="1"/>
      <sheetData sheetId="14868" refreshError="1"/>
      <sheetData sheetId="14869" refreshError="1"/>
      <sheetData sheetId="14870" refreshError="1"/>
      <sheetData sheetId="14871" refreshError="1"/>
      <sheetData sheetId="14872" refreshError="1"/>
      <sheetData sheetId="14873" refreshError="1"/>
      <sheetData sheetId="14874" refreshError="1"/>
      <sheetData sheetId="14875" refreshError="1"/>
      <sheetData sheetId="14876" refreshError="1"/>
      <sheetData sheetId="14877" refreshError="1"/>
      <sheetData sheetId="14878" refreshError="1"/>
      <sheetData sheetId="14879" refreshError="1"/>
      <sheetData sheetId="14880" refreshError="1"/>
      <sheetData sheetId="14881" refreshError="1"/>
      <sheetData sheetId="14882" refreshError="1"/>
      <sheetData sheetId="14883" refreshError="1"/>
      <sheetData sheetId="14884" refreshError="1"/>
      <sheetData sheetId="14885" refreshError="1"/>
      <sheetData sheetId="14886" refreshError="1"/>
      <sheetData sheetId="14887" refreshError="1"/>
      <sheetData sheetId="14888" refreshError="1"/>
      <sheetData sheetId="14889" refreshError="1"/>
      <sheetData sheetId="14890" refreshError="1"/>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refreshError="1"/>
      <sheetData sheetId="14902" refreshError="1"/>
      <sheetData sheetId="14903" refreshError="1"/>
      <sheetData sheetId="14904" refreshError="1"/>
      <sheetData sheetId="14905" refreshError="1"/>
      <sheetData sheetId="14906" refreshError="1"/>
      <sheetData sheetId="14907" refreshError="1"/>
      <sheetData sheetId="14908" refreshError="1"/>
      <sheetData sheetId="14909" refreshError="1"/>
      <sheetData sheetId="14910" refreshError="1"/>
      <sheetData sheetId="14911" refreshError="1"/>
      <sheetData sheetId="14912" refreshError="1"/>
      <sheetData sheetId="14913" refreshError="1"/>
      <sheetData sheetId="14914" refreshError="1"/>
      <sheetData sheetId="14915" refreshError="1"/>
      <sheetData sheetId="14916" refreshError="1"/>
      <sheetData sheetId="14917" refreshError="1"/>
      <sheetData sheetId="14918" refreshError="1"/>
      <sheetData sheetId="14919" refreshError="1"/>
      <sheetData sheetId="14920" refreshError="1"/>
      <sheetData sheetId="14921" refreshError="1"/>
      <sheetData sheetId="14922" refreshError="1"/>
      <sheetData sheetId="14923" refreshError="1"/>
      <sheetData sheetId="14924" refreshError="1"/>
      <sheetData sheetId="14925" refreshError="1"/>
      <sheetData sheetId="14926" refreshError="1"/>
      <sheetData sheetId="14927" refreshError="1"/>
      <sheetData sheetId="14928" refreshError="1"/>
      <sheetData sheetId="14929" refreshError="1"/>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ow r="9">
          <cell r="A9" t="str">
            <v>A</v>
          </cell>
        </row>
      </sheetData>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ow r="9">
          <cell r="A9" t="str">
            <v>A</v>
          </cell>
        </row>
      </sheetData>
      <sheetData sheetId="15148" refreshError="1"/>
      <sheetData sheetId="15149">
        <row r="9">
          <cell r="A9" t="str">
            <v>A</v>
          </cell>
        </row>
      </sheetData>
      <sheetData sheetId="15150">
        <row r="9">
          <cell r="A9" t="str">
            <v>A</v>
          </cell>
        </row>
      </sheetData>
      <sheetData sheetId="15151">
        <row r="9">
          <cell r="A9" t="str">
            <v>A</v>
          </cell>
        </row>
      </sheetData>
      <sheetData sheetId="15152">
        <row r="9">
          <cell r="A9" t="str">
            <v>A</v>
          </cell>
        </row>
      </sheetData>
      <sheetData sheetId="15153">
        <row r="9">
          <cell r="A9" t="str">
            <v>A</v>
          </cell>
        </row>
      </sheetData>
      <sheetData sheetId="15154">
        <row r="9">
          <cell r="A9" t="str">
            <v>A</v>
          </cell>
        </row>
      </sheetData>
      <sheetData sheetId="15155">
        <row r="9">
          <cell r="A9" t="str">
            <v>A</v>
          </cell>
        </row>
      </sheetData>
      <sheetData sheetId="15156">
        <row r="9">
          <cell r="A9" t="str">
            <v>A</v>
          </cell>
        </row>
      </sheetData>
      <sheetData sheetId="15157">
        <row r="9">
          <cell r="A9" t="str">
            <v>A</v>
          </cell>
        </row>
      </sheetData>
      <sheetData sheetId="15158">
        <row r="9">
          <cell r="A9" t="str">
            <v>A</v>
          </cell>
        </row>
      </sheetData>
      <sheetData sheetId="15159">
        <row r="9">
          <cell r="A9" t="str">
            <v>A</v>
          </cell>
        </row>
      </sheetData>
      <sheetData sheetId="15160">
        <row r="9">
          <cell r="A9" t="str">
            <v>A</v>
          </cell>
        </row>
      </sheetData>
      <sheetData sheetId="15161">
        <row r="9">
          <cell r="A9" t="str">
            <v>A</v>
          </cell>
        </row>
      </sheetData>
      <sheetData sheetId="15162">
        <row r="9">
          <cell r="A9" t="str">
            <v>A</v>
          </cell>
        </row>
      </sheetData>
      <sheetData sheetId="15163">
        <row r="9">
          <cell r="A9" t="str">
            <v>A</v>
          </cell>
        </row>
      </sheetData>
      <sheetData sheetId="15164">
        <row r="9">
          <cell r="A9" t="str">
            <v>A</v>
          </cell>
        </row>
      </sheetData>
      <sheetData sheetId="15165">
        <row r="9">
          <cell r="A9" t="str">
            <v>A</v>
          </cell>
        </row>
      </sheetData>
      <sheetData sheetId="15166">
        <row r="9">
          <cell r="A9" t="str">
            <v>A</v>
          </cell>
        </row>
      </sheetData>
      <sheetData sheetId="15167">
        <row r="9">
          <cell r="A9" t="str">
            <v>A</v>
          </cell>
        </row>
      </sheetData>
      <sheetData sheetId="15168">
        <row r="9">
          <cell r="A9" t="str">
            <v>A</v>
          </cell>
        </row>
      </sheetData>
      <sheetData sheetId="15169">
        <row r="9">
          <cell r="A9" t="str">
            <v>A</v>
          </cell>
        </row>
      </sheetData>
      <sheetData sheetId="15170">
        <row r="9">
          <cell r="A9" t="str">
            <v>A</v>
          </cell>
        </row>
      </sheetData>
      <sheetData sheetId="15171">
        <row r="9">
          <cell r="A9" t="str">
            <v>A</v>
          </cell>
        </row>
      </sheetData>
      <sheetData sheetId="15172">
        <row r="9">
          <cell r="A9" t="str">
            <v>A</v>
          </cell>
        </row>
      </sheetData>
      <sheetData sheetId="15173">
        <row r="9">
          <cell r="A9" t="str">
            <v>A</v>
          </cell>
        </row>
      </sheetData>
      <sheetData sheetId="15174">
        <row r="9">
          <cell r="A9" t="str">
            <v>A</v>
          </cell>
        </row>
      </sheetData>
      <sheetData sheetId="15175">
        <row r="9">
          <cell r="A9" t="str">
            <v>A</v>
          </cell>
        </row>
      </sheetData>
      <sheetData sheetId="15176">
        <row r="9">
          <cell r="A9" t="str">
            <v>A</v>
          </cell>
        </row>
      </sheetData>
      <sheetData sheetId="15177">
        <row r="9">
          <cell r="A9" t="str">
            <v>A</v>
          </cell>
        </row>
      </sheetData>
      <sheetData sheetId="15178">
        <row r="9">
          <cell r="A9" t="str">
            <v>A</v>
          </cell>
        </row>
      </sheetData>
      <sheetData sheetId="15179">
        <row r="9">
          <cell r="A9" t="str">
            <v>A</v>
          </cell>
        </row>
      </sheetData>
      <sheetData sheetId="15180">
        <row r="9">
          <cell r="A9" t="str">
            <v>A</v>
          </cell>
        </row>
      </sheetData>
      <sheetData sheetId="15181">
        <row r="9">
          <cell r="A9" t="str">
            <v>A</v>
          </cell>
        </row>
      </sheetData>
      <sheetData sheetId="15182">
        <row r="9">
          <cell r="A9" t="str">
            <v>A</v>
          </cell>
        </row>
      </sheetData>
      <sheetData sheetId="15183">
        <row r="9">
          <cell r="A9" t="str">
            <v>A</v>
          </cell>
        </row>
      </sheetData>
      <sheetData sheetId="15184">
        <row r="9">
          <cell r="A9" t="str">
            <v>A</v>
          </cell>
        </row>
      </sheetData>
      <sheetData sheetId="15185">
        <row r="9">
          <cell r="A9" t="str">
            <v>A</v>
          </cell>
        </row>
      </sheetData>
      <sheetData sheetId="15186">
        <row r="9">
          <cell r="A9" t="str">
            <v>A</v>
          </cell>
        </row>
      </sheetData>
      <sheetData sheetId="15187">
        <row r="9">
          <cell r="A9" t="str">
            <v>A</v>
          </cell>
        </row>
      </sheetData>
      <sheetData sheetId="15188">
        <row r="9">
          <cell r="A9" t="str">
            <v>A</v>
          </cell>
        </row>
      </sheetData>
      <sheetData sheetId="15189">
        <row r="9">
          <cell r="A9" t="str">
            <v>A</v>
          </cell>
        </row>
      </sheetData>
      <sheetData sheetId="15190">
        <row r="9">
          <cell r="A9" t="str">
            <v>A</v>
          </cell>
        </row>
      </sheetData>
      <sheetData sheetId="15191">
        <row r="9">
          <cell r="A9" t="str">
            <v>A</v>
          </cell>
        </row>
      </sheetData>
      <sheetData sheetId="15192">
        <row r="9">
          <cell r="A9" t="str">
            <v>A</v>
          </cell>
        </row>
      </sheetData>
      <sheetData sheetId="15193">
        <row r="9">
          <cell r="A9" t="str">
            <v>A</v>
          </cell>
        </row>
      </sheetData>
      <sheetData sheetId="15194">
        <row r="9">
          <cell r="A9" t="str">
            <v>A</v>
          </cell>
        </row>
      </sheetData>
      <sheetData sheetId="15195">
        <row r="9">
          <cell r="A9" t="str">
            <v>A</v>
          </cell>
        </row>
      </sheetData>
      <sheetData sheetId="15196">
        <row r="9">
          <cell r="A9" t="str">
            <v>A</v>
          </cell>
        </row>
      </sheetData>
      <sheetData sheetId="15197">
        <row r="9">
          <cell r="A9" t="str">
            <v>A</v>
          </cell>
        </row>
      </sheetData>
      <sheetData sheetId="15198">
        <row r="9">
          <cell r="A9" t="str">
            <v>A</v>
          </cell>
        </row>
      </sheetData>
      <sheetData sheetId="15199">
        <row r="9">
          <cell r="A9" t="str">
            <v>A</v>
          </cell>
        </row>
      </sheetData>
      <sheetData sheetId="15200">
        <row r="9">
          <cell r="A9" t="str">
            <v>A</v>
          </cell>
        </row>
      </sheetData>
      <sheetData sheetId="15201">
        <row r="9">
          <cell r="A9" t="str">
            <v>A</v>
          </cell>
        </row>
      </sheetData>
      <sheetData sheetId="15202">
        <row r="9">
          <cell r="A9" t="str">
            <v>A</v>
          </cell>
        </row>
      </sheetData>
      <sheetData sheetId="15203">
        <row r="9">
          <cell r="A9" t="str">
            <v>A</v>
          </cell>
        </row>
      </sheetData>
      <sheetData sheetId="15204">
        <row r="9">
          <cell r="A9" t="str">
            <v>A</v>
          </cell>
        </row>
      </sheetData>
      <sheetData sheetId="15205">
        <row r="9">
          <cell r="A9" t="str">
            <v>A</v>
          </cell>
        </row>
      </sheetData>
      <sheetData sheetId="15206">
        <row r="9">
          <cell r="A9" t="str">
            <v>A</v>
          </cell>
        </row>
      </sheetData>
      <sheetData sheetId="15207">
        <row r="9">
          <cell r="A9" t="str">
            <v>A</v>
          </cell>
        </row>
      </sheetData>
      <sheetData sheetId="15208">
        <row r="9">
          <cell r="A9" t="str">
            <v>A</v>
          </cell>
        </row>
      </sheetData>
      <sheetData sheetId="15209">
        <row r="9">
          <cell r="A9" t="str">
            <v>A</v>
          </cell>
        </row>
      </sheetData>
      <sheetData sheetId="15210">
        <row r="9">
          <cell r="A9" t="str">
            <v>A</v>
          </cell>
        </row>
      </sheetData>
      <sheetData sheetId="15211">
        <row r="9">
          <cell r="A9" t="str">
            <v>A</v>
          </cell>
        </row>
      </sheetData>
      <sheetData sheetId="15212" refreshError="1"/>
      <sheetData sheetId="15213" refreshError="1"/>
      <sheetData sheetId="15214" refreshError="1"/>
      <sheetData sheetId="15215" refreshError="1"/>
      <sheetData sheetId="15216" refreshError="1"/>
      <sheetData sheetId="15217">
        <row r="9">
          <cell r="A9" t="str">
            <v>A</v>
          </cell>
        </row>
      </sheetData>
      <sheetData sheetId="15218">
        <row r="9">
          <cell r="A9" t="str">
            <v>A</v>
          </cell>
        </row>
      </sheetData>
      <sheetData sheetId="15219" refreshError="1"/>
      <sheetData sheetId="15220" refreshError="1"/>
      <sheetData sheetId="15221">
        <row r="9">
          <cell r="A9" t="str">
            <v>A</v>
          </cell>
        </row>
      </sheetData>
      <sheetData sheetId="15222" refreshError="1"/>
      <sheetData sheetId="15223">
        <row r="9">
          <cell r="A9" t="str">
            <v>A</v>
          </cell>
        </row>
      </sheetData>
      <sheetData sheetId="15224">
        <row r="9">
          <cell r="A9" t="str">
            <v>A</v>
          </cell>
        </row>
      </sheetData>
      <sheetData sheetId="15225">
        <row r="9">
          <cell r="A9" t="str">
            <v>A</v>
          </cell>
        </row>
      </sheetData>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ow r="9">
          <cell r="A9" t="str">
            <v>A</v>
          </cell>
        </row>
      </sheetData>
      <sheetData sheetId="15416">
        <row r="9">
          <cell r="A9" t="str">
            <v>A</v>
          </cell>
        </row>
      </sheetData>
      <sheetData sheetId="15417">
        <row r="9">
          <cell r="A9" t="str">
            <v>A</v>
          </cell>
        </row>
      </sheetData>
      <sheetData sheetId="15418">
        <row r="9">
          <cell r="A9" t="str">
            <v>A</v>
          </cell>
        </row>
      </sheetData>
      <sheetData sheetId="15419">
        <row r="9">
          <cell r="A9" t="str">
            <v>A</v>
          </cell>
        </row>
      </sheetData>
      <sheetData sheetId="15420">
        <row r="9">
          <cell r="A9" t="str">
            <v>A</v>
          </cell>
        </row>
      </sheetData>
      <sheetData sheetId="15421">
        <row r="9">
          <cell r="A9" t="str">
            <v>A</v>
          </cell>
        </row>
      </sheetData>
      <sheetData sheetId="15422">
        <row r="9">
          <cell r="A9" t="str">
            <v>A</v>
          </cell>
        </row>
      </sheetData>
      <sheetData sheetId="15423">
        <row r="9">
          <cell r="A9" t="str">
            <v>A</v>
          </cell>
        </row>
      </sheetData>
      <sheetData sheetId="15424">
        <row r="9">
          <cell r="A9" t="str">
            <v>A</v>
          </cell>
        </row>
      </sheetData>
      <sheetData sheetId="15425">
        <row r="9">
          <cell r="A9" t="str">
            <v>A</v>
          </cell>
        </row>
      </sheetData>
      <sheetData sheetId="15426">
        <row r="9">
          <cell r="A9" t="str">
            <v>A</v>
          </cell>
        </row>
      </sheetData>
      <sheetData sheetId="15427">
        <row r="9">
          <cell r="A9" t="str">
            <v>A</v>
          </cell>
        </row>
      </sheetData>
      <sheetData sheetId="15428">
        <row r="9">
          <cell r="A9" t="str">
            <v>A</v>
          </cell>
        </row>
      </sheetData>
      <sheetData sheetId="15429">
        <row r="9">
          <cell r="A9" t="str">
            <v>A</v>
          </cell>
        </row>
      </sheetData>
      <sheetData sheetId="15430">
        <row r="9">
          <cell r="A9" t="str">
            <v>A</v>
          </cell>
        </row>
      </sheetData>
      <sheetData sheetId="15431">
        <row r="9">
          <cell r="A9" t="str">
            <v>A</v>
          </cell>
        </row>
      </sheetData>
      <sheetData sheetId="15432">
        <row r="9">
          <cell r="A9" t="str">
            <v>A</v>
          </cell>
        </row>
      </sheetData>
      <sheetData sheetId="15433">
        <row r="9">
          <cell r="A9" t="str">
            <v>A</v>
          </cell>
        </row>
      </sheetData>
      <sheetData sheetId="15434">
        <row r="9">
          <cell r="A9" t="str">
            <v>A</v>
          </cell>
        </row>
      </sheetData>
      <sheetData sheetId="15435">
        <row r="9">
          <cell r="A9" t="str">
            <v>A</v>
          </cell>
        </row>
      </sheetData>
      <sheetData sheetId="15436">
        <row r="9">
          <cell r="A9" t="str">
            <v>A</v>
          </cell>
        </row>
      </sheetData>
      <sheetData sheetId="15437">
        <row r="9">
          <cell r="A9" t="str">
            <v>A</v>
          </cell>
        </row>
      </sheetData>
      <sheetData sheetId="15438">
        <row r="9">
          <cell r="A9" t="str">
            <v>A</v>
          </cell>
        </row>
      </sheetData>
      <sheetData sheetId="15439">
        <row r="9">
          <cell r="A9" t="str">
            <v>A</v>
          </cell>
        </row>
      </sheetData>
      <sheetData sheetId="15440">
        <row r="9">
          <cell r="A9" t="str">
            <v>A</v>
          </cell>
        </row>
      </sheetData>
      <sheetData sheetId="15441">
        <row r="9">
          <cell r="A9" t="str">
            <v>A</v>
          </cell>
        </row>
      </sheetData>
      <sheetData sheetId="15442">
        <row r="9">
          <cell r="A9" t="str">
            <v>A</v>
          </cell>
        </row>
      </sheetData>
      <sheetData sheetId="15443">
        <row r="9">
          <cell r="A9" t="str">
            <v>A</v>
          </cell>
        </row>
      </sheetData>
      <sheetData sheetId="15444">
        <row r="9">
          <cell r="A9" t="str">
            <v>A</v>
          </cell>
        </row>
      </sheetData>
      <sheetData sheetId="15445">
        <row r="9">
          <cell r="A9" t="str">
            <v>A</v>
          </cell>
        </row>
      </sheetData>
      <sheetData sheetId="15446">
        <row r="9">
          <cell r="A9" t="str">
            <v>A</v>
          </cell>
        </row>
      </sheetData>
      <sheetData sheetId="15447">
        <row r="9">
          <cell r="A9" t="str">
            <v>A</v>
          </cell>
        </row>
      </sheetData>
      <sheetData sheetId="15448">
        <row r="9">
          <cell r="A9" t="str">
            <v>A</v>
          </cell>
        </row>
      </sheetData>
      <sheetData sheetId="15449">
        <row r="9">
          <cell r="A9" t="str">
            <v>A</v>
          </cell>
        </row>
      </sheetData>
      <sheetData sheetId="15450">
        <row r="9">
          <cell r="A9" t="str">
            <v>A</v>
          </cell>
        </row>
      </sheetData>
      <sheetData sheetId="15451">
        <row r="9">
          <cell r="A9" t="str">
            <v>A</v>
          </cell>
        </row>
      </sheetData>
      <sheetData sheetId="15452">
        <row r="9">
          <cell r="A9" t="str">
            <v>A</v>
          </cell>
        </row>
      </sheetData>
      <sheetData sheetId="15453">
        <row r="9">
          <cell r="A9" t="str">
            <v>A</v>
          </cell>
        </row>
      </sheetData>
      <sheetData sheetId="15454">
        <row r="9">
          <cell r="A9" t="str">
            <v>A</v>
          </cell>
        </row>
      </sheetData>
      <sheetData sheetId="15455">
        <row r="9">
          <cell r="A9" t="str">
            <v>A</v>
          </cell>
        </row>
      </sheetData>
      <sheetData sheetId="15456">
        <row r="9">
          <cell r="A9" t="str">
            <v>A</v>
          </cell>
        </row>
      </sheetData>
      <sheetData sheetId="15457">
        <row r="9">
          <cell r="A9" t="str">
            <v>A</v>
          </cell>
        </row>
      </sheetData>
      <sheetData sheetId="15458">
        <row r="9">
          <cell r="A9" t="str">
            <v>A</v>
          </cell>
        </row>
      </sheetData>
      <sheetData sheetId="15459">
        <row r="9">
          <cell r="A9" t="str">
            <v>A</v>
          </cell>
        </row>
      </sheetData>
      <sheetData sheetId="15460">
        <row r="9">
          <cell r="A9" t="str">
            <v>A</v>
          </cell>
        </row>
      </sheetData>
      <sheetData sheetId="15461">
        <row r="9">
          <cell r="A9" t="str">
            <v>A</v>
          </cell>
        </row>
      </sheetData>
      <sheetData sheetId="15462">
        <row r="9">
          <cell r="A9" t="str">
            <v>A</v>
          </cell>
        </row>
      </sheetData>
      <sheetData sheetId="15463">
        <row r="9">
          <cell r="A9" t="str">
            <v>A</v>
          </cell>
        </row>
      </sheetData>
      <sheetData sheetId="15464">
        <row r="9">
          <cell r="A9" t="str">
            <v>A</v>
          </cell>
        </row>
      </sheetData>
      <sheetData sheetId="15465">
        <row r="9">
          <cell r="A9" t="str">
            <v>A</v>
          </cell>
        </row>
      </sheetData>
      <sheetData sheetId="15466">
        <row r="9">
          <cell r="A9" t="str">
            <v>A</v>
          </cell>
        </row>
      </sheetData>
      <sheetData sheetId="15467">
        <row r="9">
          <cell r="A9" t="str">
            <v>A</v>
          </cell>
        </row>
      </sheetData>
      <sheetData sheetId="15468">
        <row r="9">
          <cell r="A9" t="str">
            <v>A</v>
          </cell>
        </row>
      </sheetData>
      <sheetData sheetId="15469">
        <row r="9">
          <cell r="A9" t="str">
            <v>A</v>
          </cell>
        </row>
      </sheetData>
      <sheetData sheetId="15470">
        <row r="9">
          <cell r="A9" t="str">
            <v>A</v>
          </cell>
        </row>
      </sheetData>
      <sheetData sheetId="15471">
        <row r="9">
          <cell r="A9" t="str">
            <v>A</v>
          </cell>
        </row>
      </sheetData>
      <sheetData sheetId="15472">
        <row r="9">
          <cell r="A9" t="str">
            <v>A</v>
          </cell>
        </row>
      </sheetData>
      <sheetData sheetId="15473">
        <row r="9">
          <cell r="A9" t="str">
            <v>A</v>
          </cell>
        </row>
      </sheetData>
      <sheetData sheetId="15474">
        <row r="9">
          <cell r="A9" t="str">
            <v>A</v>
          </cell>
        </row>
      </sheetData>
      <sheetData sheetId="15475">
        <row r="9">
          <cell r="A9" t="str">
            <v>A</v>
          </cell>
        </row>
      </sheetData>
      <sheetData sheetId="15476">
        <row r="9">
          <cell r="A9" t="str">
            <v>A</v>
          </cell>
        </row>
      </sheetData>
      <sheetData sheetId="15477">
        <row r="9">
          <cell r="A9" t="str">
            <v>A</v>
          </cell>
        </row>
      </sheetData>
      <sheetData sheetId="15478"/>
      <sheetData sheetId="15479"/>
      <sheetData sheetId="15480">
        <row r="9">
          <cell r="A9" t="str">
            <v>A</v>
          </cell>
        </row>
      </sheetData>
      <sheetData sheetId="15481">
        <row r="9">
          <cell r="A9" t="str">
            <v>A</v>
          </cell>
        </row>
      </sheetData>
      <sheetData sheetId="15482">
        <row r="9">
          <cell r="A9" t="str">
            <v>A</v>
          </cell>
        </row>
      </sheetData>
      <sheetData sheetId="15483">
        <row r="9">
          <cell r="A9" t="str">
            <v>A</v>
          </cell>
        </row>
      </sheetData>
      <sheetData sheetId="15484">
        <row r="9">
          <cell r="A9" t="str">
            <v>A</v>
          </cell>
        </row>
      </sheetData>
      <sheetData sheetId="15485">
        <row r="9">
          <cell r="A9" t="str">
            <v>A</v>
          </cell>
        </row>
      </sheetData>
      <sheetData sheetId="15486">
        <row r="9">
          <cell r="A9" t="str">
            <v>A</v>
          </cell>
        </row>
      </sheetData>
      <sheetData sheetId="15487">
        <row r="9">
          <cell r="A9" t="str">
            <v>A</v>
          </cell>
        </row>
      </sheetData>
      <sheetData sheetId="15488">
        <row r="9">
          <cell r="A9" t="str">
            <v>A</v>
          </cell>
        </row>
      </sheetData>
      <sheetData sheetId="15489">
        <row r="9">
          <cell r="A9" t="str">
            <v>A</v>
          </cell>
        </row>
      </sheetData>
      <sheetData sheetId="15490">
        <row r="9">
          <cell r="A9" t="str">
            <v>A</v>
          </cell>
        </row>
      </sheetData>
      <sheetData sheetId="15491">
        <row r="9">
          <cell r="A9" t="str">
            <v>A</v>
          </cell>
        </row>
      </sheetData>
      <sheetData sheetId="15492">
        <row r="9">
          <cell r="A9" t="str">
            <v>A</v>
          </cell>
        </row>
      </sheetData>
      <sheetData sheetId="15493">
        <row r="9">
          <cell r="A9" t="str">
            <v>A</v>
          </cell>
        </row>
      </sheetData>
      <sheetData sheetId="15494">
        <row r="9">
          <cell r="A9" t="str">
            <v>A</v>
          </cell>
        </row>
      </sheetData>
      <sheetData sheetId="15495">
        <row r="9">
          <cell r="A9" t="str">
            <v>A</v>
          </cell>
        </row>
      </sheetData>
      <sheetData sheetId="15496">
        <row r="9">
          <cell r="A9" t="str">
            <v>A</v>
          </cell>
        </row>
      </sheetData>
      <sheetData sheetId="15497">
        <row r="9">
          <cell r="A9" t="str">
            <v>A</v>
          </cell>
        </row>
      </sheetData>
      <sheetData sheetId="15498"/>
      <sheetData sheetId="15499"/>
      <sheetData sheetId="15500">
        <row r="9">
          <cell r="A9" t="str">
            <v>A</v>
          </cell>
        </row>
      </sheetData>
      <sheetData sheetId="15501">
        <row r="9">
          <cell r="A9" t="str">
            <v>A</v>
          </cell>
        </row>
      </sheetData>
      <sheetData sheetId="15502">
        <row r="9">
          <cell r="A9" t="str">
            <v>A</v>
          </cell>
        </row>
      </sheetData>
      <sheetData sheetId="15503">
        <row r="9">
          <cell r="A9" t="str">
            <v>A</v>
          </cell>
        </row>
      </sheetData>
      <sheetData sheetId="15504">
        <row r="9">
          <cell r="A9" t="str">
            <v>A</v>
          </cell>
        </row>
      </sheetData>
      <sheetData sheetId="15505">
        <row r="9">
          <cell r="A9" t="str">
            <v>A</v>
          </cell>
        </row>
      </sheetData>
      <sheetData sheetId="15506">
        <row r="9">
          <cell r="A9" t="str">
            <v>A</v>
          </cell>
        </row>
      </sheetData>
      <sheetData sheetId="15507">
        <row r="9">
          <cell r="A9" t="str">
            <v>A</v>
          </cell>
        </row>
      </sheetData>
      <sheetData sheetId="15508">
        <row r="9">
          <cell r="A9" t="str">
            <v>A</v>
          </cell>
        </row>
      </sheetData>
      <sheetData sheetId="15509">
        <row r="9">
          <cell r="A9" t="str">
            <v>A</v>
          </cell>
        </row>
      </sheetData>
      <sheetData sheetId="15510">
        <row r="9">
          <cell r="A9" t="str">
            <v>A</v>
          </cell>
        </row>
      </sheetData>
      <sheetData sheetId="15511">
        <row r="9">
          <cell r="A9" t="str">
            <v>A</v>
          </cell>
        </row>
      </sheetData>
      <sheetData sheetId="15512">
        <row r="9">
          <cell r="A9" t="str">
            <v>A</v>
          </cell>
        </row>
      </sheetData>
      <sheetData sheetId="15513">
        <row r="9">
          <cell r="A9" t="str">
            <v>A</v>
          </cell>
        </row>
      </sheetData>
      <sheetData sheetId="15514">
        <row r="9">
          <cell r="A9" t="str">
            <v>A</v>
          </cell>
        </row>
      </sheetData>
      <sheetData sheetId="15515">
        <row r="9">
          <cell r="A9" t="str">
            <v>A</v>
          </cell>
        </row>
      </sheetData>
      <sheetData sheetId="15516">
        <row r="9">
          <cell r="A9" t="str">
            <v>A</v>
          </cell>
        </row>
      </sheetData>
      <sheetData sheetId="15517">
        <row r="9">
          <cell r="A9" t="str">
            <v>A</v>
          </cell>
        </row>
      </sheetData>
      <sheetData sheetId="15518">
        <row r="9">
          <cell r="A9" t="str">
            <v>A</v>
          </cell>
        </row>
      </sheetData>
      <sheetData sheetId="15519">
        <row r="9">
          <cell r="A9" t="str">
            <v>A</v>
          </cell>
        </row>
      </sheetData>
      <sheetData sheetId="15520">
        <row r="9">
          <cell r="A9" t="str">
            <v>A</v>
          </cell>
        </row>
      </sheetData>
      <sheetData sheetId="15521">
        <row r="9">
          <cell r="A9" t="str">
            <v>A</v>
          </cell>
        </row>
      </sheetData>
      <sheetData sheetId="15522">
        <row r="9">
          <cell r="A9" t="str">
            <v>A</v>
          </cell>
        </row>
      </sheetData>
      <sheetData sheetId="15523">
        <row r="9">
          <cell r="A9" t="str">
            <v>A</v>
          </cell>
        </row>
      </sheetData>
      <sheetData sheetId="15524">
        <row r="9">
          <cell r="A9" t="str">
            <v>A</v>
          </cell>
        </row>
      </sheetData>
      <sheetData sheetId="15525">
        <row r="9">
          <cell r="A9" t="str">
            <v>A</v>
          </cell>
        </row>
      </sheetData>
      <sheetData sheetId="15526">
        <row r="9">
          <cell r="A9" t="str">
            <v>A</v>
          </cell>
        </row>
      </sheetData>
      <sheetData sheetId="15527">
        <row r="9">
          <cell r="A9" t="str">
            <v>A</v>
          </cell>
        </row>
      </sheetData>
      <sheetData sheetId="15528">
        <row r="9">
          <cell r="A9" t="str">
            <v>A</v>
          </cell>
        </row>
      </sheetData>
      <sheetData sheetId="15529">
        <row r="9">
          <cell r="A9" t="str">
            <v>A</v>
          </cell>
        </row>
      </sheetData>
      <sheetData sheetId="15530"/>
      <sheetData sheetId="15531">
        <row r="9">
          <cell r="A9" t="str">
            <v>A</v>
          </cell>
        </row>
      </sheetData>
      <sheetData sheetId="15532"/>
      <sheetData sheetId="15533"/>
      <sheetData sheetId="15534">
        <row r="9">
          <cell r="A9" t="str">
            <v>A</v>
          </cell>
        </row>
      </sheetData>
      <sheetData sheetId="15535">
        <row r="9">
          <cell r="A9" t="str">
            <v>A</v>
          </cell>
        </row>
      </sheetData>
      <sheetData sheetId="15536">
        <row r="9">
          <cell r="A9" t="str">
            <v>A</v>
          </cell>
        </row>
      </sheetData>
      <sheetData sheetId="15537">
        <row r="9">
          <cell r="A9" t="str">
            <v>A</v>
          </cell>
        </row>
      </sheetData>
      <sheetData sheetId="15538">
        <row r="9">
          <cell r="A9" t="str">
            <v>A</v>
          </cell>
        </row>
      </sheetData>
      <sheetData sheetId="15539">
        <row r="9">
          <cell r="A9" t="str">
            <v>A</v>
          </cell>
        </row>
      </sheetData>
      <sheetData sheetId="15540">
        <row r="9">
          <cell r="A9" t="str">
            <v>A</v>
          </cell>
        </row>
      </sheetData>
      <sheetData sheetId="15541">
        <row r="9">
          <cell r="A9" t="str">
            <v>A</v>
          </cell>
        </row>
      </sheetData>
      <sheetData sheetId="15542">
        <row r="9">
          <cell r="A9" t="str">
            <v>A</v>
          </cell>
        </row>
      </sheetData>
      <sheetData sheetId="15543"/>
      <sheetData sheetId="15544"/>
      <sheetData sheetId="15545"/>
      <sheetData sheetId="15546">
        <row r="9">
          <cell r="A9" t="str">
            <v>A</v>
          </cell>
        </row>
      </sheetData>
      <sheetData sheetId="15547">
        <row r="9">
          <cell r="A9" t="str">
            <v>A</v>
          </cell>
        </row>
      </sheetData>
      <sheetData sheetId="15548">
        <row r="9">
          <cell r="A9" t="str">
            <v>A</v>
          </cell>
        </row>
      </sheetData>
      <sheetData sheetId="15549">
        <row r="9">
          <cell r="A9" t="str">
            <v>A</v>
          </cell>
        </row>
      </sheetData>
      <sheetData sheetId="15550">
        <row r="9">
          <cell r="A9" t="str">
            <v>A</v>
          </cell>
        </row>
      </sheetData>
      <sheetData sheetId="15551">
        <row r="9">
          <cell r="A9" t="str">
            <v>A</v>
          </cell>
        </row>
      </sheetData>
      <sheetData sheetId="15552">
        <row r="9">
          <cell r="A9" t="str">
            <v>A</v>
          </cell>
        </row>
      </sheetData>
      <sheetData sheetId="15553">
        <row r="9">
          <cell r="A9" t="str">
            <v>A</v>
          </cell>
        </row>
      </sheetData>
      <sheetData sheetId="15554">
        <row r="9">
          <cell r="A9" t="str">
            <v>A</v>
          </cell>
        </row>
      </sheetData>
      <sheetData sheetId="15555">
        <row r="9">
          <cell r="A9" t="str">
            <v>A</v>
          </cell>
        </row>
      </sheetData>
      <sheetData sheetId="15556">
        <row r="9">
          <cell r="A9" t="str">
            <v>A</v>
          </cell>
        </row>
      </sheetData>
      <sheetData sheetId="15557">
        <row r="9">
          <cell r="A9" t="str">
            <v>A</v>
          </cell>
        </row>
      </sheetData>
      <sheetData sheetId="15558">
        <row r="9">
          <cell r="A9" t="str">
            <v>A</v>
          </cell>
        </row>
      </sheetData>
      <sheetData sheetId="15559">
        <row r="9">
          <cell r="A9" t="str">
            <v>A</v>
          </cell>
        </row>
      </sheetData>
      <sheetData sheetId="15560">
        <row r="9">
          <cell r="A9" t="str">
            <v>A</v>
          </cell>
        </row>
      </sheetData>
      <sheetData sheetId="15561">
        <row r="9">
          <cell r="A9" t="str">
            <v>A</v>
          </cell>
        </row>
      </sheetData>
      <sheetData sheetId="15562">
        <row r="9">
          <cell r="A9" t="str">
            <v>A</v>
          </cell>
        </row>
      </sheetData>
      <sheetData sheetId="15563">
        <row r="9">
          <cell r="A9" t="str">
            <v>A</v>
          </cell>
        </row>
      </sheetData>
      <sheetData sheetId="15564">
        <row r="9">
          <cell r="A9" t="str">
            <v>A</v>
          </cell>
        </row>
      </sheetData>
      <sheetData sheetId="15565">
        <row r="9">
          <cell r="A9" t="str">
            <v>A</v>
          </cell>
        </row>
      </sheetData>
      <sheetData sheetId="15566">
        <row r="9">
          <cell r="A9" t="str">
            <v>A</v>
          </cell>
        </row>
      </sheetData>
      <sheetData sheetId="15567">
        <row r="9">
          <cell r="A9" t="str">
            <v>A</v>
          </cell>
        </row>
      </sheetData>
      <sheetData sheetId="15568">
        <row r="9">
          <cell r="A9" t="str">
            <v>A</v>
          </cell>
        </row>
      </sheetData>
      <sheetData sheetId="15569">
        <row r="9">
          <cell r="A9" t="str">
            <v>A</v>
          </cell>
        </row>
      </sheetData>
      <sheetData sheetId="15570">
        <row r="9">
          <cell r="A9" t="str">
            <v>A</v>
          </cell>
        </row>
      </sheetData>
      <sheetData sheetId="15571">
        <row r="9">
          <cell r="A9" t="str">
            <v>A</v>
          </cell>
        </row>
      </sheetData>
      <sheetData sheetId="15572">
        <row r="9">
          <cell r="A9" t="str">
            <v>A</v>
          </cell>
        </row>
      </sheetData>
      <sheetData sheetId="15573">
        <row r="9">
          <cell r="A9" t="str">
            <v>A</v>
          </cell>
        </row>
      </sheetData>
      <sheetData sheetId="15574">
        <row r="9">
          <cell r="A9" t="str">
            <v>A</v>
          </cell>
        </row>
      </sheetData>
      <sheetData sheetId="15575">
        <row r="9">
          <cell r="A9" t="str">
            <v>A</v>
          </cell>
        </row>
      </sheetData>
      <sheetData sheetId="15576">
        <row r="9">
          <cell r="A9" t="str">
            <v>A</v>
          </cell>
        </row>
      </sheetData>
      <sheetData sheetId="15577">
        <row r="9">
          <cell r="A9" t="str">
            <v>A</v>
          </cell>
        </row>
      </sheetData>
      <sheetData sheetId="15578">
        <row r="9">
          <cell r="A9" t="str">
            <v>A</v>
          </cell>
        </row>
      </sheetData>
      <sheetData sheetId="15579">
        <row r="9">
          <cell r="A9" t="str">
            <v>A</v>
          </cell>
        </row>
      </sheetData>
      <sheetData sheetId="15580">
        <row r="9">
          <cell r="A9" t="str">
            <v>A</v>
          </cell>
        </row>
      </sheetData>
      <sheetData sheetId="15581">
        <row r="9">
          <cell r="A9" t="str">
            <v>A</v>
          </cell>
        </row>
      </sheetData>
      <sheetData sheetId="15582">
        <row r="9">
          <cell r="A9" t="str">
            <v>A</v>
          </cell>
        </row>
      </sheetData>
      <sheetData sheetId="15583">
        <row r="9">
          <cell r="A9" t="str">
            <v>A</v>
          </cell>
        </row>
      </sheetData>
      <sheetData sheetId="15584">
        <row r="9">
          <cell r="A9" t="str">
            <v>A</v>
          </cell>
        </row>
      </sheetData>
      <sheetData sheetId="15585">
        <row r="9">
          <cell r="A9" t="str">
            <v>A</v>
          </cell>
        </row>
      </sheetData>
      <sheetData sheetId="15586">
        <row r="9">
          <cell r="A9" t="str">
            <v>A</v>
          </cell>
        </row>
      </sheetData>
      <sheetData sheetId="15587"/>
      <sheetData sheetId="15588"/>
      <sheetData sheetId="15589"/>
      <sheetData sheetId="15590">
        <row r="9">
          <cell r="A9" t="str">
            <v>A</v>
          </cell>
        </row>
      </sheetData>
      <sheetData sheetId="15591">
        <row r="9">
          <cell r="A9" t="str">
            <v>A</v>
          </cell>
        </row>
      </sheetData>
      <sheetData sheetId="15592">
        <row r="9">
          <cell r="A9" t="str">
            <v>A</v>
          </cell>
        </row>
      </sheetData>
      <sheetData sheetId="15593">
        <row r="9">
          <cell r="A9" t="str">
            <v>A</v>
          </cell>
        </row>
      </sheetData>
      <sheetData sheetId="15594">
        <row r="9">
          <cell r="A9" t="str">
            <v>A</v>
          </cell>
        </row>
      </sheetData>
      <sheetData sheetId="15595">
        <row r="9">
          <cell r="A9" t="str">
            <v>A</v>
          </cell>
        </row>
      </sheetData>
      <sheetData sheetId="15596">
        <row r="9">
          <cell r="A9" t="str">
            <v>A</v>
          </cell>
        </row>
      </sheetData>
      <sheetData sheetId="15597">
        <row r="9">
          <cell r="A9" t="str">
            <v>A</v>
          </cell>
        </row>
      </sheetData>
      <sheetData sheetId="15598"/>
      <sheetData sheetId="15599">
        <row r="9">
          <cell r="A9" t="str">
            <v>A</v>
          </cell>
        </row>
      </sheetData>
      <sheetData sheetId="15600">
        <row r="9">
          <cell r="A9" t="str">
            <v>A</v>
          </cell>
        </row>
      </sheetData>
      <sheetData sheetId="15601">
        <row r="9">
          <cell r="A9" t="str">
            <v>A</v>
          </cell>
        </row>
      </sheetData>
      <sheetData sheetId="15602">
        <row r="9">
          <cell r="A9" t="str">
            <v>A</v>
          </cell>
        </row>
      </sheetData>
      <sheetData sheetId="15603">
        <row r="9">
          <cell r="A9" t="str">
            <v>A</v>
          </cell>
        </row>
      </sheetData>
      <sheetData sheetId="15604">
        <row r="9">
          <cell r="A9" t="str">
            <v>A</v>
          </cell>
        </row>
      </sheetData>
      <sheetData sheetId="15605">
        <row r="9">
          <cell r="A9" t="str">
            <v>A</v>
          </cell>
        </row>
      </sheetData>
      <sheetData sheetId="15606">
        <row r="9">
          <cell r="A9" t="str">
            <v>A</v>
          </cell>
        </row>
      </sheetData>
      <sheetData sheetId="15607"/>
      <sheetData sheetId="15608">
        <row r="9">
          <cell r="A9" t="str">
            <v>A</v>
          </cell>
        </row>
      </sheetData>
      <sheetData sheetId="15609">
        <row r="9">
          <cell r="A9" t="str">
            <v>A</v>
          </cell>
        </row>
      </sheetData>
      <sheetData sheetId="15610">
        <row r="9">
          <cell r="A9" t="str">
            <v>A</v>
          </cell>
        </row>
      </sheetData>
      <sheetData sheetId="15611">
        <row r="9">
          <cell r="A9" t="str">
            <v>A</v>
          </cell>
        </row>
      </sheetData>
      <sheetData sheetId="15612">
        <row r="9">
          <cell r="A9" t="str">
            <v>A</v>
          </cell>
        </row>
      </sheetData>
      <sheetData sheetId="15613">
        <row r="9">
          <cell r="A9" t="str">
            <v>A</v>
          </cell>
        </row>
      </sheetData>
      <sheetData sheetId="15614">
        <row r="9">
          <cell r="A9" t="str">
            <v>A</v>
          </cell>
        </row>
      </sheetData>
      <sheetData sheetId="15615">
        <row r="9">
          <cell r="A9" t="str">
            <v>A</v>
          </cell>
        </row>
      </sheetData>
      <sheetData sheetId="15616">
        <row r="9">
          <cell r="A9" t="str">
            <v>A</v>
          </cell>
        </row>
      </sheetData>
      <sheetData sheetId="15617">
        <row r="9">
          <cell r="A9" t="str">
            <v>A</v>
          </cell>
        </row>
      </sheetData>
      <sheetData sheetId="15618">
        <row r="9">
          <cell r="A9" t="str">
            <v>A</v>
          </cell>
        </row>
      </sheetData>
      <sheetData sheetId="15619">
        <row r="9">
          <cell r="A9" t="str">
            <v>A</v>
          </cell>
        </row>
      </sheetData>
      <sheetData sheetId="15620">
        <row r="9">
          <cell r="A9" t="str">
            <v>A</v>
          </cell>
        </row>
      </sheetData>
      <sheetData sheetId="15621">
        <row r="9">
          <cell r="A9" t="str">
            <v>A</v>
          </cell>
        </row>
      </sheetData>
      <sheetData sheetId="15622">
        <row r="9">
          <cell r="A9" t="str">
            <v>A</v>
          </cell>
        </row>
      </sheetData>
      <sheetData sheetId="15623">
        <row r="9">
          <cell r="A9" t="str">
            <v>A</v>
          </cell>
        </row>
      </sheetData>
      <sheetData sheetId="15624">
        <row r="9">
          <cell r="A9" t="str">
            <v>A</v>
          </cell>
        </row>
      </sheetData>
      <sheetData sheetId="15625">
        <row r="9">
          <cell r="A9" t="str">
            <v>A</v>
          </cell>
        </row>
      </sheetData>
      <sheetData sheetId="15626">
        <row r="9">
          <cell r="A9" t="str">
            <v>A</v>
          </cell>
        </row>
      </sheetData>
      <sheetData sheetId="15627">
        <row r="9">
          <cell r="A9" t="str">
            <v>A</v>
          </cell>
        </row>
      </sheetData>
      <sheetData sheetId="15628">
        <row r="9">
          <cell r="A9" t="str">
            <v>A</v>
          </cell>
        </row>
      </sheetData>
      <sheetData sheetId="15629">
        <row r="9">
          <cell r="A9" t="str">
            <v>A</v>
          </cell>
        </row>
      </sheetData>
      <sheetData sheetId="15630">
        <row r="9">
          <cell r="A9" t="str">
            <v>A</v>
          </cell>
        </row>
      </sheetData>
      <sheetData sheetId="15631">
        <row r="9">
          <cell r="A9" t="str">
            <v>A</v>
          </cell>
        </row>
      </sheetData>
      <sheetData sheetId="15632">
        <row r="9">
          <cell r="A9" t="str">
            <v>A</v>
          </cell>
        </row>
      </sheetData>
      <sheetData sheetId="15633">
        <row r="9">
          <cell r="A9" t="str">
            <v>A</v>
          </cell>
        </row>
      </sheetData>
      <sheetData sheetId="15634">
        <row r="9">
          <cell r="A9" t="str">
            <v>A</v>
          </cell>
        </row>
      </sheetData>
      <sheetData sheetId="15635">
        <row r="9">
          <cell r="A9" t="str">
            <v>A</v>
          </cell>
        </row>
      </sheetData>
      <sheetData sheetId="15636">
        <row r="9">
          <cell r="A9" t="str">
            <v>A</v>
          </cell>
        </row>
      </sheetData>
      <sheetData sheetId="15637">
        <row r="9">
          <cell r="A9" t="str">
            <v>A</v>
          </cell>
        </row>
      </sheetData>
      <sheetData sheetId="15638">
        <row r="9">
          <cell r="A9" t="str">
            <v>A</v>
          </cell>
        </row>
      </sheetData>
      <sheetData sheetId="15639"/>
      <sheetData sheetId="15640">
        <row r="9">
          <cell r="A9" t="str">
            <v>A</v>
          </cell>
        </row>
      </sheetData>
      <sheetData sheetId="15641">
        <row r="9">
          <cell r="A9" t="str">
            <v>A</v>
          </cell>
        </row>
      </sheetData>
      <sheetData sheetId="15642">
        <row r="9">
          <cell r="A9" t="str">
            <v>A</v>
          </cell>
        </row>
      </sheetData>
      <sheetData sheetId="15643">
        <row r="9">
          <cell r="A9" t="str">
            <v>A</v>
          </cell>
        </row>
      </sheetData>
      <sheetData sheetId="15644">
        <row r="9">
          <cell r="A9" t="str">
            <v>A</v>
          </cell>
        </row>
      </sheetData>
      <sheetData sheetId="15645">
        <row r="9">
          <cell r="A9" t="str">
            <v>A</v>
          </cell>
        </row>
      </sheetData>
      <sheetData sheetId="15646">
        <row r="9">
          <cell r="A9" t="str">
            <v>A</v>
          </cell>
        </row>
      </sheetData>
      <sheetData sheetId="15647">
        <row r="9">
          <cell r="A9" t="str">
            <v>A</v>
          </cell>
        </row>
      </sheetData>
      <sheetData sheetId="15648">
        <row r="9">
          <cell r="A9" t="str">
            <v>A</v>
          </cell>
        </row>
      </sheetData>
      <sheetData sheetId="15649">
        <row r="9">
          <cell r="A9" t="str">
            <v>A</v>
          </cell>
        </row>
      </sheetData>
      <sheetData sheetId="15650">
        <row r="9">
          <cell r="A9" t="str">
            <v>A</v>
          </cell>
        </row>
      </sheetData>
      <sheetData sheetId="15651">
        <row r="9">
          <cell r="A9" t="str">
            <v>A</v>
          </cell>
        </row>
      </sheetData>
      <sheetData sheetId="15652">
        <row r="9">
          <cell r="A9" t="str">
            <v>A</v>
          </cell>
        </row>
      </sheetData>
      <sheetData sheetId="15653">
        <row r="9">
          <cell r="A9" t="str">
            <v>A</v>
          </cell>
        </row>
      </sheetData>
      <sheetData sheetId="15654">
        <row r="9">
          <cell r="A9" t="str">
            <v>A</v>
          </cell>
        </row>
      </sheetData>
      <sheetData sheetId="15655">
        <row r="9">
          <cell r="A9" t="str">
            <v>A</v>
          </cell>
        </row>
      </sheetData>
      <sheetData sheetId="15656">
        <row r="9">
          <cell r="A9" t="str">
            <v>A</v>
          </cell>
        </row>
      </sheetData>
      <sheetData sheetId="15657">
        <row r="9">
          <cell r="A9" t="str">
            <v>A</v>
          </cell>
        </row>
      </sheetData>
      <sheetData sheetId="15658">
        <row r="9">
          <cell r="A9" t="str">
            <v>A</v>
          </cell>
        </row>
      </sheetData>
      <sheetData sheetId="15659">
        <row r="9">
          <cell r="A9" t="str">
            <v>A</v>
          </cell>
        </row>
      </sheetData>
      <sheetData sheetId="15660">
        <row r="9">
          <cell r="A9" t="str">
            <v>A</v>
          </cell>
        </row>
      </sheetData>
      <sheetData sheetId="15661">
        <row r="9">
          <cell r="A9" t="str">
            <v>A</v>
          </cell>
        </row>
      </sheetData>
      <sheetData sheetId="15662">
        <row r="9">
          <cell r="A9" t="str">
            <v>A</v>
          </cell>
        </row>
      </sheetData>
      <sheetData sheetId="15663">
        <row r="9">
          <cell r="A9" t="str">
            <v>A</v>
          </cell>
        </row>
      </sheetData>
      <sheetData sheetId="15664">
        <row r="9">
          <cell r="A9" t="str">
            <v>A</v>
          </cell>
        </row>
      </sheetData>
      <sheetData sheetId="15665">
        <row r="9">
          <cell r="A9" t="str">
            <v>A</v>
          </cell>
        </row>
      </sheetData>
      <sheetData sheetId="15666">
        <row r="9">
          <cell r="A9" t="str">
            <v>A</v>
          </cell>
        </row>
      </sheetData>
      <sheetData sheetId="15667">
        <row r="9">
          <cell r="A9" t="str">
            <v>A</v>
          </cell>
        </row>
      </sheetData>
      <sheetData sheetId="15668">
        <row r="9">
          <cell r="A9" t="str">
            <v>A</v>
          </cell>
        </row>
      </sheetData>
      <sheetData sheetId="15669">
        <row r="9">
          <cell r="A9" t="str">
            <v>A</v>
          </cell>
        </row>
      </sheetData>
      <sheetData sheetId="15670">
        <row r="9">
          <cell r="A9" t="str">
            <v>A</v>
          </cell>
        </row>
      </sheetData>
      <sheetData sheetId="15671">
        <row r="9">
          <cell r="A9" t="str">
            <v>A</v>
          </cell>
        </row>
      </sheetData>
      <sheetData sheetId="15672">
        <row r="9">
          <cell r="A9" t="str">
            <v>A</v>
          </cell>
        </row>
      </sheetData>
      <sheetData sheetId="15673">
        <row r="9">
          <cell r="A9" t="str">
            <v>A</v>
          </cell>
        </row>
      </sheetData>
      <sheetData sheetId="15674">
        <row r="9">
          <cell r="A9" t="str">
            <v>A</v>
          </cell>
        </row>
      </sheetData>
      <sheetData sheetId="15675">
        <row r="9">
          <cell r="A9" t="str">
            <v>A</v>
          </cell>
        </row>
      </sheetData>
      <sheetData sheetId="15676">
        <row r="9">
          <cell r="A9" t="str">
            <v>A</v>
          </cell>
        </row>
      </sheetData>
      <sheetData sheetId="15677">
        <row r="9">
          <cell r="A9" t="str">
            <v>A</v>
          </cell>
        </row>
      </sheetData>
      <sheetData sheetId="15678">
        <row r="9">
          <cell r="A9" t="str">
            <v>A</v>
          </cell>
        </row>
      </sheetData>
      <sheetData sheetId="15679">
        <row r="9">
          <cell r="A9" t="str">
            <v>A</v>
          </cell>
        </row>
      </sheetData>
      <sheetData sheetId="15680">
        <row r="9">
          <cell r="A9" t="str">
            <v>A</v>
          </cell>
        </row>
      </sheetData>
      <sheetData sheetId="15681"/>
      <sheetData sheetId="15682"/>
      <sheetData sheetId="15683"/>
      <sheetData sheetId="15684">
        <row r="9">
          <cell r="A9" t="str">
            <v>A</v>
          </cell>
        </row>
      </sheetData>
      <sheetData sheetId="15685">
        <row r="9">
          <cell r="A9" t="str">
            <v>A</v>
          </cell>
        </row>
      </sheetData>
      <sheetData sheetId="15686">
        <row r="9">
          <cell r="A9" t="str">
            <v>A</v>
          </cell>
        </row>
      </sheetData>
      <sheetData sheetId="15687">
        <row r="9">
          <cell r="A9" t="str">
            <v>A</v>
          </cell>
        </row>
      </sheetData>
      <sheetData sheetId="15688">
        <row r="9">
          <cell r="A9" t="str">
            <v>A</v>
          </cell>
        </row>
      </sheetData>
      <sheetData sheetId="15689">
        <row r="9">
          <cell r="A9" t="str">
            <v>A</v>
          </cell>
        </row>
      </sheetData>
      <sheetData sheetId="15690">
        <row r="9">
          <cell r="A9" t="str">
            <v>A</v>
          </cell>
        </row>
      </sheetData>
      <sheetData sheetId="15691">
        <row r="9">
          <cell r="A9" t="str">
            <v>A</v>
          </cell>
        </row>
      </sheetData>
      <sheetData sheetId="15692"/>
      <sheetData sheetId="15693">
        <row r="9">
          <cell r="A9" t="str">
            <v>A</v>
          </cell>
        </row>
      </sheetData>
      <sheetData sheetId="15694">
        <row r="9">
          <cell r="A9" t="str">
            <v>A</v>
          </cell>
        </row>
      </sheetData>
      <sheetData sheetId="15695">
        <row r="9">
          <cell r="A9" t="str">
            <v>A</v>
          </cell>
        </row>
      </sheetData>
      <sheetData sheetId="15696">
        <row r="9">
          <cell r="A9" t="str">
            <v>A</v>
          </cell>
        </row>
      </sheetData>
      <sheetData sheetId="15697">
        <row r="9">
          <cell r="A9" t="str">
            <v>A</v>
          </cell>
        </row>
      </sheetData>
      <sheetData sheetId="15698">
        <row r="9">
          <cell r="A9" t="str">
            <v>A</v>
          </cell>
        </row>
      </sheetData>
      <sheetData sheetId="15699">
        <row r="9">
          <cell r="A9" t="str">
            <v>A</v>
          </cell>
        </row>
      </sheetData>
      <sheetData sheetId="15700">
        <row r="9">
          <cell r="A9" t="str">
            <v>A</v>
          </cell>
        </row>
      </sheetData>
      <sheetData sheetId="15701"/>
      <sheetData sheetId="15702">
        <row r="9">
          <cell r="A9" t="str">
            <v>A</v>
          </cell>
        </row>
      </sheetData>
      <sheetData sheetId="15703">
        <row r="9">
          <cell r="A9" t="str">
            <v>A</v>
          </cell>
        </row>
      </sheetData>
      <sheetData sheetId="15704">
        <row r="9">
          <cell r="A9" t="str">
            <v>A</v>
          </cell>
        </row>
      </sheetData>
      <sheetData sheetId="15705">
        <row r="9">
          <cell r="A9" t="str">
            <v>A</v>
          </cell>
        </row>
      </sheetData>
      <sheetData sheetId="15706">
        <row r="9">
          <cell r="A9" t="str">
            <v>A</v>
          </cell>
        </row>
      </sheetData>
      <sheetData sheetId="15707">
        <row r="9">
          <cell r="A9" t="str">
            <v>A</v>
          </cell>
        </row>
      </sheetData>
      <sheetData sheetId="15708">
        <row r="9">
          <cell r="A9" t="str">
            <v>A</v>
          </cell>
        </row>
      </sheetData>
      <sheetData sheetId="15709">
        <row r="9">
          <cell r="A9" t="str">
            <v>A</v>
          </cell>
        </row>
      </sheetData>
      <sheetData sheetId="15710"/>
      <sheetData sheetId="15711"/>
      <sheetData sheetId="15712"/>
      <sheetData sheetId="15713">
        <row r="9">
          <cell r="A9" t="str">
            <v>A</v>
          </cell>
        </row>
      </sheetData>
      <sheetData sheetId="15714">
        <row r="9">
          <cell r="A9" t="str">
            <v>A</v>
          </cell>
        </row>
      </sheetData>
      <sheetData sheetId="15715">
        <row r="9">
          <cell r="A9" t="str">
            <v>A</v>
          </cell>
        </row>
      </sheetData>
      <sheetData sheetId="15716">
        <row r="9">
          <cell r="A9" t="str">
            <v>A</v>
          </cell>
        </row>
      </sheetData>
      <sheetData sheetId="15717">
        <row r="9">
          <cell r="A9" t="str">
            <v>A</v>
          </cell>
        </row>
      </sheetData>
      <sheetData sheetId="15718">
        <row r="9">
          <cell r="A9" t="str">
            <v>A</v>
          </cell>
        </row>
      </sheetData>
      <sheetData sheetId="15719">
        <row r="9">
          <cell r="A9" t="str">
            <v>A</v>
          </cell>
        </row>
      </sheetData>
      <sheetData sheetId="15720">
        <row r="9">
          <cell r="A9" t="str">
            <v>A</v>
          </cell>
        </row>
      </sheetData>
      <sheetData sheetId="15721">
        <row r="9">
          <cell r="A9" t="str">
            <v>A</v>
          </cell>
        </row>
      </sheetData>
      <sheetData sheetId="15722">
        <row r="9">
          <cell r="A9" t="str">
            <v>A</v>
          </cell>
        </row>
      </sheetData>
      <sheetData sheetId="15723">
        <row r="9">
          <cell r="A9" t="str">
            <v>A</v>
          </cell>
        </row>
      </sheetData>
      <sheetData sheetId="15724">
        <row r="9">
          <cell r="A9" t="str">
            <v>A</v>
          </cell>
        </row>
      </sheetData>
      <sheetData sheetId="15725">
        <row r="9">
          <cell r="A9" t="str">
            <v>A</v>
          </cell>
        </row>
      </sheetData>
      <sheetData sheetId="15726">
        <row r="9">
          <cell r="A9" t="str">
            <v>A</v>
          </cell>
        </row>
      </sheetData>
      <sheetData sheetId="15727">
        <row r="9">
          <cell r="A9" t="str">
            <v>A</v>
          </cell>
        </row>
      </sheetData>
      <sheetData sheetId="15728">
        <row r="9">
          <cell r="A9" t="str">
            <v>A</v>
          </cell>
        </row>
      </sheetData>
      <sheetData sheetId="15729">
        <row r="9">
          <cell r="A9" t="str">
            <v>A</v>
          </cell>
        </row>
      </sheetData>
      <sheetData sheetId="15730">
        <row r="9">
          <cell r="A9" t="str">
            <v>A</v>
          </cell>
        </row>
      </sheetData>
      <sheetData sheetId="15731">
        <row r="9">
          <cell r="A9" t="str">
            <v>A</v>
          </cell>
        </row>
      </sheetData>
      <sheetData sheetId="15732">
        <row r="9">
          <cell r="A9" t="str">
            <v>A</v>
          </cell>
        </row>
      </sheetData>
      <sheetData sheetId="15733"/>
      <sheetData sheetId="15734"/>
      <sheetData sheetId="15735"/>
      <sheetData sheetId="15736"/>
      <sheetData sheetId="15737"/>
      <sheetData sheetId="15738"/>
      <sheetData sheetId="15739"/>
      <sheetData sheetId="15740"/>
      <sheetData sheetId="15741"/>
      <sheetData sheetId="15742"/>
      <sheetData sheetId="15743">
        <row r="9">
          <cell r="A9" t="str">
            <v>A</v>
          </cell>
        </row>
      </sheetData>
      <sheetData sheetId="15744">
        <row r="9">
          <cell r="A9" t="str">
            <v>A</v>
          </cell>
        </row>
      </sheetData>
      <sheetData sheetId="15745">
        <row r="9">
          <cell r="A9" t="str">
            <v>A</v>
          </cell>
        </row>
      </sheetData>
      <sheetData sheetId="15746">
        <row r="9">
          <cell r="A9" t="str">
            <v>A</v>
          </cell>
        </row>
      </sheetData>
      <sheetData sheetId="15747">
        <row r="9">
          <cell r="A9" t="str">
            <v>A</v>
          </cell>
        </row>
      </sheetData>
      <sheetData sheetId="15748">
        <row r="9">
          <cell r="A9" t="str">
            <v>A</v>
          </cell>
        </row>
      </sheetData>
      <sheetData sheetId="15749">
        <row r="9">
          <cell r="A9" t="str">
            <v>A</v>
          </cell>
        </row>
      </sheetData>
      <sheetData sheetId="15750">
        <row r="9">
          <cell r="A9" t="str">
            <v>A</v>
          </cell>
        </row>
      </sheetData>
      <sheetData sheetId="15751">
        <row r="9">
          <cell r="A9" t="str">
            <v>A</v>
          </cell>
        </row>
      </sheetData>
      <sheetData sheetId="15752">
        <row r="9">
          <cell r="A9" t="str">
            <v>A</v>
          </cell>
        </row>
      </sheetData>
      <sheetData sheetId="15753">
        <row r="9">
          <cell r="A9" t="str">
            <v>A</v>
          </cell>
        </row>
      </sheetData>
      <sheetData sheetId="15754">
        <row r="9">
          <cell r="A9" t="str">
            <v>A</v>
          </cell>
        </row>
      </sheetData>
      <sheetData sheetId="15755">
        <row r="9">
          <cell r="A9" t="str">
            <v>A</v>
          </cell>
        </row>
      </sheetData>
      <sheetData sheetId="15756">
        <row r="9">
          <cell r="A9" t="str">
            <v>A</v>
          </cell>
        </row>
      </sheetData>
      <sheetData sheetId="15757">
        <row r="9">
          <cell r="A9" t="str">
            <v>A</v>
          </cell>
        </row>
      </sheetData>
      <sheetData sheetId="15758">
        <row r="9">
          <cell r="A9" t="str">
            <v>A</v>
          </cell>
        </row>
      </sheetData>
      <sheetData sheetId="15759">
        <row r="9">
          <cell r="A9" t="str">
            <v>A</v>
          </cell>
        </row>
      </sheetData>
      <sheetData sheetId="15760">
        <row r="9">
          <cell r="A9" t="str">
            <v>A</v>
          </cell>
        </row>
      </sheetData>
      <sheetData sheetId="15761">
        <row r="9">
          <cell r="A9" t="str">
            <v>A</v>
          </cell>
        </row>
      </sheetData>
      <sheetData sheetId="15762">
        <row r="9">
          <cell r="A9" t="str">
            <v>A</v>
          </cell>
        </row>
      </sheetData>
      <sheetData sheetId="15763">
        <row r="9">
          <cell r="A9" t="str">
            <v>A</v>
          </cell>
        </row>
      </sheetData>
      <sheetData sheetId="15764">
        <row r="9">
          <cell r="A9" t="str">
            <v>A</v>
          </cell>
        </row>
      </sheetData>
      <sheetData sheetId="15765">
        <row r="9">
          <cell r="A9" t="str">
            <v>A</v>
          </cell>
        </row>
      </sheetData>
      <sheetData sheetId="15766">
        <row r="9">
          <cell r="A9" t="str">
            <v>A</v>
          </cell>
        </row>
      </sheetData>
      <sheetData sheetId="15767">
        <row r="9">
          <cell r="A9" t="str">
            <v>A</v>
          </cell>
        </row>
      </sheetData>
      <sheetData sheetId="15768">
        <row r="9">
          <cell r="A9" t="str">
            <v>A</v>
          </cell>
        </row>
      </sheetData>
      <sheetData sheetId="15769">
        <row r="9">
          <cell r="A9" t="str">
            <v>A</v>
          </cell>
        </row>
      </sheetData>
      <sheetData sheetId="15770">
        <row r="9">
          <cell r="A9" t="str">
            <v>A</v>
          </cell>
        </row>
      </sheetData>
      <sheetData sheetId="15771">
        <row r="9">
          <cell r="A9" t="str">
            <v>A</v>
          </cell>
        </row>
      </sheetData>
      <sheetData sheetId="15772">
        <row r="9">
          <cell r="A9" t="str">
            <v>A</v>
          </cell>
        </row>
      </sheetData>
      <sheetData sheetId="15773">
        <row r="9">
          <cell r="A9" t="str">
            <v>A</v>
          </cell>
        </row>
      </sheetData>
      <sheetData sheetId="15774">
        <row r="9">
          <cell r="A9" t="str">
            <v>A</v>
          </cell>
        </row>
      </sheetData>
      <sheetData sheetId="15775">
        <row r="9">
          <cell r="A9" t="str">
            <v>A</v>
          </cell>
        </row>
      </sheetData>
      <sheetData sheetId="15776">
        <row r="9">
          <cell r="A9" t="str">
            <v>A</v>
          </cell>
        </row>
      </sheetData>
      <sheetData sheetId="15777">
        <row r="9">
          <cell r="A9" t="str">
            <v>A</v>
          </cell>
        </row>
      </sheetData>
      <sheetData sheetId="15778">
        <row r="9">
          <cell r="A9" t="str">
            <v>A</v>
          </cell>
        </row>
      </sheetData>
      <sheetData sheetId="15779">
        <row r="9">
          <cell r="A9" t="str">
            <v>A</v>
          </cell>
        </row>
      </sheetData>
      <sheetData sheetId="15780">
        <row r="9">
          <cell r="A9" t="str">
            <v>A</v>
          </cell>
        </row>
      </sheetData>
      <sheetData sheetId="15781">
        <row r="9">
          <cell r="A9" t="str">
            <v>A</v>
          </cell>
        </row>
      </sheetData>
      <sheetData sheetId="15782">
        <row r="9">
          <cell r="A9" t="str">
            <v>A</v>
          </cell>
        </row>
      </sheetData>
      <sheetData sheetId="15783">
        <row r="9">
          <cell r="A9" t="str">
            <v>A</v>
          </cell>
        </row>
      </sheetData>
      <sheetData sheetId="15784">
        <row r="9">
          <cell r="A9" t="str">
            <v>A</v>
          </cell>
        </row>
      </sheetData>
      <sheetData sheetId="15785">
        <row r="9">
          <cell r="A9" t="str">
            <v>A</v>
          </cell>
        </row>
      </sheetData>
      <sheetData sheetId="15786">
        <row r="9">
          <cell r="A9" t="str">
            <v>A</v>
          </cell>
        </row>
      </sheetData>
      <sheetData sheetId="15787">
        <row r="9">
          <cell r="A9" t="str">
            <v>A</v>
          </cell>
        </row>
      </sheetData>
      <sheetData sheetId="15788">
        <row r="9">
          <cell r="A9" t="str">
            <v>A</v>
          </cell>
        </row>
      </sheetData>
      <sheetData sheetId="15789">
        <row r="9">
          <cell r="A9" t="str">
            <v>A</v>
          </cell>
        </row>
      </sheetData>
      <sheetData sheetId="15790">
        <row r="9">
          <cell r="A9" t="str">
            <v>A</v>
          </cell>
        </row>
      </sheetData>
      <sheetData sheetId="15791">
        <row r="9">
          <cell r="A9" t="str">
            <v>A</v>
          </cell>
        </row>
      </sheetData>
      <sheetData sheetId="15792">
        <row r="9">
          <cell r="A9" t="str">
            <v>A</v>
          </cell>
        </row>
      </sheetData>
      <sheetData sheetId="15793">
        <row r="9">
          <cell r="A9" t="str">
            <v>A</v>
          </cell>
        </row>
      </sheetData>
      <sheetData sheetId="15794">
        <row r="9">
          <cell r="A9" t="str">
            <v>A</v>
          </cell>
        </row>
      </sheetData>
      <sheetData sheetId="15795">
        <row r="9">
          <cell r="A9" t="str">
            <v>A</v>
          </cell>
        </row>
      </sheetData>
      <sheetData sheetId="15796">
        <row r="9">
          <cell r="A9" t="str">
            <v>A</v>
          </cell>
        </row>
      </sheetData>
      <sheetData sheetId="15797">
        <row r="9">
          <cell r="A9" t="str">
            <v>A</v>
          </cell>
        </row>
      </sheetData>
      <sheetData sheetId="15798">
        <row r="9">
          <cell r="A9" t="str">
            <v>A</v>
          </cell>
        </row>
      </sheetData>
      <sheetData sheetId="15799">
        <row r="9">
          <cell r="A9" t="str">
            <v>A</v>
          </cell>
        </row>
      </sheetData>
      <sheetData sheetId="15800">
        <row r="9">
          <cell r="A9" t="str">
            <v>A</v>
          </cell>
        </row>
      </sheetData>
      <sheetData sheetId="15801">
        <row r="9">
          <cell r="A9" t="str">
            <v>A</v>
          </cell>
        </row>
      </sheetData>
      <sheetData sheetId="15802">
        <row r="9">
          <cell r="A9" t="str">
            <v>A</v>
          </cell>
        </row>
      </sheetData>
      <sheetData sheetId="15803">
        <row r="9">
          <cell r="A9" t="str">
            <v>A</v>
          </cell>
        </row>
      </sheetData>
      <sheetData sheetId="15804">
        <row r="9">
          <cell r="A9" t="str">
            <v>A</v>
          </cell>
        </row>
      </sheetData>
      <sheetData sheetId="15805">
        <row r="9">
          <cell r="A9" t="str">
            <v>A</v>
          </cell>
        </row>
      </sheetData>
      <sheetData sheetId="15806">
        <row r="9">
          <cell r="A9" t="str">
            <v>A</v>
          </cell>
        </row>
      </sheetData>
      <sheetData sheetId="15807">
        <row r="9">
          <cell r="A9" t="str">
            <v>A</v>
          </cell>
        </row>
      </sheetData>
      <sheetData sheetId="15808">
        <row r="9">
          <cell r="A9" t="str">
            <v>A</v>
          </cell>
        </row>
      </sheetData>
      <sheetData sheetId="15809">
        <row r="9">
          <cell r="A9" t="str">
            <v>A</v>
          </cell>
        </row>
      </sheetData>
      <sheetData sheetId="15810">
        <row r="9">
          <cell r="A9" t="str">
            <v>A</v>
          </cell>
        </row>
      </sheetData>
      <sheetData sheetId="15811">
        <row r="9">
          <cell r="A9" t="str">
            <v>A</v>
          </cell>
        </row>
      </sheetData>
      <sheetData sheetId="15812">
        <row r="9">
          <cell r="A9" t="str">
            <v>A</v>
          </cell>
        </row>
      </sheetData>
      <sheetData sheetId="15813">
        <row r="9">
          <cell r="A9" t="str">
            <v>A</v>
          </cell>
        </row>
      </sheetData>
      <sheetData sheetId="15814">
        <row r="9">
          <cell r="A9" t="str">
            <v>A</v>
          </cell>
        </row>
      </sheetData>
      <sheetData sheetId="15815">
        <row r="9">
          <cell r="A9" t="str">
            <v>A</v>
          </cell>
        </row>
      </sheetData>
      <sheetData sheetId="15816">
        <row r="9">
          <cell r="A9" t="str">
            <v>A</v>
          </cell>
        </row>
      </sheetData>
      <sheetData sheetId="15817">
        <row r="9">
          <cell r="A9" t="str">
            <v>A</v>
          </cell>
        </row>
      </sheetData>
      <sheetData sheetId="15818">
        <row r="9">
          <cell r="A9" t="str">
            <v>A</v>
          </cell>
        </row>
      </sheetData>
      <sheetData sheetId="15819">
        <row r="9">
          <cell r="A9" t="str">
            <v>A</v>
          </cell>
        </row>
      </sheetData>
      <sheetData sheetId="15820">
        <row r="9">
          <cell r="A9" t="str">
            <v>A</v>
          </cell>
        </row>
      </sheetData>
      <sheetData sheetId="15821">
        <row r="9">
          <cell r="A9" t="str">
            <v>A</v>
          </cell>
        </row>
      </sheetData>
      <sheetData sheetId="15822">
        <row r="9">
          <cell r="A9" t="str">
            <v>A</v>
          </cell>
        </row>
      </sheetData>
      <sheetData sheetId="15823">
        <row r="9">
          <cell r="A9" t="str">
            <v>A</v>
          </cell>
        </row>
      </sheetData>
      <sheetData sheetId="15824">
        <row r="9">
          <cell r="A9" t="str">
            <v>A</v>
          </cell>
        </row>
      </sheetData>
      <sheetData sheetId="15825">
        <row r="9">
          <cell r="A9" t="str">
            <v>A</v>
          </cell>
        </row>
      </sheetData>
      <sheetData sheetId="15826">
        <row r="9">
          <cell r="A9" t="str">
            <v>A</v>
          </cell>
        </row>
      </sheetData>
      <sheetData sheetId="15827">
        <row r="9">
          <cell r="A9" t="str">
            <v>A</v>
          </cell>
        </row>
      </sheetData>
      <sheetData sheetId="15828">
        <row r="9">
          <cell r="A9" t="str">
            <v>A</v>
          </cell>
        </row>
      </sheetData>
      <sheetData sheetId="15829">
        <row r="9">
          <cell r="A9" t="str">
            <v>A</v>
          </cell>
        </row>
      </sheetData>
      <sheetData sheetId="15830">
        <row r="9">
          <cell r="A9" t="str">
            <v>A</v>
          </cell>
        </row>
      </sheetData>
      <sheetData sheetId="15831">
        <row r="9">
          <cell r="A9" t="str">
            <v>A</v>
          </cell>
        </row>
      </sheetData>
      <sheetData sheetId="15832">
        <row r="9">
          <cell r="A9" t="str">
            <v>A</v>
          </cell>
        </row>
      </sheetData>
      <sheetData sheetId="15833">
        <row r="9">
          <cell r="A9" t="str">
            <v>A</v>
          </cell>
        </row>
      </sheetData>
      <sheetData sheetId="15834">
        <row r="9">
          <cell r="A9" t="str">
            <v>A</v>
          </cell>
        </row>
      </sheetData>
      <sheetData sheetId="15835">
        <row r="9">
          <cell r="A9" t="str">
            <v>A</v>
          </cell>
        </row>
      </sheetData>
      <sheetData sheetId="15836">
        <row r="9">
          <cell r="A9" t="str">
            <v>A</v>
          </cell>
        </row>
      </sheetData>
      <sheetData sheetId="15837">
        <row r="9">
          <cell r="A9" t="str">
            <v>A</v>
          </cell>
        </row>
      </sheetData>
      <sheetData sheetId="15838">
        <row r="9">
          <cell r="A9" t="str">
            <v>A</v>
          </cell>
        </row>
      </sheetData>
      <sheetData sheetId="15839">
        <row r="9">
          <cell r="A9" t="str">
            <v>A</v>
          </cell>
        </row>
      </sheetData>
      <sheetData sheetId="15840">
        <row r="9">
          <cell r="A9" t="str">
            <v>A</v>
          </cell>
        </row>
      </sheetData>
      <sheetData sheetId="15841">
        <row r="9">
          <cell r="A9" t="str">
            <v>A</v>
          </cell>
        </row>
      </sheetData>
      <sheetData sheetId="15842">
        <row r="9">
          <cell r="A9" t="str">
            <v>A</v>
          </cell>
        </row>
      </sheetData>
      <sheetData sheetId="15843">
        <row r="9">
          <cell r="A9" t="str">
            <v>A</v>
          </cell>
        </row>
      </sheetData>
      <sheetData sheetId="15844">
        <row r="9">
          <cell r="A9" t="str">
            <v>A</v>
          </cell>
        </row>
      </sheetData>
      <sheetData sheetId="15845">
        <row r="9">
          <cell r="A9" t="str">
            <v>A</v>
          </cell>
        </row>
      </sheetData>
      <sheetData sheetId="15846">
        <row r="9">
          <cell r="A9" t="str">
            <v>A</v>
          </cell>
        </row>
      </sheetData>
      <sheetData sheetId="15847">
        <row r="9">
          <cell r="A9" t="str">
            <v>A</v>
          </cell>
        </row>
      </sheetData>
      <sheetData sheetId="15848">
        <row r="9">
          <cell r="A9" t="str">
            <v>A</v>
          </cell>
        </row>
      </sheetData>
      <sheetData sheetId="15849">
        <row r="9">
          <cell r="A9" t="str">
            <v>A</v>
          </cell>
        </row>
      </sheetData>
      <sheetData sheetId="15850">
        <row r="9">
          <cell r="A9" t="str">
            <v>A</v>
          </cell>
        </row>
      </sheetData>
      <sheetData sheetId="15851">
        <row r="9">
          <cell r="A9" t="str">
            <v>A</v>
          </cell>
        </row>
      </sheetData>
      <sheetData sheetId="15852">
        <row r="9">
          <cell r="A9" t="str">
            <v>A</v>
          </cell>
        </row>
      </sheetData>
      <sheetData sheetId="15853">
        <row r="9">
          <cell r="A9" t="str">
            <v>A</v>
          </cell>
        </row>
      </sheetData>
      <sheetData sheetId="15854">
        <row r="9">
          <cell r="A9" t="str">
            <v>A</v>
          </cell>
        </row>
      </sheetData>
      <sheetData sheetId="15855">
        <row r="9">
          <cell r="A9" t="str">
            <v>A</v>
          </cell>
        </row>
      </sheetData>
      <sheetData sheetId="15856">
        <row r="9">
          <cell r="A9" t="str">
            <v>A</v>
          </cell>
        </row>
      </sheetData>
      <sheetData sheetId="15857">
        <row r="9">
          <cell r="A9" t="str">
            <v>A</v>
          </cell>
        </row>
      </sheetData>
      <sheetData sheetId="15858">
        <row r="9">
          <cell r="A9" t="str">
            <v>A</v>
          </cell>
        </row>
      </sheetData>
      <sheetData sheetId="15859">
        <row r="9">
          <cell r="A9" t="str">
            <v>A</v>
          </cell>
        </row>
      </sheetData>
      <sheetData sheetId="15860">
        <row r="9">
          <cell r="A9" t="str">
            <v>A</v>
          </cell>
        </row>
      </sheetData>
      <sheetData sheetId="15861">
        <row r="9">
          <cell r="A9" t="str">
            <v>A</v>
          </cell>
        </row>
      </sheetData>
      <sheetData sheetId="15862">
        <row r="9">
          <cell r="A9" t="str">
            <v>A</v>
          </cell>
        </row>
      </sheetData>
      <sheetData sheetId="15863">
        <row r="9">
          <cell r="A9" t="str">
            <v>A</v>
          </cell>
        </row>
      </sheetData>
      <sheetData sheetId="15864">
        <row r="9">
          <cell r="A9" t="str">
            <v>A</v>
          </cell>
        </row>
      </sheetData>
      <sheetData sheetId="15865">
        <row r="9">
          <cell r="A9" t="str">
            <v>A</v>
          </cell>
        </row>
      </sheetData>
      <sheetData sheetId="15866">
        <row r="9">
          <cell r="A9" t="str">
            <v>A</v>
          </cell>
        </row>
      </sheetData>
      <sheetData sheetId="15867">
        <row r="9">
          <cell r="A9" t="str">
            <v>A</v>
          </cell>
        </row>
      </sheetData>
      <sheetData sheetId="15868">
        <row r="9">
          <cell r="A9" t="str">
            <v>A</v>
          </cell>
        </row>
      </sheetData>
      <sheetData sheetId="15869">
        <row r="9">
          <cell r="A9" t="str">
            <v>A</v>
          </cell>
        </row>
      </sheetData>
      <sheetData sheetId="15870">
        <row r="9">
          <cell r="A9" t="str">
            <v>A</v>
          </cell>
        </row>
      </sheetData>
      <sheetData sheetId="15871">
        <row r="9">
          <cell r="A9" t="str">
            <v>A</v>
          </cell>
        </row>
      </sheetData>
      <sheetData sheetId="15872">
        <row r="9">
          <cell r="A9" t="str">
            <v>A</v>
          </cell>
        </row>
      </sheetData>
      <sheetData sheetId="15873">
        <row r="9">
          <cell r="A9" t="str">
            <v>A</v>
          </cell>
        </row>
      </sheetData>
      <sheetData sheetId="15874">
        <row r="9">
          <cell r="A9" t="str">
            <v>A</v>
          </cell>
        </row>
      </sheetData>
      <sheetData sheetId="15875">
        <row r="9">
          <cell r="A9" t="str">
            <v>A</v>
          </cell>
        </row>
      </sheetData>
      <sheetData sheetId="15876">
        <row r="9">
          <cell r="A9" t="str">
            <v>A</v>
          </cell>
        </row>
      </sheetData>
      <sheetData sheetId="15877">
        <row r="9">
          <cell r="A9" t="str">
            <v>A</v>
          </cell>
        </row>
      </sheetData>
      <sheetData sheetId="15878">
        <row r="9">
          <cell r="A9" t="str">
            <v>A</v>
          </cell>
        </row>
      </sheetData>
      <sheetData sheetId="15879">
        <row r="9">
          <cell r="A9" t="str">
            <v>A</v>
          </cell>
        </row>
      </sheetData>
      <sheetData sheetId="15880">
        <row r="9">
          <cell r="A9" t="str">
            <v>A</v>
          </cell>
        </row>
      </sheetData>
      <sheetData sheetId="15881">
        <row r="9">
          <cell r="A9" t="str">
            <v>A</v>
          </cell>
        </row>
      </sheetData>
      <sheetData sheetId="15882">
        <row r="9">
          <cell r="A9" t="str">
            <v>A</v>
          </cell>
        </row>
      </sheetData>
      <sheetData sheetId="15883">
        <row r="9">
          <cell r="A9" t="str">
            <v>A</v>
          </cell>
        </row>
      </sheetData>
      <sheetData sheetId="15884">
        <row r="9">
          <cell r="A9" t="str">
            <v>A</v>
          </cell>
        </row>
      </sheetData>
      <sheetData sheetId="15885">
        <row r="9">
          <cell r="A9" t="str">
            <v>A</v>
          </cell>
        </row>
      </sheetData>
      <sheetData sheetId="15886">
        <row r="9">
          <cell r="A9" t="str">
            <v>A</v>
          </cell>
        </row>
      </sheetData>
      <sheetData sheetId="15887">
        <row r="9">
          <cell r="A9" t="str">
            <v>A</v>
          </cell>
        </row>
      </sheetData>
      <sheetData sheetId="15888">
        <row r="9">
          <cell r="A9" t="str">
            <v>A</v>
          </cell>
        </row>
      </sheetData>
      <sheetData sheetId="15889">
        <row r="9">
          <cell r="A9" t="str">
            <v>A</v>
          </cell>
        </row>
      </sheetData>
      <sheetData sheetId="15890">
        <row r="9">
          <cell r="A9" t="str">
            <v>A</v>
          </cell>
        </row>
      </sheetData>
      <sheetData sheetId="15891">
        <row r="9">
          <cell r="A9" t="str">
            <v>A</v>
          </cell>
        </row>
      </sheetData>
      <sheetData sheetId="15892">
        <row r="9">
          <cell r="A9" t="str">
            <v>A</v>
          </cell>
        </row>
      </sheetData>
      <sheetData sheetId="15893">
        <row r="9">
          <cell r="A9" t="str">
            <v>A</v>
          </cell>
        </row>
      </sheetData>
      <sheetData sheetId="15894">
        <row r="9">
          <cell r="A9" t="str">
            <v>A</v>
          </cell>
        </row>
      </sheetData>
      <sheetData sheetId="15895">
        <row r="9">
          <cell r="A9" t="str">
            <v>A</v>
          </cell>
        </row>
      </sheetData>
      <sheetData sheetId="15896">
        <row r="9">
          <cell r="A9" t="str">
            <v>A</v>
          </cell>
        </row>
      </sheetData>
      <sheetData sheetId="15897">
        <row r="9">
          <cell r="A9" t="str">
            <v>A</v>
          </cell>
        </row>
      </sheetData>
      <sheetData sheetId="15898">
        <row r="9">
          <cell r="A9" t="str">
            <v>A</v>
          </cell>
        </row>
      </sheetData>
      <sheetData sheetId="15899">
        <row r="9">
          <cell r="A9" t="str">
            <v>A</v>
          </cell>
        </row>
      </sheetData>
      <sheetData sheetId="15900">
        <row r="9">
          <cell r="A9" t="str">
            <v>A</v>
          </cell>
        </row>
      </sheetData>
      <sheetData sheetId="15901">
        <row r="9">
          <cell r="A9" t="str">
            <v>A</v>
          </cell>
        </row>
      </sheetData>
      <sheetData sheetId="15902">
        <row r="9">
          <cell r="A9" t="str">
            <v>A</v>
          </cell>
        </row>
      </sheetData>
      <sheetData sheetId="15903">
        <row r="9">
          <cell r="A9" t="str">
            <v>A</v>
          </cell>
        </row>
      </sheetData>
      <sheetData sheetId="15904">
        <row r="9">
          <cell r="A9" t="str">
            <v>A</v>
          </cell>
        </row>
      </sheetData>
      <sheetData sheetId="15905">
        <row r="9">
          <cell r="A9" t="str">
            <v>A</v>
          </cell>
        </row>
      </sheetData>
      <sheetData sheetId="15906">
        <row r="9">
          <cell r="A9" t="str">
            <v>A</v>
          </cell>
        </row>
      </sheetData>
      <sheetData sheetId="15907">
        <row r="9">
          <cell r="A9" t="str">
            <v>A</v>
          </cell>
        </row>
      </sheetData>
      <sheetData sheetId="15908">
        <row r="9">
          <cell r="A9" t="str">
            <v>A</v>
          </cell>
        </row>
      </sheetData>
      <sheetData sheetId="15909">
        <row r="9">
          <cell r="A9" t="str">
            <v>A</v>
          </cell>
        </row>
      </sheetData>
      <sheetData sheetId="15910">
        <row r="9">
          <cell r="A9" t="str">
            <v>A</v>
          </cell>
        </row>
      </sheetData>
      <sheetData sheetId="15911">
        <row r="9">
          <cell r="A9" t="str">
            <v>A</v>
          </cell>
        </row>
      </sheetData>
      <sheetData sheetId="15912">
        <row r="9">
          <cell r="A9" t="str">
            <v>A</v>
          </cell>
        </row>
      </sheetData>
      <sheetData sheetId="15913">
        <row r="9">
          <cell r="A9" t="str">
            <v>A</v>
          </cell>
        </row>
      </sheetData>
      <sheetData sheetId="15914">
        <row r="9">
          <cell r="A9" t="str">
            <v>A</v>
          </cell>
        </row>
      </sheetData>
      <sheetData sheetId="15915">
        <row r="9">
          <cell r="A9" t="str">
            <v>A</v>
          </cell>
        </row>
      </sheetData>
      <sheetData sheetId="15916">
        <row r="9">
          <cell r="A9" t="str">
            <v>A</v>
          </cell>
        </row>
      </sheetData>
      <sheetData sheetId="15917">
        <row r="9">
          <cell r="A9" t="str">
            <v>A</v>
          </cell>
        </row>
      </sheetData>
      <sheetData sheetId="15918">
        <row r="9">
          <cell r="A9" t="str">
            <v>A</v>
          </cell>
        </row>
      </sheetData>
      <sheetData sheetId="15919">
        <row r="9">
          <cell r="A9" t="str">
            <v>A</v>
          </cell>
        </row>
      </sheetData>
      <sheetData sheetId="15920">
        <row r="9">
          <cell r="A9" t="str">
            <v>A</v>
          </cell>
        </row>
      </sheetData>
      <sheetData sheetId="15921">
        <row r="9">
          <cell r="A9" t="str">
            <v>A</v>
          </cell>
        </row>
      </sheetData>
      <sheetData sheetId="15922">
        <row r="9">
          <cell r="A9" t="str">
            <v>A</v>
          </cell>
        </row>
      </sheetData>
      <sheetData sheetId="15923">
        <row r="9">
          <cell r="A9" t="str">
            <v>A</v>
          </cell>
        </row>
      </sheetData>
      <sheetData sheetId="15924">
        <row r="9">
          <cell r="A9" t="str">
            <v>A</v>
          </cell>
        </row>
      </sheetData>
      <sheetData sheetId="15925">
        <row r="9">
          <cell r="A9" t="str">
            <v>A</v>
          </cell>
        </row>
      </sheetData>
      <sheetData sheetId="15926">
        <row r="9">
          <cell r="A9" t="str">
            <v>A</v>
          </cell>
        </row>
      </sheetData>
      <sheetData sheetId="15927">
        <row r="9">
          <cell r="A9" t="str">
            <v>A</v>
          </cell>
        </row>
      </sheetData>
      <sheetData sheetId="15928">
        <row r="9">
          <cell r="A9" t="str">
            <v>A</v>
          </cell>
        </row>
      </sheetData>
      <sheetData sheetId="15929">
        <row r="9">
          <cell r="A9" t="str">
            <v>A</v>
          </cell>
        </row>
      </sheetData>
      <sheetData sheetId="15930">
        <row r="9">
          <cell r="A9" t="str">
            <v>A</v>
          </cell>
        </row>
      </sheetData>
      <sheetData sheetId="15931">
        <row r="9">
          <cell r="A9" t="str">
            <v>A</v>
          </cell>
        </row>
      </sheetData>
      <sheetData sheetId="15932">
        <row r="9">
          <cell r="A9" t="str">
            <v>A</v>
          </cell>
        </row>
      </sheetData>
      <sheetData sheetId="15933">
        <row r="9">
          <cell r="A9" t="str">
            <v>A</v>
          </cell>
        </row>
      </sheetData>
      <sheetData sheetId="15934">
        <row r="9">
          <cell r="A9" t="str">
            <v>A</v>
          </cell>
        </row>
      </sheetData>
      <sheetData sheetId="15935">
        <row r="9">
          <cell r="A9" t="str">
            <v>A</v>
          </cell>
        </row>
      </sheetData>
      <sheetData sheetId="15936">
        <row r="9">
          <cell r="A9" t="str">
            <v>A</v>
          </cell>
        </row>
      </sheetData>
      <sheetData sheetId="15937">
        <row r="9">
          <cell r="A9" t="str">
            <v>A</v>
          </cell>
        </row>
      </sheetData>
      <sheetData sheetId="15938">
        <row r="9">
          <cell r="A9" t="str">
            <v>A</v>
          </cell>
        </row>
      </sheetData>
      <sheetData sheetId="15939">
        <row r="9">
          <cell r="A9" t="str">
            <v>A</v>
          </cell>
        </row>
      </sheetData>
      <sheetData sheetId="15940">
        <row r="9">
          <cell r="A9" t="str">
            <v>A</v>
          </cell>
        </row>
      </sheetData>
      <sheetData sheetId="15941">
        <row r="9">
          <cell r="A9" t="str">
            <v>A</v>
          </cell>
        </row>
      </sheetData>
      <sheetData sheetId="15942">
        <row r="9">
          <cell r="A9" t="str">
            <v>A</v>
          </cell>
        </row>
      </sheetData>
      <sheetData sheetId="15943">
        <row r="9">
          <cell r="A9" t="str">
            <v>A</v>
          </cell>
        </row>
      </sheetData>
      <sheetData sheetId="15944">
        <row r="9">
          <cell r="A9" t="str">
            <v>A</v>
          </cell>
        </row>
      </sheetData>
      <sheetData sheetId="15945">
        <row r="9">
          <cell r="A9" t="str">
            <v>A</v>
          </cell>
        </row>
      </sheetData>
      <sheetData sheetId="15946">
        <row r="9">
          <cell r="A9" t="str">
            <v>A</v>
          </cell>
        </row>
      </sheetData>
      <sheetData sheetId="15947">
        <row r="9">
          <cell r="A9" t="str">
            <v>A</v>
          </cell>
        </row>
      </sheetData>
      <sheetData sheetId="15948">
        <row r="9">
          <cell r="A9" t="str">
            <v>A</v>
          </cell>
        </row>
      </sheetData>
      <sheetData sheetId="15949">
        <row r="9">
          <cell r="A9" t="str">
            <v>A</v>
          </cell>
        </row>
      </sheetData>
      <sheetData sheetId="15950">
        <row r="9">
          <cell r="A9" t="str">
            <v>A</v>
          </cell>
        </row>
      </sheetData>
      <sheetData sheetId="15951">
        <row r="9">
          <cell r="A9" t="str">
            <v>A</v>
          </cell>
        </row>
      </sheetData>
      <sheetData sheetId="15952">
        <row r="9">
          <cell r="A9" t="str">
            <v>A</v>
          </cell>
        </row>
      </sheetData>
      <sheetData sheetId="15953">
        <row r="9">
          <cell r="A9" t="str">
            <v>A</v>
          </cell>
        </row>
      </sheetData>
      <sheetData sheetId="15954">
        <row r="9">
          <cell r="A9" t="str">
            <v>A</v>
          </cell>
        </row>
      </sheetData>
      <sheetData sheetId="15955">
        <row r="9">
          <cell r="A9" t="str">
            <v>A</v>
          </cell>
        </row>
      </sheetData>
      <sheetData sheetId="15956">
        <row r="9">
          <cell r="A9" t="str">
            <v>A</v>
          </cell>
        </row>
      </sheetData>
      <sheetData sheetId="15957">
        <row r="9">
          <cell r="A9" t="str">
            <v>A</v>
          </cell>
        </row>
      </sheetData>
      <sheetData sheetId="15958">
        <row r="9">
          <cell r="A9" t="str">
            <v>A</v>
          </cell>
        </row>
      </sheetData>
      <sheetData sheetId="15959">
        <row r="9">
          <cell r="A9" t="str">
            <v>A</v>
          </cell>
        </row>
      </sheetData>
      <sheetData sheetId="15960">
        <row r="9">
          <cell r="A9" t="str">
            <v>A</v>
          </cell>
        </row>
      </sheetData>
      <sheetData sheetId="15961">
        <row r="9">
          <cell r="A9" t="str">
            <v>A</v>
          </cell>
        </row>
      </sheetData>
      <sheetData sheetId="15962">
        <row r="9">
          <cell r="A9" t="str">
            <v>A</v>
          </cell>
        </row>
      </sheetData>
      <sheetData sheetId="15963">
        <row r="9">
          <cell r="A9" t="str">
            <v>A</v>
          </cell>
        </row>
      </sheetData>
      <sheetData sheetId="15964">
        <row r="9">
          <cell r="A9" t="str">
            <v>A</v>
          </cell>
        </row>
      </sheetData>
      <sheetData sheetId="15965">
        <row r="9">
          <cell r="A9" t="str">
            <v>A</v>
          </cell>
        </row>
      </sheetData>
      <sheetData sheetId="15966">
        <row r="9">
          <cell r="A9" t="str">
            <v>A</v>
          </cell>
        </row>
      </sheetData>
      <sheetData sheetId="15967">
        <row r="9">
          <cell r="A9" t="str">
            <v>A</v>
          </cell>
        </row>
      </sheetData>
      <sheetData sheetId="15968">
        <row r="9">
          <cell r="A9" t="str">
            <v>A</v>
          </cell>
        </row>
      </sheetData>
      <sheetData sheetId="15969">
        <row r="9">
          <cell r="A9" t="str">
            <v>A</v>
          </cell>
        </row>
      </sheetData>
      <sheetData sheetId="15970">
        <row r="9">
          <cell r="A9" t="str">
            <v>A</v>
          </cell>
        </row>
      </sheetData>
      <sheetData sheetId="15971">
        <row r="9">
          <cell r="A9" t="str">
            <v>A</v>
          </cell>
        </row>
      </sheetData>
      <sheetData sheetId="15972">
        <row r="9">
          <cell r="A9" t="str">
            <v>A</v>
          </cell>
        </row>
      </sheetData>
      <sheetData sheetId="15973">
        <row r="9">
          <cell r="A9" t="str">
            <v>A</v>
          </cell>
        </row>
      </sheetData>
      <sheetData sheetId="15974">
        <row r="9">
          <cell r="A9" t="str">
            <v>A</v>
          </cell>
        </row>
      </sheetData>
      <sheetData sheetId="15975">
        <row r="9">
          <cell r="A9" t="str">
            <v>A</v>
          </cell>
        </row>
      </sheetData>
      <sheetData sheetId="15976">
        <row r="9">
          <cell r="A9" t="str">
            <v>A</v>
          </cell>
        </row>
      </sheetData>
      <sheetData sheetId="15977">
        <row r="9">
          <cell r="A9" t="str">
            <v>A</v>
          </cell>
        </row>
      </sheetData>
      <sheetData sheetId="15978">
        <row r="9">
          <cell r="A9" t="str">
            <v>A</v>
          </cell>
        </row>
      </sheetData>
      <sheetData sheetId="15979">
        <row r="9">
          <cell r="A9" t="str">
            <v>A</v>
          </cell>
        </row>
      </sheetData>
      <sheetData sheetId="15980">
        <row r="9">
          <cell r="A9" t="str">
            <v>A</v>
          </cell>
        </row>
      </sheetData>
      <sheetData sheetId="15981">
        <row r="9">
          <cell r="A9" t="str">
            <v>A</v>
          </cell>
        </row>
      </sheetData>
      <sheetData sheetId="15982">
        <row r="9">
          <cell r="A9" t="str">
            <v>A</v>
          </cell>
        </row>
      </sheetData>
      <sheetData sheetId="15983">
        <row r="9">
          <cell r="A9" t="str">
            <v>A</v>
          </cell>
        </row>
      </sheetData>
      <sheetData sheetId="15984">
        <row r="9">
          <cell r="A9" t="str">
            <v>A</v>
          </cell>
        </row>
      </sheetData>
      <sheetData sheetId="15985">
        <row r="9">
          <cell r="A9" t="str">
            <v>A</v>
          </cell>
        </row>
      </sheetData>
      <sheetData sheetId="15986">
        <row r="9">
          <cell r="A9" t="str">
            <v>A</v>
          </cell>
        </row>
      </sheetData>
      <sheetData sheetId="15987">
        <row r="9">
          <cell r="A9" t="str">
            <v>A</v>
          </cell>
        </row>
      </sheetData>
      <sheetData sheetId="15988">
        <row r="9">
          <cell r="A9" t="str">
            <v>A</v>
          </cell>
        </row>
      </sheetData>
      <sheetData sheetId="15989">
        <row r="9">
          <cell r="A9" t="str">
            <v>A</v>
          </cell>
        </row>
      </sheetData>
      <sheetData sheetId="15990">
        <row r="9">
          <cell r="A9" t="str">
            <v>A</v>
          </cell>
        </row>
      </sheetData>
      <sheetData sheetId="15991">
        <row r="9">
          <cell r="A9" t="str">
            <v>A</v>
          </cell>
        </row>
      </sheetData>
      <sheetData sheetId="15992">
        <row r="9">
          <cell r="A9" t="str">
            <v>A</v>
          </cell>
        </row>
      </sheetData>
      <sheetData sheetId="15993">
        <row r="9">
          <cell r="A9" t="str">
            <v>A</v>
          </cell>
        </row>
      </sheetData>
      <sheetData sheetId="15994">
        <row r="9">
          <cell r="A9" t="str">
            <v>A</v>
          </cell>
        </row>
      </sheetData>
      <sheetData sheetId="15995">
        <row r="9">
          <cell r="A9" t="str">
            <v>A</v>
          </cell>
        </row>
      </sheetData>
      <sheetData sheetId="15996">
        <row r="9">
          <cell r="A9" t="str">
            <v>A</v>
          </cell>
        </row>
      </sheetData>
      <sheetData sheetId="15997">
        <row r="9">
          <cell r="A9" t="str">
            <v>A</v>
          </cell>
        </row>
      </sheetData>
      <sheetData sheetId="15998">
        <row r="9">
          <cell r="A9" t="str">
            <v>A</v>
          </cell>
        </row>
      </sheetData>
      <sheetData sheetId="15999">
        <row r="9">
          <cell r="A9" t="str">
            <v>A</v>
          </cell>
        </row>
      </sheetData>
      <sheetData sheetId="16000">
        <row r="9">
          <cell r="A9" t="str">
            <v>A</v>
          </cell>
        </row>
      </sheetData>
      <sheetData sheetId="16001">
        <row r="9">
          <cell r="A9" t="str">
            <v>A</v>
          </cell>
        </row>
      </sheetData>
      <sheetData sheetId="16002">
        <row r="9">
          <cell r="A9" t="str">
            <v>A</v>
          </cell>
        </row>
      </sheetData>
      <sheetData sheetId="16003">
        <row r="9">
          <cell r="A9" t="str">
            <v>A</v>
          </cell>
        </row>
      </sheetData>
      <sheetData sheetId="16004">
        <row r="9">
          <cell r="A9" t="str">
            <v>A</v>
          </cell>
        </row>
      </sheetData>
      <sheetData sheetId="16005">
        <row r="9">
          <cell r="A9" t="str">
            <v>A</v>
          </cell>
        </row>
      </sheetData>
      <sheetData sheetId="16006">
        <row r="9">
          <cell r="A9" t="str">
            <v>A</v>
          </cell>
        </row>
      </sheetData>
      <sheetData sheetId="16007">
        <row r="9">
          <cell r="A9" t="str">
            <v>A</v>
          </cell>
        </row>
      </sheetData>
      <sheetData sheetId="16008">
        <row r="9">
          <cell r="A9" t="str">
            <v>A</v>
          </cell>
        </row>
      </sheetData>
      <sheetData sheetId="16009">
        <row r="9">
          <cell r="A9" t="str">
            <v>A</v>
          </cell>
        </row>
      </sheetData>
      <sheetData sheetId="16010">
        <row r="9">
          <cell r="A9" t="str">
            <v>A</v>
          </cell>
        </row>
      </sheetData>
      <sheetData sheetId="16011">
        <row r="9">
          <cell r="A9" t="str">
            <v>A</v>
          </cell>
        </row>
      </sheetData>
      <sheetData sheetId="16012">
        <row r="9">
          <cell r="A9" t="str">
            <v>A</v>
          </cell>
        </row>
      </sheetData>
      <sheetData sheetId="16013">
        <row r="9">
          <cell r="A9" t="str">
            <v>A</v>
          </cell>
        </row>
      </sheetData>
      <sheetData sheetId="16014">
        <row r="9">
          <cell r="A9" t="str">
            <v>A</v>
          </cell>
        </row>
      </sheetData>
      <sheetData sheetId="16015">
        <row r="9">
          <cell r="A9" t="str">
            <v>A</v>
          </cell>
        </row>
      </sheetData>
      <sheetData sheetId="16016">
        <row r="9">
          <cell r="A9" t="str">
            <v>A</v>
          </cell>
        </row>
      </sheetData>
      <sheetData sheetId="16017">
        <row r="9">
          <cell r="A9" t="str">
            <v>A</v>
          </cell>
        </row>
      </sheetData>
      <sheetData sheetId="16018">
        <row r="9">
          <cell r="A9" t="str">
            <v>A</v>
          </cell>
        </row>
      </sheetData>
      <sheetData sheetId="16019">
        <row r="9">
          <cell r="A9" t="str">
            <v>A</v>
          </cell>
        </row>
      </sheetData>
      <sheetData sheetId="16020">
        <row r="9">
          <cell r="A9" t="str">
            <v>A</v>
          </cell>
        </row>
      </sheetData>
      <sheetData sheetId="16021">
        <row r="9">
          <cell r="A9" t="str">
            <v>A</v>
          </cell>
        </row>
      </sheetData>
      <sheetData sheetId="16022">
        <row r="9">
          <cell r="A9" t="str">
            <v>A</v>
          </cell>
        </row>
      </sheetData>
      <sheetData sheetId="16023">
        <row r="9">
          <cell r="A9" t="str">
            <v>A</v>
          </cell>
        </row>
      </sheetData>
      <sheetData sheetId="16024">
        <row r="9">
          <cell r="A9" t="str">
            <v>A</v>
          </cell>
        </row>
      </sheetData>
      <sheetData sheetId="16025">
        <row r="9">
          <cell r="A9" t="str">
            <v>A</v>
          </cell>
        </row>
      </sheetData>
      <sheetData sheetId="16026">
        <row r="9">
          <cell r="A9" t="str">
            <v>A</v>
          </cell>
        </row>
      </sheetData>
      <sheetData sheetId="16027">
        <row r="9">
          <cell r="A9" t="str">
            <v>A</v>
          </cell>
        </row>
      </sheetData>
      <sheetData sheetId="16028">
        <row r="9">
          <cell r="A9" t="str">
            <v>A</v>
          </cell>
        </row>
      </sheetData>
      <sheetData sheetId="16029">
        <row r="9">
          <cell r="A9" t="str">
            <v>A</v>
          </cell>
        </row>
      </sheetData>
      <sheetData sheetId="16030">
        <row r="9">
          <cell r="A9" t="str">
            <v>A</v>
          </cell>
        </row>
      </sheetData>
      <sheetData sheetId="16031">
        <row r="9">
          <cell r="A9" t="str">
            <v>A</v>
          </cell>
        </row>
      </sheetData>
      <sheetData sheetId="16032">
        <row r="9">
          <cell r="A9" t="str">
            <v>A</v>
          </cell>
        </row>
      </sheetData>
      <sheetData sheetId="16033">
        <row r="9">
          <cell r="A9" t="str">
            <v>A</v>
          </cell>
        </row>
      </sheetData>
      <sheetData sheetId="16034">
        <row r="9">
          <cell r="A9" t="str">
            <v>A</v>
          </cell>
        </row>
      </sheetData>
      <sheetData sheetId="16035">
        <row r="9">
          <cell r="A9" t="str">
            <v>A</v>
          </cell>
        </row>
      </sheetData>
      <sheetData sheetId="16036">
        <row r="9">
          <cell r="A9" t="str">
            <v>A</v>
          </cell>
        </row>
      </sheetData>
      <sheetData sheetId="16037">
        <row r="9">
          <cell r="A9" t="str">
            <v>A</v>
          </cell>
        </row>
      </sheetData>
      <sheetData sheetId="16038">
        <row r="9">
          <cell r="A9" t="str">
            <v>A</v>
          </cell>
        </row>
      </sheetData>
      <sheetData sheetId="16039">
        <row r="9">
          <cell r="A9" t="str">
            <v>A</v>
          </cell>
        </row>
      </sheetData>
      <sheetData sheetId="16040">
        <row r="9">
          <cell r="A9" t="str">
            <v>A</v>
          </cell>
        </row>
      </sheetData>
      <sheetData sheetId="16041">
        <row r="9">
          <cell r="A9" t="str">
            <v>A</v>
          </cell>
        </row>
      </sheetData>
      <sheetData sheetId="16042">
        <row r="9">
          <cell r="A9" t="str">
            <v>A</v>
          </cell>
        </row>
      </sheetData>
      <sheetData sheetId="16043">
        <row r="9">
          <cell r="A9" t="str">
            <v>A</v>
          </cell>
        </row>
      </sheetData>
      <sheetData sheetId="16044">
        <row r="9">
          <cell r="A9" t="str">
            <v>A</v>
          </cell>
        </row>
      </sheetData>
      <sheetData sheetId="16045">
        <row r="9">
          <cell r="A9" t="str">
            <v>A</v>
          </cell>
        </row>
      </sheetData>
      <sheetData sheetId="16046">
        <row r="9">
          <cell r="A9" t="str">
            <v>A</v>
          </cell>
        </row>
      </sheetData>
      <sheetData sheetId="16047">
        <row r="9">
          <cell r="A9" t="str">
            <v>A</v>
          </cell>
        </row>
      </sheetData>
      <sheetData sheetId="16048">
        <row r="9">
          <cell r="A9" t="str">
            <v>A</v>
          </cell>
        </row>
      </sheetData>
      <sheetData sheetId="16049">
        <row r="9">
          <cell r="A9" t="str">
            <v>A</v>
          </cell>
        </row>
      </sheetData>
      <sheetData sheetId="16050">
        <row r="9">
          <cell r="A9" t="str">
            <v>A</v>
          </cell>
        </row>
      </sheetData>
      <sheetData sheetId="16051">
        <row r="9">
          <cell r="A9" t="str">
            <v>A</v>
          </cell>
        </row>
      </sheetData>
      <sheetData sheetId="16052">
        <row r="9">
          <cell r="A9" t="str">
            <v>A</v>
          </cell>
        </row>
      </sheetData>
      <sheetData sheetId="16053">
        <row r="9">
          <cell r="A9" t="str">
            <v>A</v>
          </cell>
        </row>
      </sheetData>
      <sheetData sheetId="16054">
        <row r="9">
          <cell r="A9" t="str">
            <v>A</v>
          </cell>
        </row>
      </sheetData>
      <sheetData sheetId="16055">
        <row r="9">
          <cell r="A9" t="str">
            <v>A</v>
          </cell>
        </row>
      </sheetData>
      <sheetData sheetId="16056">
        <row r="9">
          <cell r="A9" t="str">
            <v>A</v>
          </cell>
        </row>
      </sheetData>
      <sheetData sheetId="16057">
        <row r="9">
          <cell r="A9" t="str">
            <v>A</v>
          </cell>
        </row>
      </sheetData>
      <sheetData sheetId="16058">
        <row r="9">
          <cell r="A9" t="str">
            <v>A</v>
          </cell>
        </row>
      </sheetData>
      <sheetData sheetId="16059">
        <row r="9">
          <cell r="A9" t="str">
            <v>A</v>
          </cell>
        </row>
      </sheetData>
      <sheetData sheetId="16060">
        <row r="9">
          <cell r="A9" t="str">
            <v>A</v>
          </cell>
        </row>
      </sheetData>
      <sheetData sheetId="16061">
        <row r="9">
          <cell r="A9" t="str">
            <v>A</v>
          </cell>
        </row>
      </sheetData>
      <sheetData sheetId="16062">
        <row r="9">
          <cell r="A9" t="str">
            <v>A</v>
          </cell>
        </row>
      </sheetData>
      <sheetData sheetId="16063">
        <row r="9">
          <cell r="A9" t="str">
            <v>A</v>
          </cell>
        </row>
      </sheetData>
      <sheetData sheetId="16064">
        <row r="9">
          <cell r="A9" t="str">
            <v>A</v>
          </cell>
        </row>
      </sheetData>
      <sheetData sheetId="16065">
        <row r="9">
          <cell r="A9" t="str">
            <v>A</v>
          </cell>
        </row>
      </sheetData>
      <sheetData sheetId="16066">
        <row r="9">
          <cell r="A9" t="str">
            <v>A</v>
          </cell>
        </row>
      </sheetData>
      <sheetData sheetId="16067">
        <row r="9">
          <cell r="A9" t="str">
            <v>A</v>
          </cell>
        </row>
      </sheetData>
      <sheetData sheetId="16068">
        <row r="9">
          <cell r="A9" t="str">
            <v>A</v>
          </cell>
        </row>
      </sheetData>
      <sheetData sheetId="16069">
        <row r="9">
          <cell r="A9" t="str">
            <v>A</v>
          </cell>
        </row>
      </sheetData>
      <sheetData sheetId="16070">
        <row r="9">
          <cell r="A9" t="str">
            <v>A</v>
          </cell>
        </row>
      </sheetData>
      <sheetData sheetId="16071">
        <row r="9">
          <cell r="A9" t="str">
            <v>A</v>
          </cell>
        </row>
      </sheetData>
      <sheetData sheetId="16072">
        <row r="9">
          <cell r="A9" t="str">
            <v>A</v>
          </cell>
        </row>
      </sheetData>
      <sheetData sheetId="16073">
        <row r="9">
          <cell r="A9" t="str">
            <v>A</v>
          </cell>
        </row>
      </sheetData>
      <sheetData sheetId="16074">
        <row r="9">
          <cell r="A9" t="str">
            <v>A</v>
          </cell>
        </row>
      </sheetData>
      <sheetData sheetId="16075">
        <row r="9">
          <cell r="A9" t="str">
            <v>A</v>
          </cell>
        </row>
      </sheetData>
      <sheetData sheetId="16076">
        <row r="9">
          <cell r="A9" t="str">
            <v>A</v>
          </cell>
        </row>
      </sheetData>
      <sheetData sheetId="16077">
        <row r="9">
          <cell r="A9" t="str">
            <v>A</v>
          </cell>
        </row>
      </sheetData>
      <sheetData sheetId="16078">
        <row r="9">
          <cell r="A9" t="str">
            <v>A</v>
          </cell>
        </row>
      </sheetData>
      <sheetData sheetId="16079">
        <row r="9">
          <cell r="A9" t="str">
            <v>A</v>
          </cell>
        </row>
      </sheetData>
      <sheetData sheetId="16080">
        <row r="9">
          <cell r="A9" t="str">
            <v>A</v>
          </cell>
        </row>
      </sheetData>
      <sheetData sheetId="16081">
        <row r="9">
          <cell r="A9" t="str">
            <v>A</v>
          </cell>
        </row>
      </sheetData>
      <sheetData sheetId="16082">
        <row r="9">
          <cell r="A9" t="str">
            <v>A</v>
          </cell>
        </row>
      </sheetData>
      <sheetData sheetId="16083">
        <row r="9">
          <cell r="A9" t="str">
            <v>A</v>
          </cell>
        </row>
      </sheetData>
      <sheetData sheetId="16084">
        <row r="9">
          <cell r="A9" t="str">
            <v>A</v>
          </cell>
        </row>
      </sheetData>
      <sheetData sheetId="16085">
        <row r="9">
          <cell r="A9" t="str">
            <v>A</v>
          </cell>
        </row>
      </sheetData>
      <sheetData sheetId="16086">
        <row r="9">
          <cell r="A9" t="str">
            <v>A</v>
          </cell>
        </row>
      </sheetData>
      <sheetData sheetId="16087">
        <row r="9">
          <cell r="A9" t="str">
            <v>A</v>
          </cell>
        </row>
      </sheetData>
      <sheetData sheetId="16088">
        <row r="9">
          <cell r="A9" t="str">
            <v>A</v>
          </cell>
        </row>
      </sheetData>
      <sheetData sheetId="16089">
        <row r="9">
          <cell r="A9" t="str">
            <v>A</v>
          </cell>
        </row>
      </sheetData>
      <sheetData sheetId="16090">
        <row r="9">
          <cell r="A9" t="str">
            <v>A</v>
          </cell>
        </row>
      </sheetData>
      <sheetData sheetId="16091">
        <row r="9">
          <cell r="A9" t="str">
            <v>A</v>
          </cell>
        </row>
      </sheetData>
      <sheetData sheetId="16092">
        <row r="9">
          <cell r="A9" t="str">
            <v>A</v>
          </cell>
        </row>
      </sheetData>
      <sheetData sheetId="16093">
        <row r="9">
          <cell r="A9" t="str">
            <v>A</v>
          </cell>
        </row>
      </sheetData>
      <sheetData sheetId="16094">
        <row r="9">
          <cell r="A9" t="str">
            <v>A</v>
          </cell>
        </row>
      </sheetData>
      <sheetData sheetId="16095"/>
      <sheetData sheetId="16096">
        <row r="9">
          <cell r="A9" t="str">
            <v>A</v>
          </cell>
        </row>
      </sheetData>
      <sheetData sheetId="16097">
        <row r="9">
          <cell r="A9" t="str">
            <v>A</v>
          </cell>
        </row>
      </sheetData>
      <sheetData sheetId="16098">
        <row r="9">
          <cell r="A9" t="str">
            <v>A</v>
          </cell>
        </row>
      </sheetData>
      <sheetData sheetId="16099">
        <row r="9">
          <cell r="A9" t="str">
            <v>A</v>
          </cell>
        </row>
      </sheetData>
      <sheetData sheetId="16100">
        <row r="9">
          <cell r="A9" t="str">
            <v>A</v>
          </cell>
        </row>
      </sheetData>
      <sheetData sheetId="16101">
        <row r="9">
          <cell r="A9" t="str">
            <v>A</v>
          </cell>
        </row>
      </sheetData>
      <sheetData sheetId="16102">
        <row r="9">
          <cell r="A9" t="str">
            <v>A</v>
          </cell>
        </row>
      </sheetData>
      <sheetData sheetId="16103">
        <row r="9">
          <cell r="A9" t="str">
            <v>A</v>
          </cell>
        </row>
      </sheetData>
      <sheetData sheetId="16104"/>
      <sheetData sheetId="16105">
        <row r="9">
          <cell r="A9" t="str">
            <v>A</v>
          </cell>
        </row>
      </sheetData>
      <sheetData sheetId="16106">
        <row r="9">
          <cell r="A9" t="str">
            <v>A</v>
          </cell>
        </row>
      </sheetData>
      <sheetData sheetId="16107">
        <row r="9">
          <cell r="A9" t="str">
            <v>A</v>
          </cell>
        </row>
      </sheetData>
      <sheetData sheetId="16108">
        <row r="9">
          <cell r="A9" t="str">
            <v>A</v>
          </cell>
        </row>
      </sheetData>
      <sheetData sheetId="16109">
        <row r="9">
          <cell r="A9" t="str">
            <v>A</v>
          </cell>
        </row>
      </sheetData>
      <sheetData sheetId="16110">
        <row r="9">
          <cell r="A9" t="str">
            <v>A</v>
          </cell>
        </row>
      </sheetData>
      <sheetData sheetId="16111">
        <row r="9">
          <cell r="A9" t="str">
            <v>A</v>
          </cell>
        </row>
      </sheetData>
      <sheetData sheetId="16112">
        <row r="9">
          <cell r="A9" t="str">
            <v>A</v>
          </cell>
        </row>
      </sheetData>
      <sheetData sheetId="16113">
        <row r="9">
          <cell r="A9" t="str">
            <v>A</v>
          </cell>
        </row>
      </sheetData>
      <sheetData sheetId="16114">
        <row r="9">
          <cell r="A9" t="str">
            <v>A</v>
          </cell>
        </row>
      </sheetData>
      <sheetData sheetId="16115">
        <row r="9">
          <cell r="A9" t="str">
            <v>A</v>
          </cell>
        </row>
      </sheetData>
      <sheetData sheetId="16116">
        <row r="9">
          <cell r="A9" t="str">
            <v>A</v>
          </cell>
        </row>
      </sheetData>
      <sheetData sheetId="16117">
        <row r="9">
          <cell r="A9" t="str">
            <v>A</v>
          </cell>
        </row>
      </sheetData>
      <sheetData sheetId="16118">
        <row r="9">
          <cell r="A9" t="str">
            <v>A</v>
          </cell>
        </row>
      </sheetData>
      <sheetData sheetId="16119">
        <row r="9">
          <cell r="A9" t="str">
            <v>A</v>
          </cell>
        </row>
      </sheetData>
      <sheetData sheetId="16120">
        <row r="9">
          <cell r="A9" t="str">
            <v>A</v>
          </cell>
        </row>
      </sheetData>
      <sheetData sheetId="16121">
        <row r="9">
          <cell r="A9" t="str">
            <v>A</v>
          </cell>
        </row>
      </sheetData>
      <sheetData sheetId="16122">
        <row r="9">
          <cell r="A9" t="str">
            <v>A</v>
          </cell>
        </row>
      </sheetData>
      <sheetData sheetId="16123">
        <row r="9">
          <cell r="A9" t="str">
            <v>A</v>
          </cell>
        </row>
      </sheetData>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row r="9">
          <cell r="A9" t="str">
            <v>A</v>
          </cell>
        </row>
      </sheetData>
      <sheetData sheetId="16141">
        <row r="9">
          <cell r="A9" t="str">
            <v>A</v>
          </cell>
        </row>
      </sheetData>
      <sheetData sheetId="16142">
        <row r="9">
          <cell r="A9" t="str">
            <v>A</v>
          </cell>
        </row>
      </sheetData>
      <sheetData sheetId="16143">
        <row r="9">
          <cell r="A9" t="str">
            <v>A</v>
          </cell>
        </row>
      </sheetData>
      <sheetData sheetId="16144">
        <row r="9">
          <cell r="A9" t="str">
            <v>A</v>
          </cell>
        </row>
      </sheetData>
      <sheetData sheetId="16145">
        <row r="9">
          <cell r="A9" t="str">
            <v>A</v>
          </cell>
        </row>
      </sheetData>
      <sheetData sheetId="16146">
        <row r="9">
          <cell r="A9" t="str">
            <v>A</v>
          </cell>
        </row>
      </sheetData>
      <sheetData sheetId="16147">
        <row r="9">
          <cell r="A9" t="str">
            <v>A</v>
          </cell>
        </row>
      </sheetData>
      <sheetData sheetId="16148">
        <row r="9">
          <cell r="A9" t="str">
            <v>A</v>
          </cell>
        </row>
      </sheetData>
      <sheetData sheetId="16149">
        <row r="9">
          <cell r="A9" t="str">
            <v>A</v>
          </cell>
        </row>
      </sheetData>
      <sheetData sheetId="16150">
        <row r="9">
          <cell r="A9" t="str">
            <v>A</v>
          </cell>
        </row>
      </sheetData>
      <sheetData sheetId="16151">
        <row r="9">
          <cell r="A9" t="str">
            <v>A</v>
          </cell>
        </row>
      </sheetData>
      <sheetData sheetId="16152">
        <row r="9">
          <cell r="A9" t="str">
            <v>A</v>
          </cell>
        </row>
      </sheetData>
      <sheetData sheetId="16153">
        <row r="9">
          <cell r="A9" t="str">
            <v>A</v>
          </cell>
        </row>
      </sheetData>
      <sheetData sheetId="16154">
        <row r="9">
          <cell r="A9" t="str">
            <v>A</v>
          </cell>
        </row>
      </sheetData>
      <sheetData sheetId="16155">
        <row r="9">
          <cell r="A9" t="str">
            <v>A</v>
          </cell>
        </row>
      </sheetData>
      <sheetData sheetId="16156">
        <row r="9">
          <cell r="A9" t="str">
            <v>A</v>
          </cell>
        </row>
      </sheetData>
      <sheetData sheetId="16157">
        <row r="9">
          <cell r="A9" t="str">
            <v>A</v>
          </cell>
        </row>
      </sheetData>
      <sheetData sheetId="16158">
        <row r="9">
          <cell r="A9" t="str">
            <v>A</v>
          </cell>
        </row>
      </sheetData>
      <sheetData sheetId="16159">
        <row r="9">
          <cell r="A9" t="str">
            <v>A</v>
          </cell>
        </row>
      </sheetData>
      <sheetData sheetId="16160">
        <row r="9">
          <cell r="A9" t="str">
            <v>A</v>
          </cell>
        </row>
      </sheetData>
      <sheetData sheetId="16161">
        <row r="9">
          <cell r="A9" t="str">
            <v>A</v>
          </cell>
        </row>
      </sheetData>
      <sheetData sheetId="16162">
        <row r="9">
          <cell r="A9" t="str">
            <v>A</v>
          </cell>
        </row>
      </sheetData>
      <sheetData sheetId="16163">
        <row r="9">
          <cell r="A9" t="str">
            <v>A</v>
          </cell>
        </row>
      </sheetData>
      <sheetData sheetId="16164">
        <row r="9">
          <cell r="A9" t="str">
            <v>A</v>
          </cell>
        </row>
      </sheetData>
      <sheetData sheetId="16165">
        <row r="9">
          <cell r="A9" t="str">
            <v>A</v>
          </cell>
        </row>
      </sheetData>
      <sheetData sheetId="16166">
        <row r="9">
          <cell r="A9" t="str">
            <v>A</v>
          </cell>
        </row>
      </sheetData>
      <sheetData sheetId="16167">
        <row r="9">
          <cell r="A9" t="str">
            <v>A</v>
          </cell>
        </row>
      </sheetData>
      <sheetData sheetId="16168">
        <row r="9">
          <cell r="A9" t="str">
            <v>A</v>
          </cell>
        </row>
      </sheetData>
      <sheetData sheetId="16169">
        <row r="9">
          <cell r="A9" t="str">
            <v>A</v>
          </cell>
        </row>
      </sheetData>
      <sheetData sheetId="16170">
        <row r="9">
          <cell r="A9" t="str">
            <v>A</v>
          </cell>
        </row>
      </sheetData>
      <sheetData sheetId="16171">
        <row r="9">
          <cell r="A9" t="str">
            <v>A</v>
          </cell>
        </row>
      </sheetData>
      <sheetData sheetId="16172">
        <row r="9">
          <cell r="A9" t="str">
            <v>A</v>
          </cell>
        </row>
      </sheetData>
      <sheetData sheetId="16173"/>
      <sheetData sheetId="16174"/>
      <sheetData sheetId="16175"/>
      <sheetData sheetId="16176"/>
      <sheetData sheetId="16177"/>
      <sheetData sheetId="16178"/>
      <sheetData sheetId="16179"/>
      <sheetData sheetId="16180"/>
      <sheetData sheetId="16181"/>
      <sheetData sheetId="16182"/>
      <sheetData sheetId="16183"/>
      <sheetData sheetId="16184">
        <row r="9">
          <cell r="A9" t="str">
            <v>A</v>
          </cell>
        </row>
      </sheetData>
      <sheetData sheetId="16185">
        <row r="9">
          <cell r="A9" t="str">
            <v>A</v>
          </cell>
        </row>
      </sheetData>
      <sheetData sheetId="16186">
        <row r="9">
          <cell r="A9" t="str">
            <v>A</v>
          </cell>
        </row>
      </sheetData>
      <sheetData sheetId="16187">
        <row r="9">
          <cell r="A9" t="str">
            <v>A</v>
          </cell>
        </row>
      </sheetData>
      <sheetData sheetId="16188">
        <row r="9">
          <cell r="A9" t="str">
            <v>A</v>
          </cell>
        </row>
      </sheetData>
      <sheetData sheetId="16189">
        <row r="9">
          <cell r="A9" t="str">
            <v>A</v>
          </cell>
        </row>
      </sheetData>
      <sheetData sheetId="16190">
        <row r="9">
          <cell r="A9" t="str">
            <v>A</v>
          </cell>
        </row>
      </sheetData>
      <sheetData sheetId="16191">
        <row r="9">
          <cell r="A9" t="str">
            <v>A</v>
          </cell>
        </row>
      </sheetData>
      <sheetData sheetId="16192">
        <row r="9">
          <cell r="A9" t="str">
            <v>A</v>
          </cell>
        </row>
      </sheetData>
      <sheetData sheetId="16193">
        <row r="9">
          <cell r="A9" t="str">
            <v>A</v>
          </cell>
        </row>
      </sheetData>
      <sheetData sheetId="16194">
        <row r="9">
          <cell r="A9" t="str">
            <v>A</v>
          </cell>
        </row>
      </sheetData>
      <sheetData sheetId="16195">
        <row r="9">
          <cell r="A9" t="str">
            <v>A</v>
          </cell>
        </row>
      </sheetData>
      <sheetData sheetId="16196">
        <row r="9">
          <cell r="A9" t="str">
            <v>A</v>
          </cell>
        </row>
      </sheetData>
      <sheetData sheetId="16197">
        <row r="9">
          <cell r="A9" t="str">
            <v>A</v>
          </cell>
        </row>
      </sheetData>
      <sheetData sheetId="16198">
        <row r="9">
          <cell r="A9" t="str">
            <v>A</v>
          </cell>
        </row>
      </sheetData>
      <sheetData sheetId="16199">
        <row r="9">
          <cell r="A9" t="str">
            <v>A</v>
          </cell>
        </row>
      </sheetData>
      <sheetData sheetId="16200">
        <row r="9">
          <cell r="A9" t="str">
            <v>A</v>
          </cell>
        </row>
      </sheetData>
      <sheetData sheetId="16201">
        <row r="9">
          <cell r="A9" t="str">
            <v>A</v>
          </cell>
        </row>
      </sheetData>
      <sheetData sheetId="16202">
        <row r="9">
          <cell r="A9" t="str">
            <v>A</v>
          </cell>
        </row>
      </sheetData>
      <sheetData sheetId="16203">
        <row r="9">
          <cell r="A9" t="str">
            <v>A</v>
          </cell>
        </row>
      </sheetData>
      <sheetData sheetId="16204">
        <row r="9">
          <cell r="A9" t="str">
            <v>A</v>
          </cell>
        </row>
      </sheetData>
      <sheetData sheetId="16205">
        <row r="9">
          <cell r="A9" t="str">
            <v>A</v>
          </cell>
        </row>
      </sheetData>
      <sheetData sheetId="16206">
        <row r="9">
          <cell r="A9" t="str">
            <v>A</v>
          </cell>
        </row>
      </sheetData>
      <sheetData sheetId="16207">
        <row r="9">
          <cell r="A9" t="str">
            <v>A</v>
          </cell>
        </row>
      </sheetData>
      <sheetData sheetId="16208">
        <row r="9">
          <cell r="A9" t="str">
            <v>A</v>
          </cell>
        </row>
      </sheetData>
      <sheetData sheetId="16209">
        <row r="9">
          <cell r="A9" t="str">
            <v>A</v>
          </cell>
        </row>
      </sheetData>
      <sheetData sheetId="16210">
        <row r="9">
          <cell r="A9" t="str">
            <v>A</v>
          </cell>
        </row>
      </sheetData>
      <sheetData sheetId="16211">
        <row r="9">
          <cell r="A9" t="str">
            <v>A</v>
          </cell>
        </row>
      </sheetData>
      <sheetData sheetId="16212">
        <row r="9">
          <cell r="A9" t="str">
            <v>A</v>
          </cell>
        </row>
      </sheetData>
      <sheetData sheetId="16213">
        <row r="9">
          <cell r="A9" t="str">
            <v>A</v>
          </cell>
        </row>
      </sheetData>
      <sheetData sheetId="16214">
        <row r="9">
          <cell r="A9" t="str">
            <v>A</v>
          </cell>
        </row>
      </sheetData>
      <sheetData sheetId="16215">
        <row r="9">
          <cell r="A9" t="str">
            <v>A</v>
          </cell>
        </row>
      </sheetData>
      <sheetData sheetId="16216">
        <row r="9">
          <cell r="A9" t="str">
            <v>A</v>
          </cell>
        </row>
      </sheetData>
      <sheetData sheetId="16217">
        <row r="9">
          <cell r="A9" t="str">
            <v>A</v>
          </cell>
        </row>
      </sheetData>
      <sheetData sheetId="16218">
        <row r="9">
          <cell r="A9" t="str">
            <v>A</v>
          </cell>
        </row>
      </sheetData>
      <sheetData sheetId="16219">
        <row r="9">
          <cell r="A9" t="str">
            <v>A</v>
          </cell>
        </row>
      </sheetData>
      <sheetData sheetId="16220">
        <row r="9">
          <cell r="A9" t="str">
            <v>A</v>
          </cell>
        </row>
      </sheetData>
      <sheetData sheetId="16221">
        <row r="9">
          <cell r="A9" t="str">
            <v>A</v>
          </cell>
        </row>
      </sheetData>
      <sheetData sheetId="16222">
        <row r="9">
          <cell r="A9" t="str">
            <v>A</v>
          </cell>
        </row>
      </sheetData>
      <sheetData sheetId="16223">
        <row r="9">
          <cell r="A9" t="str">
            <v>A</v>
          </cell>
        </row>
      </sheetData>
      <sheetData sheetId="16224">
        <row r="9">
          <cell r="A9" t="str">
            <v>A</v>
          </cell>
        </row>
      </sheetData>
      <sheetData sheetId="16225">
        <row r="9">
          <cell r="A9" t="str">
            <v>A</v>
          </cell>
        </row>
      </sheetData>
      <sheetData sheetId="16226">
        <row r="9">
          <cell r="A9" t="str">
            <v>A</v>
          </cell>
        </row>
      </sheetData>
      <sheetData sheetId="16227">
        <row r="9">
          <cell r="A9" t="str">
            <v>A</v>
          </cell>
        </row>
      </sheetData>
      <sheetData sheetId="16228">
        <row r="9">
          <cell r="A9" t="str">
            <v>A</v>
          </cell>
        </row>
      </sheetData>
      <sheetData sheetId="16229">
        <row r="9">
          <cell r="A9" t="str">
            <v>A</v>
          </cell>
        </row>
      </sheetData>
      <sheetData sheetId="16230">
        <row r="9">
          <cell r="A9" t="str">
            <v>A</v>
          </cell>
        </row>
      </sheetData>
      <sheetData sheetId="16231">
        <row r="9">
          <cell r="A9" t="str">
            <v>A</v>
          </cell>
        </row>
      </sheetData>
      <sheetData sheetId="16232">
        <row r="9">
          <cell r="A9" t="str">
            <v>A</v>
          </cell>
        </row>
      </sheetData>
      <sheetData sheetId="16233">
        <row r="9">
          <cell r="A9" t="str">
            <v>A</v>
          </cell>
        </row>
      </sheetData>
      <sheetData sheetId="16234">
        <row r="9">
          <cell r="A9" t="str">
            <v>A</v>
          </cell>
        </row>
      </sheetData>
      <sheetData sheetId="16235">
        <row r="9">
          <cell r="A9" t="str">
            <v>A</v>
          </cell>
        </row>
      </sheetData>
      <sheetData sheetId="16236">
        <row r="9">
          <cell r="A9" t="str">
            <v>A</v>
          </cell>
        </row>
      </sheetData>
      <sheetData sheetId="16237">
        <row r="9">
          <cell r="A9" t="str">
            <v>A</v>
          </cell>
        </row>
      </sheetData>
      <sheetData sheetId="16238">
        <row r="9">
          <cell r="A9" t="str">
            <v>A</v>
          </cell>
        </row>
      </sheetData>
      <sheetData sheetId="16239">
        <row r="9">
          <cell r="A9" t="str">
            <v>A</v>
          </cell>
        </row>
      </sheetData>
      <sheetData sheetId="16240">
        <row r="9">
          <cell r="A9" t="str">
            <v>A</v>
          </cell>
        </row>
      </sheetData>
      <sheetData sheetId="16241">
        <row r="9">
          <cell r="A9" t="str">
            <v>A</v>
          </cell>
        </row>
      </sheetData>
      <sheetData sheetId="16242">
        <row r="9">
          <cell r="A9" t="str">
            <v>A</v>
          </cell>
        </row>
      </sheetData>
      <sheetData sheetId="16243">
        <row r="9">
          <cell r="A9" t="str">
            <v>A</v>
          </cell>
        </row>
      </sheetData>
      <sheetData sheetId="16244">
        <row r="9">
          <cell r="A9" t="str">
            <v>A</v>
          </cell>
        </row>
      </sheetData>
      <sheetData sheetId="16245">
        <row r="9">
          <cell r="A9" t="str">
            <v>A</v>
          </cell>
        </row>
      </sheetData>
      <sheetData sheetId="16246">
        <row r="9">
          <cell r="A9" t="str">
            <v>A</v>
          </cell>
        </row>
      </sheetData>
      <sheetData sheetId="16247">
        <row r="9">
          <cell r="A9" t="str">
            <v>A</v>
          </cell>
        </row>
      </sheetData>
      <sheetData sheetId="16248">
        <row r="9">
          <cell r="A9" t="str">
            <v>A</v>
          </cell>
        </row>
      </sheetData>
      <sheetData sheetId="16249">
        <row r="9">
          <cell r="A9" t="str">
            <v>A</v>
          </cell>
        </row>
      </sheetData>
      <sheetData sheetId="16250">
        <row r="9">
          <cell r="A9" t="str">
            <v>A</v>
          </cell>
        </row>
      </sheetData>
      <sheetData sheetId="16251">
        <row r="9">
          <cell r="A9" t="str">
            <v>A</v>
          </cell>
        </row>
      </sheetData>
      <sheetData sheetId="16252">
        <row r="9">
          <cell r="A9" t="str">
            <v>A</v>
          </cell>
        </row>
      </sheetData>
      <sheetData sheetId="16253">
        <row r="9">
          <cell r="A9" t="str">
            <v>A</v>
          </cell>
        </row>
      </sheetData>
      <sheetData sheetId="16254">
        <row r="9">
          <cell r="A9" t="str">
            <v>A</v>
          </cell>
        </row>
      </sheetData>
      <sheetData sheetId="16255">
        <row r="9">
          <cell r="A9" t="str">
            <v>A</v>
          </cell>
        </row>
      </sheetData>
      <sheetData sheetId="16256">
        <row r="9">
          <cell r="A9" t="str">
            <v>A</v>
          </cell>
        </row>
      </sheetData>
      <sheetData sheetId="16257">
        <row r="9">
          <cell r="A9" t="str">
            <v>A</v>
          </cell>
        </row>
      </sheetData>
      <sheetData sheetId="16258">
        <row r="9">
          <cell r="A9" t="str">
            <v>A</v>
          </cell>
        </row>
      </sheetData>
      <sheetData sheetId="16259">
        <row r="9">
          <cell r="A9" t="str">
            <v>A</v>
          </cell>
        </row>
      </sheetData>
      <sheetData sheetId="16260">
        <row r="9">
          <cell r="A9" t="str">
            <v>A</v>
          </cell>
        </row>
      </sheetData>
      <sheetData sheetId="16261">
        <row r="9">
          <cell r="A9" t="str">
            <v>A</v>
          </cell>
        </row>
      </sheetData>
      <sheetData sheetId="16262">
        <row r="9">
          <cell r="A9" t="str">
            <v>A</v>
          </cell>
        </row>
      </sheetData>
      <sheetData sheetId="16263">
        <row r="9">
          <cell r="A9" t="str">
            <v>A</v>
          </cell>
        </row>
      </sheetData>
      <sheetData sheetId="16264">
        <row r="9">
          <cell r="A9" t="str">
            <v>A</v>
          </cell>
        </row>
      </sheetData>
      <sheetData sheetId="16265">
        <row r="9">
          <cell r="A9" t="str">
            <v>A</v>
          </cell>
        </row>
      </sheetData>
      <sheetData sheetId="16266">
        <row r="9">
          <cell r="A9" t="str">
            <v>A</v>
          </cell>
        </row>
      </sheetData>
      <sheetData sheetId="16267">
        <row r="9">
          <cell r="A9" t="str">
            <v>A</v>
          </cell>
        </row>
      </sheetData>
      <sheetData sheetId="16268">
        <row r="9">
          <cell r="A9" t="str">
            <v>A</v>
          </cell>
        </row>
      </sheetData>
      <sheetData sheetId="16269">
        <row r="9">
          <cell r="A9" t="str">
            <v>A</v>
          </cell>
        </row>
      </sheetData>
      <sheetData sheetId="16270">
        <row r="9">
          <cell r="A9" t="str">
            <v>A</v>
          </cell>
        </row>
      </sheetData>
      <sheetData sheetId="16271"/>
      <sheetData sheetId="16272"/>
      <sheetData sheetId="16273"/>
      <sheetData sheetId="16274">
        <row r="9">
          <cell r="A9" t="str">
            <v>A</v>
          </cell>
        </row>
      </sheetData>
      <sheetData sheetId="16275">
        <row r="9">
          <cell r="A9" t="str">
            <v>A</v>
          </cell>
        </row>
      </sheetData>
      <sheetData sheetId="16276">
        <row r="9">
          <cell r="A9" t="str">
            <v>A</v>
          </cell>
        </row>
      </sheetData>
      <sheetData sheetId="16277">
        <row r="9">
          <cell r="A9" t="str">
            <v>A</v>
          </cell>
        </row>
      </sheetData>
      <sheetData sheetId="16278">
        <row r="9">
          <cell r="A9" t="str">
            <v>A</v>
          </cell>
        </row>
      </sheetData>
      <sheetData sheetId="16279">
        <row r="9">
          <cell r="A9" t="str">
            <v>A</v>
          </cell>
        </row>
      </sheetData>
      <sheetData sheetId="16280">
        <row r="9">
          <cell r="A9" t="str">
            <v>A</v>
          </cell>
        </row>
      </sheetData>
      <sheetData sheetId="16281">
        <row r="9">
          <cell r="A9" t="str">
            <v>A</v>
          </cell>
        </row>
      </sheetData>
      <sheetData sheetId="16282">
        <row r="9">
          <cell r="A9" t="str">
            <v>A</v>
          </cell>
        </row>
      </sheetData>
      <sheetData sheetId="16283">
        <row r="9">
          <cell r="A9" t="str">
            <v>A</v>
          </cell>
        </row>
      </sheetData>
      <sheetData sheetId="16284">
        <row r="9">
          <cell r="A9" t="str">
            <v>A</v>
          </cell>
        </row>
      </sheetData>
      <sheetData sheetId="16285">
        <row r="9">
          <cell r="A9" t="str">
            <v>A</v>
          </cell>
        </row>
      </sheetData>
      <sheetData sheetId="16286">
        <row r="9">
          <cell r="A9" t="str">
            <v>A</v>
          </cell>
        </row>
      </sheetData>
      <sheetData sheetId="16287">
        <row r="9">
          <cell r="A9" t="str">
            <v>A</v>
          </cell>
        </row>
      </sheetData>
      <sheetData sheetId="16288">
        <row r="9">
          <cell r="A9" t="str">
            <v>A</v>
          </cell>
        </row>
      </sheetData>
      <sheetData sheetId="16289">
        <row r="9">
          <cell r="A9" t="str">
            <v>A</v>
          </cell>
        </row>
      </sheetData>
      <sheetData sheetId="16290">
        <row r="9">
          <cell r="A9" t="str">
            <v>A</v>
          </cell>
        </row>
      </sheetData>
      <sheetData sheetId="16291">
        <row r="9">
          <cell r="A9" t="str">
            <v>A</v>
          </cell>
        </row>
      </sheetData>
      <sheetData sheetId="16292">
        <row r="9">
          <cell r="A9" t="str">
            <v>A</v>
          </cell>
        </row>
      </sheetData>
      <sheetData sheetId="16293" refreshError="1"/>
      <sheetData sheetId="16294">
        <row r="9">
          <cell r="A9" t="str">
            <v>A</v>
          </cell>
        </row>
      </sheetData>
      <sheetData sheetId="16295">
        <row r="9">
          <cell r="A9" t="str">
            <v>A</v>
          </cell>
        </row>
      </sheetData>
      <sheetData sheetId="16296" refreshError="1"/>
      <sheetData sheetId="16297" refreshError="1"/>
      <sheetData sheetId="16298" refreshError="1"/>
      <sheetData sheetId="16299" refreshError="1"/>
      <sheetData sheetId="16300" refreshError="1"/>
      <sheetData sheetId="16301" refreshError="1"/>
      <sheetData sheetId="16302" refreshError="1"/>
      <sheetData sheetId="16303" refreshError="1"/>
      <sheetData sheetId="16304" refreshError="1"/>
      <sheetData sheetId="16305" refreshError="1"/>
      <sheetData sheetId="16306" refreshError="1"/>
      <sheetData sheetId="16307" refreshError="1"/>
      <sheetData sheetId="16308" refreshError="1"/>
      <sheetData sheetId="16309" refreshError="1"/>
      <sheetData sheetId="16310" refreshError="1"/>
      <sheetData sheetId="16311" refreshError="1"/>
      <sheetData sheetId="16312" refreshError="1"/>
      <sheetData sheetId="16313" refreshError="1"/>
      <sheetData sheetId="16314" refreshError="1"/>
      <sheetData sheetId="16315" refreshError="1"/>
      <sheetData sheetId="16316" refreshError="1"/>
      <sheetData sheetId="16317" refreshError="1"/>
      <sheetData sheetId="16318" refreshError="1"/>
      <sheetData sheetId="16319" refreshError="1"/>
      <sheetData sheetId="16320" refreshError="1"/>
      <sheetData sheetId="16321" refreshError="1"/>
      <sheetData sheetId="16322" refreshError="1"/>
      <sheetData sheetId="16323">
        <row r="9">
          <cell r="A9" t="str">
            <v>A</v>
          </cell>
        </row>
      </sheetData>
      <sheetData sheetId="16324" refreshError="1"/>
      <sheetData sheetId="16325" refreshError="1"/>
      <sheetData sheetId="16326" refreshError="1"/>
      <sheetData sheetId="16327" refreshError="1"/>
      <sheetData sheetId="16328" refreshError="1"/>
      <sheetData sheetId="16329" refreshError="1"/>
      <sheetData sheetId="16330" refreshError="1"/>
      <sheetData sheetId="16331">
        <row r="9">
          <cell r="A9" t="str">
            <v>A</v>
          </cell>
        </row>
      </sheetData>
      <sheetData sheetId="16332">
        <row r="9">
          <cell r="A9" t="str">
            <v>A</v>
          </cell>
        </row>
      </sheetData>
      <sheetData sheetId="16333">
        <row r="9">
          <cell r="A9" t="str">
            <v>A</v>
          </cell>
        </row>
      </sheetData>
      <sheetData sheetId="16334">
        <row r="9">
          <cell r="A9" t="str">
            <v>A</v>
          </cell>
        </row>
      </sheetData>
      <sheetData sheetId="16335">
        <row r="9">
          <cell r="A9" t="str">
            <v>A</v>
          </cell>
        </row>
      </sheetData>
      <sheetData sheetId="16336">
        <row r="9">
          <cell r="A9" t="str">
            <v>A</v>
          </cell>
        </row>
      </sheetData>
      <sheetData sheetId="16337">
        <row r="9">
          <cell r="A9" t="str">
            <v>A</v>
          </cell>
        </row>
      </sheetData>
      <sheetData sheetId="16338">
        <row r="9">
          <cell r="A9" t="str">
            <v>A</v>
          </cell>
        </row>
      </sheetData>
      <sheetData sheetId="16339">
        <row r="9">
          <cell r="A9" t="str">
            <v>A</v>
          </cell>
        </row>
      </sheetData>
      <sheetData sheetId="16340">
        <row r="9">
          <cell r="A9" t="str">
            <v>A</v>
          </cell>
        </row>
      </sheetData>
      <sheetData sheetId="16341">
        <row r="9">
          <cell r="A9" t="str">
            <v>A</v>
          </cell>
        </row>
      </sheetData>
      <sheetData sheetId="16342">
        <row r="9">
          <cell r="A9" t="str">
            <v>A</v>
          </cell>
        </row>
      </sheetData>
      <sheetData sheetId="16343">
        <row r="9">
          <cell r="A9" t="str">
            <v>A</v>
          </cell>
        </row>
      </sheetData>
      <sheetData sheetId="16344">
        <row r="9">
          <cell r="A9" t="str">
            <v>A</v>
          </cell>
        </row>
      </sheetData>
      <sheetData sheetId="16345">
        <row r="9">
          <cell r="A9" t="str">
            <v>A</v>
          </cell>
        </row>
      </sheetData>
      <sheetData sheetId="16346">
        <row r="9">
          <cell r="A9" t="str">
            <v>A</v>
          </cell>
        </row>
      </sheetData>
      <sheetData sheetId="16347">
        <row r="9">
          <cell r="A9" t="str">
            <v>A</v>
          </cell>
        </row>
      </sheetData>
      <sheetData sheetId="16348">
        <row r="9">
          <cell r="A9" t="str">
            <v>A</v>
          </cell>
        </row>
      </sheetData>
      <sheetData sheetId="16349">
        <row r="9">
          <cell r="A9" t="str">
            <v>A</v>
          </cell>
        </row>
      </sheetData>
      <sheetData sheetId="16350">
        <row r="9">
          <cell r="A9" t="str">
            <v>A</v>
          </cell>
        </row>
      </sheetData>
      <sheetData sheetId="16351">
        <row r="9">
          <cell r="A9" t="str">
            <v>A</v>
          </cell>
        </row>
      </sheetData>
      <sheetData sheetId="16352">
        <row r="9">
          <cell r="A9" t="str">
            <v>A</v>
          </cell>
        </row>
      </sheetData>
      <sheetData sheetId="16353">
        <row r="9">
          <cell r="A9" t="str">
            <v>A</v>
          </cell>
        </row>
      </sheetData>
      <sheetData sheetId="16354">
        <row r="9">
          <cell r="A9" t="str">
            <v>A</v>
          </cell>
        </row>
      </sheetData>
      <sheetData sheetId="16355">
        <row r="9">
          <cell r="A9" t="str">
            <v>A</v>
          </cell>
        </row>
      </sheetData>
      <sheetData sheetId="16356">
        <row r="9">
          <cell r="A9" t="str">
            <v>A</v>
          </cell>
        </row>
      </sheetData>
      <sheetData sheetId="16357">
        <row r="9">
          <cell r="A9" t="str">
            <v>A</v>
          </cell>
        </row>
      </sheetData>
      <sheetData sheetId="16358">
        <row r="9">
          <cell r="A9" t="str">
            <v>A</v>
          </cell>
        </row>
      </sheetData>
      <sheetData sheetId="16359">
        <row r="9">
          <cell r="A9" t="str">
            <v>A</v>
          </cell>
        </row>
      </sheetData>
      <sheetData sheetId="16360">
        <row r="9">
          <cell r="A9" t="str">
            <v>A</v>
          </cell>
        </row>
      </sheetData>
      <sheetData sheetId="16361">
        <row r="9">
          <cell r="A9" t="str">
            <v>A</v>
          </cell>
        </row>
      </sheetData>
      <sheetData sheetId="16362">
        <row r="9">
          <cell r="A9" t="str">
            <v>A</v>
          </cell>
        </row>
      </sheetData>
      <sheetData sheetId="16363">
        <row r="9">
          <cell r="A9" t="str">
            <v>A</v>
          </cell>
        </row>
      </sheetData>
      <sheetData sheetId="16364">
        <row r="9">
          <cell r="A9" t="str">
            <v>A</v>
          </cell>
        </row>
      </sheetData>
      <sheetData sheetId="16365">
        <row r="9">
          <cell r="A9" t="str">
            <v>A</v>
          </cell>
        </row>
      </sheetData>
      <sheetData sheetId="16366">
        <row r="9">
          <cell r="A9" t="str">
            <v>A</v>
          </cell>
        </row>
      </sheetData>
      <sheetData sheetId="16367">
        <row r="9">
          <cell r="A9" t="str">
            <v>A</v>
          </cell>
        </row>
      </sheetData>
      <sheetData sheetId="16368">
        <row r="9">
          <cell r="A9" t="str">
            <v>A</v>
          </cell>
        </row>
      </sheetData>
      <sheetData sheetId="16369">
        <row r="9">
          <cell r="A9" t="str">
            <v>A</v>
          </cell>
        </row>
      </sheetData>
      <sheetData sheetId="16370">
        <row r="9">
          <cell r="A9" t="str">
            <v>A</v>
          </cell>
        </row>
      </sheetData>
      <sheetData sheetId="16371">
        <row r="9">
          <cell r="A9" t="str">
            <v>A</v>
          </cell>
        </row>
      </sheetData>
      <sheetData sheetId="16372">
        <row r="9">
          <cell r="A9" t="str">
            <v>A</v>
          </cell>
        </row>
      </sheetData>
      <sheetData sheetId="16373">
        <row r="9">
          <cell r="A9" t="str">
            <v>A</v>
          </cell>
        </row>
      </sheetData>
      <sheetData sheetId="16374">
        <row r="9">
          <cell r="A9" t="str">
            <v>A</v>
          </cell>
        </row>
      </sheetData>
      <sheetData sheetId="16375">
        <row r="9">
          <cell r="A9" t="str">
            <v>A</v>
          </cell>
        </row>
      </sheetData>
      <sheetData sheetId="16376">
        <row r="9">
          <cell r="A9" t="str">
            <v>A</v>
          </cell>
        </row>
      </sheetData>
      <sheetData sheetId="16377">
        <row r="9">
          <cell r="A9" t="str">
            <v>A</v>
          </cell>
        </row>
      </sheetData>
      <sheetData sheetId="16378">
        <row r="9">
          <cell r="A9" t="str">
            <v>A</v>
          </cell>
        </row>
      </sheetData>
      <sheetData sheetId="16379">
        <row r="9">
          <cell r="A9" t="str">
            <v>A</v>
          </cell>
        </row>
      </sheetData>
      <sheetData sheetId="16380">
        <row r="9">
          <cell r="A9" t="str">
            <v>A</v>
          </cell>
        </row>
      </sheetData>
      <sheetData sheetId="16381">
        <row r="9">
          <cell r="A9" t="str">
            <v>A</v>
          </cell>
        </row>
      </sheetData>
      <sheetData sheetId="16382">
        <row r="9">
          <cell r="A9" t="str">
            <v>A</v>
          </cell>
        </row>
      </sheetData>
      <sheetData sheetId="16383">
        <row r="9">
          <cell r="A9" t="str">
            <v>A</v>
          </cell>
        </row>
      </sheetData>
      <sheetData sheetId="16384">
        <row r="9">
          <cell r="A9" t="str">
            <v>A</v>
          </cell>
        </row>
      </sheetData>
      <sheetData sheetId="16385">
        <row r="9">
          <cell r="A9" t="str">
            <v>A</v>
          </cell>
        </row>
      </sheetData>
      <sheetData sheetId="16386">
        <row r="9">
          <cell r="A9" t="str">
            <v>A</v>
          </cell>
        </row>
      </sheetData>
      <sheetData sheetId="16387">
        <row r="9">
          <cell r="A9" t="str">
            <v>A</v>
          </cell>
        </row>
      </sheetData>
      <sheetData sheetId="16388">
        <row r="9">
          <cell r="A9" t="str">
            <v>A</v>
          </cell>
        </row>
      </sheetData>
      <sheetData sheetId="16389">
        <row r="9">
          <cell r="A9" t="str">
            <v>A</v>
          </cell>
        </row>
      </sheetData>
      <sheetData sheetId="16390">
        <row r="9">
          <cell r="A9" t="str">
            <v>A</v>
          </cell>
        </row>
      </sheetData>
      <sheetData sheetId="16391">
        <row r="9">
          <cell r="A9" t="str">
            <v>A</v>
          </cell>
        </row>
      </sheetData>
      <sheetData sheetId="16392">
        <row r="9">
          <cell r="A9" t="str">
            <v>A</v>
          </cell>
        </row>
      </sheetData>
      <sheetData sheetId="16393">
        <row r="9">
          <cell r="A9" t="str">
            <v>A</v>
          </cell>
        </row>
      </sheetData>
      <sheetData sheetId="16394">
        <row r="9">
          <cell r="A9" t="str">
            <v>A</v>
          </cell>
        </row>
      </sheetData>
      <sheetData sheetId="16395">
        <row r="9">
          <cell r="A9" t="str">
            <v>A</v>
          </cell>
        </row>
      </sheetData>
      <sheetData sheetId="16396">
        <row r="9">
          <cell r="A9" t="str">
            <v>A</v>
          </cell>
        </row>
      </sheetData>
      <sheetData sheetId="16397">
        <row r="9">
          <cell r="A9" t="str">
            <v>A</v>
          </cell>
        </row>
      </sheetData>
      <sheetData sheetId="16398">
        <row r="9">
          <cell r="A9" t="str">
            <v>A</v>
          </cell>
        </row>
      </sheetData>
      <sheetData sheetId="16399">
        <row r="9">
          <cell r="A9" t="str">
            <v>A</v>
          </cell>
        </row>
      </sheetData>
      <sheetData sheetId="16400">
        <row r="9">
          <cell r="A9" t="str">
            <v>A</v>
          </cell>
        </row>
      </sheetData>
      <sheetData sheetId="16401">
        <row r="9">
          <cell r="A9" t="str">
            <v>A</v>
          </cell>
        </row>
      </sheetData>
      <sheetData sheetId="16402">
        <row r="9">
          <cell r="A9" t="str">
            <v>A</v>
          </cell>
        </row>
      </sheetData>
      <sheetData sheetId="16403">
        <row r="9">
          <cell r="A9" t="str">
            <v>A</v>
          </cell>
        </row>
      </sheetData>
      <sheetData sheetId="16404">
        <row r="9">
          <cell r="A9" t="str">
            <v>A</v>
          </cell>
        </row>
      </sheetData>
      <sheetData sheetId="16405">
        <row r="9">
          <cell r="A9" t="str">
            <v>A</v>
          </cell>
        </row>
      </sheetData>
      <sheetData sheetId="16406">
        <row r="9">
          <cell r="A9" t="str">
            <v>A</v>
          </cell>
        </row>
      </sheetData>
      <sheetData sheetId="16407">
        <row r="9">
          <cell r="A9" t="str">
            <v>A</v>
          </cell>
        </row>
      </sheetData>
      <sheetData sheetId="16408">
        <row r="9">
          <cell r="A9" t="str">
            <v>A</v>
          </cell>
        </row>
      </sheetData>
      <sheetData sheetId="16409">
        <row r="9">
          <cell r="A9" t="str">
            <v>A</v>
          </cell>
        </row>
      </sheetData>
      <sheetData sheetId="16410">
        <row r="9">
          <cell r="A9" t="str">
            <v>A</v>
          </cell>
        </row>
      </sheetData>
      <sheetData sheetId="16411">
        <row r="9">
          <cell r="A9" t="str">
            <v>A</v>
          </cell>
        </row>
      </sheetData>
      <sheetData sheetId="16412">
        <row r="9">
          <cell r="A9" t="str">
            <v>A</v>
          </cell>
        </row>
      </sheetData>
      <sheetData sheetId="16413">
        <row r="9">
          <cell r="A9" t="str">
            <v>A</v>
          </cell>
        </row>
      </sheetData>
      <sheetData sheetId="16414">
        <row r="9">
          <cell r="A9" t="str">
            <v>A</v>
          </cell>
        </row>
      </sheetData>
      <sheetData sheetId="16415">
        <row r="9">
          <cell r="A9" t="str">
            <v>A</v>
          </cell>
        </row>
      </sheetData>
      <sheetData sheetId="16416">
        <row r="9">
          <cell r="A9" t="str">
            <v>A</v>
          </cell>
        </row>
      </sheetData>
      <sheetData sheetId="16417">
        <row r="9">
          <cell r="A9" t="str">
            <v>A</v>
          </cell>
        </row>
      </sheetData>
      <sheetData sheetId="16418">
        <row r="9">
          <cell r="A9" t="str">
            <v>A</v>
          </cell>
        </row>
      </sheetData>
      <sheetData sheetId="16419">
        <row r="9">
          <cell r="A9" t="str">
            <v>A</v>
          </cell>
        </row>
      </sheetData>
      <sheetData sheetId="16420">
        <row r="9">
          <cell r="A9" t="str">
            <v>A</v>
          </cell>
        </row>
      </sheetData>
      <sheetData sheetId="16421">
        <row r="9">
          <cell r="A9" t="str">
            <v>A</v>
          </cell>
        </row>
      </sheetData>
      <sheetData sheetId="16422">
        <row r="9">
          <cell r="A9" t="str">
            <v>A</v>
          </cell>
        </row>
      </sheetData>
      <sheetData sheetId="16423">
        <row r="9">
          <cell r="A9" t="str">
            <v>A</v>
          </cell>
        </row>
      </sheetData>
      <sheetData sheetId="16424">
        <row r="9">
          <cell r="A9" t="str">
            <v>A</v>
          </cell>
        </row>
      </sheetData>
      <sheetData sheetId="16425">
        <row r="9">
          <cell r="A9" t="str">
            <v>A</v>
          </cell>
        </row>
      </sheetData>
      <sheetData sheetId="16426">
        <row r="9">
          <cell r="A9" t="str">
            <v>A</v>
          </cell>
        </row>
      </sheetData>
      <sheetData sheetId="16427">
        <row r="9">
          <cell r="A9" t="str">
            <v>A</v>
          </cell>
        </row>
      </sheetData>
      <sheetData sheetId="16428">
        <row r="9">
          <cell r="A9" t="str">
            <v>A</v>
          </cell>
        </row>
      </sheetData>
      <sheetData sheetId="16429">
        <row r="9">
          <cell r="A9" t="str">
            <v>A</v>
          </cell>
        </row>
      </sheetData>
      <sheetData sheetId="16430">
        <row r="9">
          <cell r="A9" t="str">
            <v>A</v>
          </cell>
        </row>
      </sheetData>
      <sheetData sheetId="16431">
        <row r="9">
          <cell r="A9" t="str">
            <v>A</v>
          </cell>
        </row>
      </sheetData>
      <sheetData sheetId="16432">
        <row r="9">
          <cell r="A9" t="str">
            <v>A</v>
          </cell>
        </row>
      </sheetData>
      <sheetData sheetId="16433">
        <row r="9">
          <cell r="A9" t="str">
            <v>A</v>
          </cell>
        </row>
      </sheetData>
      <sheetData sheetId="16434">
        <row r="9">
          <cell r="A9" t="str">
            <v>A</v>
          </cell>
        </row>
      </sheetData>
      <sheetData sheetId="16435">
        <row r="9">
          <cell r="A9" t="str">
            <v>A</v>
          </cell>
        </row>
      </sheetData>
      <sheetData sheetId="16436">
        <row r="9">
          <cell r="A9" t="str">
            <v>A</v>
          </cell>
        </row>
      </sheetData>
      <sheetData sheetId="16437">
        <row r="9">
          <cell r="A9" t="str">
            <v>A</v>
          </cell>
        </row>
      </sheetData>
      <sheetData sheetId="16438">
        <row r="9">
          <cell r="A9" t="str">
            <v>A</v>
          </cell>
        </row>
      </sheetData>
      <sheetData sheetId="16439">
        <row r="9">
          <cell r="A9" t="str">
            <v>A</v>
          </cell>
        </row>
      </sheetData>
      <sheetData sheetId="16440">
        <row r="9">
          <cell r="A9" t="str">
            <v>A</v>
          </cell>
        </row>
      </sheetData>
      <sheetData sheetId="16441">
        <row r="9">
          <cell r="A9" t="str">
            <v>A</v>
          </cell>
        </row>
      </sheetData>
      <sheetData sheetId="16442">
        <row r="9">
          <cell r="A9" t="str">
            <v>A</v>
          </cell>
        </row>
      </sheetData>
      <sheetData sheetId="16443">
        <row r="9">
          <cell r="A9" t="str">
            <v>A</v>
          </cell>
        </row>
      </sheetData>
      <sheetData sheetId="16444">
        <row r="9">
          <cell r="A9" t="str">
            <v>A</v>
          </cell>
        </row>
      </sheetData>
      <sheetData sheetId="16445">
        <row r="9">
          <cell r="A9" t="str">
            <v>A</v>
          </cell>
        </row>
      </sheetData>
      <sheetData sheetId="16446">
        <row r="9">
          <cell r="A9" t="str">
            <v>A</v>
          </cell>
        </row>
      </sheetData>
      <sheetData sheetId="16447">
        <row r="9">
          <cell r="A9" t="str">
            <v>A</v>
          </cell>
        </row>
      </sheetData>
      <sheetData sheetId="16448">
        <row r="9">
          <cell r="A9" t="str">
            <v>A</v>
          </cell>
        </row>
      </sheetData>
      <sheetData sheetId="16449">
        <row r="9">
          <cell r="A9" t="str">
            <v>A</v>
          </cell>
        </row>
      </sheetData>
      <sheetData sheetId="16450">
        <row r="9">
          <cell r="A9" t="str">
            <v>A</v>
          </cell>
        </row>
      </sheetData>
      <sheetData sheetId="16451">
        <row r="9">
          <cell r="A9" t="str">
            <v>A</v>
          </cell>
        </row>
      </sheetData>
      <sheetData sheetId="16452">
        <row r="9">
          <cell r="A9" t="str">
            <v>A</v>
          </cell>
        </row>
      </sheetData>
      <sheetData sheetId="16453">
        <row r="9">
          <cell r="A9" t="str">
            <v>A</v>
          </cell>
        </row>
      </sheetData>
      <sheetData sheetId="16454">
        <row r="9">
          <cell r="A9" t="str">
            <v>A</v>
          </cell>
        </row>
      </sheetData>
      <sheetData sheetId="16455">
        <row r="9">
          <cell r="A9" t="str">
            <v>A</v>
          </cell>
        </row>
      </sheetData>
      <sheetData sheetId="16456">
        <row r="9">
          <cell r="A9" t="str">
            <v>A</v>
          </cell>
        </row>
      </sheetData>
      <sheetData sheetId="16457">
        <row r="9">
          <cell r="A9" t="str">
            <v>A</v>
          </cell>
        </row>
      </sheetData>
      <sheetData sheetId="16458">
        <row r="9">
          <cell r="A9" t="str">
            <v>A</v>
          </cell>
        </row>
      </sheetData>
      <sheetData sheetId="16459">
        <row r="9">
          <cell r="A9" t="str">
            <v>A</v>
          </cell>
        </row>
      </sheetData>
      <sheetData sheetId="16460">
        <row r="9">
          <cell r="A9" t="str">
            <v>A</v>
          </cell>
        </row>
      </sheetData>
      <sheetData sheetId="16461">
        <row r="9">
          <cell r="A9" t="str">
            <v>A</v>
          </cell>
        </row>
      </sheetData>
      <sheetData sheetId="16462">
        <row r="9">
          <cell r="A9" t="str">
            <v>A</v>
          </cell>
        </row>
      </sheetData>
      <sheetData sheetId="16463">
        <row r="9">
          <cell r="A9" t="str">
            <v>A</v>
          </cell>
        </row>
      </sheetData>
      <sheetData sheetId="16464">
        <row r="9">
          <cell r="A9" t="str">
            <v>A</v>
          </cell>
        </row>
      </sheetData>
      <sheetData sheetId="16465">
        <row r="9">
          <cell r="A9" t="str">
            <v>A</v>
          </cell>
        </row>
      </sheetData>
      <sheetData sheetId="16466">
        <row r="9">
          <cell r="A9" t="str">
            <v>A</v>
          </cell>
        </row>
      </sheetData>
      <sheetData sheetId="16467">
        <row r="9">
          <cell r="A9" t="str">
            <v>A</v>
          </cell>
        </row>
      </sheetData>
      <sheetData sheetId="16468">
        <row r="9">
          <cell r="A9" t="str">
            <v>A</v>
          </cell>
        </row>
      </sheetData>
      <sheetData sheetId="16469">
        <row r="9">
          <cell r="A9" t="str">
            <v>A</v>
          </cell>
        </row>
      </sheetData>
      <sheetData sheetId="16470">
        <row r="9">
          <cell r="A9" t="str">
            <v>A</v>
          </cell>
        </row>
      </sheetData>
      <sheetData sheetId="16471">
        <row r="9">
          <cell r="A9" t="str">
            <v>A</v>
          </cell>
        </row>
      </sheetData>
      <sheetData sheetId="16472">
        <row r="9">
          <cell r="A9" t="str">
            <v>A</v>
          </cell>
        </row>
      </sheetData>
      <sheetData sheetId="16473">
        <row r="9">
          <cell r="A9" t="str">
            <v>A</v>
          </cell>
        </row>
      </sheetData>
      <sheetData sheetId="16474">
        <row r="9">
          <cell r="A9" t="str">
            <v>A</v>
          </cell>
        </row>
      </sheetData>
      <sheetData sheetId="16475">
        <row r="9">
          <cell r="A9" t="str">
            <v>A</v>
          </cell>
        </row>
      </sheetData>
      <sheetData sheetId="16476">
        <row r="9">
          <cell r="A9" t="str">
            <v>A</v>
          </cell>
        </row>
      </sheetData>
      <sheetData sheetId="16477">
        <row r="9">
          <cell r="A9" t="str">
            <v>A</v>
          </cell>
        </row>
      </sheetData>
      <sheetData sheetId="16478">
        <row r="9">
          <cell r="A9" t="str">
            <v>A</v>
          </cell>
        </row>
      </sheetData>
      <sheetData sheetId="16479">
        <row r="9">
          <cell r="A9" t="str">
            <v>A</v>
          </cell>
        </row>
      </sheetData>
      <sheetData sheetId="16480">
        <row r="9">
          <cell r="A9" t="str">
            <v>A</v>
          </cell>
        </row>
      </sheetData>
      <sheetData sheetId="16481">
        <row r="9">
          <cell r="A9" t="str">
            <v>A</v>
          </cell>
        </row>
      </sheetData>
      <sheetData sheetId="16482">
        <row r="9">
          <cell r="A9" t="str">
            <v>A</v>
          </cell>
        </row>
      </sheetData>
      <sheetData sheetId="16483">
        <row r="9">
          <cell r="A9" t="str">
            <v>A</v>
          </cell>
        </row>
      </sheetData>
      <sheetData sheetId="16484">
        <row r="9">
          <cell r="A9" t="str">
            <v>A</v>
          </cell>
        </row>
      </sheetData>
      <sheetData sheetId="16485">
        <row r="9">
          <cell r="A9" t="str">
            <v>A</v>
          </cell>
        </row>
      </sheetData>
      <sheetData sheetId="16486">
        <row r="9">
          <cell r="A9" t="str">
            <v>A</v>
          </cell>
        </row>
      </sheetData>
      <sheetData sheetId="16487">
        <row r="9">
          <cell r="A9" t="str">
            <v>A</v>
          </cell>
        </row>
      </sheetData>
      <sheetData sheetId="16488">
        <row r="9">
          <cell r="A9" t="str">
            <v>A</v>
          </cell>
        </row>
      </sheetData>
      <sheetData sheetId="16489">
        <row r="9">
          <cell r="A9" t="str">
            <v>A</v>
          </cell>
        </row>
      </sheetData>
      <sheetData sheetId="16490">
        <row r="9">
          <cell r="A9" t="str">
            <v>A</v>
          </cell>
        </row>
      </sheetData>
      <sheetData sheetId="16491">
        <row r="9">
          <cell r="A9" t="str">
            <v>A</v>
          </cell>
        </row>
      </sheetData>
      <sheetData sheetId="16492">
        <row r="9">
          <cell r="A9" t="str">
            <v>A</v>
          </cell>
        </row>
      </sheetData>
      <sheetData sheetId="16493">
        <row r="9">
          <cell r="A9" t="str">
            <v>A</v>
          </cell>
        </row>
      </sheetData>
      <sheetData sheetId="16494">
        <row r="9">
          <cell r="A9" t="str">
            <v>A</v>
          </cell>
        </row>
      </sheetData>
      <sheetData sheetId="16495">
        <row r="9">
          <cell r="A9" t="str">
            <v>A</v>
          </cell>
        </row>
      </sheetData>
      <sheetData sheetId="16496">
        <row r="9">
          <cell r="A9" t="str">
            <v>A</v>
          </cell>
        </row>
      </sheetData>
      <sheetData sheetId="16497">
        <row r="9">
          <cell r="A9" t="str">
            <v>A</v>
          </cell>
        </row>
      </sheetData>
      <sheetData sheetId="16498">
        <row r="9">
          <cell r="A9" t="str">
            <v>A</v>
          </cell>
        </row>
      </sheetData>
      <sheetData sheetId="16499">
        <row r="9">
          <cell r="A9" t="str">
            <v>A</v>
          </cell>
        </row>
      </sheetData>
      <sheetData sheetId="16500">
        <row r="9">
          <cell r="A9" t="str">
            <v>A</v>
          </cell>
        </row>
      </sheetData>
      <sheetData sheetId="16501">
        <row r="9">
          <cell r="A9" t="str">
            <v>A</v>
          </cell>
        </row>
      </sheetData>
      <sheetData sheetId="16502">
        <row r="9">
          <cell r="A9" t="str">
            <v>A</v>
          </cell>
        </row>
      </sheetData>
      <sheetData sheetId="16503">
        <row r="9">
          <cell r="A9" t="str">
            <v>A</v>
          </cell>
        </row>
      </sheetData>
      <sheetData sheetId="16504">
        <row r="9">
          <cell r="A9" t="str">
            <v>A</v>
          </cell>
        </row>
      </sheetData>
      <sheetData sheetId="16505">
        <row r="9">
          <cell r="A9" t="str">
            <v>A</v>
          </cell>
        </row>
      </sheetData>
      <sheetData sheetId="16506">
        <row r="9">
          <cell r="A9" t="str">
            <v>A</v>
          </cell>
        </row>
      </sheetData>
      <sheetData sheetId="16507">
        <row r="9">
          <cell r="A9" t="str">
            <v>A</v>
          </cell>
        </row>
      </sheetData>
      <sheetData sheetId="16508">
        <row r="9">
          <cell r="A9" t="str">
            <v>A</v>
          </cell>
        </row>
      </sheetData>
      <sheetData sheetId="16509">
        <row r="9">
          <cell r="A9" t="str">
            <v>A</v>
          </cell>
        </row>
      </sheetData>
      <sheetData sheetId="16510">
        <row r="9">
          <cell r="A9" t="str">
            <v>A</v>
          </cell>
        </row>
      </sheetData>
      <sheetData sheetId="16511">
        <row r="9">
          <cell r="A9" t="str">
            <v>A</v>
          </cell>
        </row>
      </sheetData>
      <sheetData sheetId="16512">
        <row r="9">
          <cell r="A9" t="str">
            <v>A</v>
          </cell>
        </row>
      </sheetData>
      <sheetData sheetId="16513">
        <row r="9">
          <cell r="A9" t="str">
            <v>A</v>
          </cell>
        </row>
      </sheetData>
      <sheetData sheetId="16514">
        <row r="9">
          <cell r="A9" t="str">
            <v>A</v>
          </cell>
        </row>
      </sheetData>
      <sheetData sheetId="16515">
        <row r="9">
          <cell r="A9" t="str">
            <v>A</v>
          </cell>
        </row>
      </sheetData>
      <sheetData sheetId="16516">
        <row r="9">
          <cell r="A9" t="str">
            <v>A</v>
          </cell>
        </row>
      </sheetData>
      <sheetData sheetId="16517">
        <row r="9">
          <cell r="A9" t="str">
            <v>A</v>
          </cell>
        </row>
      </sheetData>
      <sheetData sheetId="16518">
        <row r="9">
          <cell r="A9" t="str">
            <v>A</v>
          </cell>
        </row>
      </sheetData>
      <sheetData sheetId="16519">
        <row r="9">
          <cell r="A9" t="str">
            <v>A</v>
          </cell>
        </row>
      </sheetData>
      <sheetData sheetId="16520">
        <row r="9">
          <cell r="A9" t="str">
            <v>A</v>
          </cell>
        </row>
      </sheetData>
      <sheetData sheetId="16521">
        <row r="9">
          <cell r="A9" t="str">
            <v>A</v>
          </cell>
        </row>
      </sheetData>
      <sheetData sheetId="16522">
        <row r="9">
          <cell r="A9" t="str">
            <v>A</v>
          </cell>
        </row>
      </sheetData>
      <sheetData sheetId="16523">
        <row r="9">
          <cell r="A9" t="str">
            <v>A</v>
          </cell>
        </row>
      </sheetData>
      <sheetData sheetId="16524">
        <row r="9">
          <cell r="A9" t="str">
            <v>A</v>
          </cell>
        </row>
      </sheetData>
      <sheetData sheetId="16525">
        <row r="9">
          <cell r="A9" t="str">
            <v>A</v>
          </cell>
        </row>
      </sheetData>
      <sheetData sheetId="16526">
        <row r="9">
          <cell r="A9" t="str">
            <v>A</v>
          </cell>
        </row>
      </sheetData>
      <sheetData sheetId="16527">
        <row r="9">
          <cell r="A9" t="str">
            <v>A</v>
          </cell>
        </row>
      </sheetData>
      <sheetData sheetId="16528">
        <row r="9">
          <cell r="A9" t="str">
            <v>A</v>
          </cell>
        </row>
      </sheetData>
      <sheetData sheetId="16529">
        <row r="9">
          <cell r="A9" t="str">
            <v>A</v>
          </cell>
        </row>
      </sheetData>
      <sheetData sheetId="16530">
        <row r="9">
          <cell r="A9" t="str">
            <v>A</v>
          </cell>
        </row>
      </sheetData>
      <sheetData sheetId="16531">
        <row r="9">
          <cell r="A9" t="str">
            <v>A</v>
          </cell>
        </row>
      </sheetData>
      <sheetData sheetId="16532">
        <row r="9">
          <cell r="A9" t="str">
            <v>A</v>
          </cell>
        </row>
      </sheetData>
      <sheetData sheetId="16533">
        <row r="9">
          <cell r="A9" t="str">
            <v>A</v>
          </cell>
        </row>
      </sheetData>
      <sheetData sheetId="16534">
        <row r="9">
          <cell r="A9" t="str">
            <v>A</v>
          </cell>
        </row>
      </sheetData>
      <sheetData sheetId="16535">
        <row r="9">
          <cell r="A9" t="str">
            <v>A</v>
          </cell>
        </row>
      </sheetData>
      <sheetData sheetId="16536">
        <row r="9">
          <cell r="A9" t="str">
            <v>A</v>
          </cell>
        </row>
      </sheetData>
      <sheetData sheetId="16537">
        <row r="9">
          <cell r="A9" t="str">
            <v>A</v>
          </cell>
        </row>
      </sheetData>
      <sheetData sheetId="16538">
        <row r="9">
          <cell r="A9" t="str">
            <v>A</v>
          </cell>
        </row>
      </sheetData>
      <sheetData sheetId="16539">
        <row r="9">
          <cell r="A9" t="str">
            <v>A</v>
          </cell>
        </row>
      </sheetData>
      <sheetData sheetId="16540">
        <row r="9">
          <cell r="A9" t="str">
            <v>A</v>
          </cell>
        </row>
      </sheetData>
      <sheetData sheetId="16541">
        <row r="9">
          <cell r="A9" t="str">
            <v>A</v>
          </cell>
        </row>
      </sheetData>
      <sheetData sheetId="16542">
        <row r="9">
          <cell r="A9" t="str">
            <v>A</v>
          </cell>
        </row>
      </sheetData>
      <sheetData sheetId="16543">
        <row r="9">
          <cell r="A9" t="str">
            <v>A</v>
          </cell>
        </row>
      </sheetData>
      <sheetData sheetId="16544">
        <row r="9">
          <cell r="A9" t="str">
            <v>A</v>
          </cell>
        </row>
      </sheetData>
      <sheetData sheetId="16545">
        <row r="9">
          <cell r="A9" t="str">
            <v>A</v>
          </cell>
        </row>
      </sheetData>
      <sheetData sheetId="16546">
        <row r="9">
          <cell r="A9" t="str">
            <v>A</v>
          </cell>
        </row>
      </sheetData>
      <sheetData sheetId="16547">
        <row r="9">
          <cell r="A9" t="str">
            <v>A</v>
          </cell>
        </row>
      </sheetData>
      <sheetData sheetId="16548">
        <row r="9">
          <cell r="A9" t="str">
            <v>A</v>
          </cell>
        </row>
      </sheetData>
      <sheetData sheetId="16549">
        <row r="9">
          <cell r="A9" t="str">
            <v>A</v>
          </cell>
        </row>
      </sheetData>
      <sheetData sheetId="16550">
        <row r="9">
          <cell r="A9" t="str">
            <v>A</v>
          </cell>
        </row>
      </sheetData>
      <sheetData sheetId="16551">
        <row r="9">
          <cell r="A9" t="str">
            <v>A</v>
          </cell>
        </row>
      </sheetData>
      <sheetData sheetId="16552">
        <row r="9">
          <cell r="A9" t="str">
            <v>A</v>
          </cell>
        </row>
      </sheetData>
      <sheetData sheetId="16553">
        <row r="9">
          <cell r="A9" t="str">
            <v>A</v>
          </cell>
        </row>
      </sheetData>
      <sheetData sheetId="16554">
        <row r="9">
          <cell r="A9" t="str">
            <v>A</v>
          </cell>
        </row>
      </sheetData>
      <sheetData sheetId="16555">
        <row r="9">
          <cell r="A9" t="str">
            <v>A</v>
          </cell>
        </row>
      </sheetData>
      <sheetData sheetId="16556">
        <row r="9">
          <cell r="A9" t="str">
            <v>A</v>
          </cell>
        </row>
      </sheetData>
      <sheetData sheetId="16557">
        <row r="9">
          <cell r="A9" t="str">
            <v>A</v>
          </cell>
        </row>
      </sheetData>
      <sheetData sheetId="16558">
        <row r="9">
          <cell r="A9" t="str">
            <v>A</v>
          </cell>
        </row>
      </sheetData>
      <sheetData sheetId="16559">
        <row r="9">
          <cell r="A9" t="str">
            <v>A</v>
          </cell>
        </row>
      </sheetData>
      <sheetData sheetId="16560">
        <row r="9">
          <cell r="A9" t="str">
            <v>A</v>
          </cell>
        </row>
      </sheetData>
      <sheetData sheetId="16561">
        <row r="9">
          <cell r="A9" t="str">
            <v>A</v>
          </cell>
        </row>
      </sheetData>
      <sheetData sheetId="16562">
        <row r="9">
          <cell r="A9" t="str">
            <v>A</v>
          </cell>
        </row>
      </sheetData>
      <sheetData sheetId="16563">
        <row r="9">
          <cell r="A9" t="str">
            <v>A</v>
          </cell>
        </row>
      </sheetData>
      <sheetData sheetId="16564">
        <row r="9">
          <cell r="A9" t="str">
            <v>A</v>
          </cell>
        </row>
      </sheetData>
      <sheetData sheetId="16565">
        <row r="9">
          <cell r="A9" t="str">
            <v>A</v>
          </cell>
        </row>
      </sheetData>
      <sheetData sheetId="16566">
        <row r="9">
          <cell r="A9" t="str">
            <v>A</v>
          </cell>
        </row>
      </sheetData>
      <sheetData sheetId="16567">
        <row r="9">
          <cell r="A9" t="str">
            <v>A</v>
          </cell>
        </row>
      </sheetData>
      <sheetData sheetId="16568">
        <row r="9">
          <cell r="A9" t="str">
            <v>A</v>
          </cell>
        </row>
      </sheetData>
      <sheetData sheetId="16569">
        <row r="9">
          <cell r="A9" t="str">
            <v>A</v>
          </cell>
        </row>
      </sheetData>
      <sheetData sheetId="16570">
        <row r="9">
          <cell r="A9" t="str">
            <v>A</v>
          </cell>
        </row>
      </sheetData>
      <sheetData sheetId="16571">
        <row r="9">
          <cell r="A9" t="str">
            <v>A</v>
          </cell>
        </row>
      </sheetData>
      <sheetData sheetId="16572">
        <row r="9">
          <cell r="A9" t="str">
            <v>A</v>
          </cell>
        </row>
      </sheetData>
      <sheetData sheetId="16573">
        <row r="9">
          <cell r="A9" t="str">
            <v>A</v>
          </cell>
        </row>
      </sheetData>
      <sheetData sheetId="16574">
        <row r="9">
          <cell r="A9" t="str">
            <v>A</v>
          </cell>
        </row>
      </sheetData>
      <sheetData sheetId="16575">
        <row r="9">
          <cell r="A9" t="str">
            <v>A</v>
          </cell>
        </row>
      </sheetData>
      <sheetData sheetId="16576">
        <row r="9">
          <cell r="A9" t="str">
            <v>A</v>
          </cell>
        </row>
      </sheetData>
      <sheetData sheetId="16577">
        <row r="9">
          <cell r="A9" t="str">
            <v>A</v>
          </cell>
        </row>
      </sheetData>
      <sheetData sheetId="16578">
        <row r="9">
          <cell r="A9" t="str">
            <v>A</v>
          </cell>
        </row>
      </sheetData>
      <sheetData sheetId="16579">
        <row r="9">
          <cell r="A9" t="str">
            <v>A</v>
          </cell>
        </row>
      </sheetData>
      <sheetData sheetId="16580">
        <row r="9">
          <cell r="A9" t="str">
            <v>A</v>
          </cell>
        </row>
      </sheetData>
      <sheetData sheetId="16581">
        <row r="9">
          <cell r="A9" t="str">
            <v>A</v>
          </cell>
        </row>
      </sheetData>
      <sheetData sheetId="16582">
        <row r="9">
          <cell r="A9" t="str">
            <v>A</v>
          </cell>
        </row>
      </sheetData>
      <sheetData sheetId="16583">
        <row r="9">
          <cell r="A9" t="str">
            <v>A</v>
          </cell>
        </row>
      </sheetData>
      <sheetData sheetId="16584">
        <row r="9">
          <cell r="A9" t="str">
            <v>A</v>
          </cell>
        </row>
      </sheetData>
      <sheetData sheetId="16585">
        <row r="9">
          <cell r="A9" t="str">
            <v>A</v>
          </cell>
        </row>
      </sheetData>
      <sheetData sheetId="16586">
        <row r="9">
          <cell r="A9" t="str">
            <v>A</v>
          </cell>
        </row>
      </sheetData>
      <sheetData sheetId="16587">
        <row r="9">
          <cell r="A9" t="str">
            <v>A</v>
          </cell>
        </row>
      </sheetData>
      <sheetData sheetId="16588">
        <row r="9">
          <cell r="A9" t="str">
            <v>A</v>
          </cell>
        </row>
      </sheetData>
      <sheetData sheetId="16589">
        <row r="9">
          <cell r="A9" t="str">
            <v>A</v>
          </cell>
        </row>
      </sheetData>
      <sheetData sheetId="16590">
        <row r="9">
          <cell r="A9" t="str">
            <v>A</v>
          </cell>
        </row>
      </sheetData>
      <sheetData sheetId="16591">
        <row r="9">
          <cell r="A9" t="str">
            <v>A</v>
          </cell>
        </row>
      </sheetData>
      <sheetData sheetId="16592">
        <row r="9">
          <cell r="A9" t="str">
            <v>A</v>
          </cell>
        </row>
      </sheetData>
      <sheetData sheetId="16593">
        <row r="9">
          <cell r="A9" t="str">
            <v>A</v>
          </cell>
        </row>
      </sheetData>
      <sheetData sheetId="16594">
        <row r="9">
          <cell r="A9" t="str">
            <v>A</v>
          </cell>
        </row>
      </sheetData>
      <sheetData sheetId="16595">
        <row r="9">
          <cell r="A9" t="str">
            <v>A</v>
          </cell>
        </row>
      </sheetData>
      <sheetData sheetId="16596">
        <row r="9">
          <cell r="A9" t="str">
            <v>A</v>
          </cell>
        </row>
      </sheetData>
      <sheetData sheetId="16597">
        <row r="9">
          <cell r="A9" t="str">
            <v>A</v>
          </cell>
        </row>
      </sheetData>
      <sheetData sheetId="16598">
        <row r="9">
          <cell r="A9" t="str">
            <v>A</v>
          </cell>
        </row>
      </sheetData>
      <sheetData sheetId="16599">
        <row r="9">
          <cell r="A9" t="str">
            <v>A</v>
          </cell>
        </row>
      </sheetData>
      <sheetData sheetId="16600">
        <row r="9">
          <cell r="A9" t="str">
            <v>A</v>
          </cell>
        </row>
      </sheetData>
      <sheetData sheetId="16601">
        <row r="9">
          <cell r="A9" t="str">
            <v>A</v>
          </cell>
        </row>
      </sheetData>
      <sheetData sheetId="16602">
        <row r="9">
          <cell r="A9" t="str">
            <v>A</v>
          </cell>
        </row>
      </sheetData>
      <sheetData sheetId="16603">
        <row r="9">
          <cell r="A9" t="str">
            <v>A</v>
          </cell>
        </row>
      </sheetData>
      <sheetData sheetId="16604">
        <row r="9">
          <cell r="A9" t="str">
            <v>A</v>
          </cell>
        </row>
      </sheetData>
      <sheetData sheetId="16605">
        <row r="9">
          <cell r="A9" t="str">
            <v>A</v>
          </cell>
        </row>
      </sheetData>
      <sheetData sheetId="16606">
        <row r="9">
          <cell r="A9" t="str">
            <v>A</v>
          </cell>
        </row>
      </sheetData>
      <sheetData sheetId="16607">
        <row r="9">
          <cell r="A9" t="str">
            <v>A</v>
          </cell>
        </row>
      </sheetData>
      <sheetData sheetId="16608">
        <row r="9">
          <cell r="A9" t="str">
            <v>A</v>
          </cell>
        </row>
      </sheetData>
      <sheetData sheetId="16609">
        <row r="9">
          <cell r="A9" t="str">
            <v>A</v>
          </cell>
        </row>
      </sheetData>
      <sheetData sheetId="16610">
        <row r="9">
          <cell r="A9" t="str">
            <v>A</v>
          </cell>
        </row>
      </sheetData>
      <sheetData sheetId="16611">
        <row r="9">
          <cell r="A9" t="str">
            <v>A</v>
          </cell>
        </row>
      </sheetData>
      <sheetData sheetId="16612">
        <row r="9">
          <cell r="A9" t="str">
            <v>A</v>
          </cell>
        </row>
      </sheetData>
      <sheetData sheetId="16613">
        <row r="9">
          <cell r="A9" t="str">
            <v>A</v>
          </cell>
        </row>
      </sheetData>
      <sheetData sheetId="16614">
        <row r="9">
          <cell r="A9" t="str">
            <v>A</v>
          </cell>
        </row>
      </sheetData>
      <sheetData sheetId="16615">
        <row r="9">
          <cell r="A9" t="str">
            <v>A</v>
          </cell>
        </row>
      </sheetData>
      <sheetData sheetId="16616">
        <row r="9">
          <cell r="A9" t="str">
            <v>A</v>
          </cell>
        </row>
      </sheetData>
      <sheetData sheetId="16617">
        <row r="9">
          <cell r="A9" t="str">
            <v>A</v>
          </cell>
        </row>
      </sheetData>
      <sheetData sheetId="16618">
        <row r="9">
          <cell r="A9" t="str">
            <v>A</v>
          </cell>
        </row>
      </sheetData>
      <sheetData sheetId="16619">
        <row r="9">
          <cell r="A9" t="str">
            <v>A</v>
          </cell>
        </row>
      </sheetData>
      <sheetData sheetId="16620">
        <row r="9">
          <cell r="A9" t="str">
            <v>A</v>
          </cell>
        </row>
      </sheetData>
      <sheetData sheetId="16621">
        <row r="9">
          <cell r="A9" t="str">
            <v>A</v>
          </cell>
        </row>
      </sheetData>
      <sheetData sheetId="16622">
        <row r="9">
          <cell r="A9" t="str">
            <v>A</v>
          </cell>
        </row>
      </sheetData>
      <sheetData sheetId="16623">
        <row r="9">
          <cell r="A9" t="str">
            <v>A</v>
          </cell>
        </row>
      </sheetData>
      <sheetData sheetId="16624">
        <row r="9">
          <cell r="A9" t="str">
            <v>A</v>
          </cell>
        </row>
      </sheetData>
      <sheetData sheetId="16625">
        <row r="9">
          <cell r="A9" t="str">
            <v>A</v>
          </cell>
        </row>
      </sheetData>
      <sheetData sheetId="16626">
        <row r="9">
          <cell r="A9" t="str">
            <v>A</v>
          </cell>
        </row>
      </sheetData>
      <sheetData sheetId="16627">
        <row r="9">
          <cell r="A9" t="str">
            <v>A</v>
          </cell>
        </row>
      </sheetData>
      <sheetData sheetId="16628">
        <row r="9">
          <cell r="A9" t="str">
            <v>A</v>
          </cell>
        </row>
      </sheetData>
      <sheetData sheetId="16629">
        <row r="9">
          <cell r="A9" t="str">
            <v>A</v>
          </cell>
        </row>
      </sheetData>
      <sheetData sheetId="16630">
        <row r="9">
          <cell r="A9" t="str">
            <v>A</v>
          </cell>
        </row>
      </sheetData>
      <sheetData sheetId="16631">
        <row r="9">
          <cell r="A9" t="str">
            <v>A</v>
          </cell>
        </row>
      </sheetData>
      <sheetData sheetId="16632">
        <row r="9">
          <cell r="A9" t="str">
            <v>A</v>
          </cell>
        </row>
      </sheetData>
      <sheetData sheetId="16633">
        <row r="9">
          <cell r="A9" t="str">
            <v>A</v>
          </cell>
        </row>
      </sheetData>
      <sheetData sheetId="16634">
        <row r="9">
          <cell r="A9" t="str">
            <v>A</v>
          </cell>
        </row>
      </sheetData>
      <sheetData sheetId="16635">
        <row r="9">
          <cell r="A9" t="str">
            <v>A</v>
          </cell>
        </row>
      </sheetData>
      <sheetData sheetId="16636">
        <row r="9">
          <cell r="A9" t="str">
            <v>A</v>
          </cell>
        </row>
      </sheetData>
      <sheetData sheetId="16637">
        <row r="9">
          <cell r="A9" t="str">
            <v>A</v>
          </cell>
        </row>
      </sheetData>
      <sheetData sheetId="16638">
        <row r="9">
          <cell r="A9" t="str">
            <v>A</v>
          </cell>
        </row>
      </sheetData>
      <sheetData sheetId="16639">
        <row r="9">
          <cell r="A9" t="str">
            <v>A</v>
          </cell>
        </row>
      </sheetData>
      <sheetData sheetId="16640">
        <row r="9">
          <cell r="A9" t="str">
            <v>A</v>
          </cell>
        </row>
      </sheetData>
      <sheetData sheetId="16641">
        <row r="9">
          <cell r="A9" t="str">
            <v>A</v>
          </cell>
        </row>
      </sheetData>
      <sheetData sheetId="16642">
        <row r="9">
          <cell r="A9" t="str">
            <v>A</v>
          </cell>
        </row>
      </sheetData>
      <sheetData sheetId="16643">
        <row r="9">
          <cell r="A9" t="str">
            <v>A</v>
          </cell>
        </row>
      </sheetData>
      <sheetData sheetId="16644">
        <row r="9">
          <cell r="A9" t="str">
            <v>A</v>
          </cell>
        </row>
      </sheetData>
      <sheetData sheetId="16645">
        <row r="9">
          <cell r="A9" t="str">
            <v>A</v>
          </cell>
        </row>
      </sheetData>
      <sheetData sheetId="16646">
        <row r="9">
          <cell r="A9" t="str">
            <v>A</v>
          </cell>
        </row>
      </sheetData>
      <sheetData sheetId="16647">
        <row r="9">
          <cell r="A9" t="str">
            <v>A</v>
          </cell>
        </row>
      </sheetData>
      <sheetData sheetId="16648">
        <row r="9">
          <cell r="A9" t="str">
            <v>A</v>
          </cell>
        </row>
      </sheetData>
      <sheetData sheetId="16649">
        <row r="9">
          <cell r="A9" t="str">
            <v>A</v>
          </cell>
        </row>
      </sheetData>
      <sheetData sheetId="16650">
        <row r="9">
          <cell r="A9" t="str">
            <v>A</v>
          </cell>
        </row>
      </sheetData>
      <sheetData sheetId="16651">
        <row r="9">
          <cell r="A9" t="str">
            <v>A</v>
          </cell>
        </row>
      </sheetData>
      <sheetData sheetId="16652">
        <row r="9">
          <cell r="A9" t="str">
            <v>A</v>
          </cell>
        </row>
      </sheetData>
      <sheetData sheetId="16653">
        <row r="9">
          <cell r="A9" t="str">
            <v>A</v>
          </cell>
        </row>
      </sheetData>
      <sheetData sheetId="16654">
        <row r="9">
          <cell r="A9" t="str">
            <v>A</v>
          </cell>
        </row>
      </sheetData>
      <sheetData sheetId="16655">
        <row r="9">
          <cell r="A9" t="str">
            <v>A</v>
          </cell>
        </row>
      </sheetData>
      <sheetData sheetId="16656">
        <row r="9">
          <cell r="A9" t="str">
            <v>A</v>
          </cell>
        </row>
      </sheetData>
      <sheetData sheetId="16657">
        <row r="9">
          <cell r="A9" t="str">
            <v>A</v>
          </cell>
        </row>
      </sheetData>
      <sheetData sheetId="16658">
        <row r="9">
          <cell r="A9" t="str">
            <v>A</v>
          </cell>
        </row>
      </sheetData>
      <sheetData sheetId="16659">
        <row r="9">
          <cell r="A9" t="str">
            <v>A</v>
          </cell>
        </row>
      </sheetData>
      <sheetData sheetId="16660">
        <row r="9">
          <cell r="A9" t="str">
            <v>A</v>
          </cell>
        </row>
      </sheetData>
      <sheetData sheetId="16661">
        <row r="9">
          <cell r="A9" t="str">
            <v>A</v>
          </cell>
        </row>
      </sheetData>
      <sheetData sheetId="16662">
        <row r="9">
          <cell r="A9" t="str">
            <v>A</v>
          </cell>
        </row>
      </sheetData>
      <sheetData sheetId="16663">
        <row r="9">
          <cell r="A9" t="str">
            <v>A</v>
          </cell>
        </row>
      </sheetData>
      <sheetData sheetId="16664">
        <row r="9">
          <cell r="A9" t="str">
            <v>A</v>
          </cell>
        </row>
      </sheetData>
      <sheetData sheetId="16665">
        <row r="9">
          <cell r="A9" t="str">
            <v>A</v>
          </cell>
        </row>
      </sheetData>
      <sheetData sheetId="16666">
        <row r="9">
          <cell r="A9" t="str">
            <v>A</v>
          </cell>
        </row>
      </sheetData>
      <sheetData sheetId="16667">
        <row r="9">
          <cell r="A9" t="str">
            <v>A</v>
          </cell>
        </row>
      </sheetData>
      <sheetData sheetId="16668">
        <row r="9">
          <cell r="A9" t="str">
            <v>A</v>
          </cell>
        </row>
      </sheetData>
      <sheetData sheetId="16669">
        <row r="9">
          <cell r="A9" t="str">
            <v>A</v>
          </cell>
        </row>
      </sheetData>
      <sheetData sheetId="16670">
        <row r="9">
          <cell r="A9" t="str">
            <v>A</v>
          </cell>
        </row>
      </sheetData>
      <sheetData sheetId="16671">
        <row r="9">
          <cell r="A9" t="str">
            <v>A</v>
          </cell>
        </row>
      </sheetData>
      <sheetData sheetId="16672">
        <row r="9">
          <cell r="A9" t="str">
            <v>A</v>
          </cell>
        </row>
      </sheetData>
      <sheetData sheetId="16673">
        <row r="9">
          <cell r="A9" t="str">
            <v>A</v>
          </cell>
        </row>
      </sheetData>
      <sheetData sheetId="16674">
        <row r="9">
          <cell r="A9" t="str">
            <v>A</v>
          </cell>
        </row>
      </sheetData>
      <sheetData sheetId="16675">
        <row r="9">
          <cell r="A9" t="str">
            <v>A</v>
          </cell>
        </row>
      </sheetData>
      <sheetData sheetId="16676">
        <row r="9">
          <cell r="A9" t="str">
            <v>A</v>
          </cell>
        </row>
      </sheetData>
      <sheetData sheetId="16677">
        <row r="9">
          <cell r="A9" t="str">
            <v>A</v>
          </cell>
        </row>
      </sheetData>
      <sheetData sheetId="16678">
        <row r="9">
          <cell r="A9" t="str">
            <v>A</v>
          </cell>
        </row>
      </sheetData>
      <sheetData sheetId="16679">
        <row r="9">
          <cell r="A9" t="str">
            <v>A</v>
          </cell>
        </row>
      </sheetData>
      <sheetData sheetId="16680">
        <row r="9">
          <cell r="A9" t="str">
            <v>A</v>
          </cell>
        </row>
      </sheetData>
      <sheetData sheetId="16681">
        <row r="9">
          <cell r="A9" t="str">
            <v>A</v>
          </cell>
        </row>
      </sheetData>
      <sheetData sheetId="16682">
        <row r="9">
          <cell r="A9" t="str">
            <v>A</v>
          </cell>
        </row>
      </sheetData>
      <sheetData sheetId="16683">
        <row r="9">
          <cell r="A9" t="str">
            <v>A</v>
          </cell>
        </row>
      </sheetData>
      <sheetData sheetId="16684">
        <row r="9">
          <cell r="A9" t="str">
            <v>A</v>
          </cell>
        </row>
      </sheetData>
      <sheetData sheetId="16685">
        <row r="9">
          <cell r="A9" t="str">
            <v>A</v>
          </cell>
        </row>
      </sheetData>
      <sheetData sheetId="16686">
        <row r="9">
          <cell r="A9" t="str">
            <v>A</v>
          </cell>
        </row>
      </sheetData>
      <sheetData sheetId="16687">
        <row r="9">
          <cell r="A9" t="str">
            <v>A</v>
          </cell>
        </row>
      </sheetData>
      <sheetData sheetId="16688">
        <row r="9">
          <cell r="A9" t="str">
            <v>A</v>
          </cell>
        </row>
      </sheetData>
      <sheetData sheetId="16689">
        <row r="9">
          <cell r="A9" t="str">
            <v>A</v>
          </cell>
        </row>
      </sheetData>
      <sheetData sheetId="16690">
        <row r="9">
          <cell r="A9" t="str">
            <v>A</v>
          </cell>
        </row>
      </sheetData>
      <sheetData sheetId="16691">
        <row r="9">
          <cell r="A9" t="str">
            <v>A</v>
          </cell>
        </row>
      </sheetData>
      <sheetData sheetId="16692">
        <row r="9">
          <cell r="A9" t="str">
            <v>A</v>
          </cell>
        </row>
      </sheetData>
      <sheetData sheetId="16693">
        <row r="9">
          <cell r="A9" t="str">
            <v>A</v>
          </cell>
        </row>
      </sheetData>
      <sheetData sheetId="16694">
        <row r="9">
          <cell r="A9" t="str">
            <v>A</v>
          </cell>
        </row>
      </sheetData>
      <sheetData sheetId="16695">
        <row r="9">
          <cell r="A9" t="str">
            <v>A</v>
          </cell>
        </row>
      </sheetData>
      <sheetData sheetId="16696">
        <row r="9">
          <cell r="A9" t="str">
            <v>A</v>
          </cell>
        </row>
      </sheetData>
      <sheetData sheetId="16697">
        <row r="9">
          <cell r="A9" t="str">
            <v>A</v>
          </cell>
        </row>
      </sheetData>
      <sheetData sheetId="16698">
        <row r="9">
          <cell r="A9" t="str">
            <v>A</v>
          </cell>
        </row>
      </sheetData>
      <sheetData sheetId="16699">
        <row r="9">
          <cell r="A9" t="str">
            <v>A</v>
          </cell>
        </row>
      </sheetData>
      <sheetData sheetId="16700">
        <row r="9">
          <cell r="A9" t="str">
            <v>A</v>
          </cell>
        </row>
      </sheetData>
      <sheetData sheetId="16701">
        <row r="9">
          <cell r="A9" t="str">
            <v>A</v>
          </cell>
        </row>
      </sheetData>
      <sheetData sheetId="16702">
        <row r="9">
          <cell r="A9" t="str">
            <v>A</v>
          </cell>
        </row>
      </sheetData>
      <sheetData sheetId="16703">
        <row r="9">
          <cell r="A9" t="str">
            <v>A</v>
          </cell>
        </row>
      </sheetData>
      <sheetData sheetId="16704">
        <row r="9">
          <cell r="A9" t="str">
            <v>A</v>
          </cell>
        </row>
      </sheetData>
      <sheetData sheetId="16705">
        <row r="9">
          <cell r="A9" t="str">
            <v>A</v>
          </cell>
        </row>
      </sheetData>
      <sheetData sheetId="16706">
        <row r="9">
          <cell r="A9" t="str">
            <v>A</v>
          </cell>
        </row>
      </sheetData>
      <sheetData sheetId="16707">
        <row r="9">
          <cell r="A9" t="str">
            <v>A</v>
          </cell>
        </row>
      </sheetData>
      <sheetData sheetId="16708">
        <row r="9">
          <cell r="A9" t="str">
            <v>A</v>
          </cell>
        </row>
      </sheetData>
      <sheetData sheetId="16709">
        <row r="9">
          <cell r="A9" t="str">
            <v>A</v>
          </cell>
        </row>
      </sheetData>
      <sheetData sheetId="16710">
        <row r="9">
          <cell r="A9" t="str">
            <v>A</v>
          </cell>
        </row>
      </sheetData>
      <sheetData sheetId="16711">
        <row r="9">
          <cell r="A9" t="str">
            <v>A</v>
          </cell>
        </row>
      </sheetData>
      <sheetData sheetId="16712">
        <row r="9">
          <cell r="A9" t="str">
            <v>A</v>
          </cell>
        </row>
      </sheetData>
      <sheetData sheetId="16713">
        <row r="9">
          <cell r="A9" t="str">
            <v>A</v>
          </cell>
        </row>
      </sheetData>
      <sheetData sheetId="16714">
        <row r="9">
          <cell r="A9" t="str">
            <v>A</v>
          </cell>
        </row>
      </sheetData>
      <sheetData sheetId="16715">
        <row r="9">
          <cell r="A9" t="str">
            <v>A</v>
          </cell>
        </row>
      </sheetData>
      <sheetData sheetId="16716">
        <row r="9">
          <cell r="A9" t="str">
            <v>A</v>
          </cell>
        </row>
      </sheetData>
      <sheetData sheetId="16717">
        <row r="9">
          <cell r="A9" t="str">
            <v>A</v>
          </cell>
        </row>
      </sheetData>
      <sheetData sheetId="16718">
        <row r="9">
          <cell r="A9" t="str">
            <v>A</v>
          </cell>
        </row>
      </sheetData>
      <sheetData sheetId="16719">
        <row r="9">
          <cell r="A9" t="str">
            <v>A</v>
          </cell>
        </row>
      </sheetData>
      <sheetData sheetId="16720">
        <row r="9">
          <cell r="A9" t="str">
            <v>A</v>
          </cell>
        </row>
      </sheetData>
      <sheetData sheetId="16721">
        <row r="9">
          <cell r="A9" t="str">
            <v>A</v>
          </cell>
        </row>
      </sheetData>
      <sheetData sheetId="16722">
        <row r="9">
          <cell r="A9" t="str">
            <v>A</v>
          </cell>
        </row>
      </sheetData>
      <sheetData sheetId="16723">
        <row r="9">
          <cell r="A9" t="str">
            <v>A</v>
          </cell>
        </row>
      </sheetData>
      <sheetData sheetId="16724">
        <row r="9">
          <cell r="A9" t="str">
            <v>A</v>
          </cell>
        </row>
      </sheetData>
      <sheetData sheetId="16725">
        <row r="9">
          <cell r="A9" t="str">
            <v>A</v>
          </cell>
        </row>
      </sheetData>
      <sheetData sheetId="16726">
        <row r="9">
          <cell r="A9" t="str">
            <v>A</v>
          </cell>
        </row>
      </sheetData>
      <sheetData sheetId="16727">
        <row r="9">
          <cell r="A9" t="str">
            <v>A</v>
          </cell>
        </row>
      </sheetData>
      <sheetData sheetId="16728">
        <row r="9">
          <cell r="A9" t="str">
            <v>A</v>
          </cell>
        </row>
      </sheetData>
      <sheetData sheetId="16729">
        <row r="9">
          <cell r="A9" t="str">
            <v>A</v>
          </cell>
        </row>
      </sheetData>
      <sheetData sheetId="16730">
        <row r="9">
          <cell r="A9" t="str">
            <v>A</v>
          </cell>
        </row>
      </sheetData>
      <sheetData sheetId="16731">
        <row r="9">
          <cell r="A9" t="str">
            <v>A</v>
          </cell>
        </row>
      </sheetData>
      <sheetData sheetId="16732">
        <row r="9">
          <cell r="A9" t="str">
            <v>A</v>
          </cell>
        </row>
      </sheetData>
      <sheetData sheetId="16733">
        <row r="9">
          <cell r="A9" t="str">
            <v>A</v>
          </cell>
        </row>
      </sheetData>
      <sheetData sheetId="16734">
        <row r="9">
          <cell r="A9" t="str">
            <v>A</v>
          </cell>
        </row>
      </sheetData>
      <sheetData sheetId="16735">
        <row r="9">
          <cell r="A9" t="str">
            <v>A</v>
          </cell>
        </row>
      </sheetData>
      <sheetData sheetId="16736">
        <row r="9">
          <cell r="A9" t="str">
            <v>A</v>
          </cell>
        </row>
      </sheetData>
      <sheetData sheetId="16737">
        <row r="9">
          <cell r="A9" t="str">
            <v>A</v>
          </cell>
        </row>
      </sheetData>
      <sheetData sheetId="16738">
        <row r="9">
          <cell r="A9" t="str">
            <v>A</v>
          </cell>
        </row>
      </sheetData>
      <sheetData sheetId="16739">
        <row r="9">
          <cell r="A9" t="str">
            <v>A</v>
          </cell>
        </row>
      </sheetData>
      <sheetData sheetId="16740">
        <row r="9">
          <cell r="A9" t="str">
            <v>A</v>
          </cell>
        </row>
      </sheetData>
      <sheetData sheetId="16741">
        <row r="9">
          <cell r="A9" t="str">
            <v>A</v>
          </cell>
        </row>
      </sheetData>
      <sheetData sheetId="16742">
        <row r="9">
          <cell r="A9" t="str">
            <v>A</v>
          </cell>
        </row>
      </sheetData>
      <sheetData sheetId="16743">
        <row r="9">
          <cell r="A9" t="str">
            <v>A</v>
          </cell>
        </row>
      </sheetData>
      <sheetData sheetId="16744">
        <row r="9">
          <cell r="A9" t="str">
            <v>A</v>
          </cell>
        </row>
      </sheetData>
      <sheetData sheetId="16745">
        <row r="9">
          <cell r="A9" t="str">
            <v>A</v>
          </cell>
        </row>
      </sheetData>
      <sheetData sheetId="16746">
        <row r="9">
          <cell r="A9" t="str">
            <v>A</v>
          </cell>
        </row>
      </sheetData>
      <sheetData sheetId="16747">
        <row r="9">
          <cell r="A9" t="str">
            <v>A</v>
          </cell>
        </row>
      </sheetData>
      <sheetData sheetId="16748">
        <row r="9">
          <cell r="A9" t="str">
            <v>A</v>
          </cell>
        </row>
      </sheetData>
      <sheetData sheetId="16749">
        <row r="9">
          <cell r="A9" t="str">
            <v>A</v>
          </cell>
        </row>
      </sheetData>
      <sheetData sheetId="16750">
        <row r="9">
          <cell r="A9" t="str">
            <v>A</v>
          </cell>
        </row>
      </sheetData>
      <sheetData sheetId="16751">
        <row r="9">
          <cell r="A9" t="str">
            <v>A</v>
          </cell>
        </row>
      </sheetData>
      <sheetData sheetId="16752">
        <row r="9">
          <cell r="A9" t="str">
            <v>A</v>
          </cell>
        </row>
      </sheetData>
      <sheetData sheetId="16753">
        <row r="9">
          <cell r="A9" t="str">
            <v>A</v>
          </cell>
        </row>
      </sheetData>
      <sheetData sheetId="16754">
        <row r="9">
          <cell r="A9" t="str">
            <v>A</v>
          </cell>
        </row>
      </sheetData>
      <sheetData sheetId="16755">
        <row r="9">
          <cell r="A9" t="str">
            <v>A</v>
          </cell>
        </row>
      </sheetData>
      <sheetData sheetId="16756">
        <row r="9">
          <cell r="A9" t="str">
            <v>A</v>
          </cell>
        </row>
      </sheetData>
      <sheetData sheetId="16757">
        <row r="9">
          <cell r="A9" t="str">
            <v>A</v>
          </cell>
        </row>
      </sheetData>
      <sheetData sheetId="16758">
        <row r="9">
          <cell r="A9" t="str">
            <v>A</v>
          </cell>
        </row>
      </sheetData>
      <sheetData sheetId="16759">
        <row r="9">
          <cell r="A9" t="str">
            <v>A</v>
          </cell>
        </row>
      </sheetData>
      <sheetData sheetId="16760">
        <row r="9">
          <cell r="A9" t="str">
            <v>A</v>
          </cell>
        </row>
      </sheetData>
      <sheetData sheetId="16761">
        <row r="9">
          <cell r="A9" t="str">
            <v>A</v>
          </cell>
        </row>
      </sheetData>
      <sheetData sheetId="16762">
        <row r="9">
          <cell r="A9" t="str">
            <v>A</v>
          </cell>
        </row>
      </sheetData>
      <sheetData sheetId="16763">
        <row r="9">
          <cell r="A9" t="str">
            <v>A</v>
          </cell>
        </row>
      </sheetData>
      <sheetData sheetId="16764">
        <row r="9">
          <cell r="A9" t="str">
            <v>A</v>
          </cell>
        </row>
      </sheetData>
      <sheetData sheetId="16765">
        <row r="9">
          <cell r="A9" t="str">
            <v>A</v>
          </cell>
        </row>
      </sheetData>
      <sheetData sheetId="16766">
        <row r="9">
          <cell r="A9" t="str">
            <v>A</v>
          </cell>
        </row>
      </sheetData>
      <sheetData sheetId="16767">
        <row r="9">
          <cell r="A9" t="str">
            <v>A</v>
          </cell>
        </row>
      </sheetData>
      <sheetData sheetId="16768">
        <row r="9">
          <cell r="A9" t="str">
            <v>A</v>
          </cell>
        </row>
      </sheetData>
      <sheetData sheetId="16769">
        <row r="9">
          <cell r="A9" t="str">
            <v>A</v>
          </cell>
        </row>
      </sheetData>
      <sheetData sheetId="16770">
        <row r="9">
          <cell r="A9" t="str">
            <v>A</v>
          </cell>
        </row>
      </sheetData>
      <sheetData sheetId="16771">
        <row r="9">
          <cell r="A9" t="str">
            <v>A</v>
          </cell>
        </row>
      </sheetData>
      <sheetData sheetId="16772">
        <row r="9">
          <cell r="A9" t="str">
            <v>A</v>
          </cell>
        </row>
      </sheetData>
      <sheetData sheetId="16773">
        <row r="9">
          <cell r="A9" t="str">
            <v>A</v>
          </cell>
        </row>
      </sheetData>
      <sheetData sheetId="16774">
        <row r="9">
          <cell r="A9" t="str">
            <v>A</v>
          </cell>
        </row>
      </sheetData>
      <sheetData sheetId="16775">
        <row r="9">
          <cell r="A9" t="str">
            <v>A</v>
          </cell>
        </row>
      </sheetData>
      <sheetData sheetId="16776">
        <row r="9">
          <cell r="A9" t="str">
            <v>A</v>
          </cell>
        </row>
      </sheetData>
      <sheetData sheetId="16777">
        <row r="9">
          <cell r="A9" t="str">
            <v>A</v>
          </cell>
        </row>
      </sheetData>
      <sheetData sheetId="16778">
        <row r="9">
          <cell r="A9" t="str">
            <v>A</v>
          </cell>
        </row>
      </sheetData>
      <sheetData sheetId="16779">
        <row r="9">
          <cell r="A9" t="str">
            <v>A</v>
          </cell>
        </row>
      </sheetData>
      <sheetData sheetId="16780">
        <row r="9">
          <cell r="A9" t="str">
            <v>A</v>
          </cell>
        </row>
      </sheetData>
      <sheetData sheetId="16781">
        <row r="9">
          <cell r="A9" t="str">
            <v>A</v>
          </cell>
        </row>
      </sheetData>
      <sheetData sheetId="16782">
        <row r="9">
          <cell r="A9" t="str">
            <v>A</v>
          </cell>
        </row>
      </sheetData>
      <sheetData sheetId="16783">
        <row r="9">
          <cell r="A9" t="str">
            <v>A</v>
          </cell>
        </row>
      </sheetData>
      <sheetData sheetId="16784">
        <row r="9">
          <cell r="A9" t="str">
            <v>A</v>
          </cell>
        </row>
      </sheetData>
      <sheetData sheetId="16785">
        <row r="9">
          <cell r="A9" t="str">
            <v>A</v>
          </cell>
        </row>
      </sheetData>
      <sheetData sheetId="16786">
        <row r="9">
          <cell r="A9" t="str">
            <v>A</v>
          </cell>
        </row>
      </sheetData>
      <sheetData sheetId="16787">
        <row r="9">
          <cell r="A9" t="str">
            <v>A</v>
          </cell>
        </row>
      </sheetData>
      <sheetData sheetId="16788">
        <row r="9">
          <cell r="A9" t="str">
            <v>A</v>
          </cell>
        </row>
      </sheetData>
      <sheetData sheetId="16789">
        <row r="9">
          <cell r="A9" t="str">
            <v>A</v>
          </cell>
        </row>
      </sheetData>
      <sheetData sheetId="16790">
        <row r="9">
          <cell r="A9" t="str">
            <v>A</v>
          </cell>
        </row>
      </sheetData>
      <sheetData sheetId="16791">
        <row r="9">
          <cell r="A9" t="str">
            <v>A</v>
          </cell>
        </row>
      </sheetData>
      <sheetData sheetId="16792">
        <row r="9">
          <cell r="A9" t="str">
            <v>A</v>
          </cell>
        </row>
      </sheetData>
      <sheetData sheetId="16793">
        <row r="9">
          <cell r="A9" t="str">
            <v>A</v>
          </cell>
        </row>
      </sheetData>
      <sheetData sheetId="16794">
        <row r="9">
          <cell r="A9" t="str">
            <v>A</v>
          </cell>
        </row>
      </sheetData>
      <sheetData sheetId="16795">
        <row r="9">
          <cell r="A9" t="str">
            <v>A</v>
          </cell>
        </row>
      </sheetData>
      <sheetData sheetId="16796">
        <row r="9">
          <cell r="A9" t="str">
            <v>A</v>
          </cell>
        </row>
      </sheetData>
      <sheetData sheetId="16797">
        <row r="9">
          <cell r="A9" t="str">
            <v>A</v>
          </cell>
        </row>
      </sheetData>
      <sheetData sheetId="16798">
        <row r="9">
          <cell r="A9" t="str">
            <v>A</v>
          </cell>
        </row>
      </sheetData>
      <sheetData sheetId="16799">
        <row r="9">
          <cell r="A9" t="str">
            <v>A</v>
          </cell>
        </row>
      </sheetData>
      <sheetData sheetId="16800">
        <row r="9">
          <cell r="A9" t="str">
            <v>A</v>
          </cell>
        </row>
      </sheetData>
      <sheetData sheetId="16801">
        <row r="9">
          <cell r="A9" t="str">
            <v>A</v>
          </cell>
        </row>
      </sheetData>
      <sheetData sheetId="16802">
        <row r="9">
          <cell r="A9" t="str">
            <v>A</v>
          </cell>
        </row>
      </sheetData>
      <sheetData sheetId="16803">
        <row r="9">
          <cell r="A9" t="str">
            <v>A</v>
          </cell>
        </row>
      </sheetData>
      <sheetData sheetId="16804">
        <row r="9">
          <cell r="A9" t="str">
            <v>A</v>
          </cell>
        </row>
      </sheetData>
      <sheetData sheetId="16805">
        <row r="9">
          <cell r="A9" t="str">
            <v>A</v>
          </cell>
        </row>
      </sheetData>
      <sheetData sheetId="16806">
        <row r="9">
          <cell r="A9" t="str">
            <v>A</v>
          </cell>
        </row>
      </sheetData>
      <sheetData sheetId="16807">
        <row r="9">
          <cell r="A9" t="str">
            <v>A</v>
          </cell>
        </row>
      </sheetData>
      <sheetData sheetId="16808">
        <row r="9">
          <cell r="A9" t="str">
            <v>A</v>
          </cell>
        </row>
      </sheetData>
      <sheetData sheetId="16809">
        <row r="9">
          <cell r="A9" t="str">
            <v>A</v>
          </cell>
        </row>
      </sheetData>
      <sheetData sheetId="16810">
        <row r="9">
          <cell r="A9" t="str">
            <v>A</v>
          </cell>
        </row>
      </sheetData>
      <sheetData sheetId="16811">
        <row r="9">
          <cell r="A9" t="str">
            <v>A</v>
          </cell>
        </row>
      </sheetData>
      <sheetData sheetId="16812">
        <row r="9">
          <cell r="A9" t="str">
            <v>A</v>
          </cell>
        </row>
      </sheetData>
      <sheetData sheetId="16813">
        <row r="9">
          <cell r="A9" t="str">
            <v>A</v>
          </cell>
        </row>
      </sheetData>
      <sheetData sheetId="16814">
        <row r="9">
          <cell r="A9" t="str">
            <v>A</v>
          </cell>
        </row>
      </sheetData>
      <sheetData sheetId="16815">
        <row r="9">
          <cell r="A9" t="str">
            <v>A</v>
          </cell>
        </row>
      </sheetData>
      <sheetData sheetId="16816">
        <row r="9">
          <cell r="A9" t="str">
            <v>A</v>
          </cell>
        </row>
      </sheetData>
      <sheetData sheetId="16817">
        <row r="9">
          <cell r="A9" t="str">
            <v>A</v>
          </cell>
        </row>
      </sheetData>
      <sheetData sheetId="16818">
        <row r="9">
          <cell r="A9" t="str">
            <v>A</v>
          </cell>
        </row>
      </sheetData>
      <sheetData sheetId="16819">
        <row r="9">
          <cell r="A9" t="str">
            <v>A</v>
          </cell>
        </row>
      </sheetData>
      <sheetData sheetId="16820">
        <row r="9">
          <cell r="A9" t="str">
            <v>A</v>
          </cell>
        </row>
      </sheetData>
      <sheetData sheetId="16821">
        <row r="9">
          <cell r="A9" t="str">
            <v>A</v>
          </cell>
        </row>
      </sheetData>
      <sheetData sheetId="16822">
        <row r="9">
          <cell r="A9" t="str">
            <v>A</v>
          </cell>
        </row>
      </sheetData>
      <sheetData sheetId="16823">
        <row r="9">
          <cell r="A9" t="str">
            <v>A</v>
          </cell>
        </row>
      </sheetData>
      <sheetData sheetId="16824">
        <row r="9">
          <cell r="A9" t="str">
            <v>A</v>
          </cell>
        </row>
      </sheetData>
      <sheetData sheetId="16825">
        <row r="9">
          <cell r="A9" t="str">
            <v>A</v>
          </cell>
        </row>
      </sheetData>
      <sheetData sheetId="16826">
        <row r="9">
          <cell r="A9" t="str">
            <v>A</v>
          </cell>
        </row>
      </sheetData>
      <sheetData sheetId="16827">
        <row r="9">
          <cell r="A9" t="str">
            <v>A</v>
          </cell>
        </row>
      </sheetData>
      <sheetData sheetId="16828">
        <row r="9">
          <cell r="A9" t="str">
            <v>A</v>
          </cell>
        </row>
      </sheetData>
      <sheetData sheetId="16829">
        <row r="9">
          <cell r="A9" t="str">
            <v>A</v>
          </cell>
        </row>
      </sheetData>
      <sheetData sheetId="16830">
        <row r="9">
          <cell r="A9" t="str">
            <v>A</v>
          </cell>
        </row>
      </sheetData>
      <sheetData sheetId="16831">
        <row r="9">
          <cell r="A9" t="str">
            <v>A</v>
          </cell>
        </row>
      </sheetData>
      <sheetData sheetId="16832">
        <row r="9">
          <cell r="A9" t="str">
            <v>A</v>
          </cell>
        </row>
      </sheetData>
      <sheetData sheetId="16833">
        <row r="9">
          <cell r="A9" t="str">
            <v>A</v>
          </cell>
        </row>
      </sheetData>
      <sheetData sheetId="16834">
        <row r="9">
          <cell r="A9" t="str">
            <v>A</v>
          </cell>
        </row>
      </sheetData>
      <sheetData sheetId="16835">
        <row r="9">
          <cell r="A9" t="str">
            <v>A</v>
          </cell>
        </row>
      </sheetData>
      <sheetData sheetId="16836">
        <row r="9">
          <cell r="A9" t="str">
            <v>A</v>
          </cell>
        </row>
      </sheetData>
      <sheetData sheetId="16837">
        <row r="9">
          <cell r="A9" t="str">
            <v>A</v>
          </cell>
        </row>
      </sheetData>
      <sheetData sheetId="16838">
        <row r="9">
          <cell r="A9" t="str">
            <v>A</v>
          </cell>
        </row>
      </sheetData>
      <sheetData sheetId="16839">
        <row r="9">
          <cell r="A9" t="str">
            <v>A</v>
          </cell>
        </row>
      </sheetData>
      <sheetData sheetId="16840">
        <row r="9">
          <cell r="A9" t="str">
            <v>A</v>
          </cell>
        </row>
      </sheetData>
      <sheetData sheetId="16841">
        <row r="9">
          <cell r="A9" t="str">
            <v>A</v>
          </cell>
        </row>
      </sheetData>
      <sheetData sheetId="16842">
        <row r="9">
          <cell r="A9" t="str">
            <v>A</v>
          </cell>
        </row>
      </sheetData>
      <sheetData sheetId="16843">
        <row r="9">
          <cell r="A9" t="str">
            <v>A</v>
          </cell>
        </row>
      </sheetData>
      <sheetData sheetId="16844">
        <row r="9">
          <cell r="A9" t="str">
            <v>A</v>
          </cell>
        </row>
      </sheetData>
      <sheetData sheetId="16845">
        <row r="9">
          <cell r="A9" t="str">
            <v>A</v>
          </cell>
        </row>
      </sheetData>
      <sheetData sheetId="16846">
        <row r="9">
          <cell r="A9" t="str">
            <v>A</v>
          </cell>
        </row>
      </sheetData>
      <sheetData sheetId="16847">
        <row r="9">
          <cell r="A9" t="str">
            <v>A</v>
          </cell>
        </row>
      </sheetData>
      <sheetData sheetId="16848">
        <row r="9">
          <cell r="A9" t="str">
            <v>A</v>
          </cell>
        </row>
      </sheetData>
      <sheetData sheetId="16849">
        <row r="9">
          <cell r="A9" t="str">
            <v>A</v>
          </cell>
        </row>
      </sheetData>
      <sheetData sheetId="16850">
        <row r="9">
          <cell r="A9" t="str">
            <v>A</v>
          </cell>
        </row>
      </sheetData>
      <sheetData sheetId="16851">
        <row r="9">
          <cell r="A9" t="str">
            <v>A</v>
          </cell>
        </row>
      </sheetData>
      <sheetData sheetId="16852">
        <row r="9">
          <cell r="A9" t="str">
            <v>A</v>
          </cell>
        </row>
      </sheetData>
      <sheetData sheetId="16853">
        <row r="9">
          <cell r="A9" t="str">
            <v>A</v>
          </cell>
        </row>
      </sheetData>
      <sheetData sheetId="16854">
        <row r="9">
          <cell r="A9" t="str">
            <v>A</v>
          </cell>
        </row>
      </sheetData>
      <sheetData sheetId="16855">
        <row r="9">
          <cell r="A9" t="str">
            <v>A</v>
          </cell>
        </row>
      </sheetData>
      <sheetData sheetId="16856">
        <row r="9">
          <cell r="A9" t="str">
            <v>A</v>
          </cell>
        </row>
      </sheetData>
      <sheetData sheetId="16857">
        <row r="9">
          <cell r="A9" t="str">
            <v>A</v>
          </cell>
        </row>
      </sheetData>
      <sheetData sheetId="16858">
        <row r="9">
          <cell r="A9" t="str">
            <v>A</v>
          </cell>
        </row>
      </sheetData>
      <sheetData sheetId="16859">
        <row r="9">
          <cell r="A9" t="str">
            <v>A</v>
          </cell>
        </row>
      </sheetData>
      <sheetData sheetId="16860">
        <row r="9">
          <cell r="A9" t="str">
            <v>A</v>
          </cell>
        </row>
      </sheetData>
      <sheetData sheetId="16861">
        <row r="9">
          <cell r="A9" t="str">
            <v>A</v>
          </cell>
        </row>
      </sheetData>
      <sheetData sheetId="16862">
        <row r="9">
          <cell r="A9" t="str">
            <v>A</v>
          </cell>
        </row>
      </sheetData>
      <sheetData sheetId="16863">
        <row r="9">
          <cell r="A9" t="str">
            <v>A</v>
          </cell>
        </row>
      </sheetData>
      <sheetData sheetId="16864">
        <row r="9">
          <cell r="A9" t="str">
            <v>A</v>
          </cell>
        </row>
      </sheetData>
      <sheetData sheetId="16865">
        <row r="9">
          <cell r="A9" t="str">
            <v>A</v>
          </cell>
        </row>
      </sheetData>
      <sheetData sheetId="16866">
        <row r="9">
          <cell r="A9" t="str">
            <v>A</v>
          </cell>
        </row>
      </sheetData>
      <sheetData sheetId="16867">
        <row r="9">
          <cell r="A9" t="str">
            <v>A</v>
          </cell>
        </row>
      </sheetData>
      <sheetData sheetId="16868">
        <row r="9">
          <cell r="A9" t="str">
            <v>A</v>
          </cell>
        </row>
      </sheetData>
      <sheetData sheetId="16869">
        <row r="9">
          <cell r="A9" t="str">
            <v>A</v>
          </cell>
        </row>
      </sheetData>
      <sheetData sheetId="16870">
        <row r="9">
          <cell r="A9" t="str">
            <v>A</v>
          </cell>
        </row>
      </sheetData>
      <sheetData sheetId="16871">
        <row r="9">
          <cell r="A9" t="str">
            <v>A</v>
          </cell>
        </row>
      </sheetData>
      <sheetData sheetId="16872">
        <row r="9">
          <cell r="A9" t="str">
            <v>A</v>
          </cell>
        </row>
      </sheetData>
      <sheetData sheetId="16873">
        <row r="9">
          <cell r="A9" t="str">
            <v>A</v>
          </cell>
        </row>
      </sheetData>
      <sheetData sheetId="16874">
        <row r="9">
          <cell r="A9" t="str">
            <v>A</v>
          </cell>
        </row>
      </sheetData>
      <sheetData sheetId="16875">
        <row r="9">
          <cell r="A9" t="str">
            <v>A</v>
          </cell>
        </row>
      </sheetData>
      <sheetData sheetId="16876">
        <row r="9">
          <cell r="A9" t="str">
            <v>A</v>
          </cell>
        </row>
      </sheetData>
      <sheetData sheetId="16877">
        <row r="9">
          <cell r="A9" t="str">
            <v>A</v>
          </cell>
        </row>
      </sheetData>
      <sheetData sheetId="16878">
        <row r="9">
          <cell r="A9" t="str">
            <v>A</v>
          </cell>
        </row>
      </sheetData>
      <sheetData sheetId="16879">
        <row r="9">
          <cell r="A9" t="str">
            <v>A</v>
          </cell>
        </row>
      </sheetData>
      <sheetData sheetId="16880">
        <row r="9">
          <cell r="A9" t="str">
            <v>A</v>
          </cell>
        </row>
      </sheetData>
      <sheetData sheetId="16881">
        <row r="9">
          <cell r="A9" t="str">
            <v>A</v>
          </cell>
        </row>
      </sheetData>
      <sheetData sheetId="16882">
        <row r="9">
          <cell r="A9" t="str">
            <v>A</v>
          </cell>
        </row>
      </sheetData>
      <sheetData sheetId="16883">
        <row r="9">
          <cell r="A9" t="str">
            <v>A</v>
          </cell>
        </row>
      </sheetData>
      <sheetData sheetId="16884">
        <row r="9">
          <cell r="A9" t="str">
            <v>A</v>
          </cell>
        </row>
      </sheetData>
      <sheetData sheetId="16885">
        <row r="9">
          <cell r="A9" t="str">
            <v>A</v>
          </cell>
        </row>
      </sheetData>
      <sheetData sheetId="16886">
        <row r="9">
          <cell r="A9" t="str">
            <v>A</v>
          </cell>
        </row>
      </sheetData>
      <sheetData sheetId="16887">
        <row r="9">
          <cell r="A9" t="str">
            <v>A</v>
          </cell>
        </row>
      </sheetData>
      <sheetData sheetId="16888">
        <row r="9">
          <cell r="A9" t="str">
            <v>A</v>
          </cell>
        </row>
      </sheetData>
      <sheetData sheetId="16889">
        <row r="9">
          <cell r="A9" t="str">
            <v>A</v>
          </cell>
        </row>
      </sheetData>
      <sheetData sheetId="16890">
        <row r="9">
          <cell r="A9" t="str">
            <v>A</v>
          </cell>
        </row>
      </sheetData>
      <sheetData sheetId="16891">
        <row r="9">
          <cell r="A9" t="str">
            <v>A</v>
          </cell>
        </row>
      </sheetData>
      <sheetData sheetId="16892">
        <row r="9">
          <cell r="A9" t="str">
            <v>A</v>
          </cell>
        </row>
      </sheetData>
      <sheetData sheetId="16893">
        <row r="9">
          <cell r="A9" t="str">
            <v>A</v>
          </cell>
        </row>
      </sheetData>
      <sheetData sheetId="16894">
        <row r="9">
          <cell r="A9" t="str">
            <v>A</v>
          </cell>
        </row>
      </sheetData>
      <sheetData sheetId="16895">
        <row r="9">
          <cell r="A9" t="str">
            <v>A</v>
          </cell>
        </row>
      </sheetData>
      <sheetData sheetId="16896">
        <row r="9">
          <cell r="A9" t="str">
            <v>A</v>
          </cell>
        </row>
      </sheetData>
      <sheetData sheetId="16897">
        <row r="9">
          <cell r="A9" t="str">
            <v>A</v>
          </cell>
        </row>
      </sheetData>
      <sheetData sheetId="16898">
        <row r="9">
          <cell r="A9" t="str">
            <v>A</v>
          </cell>
        </row>
      </sheetData>
      <sheetData sheetId="16899">
        <row r="9">
          <cell r="A9" t="str">
            <v>A</v>
          </cell>
        </row>
      </sheetData>
      <sheetData sheetId="16900">
        <row r="9">
          <cell r="A9" t="str">
            <v>A</v>
          </cell>
        </row>
      </sheetData>
      <sheetData sheetId="16901">
        <row r="9">
          <cell r="A9" t="str">
            <v>A</v>
          </cell>
        </row>
      </sheetData>
      <sheetData sheetId="16902">
        <row r="9">
          <cell r="A9" t="str">
            <v>A</v>
          </cell>
        </row>
      </sheetData>
      <sheetData sheetId="16903">
        <row r="9">
          <cell r="A9" t="str">
            <v>A</v>
          </cell>
        </row>
      </sheetData>
      <sheetData sheetId="16904">
        <row r="9">
          <cell r="A9" t="str">
            <v>A</v>
          </cell>
        </row>
      </sheetData>
      <sheetData sheetId="16905">
        <row r="9">
          <cell r="A9" t="str">
            <v>A</v>
          </cell>
        </row>
      </sheetData>
      <sheetData sheetId="16906">
        <row r="9">
          <cell r="A9" t="str">
            <v>A</v>
          </cell>
        </row>
      </sheetData>
      <sheetData sheetId="16907">
        <row r="9">
          <cell r="A9" t="str">
            <v>A</v>
          </cell>
        </row>
      </sheetData>
      <sheetData sheetId="16908">
        <row r="9">
          <cell r="A9" t="str">
            <v>A</v>
          </cell>
        </row>
      </sheetData>
      <sheetData sheetId="16909">
        <row r="9">
          <cell r="A9" t="str">
            <v>A</v>
          </cell>
        </row>
      </sheetData>
      <sheetData sheetId="16910">
        <row r="9">
          <cell r="A9" t="str">
            <v>A</v>
          </cell>
        </row>
      </sheetData>
      <sheetData sheetId="16911">
        <row r="9">
          <cell r="A9" t="str">
            <v>A</v>
          </cell>
        </row>
      </sheetData>
      <sheetData sheetId="16912">
        <row r="9">
          <cell r="A9" t="str">
            <v>A</v>
          </cell>
        </row>
      </sheetData>
      <sheetData sheetId="16913">
        <row r="9">
          <cell r="A9" t="str">
            <v>A</v>
          </cell>
        </row>
      </sheetData>
      <sheetData sheetId="16914">
        <row r="9">
          <cell r="A9" t="str">
            <v>A</v>
          </cell>
        </row>
      </sheetData>
      <sheetData sheetId="16915">
        <row r="9">
          <cell r="A9" t="str">
            <v>A</v>
          </cell>
        </row>
      </sheetData>
      <sheetData sheetId="16916">
        <row r="9">
          <cell r="A9" t="str">
            <v>A</v>
          </cell>
        </row>
      </sheetData>
      <sheetData sheetId="16917">
        <row r="9">
          <cell r="A9" t="str">
            <v>A</v>
          </cell>
        </row>
      </sheetData>
      <sheetData sheetId="16918">
        <row r="9">
          <cell r="A9" t="str">
            <v>A</v>
          </cell>
        </row>
      </sheetData>
      <sheetData sheetId="16919">
        <row r="9">
          <cell r="A9" t="str">
            <v>A</v>
          </cell>
        </row>
      </sheetData>
      <sheetData sheetId="16920">
        <row r="9">
          <cell r="A9" t="str">
            <v>A</v>
          </cell>
        </row>
      </sheetData>
      <sheetData sheetId="16921">
        <row r="9">
          <cell r="A9" t="str">
            <v>A</v>
          </cell>
        </row>
      </sheetData>
      <sheetData sheetId="16922">
        <row r="9">
          <cell r="A9" t="str">
            <v>A</v>
          </cell>
        </row>
      </sheetData>
      <sheetData sheetId="16923">
        <row r="9">
          <cell r="A9" t="str">
            <v>A</v>
          </cell>
        </row>
      </sheetData>
      <sheetData sheetId="16924">
        <row r="9">
          <cell r="A9" t="str">
            <v>A</v>
          </cell>
        </row>
      </sheetData>
      <sheetData sheetId="16925">
        <row r="9">
          <cell r="A9" t="str">
            <v>A</v>
          </cell>
        </row>
      </sheetData>
      <sheetData sheetId="16926">
        <row r="9">
          <cell r="A9" t="str">
            <v>A</v>
          </cell>
        </row>
      </sheetData>
      <sheetData sheetId="16927">
        <row r="9">
          <cell r="A9" t="str">
            <v>A</v>
          </cell>
        </row>
      </sheetData>
      <sheetData sheetId="16928">
        <row r="9">
          <cell r="A9" t="str">
            <v>A</v>
          </cell>
        </row>
      </sheetData>
      <sheetData sheetId="16929">
        <row r="9">
          <cell r="A9" t="str">
            <v>A</v>
          </cell>
        </row>
      </sheetData>
      <sheetData sheetId="16930">
        <row r="9">
          <cell r="A9" t="str">
            <v>A</v>
          </cell>
        </row>
      </sheetData>
      <sheetData sheetId="16931">
        <row r="9">
          <cell r="A9" t="str">
            <v>A</v>
          </cell>
        </row>
      </sheetData>
      <sheetData sheetId="16932">
        <row r="9">
          <cell r="A9" t="str">
            <v>A</v>
          </cell>
        </row>
      </sheetData>
      <sheetData sheetId="16933">
        <row r="9">
          <cell r="A9" t="str">
            <v>A</v>
          </cell>
        </row>
      </sheetData>
      <sheetData sheetId="16934">
        <row r="9">
          <cell r="A9" t="str">
            <v>A</v>
          </cell>
        </row>
      </sheetData>
      <sheetData sheetId="16935">
        <row r="9">
          <cell r="A9" t="str">
            <v>A</v>
          </cell>
        </row>
      </sheetData>
      <sheetData sheetId="16936">
        <row r="9">
          <cell r="A9" t="str">
            <v>A</v>
          </cell>
        </row>
      </sheetData>
      <sheetData sheetId="16937">
        <row r="9">
          <cell r="A9" t="str">
            <v>A</v>
          </cell>
        </row>
      </sheetData>
      <sheetData sheetId="16938">
        <row r="9">
          <cell r="A9" t="str">
            <v>A</v>
          </cell>
        </row>
      </sheetData>
      <sheetData sheetId="16939">
        <row r="9">
          <cell r="A9" t="str">
            <v>A</v>
          </cell>
        </row>
      </sheetData>
      <sheetData sheetId="16940">
        <row r="9">
          <cell r="A9" t="str">
            <v>A</v>
          </cell>
        </row>
      </sheetData>
      <sheetData sheetId="16941">
        <row r="9">
          <cell r="A9" t="str">
            <v>A</v>
          </cell>
        </row>
      </sheetData>
      <sheetData sheetId="16942">
        <row r="9">
          <cell r="A9" t="str">
            <v>A</v>
          </cell>
        </row>
      </sheetData>
      <sheetData sheetId="16943">
        <row r="9">
          <cell r="A9" t="str">
            <v>A</v>
          </cell>
        </row>
      </sheetData>
      <sheetData sheetId="16944">
        <row r="9">
          <cell r="A9" t="str">
            <v>A</v>
          </cell>
        </row>
      </sheetData>
      <sheetData sheetId="16945">
        <row r="9">
          <cell r="A9" t="str">
            <v>A</v>
          </cell>
        </row>
      </sheetData>
      <sheetData sheetId="16946">
        <row r="9">
          <cell r="A9" t="str">
            <v>A</v>
          </cell>
        </row>
      </sheetData>
      <sheetData sheetId="16947">
        <row r="9">
          <cell r="A9" t="str">
            <v>A</v>
          </cell>
        </row>
      </sheetData>
      <sheetData sheetId="16948">
        <row r="9">
          <cell r="A9" t="str">
            <v>A</v>
          </cell>
        </row>
      </sheetData>
      <sheetData sheetId="16949">
        <row r="9">
          <cell r="A9" t="str">
            <v>A</v>
          </cell>
        </row>
      </sheetData>
      <sheetData sheetId="16950">
        <row r="9">
          <cell r="A9" t="str">
            <v>A</v>
          </cell>
        </row>
      </sheetData>
      <sheetData sheetId="16951">
        <row r="9">
          <cell r="A9" t="str">
            <v>A</v>
          </cell>
        </row>
      </sheetData>
      <sheetData sheetId="16952">
        <row r="9">
          <cell r="A9" t="str">
            <v>A</v>
          </cell>
        </row>
      </sheetData>
      <sheetData sheetId="16953">
        <row r="9">
          <cell r="A9" t="str">
            <v>A</v>
          </cell>
        </row>
      </sheetData>
      <sheetData sheetId="16954">
        <row r="9">
          <cell r="A9" t="str">
            <v>A</v>
          </cell>
        </row>
      </sheetData>
      <sheetData sheetId="16955">
        <row r="9">
          <cell r="A9" t="str">
            <v>A</v>
          </cell>
        </row>
      </sheetData>
      <sheetData sheetId="16956">
        <row r="9">
          <cell r="A9" t="str">
            <v>A</v>
          </cell>
        </row>
      </sheetData>
      <sheetData sheetId="16957">
        <row r="9">
          <cell r="A9" t="str">
            <v>A</v>
          </cell>
        </row>
      </sheetData>
      <sheetData sheetId="16958">
        <row r="9">
          <cell r="A9" t="str">
            <v>A</v>
          </cell>
        </row>
      </sheetData>
      <sheetData sheetId="16959">
        <row r="9">
          <cell r="A9" t="str">
            <v>A</v>
          </cell>
        </row>
      </sheetData>
      <sheetData sheetId="16960">
        <row r="9">
          <cell r="A9" t="str">
            <v>A</v>
          </cell>
        </row>
      </sheetData>
      <sheetData sheetId="16961">
        <row r="9">
          <cell r="A9" t="str">
            <v>A</v>
          </cell>
        </row>
      </sheetData>
      <sheetData sheetId="16962">
        <row r="9">
          <cell r="A9" t="str">
            <v>A</v>
          </cell>
        </row>
      </sheetData>
      <sheetData sheetId="16963">
        <row r="9">
          <cell r="A9" t="str">
            <v>A</v>
          </cell>
        </row>
      </sheetData>
      <sheetData sheetId="16964">
        <row r="9">
          <cell r="A9" t="str">
            <v>A</v>
          </cell>
        </row>
      </sheetData>
      <sheetData sheetId="16965">
        <row r="9">
          <cell r="A9" t="str">
            <v>A</v>
          </cell>
        </row>
      </sheetData>
      <sheetData sheetId="16966">
        <row r="9">
          <cell r="A9" t="str">
            <v>A</v>
          </cell>
        </row>
      </sheetData>
      <sheetData sheetId="16967">
        <row r="9">
          <cell r="A9" t="str">
            <v>A</v>
          </cell>
        </row>
      </sheetData>
      <sheetData sheetId="16968">
        <row r="9">
          <cell r="A9" t="str">
            <v>A</v>
          </cell>
        </row>
      </sheetData>
      <sheetData sheetId="16969">
        <row r="9">
          <cell r="A9" t="str">
            <v>A</v>
          </cell>
        </row>
      </sheetData>
      <sheetData sheetId="16970">
        <row r="9">
          <cell r="A9" t="str">
            <v>A</v>
          </cell>
        </row>
      </sheetData>
      <sheetData sheetId="16971">
        <row r="9">
          <cell r="A9" t="str">
            <v>A</v>
          </cell>
        </row>
      </sheetData>
      <sheetData sheetId="16972">
        <row r="9">
          <cell r="A9" t="str">
            <v>A</v>
          </cell>
        </row>
      </sheetData>
      <sheetData sheetId="16973">
        <row r="9">
          <cell r="A9" t="str">
            <v>A</v>
          </cell>
        </row>
      </sheetData>
      <sheetData sheetId="16974">
        <row r="9">
          <cell r="A9" t="str">
            <v>A</v>
          </cell>
        </row>
      </sheetData>
      <sheetData sheetId="16975">
        <row r="9">
          <cell r="A9" t="str">
            <v>A</v>
          </cell>
        </row>
      </sheetData>
      <sheetData sheetId="16976">
        <row r="9">
          <cell r="A9" t="str">
            <v>A</v>
          </cell>
        </row>
      </sheetData>
      <sheetData sheetId="16977">
        <row r="9">
          <cell r="A9" t="str">
            <v>A</v>
          </cell>
        </row>
      </sheetData>
      <sheetData sheetId="16978">
        <row r="9">
          <cell r="A9" t="str">
            <v>A</v>
          </cell>
        </row>
      </sheetData>
      <sheetData sheetId="16979">
        <row r="9">
          <cell r="A9" t="str">
            <v>A</v>
          </cell>
        </row>
      </sheetData>
      <sheetData sheetId="16980">
        <row r="9">
          <cell r="A9" t="str">
            <v>A</v>
          </cell>
        </row>
      </sheetData>
      <sheetData sheetId="16981">
        <row r="9">
          <cell r="A9" t="str">
            <v>A</v>
          </cell>
        </row>
      </sheetData>
      <sheetData sheetId="16982">
        <row r="9">
          <cell r="A9" t="str">
            <v>A</v>
          </cell>
        </row>
      </sheetData>
      <sheetData sheetId="16983">
        <row r="9">
          <cell r="A9" t="str">
            <v>A</v>
          </cell>
        </row>
      </sheetData>
      <sheetData sheetId="16984">
        <row r="9">
          <cell r="A9" t="str">
            <v>A</v>
          </cell>
        </row>
      </sheetData>
      <sheetData sheetId="16985">
        <row r="9">
          <cell r="A9" t="str">
            <v>A</v>
          </cell>
        </row>
      </sheetData>
      <sheetData sheetId="16986">
        <row r="9">
          <cell r="A9" t="str">
            <v>A</v>
          </cell>
        </row>
      </sheetData>
      <sheetData sheetId="16987">
        <row r="9">
          <cell r="A9" t="str">
            <v>A</v>
          </cell>
        </row>
      </sheetData>
      <sheetData sheetId="16988">
        <row r="9">
          <cell r="A9" t="str">
            <v>A</v>
          </cell>
        </row>
      </sheetData>
      <sheetData sheetId="16989">
        <row r="9">
          <cell r="A9" t="str">
            <v>A</v>
          </cell>
        </row>
      </sheetData>
      <sheetData sheetId="16990">
        <row r="9">
          <cell r="A9" t="str">
            <v>A</v>
          </cell>
        </row>
      </sheetData>
      <sheetData sheetId="16991">
        <row r="9">
          <cell r="A9" t="str">
            <v>A</v>
          </cell>
        </row>
      </sheetData>
      <sheetData sheetId="16992">
        <row r="9">
          <cell r="A9" t="str">
            <v>A</v>
          </cell>
        </row>
      </sheetData>
      <sheetData sheetId="16993">
        <row r="9">
          <cell r="A9" t="str">
            <v>A</v>
          </cell>
        </row>
      </sheetData>
      <sheetData sheetId="16994">
        <row r="9">
          <cell r="A9" t="str">
            <v>A</v>
          </cell>
        </row>
      </sheetData>
      <sheetData sheetId="16995">
        <row r="9">
          <cell r="A9" t="str">
            <v>A</v>
          </cell>
        </row>
      </sheetData>
      <sheetData sheetId="16996">
        <row r="9">
          <cell r="A9" t="str">
            <v>A</v>
          </cell>
        </row>
      </sheetData>
      <sheetData sheetId="16997">
        <row r="9">
          <cell r="A9" t="str">
            <v>A</v>
          </cell>
        </row>
      </sheetData>
      <sheetData sheetId="16998">
        <row r="9">
          <cell r="A9" t="str">
            <v>A</v>
          </cell>
        </row>
      </sheetData>
      <sheetData sheetId="16999">
        <row r="9">
          <cell r="A9" t="str">
            <v>A</v>
          </cell>
        </row>
      </sheetData>
      <sheetData sheetId="17000">
        <row r="9">
          <cell r="A9" t="str">
            <v>A</v>
          </cell>
        </row>
      </sheetData>
      <sheetData sheetId="17001">
        <row r="9">
          <cell r="A9" t="str">
            <v>A</v>
          </cell>
        </row>
      </sheetData>
      <sheetData sheetId="17002">
        <row r="9">
          <cell r="A9" t="str">
            <v>A</v>
          </cell>
        </row>
      </sheetData>
      <sheetData sheetId="17003">
        <row r="9">
          <cell r="A9" t="str">
            <v>A</v>
          </cell>
        </row>
      </sheetData>
      <sheetData sheetId="17004">
        <row r="9">
          <cell r="A9" t="str">
            <v>A</v>
          </cell>
        </row>
      </sheetData>
      <sheetData sheetId="17005">
        <row r="9">
          <cell r="A9" t="str">
            <v>A</v>
          </cell>
        </row>
      </sheetData>
      <sheetData sheetId="17006">
        <row r="9">
          <cell r="A9" t="str">
            <v>A</v>
          </cell>
        </row>
      </sheetData>
      <sheetData sheetId="17007">
        <row r="9">
          <cell r="A9" t="str">
            <v>A</v>
          </cell>
        </row>
      </sheetData>
      <sheetData sheetId="17008">
        <row r="9">
          <cell r="A9" t="str">
            <v>A</v>
          </cell>
        </row>
      </sheetData>
      <sheetData sheetId="17009">
        <row r="9">
          <cell r="A9" t="str">
            <v>A</v>
          </cell>
        </row>
      </sheetData>
      <sheetData sheetId="17010">
        <row r="9">
          <cell r="A9" t="str">
            <v>A</v>
          </cell>
        </row>
      </sheetData>
      <sheetData sheetId="17011">
        <row r="9">
          <cell r="A9" t="str">
            <v>A</v>
          </cell>
        </row>
      </sheetData>
      <sheetData sheetId="17012">
        <row r="9">
          <cell r="A9" t="str">
            <v>A</v>
          </cell>
        </row>
      </sheetData>
      <sheetData sheetId="17013">
        <row r="9">
          <cell r="A9" t="str">
            <v>A</v>
          </cell>
        </row>
      </sheetData>
      <sheetData sheetId="17014">
        <row r="9">
          <cell r="A9" t="str">
            <v>A</v>
          </cell>
        </row>
      </sheetData>
      <sheetData sheetId="17015">
        <row r="9">
          <cell r="A9" t="str">
            <v>A</v>
          </cell>
        </row>
      </sheetData>
      <sheetData sheetId="17016">
        <row r="9">
          <cell r="A9" t="str">
            <v>A</v>
          </cell>
        </row>
      </sheetData>
      <sheetData sheetId="17017">
        <row r="9">
          <cell r="A9" t="str">
            <v>A</v>
          </cell>
        </row>
      </sheetData>
      <sheetData sheetId="17018">
        <row r="9">
          <cell r="A9" t="str">
            <v>A</v>
          </cell>
        </row>
      </sheetData>
      <sheetData sheetId="17019">
        <row r="9">
          <cell r="A9" t="str">
            <v>A</v>
          </cell>
        </row>
      </sheetData>
      <sheetData sheetId="17020">
        <row r="9">
          <cell r="A9" t="str">
            <v>A</v>
          </cell>
        </row>
      </sheetData>
      <sheetData sheetId="17021">
        <row r="9">
          <cell r="A9" t="str">
            <v>A</v>
          </cell>
        </row>
      </sheetData>
      <sheetData sheetId="17022">
        <row r="9">
          <cell r="A9" t="str">
            <v>A</v>
          </cell>
        </row>
      </sheetData>
      <sheetData sheetId="17023">
        <row r="9">
          <cell r="A9" t="str">
            <v>A</v>
          </cell>
        </row>
      </sheetData>
      <sheetData sheetId="17024">
        <row r="9">
          <cell r="A9" t="str">
            <v>A</v>
          </cell>
        </row>
      </sheetData>
      <sheetData sheetId="17025">
        <row r="9">
          <cell r="A9" t="str">
            <v>A</v>
          </cell>
        </row>
      </sheetData>
      <sheetData sheetId="17026">
        <row r="9">
          <cell r="A9" t="str">
            <v>A</v>
          </cell>
        </row>
      </sheetData>
      <sheetData sheetId="17027">
        <row r="9">
          <cell r="A9" t="str">
            <v>A</v>
          </cell>
        </row>
      </sheetData>
      <sheetData sheetId="17028">
        <row r="9">
          <cell r="A9" t="str">
            <v>A</v>
          </cell>
        </row>
      </sheetData>
      <sheetData sheetId="17029">
        <row r="9">
          <cell r="A9" t="str">
            <v>A</v>
          </cell>
        </row>
      </sheetData>
      <sheetData sheetId="17030">
        <row r="9">
          <cell r="A9" t="str">
            <v>A</v>
          </cell>
        </row>
      </sheetData>
      <sheetData sheetId="17031">
        <row r="9">
          <cell r="A9" t="str">
            <v>A</v>
          </cell>
        </row>
      </sheetData>
      <sheetData sheetId="17032">
        <row r="9">
          <cell r="A9" t="str">
            <v>A</v>
          </cell>
        </row>
      </sheetData>
      <sheetData sheetId="17033">
        <row r="9">
          <cell r="A9" t="str">
            <v>A</v>
          </cell>
        </row>
      </sheetData>
      <sheetData sheetId="17034">
        <row r="9">
          <cell r="A9" t="str">
            <v>A</v>
          </cell>
        </row>
      </sheetData>
      <sheetData sheetId="17035">
        <row r="9">
          <cell r="A9" t="str">
            <v>A</v>
          </cell>
        </row>
      </sheetData>
      <sheetData sheetId="17036">
        <row r="9">
          <cell r="A9" t="str">
            <v>A</v>
          </cell>
        </row>
      </sheetData>
      <sheetData sheetId="17037">
        <row r="9">
          <cell r="A9" t="str">
            <v>A</v>
          </cell>
        </row>
      </sheetData>
      <sheetData sheetId="17038">
        <row r="9">
          <cell r="A9" t="str">
            <v>A</v>
          </cell>
        </row>
      </sheetData>
      <sheetData sheetId="17039">
        <row r="9">
          <cell r="A9" t="str">
            <v>A</v>
          </cell>
        </row>
      </sheetData>
      <sheetData sheetId="17040">
        <row r="9">
          <cell r="A9" t="str">
            <v>A</v>
          </cell>
        </row>
      </sheetData>
      <sheetData sheetId="17041">
        <row r="9">
          <cell r="A9" t="str">
            <v>A</v>
          </cell>
        </row>
      </sheetData>
      <sheetData sheetId="17042">
        <row r="9">
          <cell r="A9" t="str">
            <v>A</v>
          </cell>
        </row>
      </sheetData>
      <sheetData sheetId="17043">
        <row r="9">
          <cell r="A9" t="str">
            <v>A</v>
          </cell>
        </row>
      </sheetData>
      <sheetData sheetId="17044">
        <row r="9">
          <cell r="A9" t="str">
            <v>A</v>
          </cell>
        </row>
      </sheetData>
      <sheetData sheetId="17045">
        <row r="9">
          <cell r="A9" t="str">
            <v>A</v>
          </cell>
        </row>
      </sheetData>
      <sheetData sheetId="17046">
        <row r="9">
          <cell r="A9" t="str">
            <v>A</v>
          </cell>
        </row>
      </sheetData>
      <sheetData sheetId="17047">
        <row r="9">
          <cell r="A9" t="str">
            <v>A</v>
          </cell>
        </row>
      </sheetData>
      <sheetData sheetId="17048">
        <row r="9">
          <cell r="A9" t="str">
            <v>A</v>
          </cell>
        </row>
      </sheetData>
      <sheetData sheetId="17049">
        <row r="9">
          <cell r="A9" t="str">
            <v>A</v>
          </cell>
        </row>
      </sheetData>
      <sheetData sheetId="17050">
        <row r="9">
          <cell r="A9" t="str">
            <v>A</v>
          </cell>
        </row>
      </sheetData>
      <sheetData sheetId="17051">
        <row r="9">
          <cell r="A9" t="str">
            <v>A</v>
          </cell>
        </row>
      </sheetData>
      <sheetData sheetId="17052">
        <row r="9">
          <cell r="A9" t="str">
            <v>A</v>
          </cell>
        </row>
      </sheetData>
      <sheetData sheetId="17053">
        <row r="9">
          <cell r="A9" t="str">
            <v>A</v>
          </cell>
        </row>
      </sheetData>
      <sheetData sheetId="17054">
        <row r="9">
          <cell r="A9" t="str">
            <v>A</v>
          </cell>
        </row>
      </sheetData>
      <sheetData sheetId="17055">
        <row r="9">
          <cell r="A9" t="str">
            <v>A</v>
          </cell>
        </row>
      </sheetData>
      <sheetData sheetId="17056">
        <row r="9">
          <cell r="A9" t="str">
            <v>A</v>
          </cell>
        </row>
      </sheetData>
      <sheetData sheetId="17057">
        <row r="9">
          <cell r="A9" t="str">
            <v>A</v>
          </cell>
        </row>
      </sheetData>
      <sheetData sheetId="17058">
        <row r="9">
          <cell r="A9" t="str">
            <v>A</v>
          </cell>
        </row>
      </sheetData>
      <sheetData sheetId="17059">
        <row r="9">
          <cell r="A9" t="str">
            <v>A</v>
          </cell>
        </row>
      </sheetData>
      <sheetData sheetId="17060">
        <row r="9">
          <cell r="A9" t="str">
            <v>A</v>
          </cell>
        </row>
      </sheetData>
      <sheetData sheetId="17061">
        <row r="9">
          <cell r="A9" t="str">
            <v>A</v>
          </cell>
        </row>
      </sheetData>
      <sheetData sheetId="17062">
        <row r="9">
          <cell r="A9" t="str">
            <v>A</v>
          </cell>
        </row>
      </sheetData>
      <sheetData sheetId="17063">
        <row r="9">
          <cell r="A9" t="str">
            <v>A</v>
          </cell>
        </row>
      </sheetData>
      <sheetData sheetId="17064">
        <row r="9">
          <cell r="A9" t="str">
            <v>A</v>
          </cell>
        </row>
      </sheetData>
      <sheetData sheetId="17065">
        <row r="9">
          <cell r="A9" t="str">
            <v>A</v>
          </cell>
        </row>
      </sheetData>
      <sheetData sheetId="17066">
        <row r="9">
          <cell r="A9" t="str">
            <v>A</v>
          </cell>
        </row>
      </sheetData>
      <sheetData sheetId="17067">
        <row r="9">
          <cell r="A9" t="str">
            <v>A</v>
          </cell>
        </row>
      </sheetData>
      <sheetData sheetId="17068">
        <row r="9">
          <cell r="A9" t="str">
            <v>A</v>
          </cell>
        </row>
      </sheetData>
      <sheetData sheetId="17069">
        <row r="9">
          <cell r="A9" t="str">
            <v>A</v>
          </cell>
        </row>
      </sheetData>
      <sheetData sheetId="17070">
        <row r="9">
          <cell r="A9" t="str">
            <v>A</v>
          </cell>
        </row>
      </sheetData>
      <sheetData sheetId="17071">
        <row r="9">
          <cell r="A9" t="str">
            <v>A</v>
          </cell>
        </row>
      </sheetData>
      <sheetData sheetId="17072">
        <row r="9">
          <cell r="A9" t="str">
            <v>A</v>
          </cell>
        </row>
      </sheetData>
      <sheetData sheetId="17073">
        <row r="9">
          <cell r="A9" t="str">
            <v>A</v>
          </cell>
        </row>
      </sheetData>
      <sheetData sheetId="17074">
        <row r="9">
          <cell r="A9" t="str">
            <v>A</v>
          </cell>
        </row>
      </sheetData>
      <sheetData sheetId="17075">
        <row r="9">
          <cell r="A9" t="str">
            <v>A</v>
          </cell>
        </row>
      </sheetData>
      <sheetData sheetId="17076">
        <row r="9">
          <cell r="A9" t="str">
            <v>A</v>
          </cell>
        </row>
      </sheetData>
      <sheetData sheetId="17077">
        <row r="9">
          <cell r="A9" t="str">
            <v>A</v>
          </cell>
        </row>
      </sheetData>
      <sheetData sheetId="17078">
        <row r="9">
          <cell r="A9" t="str">
            <v>A</v>
          </cell>
        </row>
      </sheetData>
      <sheetData sheetId="17079">
        <row r="9">
          <cell r="A9" t="str">
            <v>A</v>
          </cell>
        </row>
      </sheetData>
      <sheetData sheetId="17080">
        <row r="9">
          <cell r="A9" t="str">
            <v>A</v>
          </cell>
        </row>
      </sheetData>
      <sheetData sheetId="17081">
        <row r="9">
          <cell r="A9" t="str">
            <v>A</v>
          </cell>
        </row>
      </sheetData>
      <sheetData sheetId="17082">
        <row r="9">
          <cell r="A9" t="str">
            <v>A</v>
          </cell>
        </row>
      </sheetData>
      <sheetData sheetId="17083">
        <row r="9">
          <cell r="A9" t="str">
            <v>A</v>
          </cell>
        </row>
      </sheetData>
      <sheetData sheetId="17084">
        <row r="9">
          <cell r="A9" t="str">
            <v>A</v>
          </cell>
        </row>
      </sheetData>
      <sheetData sheetId="17085">
        <row r="9">
          <cell r="A9" t="str">
            <v>A</v>
          </cell>
        </row>
      </sheetData>
      <sheetData sheetId="17086">
        <row r="9">
          <cell r="A9" t="str">
            <v>A</v>
          </cell>
        </row>
      </sheetData>
      <sheetData sheetId="17087">
        <row r="9">
          <cell r="A9" t="str">
            <v>A</v>
          </cell>
        </row>
      </sheetData>
      <sheetData sheetId="17088">
        <row r="9">
          <cell r="A9" t="str">
            <v>A</v>
          </cell>
        </row>
      </sheetData>
      <sheetData sheetId="17089">
        <row r="9">
          <cell r="A9" t="str">
            <v>A</v>
          </cell>
        </row>
      </sheetData>
      <sheetData sheetId="17090">
        <row r="9">
          <cell r="A9" t="str">
            <v>A</v>
          </cell>
        </row>
      </sheetData>
      <sheetData sheetId="17091">
        <row r="9">
          <cell r="A9" t="str">
            <v>A</v>
          </cell>
        </row>
      </sheetData>
      <sheetData sheetId="17092">
        <row r="9">
          <cell r="A9" t="str">
            <v>A</v>
          </cell>
        </row>
      </sheetData>
      <sheetData sheetId="17093">
        <row r="9">
          <cell r="A9" t="str">
            <v>A</v>
          </cell>
        </row>
      </sheetData>
      <sheetData sheetId="17094">
        <row r="9">
          <cell r="A9" t="str">
            <v>A</v>
          </cell>
        </row>
      </sheetData>
      <sheetData sheetId="17095">
        <row r="9">
          <cell r="A9" t="str">
            <v>A</v>
          </cell>
        </row>
      </sheetData>
      <sheetData sheetId="17096">
        <row r="9">
          <cell r="A9" t="str">
            <v>A</v>
          </cell>
        </row>
      </sheetData>
      <sheetData sheetId="17097">
        <row r="9">
          <cell r="A9" t="str">
            <v>A</v>
          </cell>
        </row>
      </sheetData>
      <sheetData sheetId="17098">
        <row r="9">
          <cell r="A9" t="str">
            <v>A</v>
          </cell>
        </row>
      </sheetData>
      <sheetData sheetId="17099">
        <row r="9">
          <cell r="A9" t="str">
            <v>A</v>
          </cell>
        </row>
      </sheetData>
      <sheetData sheetId="17100">
        <row r="9">
          <cell r="A9" t="str">
            <v>A</v>
          </cell>
        </row>
      </sheetData>
      <sheetData sheetId="17101">
        <row r="9">
          <cell r="A9" t="str">
            <v>A</v>
          </cell>
        </row>
      </sheetData>
      <sheetData sheetId="17102">
        <row r="9">
          <cell r="A9" t="str">
            <v>A</v>
          </cell>
        </row>
      </sheetData>
      <sheetData sheetId="17103">
        <row r="9">
          <cell r="A9" t="str">
            <v>A</v>
          </cell>
        </row>
      </sheetData>
      <sheetData sheetId="17104">
        <row r="9">
          <cell r="A9" t="str">
            <v>A</v>
          </cell>
        </row>
      </sheetData>
      <sheetData sheetId="17105">
        <row r="9">
          <cell r="A9" t="str">
            <v>A</v>
          </cell>
        </row>
      </sheetData>
      <sheetData sheetId="17106">
        <row r="9">
          <cell r="A9" t="str">
            <v>A</v>
          </cell>
        </row>
      </sheetData>
      <sheetData sheetId="17107">
        <row r="9">
          <cell r="A9" t="str">
            <v>A</v>
          </cell>
        </row>
      </sheetData>
      <sheetData sheetId="17108">
        <row r="9">
          <cell r="A9" t="str">
            <v>A</v>
          </cell>
        </row>
      </sheetData>
      <sheetData sheetId="17109">
        <row r="9">
          <cell r="A9" t="str">
            <v>A</v>
          </cell>
        </row>
      </sheetData>
      <sheetData sheetId="17110">
        <row r="9">
          <cell r="A9" t="str">
            <v>A</v>
          </cell>
        </row>
      </sheetData>
      <sheetData sheetId="17111">
        <row r="9">
          <cell r="A9" t="str">
            <v>A</v>
          </cell>
        </row>
      </sheetData>
      <sheetData sheetId="17112">
        <row r="9">
          <cell r="A9" t="str">
            <v>A</v>
          </cell>
        </row>
      </sheetData>
      <sheetData sheetId="17113">
        <row r="9">
          <cell r="A9" t="str">
            <v>A</v>
          </cell>
        </row>
      </sheetData>
      <sheetData sheetId="17114">
        <row r="9">
          <cell r="A9" t="str">
            <v>A</v>
          </cell>
        </row>
      </sheetData>
      <sheetData sheetId="17115">
        <row r="9">
          <cell r="A9" t="str">
            <v>A</v>
          </cell>
        </row>
      </sheetData>
      <sheetData sheetId="17116">
        <row r="9">
          <cell r="A9" t="str">
            <v>A</v>
          </cell>
        </row>
      </sheetData>
      <sheetData sheetId="17117">
        <row r="9">
          <cell r="A9" t="str">
            <v>A</v>
          </cell>
        </row>
      </sheetData>
      <sheetData sheetId="17118">
        <row r="9">
          <cell r="A9" t="str">
            <v>A</v>
          </cell>
        </row>
      </sheetData>
      <sheetData sheetId="17119">
        <row r="9">
          <cell r="A9" t="str">
            <v>A</v>
          </cell>
        </row>
      </sheetData>
      <sheetData sheetId="17120">
        <row r="9">
          <cell r="A9" t="str">
            <v>A</v>
          </cell>
        </row>
      </sheetData>
      <sheetData sheetId="17121">
        <row r="9">
          <cell r="A9" t="str">
            <v>A</v>
          </cell>
        </row>
      </sheetData>
      <sheetData sheetId="17122">
        <row r="9">
          <cell r="A9" t="str">
            <v>A</v>
          </cell>
        </row>
      </sheetData>
      <sheetData sheetId="17123">
        <row r="9">
          <cell r="A9" t="str">
            <v>A</v>
          </cell>
        </row>
      </sheetData>
      <sheetData sheetId="17124">
        <row r="9">
          <cell r="A9" t="str">
            <v>A</v>
          </cell>
        </row>
      </sheetData>
      <sheetData sheetId="17125">
        <row r="9">
          <cell r="A9" t="str">
            <v>A</v>
          </cell>
        </row>
      </sheetData>
      <sheetData sheetId="17126">
        <row r="9">
          <cell r="A9" t="str">
            <v>A</v>
          </cell>
        </row>
      </sheetData>
      <sheetData sheetId="17127">
        <row r="9">
          <cell r="A9" t="str">
            <v>A</v>
          </cell>
        </row>
      </sheetData>
      <sheetData sheetId="17128">
        <row r="9">
          <cell r="A9" t="str">
            <v>A</v>
          </cell>
        </row>
      </sheetData>
      <sheetData sheetId="17129">
        <row r="9">
          <cell r="A9" t="str">
            <v>A</v>
          </cell>
        </row>
      </sheetData>
      <sheetData sheetId="17130">
        <row r="9">
          <cell r="A9" t="str">
            <v>A</v>
          </cell>
        </row>
      </sheetData>
      <sheetData sheetId="17131">
        <row r="9">
          <cell r="A9" t="str">
            <v>A</v>
          </cell>
        </row>
      </sheetData>
      <sheetData sheetId="17132">
        <row r="9">
          <cell r="A9" t="str">
            <v>A</v>
          </cell>
        </row>
      </sheetData>
      <sheetData sheetId="17133">
        <row r="9">
          <cell r="A9" t="str">
            <v>A</v>
          </cell>
        </row>
      </sheetData>
      <sheetData sheetId="17134">
        <row r="9">
          <cell r="A9" t="str">
            <v>A</v>
          </cell>
        </row>
      </sheetData>
      <sheetData sheetId="17135">
        <row r="9">
          <cell r="A9" t="str">
            <v>A</v>
          </cell>
        </row>
      </sheetData>
      <sheetData sheetId="17136">
        <row r="9">
          <cell r="A9" t="str">
            <v>A</v>
          </cell>
        </row>
      </sheetData>
      <sheetData sheetId="17137">
        <row r="9">
          <cell r="A9" t="str">
            <v>A</v>
          </cell>
        </row>
      </sheetData>
      <sheetData sheetId="17138">
        <row r="9">
          <cell r="A9" t="str">
            <v>A</v>
          </cell>
        </row>
      </sheetData>
      <sheetData sheetId="17139">
        <row r="9">
          <cell r="A9" t="str">
            <v>A</v>
          </cell>
        </row>
      </sheetData>
      <sheetData sheetId="17140">
        <row r="9">
          <cell r="A9" t="str">
            <v>A</v>
          </cell>
        </row>
      </sheetData>
      <sheetData sheetId="17141">
        <row r="9">
          <cell r="A9" t="str">
            <v>A</v>
          </cell>
        </row>
      </sheetData>
      <sheetData sheetId="17142">
        <row r="9">
          <cell r="A9" t="str">
            <v>A</v>
          </cell>
        </row>
      </sheetData>
      <sheetData sheetId="17143">
        <row r="9">
          <cell r="A9" t="str">
            <v>A</v>
          </cell>
        </row>
      </sheetData>
      <sheetData sheetId="17144">
        <row r="9">
          <cell r="A9" t="str">
            <v>A</v>
          </cell>
        </row>
      </sheetData>
      <sheetData sheetId="17145">
        <row r="9">
          <cell r="A9" t="str">
            <v>A</v>
          </cell>
        </row>
      </sheetData>
      <sheetData sheetId="17146">
        <row r="9">
          <cell r="A9" t="str">
            <v>A</v>
          </cell>
        </row>
      </sheetData>
      <sheetData sheetId="17147">
        <row r="9">
          <cell r="A9" t="str">
            <v>A</v>
          </cell>
        </row>
      </sheetData>
      <sheetData sheetId="17148">
        <row r="9">
          <cell r="A9" t="str">
            <v>A</v>
          </cell>
        </row>
      </sheetData>
      <sheetData sheetId="17149">
        <row r="9">
          <cell r="A9" t="str">
            <v>A</v>
          </cell>
        </row>
      </sheetData>
      <sheetData sheetId="17150">
        <row r="9">
          <cell r="A9" t="str">
            <v>A</v>
          </cell>
        </row>
      </sheetData>
      <sheetData sheetId="17151">
        <row r="9">
          <cell r="A9" t="str">
            <v>A</v>
          </cell>
        </row>
      </sheetData>
      <sheetData sheetId="17152">
        <row r="9">
          <cell r="A9" t="str">
            <v>A</v>
          </cell>
        </row>
      </sheetData>
      <sheetData sheetId="17153">
        <row r="9">
          <cell r="A9" t="str">
            <v>A</v>
          </cell>
        </row>
      </sheetData>
      <sheetData sheetId="17154">
        <row r="9">
          <cell r="A9" t="str">
            <v>A</v>
          </cell>
        </row>
      </sheetData>
      <sheetData sheetId="17155">
        <row r="9">
          <cell r="A9" t="str">
            <v>A</v>
          </cell>
        </row>
      </sheetData>
      <sheetData sheetId="17156">
        <row r="9">
          <cell r="A9" t="str">
            <v>A</v>
          </cell>
        </row>
      </sheetData>
      <sheetData sheetId="17157">
        <row r="9">
          <cell r="A9" t="str">
            <v>A</v>
          </cell>
        </row>
      </sheetData>
      <sheetData sheetId="17158">
        <row r="9">
          <cell r="A9" t="str">
            <v>A</v>
          </cell>
        </row>
      </sheetData>
      <sheetData sheetId="17159">
        <row r="9">
          <cell r="A9" t="str">
            <v>A</v>
          </cell>
        </row>
      </sheetData>
      <sheetData sheetId="17160">
        <row r="9">
          <cell r="A9" t="str">
            <v>A</v>
          </cell>
        </row>
      </sheetData>
      <sheetData sheetId="17161">
        <row r="9">
          <cell r="A9" t="str">
            <v>A</v>
          </cell>
        </row>
      </sheetData>
      <sheetData sheetId="17162">
        <row r="9">
          <cell r="A9" t="str">
            <v>A</v>
          </cell>
        </row>
      </sheetData>
      <sheetData sheetId="17163">
        <row r="9">
          <cell r="A9" t="str">
            <v>A</v>
          </cell>
        </row>
      </sheetData>
      <sheetData sheetId="17164">
        <row r="9">
          <cell r="A9" t="str">
            <v>A</v>
          </cell>
        </row>
      </sheetData>
      <sheetData sheetId="17165">
        <row r="9">
          <cell r="A9" t="str">
            <v>A</v>
          </cell>
        </row>
      </sheetData>
      <sheetData sheetId="17166">
        <row r="9">
          <cell r="A9" t="str">
            <v>A</v>
          </cell>
        </row>
      </sheetData>
      <sheetData sheetId="17167">
        <row r="9">
          <cell r="A9" t="str">
            <v>A</v>
          </cell>
        </row>
      </sheetData>
      <sheetData sheetId="17168">
        <row r="9">
          <cell r="A9" t="str">
            <v>A</v>
          </cell>
        </row>
      </sheetData>
      <sheetData sheetId="17169">
        <row r="9">
          <cell r="A9" t="str">
            <v>A</v>
          </cell>
        </row>
      </sheetData>
      <sheetData sheetId="17170">
        <row r="9">
          <cell r="A9" t="str">
            <v>A</v>
          </cell>
        </row>
      </sheetData>
      <sheetData sheetId="17171">
        <row r="9">
          <cell r="A9" t="str">
            <v>A</v>
          </cell>
        </row>
      </sheetData>
      <sheetData sheetId="17172">
        <row r="9">
          <cell r="A9" t="str">
            <v>A</v>
          </cell>
        </row>
      </sheetData>
      <sheetData sheetId="17173">
        <row r="9">
          <cell r="A9" t="str">
            <v>A</v>
          </cell>
        </row>
      </sheetData>
      <sheetData sheetId="17174">
        <row r="9">
          <cell r="A9" t="str">
            <v>A</v>
          </cell>
        </row>
      </sheetData>
      <sheetData sheetId="17175">
        <row r="9">
          <cell r="A9" t="str">
            <v>A</v>
          </cell>
        </row>
      </sheetData>
      <sheetData sheetId="17176">
        <row r="9">
          <cell r="A9" t="str">
            <v>A</v>
          </cell>
        </row>
      </sheetData>
      <sheetData sheetId="17177">
        <row r="9">
          <cell r="A9" t="str">
            <v>A</v>
          </cell>
        </row>
      </sheetData>
      <sheetData sheetId="17178">
        <row r="9">
          <cell r="A9" t="str">
            <v>A</v>
          </cell>
        </row>
      </sheetData>
      <sheetData sheetId="17179">
        <row r="9">
          <cell r="A9" t="str">
            <v>A</v>
          </cell>
        </row>
      </sheetData>
      <sheetData sheetId="17180">
        <row r="9">
          <cell r="A9" t="str">
            <v>A</v>
          </cell>
        </row>
      </sheetData>
      <sheetData sheetId="17181">
        <row r="9">
          <cell r="A9" t="str">
            <v>A</v>
          </cell>
        </row>
      </sheetData>
      <sheetData sheetId="17182">
        <row r="9">
          <cell r="A9" t="str">
            <v>A</v>
          </cell>
        </row>
      </sheetData>
      <sheetData sheetId="17183">
        <row r="9">
          <cell r="A9" t="str">
            <v>A</v>
          </cell>
        </row>
      </sheetData>
      <sheetData sheetId="17184">
        <row r="9">
          <cell r="A9" t="str">
            <v>A</v>
          </cell>
        </row>
      </sheetData>
      <sheetData sheetId="17185">
        <row r="9">
          <cell r="A9" t="str">
            <v>A</v>
          </cell>
        </row>
      </sheetData>
      <sheetData sheetId="17186">
        <row r="9">
          <cell r="A9" t="str">
            <v>A</v>
          </cell>
        </row>
      </sheetData>
      <sheetData sheetId="17187">
        <row r="9">
          <cell r="A9" t="str">
            <v>A</v>
          </cell>
        </row>
      </sheetData>
      <sheetData sheetId="17188">
        <row r="9">
          <cell r="A9" t="str">
            <v>A</v>
          </cell>
        </row>
      </sheetData>
      <sheetData sheetId="17189">
        <row r="9">
          <cell r="A9" t="str">
            <v>A</v>
          </cell>
        </row>
      </sheetData>
      <sheetData sheetId="17190">
        <row r="9">
          <cell r="A9" t="str">
            <v>A</v>
          </cell>
        </row>
      </sheetData>
      <sheetData sheetId="17191">
        <row r="9">
          <cell r="A9" t="str">
            <v>A</v>
          </cell>
        </row>
      </sheetData>
      <sheetData sheetId="17192">
        <row r="9">
          <cell r="A9" t="str">
            <v>A</v>
          </cell>
        </row>
      </sheetData>
      <sheetData sheetId="17193">
        <row r="9">
          <cell r="A9" t="str">
            <v>A</v>
          </cell>
        </row>
      </sheetData>
      <sheetData sheetId="17194">
        <row r="9">
          <cell r="A9" t="str">
            <v>A</v>
          </cell>
        </row>
      </sheetData>
      <sheetData sheetId="17195">
        <row r="9">
          <cell r="A9" t="str">
            <v>A</v>
          </cell>
        </row>
      </sheetData>
      <sheetData sheetId="17196">
        <row r="9">
          <cell r="A9" t="str">
            <v>A</v>
          </cell>
        </row>
      </sheetData>
      <sheetData sheetId="17197">
        <row r="9">
          <cell r="A9" t="str">
            <v>A</v>
          </cell>
        </row>
      </sheetData>
      <sheetData sheetId="17198">
        <row r="9">
          <cell r="A9" t="str">
            <v>A</v>
          </cell>
        </row>
      </sheetData>
      <sheetData sheetId="17199">
        <row r="9">
          <cell r="A9" t="str">
            <v>A</v>
          </cell>
        </row>
      </sheetData>
      <sheetData sheetId="17200" refreshError="1"/>
      <sheetData sheetId="17201" refreshError="1"/>
      <sheetData sheetId="17202" refreshError="1"/>
      <sheetData sheetId="17203" refreshError="1"/>
      <sheetData sheetId="17204" refreshError="1"/>
      <sheetData sheetId="17205" refreshError="1"/>
      <sheetData sheetId="17206" refreshError="1"/>
      <sheetData sheetId="17207" refreshError="1"/>
      <sheetData sheetId="17208" refreshError="1"/>
      <sheetData sheetId="17209" refreshError="1"/>
      <sheetData sheetId="17210" refreshError="1"/>
      <sheetData sheetId="17211" refreshError="1"/>
      <sheetData sheetId="17212" refreshError="1"/>
      <sheetData sheetId="17213" refreshError="1"/>
      <sheetData sheetId="17214" refreshError="1"/>
      <sheetData sheetId="17215" refreshError="1"/>
      <sheetData sheetId="17216" refreshError="1"/>
      <sheetData sheetId="17217" refreshError="1"/>
      <sheetData sheetId="17218" refreshError="1"/>
      <sheetData sheetId="17219" refreshError="1"/>
      <sheetData sheetId="17220" refreshError="1"/>
      <sheetData sheetId="17221" refreshError="1"/>
      <sheetData sheetId="17222" refreshError="1"/>
      <sheetData sheetId="17223" refreshError="1"/>
      <sheetData sheetId="17224" refreshError="1"/>
      <sheetData sheetId="17225" refreshError="1"/>
      <sheetData sheetId="17226" refreshError="1"/>
      <sheetData sheetId="17227" refreshError="1"/>
      <sheetData sheetId="17228" refreshError="1"/>
      <sheetData sheetId="17229" refreshError="1"/>
      <sheetData sheetId="17230" refreshError="1"/>
      <sheetData sheetId="17231" refreshError="1"/>
      <sheetData sheetId="17232" refreshError="1"/>
      <sheetData sheetId="17233">
        <row r="9">
          <cell r="A9" t="str">
            <v>A</v>
          </cell>
        </row>
      </sheetData>
      <sheetData sheetId="17234" refreshError="1"/>
      <sheetData sheetId="17235" refreshError="1"/>
      <sheetData sheetId="17236" refreshError="1"/>
      <sheetData sheetId="17237" refreshError="1"/>
      <sheetData sheetId="17238">
        <row r="9">
          <cell r="A9" t="str">
            <v>A</v>
          </cell>
        </row>
      </sheetData>
      <sheetData sheetId="17239" refreshError="1"/>
      <sheetData sheetId="17240" refreshError="1"/>
      <sheetData sheetId="17241" refreshError="1"/>
      <sheetData sheetId="17242" refreshError="1"/>
      <sheetData sheetId="17243" refreshError="1"/>
      <sheetData sheetId="17244" refreshError="1"/>
      <sheetData sheetId="17245" refreshError="1"/>
      <sheetData sheetId="17246" refreshError="1"/>
      <sheetData sheetId="17247" refreshError="1"/>
      <sheetData sheetId="17248" refreshError="1"/>
      <sheetData sheetId="17249" refreshError="1"/>
      <sheetData sheetId="17250" refreshError="1"/>
      <sheetData sheetId="17251" refreshError="1"/>
      <sheetData sheetId="17252" refreshError="1"/>
      <sheetData sheetId="17253" refreshError="1"/>
      <sheetData sheetId="17254" refreshError="1"/>
      <sheetData sheetId="17255" refreshError="1"/>
      <sheetData sheetId="17256" refreshError="1"/>
      <sheetData sheetId="17257" refreshError="1"/>
      <sheetData sheetId="17258" refreshError="1"/>
      <sheetData sheetId="17259" refreshError="1"/>
      <sheetData sheetId="17260" refreshError="1"/>
      <sheetData sheetId="17261" refreshError="1"/>
      <sheetData sheetId="17262" refreshError="1"/>
      <sheetData sheetId="17263" refreshError="1"/>
      <sheetData sheetId="17264" refreshError="1"/>
      <sheetData sheetId="17265">
        <row r="9">
          <cell r="A9" t="str">
            <v>A</v>
          </cell>
        </row>
      </sheetData>
      <sheetData sheetId="17266">
        <row r="9">
          <cell r="A9" t="str">
            <v>A</v>
          </cell>
        </row>
      </sheetData>
      <sheetData sheetId="17267">
        <row r="9">
          <cell r="A9" t="str">
            <v>A</v>
          </cell>
        </row>
      </sheetData>
      <sheetData sheetId="17268">
        <row r="9">
          <cell r="A9" t="str">
            <v>A</v>
          </cell>
        </row>
      </sheetData>
      <sheetData sheetId="17269">
        <row r="9">
          <cell r="A9" t="str">
            <v>A</v>
          </cell>
        </row>
      </sheetData>
      <sheetData sheetId="17270">
        <row r="9">
          <cell r="A9" t="str">
            <v>A</v>
          </cell>
        </row>
      </sheetData>
      <sheetData sheetId="17271">
        <row r="9">
          <cell r="A9" t="str">
            <v>A</v>
          </cell>
        </row>
      </sheetData>
      <sheetData sheetId="17272">
        <row r="9">
          <cell r="A9" t="str">
            <v>A</v>
          </cell>
        </row>
      </sheetData>
      <sheetData sheetId="17273">
        <row r="9">
          <cell r="A9" t="str">
            <v>A</v>
          </cell>
        </row>
      </sheetData>
      <sheetData sheetId="17274">
        <row r="9">
          <cell r="A9" t="str">
            <v>A</v>
          </cell>
        </row>
      </sheetData>
      <sheetData sheetId="17275">
        <row r="9">
          <cell r="A9" t="str">
            <v>A</v>
          </cell>
        </row>
      </sheetData>
      <sheetData sheetId="17276">
        <row r="9">
          <cell r="A9" t="str">
            <v>A</v>
          </cell>
        </row>
      </sheetData>
      <sheetData sheetId="17277">
        <row r="9">
          <cell r="A9" t="str">
            <v>A</v>
          </cell>
        </row>
      </sheetData>
      <sheetData sheetId="17278">
        <row r="9">
          <cell r="A9" t="str">
            <v>A</v>
          </cell>
        </row>
      </sheetData>
      <sheetData sheetId="17279">
        <row r="9">
          <cell r="A9" t="str">
            <v>A</v>
          </cell>
        </row>
      </sheetData>
      <sheetData sheetId="17280">
        <row r="9">
          <cell r="A9" t="str">
            <v>A</v>
          </cell>
        </row>
      </sheetData>
      <sheetData sheetId="17281">
        <row r="9">
          <cell r="A9" t="str">
            <v>A</v>
          </cell>
        </row>
      </sheetData>
      <sheetData sheetId="17282">
        <row r="9">
          <cell r="A9" t="str">
            <v>A</v>
          </cell>
        </row>
      </sheetData>
      <sheetData sheetId="17283">
        <row r="9">
          <cell r="A9" t="str">
            <v>A</v>
          </cell>
        </row>
      </sheetData>
      <sheetData sheetId="17284">
        <row r="9">
          <cell r="A9" t="str">
            <v>A</v>
          </cell>
        </row>
      </sheetData>
      <sheetData sheetId="17285">
        <row r="9">
          <cell r="A9" t="str">
            <v>A</v>
          </cell>
        </row>
      </sheetData>
      <sheetData sheetId="17286">
        <row r="9">
          <cell r="A9" t="str">
            <v>A</v>
          </cell>
        </row>
      </sheetData>
      <sheetData sheetId="17287" refreshError="1"/>
      <sheetData sheetId="17288" refreshError="1"/>
      <sheetData sheetId="17289" refreshError="1"/>
      <sheetData sheetId="17290" refreshError="1"/>
      <sheetData sheetId="17291" refreshError="1"/>
      <sheetData sheetId="17292" refreshError="1"/>
      <sheetData sheetId="17293" refreshError="1"/>
      <sheetData sheetId="17294" refreshError="1"/>
      <sheetData sheetId="17295" refreshError="1"/>
      <sheetData sheetId="17296" refreshError="1"/>
      <sheetData sheetId="17297" refreshError="1"/>
      <sheetData sheetId="17298" refreshError="1"/>
      <sheetData sheetId="17299" refreshError="1"/>
      <sheetData sheetId="17300" refreshError="1"/>
      <sheetData sheetId="17301" refreshError="1"/>
      <sheetData sheetId="17302" refreshError="1"/>
      <sheetData sheetId="17303" refreshError="1"/>
      <sheetData sheetId="17304" refreshError="1"/>
      <sheetData sheetId="17305" refreshError="1"/>
      <sheetData sheetId="17306" refreshError="1"/>
      <sheetData sheetId="17307" refreshError="1"/>
      <sheetData sheetId="17308">
        <row r="9">
          <cell r="A9" t="str">
            <v>A</v>
          </cell>
        </row>
      </sheetData>
      <sheetData sheetId="17309">
        <row r="9">
          <cell r="A9" t="str">
            <v>A</v>
          </cell>
        </row>
      </sheetData>
      <sheetData sheetId="17310">
        <row r="9">
          <cell r="A9" t="str">
            <v>A</v>
          </cell>
        </row>
      </sheetData>
      <sheetData sheetId="17311">
        <row r="9">
          <cell r="A9" t="str">
            <v>A</v>
          </cell>
        </row>
      </sheetData>
      <sheetData sheetId="17312">
        <row r="9">
          <cell r="A9" t="str">
            <v>A</v>
          </cell>
        </row>
      </sheetData>
      <sheetData sheetId="17313">
        <row r="9">
          <cell r="A9" t="str">
            <v>A</v>
          </cell>
        </row>
      </sheetData>
      <sheetData sheetId="17314">
        <row r="9">
          <cell r="A9" t="str">
            <v>A</v>
          </cell>
        </row>
      </sheetData>
      <sheetData sheetId="17315" refreshError="1"/>
      <sheetData sheetId="17316" refreshError="1"/>
      <sheetData sheetId="17317" refreshError="1"/>
      <sheetData sheetId="17318" refreshError="1"/>
      <sheetData sheetId="17319">
        <row r="9">
          <cell r="A9" t="str">
            <v>A</v>
          </cell>
        </row>
      </sheetData>
      <sheetData sheetId="17320">
        <row r="9">
          <cell r="A9" t="str">
            <v>A</v>
          </cell>
        </row>
      </sheetData>
      <sheetData sheetId="17321" refreshError="1"/>
      <sheetData sheetId="17322" refreshError="1"/>
      <sheetData sheetId="17323" refreshError="1"/>
      <sheetData sheetId="17324" refreshError="1"/>
      <sheetData sheetId="17325">
        <row r="9">
          <cell r="A9" t="str">
            <v>A</v>
          </cell>
        </row>
      </sheetData>
      <sheetData sheetId="17326">
        <row r="9">
          <cell r="A9" t="str">
            <v>A</v>
          </cell>
        </row>
      </sheetData>
      <sheetData sheetId="17327">
        <row r="9">
          <cell r="A9" t="str">
            <v>A</v>
          </cell>
        </row>
      </sheetData>
      <sheetData sheetId="17328">
        <row r="9">
          <cell r="A9" t="str">
            <v>A</v>
          </cell>
        </row>
      </sheetData>
      <sheetData sheetId="17329">
        <row r="9">
          <cell r="A9" t="str">
            <v>A</v>
          </cell>
        </row>
      </sheetData>
      <sheetData sheetId="17330">
        <row r="9">
          <cell r="A9" t="str">
            <v>A</v>
          </cell>
        </row>
      </sheetData>
      <sheetData sheetId="17331">
        <row r="9">
          <cell r="A9" t="str">
            <v>A</v>
          </cell>
        </row>
      </sheetData>
      <sheetData sheetId="17332">
        <row r="9">
          <cell r="A9" t="str">
            <v>A</v>
          </cell>
        </row>
      </sheetData>
      <sheetData sheetId="17333">
        <row r="9">
          <cell r="A9" t="str">
            <v>A</v>
          </cell>
        </row>
      </sheetData>
      <sheetData sheetId="17334">
        <row r="9">
          <cell r="A9" t="str">
            <v>A</v>
          </cell>
        </row>
      </sheetData>
      <sheetData sheetId="17335">
        <row r="9">
          <cell r="A9" t="str">
            <v>A</v>
          </cell>
        </row>
      </sheetData>
      <sheetData sheetId="17336">
        <row r="9">
          <cell r="A9" t="str">
            <v>A</v>
          </cell>
        </row>
      </sheetData>
      <sheetData sheetId="17337">
        <row r="9">
          <cell r="A9" t="str">
            <v>A</v>
          </cell>
        </row>
      </sheetData>
      <sheetData sheetId="17338">
        <row r="9">
          <cell r="A9" t="str">
            <v>A</v>
          </cell>
        </row>
      </sheetData>
      <sheetData sheetId="17339">
        <row r="9">
          <cell r="A9" t="str">
            <v>A</v>
          </cell>
        </row>
      </sheetData>
      <sheetData sheetId="17340">
        <row r="9">
          <cell r="A9" t="str">
            <v>A</v>
          </cell>
        </row>
      </sheetData>
      <sheetData sheetId="17341">
        <row r="9">
          <cell r="A9" t="str">
            <v>A</v>
          </cell>
        </row>
      </sheetData>
      <sheetData sheetId="17342">
        <row r="9">
          <cell r="A9" t="str">
            <v>A</v>
          </cell>
        </row>
      </sheetData>
      <sheetData sheetId="17343">
        <row r="9">
          <cell r="A9" t="str">
            <v>A</v>
          </cell>
        </row>
      </sheetData>
      <sheetData sheetId="17344">
        <row r="9">
          <cell r="A9" t="str">
            <v>A</v>
          </cell>
        </row>
      </sheetData>
      <sheetData sheetId="17345">
        <row r="9">
          <cell r="A9" t="str">
            <v>A</v>
          </cell>
        </row>
      </sheetData>
      <sheetData sheetId="17346">
        <row r="9">
          <cell r="A9" t="str">
            <v>A</v>
          </cell>
        </row>
      </sheetData>
      <sheetData sheetId="17347">
        <row r="9">
          <cell r="A9" t="str">
            <v>A</v>
          </cell>
        </row>
      </sheetData>
      <sheetData sheetId="17348">
        <row r="9">
          <cell r="A9" t="str">
            <v>A</v>
          </cell>
        </row>
      </sheetData>
      <sheetData sheetId="17349">
        <row r="9">
          <cell r="A9" t="str">
            <v>A</v>
          </cell>
        </row>
      </sheetData>
      <sheetData sheetId="17350">
        <row r="9">
          <cell r="A9" t="str">
            <v>A</v>
          </cell>
        </row>
      </sheetData>
      <sheetData sheetId="17351">
        <row r="9">
          <cell r="A9" t="str">
            <v>A</v>
          </cell>
        </row>
      </sheetData>
      <sheetData sheetId="17352">
        <row r="9">
          <cell r="A9" t="str">
            <v>A</v>
          </cell>
        </row>
      </sheetData>
      <sheetData sheetId="17353">
        <row r="9">
          <cell r="A9" t="str">
            <v>A</v>
          </cell>
        </row>
      </sheetData>
      <sheetData sheetId="17354">
        <row r="9">
          <cell r="A9" t="str">
            <v>A</v>
          </cell>
        </row>
      </sheetData>
      <sheetData sheetId="17355">
        <row r="9">
          <cell r="A9" t="str">
            <v>A</v>
          </cell>
        </row>
      </sheetData>
      <sheetData sheetId="17356">
        <row r="9">
          <cell r="A9" t="str">
            <v>A</v>
          </cell>
        </row>
      </sheetData>
      <sheetData sheetId="17357">
        <row r="9">
          <cell r="A9" t="str">
            <v>A</v>
          </cell>
        </row>
      </sheetData>
      <sheetData sheetId="17358">
        <row r="9">
          <cell r="A9" t="str">
            <v>A</v>
          </cell>
        </row>
      </sheetData>
      <sheetData sheetId="17359">
        <row r="9">
          <cell r="A9" t="str">
            <v>A</v>
          </cell>
        </row>
      </sheetData>
      <sheetData sheetId="17360" refreshError="1"/>
      <sheetData sheetId="17361" refreshError="1"/>
      <sheetData sheetId="17362" refreshError="1"/>
      <sheetData sheetId="17363" refreshError="1"/>
      <sheetData sheetId="17364" refreshError="1"/>
      <sheetData sheetId="17365" refreshError="1"/>
      <sheetData sheetId="17366" refreshError="1"/>
      <sheetData sheetId="17367">
        <row r="9">
          <cell r="A9" t="str">
            <v>A</v>
          </cell>
        </row>
      </sheetData>
      <sheetData sheetId="17368" refreshError="1"/>
      <sheetData sheetId="17369" refreshError="1"/>
      <sheetData sheetId="17370" refreshError="1"/>
      <sheetData sheetId="17371" refreshError="1"/>
      <sheetData sheetId="17372" refreshError="1"/>
      <sheetData sheetId="17373" refreshError="1"/>
      <sheetData sheetId="17374" refreshError="1"/>
      <sheetData sheetId="17375" refreshError="1"/>
      <sheetData sheetId="17376" refreshError="1"/>
      <sheetData sheetId="17377" refreshError="1"/>
      <sheetData sheetId="17378" refreshError="1"/>
      <sheetData sheetId="17379" refreshError="1"/>
      <sheetData sheetId="17380" refreshError="1"/>
      <sheetData sheetId="17381" refreshError="1"/>
      <sheetData sheetId="17382" refreshError="1"/>
      <sheetData sheetId="17383" refreshError="1"/>
      <sheetData sheetId="17384" refreshError="1"/>
      <sheetData sheetId="17385" refreshError="1"/>
      <sheetData sheetId="17386" refreshError="1"/>
      <sheetData sheetId="17387" refreshError="1"/>
      <sheetData sheetId="17388" refreshError="1"/>
      <sheetData sheetId="17389" refreshError="1"/>
      <sheetData sheetId="17390">
        <row r="9">
          <cell r="A9" t="str">
            <v>A</v>
          </cell>
        </row>
      </sheetData>
      <sheetData sheetId="17391">
        <row r="9">
          <cell r="A9" t="str">
            <v>A</v>
          </cell>
        </row>
      </sheetData>
      <sheetData sheetId="17392" refreshError="1"/>
      <sheetData sheetId="17393">
        <row r="9">
          <cell r="A9" t="str">
            <v>A</v>
          </cell>
        </row>
      </sheetData>
      <sheetData sheetId="17394">
        <row r="9">
          <cell r="A9" t="str">
            <v>A</v>
          </cell>
        </row>
      </sheetData>
      <sheetData sheetId="17395">
        <row r="9">
          <cell r="A9" t="str">
            <v>A</v>
          </cell>
        </row>
      </sheetData>
      <sheetData sheetId="17396">
        <row r="9">
          <cell r="A9" t="str">
            <v>A</v>
          </cell>
        </row>
      </sheetData>
      <sheetData sheetId="17397">
        <row r="9">
          <cell r="A9" t="str">
            <v>A</v>
          </cell>
        </row>
      </sheetData>
      <sheetData sheetId="17398">
        <row r="9">
          <cell r="A9" t="str">
            <v>A</v>
          </cell>
        </row>
      </sheetData>
      <sheetData sheetId="17399">
        <row r="9">
          <cell r="A9" t="str">
            <v>A</v>
          </cell>
        </row>
      </sheetData>
      <sheetData sheetId="17400">
        <row r="9">
          <cell r="A9" t="str">
            <v>A</v>
          </cell>
        </row>
      </sheetData>
      <sheetData sheetId="17401">
        <row r="9">
          <cell r="A9" t="str">
            <v>A</v>
          </cell>
        </row>
      </sheetData>
      <sheetData sheetId="17402">
        <row r="9">
          <cell r="A9" t="str">
            <v>A</v>
          </cell>
        </row>
      </sheetData>
      <sheetData sheetId="17403">
        <row r="9">
          <cell r="A9" t="str">
            <v>A</v>
          </cell>
        </row>
      </sheetData>
      <sheetData sheetId="17404">
        <row r="9">
          <cell r="A9" t="str">
            <v>A</v>
          </cell>
        </row>
      </sheetData>
      <sheetData sheetId="17405">
        <row r="9">
          <cell r="A9" t="str">
            <v>A</v>
          </cell>
        </row>
      </sheetData>
      <sheetData sheetId="17406">
        <row r="9">
          <cell r="A9" t="str">
            <v>A</v>
          </cell>
        </row>
      </sheetData>
      <sheetData sheetId="17407">
        <row r="9">
          <cell r="A9" t="str">
            <v>A</v>
          </cell>
        </row>
      </sheetData>
      <sheetData sheetId="17408">
        <row r="9">
          <cell r="A9" t="str">
            <v>A</v>
          </cell>
        </row>
      </sheetData>
      <sheetData sheetId="17409">
        <row r="9">
          <cell r="A9" t="str">
            <v>A</v>
          </cell>
        </row>
      </sheetData>
      <sheetData sheetId="17410">
        <row r="9">
          <cell r="A9" t="str">
            <v>A</v>
          </cell>
        </row>
      </sheetData>
      <sheetData sheetId="17411">
        <row r="9">
          <cell r="A9" t="str">
            <v>A</v>
          </cell>
        </row>
      </sheetData>
      <sheetData sheetId="17412">
        <row r="9">
          <cell r="A9" t="str">
            <v>A</v>
          </cell>
        </row>
      </sheetData>
      <sheetData sheetId="17413">
        <row r="9">
          <cell r="A9" t="str">
            <v>A</v>
          </cell>
        </row>
      </sheetData>
      <sheetData sheetId="17414">
        <row r="9">
          <cell r="A9" t="str">
            <v>A</v>
          </cell>
        </row>
      </sheetData>
      <sheetData sheetId="17415">
        <row r="9">
          <cell r="A9" t="str">
            <v>A</v>
          </cell>
        </row>
      </sheetData>
      <sheetData sheetId="17416">
        <row r="9">
          <cell r="A9" t="str">
            <v>A</v>
          </cell>
        </row>
      </sheetData>
      <sheetData sheetId="17417" refreshError="1"/>
      <sheetData sheetId="17418" refreshError="1"/>
      <sheetData sheetId="17419" refreshError="1"/>
      <sheetData sheetId="17420" refreshError="1"/>
      <sheetData sheetId="17421" refreshError="1"/>
      <sheetData sheetId="17422" refreshError="1"/>
      <sheetData sheetId="17423">
        <row r="9">
          <cell r="A9" t="str">
            <v>A</v>
          </cell>
        </row>
      </sheetData>
      <sheetData sheetId="17424">
        <row r="9">
          <cell r="A9" t="str">
            <v>A</v>
          </cell>
        </row>
      </sheetData>
      <sheetData sheetId="17425">
        <row r="9">
          <cell r="A9" t="str">
            <v>A</v>
          </cell>
        </row>
      </sheetData>
      <sheetData sheetId="17426" refreshError="1"/>
      <sheetData sheetId="17427" refreshError="1"/>
      <sheetData sheetId="17428" refreshError="1"/>
      <sheetData sheetId="17429" refreshError="1"/>
      <sheetData sheetId="17430" refreshError="1"/>
      <sheetData sheetId="17431" refreshError="1"/>
      <sheetData sheetId="17432" refreshError="1"/>
      <sheetData sheetId="17433">
        <row r="9">
          <cell r="A9" t="str">
            <v>A</v>
          </cell>
        </row>
      </sheetData>
      <sheetData sheetId="17434" refreshError="1"/>
      <sheetData sheetId="17435">
        <row r="9">
          <cell r="A9" t="str">
            <v>A</v>
          </cell>
        </row>
      </sheetData>
      <sheetData sheetId="17436">
        <row r="9">
          <cell r="A9" t="str">
            <v>A</v>
          </cell>
        </row>
      </sheetData>
      <sheetData sheetId="17437">
        <row r="9">
          <cell r="A9" t="str">
            <v>A</v>
          </cell>
        </row>
      </sheetData>
      <sheetData sheetId="17438">
        <row r="9">
          <cell r="A9" t="str">
            <v>A</v>
          </cell>
        </row>
      </sheetData>
      <sheetData sheetId="17439">
        <row r="9">
          <cell r="A9" t="str">
            <v>A</v>
          </cell>
        </row>
      </sheetData>
      <sheetData sheetId="17440">
        <row r="9">
          <cell r="A9" t="str">
            <v>A</v>
          </cell>
        </row>
      </sheetData>
      <sheetData sheetId="17441">
        <row r="9">
          <cell r="A9" t="str">
            <v>A</v>
          </cell>
        </row>
      </sheetData>
      <sheetData sheetId="17442">
        <row r="9">
          <cell r="A9" t="str">
            <v>A</v>
          </cell>
        </row>
      </sheetData>
      <sheetData sheetId="17443">
        <row r="9">
          <cell r="A9" t="str">
            <v>A</v>
          </cell>
        </row>
      </sheetData>
      <sheetData sheetId="17444">
        <row r="9">
          <cell r="A9" t="str">
            <v>A</v>
          </cell>
        </row>
      </sheetData>
      <sheetData sheetId="17445">
        <row r="9">
          <cell r="A9" t="str">
            <v>A</v>
          </cell>
        </row>
      </sheetData>
      <sheetData sheetId="17446">
        <row r="9">
          <cell r="A9" t="str">
            <v>A</v>
          </cell>
        </row>
      </sheetData>
      <sheetData sheetId="17447">
        <row r="9">
          <cell r="A9" t="str">
            <v>A</v>
          </cell>
        </row>
      </sheetData>
      <sheetData sheetId="17448">
        <row r="9">
          <cell r="A9" t="str">
            <v>A</v>
          </cell>
        </row>
      </sheetData>
      <sheetData sheetId="17449">
        <row r="9">
          <cell r="A9" t="str">
            <v>A</v>
          </cell>
        </row>
      </sheetData>
      <sheetData sheetId="17450">
        <row r="9">
          <cell r="A9" t="str">
            <v>A</v>
          </cell>
        </row>
      </sheetData>
      <sheetData sheetId="17451">
        <row r="9">
          <cell r="A9" t="str">
            <v>A</v>
          </cell>
        </row>
      </sheetData>
      <sheetData sheetId="17452">
        <row r="9">
          <cell r="A9" t="str">
            <v>A</v>
          </cell>
        </row>
      </sheetData>
      <sheetData sheetId="17453">
        <row r="9">
          <cell r="A9" t="str">
            <v>A</v>
          </cell>
        </row>
      </sheetData>
      <sheetData sheetId="17454">
        <row r="9">
          <cell r="A9" t="str">
            <v>A</v>
          </cell>
        </row>
      </sheetData>
      <sheetData sheetId="17455">
        <row r="9">
          <cell r="A9" t="str">
            <v>A</v>
          </cell>
        </row>
      </sheetData>
      <sheetData sheetId="17456">
        <row r="9">
          <cell r="A9" t="str">
            <v>A</v>
          </cell>
        </row>
      </sheetData>
      <sheetData sheetId="17457">
        <row r="9">
          <cell r="A9" t="str">
            <v>A</v>
          </cell>
        </row>
      </sheetData>
      <sheetData sheetId="17458">
        <row r="9">
          <cell r="A9" t="str">
            <v>A</v>
          </cell>
        </row>
      </sheetData>
      <sheetData sheetId="17459">
        <row r="9">
          <cell r="A9" t="str">
            <v>A</v>
          </cell>
        </row>
      </sheetData>
      <sheetData sheetId="17460">
        <row r="9">
          <cell r="A9" t="str">
            <v>A</v>
          </cell>
        </row>
      </sheetData>
      <sheetData sheetId="17461">
        <row r="9">
          <cell r="A9" t="str">
            <v>A</v>
          </cell>
        </row>
      </sheetData>
      <sheetData sheetId="17462">
        <row r="9">
          <cell r="A9" t="str">
            <v>A</v>
          </cell>
        </row>
      </sheetData>
      <sheetData sheetId="17463">
        <row r="9">
          <cell r="A9" t="str">
            <v>A</v>
          </cell>
        </row>
      </sheetData>
      <sheetData sheetId="17464">
        <row r="9">
          <cell r="A9" t="str">
            <v>A</v>
          </cell>
        </row>
      </sheetData>
      <sheetData sheetId="17465">
        <row r="9">
          <cell r="A9" t="str">
            <v>A</v>
          </cell>
        </row>
      </sheetData>
      <sheetData sheetId="17466">
        <row r="9">
          <cell r="A9" t="str">
            <v>A</v>
          </cell>
        </row>
      </sheetData>
      <sheetData sheetId="17467">
        <row r="9">
          <cell r="A9" t="str">
            <v>A</v>
          </cell>
        </row>
      </sheetData>
      <sheetData sheetId="17468">
        <row r="9">
          <cell r="A9" t="str">
            <v>A</v>
          </cell>
        </row>
      </sheetData>
      <sheetData sheetId="17469">
        <row r="9">
          <cell r="A9" t="str">
            <v>A</v>
          </cell>
        </row>
      </sheetData>
      <sheetData sheetId="17470">
        <row r="9">
          <cell r="A9" t="str">
            <v>A</v>
          </cell>
        </row>
      </sheetData>
      <sheetData sheetId="17471">
        <row r="9">
          <cell r="A9" t="str">
            <v>A</v>
          </cell>
        </row>
      </sheetData>
      <sheetData sheetId="17472">
        <row r="9">
          <cell r="A9" t="str">
            <v>A</v>
          </cell>
        </row>
      </sheetData>
      <sheetData sheetId="17473">
        <row r="9">
          <cell r="A9" t="str">
            <v>A</v>
          </cell>
        </row>
      </sheetData>
      <sheetData sheetId="17474">
        <row r="9">
          <cell r="A9" t="str">
            <v>A</v>
          </cell>
        </row>
      </sheetData>
      <sheetData sheetId="17475">
        <row r="9">
          <cell r="A9" t="str">
            <v>A</v>
          </cell>
        </row>
      </sheetData>
      <sheetData sheetId="17476">
        <row r="9">
          <cell r="A9" t="str">
            <v>A</v>
          </cell>
        </row>
      </sheetData>
      <sheetData sheetId="17477">
        <row r="9">
          <cell r="A9" t="str">
            <v>A</v>
          </cell>
        </row>
      </sheetData>
      <sheetData sheetId="17478">
        <row r="9">
          <cell r="A9" t="str">
            <v>A</v>
          </cell>
        </row>
      </sheetData>
      <sheetData sheetId="17479">
        <row r="9">
          <cell r="A9" t="str">
            <v>A</v>
          </cell>
        </row>
      </sheetData>
      <sheetData sheetId="17480">
        <row r="9">
          <cell r="A9" t="str">
            <v>A</v>
          </cell>
        </row>
      </sheetData>
      <sheetData sheetId="17481">
        <row r="9">
          <cell r="A9" t="str">
            <v>A</v>
          </cell>
        </row>
      </sheetData>
      <sheetData sheetId="17482">
        <row r="9">
          <cell r="A9" t="str">
            <v>A</v>
          </cell>
        </row>
      </sheetData>
      <sheetData sheetId="17483">
        <row r="9">
          <cell r="A9" t="str">
            <v>A</v>
          </cell>
        </row>
      </sheetData>
      <sheetData sheetId="17484">
        <row r="9">
          <cell r="A9" t="str">
            <v>A</v>
          </cell>
        </row>
      </sheetData>
      <sheetData sheetId="17485">
        <row r="9">
          <cell r="A9" t="str">
            <v>A</v>
          </cell>
        </row>
      </sheetData>
      <sheetData sheetId="17486">
        <row r="9">
          <cell r="A9" t="str">
            <v>A</v>
          </cell>
        </row>
      </sheetData>
      <sheetData sheetId="17487">
        <row r="9">
          <cell r="A9" t="str">
            <v>A</v>
          </cell>
        </row>
      </sheetData>
      <sheetData sheetId="17488">
        <row r="9">
          <cell r="A9" t="str">
            <v>A</v>
          </cell>
        </row>
      </sheetData>
      <sheetData sheetId="17489">
        <row r="9">
          <cell r="A9" t="str">
            <v>A</v>
          </cell>
        </row>
      </sheetData>
      <sheetData sheetId="17490">
        <row r="9">
          <cell r="A9" t="str">
            <v>A</v>
          </cell>
        </row>
      </sheetData>
      <sheetData sheetId="17491">
        <row r="9">
          <cell r="A9" t="str">
            <v>A</v>
          </cell>
        </row>
      </sheetData>
      <sheetData sheetId="17492">
        <row r="9">
          <cell r="A9" t="str">
            <v>A</v>
          </cell>
        </row>
      </sheetData>
      <sheetData sheetId="17493">
        <row r="9">
          <cell r="A9" t="str">
            <v>A</v>
          </cell>
        </row>
      </sheetData>
      <sheetData sheetId="17494">
        <row r="9">
          <cell r="A9" t="str">
            <v>A</v>
          </cell>
        </row>
      </sheetData>
      <sheetData sheetId="17495">
        <row r="9">
          <cell r="A9" t="str">
            <v>A</v>
          </cell>
        </row>
      </sheetData>
      <sheetData sheetId="17496">
        <row r="9">
          <cell r="A9" t="str">
            <v>A</v>
          </cell>
        </row>
      </sheetData>
      <sheetData sheetId="17497">
        <row r="9">
          <cell r="A9" t="str">
            <v>A</v>
          </cell>
        </row>
      </sheetData>
      <sheetData sheetId="17498">
        <row r="9">
          <cell r="A9" t="str">
            <v>A</v>
          </cell>
        </row>
      </sheetData>
      <sheetData sheetId="17499">
        <row r="9">
          <cell r="A9" t="str">
            <v>A</v>
          </cell>
        </row>
      </sheetData>
      <sheetData sheetId="17500">
        <row r="9">
          <cell r="A9" t="str">
            <v>A</v>
          </cell>
        </row>
      </sheetData>
      <sheetData sheetId="17501">
        <row r="9">
          <cell r="A9" t="str">
            <v>A</v>
          </cell>
        </row>
      </sheetData>
      <sheetData sheetId="17502">
        <row r="9">
          <cell r="A9" t="str">
            <v>A</v>
          </cell>
        </row>
      </sheetData>
      <sheetData sheetId="17503">
        <row r="9">
          <cell r="A9" t="str">
            <v>A</v>
          </cell>
        </row>
      </sheetData>
      <sheetData sheetId="17504">
        <row r="9">
          <cell r="A9" t="str">
            <v>A</v>
          </cell>
        </row>
      </sheetData>
      <sheetData sheetId="17505">
        <row r="9">
          <cell r="A9" t="str">
            <v>A</v>
          </cell>
        </row>
      </sheetData>
      <sheetData sheetId="17506">
        <row r="9">
          <cell r="A9" t="str">
            <v>A</v>
          </cell>
        </row>
      </sheetData>
      <sheetData sheetId="17507">
        <row r="9">
          <cell r="A9" t="str">
            <v>A</v>
          </cell>
        </row>
      </sheetData>
      <sheetData sheetId="17508">
        <row r="9">
          <cell r="A9" t="str">
            <v>A</v>
          </cell>
        </row>
      </sheetData>
      <sheetData sheetId="17509">
        <row r="9">
          <cell r="A9" t="str">
            <v>A</v>
          </cell>
        </row>
      </sheetData>
      <sheetData sheetId="17510">
        <row r="9">
          <cell r="A9" t="str">
            <v>A</v>
          </cell>
        </row>
      </sheetData>
      <sheetData sheetId="17511">
        <row r="9">
          <cell r="A9" t="str">
            <v>A</v>
          </cell>
        </row>
      </sheetData>
      <sheetData sheetId="17512">
        <row r="9">
          <cell r="A9" t="str">
            <v>A</v>
          </cell>
        </row>
      </sheetData>
      <sheetData sheetId="17513">
        <row r="9">
          <cell r="A9" t="str">
            <v>A</v>
          </cell>
        </row>
      </sheetData>
      <sheetData sheetId="17514">
        <row r="9">
          <cell r="A9" t="str">
            <v>A</v>
          </cell>
        </row>
      </sheetData>
      <sheetData sheetId="17515">
        <row r="9">
          <cell r="A9" t="str">
            <v>A</v>
          </cell>
        </row>
      </sheetData>
      <sheetData sheetId="17516" refreshError="1"/>
      <sheetData sheetId="17517" refreshError="1"/>
      <sheetData sheetId="17518" refreshError="1"/>
      <sheetData sheetId="17519" refreshError="1"/>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ow r="9">
          <cell r="A9" t="str">
            <v>A</v>
          </cell>
        </row>
      </sheetData>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ow r="9">
          <cell r="A9" t="str">
            <v>A</v>
          </cell>
        </row>
      </sheetData>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ow r="9">
          <cell r="A9" t="str">
            <v>A</v>
          </cell>
        </row>
      </sheetData>
      <sheetData sheetId="17572" refreshError="1"/>
      <sheetData sheetId="17573" refreshError="1"/>
      <sheetData sheetId="17574">
        <row r="9">
          <cell r="A9" t="str">
            <v>A</v>
          </cell>
        </row>
      </sheetData>
      <sheetData sheetId="17575">
        <row r="9">
          <cell r="A9" t="str">
            <v>A</v>
          </cell>
        </row>
      </sheetData>
      <sheetData sheetId="17576" refreshError="1"/>
      <sheetData sheetId="17577" refreshError="1"/>
      <sheetData sheetId="17578" refreshError="1"/>
      <sheetData sheetId="17579">
        <row r="9">
          <cell r="A9" t="str">
            <v>A</v>
          </cell>
        </row>
      </sheetData>
      <sheetData sheetId="17580" refreshError="1"/>
      <sheetData sheetId="17581">
        <row r="9">
          <cell r="A9" t="str">
            <v>A</v>
          </cell>
        </row>
      </sheetData>
      <sheetData sheetId="17582">
        <row r="9">
          <cell r="A9" t="str">
            <v>A</v>
          </cell>
        </row>
      </sheetData>
      <sheetData sheetId="17583" refreshError="1"/>
      <sheetData sheetId="17584">
        <row r="9">
          <cell r="A9" t="str">
            <v>A</v>
          </cell>
        </row>
      </sheetData>
      <sheetData sheetId="17585">
        <row r="9">
          <cell r="A9" t="str">
            <v>A</v>
          </cell>
        </row>
      </sheetData>
      <sheetData sheetId="17586">
        <row r="9">
          <cell r="A9" t="str">
            <v>A</v>
          </cell>
        </row>
      </sheetData>
      <sheetData sheetId="17587">
        <row r="9">
          <cell r="A9" t="str">
            <v>A</v>
          </cell>
        </row>
      </sheetData>
      <sheetData sheetId="17588">
        <row r="9">
          <cell r="A9" t="str">
            <v>A</v>
          </cell>
        </row>
      </sheetData>
      <sheetData sheetId="17589">
        <row r="9">
          <cell r="A9" t="str">
            <v>A</v>
          </cell>
        </row>
      </sheetData>
      <sheetData sheetId="17590">
        <row r="9">
          <cell r="A9" t="str">
            <v>A</v>
          </cell>
        </row>
      </sheetData>
      <sheetData sheetId="17591">
        <row r="9">
          <cell r="A9" t="str">
            <v>A</v>
          </cell>
        </row>
      </sheetData>
      <sheetData sheetId="17592">
        <row r="9">
          <cell r="A9" t="str">
            <v>A</v>
          </cell>
        </row>
      </sheetData>
      <sheetData sheetId="17593">
        <row r="9">
          <cell r="A9" t="str">
            <v>A</v>
          </cell>
        </row>
      </sheetData>
      <sheetData sheetId="17594" refreshError="1"/>
      <sheetData sheetId="17595" refreshError="1"/>
      <sheetData sheetId="17596" refreshError="1"/>
      <sheetData sheetId="17597" refreshError="1"/>
      <sheetData sheetId="17598" refreshError="1"/>
      <sheetData sheetId="17599" refreshError="1"/>
      <sheetData sheetId="17600">
        <row r="9">
          <cell r="A9" t="str">
            <v>A</v>
          </cell>
        </row>
      </sheetData>
      <sheetData sheetId="17601" refreshError="1"/>
      <sheetData sheetId="17602" refreshError="1"/>
      <sheetData sheetId="17603" refreshError="1"/>
      <sheetData sheetId="17604" refreshError="1"/>
      <sheetData sheetId="17605" refreshError="1"/>
      <sheetData sheetId="17606">
        <row r="9">
          <cell r="A9" t="str">
            <v>A</v>
          </cell>
        </row>
      </sheetData>
      <sheetData sheetId="17607">
        <row r="9">
          <cell r="A9" t="str">
            <v>A</v>
          </cell>
        </row>
      </sheetData>
      <sheetData sheetId="17608">
        <row r="9">
          <cell r="A9" t="str">
            <v>A</v>
          </cell>
        </row>
      </sheetData>
      <sheetData sheetId="17609">
        <row r="9">
          <cell r="A9" t="str">
            <v>A</v>
          </cell>
        </row>
      </sheetData>
      <sheetData sheetId="17610" refreshError="1"/>
      <sheetData sheetId="17611">
        <row r="9">
          <cell r="A9" t="str">
            <v>A</v>
          </cell>
        </row>
      </sheetData>
      <sheetData sheetId="17612">
        <row r="9">
          <cell r="A9" t="str">
            <v>A</v>
          </cell>
        </row>
      </sheetData>
      <sheetData sheetId="17613" refreshError="1"/>
      <sheetData sheetId="17614" refreshError="1"/>
      <sheetData sheetId="17615" refreshError="1"/>
      <sheetData sheetId="17616" refreshError="1"/>
      <sheetData sheetId="17617">
        <row r="9">
          <cell r="A9" t="str">
            <v>A</v>
          </cell>
        </row>
      </sheetData>
      <sheetData sheetId="17618">
        <row r="9">
          <cell r="A9" t="str">
            <v>A</v>
          </cell>
        </row>
      </sheetData>
      <sheetData sheetId="17619">
        <row r="9">
          <cell r="A9" t="str">
            <v>A</v>
          </cell>
        </row>
      </sheetData>
      <sheetData sheetId="17620">
        <row r="9">
          <cell r="A9" t="str">
            <v>A</v>
          </cell>
        </row>
      </sheetData>
      <sheetData sheetId="17621">
        <row r="9">
          <cell r="A9" t="str">
            <v>A</v>
          </cell>
        </row>
      </sheetData>
      <sheetData sheetId="17622">
        <row r="9">
          <cell r="A9" t="str">
            <v>A</v>
          </cell>
        </row>
      </sheetData>
      <sheetData sheetId="17623">
        <row r="9">
          <cell r="A9" t="str">
            <v>A</v>
          </cell>
        </row>
      </sheetData>
      <sheetData sheetId="17624" refreshError="1"/>
      <sheetData sheetId="17625" refreshError="1"/>
      <sheetData sheetId="17626">
        <row r="9">
          <cell r="A9" t="str">
            <v>A</v>
          </cell>
        </row>
      </sheetData>
      <sheetData sheetId="17627">
        <row r="9">
          <cell r="A9" t="str">
            <v>A</v>
          </cell>
        </row>
      </sheetData>
      <sheetData sheetId="17628">
        <row r="9">
          <cell r="A9" t="str">
            <v>A</v>
          </cell>
        </row>
      </sheetData>
      <sheetData sheetId="17629">
        <row r="9">
          <cell r="A9" t="str">
            <v>A</v>
          </cell>
        </row>
      </sheetData>
      <sheetData sheetId="17630">
        <row r="9">
          <cell r="A9" t="str">
            <v>A</v>
          </cell>
        </row>
      </sheetData>
      <sheetData sheetId="17631">
        <row r="9">
          <cell r="A9" t="str">
            <v>A</v>
          </cell>
        </row>
      </sheetData>
      <sheetData sheetId="17632">
        <row r="9">
          <cell r="A9" t="str">
            <v>A</v>
          </cell>
        </row>
      </sheetData>
      <sheetData sheetId="17633">
        <row r="9">
          <cell r="A9" t="str">
            <v>A</v>
          </cell>
        </row>
      </sheetData>
      <sheetData sheetId="17634">
        <row r="9">
          <cell r="A9" t="str">
            <v>A</v>
          </cell>
        </row>
      </sheetData>
      <sheetData sheetId="17635">
        <row r="9">
          <cell r="A9" t="str">
            <v>A</v>
          </cell>
        </row>
      </sheetData>
      <sheetData sheetId="17636">
        <row r="9">
          <cell r="A9" t="str">
            <v>A</v>
          </cell>
        </row>
      </sheetData>
      <sheetData sheetId="17637">
        <row r="9">
          <cell r="A9" t="str">
            <v>A</v>
          </cell>
        </row>
      </sheetData>
      <sheetData sheetId="17638">
        <row r="9">
          <cell r="A9" t="str">
            <v>A</v>
          </cell>
        </row>
      </sheetData>
      <sheetData sheetId="17639">
        <row r="9">
          <cell r="A9" t="str">
            <v>A</v>
          </cell>
        </row>
      </sheetData>
      <sheetData sheetId="17640">
        <row r="9">
          <cell r="A9" t="str">
            <v>A</v>
          </cell>
        </row>
      </sheetData>
      <sheetData sheetId="17641">
        <row r="9">
          <cell r="A9" t="str">
            <v>A</v>
          </cell>
        </row>
      </sheetData>
      <sheetData sheetId="17642">
        <row r="9">
          <cell r="A9" t="str">
            <v>A</v>
          </cell>
        </row>
      </sheetData>
      <sheetData sheetId="17643">
        <row r="9">
          <cell r="A9" t="str">
            <v>A</v>
          </cell>
        </row>
      </sheetData>
      <sheetData sheetId="17644">
        <row r="9">
          <cell r="A9" t="str">
            <v>A</v>
          </cell>
        </row>
      </sheetData>
      <sheetData sheetId="17645">
        <row r="9">
          <cell r="A9" t="str">
            <v>A</v>
          </cell>
        </row>
      </sheetData>
      <sheetData sheetId="17646">
        <row r="9">
          <cell r="A9" t="str">
            <v>A</v>
          </cell>
        </row>
      </sheetData>
      <sheetData sheetId="17647">
        <row r="9">
          <cell r="A9" t="str">
            <v>A</v>
          </cell>
        </row>
      </sheetData>
      <sheetData sheetId="17648">
        <row r="9">
          <cell r="A9" t="str">
            <v>A</v>
          </cell>
        </row>
      </sheetData>
      <sheetData sheetId="17649">
        <row r="9">
          <cell r="A9" t="str">
            <v>A</v>
          </cell>
        </row>
      </sheetData>
      <sheetData sheetId="17650">
        <row r="9">
          <cell r="A9" t="str">
            <v>A</v>
          </cell>
        </row>
      </sheetData>
      <sheetData sheetId="17651">
        <row r="9">
          <cell r="A9" t="str">
            <v>A</v>
          </cell>
        </row>
      </sheetData>
      <sheetData sheetId="17652">
        <row r="9">
          <cell r="A9" t="str">
            <v>A</v>
          </cell>
        </row>
      </sheetData>
      <sheetData sheetId="17653">
        <row r="9">
          <cell r="A9" t="str">
            <v>A</v>
          </cell>
        </row>
      </sheetData>
      <sheetData sheetId="17654">
        <row r="9">
          <cell r="A9" t="str">
            <v>A</v>
          </cell>
        </row>
      </sheetData>
      <sheetData sheetId="17655">
        <row r="9">
          <cell r="A9" t="str">
            <v>A</v>
          </cell>
        </row>
      </sheetData>
      <sheetData sheetId="17656">
        <row r="9">
          <cell r="A9" t="str">
            <v>A</v>
          </cell>
        </row>
      </sheetData>
      <sheetData sheetId="17657">
        <row r="9">
          <cell r="A9" t="str">
            <v>A</v>
          </cell>
        </row>
      </sheetData>
      <sheetData sheetId="17658">
        <row r="9">
          <cell r="A9" t="str">
            <v>A</v>
          </cell>
        </row>
      </sheetData>
      <sheetData sheetId="17659">
        <row r="9">
          <cell r="A9" t="str">
            <v>A</v>
          </cell>
        </row>
      </sheetData>
      <sheetData sheetId="17660">
        <row r="9">
          <cell r="A9" t="str">
            <v>A</v>
          </cell>
        </row>
      </sheetData>
      <sheetData sheetId="17661">
        <row r="9">
          <cell r="A9" t="str">
            <v>A</v>
          </cell>
        </row>
      </sheetData>
      <sheetData sheetId="17662">
        <row r="9">
          <cell r="A9" t="str">
            <v>A</v>
          </cell>
        </row>
      </sheetData>
      <sheetData sheetId="17663">
        <row r="9">
          <cell r="A9" t="str">
            <v>A</v>
          </cell>
        </row>
      </sheetData>
      <sheetData sheetId="17664">
        <row r="9">
          <cell r="A9" t="str">
            <v>A</v>
          </cell>
        </row>
      </sheetData>
      <sheetData sheetId="17665">
        <row r="9">
          <cell r="A9" t="str">
            <v>A</v>
          </cell>
        </row>
      </sheetData>
      <sheetData sheetId="17666">
        <row r="9">
          <cell r="A9" t="str">
            <v>A</v>
          </cell>
        </row>
      </sheetData>
      <sheetData sheetId="17667">
        <row r="9">
          <cell r="A9" t="str">
            <v>A</v>
          </cell>
        </row>
      </sheetData>
      <sheetData sheetId="17668">
        <row r="9">
          <cell r="A9" t="str">
            <v>A</v>
          </cell>
        </row>
      </sheetData>
      <sheetData sheetId="17669">
        <row r="9">
          <cell r="A9" t="str">
            <v>A</v>
          </cell>
        </row>
      </sheetData>
      <sheetData sheetId="17670">
        <row r="9">
          <cell r="A9" t="str">
            <v>A</v>
          </cell>
        </row>
      </sheetData>
      <sheetData sheetId="17671">
        <row r="9">
          <cell r="A9" t="str">
            <v>A</v>
          </cell>
        </row>
      </sheetData>
      <sheetData sheetId="17672">
        <row r="9">
          <cell r="A9" t="str">
            <v>A</v>
          </cell>
        </row>
      </sheetData>
      <sheetData sheetId="17673">
        <row r="9">
          <cell r="A9" t="str">
            <v>A</v>
          </cell>
        </row>
      </sheetData>
      <sheetData sheetId="17674">
        <row r="9">
          <cell r="A9" t="str">
            <v>A</v>
          </cell>
        </row>
      </sheetData>
      <sheetData sheetId="17675">
        <row r="9">
          <cell r="A9" t="str">
            <v>A</v>
          </cell>
        </row>
      </sheetData>
      <sheetData sheetId="17676">
        <row r="9">
          <cell r="A9" t="str">
            <v>A</v>
          </cell>
        </row>
      </sheetData>
      <sheetData sheetId="17677">
        <row r="9">
          <cell r="A9" t="str">
            <v>A</v>
          </cell>
        </row>
      </sheetData>
      <sheetData sheetId="17678">
        <row r="9">
          <cell r="A9" t="str">
            <v>A</v>
          </cell>
        </row>
      </sheetData>
      <sheetData sheetId="17679">
        <row r="9">
          <cell r="A9" t="str">
            <v>A</v>
          </cell>
        </row>
      </sheetData>
      <sheetData sheetId="17680">
        <row r="9">
          <cell r="A9" t="str">
            <v>A</v>
          </cell>
        </row>
      </sheetData>
      <sheetData sheetId="17681">
        <row r="9">
          <cell r="A9" t="str">
            <v>A</v>
          </cell>
        </row>
      </sheetData>
      <sheetData sheetId="17682">
        <row r="9">
          <cell r="A9" t="str">
            <v>A</v>
          </cell>
        </row>
      </sheetData>
      <sheetData sheetId="17683">
        <row r="9">
          <cell r="A9" t="str">
            <v>A</v>
          </cell>
        </row>
      </sheetData>
      <sheetData sheetId="17684">
        <row r="9">
          <cell r="A9" t="str">
            <v>A</v>
          </cell>
        </row>
      </sheetData>
      <sheetData sheetId="17685">
        <row r="9">
          <cell r="A9" t="str">
            <v>A</v>
          </cell>
        </row>
      </sheetData>
      <sheetData sheetId="17686">
        <row r="9">
          <cell r="A9" t="str">
            <v>A</v>
          </cell>
        </row>
      </sheetData>
      <sheetData sheetId="17687">
        <row r="9">
          <cell r="A9" t="str">
            <v>A</v>
          </cell>
        </row>
      </sheetData>
      <sheetData sheetId="17688">
        <row r="9">
          <cell r="A9" t="str">
            <v>A</v>
          </cell>
        </row>
      </sheetData>
      <sheetData sheetId="17689">
        <row r="9">
          <cell r="A9" t="str">
            <v>A</v>
          </cell>
        </row>
      </sheetData>
      <sheetData sheetId="17690">
        <row r="9">
          <cell r="A9" t="str">
            <v>A</v>
          </cell>
        </row>
      </sheetData>
      <sheetData sheetId="17691">
        <row r="9">
          <cell r="A9" t="str">
            <v>A</v>
          </cell>
        </row>
      </sheetData>
      <sheetData sheetId="17692">
        <row r="9">
          <cell r="A9" t="str">
            <v>A</v>
          </cell>
        </row>
      </sheetData>
      <sheetData sheetId="17693">
        <row r="9">
          <cell r="A9" t="str">
            <v>A</v>
          </cell>
        </row>
      </sheetData>
      <sheetData sheetId="17694">
        <row r="9">
          <cell r="A9" t="str">
            <v>A</v>
          </cell>
        </row>
      </sheetData>
      <sheetData sheetId="17695">
        <row r="9">
          <cell r="A9" t="str">
            <v>A</v>
          </cell>
        </row>
      </sheetData>
      <sheetData sheetId="17696" refreshError="1"/>
      <sheetData sheetId="17697">
        <row r="9">
          <cell r="A9" t="str">
            <v>A</v>
          </cell>
        </row>
      </sheetData>
      <sheetData sheetId="17698" refreshError="1"/>
      <sheetData sheetId="17699">
        <row r="9">
          <cell r="A9" t="str">
            <v>A</v>
          </cell>
        </row>
      </sheetData>
      <sheetData sheetId="17700">
        <row r="9">
          <cell r="A9" t="str">
            <v>A</v>
          </cell>
        </row>
      </sheetData>
      <sheetData sheetId="17701">
        <row r="9">
          <cell r="A9" t="str">
            <v>A</v>
          </cell>
        </row>
      </sheetData>
      <sheetData sheetId="17702" refreshError="1"/>
      <sheetData sheetId="17703" refreshError="1"/>
      <sheetData sheetId="17704">
        <row r="9">
          <cell r="A9" t="str">
            <v>A</v>
          </cell>
        </row>
      </sheetData>
      <sheetData sheetId="17705">
        <row r="9">
          <cell r="A9" t="str">
            <v>A</v>
          </cell>
        </row>
      </sheetData>
      <sheetData sheetId="17706">
        <row r="9">
          <cell r="A9" t="str">
            <v>A</v>
          </cell>
        </row>
      </sheetData>
      <sheetData sheetId="17707">
        <row r="9">
          <cell r="A9" t="str">
            <v>A</v>
          </cell>
        </row>
      </sheetData>
      <sheetData sheetId="17708">
        <row r="9">
          <cell r="A9" t="str">
            <v>A</v>
          </cell>
        </row>
      </sheetData>
      <sheetData sheetId="17709">
        <row r="9">
          <cell r="A9" t="str">
            <v>A</v>
          </cell>
        </row>
      </sheetData>
      <sheetData sheetId="17710">
        <row r="9">
          <cell r="A9" t="str">
            <v>A</v>
          </cell>
        </row>
      </sheetData>
      <sheetData sheetId="17711">
        <row r="9">
          <cell r="A9" t="str">
            <v>A</v>
          </cell>
        </row>
      </sheetData>
      <sheetData sheetId="17712">
        <row r="9">
          <cell r="A9" t="str">
            <v>A</v>
          </cell>
        </row>
      </sheetData>
      <sheetData sheetId="17713">
        <row r="9">
          <cell r="A9" t="str">
            <v>A</v>
          </cell>
        </row>
      </sheetData>
      <sheetData sheetId="17714" refreshError="1"/>
      <sheetData sheetId="17715">
        <row r="9">
          <cell r="A9" t="str">
            <v>A</v>
          </cell>
        </row>
      </sheetData>
      <sheetData sheetId="17716">
        <row r="9">
          <cell r="A9" t="str">
            <v>A</v>
          </cell>
        </row>
      </sheetData>
      <sheetData sheetId="17717">
        <row r="9">
          <cell r="A9" t="str">
            <v>A</v>
          </cell>
        </row>
      </sheetData>
      <sheetData sheetId="17718">
        <row r="9">
          <cell r="A9" t="str">
            <v>A</v>
          </cell>
        </row>
      </sheetData>
      <sheetData sheetId="17719" refreshError="1"/>
      <sheetData sheetId="17720">
        <row r="9">
          <cell r="A9" t="str">
            <v>A</v>
          </cell>
        </row>
      </sheetData>
      <sheetData sheetId="17721">
        <row r="9">
          <cell r="A9" t="str">
            <v>A</v>
          </cell>
        </row>
      </sheetData>
      <sheetData sheetId="17722" refreshError="1"/>
      <sheetData sheetId="17723" refreshError="1"/>
      <sheetData sheetId="17724" refreshError="1"/>
      <sheetData sheetId="17725" refreshError="1"/>
      <sheetData sheetId="17726">
        <row r="9">
          <cell r="A9" t="str">
            <v>A</v>
          </cell>
        </row>
      </sheetData>
      <sheetData sheetId="17727">
        <row r="9">
          <cell r="A9" t="str">
            <v>A</v>
          </cell>
        </row>
      </sheetData>
      <sheetData sheetId="17728">
        <row r="9">
          <cell r="A9" t="str">
            <v>A</v>
          </cell>
        </row>
      </sheetData>
      <sheetData sheetId="17729">
        <row r="9">
          <cell r="A9" t="str">
            <v>A</v>
          </cell>
        </row>
      </sheetData>
      <sheetData sheetId="17730">
        <row r="9">
          <cell r="A9" t="str">
            <v>A</v>
          </cell>
        </row>
      </sheetData>
      <sheetData sheetId="17731">
        <row r="9">
          <cell r="A9" t="str">
            <v>A</v>
          </cell>
        </row>
      </sheetData>
      <sheetData sheetId="17732">
        <row r="9">
          <cell r="A9" t="str">
            <v>A</v>
          </cell>
        </row>
      </sheetData>
      <sheetData sheetId="17733" refreshError="1"/>
      <sheetData sheetId="17734" refreshError="1"/>
      <sheetData sheetId="17735">
        <row r="9">
          <cell r="A9" t="str">
            <v>A</v>
          </cell>
        </row>
      </sheetData>
      <sheetData sheetId="17736">
        <row r="9">
          <cell r="A9" t="str">
            <v>A</v>
          </cell>
        </row>
      </sheetData>
      <sheetData sheetId="17737">
        <row r="9">
          <cell r="A9" t="str">
            <v>A</v>
          </cell>
        </row>
      </sheetData>
      <sheetData sheetId="17738">
        <row r="9">
          <cell r="A9" t="str">
            <v>A</v>
          </cell>
        </row>
      </sheetData>
      <sheetData sheetId="17739">
        <row r="9">
          <cell r="A9" t="str">
            <v>A</v>
          </cell>
        </row>
      </sheetData>
      <sheetData sheetId="17740">
        <row r="9">
          <cell r="A9" t="str">
            <v>A</v>
          </cell>
        </row>
      </sheetData>
      <sheetData sheetId="17741">
        <row r="9">
          <cell r="A9" t="str">
            <v>A</v>
          </cell>
        </row>
      </sheetData>
      <sheetData sheetId="17742">
        <row r="9">
          <cell r="A9" t="str">
            <v>A</v>
          </cell>
        </row>
      </sheetData>
      <sheetData sheetId="17743">
        <row r="9">
          <cell r="A9" t="str">
            <v>A</v>
          </cell>
        </row>
      </sheetData>
      <sheetData sheetId="17744">
        <row r="9">
          <cell r="A9" t="str">
            <v>A</v>
          </cell>
        </row>
      </sheetData>
      <sheetData sheetId="17745">
        <row r="9">
          <cell r="A9" t="str">
            <v>A</v>
          </cell>
        </row>
      </sheetData>
      <sheetData sheetId="17746">
        <row r="9">
          <cell r="A9" t="str">
            <v>A</v>
          </cell>
        </row>
      </sheetData>
      <sheetData sheetId="17747">
        <row r="9">
          <cell r="A9" t="str">
            <v>A</v>
          </cell>
        </row>
      </sheetData>
      <sheetData sheetId="17748">
        <row r="9">
          <cell r="A9" t="str">
            <v>A</v>
          </cell>
        </row>
      </sheetData>
      <sheetData sheetId="17749">
        <row r="9">
          <cell r="A9" t="str">
            <v>A</v>
          </cell>
        </row>
      </sheetData>
      <sheetData sheetId="17750">
        <row r="9">
          <cell r="A9" t="str">
            <v>A</v>
          </cell>
        </row>
      </sheetData>
      <sheetData sheetId="17751">
        <row r="9">
          <cell r="A9" t="str">
            <v>A</v>
          </cell>
        </row>
      </sheetData>
      <sheetData sheetId="17752">
        <row r="9">
          <cell r="A9" t="str">
            <v>A</v>
          </cell>
        </row>
      </sheetData>
      <sheetData sheetId="17753">
        <row r="9">
          <cell r="A9" t="str">
            <v>A</v>
          </cell>
        </row>
      </sheetData>
      <sheetData sheetId="17754">
        <row r="9">
          <cell r="A9" t="str">
            <v>A</v>
          </cell>
        </row>
      </sheetData>
      <sheetData sheetId="17755">
        <row r="9">
          <cell r="A9" t="str">
            <v>A</v>
          </cell>
        </row>
      </sheetData>
      <sheetData sheetId="17756">
        <row r="9">
          <cell r="A9" t="str">
            <v>A</v>
          </cell>
        </row>
      </sheetData>
      <sheetData sheetId="17757">
        <row r="9">
          <cell r="A9" t="str">
            <v>A</v>
          </cell>
        </row>
      </sheetData>
      <sheetData sheetId="17758">
        <row r="9">
          <cell r="A9" t="str">
            <v>A</v>
          </cell>
        </row>
      </sheetData>
      <sheetData sheetId="17759">
        <row r="9">
          <cell r="A9" t="str">
            <v>A</v>
          </cell>
        </row>
      </sheetData>
      <sheetData sheetId="17760">
        <row r="9">
          <cell r="A9" t="str">
            <v>A</v>
          </cell>
        </row>
      </sheetData>
      <sheetData sheetId="17761">
        <row r="9">
          <cell r="A9" t="str">
            <v>A</v>
          </cell>
        </row>
      </sheetData>
      <sheetData sheetId="17762">
        <row r="9">
          <cell r="A9" t="str">
            <v>A</v>
          </cell>
        </row>
      </sheetData>
      <sheetData sheetId="17763">
        <row r="9">
          <cell r="A9" t="str">
            <v>A</v>
          </cell>
        </row>
      </sheetData>
      <sheetData sheetId="17764">
        <row r="9">
          <cell r="A9" t="str">
            <v>A</v>
          </cell>
        </row>
      </sheetData>
      <sheetData sheetId="17765">
        <row r="9">
          <cell r="A9" t="str">
            <v>A</v>
          </cell>
        </row>
      </sheetData>
      <sheetData sheetId="17766">
        <row r="9">
          <cell r="A9" t="str">
            <v>A</v>
          </cell>
        </row>
      </sheetData>
      <sheetData sheetId="17767">
        <row r="9">
          <cell r="A9" t="str">
            <v>A</v>
          </cell>
        </row>
      </sheetData>
      <sheetData sheetId="17768">
        <row r="9">
          <cell r="A9" t="str">
            <v>A</v>
          </cell>
        </row>
      </sheetData>
      <sheetData sheetId="17769">
        <row r="9">
          <cell r="A9" t="str">
            <v>A</v>
          </cell>
        </row>
      </sheetData>
      <sheetData sheetId="17770">
        <row r="9">
          <cell r="A9" t="str">
            <v>A</v>
          </cell>
        </row>
      </sheetData>
      <sheetData sheetId="17771">
        <row r="9">
          <cell r="A9" t="str">
            <v>A</v>
          </cell>
        </row>
      </sheetData>
      <sheetData sheetId="17772">
        <row r="9">
          <cell r="A9" t="str">
            <v>A</v>
          </cell>
        </row>
      </sheetData>
      <sheetData sheetId="17773">
        <row r="9">
          <cell r="A9" t="str">
            <v>A</v>
          </cell>
        </row>
      </sheetData>
      <sheetData sheetId="17774">
        <row r="9">
          <cell r="A9" t="str">
            <v>A</v>
          </cell>
        </row>
      </sheetData>
      <sheetData sheetId="17775">
        <row r="9">
          <cell r="A9" t="str">
            <v>A</v>
          </cell>
        </row>
      </sheetData>
      <sheetData sheetId="17776">
        <row r="9">
          <cell r="A9" t="str">
            <v>A</v>
          </cell>
        </row>
      </sheetData>
      <sheetData sheetId="17777">
        <row r="9">
          <cell r="A9" t="str">
            <v>A</v>
          </cell>
        </row>
      </sheetData>
      <sheetData sheetId="17778">
        <row r="9">
          <cell r="A9" t="str">
            <v>A</v>
          </cell>
        </row>
      </sheetData>
      <sheetData sheetId="17779">
        <row r="9">
          <cell r="A9" t="str">
            <v>A</v>
          </cell>
        </row>
      </sheetData>
      <sheetData sheetId="17780">
        <row r="9">
          <cell r="A9" t="str">
            <v>A</v>
          </cell>
        </row>
      </sheetData>
      <sheetData sheetId="17781">
        <row r="9">
          <cell r="A9" t="str">
            <v>A</v>
          </cell>
        </row>
      </sheetData>
      <sheetData sheetId="17782">
        <row r="9">
          <cell r="A9" t="str">
            <v>A</v>
          </cell>
        </row>
      </sheetData>
      <sheetData sheetId="17783">
        <row r="9">
          <cell r="A9" t="str">
            <v>A</v>
          </cell>
        </row>
      </sheetData>
      <sheetData sheetId="17784">
        <row r="9">
          <cell r="A9" t="str">
            <v>A</v>
          </cell>
        </row>
      </sheetData>
      <sheetData sheetId="17785">
        <row r="9">
          <cell r="A9" t="str">
            <v>A</v>
          </cell>
        </row>
      </sheetData>
      <sheetData sheetId="17786">
        <row r="9">
          <cell r="A9" t="str">
            <v>A</v>
          </cell>
        </row>
      </sheetData>
      <sheetData sheetId="17787">
        <row r="9">
          <cell r="A9" t="str">
            <v>A</v>
          </cell>
        </row>
      </sheetData>
      <sheetData sheetId="17788">
        <row r="9">
          <cell r="A9" t="str">
            <v>A</v>
          </cell>
        </row>
      </sheetData>
      <sheetData sheetId="17789">
        <row r="9">
          <cell r="A9" t="str">
            <v>A</v>
          </cell>
        </row>
      </sheetData>
      <sheetData sheetId="17790">
        <row r="9">
          <cell r="A9" t="str">
            <v>A</v>
          </cell>
        </row>
      </sheetData>
      <sheetData sheetId="17791">
        <row r="9">
          <cell r="A9" t="str">
            <v>A</v>
          </cell>
        </row>
      </sheetData>
      <sheetData sheetId="17792">
        <row r="9">
          <cell r="A9" t="str">
            <v>A</v>
          </cell>
        </row>
      </sheetData>
      <sheetData sheetId="17793">
        <row r="9">
          <cell r="A9" t="str">
            <v>A</v>
          </cell>
        </row>
      </sheetData>
      <sheetData sheetId="17794">
        <row r="9">
          <cell r="A9" t="str">
            <v>A</v>
          </cell>
        </row>
      </sheetData>
      <sheetData sheetId="17795">
        <row r="9">
          <cell r="A9" t="str">
            <v>A</v>
          </cell>
        </row>
      </sheetData>
      <sheetData sheetId="17796">
        <row r="9">
          <cell r="A9" t="str">
            <v>A</v>
          </cell>
        </row>
      </sheetData>
      <sheetData sheetId="17797">
        <row r="9">
          <cell r="A9" t="str">
            <v>A</v>
          </cell>
        </row>
      </sheetData>
      <sheetData sheetId="17798">
        <row r="9">
          <cell r="A9" t="str">
            <v>A</v>
          </cell>
        </row>
      </sheetData>
      <sheetData sheetId="17799">
        <row r="9">
          <cell r="A9" t="str">
            <v>A</v>
          </cell>
        </row>
      </sheetData>
      <sheetData sheetId="17800">
        <row r="9">
          <cell r="A9" t="str">
            <v>A</v>
          </cell>
        </row>
      </sheetData>
      <sheetData sheetId="17801">
        <row r="9">
          <cell r="A9" t="str">
            <v>A</v>
          </cell>
        </row>
      </sheetData>
      <sheetData sheetId="17802">
        <row r="9">
          <cell r="A9" t="str">
            <v>A</v>
          </cell>
        </row>
      </sheetData>
      <sheetData sheetId="17803">
        <row r="9">
          <cell r="A9" t="str">
            <v>A</v>
          </cell>
        </row>
      </sheetData>
      <sheetData sheetId="17804">
        <row r="9">
          <cell r="A9" t="str">
            <v>A</v>
          </cell>
        </row>
      </sheetData>
      <sheetData sheetId="17805" refreshError="1"/>
      <sheetData sheetId="17806" refreshError="1"/>
      <sheetData sheetId="17807" refreshError="1"/>
      <sheetData sheetId="17808" refreshError="1"/>
      <sheetData sheetId="17809" refreshError="1"/>
      <sheetData sheetId="17810" refreshError="1"/>
      <sheetData sheetId="17811">
        <row r="9">
          <cell r="A9" t="str">
            <v>A</v>
          </cell>
        </row>
      </sheetData>
      <sheetData sheetId="17812">
        <row r="9">
          <cell r="A9" t="str">
            <v>A</v>
          </cell>
        </row>
      </sheetData>
      <sheetData sheetId="17813">
        <row r="9">
          <cell r="A9" t="str">
            <v>A</v>
          </cell>
        </row>
      </sheetData>
      <sheetData sheetId="17814" refreshError="1"/>
      <sheetData sheetId="17815">
        <row r="9">
          <cell r="A9" t="str">
            <v>A</v>
          </cell>
        </row>
      </sheetData>
      <sheetData sheetId="17816">
        <row r="9">
          <cell r="A9" t="str">
            <v>A</v>
          </cell>
        </row>
      </sheetData>
      <sheetData sheetId="17817">
        <row r="9">
          <cell r="A9" t="str">
            <v>A</v>
          </cell>
        </row>
      </sheetData>
      <sheetData sheetId="17818">
        <row r="9">
          <cell r="A9" t="str">
            <v>A</v>
          </cell>
        </row>
      </sheetData>
      <sheetData sheetId="17819">
        <row r="9">
          <cell r="A9" t="str">
            <v>A</v>
          </cell>
        </row>
      </sheetData>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sheetData sheetId="17831">
        <row r="9">
          <cell r="A9" t="str">
            <v>A</v>
          </cell>
        </row>
      </sheetData>
      <sheetData sheetId="17832">
        <row r="9">
          <cell r="A9" t="str">
            <v>A</v>
          </cell>
        </row>
      </sheetData>
      <sheetData sheetId="17833" refreshError="1"/>
      <sheetData sheetId="17834">
        <row r="9">
          <cell r="A9" t="str">
            <v>A</v>
          </cell>
        </row>
      </sheetData>
      <sheetData sheetId="17835">
        <row r="9">
          <cell r="A9" t="str">
            <v>A</v>
          </cell>
        </row>
      </sheetData>
      <sheetData sheetId="17836">
        <row r="9">
          <cell r="A9" t="str">
            <v>A</v>
          </cell>
        </row>
      </sheetData>
      <sheetData sheetId="17837">
        <row r="9">
          <cell r="A9" t="str">
            <v>A</v>
          </cell>
        </row>
      </sheetData>
      <sheetData sheetId="17838">
        <row r="9">
          <cell r="A9" t="str">
            <v>A</v>
          </cell>
        </row>
      </sheetData>
      <sheetData sheetId="17839">
        <row r="9">
          <cell r="A9" t="str">
            <v>A</v>
          </cell>
        </row>
      </sheetData>
      <sheetData sheetId="17840">
        <row r="9">
          <cell r="A9" t="str">
            <v>A</v>
          </cell>
        </row>
      </sheetData>
      <sheetData sheetId="17841">
        <row r="9">
          <cell r="A9" t="str">
            <v>A</v>
          </cell>
        </row>
      </sheetData>
      <sheetData sheetId="17842">
        <row r="9">
          <cell r="A9" t="str">
            <v>A</v>
          </cell>
        </row>
      </sheetData>
      <sheetData sheetId="17843">
        <row r="9">
          <cell r="A9" t="str">
            <v>A</v>
          </cell>
        </row>
      </sheetData>
      <sheetData sheetId="17844">
        <row r="9">
          <cell r="A9" t="str">
            <v>A</v>
          </cell>
        </row>
      </sheetData>
      <sheetData sheetId="17845">
        <row r="9">
          <cell r="A9" t="str">
            <v>A</v>
          </cell>
        </row>
      </sheetData>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ow r="9">
          <cell r="A9" t="str">
            <v>A</v>
          </cell>
        </row>
      </sheetData>
      <sheetData sheetId="17888">
        <row r="9">
          <cell r="A9" t="str">
            <v>A</v>
          </cell>
        </row>
      </sheetData>
      <sheetData sheetId="17889">
        <row r="9">
          <cell r="A9" t="str">
            <v>A</v>
          </cell>
        </row>
      </sheetData>
      <sheetData sheetId="17890">
        <row r="9">
          <cell r="A9" t="str">
            <v>A</v>
          </cell>
        </row>
      </sheetData>
      <sheetData sheetId="17891">
        <row r="9">
          <cell r="A9" t="str">
            <v>A</v>
          </cell>
        </row>
      </sheetData>
      <sheetData sheetId="17892">
        <row r="9">
          <cell r="A9" t="str">
            <v>A</v>
          </cell>
        </row>
      </sheetData>
      <sheetData sheetId="17893">
        <row r="9">
          <cell r="A9" t="str">
            <v>A</v>
          </cell>
        </row>
      </sheetData>
      <sheetData sheetId="17894">
        <row r="9">
          <cell r="A9" t="str">
            <v>A</v>
          </cell>
        </row>
      </sheetData>
      <sheetData sheetId="17895">
        <row r="9">
          <cell r="A9" t="str">
            <v>A</v>
          </cell>
        </row>
      </sheetData>
      <sheetData sheetId="17896">
        <row r="9">
          <cell r="A9" t="str">
            <v>A</v>
          </cell>
        </row>
      </sheetData>
      <sheetData sheetId="17897">
        <row r="9">
          <cell r="A9" t="str">
            <v>A</v>
          </cell>
        </row>
      </sheetData>
      <sheetData sheetId="17898">
        <row r="9">
          <cell r="A9" t="str">
            <v>A</v>
          </cell>
        </row>
      </sheetData>
      <sheetData sheetId="17899">
        <row r="9">
          <cell r="A9" t="str">
            <v>A</v>
          </cell>
        </row>
      </sheetData>
      <sheetData sheetId="17900">
        <row r="9">
          <cell r="A9" t="str">
            <v>A</v>
          </cell>
        </row>
      </sheetData>
      <sheetData sheetId="17901">
        <row r="9">
          <cell r="A9" t="str">
            <v>A</v>
          </cell>
        </row>
      </sheetData>
      <sheetData sheetId="17902">
        <row r="9">
          <cell r="A9" t="str">
            <v>A</v>
          </cell>
        </row>
      </sheetData>
      <sheetData sheetId="17903">
        <row r="9">
          <cell r="A9" t="str">
            <v>A</v>
          </cell>
        </row>
      </sheetData>
      <sheetData sheetId="17904">
        <row r="9">
          <cell r="A9" t="str">
            <v>A</v>
          </cell>
        </row>
      </sheetData>
      <sheetData sheetId="17905">
        <row r="9">
          <cell r="A9" t="str">
            <v>A</v>
          </cell>
        </row>
      </sheetData>
      <sheetData sheetId="17906">
        <row r="9">
          <cell r="A9" t="str">
            <v>A</v>
          </cell>
        </row>
      </sheetData>
      <sheetData sheetId="17907">
        <row r="9">
          <cell r="A9" t="str">
            <v>A</v>
          </cell>
        </row>
      </sheetData>
      <sheetData sheetId="17908">
        <row r="9">
          <cell r="A9" t="str">
            <v>A</v>
          </cell>
        </row>
      </sheetData>
      <sheetData sheetId="17909">
        <row r="9">
          <cell r="A9" t="str">
            <v>A</v>
          </cell>
        </row>
      </sheetData>
      <sheetData sheetId="17910">
        <row r="9">
          <cell r="A9" t="str">
            <v>A</v>
          </cell>
        </row>
      </sheetData>
      <sheetData sheetId="17911">
        <row r="9">
          <cell r="A9" t="str">
            <v>A</v>
          </cell>
        </row>
      </sheetData>
      <sheetData sheetId="17912" refreshError="1"/>
      <sheetData sheetId="17913">
        <row r="9">
          <cell r="A9" t="str">
            <v>A</v>
          </cell>
        </row>
      </sheetData>
      <sheetData sheetId="17914">
        <row r="9">
          <cell r="A9" t="str">
            <v>A</v>
          </cell>
        </row>
      </sheetData>
      <sheetData sheetId="17915">
        <row r="9">
          <cell r="A9" t="str">
            <v>A</v>
          </cell>
        </row>
      </sheetData>
      <sheetData sheetId="17916">
        <row r="9">
          <cell r="A9" t="str">
            <v>A</v>
          </cell>
        </row>
      </sheetData>
      <sheetData sheetId="17917">
        <row r="9">
          <cell r="A9" t="str">
            <v>A</v>
          </cell>
        </row>
      </sheetData>
      <sheetData sheetId="17918">
        <row r="9">
          <cell r="A9" t="str">
            <v>A</v>
          </cell>
        </row>
      </sheetData>
      <sheetData sheetId="17919">
        <row r="9">
          <cell r="A9" t="str">
            <v>A</v>
          </cell>
        </row>
      </sheetData>
      <sheetData sheetId="17920">
        <row r="9">
          <cell r="A9" t="str">
            <v>A</v>
          </cell>
        </row>
      </sheetData>
      <sheetData sheetId="17921">
        <row r="9">
          <cell r="A9" t="str">
            <v>A</v>
          </cell>
        </row>
      </sheetData>
      <sheetData sheetId="17922">
        <row r="9">
          <cell r="A9" t="str">
            <v>A</v>
          </cell>
        </row>
      </sheetData>
      <sheetData sheetId="17923">
        <row r="9">
          <cell r="A9" t="str">
            <v>A</v>
          </cell>
        </row>
      </sheetData>
      <sheetData sheetId="17924">
        <row r="9">
          <cell r="A9" t="str">
            <v>A</v>
          </cell>
        </row>
      </sheetData>
      <sheetData sheetId="17925">
        <row r="9">
          <cell r="A9" t="str">
            <v>A</v>
          </cell>
        </row>
      </sheetData>
      <sheetData sheetId="17926">
        <row r="9">
          <cell r="A9" t="str">
            <v>A</v>
          </cell>
        </row>
      </sheetData>
      <sheetData sheetId="17927">
        <row r="9">
          <cell r="A9" t="str">
            <v>A</v>
          </cell>
        </row>
      </sheetData>
      <sheetData sheetId="17928">
        <row r="9">
          <cell r="A9" t="str">
            <v>A</v>
          </cell>
        </row>
      </sheetData>
      <sheetData sheetId="17929">
        <row r="9">
          <cell r="A9" t="str">
            <v>A</v>
          </cell>
        </row>
      </sheetData>
      <sheetData sheetId="17930">
        <row r="9">
          <cell r="A9" t="str">
            <v>A</v>
          </cell>
        </row>
      </sheetData>
      <sheetData sheetId="17931">
        <row r="9">
          <cell r="A9" t="str">
            <v>A</v>
          </cell>
        </row>
      </sheetData>
      <sheetData sheetId="17932">
        <row r="9">
          <cell r="A9" t="str">
            <v>A</v>
          </cell>
        </row>
      </sheetData>
      <sheetData sheetId="17933">
        <row r="9">
          <cell r="A9" t="str">
            <v>A</v>
          </cell>
        </row>
      </sheetData>
      <sheetData sheetId="17934">
        <row r="9">
          <cell r="A9" t="str">
            <v>A</v>
          </cell>
        </row>
      </sheetData>
      <sheetData sheetId="17935">
        <row r="9">
          <cell r="A9" t="str">
            <v>A</v>
          </cell>
        </row>
      </sheetData>
      <sheetData sheetId="17936">
        <row r="9">
          <cell r="A9" t="str">
            <v>A</v>
          </cell>
        </row>
      </sheetData>
      <sheetData sheetId="17937">
        <row r="9">
          <cell r="A9" t="str">
            <v>A</v>
          </cell>
        </row>
      </sheetData>
      <sheetData sheetId="17938">
        <row r="9">
          <cell r="A9" t="str">
            <v>A</v>
          </cell>
        </row>
      </sheetData>
      <sheetData sheetId="17939">
        <row r="9">
          <cell r="A9" t="str">
            <v>A</v>
          </cell>
        </row>
      </sheetData>
      <sheetData sheetId="17940">
        <row r="9">
          <cell r="A9" t="str">
            <v>A</v>
          </cell>
        </row>
      </sheetData>
      <sheetData sheetId="17941">
        <row r="9">
          <cell r="A9" t="str">
            <v>A</v>
          </cell>
        </row>
      </sheetData>
      <sheetData sheetId="17942">
        <row r="9">
          <cell r="A9" t="str">
            <v>A</v>
          </cell>
        </row>
      </sheetData>
      <sheetData sheetId="17943">
        <row r="9">
          <cell r="A9" t="str">
            <v>A</v>
          </cell>
        </row>
      </sheetData>
      <sheetData sheetId="17944">
        <row r="9">
          <cell r="A9" t="str">
            <v>A</v>
          </cell>
        </row>
      </sheetData>
      <sheetData sheetId="17945">
        <row r="9">
          <cell r="A9" t="str">
            <v>A</v>
          </cell>
        </row>
      </sheetData>
      <sheetData sheetId="17946">
        <row r="9">
          <cell r="A9" t="str">
            <v>A</v>
          </cell>
        </row>
      </sheetData>
      <sheetData sheetId="17947">
        <row r="9">
          <cell r="A9" t="str">
            <v>A</v>
          </cell>
        </row>
      </sheetData>
      <sheetData sheetId="17948">
        <row r="9">
          <cell r="A9" t="str">
            <v>A</v>
          </cell>
        </row>
      </sheetData>
      <sheetData sheetId="17949">
        <row r="9">
          <cell r="A9" t="str">
            <v>A</v>
          </cell>
        </row>
      </sheetData>
      <sheetData sheetId="17950">
        <row r="9">
          <cell r="A9" t="str">
            <v>A</v>
          </cell>
        </row>
      </sheetData>
      <sheetData sheetId="17951">
        <row r="9">
          <cell r="A9" t="str">
            <v>A</v>
          </cell>
        </row>
      </sheetData>
      <sheetData sheetId="17952">
        <row r="9">
          <cell r="A9" t="str">
            <v>A</v>
          </cell>
        </row>
      </sheetData>
      <sheetData sheetId="17953">
        <row r="9">
          <cell r="A9" t="str">
            <v>A</v>
          </cell>
        </row>
      </sheetData>
      <sheetData sheetId="17954">
        <row r="9">
          <cell r="A9" t="str">
            <v>A</v>
          </cell>
        </row>
      </sheetData>
      <sheetData sheetId="17955">
        <row r="9">
          <cell r="A9" t="str">
            <v>A</v>
          </cell>
        </row>
      </sheetData>
      <sheetData sheetId="17956">
        <row r="9">
          <cell r="A9" t="str">
            <v>A</v>
          </cell>
        </row>
      </sheetData>
      <sheetData sheetId="17957">
        <row r="9">
          <cell r="A9" t="str">
            <v>A</v>
          </cell>
        </row>
      </sheetData>
      <sheetData sheetId="17958">
        <row r="9">
          <cell r="A9" t="str">
            <v>A</v>
          </cell>
        </row>
      </sheetData>
      <sheetData sheetId="17959">
        <row r="9">
          <cell r="A9" t="str">
            <v>A</v>
          </cell>
        </row>
      </sheetData>
      <sheetData sheetId="17960">
        <row r="9">
          <cell r="A9" t="str">
            <v>A</v>
          </cell>
        </row>
      </sheetData>
      <sheetData sheetId="17961">
        <row r="9">
          <cell r="A9" t="str">
            <v>A</v>
          </cell>
        </row>
      </sheetData>
      <sheetData sheetId="17962">
        <row r="9">
          <cell r="A9" t="str">
            <v>A</v>
          </cell>
        </row>
      </sheetData>
      <sheetData sheetId="17963">
        <row r="9">
          <cell r="A9" t="str">
            <v>A</v>
          </cell>
        </row>
      </sheetData>
      <sheetData sheetId="17964">
        <row r="9">
          <cell r="A9" t="str">
            <v>A</v>
          </cell>
        </row>
      </sheetData>
      <sheetData sheetId="17965">
        <row r="9">
          <cell r="A9" t="str">
            <v>A</v>
          </cell>
        </row>
      </sheetData>
      <sheetData sheetId="17966">
        <row r="9">
          <cell r="A9" t="str">
            <v>A</v>
          </cell>
        </row>
      </sheetData>
      <sheetData sheetId="17967">
        <row r="9">
          <cell r="A9" t="str">
            <v>A</v>
          </cell>
        </row>
      </sheetData>
      <sheetData sheetId="17968">
        <row r="9">
          <cell r="A9" t="str">
            <v>A</v>
          </cell>
        </row>
      </sheetData>
      <sheetData sheetId="17969">
        <row r="9">
          <cell r="A9" t="str">
            <v>A</v>
          </cell>
        </row>
      </sheetData>
      <sheetData sheetId="17970">
        <row r="9">
          <cell r="A9" t="str">
            <v>A</v>
          </cell>
        </row>
      </sheetData>
      <sheetData sheetId="17971">
        <row r="9">
          <cell r="A9" t="str">
            <v>A</v>
          </cell>
        </row>
      </sheetData>
      <sheetData sheetId="17972">
        <row r="9">
          <cell r="A9" t="str">
            <v>A</v>
          </cell>
        </row>
      </sheetData>
      <sheetData sheetId="17973">
        <row r="9">
          <cell r="A9" t="str">
            <v>A</v>
          </cell>
        </row>
      </sheetData>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ow r="9">
          <cell r="A9" t="str">
            <v>A</v>
          </cell>
        </row>
      </sheetData>
      <sheetData sheetId="17983">
        <row r="9">
          <cell r="A9" t="str">
            <v>A</v>
          </cell>
        </row>
      </sheetData>
      <sheetData sheetId="17984">
        <row r="9">
          <cell r="A9" t="str">
            <v>A</v>
          </cell>
        </row>
      </sheetData>
      <sheetData sheetId="17985">
        <row r="9">
          <cell r="A9" t="str">
            <v>A</v>
          </cell>
        </row>
      </sheetData>
      <sheetData sheetId="17986">
        <row r="9">
          <cell r="A9" t="str">
            <v>A</v>
          </cell>
        </row>
      </sheetData>
      <sheetData sheetId="17987">
        <row r="9">
          <cell r="A9" t="str">
            <v>A</v>
          </cell>
        </row>
      </sheetData>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ow r="9">
          <cell r="A9" t="str">
            <v>A</v>
          </cell>
        </row>
      </sheetData>
      <sheetData sheetId="17998">
        <row r="9">
          <cell r="A9" t="str">
            <v>A</v>
          </cell>
        </row>
      </sheetData>
      <sheetData sheetId="17999">
        <row r="9">
          <cell r="A9" t="str">
            <v>A</v>
          </cell>
        </row>
      </sheetData>
      <sheetData sheetId="18000">
        <row r="9">
          <cell r="A9" t="str">
            <v>A</v>
          </cell>
        </row>
      </sheetData>
      <sheetData sheetId="18001">
        <row r="9">
          <cell r="A9" t="str">
            <v>A</v>
          </cell>
        </row>
      </sheetData>
      <sheetData sheetId="18002">
        <row r="9">
          <cell r="A9" t="str">
            <v>A</v>
          </cell>
        </row>
      </sheetData>
      <sheetData sheetId="18003">
        <row r="9">
          <cell r="A9" t="str">
            <v>A</v>
          </cell>
        </row>
      </sheetData>
      <sheetData sheetId="18004">
        <row r="9">
          <cell r="A9" t="str">
            <v>A</v>
          </cell>
        </row>
      </sheetData>
      <sheetData sheetId="18005">
        <row r="9">
          <cell r="A9" t="str">
            <v>A</v>
          </cell>
        </row>
      </sheetData>
      <sheetData sheetId="18006">
        <row r="9">
          <cell r="A9" t="str">
            <v>A</v>
          </cell>
        </row>
      </sheetData>
      <sheetData sheetId="18007">
        <row r="9">
          <cell r="A9" t="str">
            <v>A</v>
          </cell>
        </row>
      </sheetData>
      <sheetData sheetId="18008">
        <row r="9">
          <cell r="A9" t="str">
            <v>A</v>
          </cell>
        </row>
      </sheetData>
      <sheetData sheetId="18009">
        <row r="9">
          <cell r="A9" t="str">
            <v>A</v>
          </cell>
        </row>
      </sheetData>
      <sheetData sheetId="18010">
        <row r="9">
          <cell r="A9" t="str">
            <v>A</v>
          </cell>
        </row>
      </sheetData>
      <sheetData sheetId="18011">
        <row r="9">
          <cell r="A9" t="str">
            <v>A</v>
          </cell>
        </row>
      </sheetData>
      <sheetData sheetId="18012">
        <row r="9">
          <cell r="A9" t="str">
            <v>A</v>
          </cell>
        </row>
      </sheetData>
      <sheetData sheetId="18013">
        <row r="9">
          <cell r="A9" t="str">
            <v>A</v>
          </cell>
        </row>
      </sheetData>
      <sheetData sheetId="18014">
        <row r="9">
          <cell r="A9" t="str">
            <v>A</v>
          </cell>
        </row>
      </sheetData>
      <sheetData sheetId="18015">
        <row r="9">
          <cell r="A9" t="str">
            <v>A</v>
          </cell>
        </row>
      </sheetData>
      <sheetData sheetId="18016">
        <row r="9">
          <cell r="A9" t="str">
            <v>A</v>
          </cell>
        </row>
      </sheetData>
      <sheetData sheetId="18017">
        <row r="9">
          <cell r="A9" t="str">
            <v>A</v>
          </cell>
        </row>
      </sheetData>
      <sheetData sheetId="18018">
        <row r="9">
          <cell r="A9" t="str">
            <v>A</v>
          </cell>
        </row>
      </sheetData>
      <sheetData sheetId="18019">
        <row r="9">
          <cell r="A9" t="str">
            <v>A</v>
          </cell>
        </row>
      </sheetData>
      <sheetData sheetId="18020">
        <row r="9">
          <cell r="A9" t="str">
            <v>A</v>
          </cell>
        </row>
      </sheetData>
      <sheetData sheetId="18021">
        <row r="9">
          <cell r="A9" t="str">
            <v>A</v>
          </cell>
        </row>
      </sheetData>
      <sheetData sheetId="18022">
        <row r="9">
          <cell r="A9" t="str">
            <v>A</v>
          </cell>
        </row>
      </sheetData>
      <sheetData sheetId="18023">
        <row r="9">
          <cell r="A9" t="str">
            <v>A</v>
          </cell>
        </row>
      </sheetData>
      <sheetData sheetId="18024">
        <row r="9">
          <cell r="A9" t="str">
            <v>A</v>
          </cell>
        </row>
      </sheetData>
      <sheetData sheetId="18025">
        <row r="9">
          <cell r="A9" t="str">
            <v>A</v>
          </cell>
        </row>
      </sheetData>
      <sheetData sheetId="18026">
        <row r="9">
          <cell r="A9" t="str">
            <v>A</v>
          </cell>
        </row>
      </sheetData>
      <sheetData sheetId="18027">
        <row r="9">
          <cell r="A9" t="str">
            <v>A</v>
          </cell>
        </row>
      </sheetData>
      <sheetData sheetId="18028">
        <row r="9">
          <cell r="A9" t="str">
            <v>A</v>
          </cell>
        </row>
      </sheetData>
      <sheetData sheetId="18029">
        <row r="9">
          <cell r="A9" t="str">
            <v>A</v>
          </cell>
        </row>
      </sheetData>
      <sheetData sheetId="18030">
        <row r="9">
          <cell r="A9" t="str">
            <v>A</v>
          </cell>
        </row>
      </sheetData>
      <sheetData sheetId="18031">
        <row r="9">
          <cell r="A9" t="str">
            <v>A</v>
          </cell>
        </row>
      </sheetData>
      <sheetData sheetId="18032">
        <row r="9">
          <cell r="A9" t="str">
            <v>A</v>
          </cell>
        </row>
      </sheetData>
      <sheetData sheetId="18033">
        <row r="9">
          <cell r="A9" t="str">
            <v>A</v>
          </cell>
        </row>
      </sheetData>
      <sheetData sheetId="18034">
        <row r="9">
          <cell r="A9" t="str">
            <v>A</v>
          </cell>
        </row>
      </sheetData>
      <sheetData sheetId="18035">
        <row r="9">
          <cell r="A9" t="str">
            <v>A</v>
          </cell>
        </row>
      </sheetData>
      <sheetData sheetId="18036">
        <row r="9">
          <cell r="A9" t="str">
            <v>A</v>
          </cell>
        </row>
      </sheetData>
      <sheetData sheetId="18037">
        <row r="9">
          <cell r="A9" t="str">
            <v>A</v>
          </cell>
        </row>
      </sheetData>
      <sheetData sheetId="18038">
        <row r="9">
          <cell r="A9" t="str">
            <v>A</v>
          </cell>
        </row>
      </sheetData>
      <sheetData sheetId="18039">
        <row r="9">
          <cell r="A9" t="str">
            <v>A</v>
          </cell>
        </row>
      </sheetData>
      <sheetData sheetId="18040">
        <row r="9">
          <cell r="A9" t="str">
            <v>A</v>
          </cell>
        </row>
      </sheetData>
      <sheetData sheetId="18041">
        <row r="9">
          <cell r="A9" t="str">
            <v>A</v>
          </cell>
        </row>
      </sheetData>
      <sheetData sheetId="18042">
        <row r="9">
          <cell r="A9" t="str">
            <v>A</v>
          </cell>
        </row>
      </sheetData>
      <sheetData sheetId="18043">
        <row r="9">
          <cell r="A9" t="str">
            <v>A</v>
          </cell>
        </row>
      </sheetData>
      <sheetData sheetId="18044">
        <row r="9">
          <cell r="A9" t="str">
            <v>A</v>
          </cell>
        </row>
      </sheetData>
      <sheetData sheetId="18045">
        <row r="9">
          <cell r="A9" t="str">
            <v>A</v>
          </cell>
        </row>
      </sheetData>
      <sheetData sheetId="18046">
        <row r="9">
          <cell r="A9" t="str">
            <v>A</v>
          </cell>
        </row>
      </sheetData>
      <sheetData sheetId="18047">
        <row r="9">
          <cell r="A9" t="str">
            <v>A</v>
          </cell>
        </row>
      </sheetData>
      <sheetData sheetId="18048">
        <row r="9">
          <cell r="A9" t="str">
            <v>A</v>
          </cell>
        </row>
      </sheetData>
      <sheetData sheetId="18049">
        <row r="9">
          <cell r="A9" t="str">
            <v>A</v>
          </cell>
        </row>
      </sheetData>
      <sheetData sheetId="18050">
        <row r="9">
          <cell r="A9" t="str">
            <v>A</v>
          </cell>
        </row>
      </sheetData>
      <sheetData sheetId="18051">
        <row r="9">
          <cell r="A9" t="str">
            <v>A</v>
          </cell>
        </row>
      </sheetData>
      <sheetData sheetId="18052">
        <row r="9">
          <cell r="A9" t="str">
            <v>A</v>
          </cell>
        </row>
      </sheetData>
      <sheetData sheetId="18053">
        <row r="9">
          <cell r="A9" t="str">
            <v>A</v>
          </cell>
        </row>
      </sheetData>
      <sheetData sheetId="18054">
        <row r="9">
          <cell r="A9" t="str">
            <v>A</v>
          </cell>
        </row>
      </sheetData>
      <sheetData sheetId="18055">
        <row r="9">
          <cell r="A9" t="str">
            <v>A</v>
          </cell>
        </row>
      </sheetData>
      <sheetData sheetId="18056">
        <row r="9">
          <cell r="A9" t="str">
            <v>A</v>
          </cell>
        </row>
      </sheetData>
      <sheetData sheetId="18057">
        <row r="9">
          <cell r="A9" t="str">
            <v>A</v>
          </cell>
        </row>
      </sheetData>
      <sheetData sheetId="18058">
        <row r="9">
          <cell r="A9" t="str">
            <v>A</v>
          </cell>
        </row>
      </sheetData>
      <sheetData sheetId="18059">
        <row r="9">
          <cell r="A9" t="str">
            <v>A</v>
          </cell>
        </row>
      </sheetData>
      <sheetData sheetId="18060">
        <row r="9">
          <cell r="A9" t="str">
            <v>A</v>
          </cell>
        </row>
      </sheetData>
      <sheetData sheetId="18061">
        <row r="9">
          <cell r="A9" t="str">
            <v>A</v>
          </cell>
        </row>
      </sheetData>
      <sheetData sheetId="18062">
        <row r="9">
          <cell r="A9" t="str">
            <v>A</v>
          </cell>
        </row>
      </sheetData>
      <sheetData sheetId="18063">
        <row r="9">
          <cell r="A9" t="str">
            <v>A</v>
          </cell>
        </row>
      </sheetData>
      <sheetData sheetId="18064">
        <row r="9">
          <cell r="A9" t="str">
            <v>A</v>
          </cell>
        </row>
      </sheetData>
      <sheetData sheetId="18065">
        <row r="9">
          <cell r="A9" t="str">
            <v>A</v>
          </cell>
        </row>
      </sheetData>
      <sheetData sheetId="18066">
        <row r="9">
          <cell r="A9" t="str">
            <v>A</v>
          </cell>
        </row>
      </sheetData>
      <sheetData sheetId="18067">
        <row r="9">
          <cell r="A9" t="str">
            <v>A</v>
          </cell>
        </row>
      </sheetData>
      <sheetData sheetId="18068">
        <row r="9">
          <cell r="A9" t="str">
            <v>A</v>
          </cell>
        </row>
      </sheetData>
      <sheetData sheetId="18069">
        <row r="9">
          <cell r="A9" t="str">
            <v>A</v>
          </cell>
        </row>
      </sheetData>
      <sheetData sheetId="18070">
        <row r="9">
          <cell r="A9" t="str">
            <v>A</v>
          </cell>
        </row>
      </sheetData>
      <sheetData sheetId="18071">
        <row r="9">
          <cell r="A9" t="str">
            <v>A</v>
          </cell>
        </row>
      </sheetData>
      <sheetData sheetId="18072">
        <row r="9">
          <cell r="A9" t="str">
            <v>A</v>
          </cell>
        </row>
      </sheetData>
      <sheetData sheetId="18073">
        <row r="9">
          <cell r="A9" t="str">
            <v>A</v>
          </cell>
        </row>
      </sheetData>
      <sheetData sheetId="18074">
        <row r="9">
          <cell r="A9" t="str">
            <v>A</v>
          </cell>
        </row>
      </sheetData>
      <sheetData sheetId="18075">
        <row r="9">
          <cell r="A9" t="str">
            <v>A</v>
          </cell>
        </row>
      </sheetData>
      <sheetData sheetId="18076">
        <row r="9">
          <cell r="A9" t="str">
            <v>A</v>
          </cell>
        </row>
      </sheetData>
      <sheetData sheetId="18077">
        <row r="9">
          <cell r="A9" t="str">
            <v>A</v>
          </cell>
        </row>
      </sheetData>
      <sheetData sheetId="18078">
        <row r="9">
          <cell r="A9" t="str">
            <v>A</v>
          </cell>
        </row>
      </sheetData>
      <sheetData sheetId="18079">
        <row r="9">
          <cell r="A9" t="str">
            <v>A</v>
          </cell>
        </row>
      </sheetData>
      <sheetData sheetId="18080">
        <row r="9">
          <cell r="A9" t="str">
            <v>A</v>
          </cell>
        </row>
      </sheetData>
      <sheetData sheetId="18081">
        <row r="9">
          <cell r="A9" t="str">
            <v>A</v>
          </cell>
        </row>
      </sheetData>
      <sheetData sheetId="18082">
        <row r="9">
          <cell r="A9" t="str">
            <v>A</v>
          </cell>
        </row>
      </sheetData>
      <sheetData sheetId="18083">
        <row r="9">
          <cell r="A9" t="str">
            <v>A</v>
          </cell>
        </row>
      </sheetData>
      <sheetData sheetId="18084">
        <row r="9">
          <cell r="A9" t="str">
            <v>A</v>
          </cell>
        </row>
      </sheetData>
      <sheetData sheetId="18085">
        <row r="9">
          <cell r="A9" t="str">
            <v>A</v>
          </cell>
        </row>
      </sheetData>
      <sheetData sheetId="18086">
        <row r="9">
          <cell r="A9" t="str">
            <v>A</v>
          </cell>
        </row>
      </sheetData>
      <sheetData sheetId="18087">
        <row r="9">
          <cell r="A9" t="str">
            <v>A</v>
          </cell>
        </row>
      </sheetData>
      <sheetData sheetId="18088">
        <row r="9">
          <cell r="A9" t="str">
            <v>A</v>
          </cell>
        </row>
      </sheetData>
      <sheetData sheetId="18089">
        <row r="9">
          <cell r="A9" t="str">
            <v>A</v>
          </cell>
        </row>
      </sheetData>
      <sheetData sheetId="18090">
        <row r="9">
          <cell r="A9" t="str">
            <v>A</v>
          </cell>
        </row>
      </sheetData>
      <sheetData sheetId="18091">
        <row r="9">
          <cell r="A9" t="str">
            <v>A</v>
          </cell>
        </row>
      </sheetData>
      <sheetData sheetId="18092">
        <row r="9">
          <cell r="A9" t="str">
            <v>A</v>
          </cell>
        </row>
      </sheetData>
      <sheetData sheetId="18093">
        <row r="9">
          <cell r="A9" t="str">
            <v>A</v>
          </cell>
        </row>
      </sheetData>
      <sheetData sheetId="18094">
        <row r="9">
          <cell r="A9" t="str">
            <v>A</v>
          </cell>
        </row>
      </sheetData>
      <sheetData sheetId="18095">
        <row r="9">
          <cell r="A9" t="str">
            <v>A</v>
          </cell>
        </row>
      </sheetData>
      <sheetData sheetId="18096">
        <row r="9">
          <cell r="A9" t="str">
            <v>A</v>
          </cell>
        </row>
      </sheetData>
      <sheetData sheetId="18097">
        <row r="9">
          <cell r="A9" t="str">
            <v>A</v>
          </cell>
        </row>
      </sheetData>
      <sheetData sheetId="18098">
        <row r="9">
          <cell r="A9" t="str">
            <v>A</v>
          </cell>
        </row>
      </sheetData>
      <sheetData sheetId="18099">
        <row r="9">
          <cell r="A9" t="str">
            <v>A</v>
          </cell>
        </row>
      </sheetData>
      <sheetData sheetId="18100">
        <row r="9">
          <cell r="A9" t="str">
            <v>A</v>
          </cell>
        </row>
      </sheetData>
      <sheetData sheetId="18101">
        <row r="9">
          <cell r="A9" t="str">
            <v>A</v>
          </cell>
        </row>
      </sheetData>
      <sheetData sheetId="18102">
        <row r="9">
          <cell r="A9" t="str">
            <v>A</v>
          </cell>
        </row>
      </sheetData>
      <sheetData sheetId="18103">
        <row r="9">
          <cell r="A9" t="str">
            <v>A</v>
          </cell>
        </row>
      </sheetData>
      <sheetData sheetId="18104">
        <row r="9">
          <cell r="A9" t="str">
            <v>A</v>
          </cell>
        </row>
      </sheetData>
      <sheetData sheetId="18105">
        <row r="9">
          <cell r="A9" t="str">
            <v>A</v>
          </cell>
        </row>
      </sheetData>
      <sheetData sheetId="18106">
        <row r="9">
          <cell r="A9" t="str">
            <v>A</v>
          </cell>
        </row>
      </sheetData>
      <sheetData sheetId="18107">
        <row r="9">
          <cell r="A9" t="str">
            <v>A</v>
          </cell>
        </row>
      </sheetData>
      <sheetData sheetId="18108">
        <row r="9">
          <cell r="A9" t="str">
            <v>A</v>
          </cell>
        </row>
      </sheetData>
      <sheetData sheetId="18109">
        <row r="9">
          <cell r="A9" t="str">
            <v>A</v>
          </cell>
        </row>
      </sheetData>
      <sheetData sheetId="18110">
        <row r="9">
          <cell r="A9" t="str">
            <v>A</v>
          </cell>
        </row>
      </sheetData>
      <sheetData sheetId="18111">
        <row r="9">
          <cell r="A9" t="str">
            <v>A</v>
          </cell>
        </row>
      </sheetData>
      <sheetData sheetId="18112">
        <row r="9">
          <cell r="A9" t="str">
            <v>A</v>
          </cell>
        </row>
      </sheetData>
      <sheetData sheetId="18113">
        <row r="9">
          <cell r="A9" t="str">
            <v>A</v>
          </cell>
        </row>
      </sheetData>
      <sheetData sheetId="18114">
        <row r="9">
          <cell r="A9" t="str">
            <v>A</v>
          </cell>
        </row>
      </sheetData>
      <sheetData sheetId="18115">
        <row r="9">
          <cell r="A9" t="str">
            <v>A</v>
          </cell>
        </row>
      </sheetData>
      <sheetData sheetId="18116">
        <row r="9">
          <cell r="A9" t="str">
            <v>A</v>
          </cell>
        </row>
      </sheetData>
      <sheetData sheetId="18117">
        <row r="9">
          <cell r="A9" t="str">
            <v>A</v>
          </cell>
        </row>
      </sheetData>
      <sheetData sheetId="18118">
        <row r="9">
          <cell r="A9" t="str">
            <v>A</v>
          </cell>
        </row>
      </sheetData>
      <sheetData sheetId="18119">
        <row r="9">
          <cell r="A9" t="str">
            <v>A</v>
          </cell>
        </row>
      </sheetData>
      <sheetData sheetId="18120">
        <row r="9">
          <cell r="A9" t="str">
            <v>A</v>
          </cell>
        </row>
      </sheetData>
      <sheetData sheetId="18121">
        <row r="9">
          <cell r="A9" t="str">
            <v>A</v>
          </cell>
        </row>
      </sheetData>
      <sheetData sheetId="18122">
        <row r="9">
          <cell r="A9" t="str">
            <v>A</v>
          </cell>
        </row>
      </sheetData>
      <sheetData sheetId="18123">
        <row r="9">
          <cell r="A9" t="str">
            <v>A</v>
          </cell>
        </row>
      </sheetData>
      <sheetData sheetId="18124">
        <row r="9">
          <cell r="A9" t="str">
            <v>A</v>
          </cell>
        </row>
      </sheetData>
      <sheetData sheetId="18125">
        <row r="9">
          <cell r="A9" t="str">
            <v>A</v>
          </cell>
        </row>
      </sheetData>
      <sheetData sheetId="18126">
        <row r="9">
          <cell r="A9" t="str">
            <v>A</v>
          </cell>
        </row>
      </sheetData>
      <sheetData sheetId="18127">
        <row r="9">
          <cell r="A9" t="str">
            <v>A</v>
          </cell>
        </row>
      </sheetData>
      <sheetData sheetId="18128">
        <row r="9">
          <cell r="A9" t="str">
            <v>A</v>
          </cell>
        </row>
      </sheetData>
      <sheetData sheetId="18129">
        <row r="9">
          <cell r="A9" t="str">
            <v>A</v>
          </cell>
        </row>
      </sheetData>
      <sheetData sheetId="18130">
        <row r="9">
          <cell r="A9" t="str">
            <v>A</v>
          </cell>
        </row>
      </sheetData>
      <sheetData sheetId="18131">
        <row r="9">
          <cell r="A9" t="str">
            <v>A</v>
          </cell>
        </row>
      </sheetData>
      <sheetData sheetId="18132">
        <row r="9">
          <cell r="A9" t="str">
            <v>A</v>
          </cell>
        </row>
      </sheetData>
      <sheetData sheetId="18133">
        <row r="9">
          <cell r="A9" t="str">
            <v>A</v>
          </cell>
        </row>
      </sheetData>
      <sheetData sheetId="18134">
        <row r="9">
          <cell r="A9" t="str">
            <v>A</v>
          </cell>
        </row>
      </sheetData>
      <sheetData sheetId="18135">
        <row r="9">
          <cell r="A9" t="str">
            <v>A</v>
          </cell>
        </row>
      </sheetData>
      <sheetData sheetId="18136">
        <row r="9">
          <cell r="A9" t="str">
            <v>A</v>
          </cell>
        </row>
      </sheetData>
      <sheetData sheetId="18137">
        <row r="9">
          <cell r="A9" t="str">
            <v>A</v>
          </cell>
        </row>
      </sheetData>
      <sheetData sheetId="18138">
        <row r="9">
          <cell r="A9" t="str">
            <v>A</v>
          </cell>
        </row>
      </sheetData>
      <sheetData sheetId="18139">
        <row r="9">
          <cell r="A9" t="str">
            <v>A</v>
          </cell>
        </row>
      </sheetData>
      <sheetData sheetId="18140">
        <row r="9">
          <cell r="A9" t="str">
            <v>A</v>
          </cell>
        </row>
      </sheetData>
      <sheetData sheetId="18141">
        <row r="9">
          <cell r="A9" t="str">
            <v>A</v>
          </cell>
        </row>
      </sheetData>
      <sheetData sheetId="18142">
        <row r="9">
          <cell r="A9" t="str">
            <v>A</v>
          </cell>
        </row>
      </sheetData>
      <sheetData sheetId="18143">
        <row r="9">
          <cell r="A9" t="str">
            <v>A</v>
          </cell>
        </row>
      </sheetData>
      <sheetData sheetId="18144">
        <row r="9">
          <cell r="A9" t="str">
            <v>A</v>
          </cell>
        </row>
      </sheetData>
      <sheetData sheetId="18145">
        <row r="9">
          <cell r="A9" t="str">
            <v>A</v>
          </cell>
        </row>
      </sheetData>
      <sheetData sheetId="18146">
        <row r="9">
          <cell r="A9" t="str">
            <v>A</v>
          </cell>
        </row>
      </sheetData>
      <sheetData sheetId="18147">
        <row r="9">
          <cell r="A9" t="str">
            <v>A</v>
          </cell>
        </row>
      </sheetData>
      <sheetData sheetId="18148">
        <row r="9">
          <cell r="A9" t="str">
            <v>A</v>
          </cell>
        </row>
      </sheetData>
      <sheetData sheetId="18149">
        <row r="9">
          <cell r="A9" t="str">
            <v>A</v>
          </cell>
        </row>
      </sheetData>
      <sheetData sheetId="18150">
        <row r="9">
          <cell r="A9" t="str">
            <v>A</v>
          </cell>
        </row>
      </sheetData>
      <sheetData sheetId="18151">
        <row r="9">
          <cell r="A9" t="str">
            <v>A</v>
          </cell>
        </row>
      </sheetData>
      <sheetData sheetId="18152">
        <row r="9">
          <cell r="A9" t="str">
            <v>A</v>
          </cell>
        </row>
      </sheetData>
      <sheetData sheetId="18153">
        <row r="9">
          <cell r="A9" t="str">
            <v>A</v>
          </cell>
        </row>
      </sheetData>
      <sheetData sheetId="18154">
        <row r="9">
          <cell r="A9" t="str">
            <v>A</v>
          </cell>
        </row>
      </sheetData>
      <sheetData sheetId="18155">
        <row r="9">
          <cell r="A9" t="str">
            <v>A</v>
          </cell>
        </row>
      </sheetData>
      <sheetData sheetId="18156">
        <row r="9">
          <cell r="A9" t="str">
            <v>A</v>
          </cell>
        </row>
      </sheetData>
      <sheetData sheetId="18157">
        <row r="9">
          <cell r="A9" t="str">
            <v>A</v>
          </cell>
        </row>
      </sheetData>
      <sheetData sheetId="18158">
        <row r="9">
          <cell r="A9" t="str">
            <v>A</v>
          </cell>
        </row>
      </sheetData>
      <sheetData sheetId="18159">
        <row r="9">
          <cell r="A9" t="str">
            <v>A</v>
          </cell>
        </row>
      </sheetData>
      <sheetData sheetId="18160">
        <row r="9">
          <cell r="A9" t="str">
            <v>A</v>
          </cell>
        </row>
      </sheetData>
      <sheetData sheetId="18161">
        <row r="9">
          <cell r="A9" t="str">
            <v>A</v>
          </cell>
        </row>
      </sheetData>
      <sheetData sheetId="18162">
        <row r="9">
          <cell r="A9" t="str">
            <v>A</v>
          </cell>
        </row>
      </sheetData>
      <sheetData sheetId="18163">
        <row r="9">
          <cell r="A9" t="str">
            <v>A</v>
          </cell>
        </row>
      </sheetData>
      <sheetData sheetId="18164">
        <row r="9">
          <cell r="A9" t="str">
            <v>A</v>
          </cell>
        </row>
      </sheetData>
      <sheetData sheetId="18165">
        <row r="9">
          <cell r="A9" t="str">
            <v>A</v>
          </cell>
        </row>
      </sheetData>
      <sheetData sheetId="18166">
        <row r="9">
          <cell r="A9" t="str">
            <v>A</v>
          </cell>
        </row>
      </sheetData>
      <sheetData sheetId="18167">
        <row r="9">
          <cell r="A9" t="str">
            <v>A</v>
          </cell>
        </row>
      </sheetData>
      <sheetData sheetId="18168">
        <row r="9">
          <cell r="A9" t="str">
            <v>A</v>
          </cell>
        </row>
      </sheetData>
      <sheetData sheetId="18169">
        <row r="9">
          <cell r="A9" t="str">
            <v>A</v>
          </cell>
        </row>
      </sheetData>
      <sheetData sheetId="18170">
        <row r="9">
          <cell r="A9" t="str">
            <v>A</v>
          </cell>
        </row>
      </sheetData>
      <sheetData sheetId="18171">
        <row r="9">
          <cell r="A9" t="str">
            <v>A</v>
          </cell>
        </row>
      </sheetData>
      <sheetData sheetId="18172">
        <row r="9">
          <cell r="A9" t="str">
            <v>A</v>
          </cell>
        </row>
      </sheetData>
      <sheetData sheetId="18173">
        <row r="9">
          <cell r="A9" t="str">
            <v>A</v>
          </cell>
        </row>
      </sheetData>
      <sheetData sheetId="18174">
        <row r="9">
          <cell r="A9" t="str">
            <v>A</v>
          </cell>
        </row>
      </sheetData>
      <sheetData sheetId="18175">
        <row r="9">
          <cell r="A9" t="str">
            <v>A</v>
          </cell>
        </row>
      </sheetData>
      <sheetData sheetId="18176">
        <row r="9">
          <cell r="A9" t="str">
            <v>A</v>
          </cell>
        </row>
      </sheetData>
      <sheetData sheetId="18177">
        <row r="9">
          <cell r="A9" t="str">
            <v>A</v>
          </cell>
        </row>
      </sheetData>
      <sheetData sheetId="18178">
        <row r="9">
          <cell r="A9" t="str">
            <v>A</v>
          </cell>
        </row>
      </sheetData>
      <sheetData sheetId="18179">
        <row r="9">
          <cell r="A9" t="str">
            <v>A</v>
          </cell>
        </row>
      </sheetData>
      <sheetData sheetId="18180">
        <row r="9">
          <cell r="A9" t="str">
            <v>A</v>
          </cell>
        </row>
      </sheetData>
      <sheetData sheetId="18181">
        <row r="9">
          <cell r="A9" t="str">
            <v>A</v>
          </cell>
        </row>
      </sheetData>
      <sheetData sheetId="18182">
        <row r="9">
          <cell r="A9" t="str">
            <v>A</v>
          </cell>
        </row>
      </sheetData>
      <sheetData sheetId="18183">
        <row r="9">
          <cell r="A9" t="str">
            <v>A</v>
          </cell>
        </row>
      </sheetData>
      <sheetData sheetId="18184">
        <row r="9">
          <cell r="A9" t="str">
            <v>A</v>
          </cell>
        </row>
      </sheetData>
      <sheetData sheetId="18185">
        <row r="9">
          <cell r="A9" t="str">
            <v>A</v>
          </cell>
        </row>
      </sheetData>
      <sheetData sheetId="18186">
        <row r="9">
          <cell r="A9" t="str">
            <v>A</v>
          </cell>
        </row>
      </sheetData>
      <sheetData sheetId="18187">
        <row r="9">
          <cell r="A9" t="str">
            <v>A</v>
          </cell>
        </row>
      </sheetData>
      <sheetData sheetId="18188">
        <row r="9">
          <cell r="A9" t="str">
            <v>A</v>
          </cell>
        </row>
      </sheetData>
      <sheetData sheetId="18189">
        <row r="9">
          <cell r="A9" t="str">
            <v>A</v>
          </cell>
        </row>
      </sheetData>
      <sheetData sheetId="18190">
        <row r="9">
          <cell r="A9" t="str">
            <v>A</v>
          </cell>
        </row>
      </sheetData>
      <sheetData sheetId="18191">
        <row r="9">
          <cell r="A9" t="str">
            <v>A</v>
          </cell>
        </row>
      </sheetData>
      <sheetData sheetId="18192">
        <row r="9">
          <cell r="A9" t="str">
            <v>A</v>
          </cell>
        </row>
      </sheetData>
      <sheetData sheetId="18193">
        <row r="9">
          <cell r="A9" t="str">
            <v>A</v>
          </cell>
        </row>
      </sheetData>
      <sheetData sheetId="18194">
        <row r="9">
          <cell r="A9" t="str">
            <v>A</v>
          </cell>
        </row>
      </sheetData>
      <sheetData sheetId="18195">
        <row r="9">
          <cell r="A9" t="str">
            <v>A</v>
          </cell>
        </row>
      </sheetData>
      <sheetData sheetId="18196">
        <row r="9">
          <cell r="A9" t="str">
            <v>A</v>
          </cell>
        </row>
      </sheetData>
      <sheetData sheetId="18197">
        <row r="9">
          <cell r="A9" t="str">
            <v>A</v>
          </cell>
        </row>
      </sheetData>
      <sheetData sheetId="18198">
        <row r="9">
          <cell r="A9" t="str">
            <v>A</v>
          </cell>
        </row>
      </sheetData>
      <sheetData sheetId="18199">
        <row r="9">
          <cell r="A9" t="str">
            <v>A</v>
          </cell>
        </row>
      </sheetData>
      <sheetData sheetId="18200">
        <row r="9">
          <cell r="A9" t="str">
            <v>A</v>
          </cell>
        </row>
      </sheetData>
      <sheetData sheetId="18201">
        <row r="9">
          <cell r="A9" t="str">
            <v>A</v>
          </cell>
        </row>
      </sheetData>
      <sheetData sheetId="18202">
        <row r="9">
          <cell r="A9" t="str">
            <v>A</v>
          </cell>
        </row>
      </sheetData>
      <sheetData sheetId="18203">
        <row r="9">
          <cell r="A9" t="str">
            <v>A</v>
          </cell>
        </row>
      </sheetData>
      <sheetData sheetId="18204">
        <row r="9">
          <cell r="A9" t="str">
            <v>A</v>
          </cell>
        </row>
      </sheetData>
      <sheetData sheetId="18205">
        <row r="9">
          <cell r="A9" t="str">
            <v>A</v>
          </cell>
        </row>
      </sheetData>
      <sheetData sheetId="18206">
        <row r="9">
          <cell r="A9" t="str">
            <v>A</v>
          </cell>
        </row>
      </sheetData>
      <sheetData sheetId="18207">
        <row r="9">
          <cell r="A9" t="str">
            <v>A</v>
          </cell>
        </row>
      </sheetData>
      <sheetData sheetId="18208">
        <row r="9">
          <cell r="A9" t="str">
            <v>A</v>
          </cell>
        </row>
      </sheetData>
      <sheetData sheetId="18209">
        <row r="9">
          <cell r="A9" t="str">
            <v>A</v>
          </cell>
        </row>
      </sheetData>
      <sheetData sheetId="18210">
        <row r="9">
          <cell r="A9" t="str">
            <v>A</v>
          </cell>
        </row>
      </sheetData>
      <sheetData sheetId="18211">
        <row r="9">
          <cell r="A9" t="str">
            <v>A</v>
          </cell>
        </row>
      </sheetData>
      <sheetData sheetId="18212">
        <row r="9">
          <cell r="A9" t="str">
            <v>A</v>
          </cell>
        </row>
      </sheetData>
      <sheetData sheetId="18213">
        <row r="9">
          <cell r="A9" t="str">
            <v>A</v>
          </cell>
        </row>
      </sheetData>
      <sheetData sheetId="18214">
        <row r="9">
          <cell r="A9" t="str">
            <v>A</v>
          </cell>
        </row>
      </sheetData>
      <sheetData sheetId="18215">
        <row r="9">
          <cell r="A9" t="str">
            <v>A</v>
          </cell>
        </row>
      </sheetData>
      <sheetData sheetId="18216">
        <row r="9">
          <cell r="A9" t="str">
            <v>A</v>
          </cell>
        </row>
      </sheetData>
      <sheetData sheetId="18217">
        <row r="9">
          <cell r="A9" t="str">
            <v>A</v>
          </cell>
        </row>
      </sheetData>
      <sheetData sheetId="18218">
        <row r="9">
          <cell r="A9" t="str">
            <v>A</v>
          </cell>
        </row>
      </sheetData>
      <sheetData sheetId="18219">
        <row r="9">
          <cell r="A9" t="str">
            <v>A</v>
          </cell>
        </row>
      </sheetData>
      <sheetData sheetId="18220">
        <row r="9">
          <cell r="A9" t="str">
            <v>A</v>
          </cell>
        </row>
      </sheetData>
      <sheetData sheetId="18221">
        <row r="9">
          <cell r="A9" t="str">
            <v>A</v>
          </cell>
        </row>
      </sheetData>
      <sheetData sheetId="18222">
        <row r="9">
          <cell r="A9" t="str">
            <v>A</v>
          </cell>
        </row>
      </sheetData>
      <sheetData sheetId="18223">
        <row r="9">
          <cell r="A9" t="str">
            <v>A</v>
          </cell>
        </row>
      </sheetData>
      <sheetData sheetId="18224">
        <row r="9">
          <cell r="A9" t="str">
            <v>A</v>
          </cell>
        </row>
      </sheetData>
      <sheetData sheetId="18225">
        <row r="9">
          <cell r="A9" t="str">
            <v>A</v>
          </cell>
        </row>
      </sheetData>
      <sheetData sheetId="18226">
        <row r="9">
          <cell r="A9" t="str">
            <v>A</v>
          </cell>
        </row>
      </sheetData>
      <sheetData sheetId="18227">
        <row r="9">
          <cell r="A9" t="str">
            <v>A</v>
          </cell>
        </row>
      </sheetData>
      <sheetData sheetId="18228">
        <row r="9">
          <cell r="A9" t="str">
            <v>A</v>
          </cell>
        </row>
      </sheetData>
      <sheetData sheetId="18229">
        <row r="9">
          <cell r="A9" t="str">
            <v>A</v>
          </cell>
        </row>
      </sheetData>
      <sheetData sheetId="18230">
        <row r="9">
          <cell r="A9" t="str">
            <v>A</v>
          </cell>
        </row>
      </sheetData>
      <sheetData sheetId="18231">
        <row r="9">
          <cell r="A9" t="str">
            <v>A</v>
          </cell>
        </row>
      </sheetData>
      <sheetData sheetId="18232">
        <row r="9">
          <cell r="A9" t="str">
            <v>A</v>
          </cell>
        </row>
      </sheetData>
      <sheetData sheetId="18233">
        <row r="9">
          <cell r="A9" t="str">
            <v>A</v>
          </cell>
        </row>
      </sheetData>
      <sheetData sheetId="18234">
        <row r="9">
          <cell r="A9" t="str">
            <v>A</v>
          </cell>
        </row>
      </sheetData>
      <sheetData sheetId="18235">
        <row r="9">
          <cell r="A9" t="str">
            <v>A</v>
          </cell>
        </row>
      </sheetData>
      <sheetData sheetId="18236">
        <row r="9">
          <cell r="A9" t="str">
            <v>A</v>
          </cell>
        </row>
      </sheetData>
      <sheetData sheetId="18237">
        <row r="9">
          <cell r="A9" t="str">
            <v>A</v>
          </cell>
        </row>
      </sheetData>
      <sheetData sheetId="18238">
        <row r="9">
          <cell r="A9" t="str">
            <v>A</v>
          </cell>
        </row>
      </sheetData>
      <sheetData sheetId="18239">
        <row r="9">
          <cell r="A9" t="str">
            <v>A</v>
          </cell>
        </row>
      </sheetData>
      <sheetData sheetId="18240">
        <row r="9">
          <cell r="A9" t="str">
            <v>A</v>
          </cell>
        </row>
      </sheetData>
      <sheetData sheetId="18241">
        <row r="9">
          <cell r="A9" t="str">
            <v>A</v>
          </cell>
        </row>
      </sheetData>
      <sheetData sheetId="18242">
        <row r="9">
          <cell r="A9" t="str">
            <v>A</v>
          </cell>
        </row>
      </sheetData>
      <sheetData sheetId="18243">
        <row r="9">
          <cell r="A9" t="str">
            <v>A</v>
          </cell>
        </row>
      </sheetData>
      <sheetData sheetId="18244">
        <row r="9">
          <cell r="A9" t="str">
            <v>A</v>
          </cell>
        </row>
      </sheetData>
      <sheetData sheetId="18245">
        <row r="9">
          <cell r="A9" t="str">
            <v>A</v>
          </cell>
        </row>
      </sheetData>
      <sheetData sheetId="18246">
        <row r="9">
          <cell r="A9" t="str">
            <v>A</v>
          </cell>
        </row>
      </sheetData>
      <sheetData sheetId="18247">
        <row r="9">
          <cell r="A9" t="str">
            <v>A</v>
          </cell>
        </row>
      </sheetData>
      <sheetData sheetId="18248">
        <row r="9">
          <cell r="A9" t="str">
            <v>A</v>
          </cell>
        </row>
      </sheetData>
      <sheetData sheetId="18249">
        <row r="9">
          <cell r="A9" t="str">
            <v>A</v>
          </cell>
        </row>
      </sheetData>
      <sheetData sheetId="18250">
        <row r="9">
          <cell r="A9" t="str">
            <v>A</v>
          </cell>
        </row>
      </sheetData>
      <sheetData sheetId="18251">
        <row r="9">
          <cell r="A9" t="str">
            <v>A</v>
          </cell>
        </row>
      </sheetData>
      <sheetData sheetId="18252">
        <row r="9">
          <cell r="A9" t="str">
            <v>A</v>
          </cell>
        </row>
      </sheetData>
      <sheetData sheetId="18253">
        <row r="9">
          <cell r="A9" t="str">
            <v>A</v>
          </cell>
        </row>
      </sheetData>
      <sheetData sheetId="18254">
        <row r="9">
          <cell r="A9" t="str">
            <v>A</v>
          </cell>
        </row>
      </sheetData>
      <sheetData sheetId="18255">
        <row r="9">
          <cell r="A9" t="str">
            <v>A</v>
          </cell>
        </row>
      </sheetData>
      <sheetData sheetId="18256">
        <row r="9">
          <cell r="A9" t="str">
            <v>A</v>
          </cell>
        </row>
      </sheetData>
      <sheetData sheetId="18257">
        <row r="9">
          <cell r="A9" t="str">
            <v>A</v>
          </cell>
        </row>
      </sheetData>
      <sheetData sheetId="18258">
        <row r="9">
          <cell r="A9" t="str">
            <v>A</v>
          </cell>
        </row>
      </sheetData>
      <sheetData sheetId="18259">
        <row r="9">
          <cell r="A9" t="str">
            <v>A</v>
          </cell>
        </row>
      </sheetData>
      <sheetData sheetId="18260">
        <row r="9">
          <cell r="A9" t="str">
            <v>A</v>
          </cell>
        </row>
      </sheetData>
      <sheetData sheetId="18261">
        <row r="9">
          <cell r="A9" t="str">
            <v>A</v>
          </cell>
        </row>
      </sheetData>
      <sheetData sheetId="18262">
        <row r="9">
          <cell r="A9" t="str">
            <v>A</v>
          </cell>
        </row>
      </sheetData>
      <sheetData sheetId="18263">
        <row r="9">
          <cell r="A9" t="str">
            <v>A</v>
          </cell>
        </row>
      </sheetData>
      <sheetData sheetId="18264">
        <row r="9">
          <cell r="A9" t="str">
            <v>A</v>
          </cell>
        </row>
      </sheetData>
      <sheetData sheetId="18265">
        <row r="9">
          <cell r="A9" t="str">
            <v>A</v>
          </cell>
        </row>
      </sheetData>
      <sheetData sheetId="18266">
        <row r="9">
          <cell r="A9" t="str">
            <v>A</v>
          </cell>
        </row>
      </sheetData>
      <sheetData sheetId="18267">
        <row r="9">
          <cell r="A9" t="str">
            <v>A</v>
          </cell>
        </row>
      </sheetData>
      <sheetData sheetId="18268">
        <row r="9">
          <cell r="A9" t="str">
            <v>A</v>
          </cell>
        </row>
      </sheetData>
      <sheetData sheetId="18269">
        <row r="9">
          <cell r="A9" t="str">
            <v>A</v>
          </cell>
        </row>
      </sheetData>
      <sheetData sheetId="18270">
        <row r="9">
          <cell r="A9" t="str">
            <v>A</v>
          </cell>
        </row>
      </sheetData>
      <sheetData sheetId="18271">
        <row r="9">
          <cell r="A9" t="str">
            <v>A</v>
          </cell>
        </row>
      </sheetData>
      <sheetData sheetId="18272">
        <row r="9">
          <cell r="A9" t="str">
            <v>A</v>
          </cell>
        </row>
      </sheetData>
      <sheetData sheetId="18273">
        <row r="9">
          <cell r="A9" t="str">
            <v>A</v>
          </cell>
        </row>
      </sheetData>
      <sheetData sheetId="18274">
        <row r="9">
          <cell r="A9" t="str">
            <v>A</v>
          </cell>
        </row>
      </sheetData>
      <sheetData sheetId="18275">
        <row r="9">
          <cell r="A9" t="str">
            <v>A</v>
          </cell>
        </row>
      </sheetData>
      <sheetData sheetId="18276">
        <row r="9">
          <cell r="A9" t="str">
            <v>A</v>
          </cell>
        </row>
      </sheetData>
      <sheetData sheetId="18277">
        <row r="9">
          <cell r="A9" t="str">
            <v>A</v>
          </cell>
        </row>
      </sheetData>
      <sheetData sheetId="18278">
        <row r="9">
          <cell r="A9" t="str">
            <v>A</v>
          </cell>
        </row>
      </sheetData>
      <sheetData sheetId="18279">
        <row r="9">
          <cell r="A9" t="str">
            <v>A</v>
          </cell>
        </row>
      </sheetData>
      <sheetData sheetId="18280">
        <row r="9">
          <cell r="A9" t="str">
            <v>A</v>
          </cell>
        </row>
      </sheetData>
      <sheetData sheetId="18281">
        <row r="9">
          <cell r="A9" t="str">
            <v>A</v>
          </cell>
        </row>
      </sheetData>
      <sheetData sheetId="18282">
        <row r="9">
          <cell r="A9" t="str">
            <v>A</v>
          </cell>
        </row>
      </sheetData>
      <sheetData sheetId="18283">
        <row r="9">
          <cell r="A9" t="str">
            <v>A</v>
          </cell>
        </row>
      </sheetData>
      <sheetData sheetId="18284">
        <row r="9">
          <cell r="A9" t="str">
            <v>A</v>
          </cell>
        </row>
      </sheetData>
      <sheetData sheetId="18285">
        <row r="9">
          <cell r="A9" t="str">
            <v>A</v>
          </cell>
        </row>
      </sheetData>
      <sheetData sheetId="18286">
        <row r="9">
          <cell r="A9" t="str">
            <v>A</v>
          </cell>
        </row>
      </sheetData>
      <sheetData sheetId="18287">
        <row r="9">
          <cell r="A9" t="str">
            <v>A</v>
          </cell>
        </row>
      </sheetData>
      <sheetData sheetId="18288">
        <row r="9">
          <cell r="A9" t="str">
            <v>A</v>
          </cell>
        </row>
      </sheetData>
      <sheetData sheetId="18289">
        <row r="9">
          <cell r="A9" t="str">
            <v>A</v>
          </cell>
        </row>
      </sheetData>
      <sheetData sheetId="18290">
        <row r="9">
          <cell r="A9" t="str">
            <v>A</v>
          </cell>
        </row>
      </sheetData>
      <sheetData sheetId="18291">
        <row r="9">
          <cell r="A9" t="str">
            <v>A</v>
          </cell>
        </row>
      </sheetData>
      <sheetData sheetId="18292">
        <row r="9">
          <cell r="A9" t="str">
            <v>A</v>
          </cell>
        </row>
      </sheetData>
      <sheetData sheetId="18293">
        <row r="9">
          <cell r="A9" t="str">
            <v>A</v>
          </cell>
        </row>
      </sheetData>
      <sheetData sheetId="18294">
        <row r="9">
          <cell r="A9" t="str">
            <v>A</v>
          </cell>
        </row>
      </sheetData>
      <sheetData sheetId="18295">
        <row r="9">
          <cell r="A9" t="str">
            <v>A</v>
          </cell>
        </row>
      </sheetData>
      <sheetData sheetId="18296">
        <row r="9">
          <cell r="A9" t="str">
            <v>A</v>
          </cell>
        </row>
      </sheetData>
      <sheetData sheetId="18297">
        <row r="9">
          <cell r="A9" t="str">
            <v>A</v>
          </cell>
        </row>
      </sheetData>
      <sheetData sheetId="18298">
        <row r="9">
          <cell r="A9" t="str">
            <v>A</v>
          </cell>
        </row>
      </sheetData>
      <sheetData sheetId="18299">
        <row r="9">
          <cell r="A9" t="str">
            <v>A</v>
          </cell>
        </row>
      </sheetData>
      <sheetData sheetId="18300">
        <row r="9">
          <cell r="A9" t="str">
            <v>A</v>
          </cell>
        </row>
      </sheetData>
      <sheetData sheetId="18301">
        <row r="9">
          <cell r="A9" t="str">
            <v>A</v>
          </cell>
        </row>
      </sheetData>
      <sheetData sheetId="18302">
        <row r="9">
          <cell r="A9" t="str">
            <v>A</v>
          </cell>
        </row>
      </sheetData>
      <sheetData sheetId="18303">
        <row r="9">
          <cell r="A9" t="str">
            <v>A</v>
          </cell>
        </row>
      </sheetData>
      <sheetData sheetId="18304">
        <row r="9">
          <cell r="A9" t="str">
            <v>A</v>
          </cell>
        </row>
      </sheetData>
      <sheetData sheetId="18305">
        <row r="9">
          <cell r="A9" t="str">
            <v>A</v>
          </cell>
        </row>
      </sheetData>
      <sheetData sheetId="18306">
        <row r="9">
          <cell r="A9" t="str">
            <v>A</v>
          </cell>
        </row>
      </sheetData>
      <sheetData sheetId="18307">
        <row r="9">
          <cell r="A9" t="str">
            <v>A</v>
          </cell>
        </row>
      </sheetData>
      <sheetData sheetId="18308">
        <row r="9">
          <cell r="A9" t="str">
            <v>A</v>
          </cell>
        </row>
      </sheetData>
      <sheetData sheetId="18309">
        <row r="9">
          <cell r="A9" t="str">
            <v>A</v>
          </cell>
        </row>
      </sheetData>
      <sheetData sheetId="18310">
        <row r="9">
          <cell r="A9" t="str">
            <v>A</v>
          </cell>
        </row>
      </sheetData>
      <sheetData sheetId="18311">
        <row r="9">
          <cell r="A9" t="str">
            <v>A</v>
          </cell>
        </row>
      </sheetData>
      <sheetData sheetId="18312">
        <row r="9">
          <cell r="A9" t="str">
            <v>A</v>
          </cell>
        </row>
      </sheetData>
      <sheetData sheetId="18313">
        <row r="9">
          <cell r="A9" t="str">
            <v>A</v>
          </cell>
        </row>
      </sheetData>
      <sheetData sheetId="18314">
        <row r="9">
          <cell r="A9" t="str">
            <v>A</v>
          </cell>
        </row>
      </sheetData>
      <sheetData sheetId="18315">
        <row r="9">
          <cell r="A9" t="str">
            <v>A</v>
          </cell>
        </row>
      </sheetData>
      <sheetData sheetId="18316">
        <row r="9">
          <cell r="A9" t="str">
            <v>A</v>
          </cell>
        </row>
      </sheetData>
      <sheetData sheetId="18317">
        <row r="9">
          <cell r="A9" t="str">
            <v>A</v>
          </cell>
        </row>
      </sheetData>
      <sheetData sheetId="18318">
        <row r="9">
          <cell r="A9" t="str">
            <v>A</v>
          </cell>
        </row>
      </sheetData>
      <sheetData sheetId="18319">
        <row r="9">
          <cell r="A9" t="str">
            <v>A</v>
          </cell>
        </row>
      </sheetData>
      <sheetData sheetId="18320">
        <row r="9">
          <cell r="A9" t="str">
            <v>A</v>
          </cell>
        </row>
      </sheetData>
      <sheetData sheetId="18321">
        <row r="9">
          <cell r="A9" t="str">
            <v>A</v>
          </cell>
        </row>
      </sheetData>
      <sheetData sheetId="18322">
        <row r="9">
          <cell r="A9" t="str">
            <v>A</v>
          </cell>
        </row>
      </sheetData>
      <sheetData sheetId="18323">
        <row r="9">
          <cell r="A9" t="str">
            <v>A</v>
          </cell>
        </row>
      </sheetData>
      <sheetData sheetId="18324">
        <row r="9">
          <cell r="A9" t="str">
            <v>A</v>
          </cell>
        </row>
      </sheetData>
      <sheetData sheetId="18325">
        <row r="9">
          <cell r="A9" t="str">
            <v>A</v>
          </cell>
        </row>
      </sheetData>
      <sheetData sheetId="18326">
        <row r="9">
          <cell r="A9" t="str">
            <v>A</v>
          </cell>
        </row>
      </sheetData>
      <sheetData sheetId="18327">
        <row r="9">
          <cell r="A9" t="str">
            <v>A</v>
          </cell>
        </row>
      </sheetData>
      <sheetData sheetId="18328">
        <row r="9">
          <cell r="A9" t="str">
            <v>A</v>
          </cell>
        </row>
      </sheetData>
      <sheetData sheetId="18329">
        <row r="9">
          <cell r="A9" t="str">
            <v>A</v>
          </cell>
        </row>
      </sheetData>
      <sheetData sheetId="18330">
        <row r="9">
          <cell r="A9" t="str">
            <v>A</v>
          </cell>
        </row>
      </sheetData>
      <sheetData sheetId="18331">
        <row r="9">
          <cell r="A9" t="str">
            <v>A</v>
          </cell>
        </row>
      </sheetData>
      <sheetData sheetId="18332">
        <row r="9">
          <cell r="A9" t="str">
            <v>A</v>
          </cell>
        </row>
      </sheetData>
      <sheetData sheetId="18333">
        <row r="9">
          <cell r="A9" t="str">
            <v>A</v>
          </cell>
        </row>
      </sheetData>
      <sheetData sheetId="18334">
        <row r="9">
          <cell r="A9" t="str">
            <v>A</v>
          </cell>
        </row>
      </sheetData>
      <sheetData sheetId="18335">
        <row r="9">
          <cell r="A9" t="str">
            <v>A</v>
          </cell>
        </row>
      </sheetData>
      <sheetData sheetId="18336">
        <row r="9">
          <cell r="A9" t="str">
            <v>A</v>
          </cell>
        </row>
      </sheetData>
      <sheetData sheetId="18337">
        <row r="9">
          <cell r="A9" t="str">
            <v>A</v>
          </cell>
        </row>
      </sheetData>
      <sheetData sheetId="18338">
        <row r="9">
          <cell r="A9" t="str">
            <v>A</v>
          </cell>
        </row>
      </sheetData>
      <sheetData sheetId="18339">
        <row r="9">
          <cell r="A9" t="str">
            <v>A</v>
          </cell>
        </row>
      </sheetData>
      <sheetData sheetId="18340">
        <row r="9">
          <cell r="A9" t="str">
            <v>A</v>
          </cell>
        </row>
      </sheetData>
      <sheetData sheetId="18341">
        <row r="9">
          <cell r="A9" t="str">
            <v>A</v>
          </cell>
        </row>
      </sheetData>
      <sheetData sheetId="18342">
        <row r="9">
          <cell r="A9" t="str">
            <v>A</v>
          </cell>
        </row>
      </sheetData>
      <sheetData sheetId="18343">
        <row r="9">
          <cell r="A9" t="str">
            <v>A</v>
          </cell>
        </row>
      </sheetData>
      <sheetData sheetId="18344">
        <row r="9">
          <cell r="A9" t="str">
            <v>A</v>
          </cell>
        </row>
      </sheetData>
      <sheetData sheetId="18345">
        <row r="9">
          <cell r="A9" t="str">
            <v>A</v>
          </cell>
        </row>
      </sheetData>
      <sheetData sheetId="18346">
        <row r="9">
          <cell r="A9" t="str">
            <v>A</v>
          </cell>
        </row>
      </sheetData>
      <sheetData sheetId="18347">
        <row r="9">
          <cell r="A9" t="str">
            <v>A</v>
          </cell>
        </row>
      </sheetData>
      <sheetData sheetId="18348">
        <row r="9">
          <cell r="A9" t="str">
            <v>A</v>
          </cell>
        </row>
      </sheetData>
      <sheetData sheetId="18349">
        <row r="9">
          <cell r="A9" t="str">
            <v>A</v>
          </cell>
        </row>
      </sheetData>
      <sheetData sheetId="18350">
        <row r="9">
          <cell r="A9" t="str">
            <v>A</v>
          </cell>
        </row>
      </sheetData>
      <sheetData sheetId="18351">
        <row r="9">
          <cell r="A9" t="str">
            <v>A</v>
          </cell>
        </row>
      </sheetData>
      <sheetData sheetId="18352">
        <row r="9">
          <cell r="A9" t="str">
            <v>A</v>
          </cell>
        </row>
      </sheetData>
      <sheetData sheetId="18353">
        <row r="9">
          <cell r="A9" t="str">
            <v>A</v>
          </cell>
        </row>
      </sheetData>
      <sheetData sheetId="18354">
        <row r="9">
          <cell r="A9" t="str">
            <v>A</v>
          </cell>
        </row>
      </sheetData>
      <sheetData sheetId="18355">
        <row r="9">
          <cell r="A9" t="str">
            <v>A</v>
          </cell>
        </row>
      </sheetData>
      <sheetData sheetId="18356">
        <row r="9">
          <cell r="A9" t="str">
            <v>A</v>
          </cell>
        </row>
      </sheetData>
      <sheetData sheetId="18357">
        <row r="9">
          <cell r="A9" t="str">
            <v>A</v>
          </cell>
        </row>
      </sheetData>
      <sheetData sheetId="18358">
        <row r="9">
          <cell r="A9" t="str">
            <v>A</v>
          </cell>
        </row>
      </sheetData>
      <sheetData sheetId="18359">
        <row r="9">
          <cell r="A9" t="str">
            <v>A</v>
          </cell>
        </row>
      </sheetData>
      <sheetData sheetId="18360">
        <row r="9">
          <cell r="A9" t="str">
            <v>A</v>
          </cell>
        </row>
      </sheetData>
      <sheetData sheetId="18361">
        <row r="9">
          <cell r="A9" t="str">
            <v>A</v>
          </cell>
        </row>
      </sheetData>
      <sheetData sheetId="18362">
        <row r="9">
          <cell r="A9" t="str">
            <v>A</v>
          </cell>
        </row>
      </sheetData>
      <sheetData sheetId="18363">
        <row r="9">
          <cell r="A9" t="str">
            <v>A</v>
          </cell>
        </row>
      </sheetData>
      <sheetData sheetId="18364">
        <row r="9">
          <cell r="A9" t="str">
            <v>A</v>
          </cell>
        </row>
      </sheetData>
      <sheetData sheetId="18365" refreshError="1"/>
      <sheetData sheetId="18366" refreshError="1"/>
      <sheetData sheetId="18367" refreshError="1"/>
      <sheetData sheetId="18368" refreshError="1"/>
      <sheetData sheetId="18369" refreshError="1"/>
      <sheetData sheetId="18370" refreshError="1"/>
      <sheetData sheetId="18371">
        <row r="9">
          <cell r="A9" t="str">
            <v>A</v>
          </cell>
        </row>
      </sheetData>
      <sheetData sheetId="18372">
        <row r="9">
          <cell r="A9" t="str">
            <v>A</v>
          </cell>
        </row>
      </sheetData>
      <sheetData sheetId="18373">
        <row r="9">
          <cell r="A9" t="str">
            <v>A</v>
          </cell>
        </row>
      </sheetData>
      <sheetData sheetId="18374">
        <row r="9">
          <cell r="A9" t="str">
            <v>A</v>
          </cell>
        </row>
      </sheetData>
      <sheetData sheetId="18375">
        <row r="9">
          <cell r="A9" t="str">
            <v>A</v>
          </cell>
        </row>
      </sheetData>
      <sheetData sheetId="18376">
        <row r="9">
          <cell r="A9" t="str">
            <v>A</v>
          </cell>
        </row>
      </sheetData>
      <sheetData sheetId="18377">
        <row r="9">
          <cell r="A9" t="str">
            <v>A</v>
          </cell>
        </row>
      </sheetData>
      <sheetData sheetId="18378">
        <row r="9">
          <cell r="A9" t="str">
            <v>A</v>
          </cell>
        </row>
      </sheetData>
      <sheetData sheetId="18379">
        <row r="9">
          <cell r="A9" t="str">
            <v>A</v>
          </cell>
        </row>
      </sheetData>
      <sheetData sheetId="18380">
        <row r="9">
          <cell r="A9" t="str">
            <v>A</v>
          </cell>
        </row>
      </sheetData>
      <sheetData sheetId="18381">
        <row r="9">
          <cell r="A9" t="str">
            <v>A</v>
          </cell>
        </row>
      </sheetData>
      <sheetData sheetId="18382">
        <row r="9">
          <cell r="A9" t="str">
            <v>A</v>
          </cell>
        </row>
      </sheetData>
      <sheetData sheetId="18383">
        <row r="9">
          <cell r="A9" t="str">
            <v>A</v>
          </cell>
        </row>
      </sheetData>
      <sheetData sheetId="18384">
        <row r="9">
          <cell r="A9" t="str">
            <v>A</v>
          </cell>
        </row>
      </sheetData>
      <sheetData sheetId="18385">
        <row r="9">
          <cell r="A9" t="str">
            <v>A</v>
          </cell>
        </row>
      </sheetData>
      <sheetData sheetId="18386">
        <row r="9">
          <cell r="A9" t="str">
            <v>A</v>
          </cell>
        </row>
      </sheetData>
      <sheetData sheetId="18387">
        <row r="9">
          <cell r="A9" t="str">
            <v>A</v>
          </cell>
        </row>
      </sheetData>
      <sheetData sheetId="18388">
        <row r="9">
          <cell r="A9" t="str">
            <v>A</v>
          </cell>
        </row>
      </sheetData>
      <sheetData sheetId="18389">
        <row r="9">
          <cell r="A9" t="str">
            <v>A</v>
          </cell>
        </row>
      </sheetData>
      <sheetData sheetId="18390">
        <row r="9">
          <cell r="A9" t="str">
            <v>A</v>
          </cell>
        </row>
      </sheetData>
      <sheetData sheetId="18391">
        <row r="9">
          <cell r="A9" t="str">
            <v>A</v>
          </cell>
        </row>
      </sheetData>
      <sheetData sheetId="18392">
        <row r="9">
          <cell r="A9" t="str">
            <v>A</v>
          </cell>
        </row>
      </sheetData>
      <sheetData sheetId="18393">
        <row r="9">
          <cell r="A9" t="str">
            <v>A</v>
          </cell>
        </row>
      </sheetData>
      <sheetData sheetId="18394">
        <row r="9">
          <cell r="A9" t="str">
            <v>A</v>
          </cell>
        </row>
      </sheetData>
      <sheetData sheetId="18395">
        <row r="9">
          <cell r="A9" t="str">
            <v>A</v>
          </cell>
        </row>
      </sheetData>
      <sheetData sheetId="18396">
        <row r="9">
          <cell r="A9" t="str">
            <v>A</v>
          </cell>
        </row>
      </sheetData>
      <sheetData sheetId="18397">
        <row r="9">
          <cell r="A9" t="str">
            <v>A</v>
          </cell>
        </row>
      </sheetData>
      <sheetData sheetId="18398">
        <row r="9">
          <cell r="A9" t="str">
            <v>A</v>
          </cell>
        </row>
      </sheetData>
      <sheetData sheetId="18399">
        <row r="9">
          <cell r="A9" t="str">
            <v>A</v>
          </cell>
        </row>
      </sheetData>
      <sheetData sheetId="18400">
        <row r="9">
          <cell r="A9" t="str">
            <v>A</v>
          </cell>
        </row>
      </sheetData>
      <sheetData sheetId="18401">
        <row r="9">
          <cell r="A9" t="str">
            <v>A</v>
          </cell>
        </row>
      </sheetData>
      <sheetData sheetId="18402">
        <row r="9">
          <cell r="A9" t="str">
            <v>A</v>
          </cell>
        </row>
      </sheetData>
      <sheetData sheetId="18403">
        <row r="9">
          <cell r="A9" t="str">
            <v>A</v>
          </cell>
        </row>
      </sheetData>
      <sheetData sheetId="18404">
        <row r="9">
          <cell r="A9" t="str">
            <v>A</v>
          </cell>
        </row>
      </sheetData>
      <sheetData sheetId="18405">
        <row r="9">
          <cell r="A9" t="str">
            <v>A</v>
          </cell>
        </row>
      </sheetData>
      <sheetData sheetId="18406">
        <row r="9">
          <cell r="A9" t="str">
            <v>A</v>
          </cell>
        </row>
      </sheetData>
      <sheetData sheetId="18407">
        <row r="9">
          <cell r="A9" t="str">
            <v>A</v>
          </cell>
        </row>
      </sheetData>
      <sheetData sheetId="18408">
        <row r="9">
          <cell r="A9" t="str">
            <v>A</v>
          </cell>
        </row>
      </sheetData>
      <sheetData sheetId="18409">
        <row r="9">
          <cell r="A9" t="str">
            <v>A</v>
          </cell>
        </row>
      </sheetData>
      <sheetData sheetId="18410">
        <row r="9">
          <cell r="A9" t="str">
            <v>A</v>
          </cell>
        </row>
      </sheetData>
      <sheetData sheetId="18411">
        <row r="9">
          <cell r="A9" t="str">
            <v>A</v>
          </cell>
        </row>
      </sheetData>
      <sheetData sheetId="18412" refreshError="1"/>
      <sheetData sheetId="18413" refreshError="1"/>
      <sheetData sheetId="18414" refreshError="1"/>
      <sheetData sheetId="18415" refreshError="1"/>
      <sheetData sheetId="18416" refreshError="1"/>
      <sheetData sheetId="18417" refreshError="1"/>
      <sheetData sheetId="18418" refreshError="1"/>
      <sheetData sheetId="18419" refreshError="1"/>
      <sheetData sheetId="18420" refreshError="1"/>
      <sheetData sheetId="18421" refreshError="1"/>
      <sheetData sheetId="18422" refreshError="1"/>
      <sheetData sheetId="18423" refreshError="1"/>
      <sheetData sheetId="18424" refreshError="1"/>
      <sheetData sheetId="18425" refreshError="1"/>
      <sheetData sheetId="18426" refreshError="1"/>
      <sheetData sheetId="18427" refreshError="1"/>
      <sheetData sheetId="18428" refreshError="1"/>
      <sheetData sheetId="18429">
        <row r="9">
          <cell r="A9" t="str">
            <v>A</v>
          </cell>
        </row>
      </sheetData>
      <sheetData sheetId="18430">
        <row r="9">
          <cell r="A9" t="str">
            <v>A</v>
          </cell>
        </row>
      </sheetData>
      <sheetData sheetId="18431">
        <row r="9">
          <cell r="A9" t="str">
            <v>A</v>
          </cell>
        </row>
      </sheetData>
      <sheetData sheetId="18432">
        <row r="9">
          <cell r="A9" t="str">
            <v>A</v>
          </cell>
        </row>
      </sheetData>
      <sheetData sheetId="18433">
        <row r="9">
          <cell r="A9" t="str">
            <v>A</v>
          </cell>
        </row>
      </sheetData>
      <sheetData sheetId="18434">
        <row r="9">
          <cell r="A9" t="str">
            <v>A</v>
          </cell>
        </row>
      </sheetData>
      <sheetData sheetId="18435">
        <row r="9">
          <cell r="A9" t="str">
            <v>A</v>
          </cell>
        </row>
      </sheetData>
      <sheetData sheetId="18436">
        <row r="9">
          <cell r="A9" t="str">
            <v>A</v>
          </cell>
        </row>
      </sheetData>
      <sheetData sheetId="18437">
        <row r="9">
          <cell r="A9" t="str">
            <v>A</v>
          </cell>
        </row>
      </sheetData>
      <sheetData sheetId="18438">
        <row r="9">
          <cell r="A9" t="str">
            <v>A</v>
          </cell>
        </row>
      </sheetData>
      <sheetData sheetId="18439">
        <row r="9">
          <cell r="A9" t="str">
            <v>A</v>
          </cell>
        </row>
      </sheetData>
      <sheetData sheetId="18440">
        <row r="9">
          <cell r="A9" t="str">
            <v>A</v>
          </cell>
        </row>
      </sheetData>
      <sheetData sheetId="18441">
        <row r="9">
          <cell r="A9" t="str">
            <v>A</v>
          </cell>
        </row>
      </sheetData>
      <sheetData sheetId="18442">
        <row r="9">
          <cell r="A9" t="str">
            <v>A</v>
          </cell>
        </row>
      </sheetData>
      <sheetData sheetId="18443">
        <row r="9">
          <cell r="A9" t="str">
            <v>A</v>
          </cell>
        </row>
      </sheetData>
      <sheetData sheetId="18444">
        <row r="9">
          <cell r="A9" t="str">
            <v>A</v>
          </cell>
        </row>
      </sheetData>
      <sheetData sheetId="18445">
        <row r="9">
          <cell r="A9" t="str">
            <v>A</v>
          </cell>
        </row>
      </sheetData>
      <sheetData sheetId="18446">
        <row r="9">
          <cell r="A9" t="str">
            <v>A</v>
          </cell>
        </row>
      </sheetData>
      <sheetData sheetId="18447">
        <row r="9">
          <cell r="A9" t="str">
            <v>A</v>
          </cell>
        </row>
      </sheetData>
      <sheetData sheetId="18448">
        <row r="9">
          <cell r="A9" t="str">
            <v>A</v>
          </cell>
        </row>
      </sheetData>
      <sheetData sheetId="18449">
        <row r="9">
          <cell r="A9" t="str">
            <v>A</v>
          </cell>
        </row>
      </sheetData>
      <sheetData sheetId="18450">
        <row r="9">
          <cell r="A9" t="str">
            <v>A</v>
          </cell>
        </row>
      </sheetData>
      <sheetData sheetId="18451">
        <row r="9">
          <cell r="A9" t="str">
            <v>A</v>
          </cell>
        </row>
      </sheetData>
      <sheetData sheetId="18452">
        <row r="9">
          <cell r="A9" t="str">
            <v>A</v>
          </cell>
        </row>
      </sheetData>
      <sheetData sheetId="18453">
        <row r="9">
          <cell r="A9" t="str">
            <v>A</v>
          </cell>
        </row>
      </sheetData>
      <sheetData sheetId="18454">
        <row r="9">
          <cell r="A9" t="str">
            <v>A</v>
          </cell>
        </row>
      </sheetData>
      <sheetData sheetId="18455">
        <row r="9">
          <cell r="A9" t="str">
            <v>A</v>
          </cell>
        </row>
      </sheetData>
      <sheetData sheetId="18456">
        <row r="9">
          <cell r="A9" t="str">
            <v>A</v>
          </cell>
        </row>
      </sheetData>
      <sheetData sheetId="18457">
        <row r="9">
          <cell r="A9" t="str">
            <v>A</v>
          </cell>
        </row>
      </sheetData>
      <sheetData sheetId="18458">
        <row r="9">
          <cell r="A9" t="str">
            <v>A</v>
          </cell>
        </row>
      </sheetData>
      <sheetData sheetId="18459">
        <row r="9">
          <cell r="A9" t="str">
            <v>A</v>
          </cell>
        </row>
      </sheetData>
      <sheetData sheetId="18460">
        <row r="9">
          <cell r="A9" t="str">
            <v>A</v>
          </cell>
        </row>
      </sheetData>
      <sheetData sheetId="18461">
        <row r="9">
          <cell r="A9" t="str">
            <v>A</v>
          </cell>
        </row>
      </sheetData>
      <sheetData sheetId="18462">
        <row r="9">
          <cell r="A9" t="str">
            <v>A</v>
          </cell>
        </row>
      </sheetData>
      <sheetData sheetId="18463">
        <row r="9">
          <cell r="A9" t="str">
            <v>A</v>
          </cell>
        </row>
      </sheetData>
      <sheetData sheetId="18464">
        <row r="9">
          <cell r="A9" t="str">
            <v>A</v>
          </cell>
        </row>
      </sheetData>
      <sheetData sheetId="18465">
        <row r="9">
          <cell r="A9" t="str">
            <v>A</v>
          </cell>
        </row>
      </sheetData>
      <sheetData sheetId="18466">
        <row r="9">
          <cell r="A9" t="str">
            <v>A</v>
          </cell>
        </row>
      </sheetData>
      <sheetData sheetId="18467">
        <row r="9">
          <cell r="A9" t="str">
            <v>A</v>
          </cell>
        </row>
      </sheetData>
      <sheetData sheetId="18468">
        <row r="9">
          <cell r="A9" t="str">
            <v>A</v>
          </cell>
        </row>
      </sheetData>
      <sheetData sheetId="18469">
        <row r="9">
          <cell r="A9" t="str">
            <v>A</v>
          </cell>
        </row>
      </sheetData>
      <sheetData sheetId="18470">
        <row r="9">
          <cell r="A9" t="str">
            <v>A</v>
          </cell>
        </row>
      </sheetData>
      <sheetData sheetId="18471">
        <row r="9">
          <cell r="A9" t="str">
            <v>A</v>
          </cell>
        </row>
      </sheetData>
      <sheetData sheetId="18472">
        <row r="9">
          <cell r="A9" t="str">
            <v>A</v>
          </cell>
        </row>
      </sheetData>
      <sheetData sheetId="18473">
        <row r="9">
          <cell r="A9" t="str">
            <v>A</v>
          </cell>
        </row>
      </sheetData>
      <sheetData sheetId="18474">
        <row r="9">
          <cell r="A9" t="str">
            <v>A</v>
          </cell>
        </row>
      </sheetData>
      <sheetData sheetId="18475">
        <row r="9">
          <cell r="A9" t="str">
            <v>A</v>
          </cell>
        </row>
      </sheetData>
      <sheetData sheetId="18476">
        <row r="9">
          <cell r="A9" t="str">
            <v>A</v>
          </cell>
        </row>
      </sheetData>
      <sheetData sheetId="18477">
        <row r="9">
          <cell r="A9" t="str">
            <v>A</v>
          </cell>
        </row>
      </sheetData>
      <sheetData sheetId="18478">
        <row r="9">
          <cell r="A9" t="str">
            <v>A</v>
          </cell>
        </row>
      </sheetData>
      <sheetData sheetId="18479">
        <row r="9">
          <cell r="A9" t="str">
            <v>A</v>
          </cell>
        </row>
      </sheetData>
      <sheetData sheetId="18480">
        <row r="9">
          <cell r="A9" t="str">
            <v>A</v>
          </cell>
        </row>
      </sheetData>
      <sheetData sheetId="18481">
        <row r="9">
          <cell r="A9" t="str">
            <v>A</v>
          </cell>
        </row>
      </sheetData>
      <sheetData sheetId="18482">
        <row r="9">
          <cell r="A9" t="str">
            <v>A</v>
          </cell>
        </row>
      </sheetData>
      <sheetData sheetId="18483">
        <row r="9">
          <cell r="A9" t="str">
            <v>A</v>
          </cell>
        </row>
      </sheetData>
      <sheetData sheetId="18484">
        <row r="9">
          <cell r="A9" t="str">
            <v>A</v>
          </cell>
        </row>
      </sheetData>
      <sheetData sheetId="18485">
        <row r="9">
          <cell r="A9" t="str">
            <v>A</v>
          </cell>
        </row>
      </sheetData>
      <sheetData sheetId="18486">
        <row r="9">
          <cell r="A9" t="str">
            <v>A</v>
          </cell>
        </row>
      </sheetData>
      <sheetData sheetId="18487">
        <row r="9">
          <cell r="A9" t="str">
            <v>A</v>
          </cell>
        </row>
      </sheetData>
      <sheetData sheetId="18488">
        <row r="9">
          <cell r="A9" t="str">
            <v>A</v>
          </cell>
        </row>
      </sheetData>
      <sheetData sheetId="18489">
        <row r="9">
          <cell r="A9" t="str">
            <v>A</v>
          </cell>
        </row>
      </sheetData>
      <sheetData sheetId="18490">
        <row r="9">
          <cell r="A9" t="str">
            <v>A</v>
          </cell>
        </row>
      </sheetData>
      <sheetData sheetId="18491">
        <row r="9">
          <cell r="A9" t="str">
            <v>A</v>
          </cell>
        </row>
      </sheetData>
      <sheetData sheetId="18492">
        <row r="9">
          <cell r="A9" t="str">
            <v>A</v>
          </cell>
        </row>
      </sheetData>
      <sheetData sheetId="18493">
        <row r="9">
          <cell r="A9" t="str">
            <v>A</v>
          </cell>
        </row>
      </sheetData>
      <sheetData sheetId="18494">
        <row r="9">
          <cell r="A9" t="str">
            <v>A</v>
          </cell>
        </row>
      </sheetData>
      <sheetData sheetId="18495">
        <row r="9">
          <cell r="A9" t="str">
            <v>A</v>
          </cell>
        </row>
      </sheetData>
      <sheetData sheetId="18496">
        <row r="9">
          <cell r="A9" t="str">
            <v>A</v>
          </cell>
        </row>
      </sheetData>
      <sheetData sheetId="18497" refreshError="1"/>
      <sheetData sheetId="18498" refreshError="1"/>
      <sheetData sheetId="18499" refreshError="1"/>
      <sheetData sheetId="18500" refreshError="1"/>
      <sheetData sheetId="18501" refreshError="1"/>
      <sheetData sheetId="18502" refreshError="1"/>
      <sheetData sheetId="18503" refreshError="1"/>
      <sheetData sheetId="18504" refreshError="1"/>
      <sheetData sheetId="18505" refreshError="1"/>
      <sheetData sheetId="18506" refreshError="1"/>
      <sheetData sheetId="18507" refreshError="1"/>
      <sheetData sheetId="18508" refreshError="1"/>
      <sheetData sheetId="18509">
        <row r="9">
          <cell r="A9" t="str">
            <v>A</v>
          </cell>
        </row>
      </sheetData>
      <sheetData sheetId="18510">
        <row r="9">
          <cell r="A9" t="str">
            <v>A</v>
          </cell>
        </row>
      </sheetData>
      <sheetData sheetId="18511" refreshError="1"/>
      <sheetData sheetId="18512" refreshError="1"/>
      <sheetData sheetId="18513">
        <row r="9">
          <cell r="A9" t="str">
            <v>A</v>
          </cell>
        </row>
      </sheetData>
      <sheetData sheetId="18514">
        <row r="9">
          <cell r="A9" t="str">
            <v>A</v>
          </cell>
        </row>
      </sheetData>
      <sheetData sheetId="18515">
        <row r="9">
          <cell r="A9" t="str">
            <v>A</v>
          </cell>
        </row>
      </sheetData>
      <sheetData sheetId="18516">
        <row r="9">
          <cell r="A9" t="str">
            <v>A</v>
          </cell>
        </row>
      </sheetData>
      <sheetData sheetId="18517">
        <row r="9">
          <cell r="A9" t="str">
            <v>A</v>
          </cell>
        </row>
      </sheetData>
      <sheetData sheetId="18518">
        <row r="9">
          <cell r="A9" t="str">
            <v>A</v>
          </cell>
        </row>
      </sheetData>
      <sheetData sheetId="18519">
        <row r="9">
          <cell r="A9" t="str">
            <v>A</v>
          </cell>
        </row>
      </sheetData>
      <sheetData sheetId="18520">
        <row r="9">
          <cell r="A9" t="str">
            <v>A</v>
          </cell>
        </row>
      </sheetData>
      <sheetData sheetId="18521">
        <row r="9">
          <cell r="A9" t="str">
            <v>A</v>
          </cell>
        </row>
      </sheetData>
      <sheetData sheetId="18522">
        <row r="9">
          <cell r="A9" t="str">
            <v>A</v>
          </cell>
        </row>
      </sheetData>
      <sheetData sheetId="18523">
        <row r="9">
          <cell r="A9" t="str">
            <v>A</v>
          </cell>
        </row>
      </sheetData>
      <sheetData sheetId="18524">
        <row r="9">
          <cell r="A9" t="str">
            <v>A</v>
          </cell>
        </row>
      </sheetData>
      <sheetData sheetId="18525">
        <row r="9">
          <cell r="A9" t="str">
            <v>A</v>
          </cell>
        </row>
      </sheetData>
      <sheetData sheetId="18526">
        <row r="9">
          <cell r="A9" t="str">
            <v>A</v>
          </cell>
        </row>
      </sheetData>
      <sheetData sheetId="18527">
        <row r="9">
          <cell r="A9" t="str">
            <v>A</v>
          </cell>
        </row>
      </sheetData>
      <sheetData sheetId="18528">
        <row r="9">
          <cell r="A9" t="str">
            <v>A</v>
          </cell>
        </row>
      </sheetData>
      <sheetData sheetId="18529">
        <row r="9">
          <cell r="A9" t="str">
            <v>A</v>
          </cell>
        </row>
      </sheetData>
      <sheetData sheetId="18530">
        <row r="9">
          <cell r="A9" t="str">
            <v>A</v>
          </cell>
        </row>
      </sheetData>
      <sheetData sheetId="18531">
        <row r="9">
          <cell r="A9" t="str">
            <v>A</v>
          </cell>
        </row>
      </sheetData>
      <sheetData sheetId="18532">
        <row r="9">
          <cell r="A9" t="str">
            <v>A</v>
          </cell>
        </row>
      </sheetData>
      <sheetData sheetId="18533">
        <row r="9">
          <cell r="A9" t="str">
            <v>A</v>
          </cell>
        </row>
      </sheetData>
      <sheetData sheetId="18534">
        <row r="9">
          <cell r="A9" t="str">
            <v>A</v>
          </cell>
        </row>
      </sheetData>
      <sheetData sheetId="18535">
        <row r="9">
          <cell r="A9" t="str">
            <v>A</v>
          </cell>
        </row>
      </sheetData>
      <sheetData sheetId="18536">
        <row r="9">
          <cell r="A9" t="str">
            <v>A</v>
          </cell>
        </row>
      </sheetData>
      <sheetData sheetId="18537">
        <row r="9">
          <cell r="A9" t="str">
            <v>A</v>
          </cell>
        </row>
      </sheetData>
      <sheetData sheetId="18538">
        <row r="9">
          <cell r="A9" t="str">
            <v>A</v>
          </cell>
        </row>
      </sheetData>
      <sheetData sheetId="18539" refreshError="1"/>
      <sheetData sheetId="18540" refreshError="1"/>
      <sheetData sheetId="18541">
        <row r="9">
          <cell r="A9" t="str">
            <v>A</v>
          </cell>
        </row>
      </sheetData>
      <sheetData sheetId="18542">
        <row r="9">
          <cell r="A9" t="str">
            <v>A</v>
          </cell>
        </row>
      </sheetData>
      <sheetData sheetId="18543">
        <row r="9">
          <cell r="A9" t="str">
            <v>A</v>
          </cell>
        </row>
      </sheetData>
      <sheetData sheetId="18544">
        <row r="9">
          <cell r="A9" t="str">
            <v>A</v>
          </cell>
        </row>
      </sheetData>
      <sheetData sheetId="18545">
        <row r="9">
          <cell r="A9" t="str">
            <v>A</v>
          </cell>
        </row>
      </sheetData>
      <sheetData sheetId="18546">
        <row r="9">
          <cell r="A9" t="str">
            <v>A</v>
          </cell>
        </row>
      </sheetData>
      <sheetData sheetId="18547">
        <row r="9">
          <cell r="A9" t="str">
            <v>A</v>
          </cell>
        </row>
      </sheetData>
      <sheetData sheetId="18548">
        <row r="9">
          <cell r="A9" t="str">
            <v>A</v>
          </cell>
        </row>
      </sheetData>
      <sheetData sheetId="18549">
        <row r="9">
          <cell r="A9" t="str">
            <v>A</v>
          </cell>
        </row>
      </sheetData>
      <sheetData sheetId="18550">
        <row r="9">
          <cell r="A9" t="str">
            <v>A</v>
          </cell>
        </row>
      </sheetData>
      <sheetData sheetId="18551">
        <row r="9">
          <cell r="A9" t="str">
            <v>A</v>
          </cell>
        </row>
      </sheetData>
      <sheetData sheetId="18552">
        <row r="9">
          <cell r="A9" t="str">
            <v>A</v>
          </cell>
        </row>
      </sheetData>
      <sheetData sheetId="18553">
        <row r="9">
          <cell r="A9" t="str">
            <v>A</v>
          </cell>
        </row>
      </sheetData>
      <sheetData sheetId="18554">
        <row r="9">
          <cell r="A9" t="str">
            <v>A</v>
          </cell>
        </row>
      </sheetData>
      <sheetData sheetId="18555">
        <row r="9">
          <cell r="A9" t="str">
            <v>A</v>
          </cell>
        </row>
      </sheetData>
      <sheetData sheetId="18556">
        <row r="9">
          <cell r="A9" t="str">
            <v>A</v>
          </cell>
        </row>
      </sheetData>
      <sheetData sheetId="18557">
        <row r="9">
          <cell r="A9" t="str">
            <v>A</v>
          </cell>
        </row>
      </sheetData>
      <sheetData sheetId="18558">
        <row r="9">
          <cell r="A9" t="str">
            <v>A</v>
          </cell>
        </row>
      </sheetData>
      <sheetData sheetId="18559">
        <row r="9">
          <cell r="A9" t="str">
            <v>A</v>
          </cell>
        </row>
      </sheetData>
      <sheetData sheetId="18560">
        <row r="9">
          <cell r="A9" t="str">
            <v>A</v>
          </cell>
        </row>
      </sheetData>
      <sheetData sheetId="18561">
        <row r="9">
          <cell r="A9" t="str">
            <v>A</v>
          </cell>
        </row>
      </sheetData>
      <sheetData sheetId="18562">
        <row r="9">
          <cell r="A9" t="str">
            <v>A</v>
          </cell>
        </row>
      </sheetData>
      <sheetData sheetId="18563">
        <row r="9">
          <cell r="A9" t="str">
            <v>A</v>
          </cell>
        </row>
      </sheetData>
      <sheetData sheetId="18564">
        <row r="9">
          <cell r="A9" t="str">
            <v>A</v>
          </cell>
        </row>
      </sheetData>
      <sheetData sheetId="18565">
        <row r="9">
          <cell r="A9" t="str">
            <v>A</v>
          </cell>
        </row>
      </sheetData>
      <sheetData sheetId="18566">
        <row r="9">
          <cell r="A9" t="str">
            <v>A</v>
          </cell>
        </row>
      </sheetData>
      <sheetData sheetId="18567">
        <row r="9">
          <cell r="A9" t="str">
            <v>A</v>
          </cell>
        </row>
      </sheetData>
      <sheetData sheetId="18568">
        <row r="9">
          <cell r="A9" t="str">
            <v>A</v>
          </cell>
        </row>
      </sheetData>
      <sheetData sheetId="18569">
        <row r="9">
          <cell r="A9" t="str">
            <v>A</v>
          </cell>
        </row>
      </sheetData>
      <sheetData sheetId="18570">
        <row r="9">
          <cell r="A9" t="str">
            <v>A</v>
          </cell>
        </row>
      </sheetData>
      <sheetData sheetId="18571">
        <row r="9">
          <cell r="A9" t="str">
            <v>A</v>
          </cell>
        </row>
      </sheetData>
      <sheetData sheetId="18572">
        <row r="9">
          <cell r="A9" t="str">
            <v>A</v>
          </cell>
        </row>
      </sheetData>
      <sheetData sheetId="18573">
        <row r="9">
          <cell r="A9" t="str">
            <v>A</v>
          </cell>
        </row>
      </sheetData>
      <sheetData sheetId="18574">
        <row r="9">
          <cell r="A9" t="str">
            <v>A</v>
          </cell>
        </row>
      </sheetData>
      <sheetData sheetId="18575">
        <row r="9">
          <cell r="A9" t="str">
            <v>A</v>
          </cell>
        </row>
      </sheetData>
      <sheetData sheetId="18576">
        <row r="9">
          <cell r="A9" t="str">
            <v>A</v>
          </cell>
        </row>
      </sheetData>
      <sheetData sheetId="18577">
        <row r="9">
          <cell r="A9" t="str">
            <v>A</v>
          </cell>
        </row>
      </sheetData>
      <sheetData sheetId="18578">
        <row r="9">
          <cell r="A9" t="str">
            <v>A</v>
          </cell>
        </row>
      </sheetData>
      <sheetData sheetId="18579">
        <row r="9">
          <cell r="A9" t="str">
            <v>A</v>
          </cell>
        </row>
      </sheetData>
      <sheetData sheetId="18580">
        <row r="9">
          <cell r="A9" t="str">
            <v>A</v>
          </cell>
        </row>
      </sheetData>
      <sheetData sheetId="18581">
        <row r="9">
          <cell r="A9" t="str">
            <v>A</v>
          </cell>
        </row>
      </sheetData>
      <sheetData sheetId="18582">
        <row r="9">
          <cell r="A9" t="str">
            <v>A</v>
          </cell>
        </row>
      </sheetData>
      <sheetData sheetId="18583">
        <row r="9">
          <cell r="A9" t="str">
            <v>A</v>
          </cell>
        </row>
      </sheetData>
      <sheetData sheetId="18584">
        <row r="9">
          <cell r="A9" t="str">
            <v>A</v>
          </cell>
        </row>
      </sheetData>
      <sheetData sheetId="18585">
        <row r="9">
          <cell r="A9" t="str">
            <v>A</v>
          </cell>
        </row>
      </sheetData>
      <sheetData sheetId="18586">
        <row r="9">
          <cell r="A9" t="str">
            <v>A</v>
          </cell>
        </row>
      </sheetData>
      <sheetData sheetId="18587">
        <row r="9">
          <cell r="A9" t="str">
            <v>A</v>
          </cell>
        </row>
      </sheetData>
      <sheetData sheetId="18588">
        <row r="9">
          <cell r="A9" t="str">
            <v>A</v>
          </cell>
        </row>
      </sheetData>
      <sheetData sheetId="18589">
        <row r="9">
          <cell r="A9" t="str">
            <v>A</v>
          </cell>
        </row>
      </sheetData>
      <sheetData sheetId="18590">
        <row r="9">
          <cell r="A9" t="str">
            <v>A</v>
          </cell>
        </row>
      </sheetData>
      <sheetData sheetId="18591">
        <row r="9">
          <cell r="A9" t="str">
            <v>A</v>
          </cell>
        </row>
      </sheetData>
      <sheetData sheetId="18592">
        <row r="9">
          <cell r="A9" t="str">
            <v>A</v>
          </cell>
        </row>
      </sheetData>
      <sheetData sheetId="18593">
        <row r="9">
          <cell r="A9" t="str">
            <v>A</v>
          </cell>
        </row>
      </sheetData>
      <sheetData sheetId="18594">
        <row r="9">
          <cell r="A9" t="str">
            <v>A</v>
          </cell>
        </row>
      </sheetData>
      <sheetData sheetId="18595">
        <row r="9">
          <cell r="A9" t="str">
            <v>A</v>
          </cell>
        </row>
      </sheetData>
      <sheetData sheetId="18596">
        <row r="9">
          <cell r="A9" t="str">
            <v>A</v>
          </cell>
        </row>
      </sheetData>
      <sheetData sheetId="18597">
        <row r="9">
          <cell r="A9" t="str">
            <v>A</v>
          </cell>
        </row>
      </sheetData>
      <sheetData sheetId="18598">
        <row r="9">
          <cell r="A9" t="str">
            <v>A</v>
          </cell>
        </row>
      </sheetData>
      <sheetData sheetId="18599">
        <row r="9">
          <cell r="A9" t="str">
            <v>A</v>
          </cell>
        </row>
      </sheetData>
      <sheetData sheetId="18600">
        <row r="9">
          <cell r="A9" t="str">
            <v>A</v>
          </cell>
        </row>
      </sheetData>
      <sheetData sheetId="18601">
        <row r="9">
          <cell r="A9" t="str">
            <v>A</v>
          </cell>
        </row>
      </sheetData>
      <sheetData sheetId="18602">
        <row r="9">
          <cell r="A9" t="str">
            <v>A</v>
          </cell>
        </row>
      </sheetData>
      <sheetData sheetId="18603">
        <row r="9">
          <cell r="A9" t="str">
            <v>A</v>
          </cell>
        </row>
      </sheetData>
      <sheetData sheetId="18604">
        <row r="9">
          <cell r="A9" t="str">
            <v>A</v>
          </cell>
        </row>
      </sheetData>
      <sheetData sheetId="18605">
        <row r="9">
          <cell r="A9" t="str">
            <v>A</v>
          </cell>
        </row>
      </sheetData>
      <sheetData sheetId="18606">
        <row r="9">
          <cell r="A9" t="str">
            <v>A</v>
          </cell>
        </row>
      </sheetData>
      <sheetData sheetId="18607">
        <row r="9">
          <cell r="A9" t="str">
            <v>A</v>
          </cell>
        </row>
      </sheetData>
      <sheetData sheetId="18608">
        <row r="9">
          <cell r="A9" t="str">
            <v>A</v>
          </cell>
        </row>
      </sheetData>
      <sheetData sheetId="18609">
        <row r="9">
          <cell r="A9" t="str">
            <v>A</v>
          </cell>
        </row>
      </sheetData>
      <sheetData sheetId="18610">
        <row r="9">
          <cell r="A9" t="str">
            <v>A</v>
          </cell>
        </row>
      </sheetData>
      <sheetData sheetId="18611" refreshError="1"/>
      <sheetData sheetId="18612">
        <row r="9">
          <cell r="A9" t="str">
            <v>A</v>
          </cell>
        </row>
      </sheetData>
      <sheetData sheetId="18613">
        <row r="9">
          <cell r="A9" t="str">
            <v>A</v>
          </cell>
        </row>
      </sheetData>
      <sheetData sheetId="18614">
        <row r="9">
          <cell r="A9" t="str">
            <v>A</v>
          </cell>
        </row>
      </sheetData>
      <sheetData sheetId="18615">
        <row r="9">
          <cell r="A9" t="str">
            <v>A</v>
          </cell>
        </row>
      </sheetData>
      <sheetData sheetId="18616">
        <row r="9">
          <cell r="A9" t="str">
            <v>A</v>
          </cell>
        </row>
      </sheetData>
      <sheetData sheetId="18617">
        <row r="9">
          <cell r="A9" t="str">
            <v>A</v>
          </cell>
        </row>
      </sheetData>
      <sheetData sheetId="18618">
        <row r="9">
          <cell r="A9" t="str">
            <v>A</v>
          </cell>
        </row>
      </sheetData>
      <sheetData sheetId="18619">
        <row r="9">
          <cell r="A9" t="str">
            <v>A</v>
          </cell>
        </row>
      </sheetData>
      <sheetData sheetId="18620">
        <row r="9">
          <cell r="A9" t="str">
            <v>A</v>
          </cell>
        </row>
      </sheetData>
      <sheetData sheetId="18621">
        <row r="9">
          <cell r="A9" t="str">
            <v>A</v>
          </cell>
        </row>
      </sheetData>
      <sheetData sheetId="18622">
        <row r="9">
          <cell r="A9" t="str">
            <v>A</v>
          </cell>
        </row>
      </sheetData>
      <sheetData sheetId="18623">
        <row r="9">
          <cell r="A9" t="str">
            <v>A</v>
          </cell>
        </row>
      </sheetData>
      <sheetData sheetId="18624">
        <row r="9">
          <cell r="A9" t="str">
            <v>A</v>
          </cell>
        </row>
      </sheetData>
      <sheetData sheetId="18625">
        <row r="9">
          <cell r="A9" t="str">
            <v>A</v>
          </cell>
        </row>
      </sheetData>
      <sheetData sheetId="18626">
        <row r="9">
          <cell r="A9" t="str">
            <v>A</v>
          </cell>
        </row>
      </sheetData>
      <sheetData sheetId="18627">
        <row r="9">
          <cell r="A9" t="str">
            <v>A</v>
          </cell>
        </row>
      </sheetData>
      <sheetData sheetId="18628">
        <row r="9">
          <cell r="A9" t="str">
            <v>A</v>
          </cell>
        </row>
      </sheetData>
      <sheetData sheetId="18629">
        <row r="9">
          <cell r="A9" t="str">
            <v>A</v>
          </cell>
        </row>
      </sheetData>
      <sheetData sheetId="18630">
        <row r="9">
          <cell r="A9" t="str">
            <v>A</v>
          </cell>
        </row>
      </sheetData>
      <sheetData sheetId="18631">
        <row r="9">
          <cell r="A9" t="str">
            <v>A</v>
          </cell>
        </row>
      </sheetData>
      <sheetData sheetId="18632">
        <row r="9">
          <cell r="A9" t="str">
            <v>A</v>
          </cell>
        </row>
      </sheetData>
      <sheetData sheetId="18633" refreshError="1"/>
      <sheetData sheetId="18634">
        <row r="9">
          <cell r="A9" t="str">
            <v>A</v>
          </cell>
        </row>
      </sheetData>
      <sheetData sheetId="18635">
        <row r="9">
          <cell r="A9" t="str">
            <v>A</v>
          </cell>
        </row>
      </sheetData>
      <sheetData sheetId="18636">
        <row r="9">
          <cell r="A9" t="str">
            <v>A</v>
          </cell>
        </row>
      </sheetData>
      <sheetData sheetId="18637">
        <row r="9">
          <cell r="A9" t="str">
            <v>A</v>
          </cell>
        </row>
      </sheetData>
      <sheetData sheetId="18638">
        <row r="9">
          <cell r="A9" t="str">
            <v>A</v>
          </cell>
        </row>
      </sheetData>
      <sheetData sheetId="18639" refreshError="1"/>
      <sheetData sheetId="18640">
        <row r="9">
          <cell r="A9" t="str">
            <v>A</v>
          </cell>
        </row>
      </sheetData>
      <sheetData sheetId="18641">
        <row r="9">
          <cell r="A9" t="str">
            <v>A</v>
          </cell>
        </row>
      </sheetData>
      <sheetData sheetId="18642">
        <row r="9">
          <cell r="A9" t="str">
            <v>A</v>
          </cell>
        </row>
      </sheetData>
      <sheetData sheetId="18643">
        <row r="9">
          <cell r="A9" t="str">
            <v>A</v>
          </cell>
        </row>
      </sheetData>
      <sheetData sheetId="18644">
        <row r="9">
          <cell r="A9" t="str">
            <v>A</v>
          </cell>
        </row>
      </sheetData>
      <sheetData sheetId="18645">
        <row r="9">
          <cell r="A9" t="str">
            <v>A</v>
          </cell>
        </row>
      </sheetData>
      <sheetData sheetId="18646">
        <row r="9">
          <cell r="A9" t="str">
            <v>A</v>
          </cell>
        </row>
      </sheetData>
      <sheetData sheetId="18647">
        <row r="9">
          <cell r="A9" t="str">
            <v>A</v>
          </cell>
        </row>
      </sheetData>
      <sheetData sheetId="18648">
        <row r="9">
          <cell r="A9" t="str">
            <v>A</v>
          </cell>
        </row>
      </sheetData>
      <sheetData sheetId="18649">
        <row r="9">
          <cell r="A9" t="str">
            <v>A</v>
          </cell>
        </row>
      </sheetData>
      <sheetData sheetId="18650">
        <row r="9">
          <cell r="A9" t="str">
            <v>A</v>
          </cell>
        </row>
      </sheetData>
      <sheetData sheetId="18651">
        <row r="9">
          <cell r="A9" t="str">
            <v>A</v>
          </cell>
        </row>
      </sheetData>
      <sheetData sheetId="18652">
        <row r="9">
          <cell r="A9" t="str">
            <v>A</v>
          </cell>
        </row>
      </sheetData>
      <sheetData sheetId="18653">
        <row r="9">
          <cell r="A9" t="str">
            <v>A</v>
          </cell>
        </row>
      </sheetData>
      <sheetData sheetId="18654">
        <row r="9">
          <cell r="A9" t="str">
            <v>A</v>
          </cell>
        </row>
      </sheetData>
      <sheetData sheetId="18655">
        <row r="9">
          <cell r="A9" t="str">
            <v>A</v>
          </cell>
        </row>
      </sheetData>
      <sheetData sheetId="18656">
        <row r="9">
          <cell r="A9" t="str">
            <v>A</v>
          </cell>
        </row>
      </sheetData>
      <sheetData sheetId="18657">
        <row r="9">
          <cell r="A9" t="str">
            <v>A</v>
          </cell>
        </row>
      </sheetData>
      <sheetData sheetId="18658">
        <row r="9">
          <cell r="A9" t="str">
            <v>A</v>
          </cell>
        </row>
      </sheetData>
      <sheetData sheetId="18659">
        <row r="9">
          <cell r="A9" t="str">
            <v>A</v>
          </cell>
        </row>
      </sheetData>
      <sheetData sheetId="18660">
        <row r="9">
          <cell r="A9" t="str">
            <v>A</v>
          </cell>
        </row>
      </sheetData>
      <sheetData sheetId="18661">
        <row r="9">
          <cell r="A9" t="str">
            <v>A</v>
          </cell>
        </row>
      </sheetData>
      <sheetData sheetId="18662">
        <row r="9">
          <cell r="A9" t="str">
            <v>A</v>
          </cell>
        </row>
      </sheetData>
      <sheetData sheetId="18663">
        <row r="9">
          <cell r="A9" t="str">
            <v>A</v>
          </cell>
        </row>
      </sheetData>
      <sheetData sheetId="18664">
        <row r="9">
          <cell r="A9" t="str">
            <v>A</v>
          </cell>
        </row>
      </sheetData>
      <sheetData sheetId="18665" refreshError="1"/>
      <sheetData sheetId="18666" refreshError="1"/>
      <sheetData sheetId="18667" refreshError="1"/>
      <sheetData sheetId="18668" refreshError="1"/>
      <sheetData sheetId="18669">
        <row r="9">
          <cell r="A9" t="str">
            <v>A</v>
          </cell>
        </row>
      </sheetData>
      <sheetData sheetId="18670">
        <row r="9">
          <cell r="A9" t="str">
            <v>A</v>
          </cell>
        </row>
      </sheetData>
      <sheetData sheetId="18671">
        <row r="9">
          <cell r="A9" t="str">
            <v>A</v>
          </cell>
        </row>
      </sheetData>
      <sheetData sheetId="18672">
        <row r="9">
          <cell r="A9" t="str">
            <v>A</v>
          </cell>
        </row>
      </sheetData>
      <sheetData sheetId="18673">
        <row r="9">
          <cell r="A9" t="str">
            <v>A</v>
          </cell>
        </row>
      </sheetData>
      <sheetData sheetId="18674">
        <row r="9">
          <cell r="A9" t="str">
            <v>A</v>
          </cell>
        </row>
      </sheetData>
      <sheetData sheetId="18675">
        <row r="9">
          <cell r="A9" t="str">
            <v>A</v>
          </cell>
        </row>
      </sheetData>
      <sheetData sheetId="18676">
        <row r="9">
          <cell r="A9" t="str">
            <v>A</v>
          </cell>
        </row>
      </sheetData>
      <sheetData sheetId="18677">
        <row r="9">
          <cell r="A9" t="str">
            <v>A</v>
          </cell>
        </row>
      </sheetData>
      <sheetData sheetId="18678">
        <row r="9">
          <cell r="A9" t="str">
            <v>A</v>
          </cell>
        </row>
      </sheetData>
      <sheetData sheetId="18679">
        <row r="9">
          <cell r="A9" t="str">
            <v>A</v>
          </cell>
        </row>
      </sheetData>
      <sheetData sheetId="18680">
        <row r="9">
          <cell r="A9" t="str">
            <v>A</v>
          </cell>
        </row>
      </sheetData>
      <sheetData sheetId="18681">
        <row r="9">
          <cell r="A9" t="str">
            <v>A</v>
          </cell>
        </row>
      </sheetData>
      <sheetData sheetId="18682">
        <row r="9">
          <cell r="A9" t="str">
            <v>A</v>
          </cell>
        </row>
      </sheetData>
      <sheetData sheetId="18683" refreshError="1"/>
      <sheetData sheetId="18684">
        <row r="9">
          <cell r="A9" t="str">
            <v>A</v>
          </cell>
        </row>
      </sheetData>
      <sheetData sheetId="18685">
        <row r="9">
          <cell r="A9" t="str">
            <v>A</v>
          </cell>
        </row>
      </sheetData>
      <sheetData sheetId="18686">
        <row r="9">
          <cell r="A9" t="str">
            <v>A</v>
          </cell>
        </row>
      </sheetData>
      <sheetData sheetId="18687">
        <row r="9">
          <cell r="A9" t="str">
            <v>A</v>
          </cell>
        </row>
      </sheetData>
      <sheetData sheetId="18688">
        <row r="9">
          <cell r="A9" t="str">
            <v>A</v>
          </cell>
        </row>
      </sheetData>
      <sheetData sheetId="18689">
        <row r="9">
          <cell r="A9" t="str">
            <v>A</v>
          </cell>
        </row>
      </sheetData>
      <sheetData sheetId="18690">
        <row r="9">
          <cell r="A9" t="str">
            <v>A</v>
          </cell>
        </row>
      </sheetData>
      <sheetData sheetId="18691">
        <row r="9">
          <cell r="A9" t="str">
            <v>A</v>
          </cell>
        </row>
      </sheetData>
      <sheetData sheetId="18692">
        <row r="9">
          <cell r="A9" t="str">
            <v>A</v>
          </cell>
        </row>
      </sheetData>
      <sheetData sheetId="18693">
        <row r="9">
          <cell r="A9" t="str">
            <v>A</v>
          </cell>
        </row>
      </sheetData>
      <sheetData sheetId="18694">
        <row r="9">
          <cell r="A9" t="str">
            <v>A</v>
          </cell>
        </row>
      </sheetData>
      <sheetData sheetId="18695">
        <row r="9">
          <cell r="A9" t="str">
            <v>A</v>
          </cell>
        </row>
      </sheetData>
      <sheetData sheetId="18696">
        <row r="9">
          <cell r="A9" t="str">
            <v>A</v>
          </cell>
        </row>
      </sheetData>
      <sheetData sheetId="18697">
        <row r="9">
          <cell r="A9" t="str">
            <v>A</v>
          </cell>
        </row>
      </sheetData>
      <sheetData sheetId="18698">
        <row r="9">
          <cell r="A9" t="str">
            <v>A</v>
          </cell>
        </row>
      </sheetData>
      <sheetData sheetId="18699">
        <row r="9">
          <cell r="A9" t="str">
            <v>A</v>
          </cell>
        </row>
      </sheetData>
      <sheetData sheetId="18700">
        <row r="9">
          <cell r="A9" t="str">
            <v>A</v>
          </cell>
        </row>
      </sheetData>
      <sheetData sheetId="18701">
        <row r="9">
          <cell r="A9" t="str">
            <v>A</v>
          </cell>
        </row>
      </sheetData>
      <sheetData sheetId="18702">
        <row r="9">
          <cell r="A9" t="str">
            <v>A</v>
          </cell>
        </row>
      </sheetData>
      <sheetData sheetId="18703">
        <row r="9">
          <cell r="A9" t="str">
            <v>A</v>
          </cell>
        </row>
      </sheetData>
      <sheetData sheetId="18704">
        <row r="9">
          <cell r="A9" t="str">
            <v>A</v>
          </cell>
        </row>
      </sheetData>
      <sheetData sheetId="18705">
        <row r="9">
          <cell r="A9" t="str">
            <v>A</v>
          </cell>
        </row>
      </sheetData>
      <sheetData sheetId="18706">
        <row r="9">
          <cell r="A9" t="str">
            <v>A</v>
          </cell>
        </row>
      </sheetData>
      <sheetData sheetId="18707">
        <row r="9">
          <cell r="A9" t="str">
            <v>A</v>
          </cell>
        </row>
      </sheetData>
      <sheetData sheetId="18708">
        <row r="9">
          <cell r="A9" t="str">
            <v>A</v>
          </cell>
        </row>
      </sheetData>
      <sheetData sheetId="18709">
        <row r="9">
          <cell r="A9" t="str">
            <v>A</v>
          </cell>
        </row>
      </sheetData>
      <sheetData sheetId="18710">
        <row r="9">
          <cell r="A9" t="str">
            <v>A</v>
          </cell>
        </row>
      </sheetData>
      <sheetData sheetId="18711">
        <row r="9">
          <cell r="A9" t="str">
            <v>A</v>
          </cell>
        </row>
      </sheetData>
      <sheetData sheetId="18712">
        <row r="9">
          <cell r="A9" t="str">
            <v>A</v>
          </cell>
        </row>
      </sheetData>
      <sheetData sheetId="18713">
        <row r="9">
          <cell r="A9" t="str">
            <v>A</v>
          </cell>
        </row>
      </sheetData>
      <sheetData sheetId="18714">
        <row r="9">
          <cell r="A9" t="str">
            <v>A</v>
          </cell>
        </row>
      </sheetData>
      <sheetData sheetId="18715">
        <row r="9">
          <cell r="A9" t="str">
            <v>A</v>
          </cell>
        </row>
      </sheetData>
      <sheetData sheetId="18716"/>
      <sheetData sheetId="18717">
        <row r="9">
          <cell r="A9" t="str">
            <v>A</v>
          </cell>
        </row>
      </sheetData>
      <sheetData sheetId="18718">
        <row r="9">
          <cell r="A9" t="str">
            <v>A</v>
          </cell>
        </row>
      </sheetData>
      <sheetData sheetId="18719">
        <row r="9">
          <cell r="A9" t="str">
            <v>A</v>
          </cell>
        </row>
      </sheetData>
      <sheetData sheetId="18720">
        <row r="9">
          <cell r="A9" t="str">
            <v>A</v>
          </cell>
        </row>
      </sheetData>
      <sheetData sheetId="18721">
        <row r="9">
          <cell r="A9" t="str">
            <v>A</v>
          </cell>
        </row>
      </sheetData>
      <sheetData sheetId="18722">
        <row r="9">
          <cell r="A9" t="str">
            <v>A</v>
          </cell>
        </row>
      </sheetData>
      <sheetData sheetId="18723">
        <row r="9">
          <cell r="A9" t="str">
            <v>A</v>
          </cell>
        </row>
      </sheetData>
      <sheetData sheetId="18724">
        <row r="9">
          <cell r="A9" t="str">
            <v>A</v>
          </cell>
        </row>
      </sheetData>
      <sheetData sheetId="18725">
        <row r="9">
          <cell r="A9" t="str">
            <v>A</v>
          </cell>
        </row>
      </sheetData>
      <sheetData sheetId="18726">
        <row r="9">
          <cell r="A9" t="str">
            <v>A</v>
          </cell>
        </row>
      </sheetData>
      <sheetData sheetId="18727">
        <row r="9">
          <cell r="A9" t="str">
            <v>A</v>
          </cell>
        </row>
      </sheetData>
      <sheetData sheetId="18728">
        <row r="9">
          <cell r="A9" t="str">
            <v>A</v>
          </cell>
        </row>
      </sheetData>
      <sheetData sheetId="18729">
        <row r="9">
          <cell r="A9" t="str">
            <v>A</v>
          </cell>
        </row>
      </sheetData>
      <sheetData sheetId="18730">
        <row r="9">
          <cell r="A9" t="str">
            <v>A</v>
          </cell>
        </row>
      </sheetData>
      <sheetData sheetId="18731">
        <row r="9">
          <cell r="A9" t="str">
            <v>A</v>
          </cell>
        </row>
      </sheetData>
      <sheetData sheetId="18732">
        <row r="9">
          <cell r="A9" t="str">
            <v>A</v>
          </cell>
        </row>
      </sheetData>
      <sheetData sheetId="18733">
        <row r="9">
          <cell r="A9" t="str">
            <v>A</v>
          </cell>
        </row>
      </sheetData>
      <sheetData sheetId="18734">
        <row r="9">
          <cell r="A9" t="str">
            <v>A</v>
          </cell>
        </row>
      </sheetData>
      <sheetData sheetId="18735">
        <row r="9">
          <cell r="A9" t="str">
            <v>A</v>
          </cell>
        </row>
      </sheetData>
      <sheetData sheetId="18736">
        <row r="9">
          <cell r="A9" t="str">
            <v>A</v>
          </cell>
        </row>
      </sheetData>
      <sheetData sheetId="18737" refreshError="1"/>
      <sheetData sheetId="18738" refreshError="1"/>
      <sheetData sheetId="18739" refreshError="1"/>
      <sheetData sheetId="18740" refreshError="1"/>
      <sheetData sheetId="18741" refreshError="1"/>
      <sheetData sheetId="18742" refreshError="1"/>
      <sheetData sheetId="18743" refreshError="1"/>
      <sheetData sheetId="18744" refreshError="1"/>
      <sheetData sheetId="18745" refreshError="1"/>
      <sheetData sheetId="18746" refreshError="1"/>
      <sheetData sheetId="18747" refreshError="1"/>
      <sheetData sheetId="18748" refreshError="1"/>
      <sheetData sheetId="18749" refreshError="1"/>
      <sheetData sheetId="18750" refreshError="1"/>
      <sheetData sheetId="18751" refreshError="1"/>
      <sheetData sheetId="18752" refreshError="1"/>
      <sheetData sheetId="18753" refreshError="1"/>
      <sheetData sheetId="18754" refreshError="1"/>
      <sheetData sheetId="18755" refreshError="1"/>
      <sheetData sheetId="18756" refreshError="1"/>
      <sheetData sheetId="18757" refreshError="1"/>
      <sheetData sheetId="18758" refreshError="1"/>
      <sheetData sheetId="18759" refreshError="1"/>
      <sheetData sheetId="18760" refreshError="1"/>
      <sheetData sheetId="18761" refreshError="1"/>
      <sheetData sheetId="18762" refreshError="1"/>
      <sheetData sheetId="18763" refreshError="1"/>
      <sheetData sheetId="18764" refreshError="1"/>
      <sheetData sheetId="18765" refreshError="1"/>
      <sheetData sheetId="18766" refreshError="1"/>
      <sheetData sheetId="18767" refreshError="1"/>
      <sheetData sheetId="18768" refreshError="1"/>
      <sheetData sheetId="18769" refreshError="1"/>
      <sheetData sheetId="18770" refreshError="1"/>
      <sheetData sheetId="18771" refreshError="1"/>
      <sheetData sheetId="18772" refreshError="1"/>
      <sheetData sheetId="18773" refreshError="1"/>
      <sheetData sheetId="18774" refreshError="1"/>
      <sheetData sheetId="18775" refreshError="1"/>
      <sheetData sheetId="18776" refreshError="1"/>
      <sheetData sheetId="18777" refreshError="1"/>
      <sheetData sheetId="18778" refreshError="1"/>
      <sheetData sheetId="18779" refreshError="1"/>
      <sheetData sheetId="18780" refreshError="1"/>
      <sheetData sheetId="18781" refreshError="1"/>
      <sheetData sheetId="18782" refreshError="1"/>
      <sheetData sheetId="18783" refreshError="1"/>
      <sheetData sheetId="18784" refreshError="1"/>
      <sheetData sheetId="18785" refreshError="1"/>
      <sheetData sheetId="18786" refreshError="1"/>
      <sheetData sheetId="18787" refreshError="1"/>
      <sheetData sheetId="18788" refreshError="1"/>
      <sheetData sheetId="18789" refreshError="1"/>
      <sheetData sheetId="18790" refreshError="1"/>
      <sheetData sheetId="18791" refreshError="1"/>
      <sheetData sheetId="18792" refreshError="1"/>
      <sheetData sheetId="18793" refreshError="1"/>
      <sheetData sheetId="18794" refreshError="1"/>
      <sheetData sheetId="18795" refreshError="1"/>
      <sheetData sheetId="18796" refreshError="1"/>
      <sheetData sheetId="18797" refreshError="1"/>
      <sheetData sheetId="18798" refreshError="1"/>
      <sheetData sheetId="18799" refreshError="1"/>
      <sheetData sheetId="18800" refreshError="1"/>
      <sheetData sheetId="18801" refreshError="1"/>
      <sheetData sheetId="18802" refreshError="1"/>
      <sheetData sheetId="18803" refreshError="1"/>
      <sheetData sheetId="18804" refreshError="1"/>
      <sheetData sheetId="18805" refreshError="1"/>
      <sheetData sheetId="18806" refreshError="1"/>
      <sheetData sheetId="18807" refreshError="1"/>
      <sheetData sheetId="18808" refreshError="1"/>
      <sheetData sheetId="18809">
        <row r="9">
          <cell r="A9" t="str">
            <v>A</v>
          </cell>
        </row>
      </sheetData>
      <sheetData sheetId="18810">
        <row r="9">
          <cell r="A9" t="str">
            <v>A</v>
          </cell>
        </row>
      </sheetData>
      <sheetData sheetId="18811">
        <row r="9">
          <cell r="A9" t="str">
            <v>A</v>
          </cell>
        </row>
      </sheetData>
      <sheetData sheetId="18812">
        <row r="9">
          <cell r="A9" t="str">
            <v>A</v>
          </cell>
        </row>
      </sheetData>
      <sheetData sheetId="18813">
        <row r="9">
          <cell r="A9" t="str">
            <v>A</v>
          </cell>
        </row>
      </sheetData>
      <sheetData sheetId="18814">
        <row r="9">
          <cell r="A9" t="str">
            <v>A</v>
          </cell>
        </row>
      </sheetData>
      <sheetData sheetId="18815">
        <row r="9">
          <cell r="A9" t="str">
            <v>A</v>
          </cell>
        </row>
      </sheetData>
      <sheetData sheetId="18816"/>
      <sheetData sheetId="18817"/>
      <sheetData sheetId="18818"/>
      <sheetData sheetId="18819">
        <row r="9">
          <cell r="A9" t="str">
            <v>A</v>
          </cell>
        </row>
      </sheetData>
      <sheetData sheetId="18820">
        <row r="9">
          <cell r="A9" t="str">
            <v>A</v>
          </cell>
        </row>
      </sheetData>
      <sheetData sheetId="18821">
        <row r="9">
          <cell r="A9" t="str">
            <v>A</v>
          </cell>
        </row>
      </sheetData>
      <sheetData sheetId="18822">
        <row r="9">
          <cell r="A9" t="str">
            <v>A</v>
          </cell>
        </row>
      </sheetData>
      <sheetData sheetId="18823">
        <row r="9">
          <cell r="A9" t="str">
            <v>A</v>
          </cell>
        </row>
      </sheetData>
      <sheetData sheetId="18824">
        <row r="9">
          <cell r="A9" t="str">
            <v>A</v>
          </cell>
        </row>
      </sheetData>
      <sheetData sheetId="18825">
        <row r="9">
          <cell r="A9" t="str">
            <v>A</v>
          </cell>
        </row>
      </sheetData>
      <sheetData sheetId="18826">
        <row r="9">
          <cell r="A9" t="str">
            <v>A</v>
          </cell>
        </row>
      </sheetData>
      <sheetData sheetId="18827">
        <row r="9">
          <cell r="A9" t="str">
            <v>A</v>
          </cell>
        </row>
      </sheetData>
      <sheetData sheetId="18828">
        <row r="9">
          <cell r="A9" t="str">
            <v>A</v>
          </cell>
        </row>
      </sheetData>
      <sheetData sheetId="18829">
        <row r="9">
          <cell r="A9" t="str">
            <v>A</v>
          </cell>
        </row>
      </sheetData>
      <sheetData sheetId="18830">
        <row r="9">
          <cell r="A9" t="str">
            <v>A</v>
          </cell>
        </row>
      </sheetData>
      <sheetData sheetId="18831">
        <row r="9">
          <cell r="A9" t="str">
            <v>A</v>
          </cell>
        </row>
      </sheetData>
      <sheetData sheetId="18832">
        <row r="9">
          <cell r="A9" t="str">
            <v>A</v>
          </cell>
        </row>
      </sheetData>
      <sheetData sheetId="18833"/>
      <sheetData sheetId="18834"/>
      <sheetData sheetId="18835"/>
      <sheetData sheetId="18836"/>
      <sheetData sheetId="18837"/>
      <sheetData sheetId="18838" refreshError="1"/>
      <sheetData sheetId="18839"/>
      <sheetData sheetId="18840"/>
      <sheetData sheetId="18841" refreshError="1"/>
      <sheetData sheetId="18842" refreshError="1"/>
      <sheetData sheetId="18843" refreshError="1"/>
      <sheetData sheetId="18844" refreshError="1"/>
      <sheetData sheetId="18845" refreshError="1"/>
      <sheetData sheetId="18846"/>
      <sheetData sheetId="18847" refreshError="1"/>
      <sheetData sheetId="18848" refreshError="1"/>
      <sheetData sheetId="18849" refreshError="1"/>
      <sheetData sheetId="18850" refreshError="1"/>
      <sheetData sheetId="18851" refreshError="1"/>
      <sheetData sheetId="18852" refreshError="1"/>
      <sheetData sheetId="18853" refreshError="1"/>
      <sheetData sheetId="18854" refreshError="1"/>
      <sheetData sheetId="18855">
        <row r="9">
          <cell r="A9" t="str">
            <v>A</v>
          </cell>
        </row>
      </sheetData>
      <sheetData sheetId="18856">
        <row r="9">
          <cell r="A9" t="str">
            <v>A</v>
          </cell>
        </row>
      </sheetData>
      <sheetData sheetId="18857" refreshError="1"/>
      <sheetData sheetId="18858" refreshError="1"/>
      <sheetData sheetId="18859" refreshError="1"/>
      <sheetData sheetId="18860" refreshError="1"/>
      <sheetData sheetId="18861" refreshError="1"/>
      <sheetData sheetId="18862" refreshError="1"/>
      <sheetData sheetId="18863" refreshError="1"/>
      <sheetData sheetId="18864" refreshError="1"/>
      <sheetData sheetId="18865" refreshError="1"/>
      <sheetData sheetId="18866" refreshError="1"/>
      <sheetData sheetId="18867" refreshError="1"/>
      <sheetData sheetId="18868" refreshError="1"/>
      <sheetData sheetId="18869" refreshError="1"/>
      <sheetData sheetId="18870" refreshError="1"/>
      <sheetData sheetId="18871" refreshError="1"/>
      <sheetData sheetId="18872" refreshError="1"/>
      <sheetData sheetId="18873" refreshError="1"/>
      <sheetData sheetId="18874" refreshError="1"/>
      <sheetData sheetId="18875" refreshError="1"/>
      <sheetData sheetId="18876" refreshError="1"/>
      <sheetData sheetId="18877" refreshError="1"/>
      <sheetData sheetId="18878" refreshError="1"/>
      <sheetData sheetId="18879" refreshError="1"/>
      <sheetData sheetId="18880" refreshError="1"/>
      <sheetData sheetId="18881" refreshError="1"/>
      <sheetData sheetId="18882" refreshError="1"/>
      <sheetData sheetId="18883" refreshError="1"/>
      <sheetData sheetId="18884" refreshError="1"/>
      <sheetData sheetId="18885"/>
      <sheetData sheetId="18886">
        <row r="9">
          <cell r="A9" t="str">
            <v>A</v>
          </cell>
        </row>
      </sheetData>
      <sheetData sheetId="18887">
        <row r="9">
          <cell r="A9" t="str">
            <v>A</v>
          </cell>
        </row>
      </sheetData>
      <sheetData sheetId="18888">
        <row r="9">
          <cell r="A9" t="str">
            <v>A</v>
          </cell>
        </row>
      </sheetData>
      <sheetData sheetId="18889">
        <row r="9">
          <cell r="A9" t="str">
            <v>A</v>
          </cell>
        </row>
      </sheetData>
      <sheetData sheetId="18890">
        <row r="9">
          <cell r="A9" t="str">
            <v>A</v>
          </cell>
        </row>
      </sheetData>
      <sheetData sheetId="18891">
        <row r="9">
          <cell r="A9" t="str">
            <v>A</v>
          </cell>
        </row>
      </sheetData>
      <sheetData sheetId="18892"/>
      <sheetData sheetId="18893"/>
      <sheetData sheetId="18894">
        <row r="9">
          <cell r="A9" t="str">
            <v>A</v>
          </cell>
        </row>
      </sheetData>
      <sheetData sheetId="18895">
        <row r="9">
          <cell r="A9" t="str">
            <v>A</v>
          </cell>
        </row>
      </sheetData>
      <sheetData sheetId="18896">
        <row r="9">
          <cell r="A9" t="str">
            <v>A</v>
          </cell>
        </row>
      </sheetData>
      <sheetData sheetId="18897">
        <row r="9">
          <cell r="A9" t="str">
            <v>A</v>
          </cell>
        </row>
      </sheetData>
      <sheetData sheetId="18898">
        <row r="9">
          <cell r="A9" t="str">
            <v>A</v>
          </cell>
        </row>
      </sheetData>
      <sheetData sheetId="18899">
        <row r="9">
          <cell r="A9" t="str">
            <v>A</v>
          </cell>
        </row>
      </sheetData>
      <sheetData sheetId="18900">
        <row r="9">
          <cell r="A9" t="str">
            <v>A</v>
          </cell>
        </row>
      </sheetData>
      <sheetData sheetId="18901">
        <row r="9">
          <cell r="A9" t="str">
            <v>A</v>
          </cell>
        </row>
      </sheetData>
      <sheetData sheetId="18902">
        <row r="9">
          <cell r="A9" t="str">
            <v>A</v>
          </cell>
        </row>
      </sheetData>
      <sheetData sheetId="18903">
        <row r="9">
          <cell r="A9" t="str">
            <v>A</v>
          </cell>
        </row>
      </sheetData>
      <sheetData sheetId="18904">
        <row r="9">
          <cell r="A9" t="str">
            <v>A</v>
          </cell>
        </row>
      </sheetData>
      <sheetData sheetId="18905">
        <row r="9">
          <cell r="A9" t="str">
            <v>A</v>
          </cell>
        </row>
      </sheetData>
      <sheetData sheetId="18906">
        <row r="9">
          <cell r="A9" t="str">
            <v>A</v>
          </cell>
        </row>
      </sheetData>
      <sheetData sheetId="18907">
        <row r="9">
          <cell r="A9" t="str">
            <v>A</v>
          </cell>
        </row>
      </sheetData>
      <sheetData sheetId="18908">
        <row r="9">
          <cell r="A9" t="str">
            <v>A</v>
          </cell>
        </row>
      </sheetData>
      <sheetData sheetId="18909">
        <row r="9">
          <cell r="A9" t="str">
            <v>A</v>
          </cell>
        </row>
      </sheetData>
      <sheetData sheetId="18910">
        <row r="9">
          <cell r="A9" t="str">
            <v>A</v>
          </cell>
        </row>
      </sheetData>
      <sheetData sheetId="18911">
        <row r="9">
          <cell r="A9" t="str">
            <v>A</v>
          </cell>
        </row>
      </sheetData>
      <sheetData sheetId="18912"/>
      <sheetData sheetId="18913"/>
      <sheetData sheetId="18914"/>
      <sheetData sheetId="18915"/>
      <sheetData sheetId="18916"/>
      <sheetData sheetId="18917" refreshError="1"/>
      <sheetData sheetId="18918">
        <row r="9">
          <cell r="A9" t="str">
            <v>A</v>
          </cell>
        </row>
      </sheetData>
      <sheetData sheetId="18919">
        <row r="9">
          <cell r="A9" t="str">
            <v>A</v>
          </cell>
        </row>
      </sheetData>
      <sheetData sheetId="18920">
        <row r="9">
          <cell r="A9" t="str">
            <v>A</v>
          </cell>
        </row>
      </sheetData>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row r="9">
          <cell r="A9" t="str">
            <v>A</v>
          </cell>
        </row>
      </sheetData>
      <sheetData sheetId="18934">
        <row r="9">
          <cell r="A9" t="str">
            <v>A</v>
          </cell>
        </row>
      </sheetData>
      <sheetData sheetId="18935">
        <row r="9">
          <cell r="A9" t="str">
            <v>A</v>
          </cell>
        </row>
      </sheetData>
      <sheetData sheetId="18936">
        <row r="9">
          <cell r="A9" t="str">
            <v>A</v>
          </cell>
        </row>
      </sheetData>
      <sheetData sheetId="18937"/>
      <sheetData sheetId="18938"/>
      <sheetData sheetId="18939">
        <row r="9">
          <cell r="A9" t="str">
            <v>A</v>
          </cell>
        </row>
      </sheetData>
      <sheetData sheetId="18940">
        <row r="9">
          <cell r="A9" t="str">
            <v>A</v>
          </cell>
        </row>
      </sheetData>
      <sheetData sheetId="18941">
        <row r="9">
          <cell r="A9" t="str">
            <v>A</v>
          </cell>
        </row>
      </sheetData>
      <sheetData sheetId="18942">
        <row r="9">
          <cell r="A9" t="str">
            <v>A</v>
          </cell>
        </row>
      </sheetData>
      <sheetData sheetId="18943">
        <row r="9">
          <cell r="A9" t="str">
            <v>A</v>
          </cell>
        </row>
      </sheetData>
      <sheetData sheetId="18944">
        <row r="9">
          <cell r="A9" t="str">
            <v>A</v>
          </cell>
        </row>
      </sheetData>
      <sheetData sheetId="18945" refreshError="1"/>
      <sheetData sheetId="18946" refreshError="1"/>
      <sheetData sheetId="18947">
        <row r="9">
          <cell r="A9" t="str">
            <v>A</v>
          </cell>
        </row>
      </sheetData>
      <sheetData sheetId="18948" refreshError="1"/>
      <sheetData sheetId="18949" refreshError="1"/>
      <sheetData sheetId="18950" refreshError="1"/>
      <sheetData sheetId="18951" refreshError="1"/>
      <sheetData sheetId="18952" refreshError="1"/>
      <sheetData sheetId="18953" refreshError="1"/>
      <sheetData sheetId="18954" refreshError="1"/>
      <sheetData sheetId="18955" refreshError="1"/>
      <sheetData sheetId="18956" refreshError="1"/>
      <sheetData sheetId="18957" refreshError="1"/>
      <sheetData sheetId="18958" refreshError="1"/>
      <sheetData sheetId="18959" refreshError="1"/>
      <sheetData sheetId="18960" refreshError="1"/>
      <sheetData sheetId="18961" refreshError="1"/>
      <sheetData sheetId="18962">
        <row r="9">
          <cell r="A9" t="str">
            <v>A</v>
          </cell>
        </row>
      </sheetData>
      <sheetData sheetId="18963">
        <row r="9">
          <cell r="A9" t="str">
            <v>A</v>
          </cell>
        </row>
      </sheetData>
      <sheetData sheetId="18964">
        <row r="9">
          <cell r="A9" t="str">
            <v>A</v>
          </cell>
        </row>
      </sheetData>
      <sheetData sheetId="18965">
        <row r="9">
          <cell r="A9" t="str">
            <v>A</v>
          </cell>
        </row>
      </sheetData>
      <sheetData sheetId="18966">
        <row r="9">
          <cell r="A9" t="str">
            <v>A</v>
          </cell>
        </row>
      </sheetData>
      <sheetData sheetId="18967">
        <row r="9">
          <cell r="A9" t="str">
            <v>A</v>
          </cell>
        </row>
      </sheetData>
      <sheetData sheetId="18968">
        <row r="9">
          <cell r="A9" t="str">
            <v>A</v>
          </cell>
        </row>
      </sheetData>
      <sheetData sheetId="18969">
        <row r="9">
          <cell r="A9" t="str">
            <v>A</v>
          </cell>
        </row>
      </sheetData>
      <sheetData sheetId="18970">
        <row r="9">
          <cell r="A9" t="str">
            <v>A</v>
          </cell>
        </row>
      </sheetData>
      <sheetData sheetId="18971">
        <row r="9">
          <cell r="A9" t="str">
            <v>A</v>
          </cell>
        </row>
      </sheetData>
      <sheetData sheetId="18972">
        <row r="9">
          <cell r="A9" t="str">
            <v>A</v>
          </cell>
        </row>
      </sheetData>
      <sheetData sheetId="18973">
        <row r="9">
          <cell r="A9" t="str">
            <v>A</v>
          </cell>
        </row>
      </sheetData>
      <sheetData sheetId="18974">
        <row r="9">
          <cell r="A9" t="str">
            <v>A</v>
          </cell>
        </row>
      </sheetData>
      <sheetData sheetId="18975">
        <row r="9">
          <cell r="A9" t="str">
            <v>A</v>
          </cell>
        </row>
      </sheetData>
      <sheetData sheetId="18976">
        <row r="9">
          <cell r="A9" t="str">
            <v>A</v>
          </cell>
        </row>
      </sheetData>
      <sheetData sheetId="18977">
        <row r="9">
          <cell r="A9" t="str">
            <v>A</v>
          </cell>
        </row>
      </sheetData>
      <sheetData sheetId="18978">
        <row r="9">
          <cell r="A9" t="str">
            <v>A</v>
          </cell>
        </row>
      </sheetData>
      <sheetData sheetId="18979">
        <row r="9">
          <cell r="A9" t="str">
            <v>A</v>
          </cell>
        </row>
      </sheetData>
      <sheetData sheetId="18980" refreshError="1"/>
      <sheetData sheetId="18981" refreshError="1"/>
      <sheetData sheetId="18982">
        <row r="9">
          <cell r="A9" t="str">
            <v>A</v>
          </cell>
        </row>
      </sheetData>
      <sheetData sheetId="18983"/>
      <sheetData sheetId="18984">
        <row r="9">
          <cell r="A9" t="str">
            <v>A</v>
          </cell>
        </row>
      </sheetData>
      <sheetData sheetId="18985">
        <row r="9">
          <cell r="A9" t="str">
            <v>A</v>
          </cell>
        </row>
      </sheetData>
      <sheetData sheetId="18986">
        <row r="9">
          <cell r="A9" t="str">
            <v>A</v>
          </cell>
        </row>
      </sheetData>
      <sheetData sheetId="18987">
        <row r="9">
          <cell r="A9" t="str">
            <v>A</v>
          </cell>
        </row>
      </sheetData>
      <sheetData sheetId="18988">
        <row r="9">
          <cell r="A9" t="str">
            <v>A</v>
          </cell>
        </row>
      </sheetData>
      <sheetData sheetId="18989">
        <row r="9">
          <cell r="A9" t="str">
            <v>A</v>
          </cell>
        </row>
      </sheetData>
      <sheetData sheetId="18990"/>
      <sheetData sheetId="18991"/>
      <sheetData sheetId="18992"/>
      <sheetData sheetId="18993"/>
      <sheetData sheetId="18994"/>
      <sheetData sheetId="18995"/>
      <sheetData sheetId="18996">
        <row r="9">
          <cell r="A9" t="str">
            <v>A</v>
          </cell>
        </row>
      </sheetData>
      <sheetData sheetId="18997">
        <row r="9">
          <cell r="A9" t="str">
            <v>A</v>
          </cell>
        </row>
      </sheetData>
      <sheetData sheetId="18998">
        <row r="9">
          <cell r="A9" t="str">
            <v>A</v>
          </cell>
        </row>
      </sheetData>
      <sheetData sheetId="18999">
        <row r="9">
          <cell r="A9" t="str">
            <v>A</v>
          </cell>
        </row>
      </sheetData>
      <sheetData sheetId="19000">
        <row r="9">
          <cell r="A9" t="str">
            <v>A</v>
          </cell>
        </row>
      </sheetData>
      <sheetData sheetId="19001">
        <row r="9">
          <cell r="A9" t="str">
            <v>A</v>
          </cell>
        </row>
      </sheetData>
      <sheetData sheetId="19002" refreshError="1"/>
      <sheetData sheetId="19003">
        <row r="9">
          <cell r="A9" t="str">
            <v>A</v>
          </cell>
        </row>
      </sheetData>
      <sheetData sheetId="19004">
        <row r="9">
          <cell r="A9" t="str">
            <v>A</v>
          </cell>
        </row>
      </sheetData>
      <sheetData sheetId="19005">
        <row r="9">
          <cell r="A9" t="str">
            <v>A</v>
          </cell>
        </row>
      </sheetData>
      <sheetData sheetId="19006">
        <row r="9">
          <cell r="A9" t="str">
            <v>A</v>
          </cell>
        </row>
      </sheetData>
      <sheetData sheetId="19007">
        <row r="9">
          <cell r="A9" t="str">
            <v>A</v>
          </cell>
        </row>
      </sheetData>
      <sheetData sheetId="19008" refreshError="1"/>
      <sheetData sheetId="19009" refreshError="1"/>
      <sheetData sheetId="19010" refreshError="1"/>
      <sheetData sheetId="19011" refreshError="1"/>
      <sheetData sheetId="19012" refreshError="1"/>
      <sheetData sheetId="19013" refreshError="1"/>
      <sheetData sheetId="19014" refreshError="1"/>
      <sheetData sheetId="19015" refreshError="1"/>
      <sheetData sheetId="19016" refreshError="1"/>
      <sheetData sheetId="19017">
        <row r="9">
          <cell r="A9" t="str">
            <v>A</v>
          </cell>
        </row>
      </sheetData>
      <sheetData sheetId="19018">
        <row r="9">
          <cell r="A9" t="str">
            <v>A</v>
          </cell>
        </row>
      </sheetData>
      <sheetData sheetId="19019">
        <row r="9">
          <cell r="A9" t="str">
            <v>A</v>
          </cell>
        </row>
      </sheetData>
      <sheetData sheetId="19020">
        <row r="9">
          <cell r="A9" t="str">
            <v>A</v>
          </cell>
        </row>
      </sheetData>
      <sheetData sheetId="19021">
        <row r="9">
          <cell r="A9" t="str">
            <v>A</v>
          </cell>
        </row>
      </sheetData>
      <sheetData sheetId="19022">
        <row r="9">
          <cell r="A9" t="str">
            <v>A</v>
          </cell>
        </row>
      </sheetData>
      <sheetData sheetId="19023">
        <row r="9">
          <cell r="A9" t="str">
            <v>A</v>
          </cell>
        </row>
      </sheetData>
      <sheetData sheetId="19024">
        <row r="9">
          <cell r="A9" t="str">
            <v>A</v>
          </cell>
        </row>
      </sheetData>
      <sheetData sheetId="19025">
        <row r="9">
          <cell r="A9" t="str">
            <v>A</v>
          </cell>
        </row>
      </sheetData>
      <sheetData sheetId="19026">
        <row r="9">
          <cell r="A9" t="str">
            <v>A</v>
          </cell>
        </row>
      </sheetData>
      <sheetData sheetId="19027">
        <row r="9">
          <cell r="A9" t="str">
            <v>A</v>
          </cell>
        </row>
      </sheetData>
      <sheetData sheetId="19028">
        <row r="9">
          <cell r="A9" t="str">
            <v>A</v>
          </cell>
        </row>
      </sheetData>
      <sheetData sheetId="19029">
        <row r="9">
          <cell r="A9" t="str">
            <v>A</v>
          </cell>
        </row>
      </sheetData>
      <sheetData sheetId="19030">
        <row r="9">
          <cell r="A9" t="str">
            <v>A</v>
          </cell>
        </row>
      </sheetData>
      <sheetData sheetId="19031">
        <row r="9">
          <cell r="A9" t="str">
            <v>A</v>
          </cell>
        </row>
      </sheetData>
      <sheetData sheetId="19032">
        <row r="9">
          <cell r="A9" t="str">
            <v>A</v>
          </cell>
        </row>
      </sheetData>
      <sheetData sheetId="19033">
        <row r="9">
          <cell r="A9" t="str">
            <v>A</v>
          </cell>
        </row>
      </sheetData>
      <sheetData sheetId="19034">
        <row r="9">
          <cell r="A9" t="str">
            <v>A</v>
          </cell>
        </row>
      </sheetData>
      <sheetData sheetId="19035">
        <row r="9">
          <cell r="A9" t="str">
            <v>A</v>
          </cell>
        </row>
      </sheetData>
      <sheetData sheetId="19036">
        <row r="9">
          <cell r="A9" t="str">
            <v>A</v>
          </cell>
        </row>
      </sheetData>
      <sheetData sheetId="19037">
        <row r="9">
          <cell r="A9" t="str">
            <v>A</v>
          </cell>
        </row>
      </sheetData>
      <sheetData sheetId="19038">
        <row r="9">
          <cell r="A9" t="str">
            <v>A</v>
          </cell>
        </row>
      </sheetData>
      <sheetData sheetId="19039">
        <row r="9">
          <cell r="A9" t="str">
            <v>A</v>
          </cell>
        </row>
      </sheetData>
      <sheetData sheetId="19040">
        <row r="9">
          <cell r="A9" t="str">
            <v>A</v>
          </cell>
        </row>
      </sheetData>
      <sheetData sheetId="19041">
        <row r="9">
          <cell r="A9" t="str">
            <v>A</v>
          </cell>
        </row>
      </sheetData>
      <sheetData sheetId="19042">
        <row r="9">
          <cell r="A9" t="str">
            <v>A</v>
          </cell>
        </row>
      </sheetData>
      <sheetData sheetId="19043">
        <row r="9">
          <cell r="A9" t="str">
            <v>A</v>
          </cell>
        </row>
      </sheetData>
      <sheetData sheetId="19044">
        <row r="9">
          <cell r="A9" t="str">
            <v>A</v>
          </cell>
        </row>
      </sheetData>
      <sheetData sheetId="19045">
        <row r="9">
          <cell r="A9" t="str">
            <v>A</v>
          </cell>
        </row>
      </sheetData>
      <sheetData sheetId="19046">
        <row r="9">
          <cell r="A9" t="str">
            <v>A</v>
          </cell>
        </row>
      </sheetData>
      <sheetData sheetId="19047">
        <row r="9">
          <cell r="A9" t="str">
            <v>A</v>
          </cell>
        </row>
      </sheetData>
      <sheetData sheetId="19048">
        <row r="9">
          <cell r="A9" t="str">
            <v>A</v>
          </cell>
        </row>
      </sheetData>
      <sheetData sheetId="19049">
        <row r="9">
          <cell r="A9" t="str">
            <v>A</v>
          </cell>
        </row>
      </sheetData>
      <sheetData sheetId="19050">
        <row r="9">
          <cell r="A9" t="str">
            <v>A</v>
          </cell>
        </row>
      </sheetData>
      <sheetData sheetId="19051">
        <row r="9">
          <cell r="A9" t="str">
            <v>A</v>
          </cell>
        </row>
      </sheetData>
      <sheetData sheetId="19052">
        <row r="9">
          <cell r="A9" t="str">
            <v>A</v>
          </cell>
        </row>
      </sheetData>
      <sheetData sheetId="19053">
        <row r="9">
          <cell r="A9" t="str">
            <v>A</v>
          </cell>
        </row>
      </sheetData>
      <sheetData sheetId="19054">
        <row r="9">
          <cell r="A9" t="str">
            <v>A</v>
          </cell>
        </row>
      </sheetData>
      <sheetData sheetId="19055">
        <row r="9">
          <cell r="A9" t="str">
            <v>A</v>
          </cell>
        </row>
      </sheetData>
      <sheetData sheetId="19056">
        <row r="9">
          <cell r="A9" t="str">
            <v>A</v>
          </cell>
        </row>
      </sheetData>
      <sheetData sheetId="19057">
        <row r="9">
          <cell r="A9" t="str">
            <v>A</v>
          </cell>
        </row>
      </sheetData>
      <sheetData sheetId="19058">
        <row r="9">
          <cell r="A9" t="str">
            <v>A</v>
          </cell>
        </row>
      </sheetData>
      <sheetData sheetId="19059">
        <row r="9">
          <cell r="A9" t="str">
            <v>A</v>
          </cell>
        </row>
      </sheetData>
      <sheetData sheetId="19060">
        <row r="9">
          <cell r="A9" t="str">
            <v>A</v>
          </cell>
        </row>
      </sheetData>
      <sheetData sheetId="19061">
        <row r="9">
          <cell r="A9" t="str">
            <v>A</v>
          </cell>
        </row>
      </sheetData>
      <sheetData sheetId="19062">
        <row r="9">
          <cell r="A9" t="str">
            <v>A</v>
          </cell>
        </row>
      </sheetData>
      <sheetData sheetId="19063">
        <row r="9">
          <cell r="A9" t="str">
            <v>A</v>
          </cell>
        </row>
      </sheetData>
      <sheetData sheetId="19064">
        <row r="9">
          <cell r="A9" t="str">
            <v>A</v>
          </cell>
        </row>
      </sheetData>
      <sheetData sheetId="19065">
        <row r="9">
          <cell r="A9" t="str">
            <v>A</v>
          </cell>
        </row>
      </sheetData>
      <sheetData sheetId="19066">
        <row r="9">
          <cell r="A9" t="str">
            <v>A</v>
          </cell>
        </row>
      </sheetData>
      <sheetData sheetId="19067">
        <row r="9">
          <cell r="A9" t="str">
            <v>A</v>
          </cell>
        </row>
      </sheetData>
      <sheetData sheetId="19068">
        <row r="9">
          <cell r="A9" t="str">
            <v>A</v>
          </cell>
        </row>
      </sheetData>
      <sheetData sheetId="19069">
        <row r="9">
          <cell r="A9" t="str">
            <v>A</v>
          </cell>
        </row>
      </sheetData>
      <sheetData sheetId="19070">
        <row r="9">
          <cell r="A9" t="str">
            <v>A</v>
          </cell>
        </row>
      </sheetData>
      <sheetData sheetId="19071">
        <row r="9">
          <cell r="A9" t="str">
            <v>A</v>
          </cell>
        </row>
      </sheetData>
      <sheetData sheetId="19072">
        <row r="9">
          <cell r="A9" t="str">
            <v>A</v>
          </cell>
        </row>
      </sheetData>
      <sheetData sheetId="19073">
        <row r="9">
          <cell r="A9" t="str">
            <v>A</v>
          </cell>
        </row>
      </sheetData>
      <sheetData sheetId="19074">
        <row r="9">
          <cell r="A9" t="str">
            <v>A</v>
          </cell>
        </row>
      </sheetData>
      <sheetData sheetId="19075">
        <row r="9">
          <cell r="A9" t="str">
            <v>A</v>
          </cell>
        </row>
      </sheetData>
      <sheetData sheetId="19076">
        <row r="9">
          <cell r="A9" t="str">
            <v>A</v>
          </cell>
        </row>
      </sheetData>
      <sheetData sheetId="19077">
        <row r="9">
          <cell r="A9" t="str">
            <v>A</v>
          </cell>
        </row>
      </sheetData>
      <sheetData sheetId="19078">
        <row r="9">
          <cell r="A9" t="str">
            <v>A</v>
          </cell>
        </row>
      </sheetData>
      <sheetData sheetId="19079">
        <row r="9">
          <cell r="A9" t="str">
            <v>A</v>
          </cell>
        </row>
      </sheetData>
      <sheetData sheetId="19080">
        <row r="9">
          <cell r="A9" t="str">
            <v>A</v>
          </cell>
        </row>
      </sheetData>
      <sheetData sheetId="19081">
        <row r="9">
          <cell r="A9" t="str">
            <v>A</v>
          </cell>
        </row>
      </sheetData>
      <sheetData sheetId="19082">
        <row r="9">
          <cell r="A9" t="str">
            <v>A</v>
          </cell>
        </row>
      </sheetData>
      <sheetData sheetId="19083">
        <row r="9">
          <cell r="A9" t="str">
            <v>A</v>
          </cell>
        </row>
      </sheetData>
      <sheetData sheetId="19084">
        <row r="9">
          <cell r="A9" t="str">
            <v>A</v>
          </cell>
        </row>
      </sheetData>
      <sheetData sheetId="19085">
        <row r="9">
          <cell r="A9" t="str">
            <v>A</v>
          </cell>
        </row>
      </sheetData>
      <sheetData sheetId="19086">
        <row r="9">
          <cell r="A9" t="str">
            <v>A</v>
          </cell>
        </row>
      </sheetData>
      <sheetData sheetId="19087">
        <row r="9">
          <cell r="A9" t="str">
            <v>A</v>
          </cell>
        </row>
      </sheetData>
      <sheetData sheetId="19088">
        <row r="9">
          <cell r="A9" t="str">
            <v>A</v>
          </cell>
        </row>
      </sheetData>
      <sheetData sheetId="19089">
        <row r="9">
          <cell r="A9" t="str">
            <v>A</v>
          </cell>
        </row>
      </sheetData>
      <sheetData sheetId="19090">
        <row r="9">
          <cell r="A9" t="str">
            <v>A</v>
          </cell>
        </row>
      </sheetData>
      <sheetData sheetId="19091">
        <row r="9">
          <cell r="A9" t="str">
            <v>A</v>
          </cell>
        </row>
      </sheetData>
      <sheetData sheetId="19092">
        <row r="9">
          <cell r="A9" t="str">
            <v>A</v>
          </cell>
        </row>
      </sheetData>
      <sheetData sheetId="19093">
        <row r="9">
          <cell r="A9" t="str">
            <v>A</v>
          </cell>
        </row>
      </sheetData>
      <sheetData sheetId="19094">
        <row r="9">
          <cell r="A9" t="str">
            <v>A</v>
          </cell>
        </row>
      </sheetData>
      <sheetData sheetId="19095">
        <row r="9">
          <cell r="A9" t="str">
            <v>A</v>
          </cell>
        </row>
      </sheetData>
      <sheetData sheetId="19096">
        <row r="9">
          <cell r="A9" t="str">
            <v>A</v>
          </cell>
        </row>
      </sheetData>
      <sheetData sheetId="19097">
        <row r="9">
          <cell r="A9" t="str">
            <v>A</v>
          </cell>
        </row>
      </sheetData>
      <sheetData sheetId="19098">
        <row r="9">
          <cell r="A9" t="str">
            <v>A</v>
          </cell>
        </row>
      </sheetData>
      <sheetData sheetId="19099">
        <row r="9">
          <cell r="A9" t="str">
            <v>A</v>
          </cell>
        </row>
      </sheetData>
      <sheetData sheetId="19100">
        <row r="9">
          <cell r="A9" t="str">
            <v>A</v>
          </cell>
        </row>
      </sheetData>
      <sheetData sheetId="19101">
        <row r="9">
          <cell r="A9" t="str">
            <v>A</v>
          </cell>
        </row>
      </sheetData>
      <sheetData sheetId="19102">
        <row r="9">
          <cell r="A9" t="str">
            <v>A</v>
          </cell>
        </row>
      </sheetData>
      <sheetData sheetId="19103">
        <row r="9">
          <cell r="A9" t="str">
            <v>A</v>
          </cell>
        </row>
      </sheetData>
      <sheetData sheetId="19104">
        <row r="9">
          <cell r="A9" t="str">
            <v>A</v>
          </cell>
        </row>
      </sheetData>
      <sheetData sheetId="19105">
        <row r="9">
          <cell r="A9" t="str">
            <v>A</v>
          </cell>
        </row>
      </sheetData>
      <sheetData sheetId="19106">
        <row r="9">
          <cell r="A9" t="str">
            <v>A</v>
          </cell>
        </row>
      </sheetData>
      <sheetData sheetId="19107">
        <row r="9">
          <cell r="A9" t="str">
            <v>A</v>
          </cell>
        </row>
      </sheetData>
      <sheetData sheetId="19108">
        <row r="9">
          <cell r="A9" t="str">
            <v>A</v>
          </cell>
        </row>
      </sheetData>
      <sheetData sheetId="19109">
        <row r="9">
          <cell r="A9" t="str">
            <v>A</v>
          </cell>
        </row>
      </sheetData>
      <sheetData sheetId="19110">
        <row r="9">
          <cell r="A9" t="str">
            <v>A</v>
          </cell>
        </row>
      </sheetData>
      <sheetData sheetId="19111">
        <row r="9">
          <cell r="A9" t="str">
            <v>A</v>
          </cell>
        </row>
      </sheetData>
      <sheetData sheetId="19112">
        <row r="9">
          <cell r="A9" t="str">
            <v>A</v>
          </cell>
        </row>
      </sheetData>
      <sheetData sheetId="19113">
        <row r="9">
          <cell r="A9" t="str">
            <v>A</v>
          </cell>
        </row>
      </sheetData>
      <sheetData sheetId="19114">
        <row r="9">
          <cell r="A9" t="str">
            <v>A</v>
          </cell>
        </row>
      </sheetData>
      <sheetData sheetId="19115">
        <row r="9">
          <cell r="A9" t="str">
            <v>A</v>
          </cell>
        </row>
      </sheetData>
      <sheetData sheetId="19116">
        <row r="9">
          <cell r="A9" t="str">
            <v>A</v>
          </cell>
        </row>
      </sheetData>
      <sheetData sheetId="19117">
        <row r="9">
          <cell r="A9" t="str">
            <v>A</v>
          </cell>
        </row>
      </sheetData>
      <sheetData sheetId="19118">
        <row r="9">
          <cell r="A9" t="str">
            <v>A</v>
          </cell>
        </row>
      </sheetData>
      <sheetData sheetId="19119">
        <row r="9">
          <cell r="A9" t="str">
            <v>A</v>
          </cell>
        </row>
      </sheetData>
      <sheetData sheetId="19120">
        <row r="9">
          <cell r="A9" t="str">
            <v>A</v>
          </cell>
        </row>
      </sheetData>
      <sheetData sheetId="19121">
        <row r="9">
          <cell r="A9" t="str">
            <v>A</v>
          </cell>
        </row>
      </sheetData>
      <sheetData sheetId="19122">
        <row r="9">
          <cell r="A9" t="str">
            <v>A</v>
          </cell>
        </row>
      </sheetData>
      <sheetData sheetId="19123">
        <row r="9">
          <cell r="A9" t="str">
            <v>A</v>
          </cell>
        </row>
      </sheetData>
      <sheetData sheetId="19124">
        <row r="9">
          <cell r="A9" t="str">
            <v>A</v>
          </cell>
        </row>
      </sheetData>
      <sheetData sheetId="19125">
        <row r="9">
          <cell r="A9" t="str">
            <v>A</v>
          </cell>
        </row>
      </sheetData>
      <sheetData sheetId="19126">
        <row r="9">
          <cell r="A9" t="str">
            <v>A</v>
          </cell>
        </row>
      </sheetData>
      <sheetData sheetId="19127">
        <row r="9">
          <cell r="A9" t="str">
            <v>A</v>
          </cell>
        </row>
      </sheetData>
      <sheetData sheetId="19128">
        <row r="9">
          <cell r="A9" t="str">
            <v>A</v>
          </cell>
        </row>
      </sheetData>
      <sheetData sheetId="19129">
        <row r="9">
          <cell r="A9" t="str">
            <v>A</v>
          </cell>
        </row>
      </sheetData>
      <sheetData sheetId="19130">
        <row r="9">
          <cell r="A9" t="str">
            <v>A</v>
          </cell>
        </row>
      </sheetData>
      <sheetData sheetId="19131">
        <row r="9">
          <cell r="A9" t="str">
            <v>A</v>
          </cell>
        </row>
      </sheetData>
      <sheetData sheetId="19132">
        <row r="9">
          <cell r="A9" t="str">
            <v>A</v>
          </cell>
        </row>
      </sheetData>
      <sheetData sheetId="19133">
        <row r="9">
          <cell r="A9" t="str">
            <v>A</v>
          </cell>
        </row>
      </sheetData>
      <sheetData sheetId="19134">
        <row r="9">
          <cell r="A9" t="str">
            <v>A</v>
          </cell>
        </row>
      </sheetData>
      <sheetData sheetId="19135">
        <row r="9">
          <cell r="A9" t="str">
            <v>A</v>
          </cell>
        </row>
      </sheetData>
      <sheetData sheetId="19136">
        <row r="9">
          <cell r="A9" t="str">
            <v>A</v>
          </cell>
        </row>
      </sheetData>
      <sheetData sheetId="19137">
        <row r="9">
          <cell r="A9" t="str">
            <v>A</v>
          </cell>
        </row>
      </sheetData>
      <sheetData sheetId="19138">
        <row r="9">
          <cell r="A9" t="str">
            <v>A</v>
          </cell>
        </row>
      </sheetData>
      <sheetData sheetId="19139">
        <row r="9">
          <cell r="A9" t="str">
            <v>A</v>
          </cell>
        </row>
      </sheetData>
      <sheetData sheetId="19140">
        <row r="9">
          <cell r="A9" t="str">
            <v>A</v>
          </cell>
        </row>
      </sheetData>
      <sheetData sheetId="19141">
        <row r="9">
          <cell r="A9" t="str">
            <v>A</v>
          </cell>
        </row>
      </sheetData>
      <sheetData sheetId="19142">
        <row r="9">
          <cell r="A9" t="str">
            <v>A</v>
          </cell>
        </row>
      </sheetData>
      <sheetData sheetId="19143">
        <row r="9">
          <cell r="A9" t="str">
            <v>A</v>
          </cell>
        </row>
      </sheetData>
      <sheetData sheetId="19144">
        <row r="9">
          <cell r="A9" t="str">
            <v>A</v>
          </cell>
        </row>
      </sheetData>
      <sheetData sheetId="19145">
        <row r="9">
          <cell r="A9" t="str">
            <v>A</v>
          </cell>
        </row>
      </sheetData>
      <sheetData sheetId="19146">
        <row r="9">
          <cell r="A9" t="str">
            <v>A</v>
          </cell>
        </row>
      </sheetData>
      <sheetData sheetId="19147">
        <row r="9">
          <cell r="A9" t="str">
            <v>A</v>
          </cell>
        </row>
      </sheetData>
      <sheetData sheetId="19148">
        <row r="9">
          <cell r="A9" t="str">
            <v>A</v>
          </cell>
        </row>
      </sheetData>
      <sheetData sheetId="19149">
        <row r="9">
          <cell r="A9" t="str">
            <v>A</v>
          </cell>
        </row>
      </sheetData>
      <sheetData sheetId="19150">
        <row r="9">
          <cell r="A9" t="str">
            <v>A</v>
          </cell>
        </row>
      </sheetData>
      <sheetData sheetId="19151">
        <row r="9">
          <cell r="A9" t="str">
            <v>A</v>
          </cell>
        </row>
      </sheetData>
      <sheetData sheetId="19152">
        <row r="9">
          <cell r="A9" t="str">
            <v>A</v>
          </cell>
        </row>
      </sheetData>
      <sheetData sheetId="19153">
        <row r="9">
          <cell r="A9" t="str">
            <v>A</v>
          </cell>
        </row>
      </sheetData>
      <sheetData sheetId="19154">
        <row r="9">
          <cell r="A9" t="str">
            <v>A</v>
          </cell>
        </row>
      </sheetData>
      <sheetData sheetId="19155">
        <row r="9">
          <cell r="A9" t="str">
            <v>A</v>
          </cell>
        </row>
      </sheetData>
      <sheetData sheetId="19156">
        <row r="9">
          <cell r="A9" t="str">
            <v>A</v>
          </cell>
        </row>
      </sheetData>
      <sheetData sheetId="19157">
        <row r="9">
          <cell r="A9" t="str">
            <v>A</v>
          </cell>
        </row>
      </sheetData>
      <sheetData sheetId="19158">
        <row r="9">
          <cell r="A9" t="str">
            <v>A</v>
          </cell>
        </row>
      </sheetData>
      <sheetData sheetId="19159">
        <row r="9">
          <cell r="A9" t="str">
            <v>A</v>
          </cell>
        </row>
      </sheetData>
      <sheetData sheetId="19160">
        <row r="9">
          <cell r="A9" t="str">
            <v>A</v>
          </cell>
        </row>
      </sheetData>
      <sheetData sheetId="19161">
        <row r="9">
          <cell r="A9" t="str">
            <v>A</v>
          </cell>
        </row>
      </sheetData>
      <sheetData sheetId="19162">
        <row r="9">
          <cell r="A9" t="str">
            <v>A</v>
          </cell>
        </row>
      </sheetData>
      <sheetData sheetId="19163">
        <row r="9">
          <cell r="A9" t="str">
            <v>A</v>
          </cell>
        </row>
      </sheetData>
      <sheetData sheetId="19164">
        <row r="9">
          <cell r="A9" t="str">
            <v>A</v>
          </cell>
        </row>
      </sheetData>
      <sheetData sheetId="19165">
        <row r="9">
          <cell r="A9" t="str">
            <v>A</v>
          </cell>
        </row>
      </sheetData>
      <sheetData sheetId="19166">
        <row r="9">
          <cell r="A9" t="str">
            <v>A</v>
          </cell>
        </row>
      </sheetData>
      <sheetData sheetId="19167">
        <row r="9">
          <cell r="A9" t="str">
            <v>A</v>
          </cell>
        </row>
      </sheetData>
      <sheetData sheetId="19168">
        <row r="9">
          <cell r="A9" t="str">
            <v>A</v>
          </cell>
        </row>
      </sheetData>
      <sheetData sheetId="19169">
        <row r="9">
          <cell r="A9" t="str">
            <v>A</v>
          </cell>
        </row>
      </sheetData>
      <sheetData sheetId="19170">
        <row r="9">
          <cell r="A9" t="str">
            <v>A</v>
          </cell>
        </row>
      </sheetData>
      <sheetData sheetId="19171">
        <row r="9">
          <cell r="A9" t="str">
            <v>A</v>
          </cell>
        </row>
      </sheetData>
      <sheetData sheetId="19172">
        <row r="9">
          <cell r="A9" t="str">
            <v>A</v>
          </cell>
        </row>
      </sheetData>
      <sheetData sheetId="19173">
        <row r="9">
          <cell r="A9" t="str">
            <v>A</v>
          </cell>
        </row>
      </sheetData>
      <sheetData sheetId="19174">
        <row r="9">
          <cell r="A9" t="str">
            <v>A</v>
          </cell>
        </row>
      </sheetData>
      <sheetData sheetId="19175">
        <row r="9">
          <cell r="A9" t="str">
            <v>A</v>
          </cell>
        </row>
      </sheetData>
      <sheetData sheetId="19176">
        <row r="9">
          <cell r="A9" t="str">
            <v>A</v>
          </cell>
        </row>
      </sheetData>
      <sheetData sheetId="19177">
        <row r="9">
          <cell r="A9" t="str">
            <v>A</v>
          </cell>
        </row>
      </sheetData>
      <sheetData sheetId="19178">
        <row r="9">
          <cell r="A9" t="str">
            <v>A</v>
          </cell>
        </row>
      </sheetData>
      <sheetData sheetId="19179">
        <row r="9">
          <cell r="A9" t="str">
            <v>A</v>
          </cell>
        </row>
      </sheetData>
      <sheetData sheetId="19180">
        <row r="9">
          <cell r="A9" t="str">
            <v>A</v>
          </cell>
        </row>
      </sheetData>
      <sheetData sheetId="19181">
        <row r="9">
          <cell r="A9" t="str">
            <v>A</v>
          </cell>
        </row>
      </sheetData>
      <sheetData sheetId="19182">
        <row r="9">
          <cell r="A9" t="str">
            <v>A</v>
          </cell>
        </row>
      </sheetData>
      <sheetData sheetId="19183">
        <row r="9">
          <cell r="A9" t="str">
            <v>A</v>
          </cell>
        </row>
      </sheetData>
      <sheetData sheetId="19184">
        <row r="9">
          <cell r="A9" t="str">
            <v>A</v>
          </cell>
        </row>
      </sheetData>
      <sheetData sheetId="19185">
        <row r="9">
          <cell r="A9" t="str">
            <v>A</v>
          </cell>
        </row>
      </sheetData>
      <sheetData sheetId="19186">
        <row r="9">
          <cell r="A9" t="str">
            <v>A</v>
          </cell>
        </row>
      </sheetData>
      <sheetData sheetId="19187">
        <row r="9">
          <cell r="A9" t="str">
            <v>A</v>
          </cell>
        </row>
      </sheetData>
      <sheetData sheetId="19188">
        <row r="9">
          <cell r="A9" t="str">
            <v>A</v>
          </cell>
        </row>
      </sheetData>
      <sheetData sheetId="19189">
        <row r="9">
          <cell r="A9" t="str">
            <v>A</v>
          </cell>
        </row>
      </sheetData>
      <sheetData sheetId="19190">
        <row r="9">
          <cell r="A9" t="str">
            <v>A</v>
          </cell>
        </row>
      </sheetData>
      <sheetData sheetId="19191">
        <row r="9">
          <cell r="A9" t="str">
            <v>A</v>
          </cell>
        </row>
      </sheetData>
      <sheetData sheetId="19192">
        <row r="9">
          <cell r="A9" t="str">
            <v>A</v>
          </cell>
        </row>
      </sheetData>
      <sheetData sheetId="19193">
        <row r="9">
          <cell r="A9" t="str">
            <v>A</v>
          </cell>
        </row>
      </sheetData>
      <sheetData sheetId="19194">
        <row r="9">
          <cell r="A9" t="str">
            <v>A</v>
          </cell>
        </row>
      </sheetData>
      <sheetData sheetId="19195">
        <row r="9">
          <cell r="A9" t="str">
            <v>A</v>
          </cell>
        </row>
      </sheetData>
      <sheetData sheetId="19196">
        <row r="9">
          <cell r="A9" t="str">
            <v>A</v>
          </cell>
        </row>
      </sheetData>
      <sheetData sheetId="19197">
        <row r="9">
          <cell r="A9" t="str">
            <v>A</v>
          </cell>
        </row>
      </sheetData>
      <sheetData sheetId="19198">
        <row r="9">
          <cell r="A9" t="str">
            <v>A</v>
          </cell>
        </row>
      </sheetData>
      <sheetData sheetId="19199">
        <row r="9">
          <cell r="A9" t="str">
            <v>A</v>
          </cell>
        </row>
      </sheetData>
      <sheetData sheetId="19200">
        <row r="9">
          <cell r="A9" t="str">
            <v>A</v>
          </cell>
        </row>
      </sheetData>
      <sheetData sheetId="19201">
        <row r="9">
          <cell r="A9" t="str">
            <v>A</v>
          </cell>
        </row>
      </sheetData>
      <sheetData sheetId="19202">
        <row r="9">
          <cell r="A9" t="str">
            <v>A</v>
          </cell>
        </row>
      </sheetData>
      <sheetData sheetId="19203">
        <row r="9">
          <cell r="A9" t="str">
            <v>A</v>
          </cell>
        </row>
      </sheetData>
      <sheetData sheetId="19204">
        <row r="9">
          <cell r="A9" t="str">
            <v>A</v>
          </cell>
        </row>
      </sheetData>
      <sheetData sheetId="19205">
        <row r="9">
          <cell r="A9" t="str">
            <v>A</v>
          </cell>
        </row>
      </sheetData>
      <sheetData sheetId="19206">
        <row r="9">
          <cell r="A9" t="str">
            <v>A</v>
          </cell>
        </row>
      </sheetData>
      <sheetData sheetId="19207">
        <row r="9">
          <cell r="A9" t="str">
            <v>A</v>
          </cell>
        </row>
      </sheetData>
      <sheetData sheetId="19208">
        <row r="9">
          <cell r="A9" t="str">
            <v>A</v>
          </cell>
        </row>
      </sheetData>
      <sheetData sheetId="19209">
        <row r="9">
          <cell r="A9" t="str">
            <v>A</v>
          </cell>
        </row>
      </sheetData>
      <sheetData sheetId="19210">
        <row r="9">
          <cell r="A9" t="str">
            <v>A</v>
          </cell>
        </row>
      </sheetData>
      <sheetData sheetId="19211">
        <row r="9">
          <cell r="A9" t="str">
            <v>A</v>
          </cell>
        </row>
      </sheetData>
      <sheetData sheetId="19212">
        <row r="9">
          <cell r="A9" t="str">
            <v>A</v>
          </cell>
        </row>
      </sheetData>
      <sheetData sheetId="19213">
        <row r="9">
          <cell r="A9" t="str">
            <v>A</v>
          </cell>
        </row>
      </sheetData>
      <sheetData sheetId="19214">
        <row r="9">
          <cell r="A9" t="str">
            <v>A</v>
          </cell>
        </row>
      </sheetData>
      <sheetData sheetId="19215">
        <row r="9">
          <cell r="A9" t="str">
            <v>A</v>
          </cell>
        </row>
      </sheetData>
      <sheetData sheetId="19216">
        <row r="9">
          <cell r="A9" t="str">
            <v>A</v>
          </cell>
        </row>
      </sheetData>
      <sheetData sheetId="19217">
        <row r="9">
          <cell r="A9" t="str">
            <v>A</v>
          </cell>
        </row>
      </sheetData>
      <sheetData sheetId="19218">
        <row r="9">
          <cell r="A9" t="str">
            <v>A</v>
          </cell>
        </row>
      </sheetData>
      <sheetData sheetId="19219">
        <row r="9">
          <cell r="A9" t="str">
            <v>A</v>
          </cell>
        </row>
      </sheetData>
      <sheetData sheetId="19220">
        <row r="9">
          <cell r="A9" t="str">
            <v>A</v>
          </cell>
        </row>
      </sheetData>
      <sheetData sheetId="19221">
        <row r="9">
          <cell r="A9" t="str">
            <v>A</v>
          </cell>
        </row>
      </sheetData>
      <sheetData sheetId="19222">
        <row r="9">
          <cell r="A9" t="str">
            <v>A</v>
          </cell>
        </row>
      </sheetData>
      <sheetData sheetId="19223">
        <row r="9">
          <cell r="A9" t="str">
            <v>A</v>
          </cell>
        </row>
      </sheetData>
      <sheetData sheetId="19224">
        <row r="9">
          <cell r="A9" t="str">
            <v>A</v>
          </cell>
        </row>
      </sheetData>
      <sheetData sheetId="19225">
        <row r="9">
          <cell r="A9" t="str">
            <v>A</v>
          </cell>
        </row>
      </sheetData>
      <sheetData sheetId="19226">
        <row r="9">
          <cell r="A9" t="str">
            <v>A</v>
          </cell>
        </row>
      </sheetData>
      <sheetData sheetId="19227">
        <row r="9">
          <cell r="A9" t="str">
            <v>A</v>
          </cell>
        </row>
      </sheetData>
      <sheetData sheetId="19228">
        <row r="9">
          <cell r="A9" t="str">
            <v>A</v>
          </cell>
        </row>
      </sheetData>
      <sheetData sheetId="19229">
        <row r="9">
          <cell r="A9" t="str">
            <v>A</v>
          </cell>
        </row>
      </sheetData>
      <sheetData sheetId="19230">
        <row r="9">
          <cell r="A9" t="str">
            <v>A</v>
          </cell>
        </row>
      </sheetData>
      <sheetData sheetId="19231">
        <row r="9">
          <cell r="A9" t="str">
            <v>A</v>
          </cell>
        </row>
      </sheetData>
      <sheetData sheetId="19232">
        <row r="9">
          <cell r="A9" t="str">
            <v>A</v>
          </cell>
        </row>
      </sheetData>
      <sheetData sheetId="19233">
        <row r="9">
          <cell r="A9" t="str">
            <v>A</v>
          </cell>
        </row>
      </sheetData>
      <sheetData sheetId="19234">
        <row r="9">
          <cell r="A9" t="str">
            <v>A</v>
          </cell>
        </row>
      </sheetData>
      <sheetData sheetId="19235">
        <row r="9">
          <cell r="A9" t="str">
            <v>A</v>
          </cell>
        </row>
      </sheetData>
      <sheetData sheetId="19236">
        <row r="9">
          <cell r="A9" t="str">
            <v>A</v>
          </cell>
        </row>
      </sheetData>
      <sheetData sheetId="19237">
        <row r="9">
          <cell r="A9" t="str">
            <v>A</v>
          </cell>
        </row>
      </sheetData>
      <sheetData sheetId="19238">
        <row r="9">
          <cell r="A9" t="str">
            <v>A</v>
          </cell>
        </row>
      </sheetData>
      <sheetData sheetId="19239">
        <row r="9">
          <cell r="A9" t="str">
            <v>A</v>
          </cell>
        </row>
      </sheetData>
      <sheetData sheetId="19240">
        <row r="9">
          <cell r="A9" t="str">
            <v>A</v>
          </cell>
        </row>
      </sheetData>
      <sheetData sheetId="19241">
        <row r="9">
          <cell r="A9" t="str">
            <v>A</v>
          </cell>
        </row>
      </sheetData>
      <sheetData sheetId="19242">
        <row r="9">
          <cell r="A9" t="str">
            <v>A</v>
          </cell>
        </row>
      </sheetData>
      <sheetData sheetId="19243">
        <row r="9">
          <cell r="A9" t="str">
            <v>A</v>
          </cell>
        </row>
      </sheetData>
      <sheetData sheetId="19244">
        <row r="9">
          <cell r="A9" t="str">
            <v>A</v>
          </cell>
        </row>
      </sheetData>
      <sheetData sheetId="19245">
        <row r="9">
          <cell r="A9" t="str">
            <v>A</v>
          </cell>
        </row>
      </sheetData>
      <sheetData sheetId="19246">
        <row r="9">
          <cell r="A9" t="str">
            <v>A</v>
          </cell>
        </row>
      </sheetData>
      <sheetData sheetId="19247">
        <row r="9">
          <cell r="A9" t="str">
            <v>A</v>
          </cell>
        </row>
      </sheetData>
      <sheetData sheetId="19248">
        <row r="9">
          <cell r="A9" t="str">
            <v>A</v>
          </cell>
        </row>
      </sheetData>
      <sheetData sheetId="19249">
        <row r="9">
          <cell r="A9" t="str">
            <v>A</v>
          </cell>
        </row>
      </sheetData>
      <sheetData sheetId="19250">
        <row r="9">
          <cell r="A9" t="str">
            <v>A</v>
          </cell>
        </row>
      </sheetData>
      <sheetData sheetId="19251">
        <row r="9">
          <cell r="A9" t="str">
            <v>A</v>
          </cell>
        </row>
      </sheetData>
      <sheetData sheetId="19252">
        <row r="9">
          <cell r="A9" t="str">
            <v>A</v>
          </cell>
        </row>
      </sheetData>
      <sheetData sheetId="19253">
        <row r="9">
          <cell r="A9" t="str">
            <v>A</v>
          </cell>
        </row>
      </sheetData>
      <sheetData sheetId="19254">
        <row r="9">
          <cell r="A9" t="str">
            <v>A</v>
          </cell>
        </row>
      </sheetData>
      <sheetData sheetId="19255">
        <row r="9">
          <cell r="A9" t="str">
            <v>A</v>
          </cell>
        </row>
      </sheetData>
      <sheetData sheetId="19256">
        <row r="9">
          <cell r="A9" t="str">
            <v>A</v>
          </cell>
        </row>
      </sheetData>
      <sheetData sheetId="19257">
        <row r="9">
          <cell r="A9" t="str">
            <v>A</v>
          </cell>
        </row>
      </sheetData>
      <sheetData sheetId="19258">
        <row r="9">
          <cell r="A9" t="str">
            <v>A</v>
          </cell>
        </row>
      </sheetData>
      <sheetData sheetId="19259">
        <row r="9">
          <cell r="A9" t="str">
            <v>A</v>
          </cell>
        </row>
      </sheetData>
      <sheetData sheetId="19260">
        <row r="9">
          <cell r="A9" t="str">
            <v>A</v>
          </cell>
        </row>
      </sheetData>
      <sheetData sheetId="19261">
        <row r="9">
          <cell r="A9" t="str">
            <v>A</v>
          </cell>
        </row>
      </sheetData>
      <sheetData sheetId="19262">
        <row r="9">
          <cell r="A9" t="str">
            <v>A</v>
          </cell>
        </row>
      </sheetData>
      <sheetData sheetId="19263">
        <row r="9">
          <cell r="A9" t="str">
            <v>A</v>
          </cell>
        </row>
      </sheetData>
      <sheetData sheetId="19264">
        <row r="9">
          <cell r="A9" t="str">
            <v>A</v>
          </cell>
        </row>
      </sheetData>
      <sheetData sheetId="19265">
        <row r="9">
          <cell r="A9" t="str">
            <v>A</v>
          </cell>
        </row>
      </sheetData>
      <sheetData sheetId="19266">
        <row r="9">
          <cell r="A9" t="str">
            <v>A</v>
          </cell>
        </row>
      </sheetData>
      <sheetData sheetId="19267">
        <row r="9">
          <cell r="A9" t="str">
            <v>A</v>
          </cell>
        </row>
      </sheetData>
      <sheetData sheetId="19268">
        <row r="9">
          <cell r="A9" t="str">
            <v>A</v>
          </cell>
        </row>
      </sheetData>
      <sheetData sheetId="19269">
        <row r="9">
          <cell r="A9" t="str">
            <v>A</v>
          </cell>
        </row>
      </sheetData>
      <sheetData sheetId="19270">
        <row r="9">
          <cell r="A9" t="str">
            <v>A</v>
          </cell>
        </row>
      </sheetData>
      <sheetData sheetId="19271">
        <row r="9">
          <cell r="A9" t="str">
            <v>A</v>
          </cell>
        </row>
      </sheetData>
      <sheetData sheetId="19272">
        <row r="9">
          <cell r="A9" t="str">
            <v>A</v>
          </cell>
        </row>
      </sheetData>
      <sheetData sheetId="19273">
        <row r="9">
          <cell r="A9" t="str">
            <v>A</v>
          </cell>
        </row>
      </sheetData>
      <sheetData sheetId="19274">
        <row r="9">
          <cell r="A9" t="str">
            <v>A</v>
          </cell>
        </row>
      </sheetData>
      <sheetData sheetId="19275">
        <row r="9">
          <cell r="A9" t="str">
            <v>A</v>
          </cell>
        </row>
      </sheetData>
      <sheetData sheetId="19276">
        <row r="9">
          <cell r="A9" t="str">
            <v>A</v>
          </cell>
        </row>
      </sheetData>
      <sheetData sheetId="19277">
        <row r="9">
          <cell r="A9" t="str">
            <v>A</v>
          </cell>
        </row>
      </sheetData>
      <sheetData sheetId="19278">
        <row r="9">
          <cell r="A9" t="str">
            <v>A</v>
          </cell>
        </row>
      </sheetData>
      <sheetData sheetId="19279">
        <row r="9">
          <cell r="A9" t="str">
            <v>A</v>
          </cell>
        </row>
      </sheetData>
      <sheetData sheetId="19280">
        <row r="9">
          <cell r="A9" t="str">
            <v>A</v>
          </cell>
        </row>
      </sheetData>
      <sheetData sheetId="19281">
        <row r="9">
          <cell r="A9" t="str">
            <v>A</v>
          </cell>
        </row>
      </sheetData>
      <sheetData sheetId="19282">
        <row r="9">
          <cell r="A9" t="str">
            <v>A</v>
          </cell>
        </row>
      </sheetData>
      <sheetData sheetId="19283">
        <row r="9">
          <cell r="A9" t="str">
            <v>A</v>
          </cell>
        </row>
      </sheetData>
      <sheetData sheetId="19284">
        <row r="9">
          <cell r="A9" t="str">
            <v>A</v>
          </cell>
        </row>
      </sheetData>
      <sheetData sheetId="19285">
        <row r="9">
          <cell r="A9" t="str">
            <v>A</v>
          </cell>
        </row>
      </sheetData>
      <sheetData sheetId="19286">
        <row r="9">
          <cell r="A9" t="str">
            <v>A</v>
          </cell>
        </row>
      </sheetData>
      <sheetData sheetId="19287">
        <row r="9">
          <cell r="A9" t="str">
            <v>A</v>
          </cell>
        </row>
      </sheetData>
      <sheetData sheetId="19288">
        <row r="9">
          <cell r="A9" t="str">
            <v>A</v>
          </cell>
        </row>
      </sheetData>
      <sheetData sheetId="19289">
        <row r="9">
          <cell r="A9" t="str">
            <v>A</v>
          </cell>
        </row>
      </sheetData>
      <sheetData sheetId="19290">
        <row r="9">
          <cell r="A9" t="str">
            <v>A</v>
          </cell>
        </row>
      </sheetData>
      <sheetData sheetId="19291">
        <row r="9">
          <cell r="A9" t="str">
            <v>A</v>
          </cell>
        </row>
      </sheetData>
      <sheetData sheetId="19292">
        <row r="9">
          <cell r="A9" t="str">
            <v>A</v>
          </cell>
        </row>
      </sheetData>
      <sheetData sheetId="19293">
        <row r="9">
          <cell r="A9" t="str">
            <v>A</v>
          </cell>
        </row>
      </sheetData>
      <sheetData sheetId="19294">
        <row r="9">
          <cell r="A9" t="str">
            <v>A</v>
          </cell>
        </row>
      </sheetData>
      <sheetData sheetId="19295">
        <row r="9">
          <cell r="A9" t="str">
            <v>A</v>
          </cell>
        </row>
      </sheetData>
      <sheetData sheetId="19296">
        <row r="9">
          <cell r="A9" t="str">
            <v>A</v>
          </cell>
        </row>
      </sheetData>
      <sheetData sheetId="19297">
        <row r="9">
          <cell r="A9" t="str">
            <v>A</v>
          </cell>
        </row>
      </sheetData>
      <sheetData sheetId="19298">
        <row r="9">
          <cell r="A9" t="str">
            <v>A</v>
          </cell>
        </row>
      </sheetData>
      <sheetData sheetId="19299">
        <row r="9">
          <cell r="A9" t="str">
            <v>A</v>
          </cell>
        </row>
      </sheetData>
      <sheetData sheetId="19300">
        <row r="9">
          <cell r="A9" t="str">
            <v>A</v>
          </cell>
        </row>
      </sheetData>
      <sheetData sheetId="19301">
        <row r="9">
          <cell r="A9" t="str">
            <v>A</v>
          </cell>
        </row>
      </sheetData>
      <sheetData sheetId="19302">
        <row r="9">
          <cell r="A9" t="str">
            <v>A</v>
          </cell>
        </row>
      </sheetData>
      <sheetData sheetId="19303">
        <row r="9">
          <cell r="A9" t="str">
            <v>A</v>
          </cell>
        </row>
      </sheetData>
      <sheetData sheetId="19304">
        <row r="9">
          <cell r="A9" t="str">
            <v>A</v>
          </cell>
        </row>
      </sheetData>
      <sheetData sheetId="19305">
        <row r="9">
          <cell r="A9" t="str">
            <v>A</v>
          </cell>
        </row>
      </sheetData>
      <sheetData sheetId="19306">
        <row r="9">
          <cell r="A9" t="str">
            <v>A</v>
          </cell>
        </row>
      </sheetData>
      <sheetData sheetId="19307">
        <row r="9">
          <cell r="A9" t="str">
            <v>A</v>
          </cell>
        </row>
      </sheetData>
      <sheetData sheetId="19308">
        <row r="9">
          <cell r="A9" t="str">
            <v>A</v>
          </cell>
        </row>
      </sheetData>
      <sheetData sheetId="19309">
        <row r="9">
          <cell r="A9" t="str">
            <v>A</v>
          </cell>
        </row>
      </sheetData>
      <sheetData sheetId="19310">
        <row r="9">
          <cell r="A9" t="str">
            <v>A</v>
          </cell>
        </row>
      </sheetData>
      <sheetData sheetId="19311">
        <row r="9">
          <cell r="A9" t="str">
            <v>A</v>
          </cell>
        </row>
      </sheetData>
      <sheetData sheetId="19312">
        <row r="9">
          <cell r="A9" t="str">
            <v>A</v>
          </cell>
        </row>
      </sheetData>
      <sheetData sheetId="19313">
        <row r="9">
          <cell r="A9" t="str">
            <v>A</v>
          </cell>
        </row>
      </sheetData>
      <sheetData sheetId="19314">
        <row r="9">
          <cell r="A9" t="str">
            <v>A</v>
          </cell>
        </row>
      </sheetData>
      <sheetData sheetId="19315">
        <row r="9">
          <cell r="A9" t="str">
            <v>A</v>
          </cell>
        </row>
      </sheetData>
      <sheetData sheetId="19316">
        <row r="9">
          <cell r="A9" t="str">
            <v>A</v>
          </cell>
        </row>
      </sheetData>
      <sheetData sheetId="19317">
        <row r="9">
          <cell r="A9" t="str">
            <v>A</v>
          </cell>
        </row>
      </sheetData>
      <sheetData sheetId="19318">
        <row r="9">
          <cell r="A9" t="str">
            <v>A</v>
          </cell>
        </row>
      </sheetData>
      <sheetData sheetId="19319">
        <row r="9">
          <cell r="A9" t="str">
            <v>A</v>
          </cell>
        </row>
      </sheetData>
      <sheetData sheetId="19320">
        <row r="9">
          <cell r="A9" t="str">
            <v>A</v>
          </cell>
        </row>
      </sheetData>
      <sheetData sheetId="19321">
        <row r="9">
          <cell r="A9" t="str">
            <v>A</v>
          </cell>
        </row>
      </sheetData>
      <sheetData sheetId="19322">
        <row r="9">
          <cell r="A9" t="str">
            <v>A</v>
          </cell>
        </row>
      </sheetData>
      <sheetData sheetId="19323">
        <row r="9">
          <cell r="A9" t="str">
            <v>A</v>
          </cell>
        </row>
      </sheetData>
      <sheetData sheetId="19324">
        <row r="9">
          <cell r="A9" t="str">
            <v>A</v>
          </cell>
        </row>
      </sheetData>
      <sheetData sheetId="19325">
        <row r="9">
          <cell r="A9" t="str">
            <v>A</v>
          </cell>
        </row>
      </sheetData>
      <sheetData sheetId="19326">
        <row r="9">
          <cell r="A9" t="str">
            <v>A</v>
          </cell>
        </row>
      </sheetData>
      <sheetData sheetId="19327">
        <row r="9">
          <cell r="A9" t="str">
            <v>A</v>
          </cell>
        </row>
      </sheetData>
      <sheetData sheetId="19328">
        <row r="9">
          <cell r="A9" t="str">
            <v>A</v>
          </cell>
        </row>
      </sheetData>
      <sheetData sheetId="19329">
        <row r="9">
          <cell r="A9" t="str">
            <v>A</v>
          </cell>
        </row>
      </sheetData>
      <sheetData sheetId="19330">
        <row r="9">
          <cell r="A9" t="str">
            <v>A</v>
          </cell>
        </row>
      </sheetData>
      <sheetData sheetId="19331">
        <row r="9">
          <cell r="A9" t="str">
            <v>A</v>
          </cell>
        </row>
      </sheetData>
      <sheetData sheetId="19332">
        <row r="9">
          <cell r="A9" t="str">
            <v>A</v>
          </cell>
        </row>
      </sheetData>
      <sheetData sheetId="19333">
        <row r="9">
          <cell r="A9" t="str">
            <v>A</v>
          </cell>
        </row>
      </sheetData>
      <sheetData sheetId="19334">
        <row r="9">
          <cell r="A9" t="str">
            <v>A</v>
          </cell>
        </row>
      </sheetData>
      <sheetData sheetId="19335">
        <row r="9">
          <cell r="A9" t="str">
            <v>A</v>
          </cell>
        </row>
      </sheetData>
      <sheetData sheetId="19336">
        <row r="9">
          <cell r="A9" t="str">
            <v>A</v>
          </cell>
        </row>
      </sheetData>
      <sheetData sheetId="19337">
        <row r="9">
          <cell r="A9" t="str">
            <v>A</v>
          </cell>
        </row>
      </sheetData>
      <sheetData sheetId="19338">
        <row r="9">
          <cell r="A9" t="str">
            <v>A</v>
          </cell>
        </row>
      </sheetData>
      <sheetData sheetId="19339">
        <row r="9">
          <cell r="A9" t="str">
            <v>A</v>
          </cell>
        </row>
      </sheetData>
      <sheetData sheetId="19340">
        <row r="9">
          <cell r="A9" t="str">
            <v>A</v>
          </cell>
        </row>
      </sheetData>
      <sheetData sheetId="19341">
        <row r="9">
          <cell r="A9" t="str">
            <v>A</v>
          </cell>
        </row>
      </sheetData>
      <sheetData sheetId="19342">
        <row r="9">
          <cell r="A9" t="str">
            <v>A</v>
          </cell>
        </row>
      </sheetData>
      <sheetData sheetId="19343">
        <row r="9">
          <cell r="A9" t="str">
            <v>A</v>
          </cell>
        </row>
      </sheetData>
      <sheetData sheetId="19344">
        <row r="9">
          <cell r="A9" t="str">
            <v>A</v>
          </cell>
        </row>
      </sheetData>
      <sheetData sheetId="19345">
        <row r="9">
          <cell r="A9" t="str">
            <v>A</v>
          </cell>
        </row>
      </sheetData>
      <sheetData sheetId="19346">
        <row r="9">
          <cell r="A9" t="str">
            <v>A</v>
          </cell>
        </row>
      </sheetData>
      <sheetData sheetId="19347">
        <row r="9">
          <cell r="A9" t="str">
            <v>A</v>
          </cell>
        </row>
      </sheetData>
      <sheetData sheetId="19348">
        <row r="9">
          <cell r="A9" t="str">
            <v>A</v>
          </cell>
        </row>
      </sheetData>
      <sheetData sheetId="19349">
        <row r="9">
          <cell r="A9" t="str">
            <v>A</v>
          </cell>
        </row>
      </sheetData>
      <sheetData sheetId="19350">
        <row r="9">
          <cell r="A9" t="str">
            <v>A</v>
          </cell>
        </row>
      </sheetData>
      <sheetData sheetId="19351">
        <row r="9">
          <cell r="A9" t="str">
            <v>A</v>
          </cell>
        </row>
      </sheetData>
      <sheetData sheetId="19352">
        <row r="9">
          <cell r="A9" t="str">
            <v>A</v>
          </cell>
        </row>
      </sheetData>
      <sheetData sheetId="19353">
        <row r="9">
          <cell r="A9" t="str">
            <v>A</v>
          </cell>
        </row>
      </sheetData>
      <sheetData sheetId="19354">
        <row r="9">
          <cell r="A9" t="str">
            <v>A</v>
          </cell>
        </row>
      </sheetData>
      <sheetData sheetId="19355">
        <row r="9">
          <cell r="A9" t="str">
            <v>A</v>
          </cell>
        </row>
      </sheetData>
      <sheetData sheetId="19356">
        <row r="9">
          <cell r="A9" t="str">
            <v>A</v>
          </cell>
        </row>
      </sheetData>
      <sheetData sheetId="19357">
        <row r="9">
          <cell r="A9" t="str">
            <v>A</v>
          </cell>
        </row>
      </sheetData>
      <sheetData sheetId="19358">
        <row r="9">
          <cell r="A9" t="str">
            <v>A</v>
          </cell>
        </row>
      </sheetData>
      <sheetData sheetId="19359">
        <row r="9">
          <cell r="A9" t="str">
            <v>A</v>
          </cell>
        </row>
      </sheetData>
      <sheetData sheetId="19360">
        <row r="9">
          <cell r="A9" t="str">
            <v>A</v>
          </cell>
        </row>
      </sheetData>
      <sheetData sheetId="19361">
        <row r="9">
          <cell r="A9" t="str">
            <v>A</v>
          </cell>
        </row>
      </sheetData>
      <sheetData sheetId="19362">
        <row r="9">
          <cell r="A9" t="str">
            <v>A</v>
          </cell>
        </row>
      </sheetData>
      <sheetData sheetId="19363">
        <row r="9">
          <cell r="A9" t="str">
            <v>A</v>
          </cell>
        </row>
      </sheetData>
      <sheetData sheetId="19364">
        <row r="9">
          <cell r="A9" t="str">
            <v>A</v>
          </cell>
        </row>
      </sheetData>
      <sheetData sheetId="19365">
        <row r="9">
          <cell r="A9" t="str">
            <v>A</v>
          </cell>
        </row>
      </sheetData>
      <sheetData sheetId="19366">
        <row r="9">
          <cell r="A9" t="str">
            <v>A</v>
          </cell>
        </row>
      </sheetData>
      <sheetData sheetId="19367">
        <row r="9">
          <cell r="A9" t="str">
            <v>A</v>
          </cell>
        </row>
      </sheetData>
      <sheetData sheetId="19368">
        <row r="9">
          <cell r="A9" t="str">
            <v>A</v>
          </cell>
        </row>
      </sheetData>
      <sheetData sheetId="19369">
        <row r="9">
          <cell r="A9" t="str">
            <v>A</v>
          </cell>
        </row>
      </sheetData>
      <sheetData sheetId="19370">
        <row r="9">
          <cell r="A9" t="str">
            <v>A</v>
          </cell>
        </row>
      </sheetData>
      <sheetData sheetId="19371">
        <row r="9">
          <cell r="A9" t="str">
            <v>A</v>
          </cell>
        </row>
      </sheetData>
      <sheetData sheetId="19372">
        <row r="9">
          <cell r="A9" t="str">
            <v>A</v>
          </cell>
        </row>
      </sheetData>
      <sheetData sheetId="19373">
        <row r="9">
          <cell r="A9" t="str">
            <v>A</v>
          </cell>
        </row>
      </sheetData>
      <sheetData sheetId="19374">
        <row r="9">
          <cell r="A9" t="str">
            <v>A</v>
          </cell>
        </row>
      </sheetData>
      <sheetData sheetId="19375">
        <row r="9">
          <cell r="A9" t="str">
            <v>A</v>
          </cell>
        </row>
      </sheetData>
      <sheetData sheetId="19376">
        <row r="9">
          <cell r="A9" t="str">
            <v>A</v>
          </cell>
        </row>
      </sheetData>
      <sheetData sheetId="19377">
        <row r="9">
          <cell r="A9" t="str">
            <v>A</v>
          </cell>
        </row>
      </sheetData>
      <sheetData sheetId="19378">
        <row r="9">
          <cell r="A9" t="str">
            <v>A</v>
          </cell>
        </row>
      </sheetData>
      <sheetData sheetId="19379">
        <row r="9">
          <cell r="A9" t="str">
            <v>A</v>
          </cell>
        </row>
      </sheetData>
      <sheetData sheetId="19380">
        <row r="9">
          <cell r="A9" t="str">
            <v>A</v>
          </cell>
        </row>
      </sheetData>
      <sheetData sheetId="19381">
        <row r="9">
          <cell r="A9" t="str">
            <v>A</v>
          </cell>
        </row>
      </sheetData>
      <sheetData sheetId="19382">
        <row r="9">
          <cell r="A9" t="str">
            <v>A</v>
          </cell>
        </row>
      </sheetData>
      <sheetData sheetId="19383">
        <row r="9">
          <cell r="A9" t="str">
            <v>A</v>
          </cell>
        </row>
      </sheetData>
      <sheetData sheetId="19384">
        <row r="9">
          <cell r="A9" t="str">
            <v>A</v>
          </cell>
        </row>
      </sheetData>
      <sheetData sheetId="19385">
        <row r="9">
          <cell r="A9" t="str">
            <v>A</v>
          </cell>
        </row>
      </sheetData>
      <sheetData sheetId="19386">
        <row r="9">
          <cell r="A9" t="str">
            <v>A</v>
          </cell>
        </row>
      </sheetData>
      <sheetData sheetId="19387">
        <row r="9">
          <cell r="A9" t="str">
            <v>A</v>
          </cell>
        </row>
      </sheetData>
      <sheetData sheetId="19388">
        <row r="9">
          <cell r="A9" t="str">
            <v>A</v>
          </cell>
        </row>
      </sheetData>
      <sheetData sheetId="19389">
        <row r="9">
          <cell r="A9" t="str">
            <v>A</v>
          </cell>
        </row>
      </sheetData>
      <sheetData sheetId="19390">
        <row r="9">
          <cell r="A9" t="str">
            <v>A</v>
          </cell>
        </row>
      </sheetData>
      <sheetData sheetId="19391">
        <row r="9">
          <cell r="A9" t="str">
            <v>A</v>
          </cell>
        </row>
      </sheetData>
      <sheetData sheetId="19392">
        <row r="9">
          <cell r="A9" t="str">
            <v>A</v>
          </cell>
        </row>
      </sheetData>
      <sheetData sheetId="19393">
        <row r="9">
          <cell r="A9" t="str">
            <v>A</v>
          </cell>
        </row>
      </sheetData>
      <sheetData sheetId="19394">
        <row r="9">
          <cell r="A9" t="str">
            <v>A</v>
          </cell>
        </row>
      </sheetData>
      <sheetData sheetId="19395">
        <row r="9">
          <cell r="A9" t="str">
            <v>A</v>
          </cell>
        </row>
      </sheetData>
      <sheetData sheetId="19396">
        <row r="9">
          <cell r="A9" t="str">
            <v>A</v>
          </cell>
        </row>
      </sheetData>
      <sheetData sheetId="19397">
        <row r="9">
          <cell r="A9" t="str">
            <v>A</v>
          </cell>
        </row>
      </sheetData>
      <sheetData sheetId="19398">
        <row r="9">
          <cell r="A9" t="str">
            <v>A</v>
          </cell>
        </row>
      </sheetData>
      <sheetData sheetId="19399">
        <row r="9">
          <cell r="A9" t="str">
            <v>A</v>
          </cell>
        </row>
      </sheetData>
      <sheetData sheetId="19400">
        <row r="9">
          <cell r="A9" t="str">
            <v>A</v>
          </cell>
        </row>
      </sheetData>
      <sheetData sheetId="19401">
        <row r="9">
          <cell r="A9" t="str">
            <v>A</v>
          </cell>
        </row>
      </sheetData>
      <sheetData sheetId="19402">
        <row r="9">
          <cell r="A9" t="str">
            <v>A</v>
          </cell>
        </row>
      </sheetData>
      <sheetData sheetId="19403">
        <row r="9">
          <cell r="A9" t="str">
            <v>A</v>
          </cell>
        </row>
      </sheetData>
      <sheetData sheetId="19404">
        <row r="9">
          <cell r="A9" t="str">
            <v>A</v>
          </cell>
        </row>
      </sheetData>
      <sheetData sheetId="19405">
        <row r="9">
          <cell r="A9" t="str">
            <v>A</v>
          </cell>
        </row>
      </sheetData>
      <sheetData sheetId="19406">
        <row r="9">
          <cell r="A9" t="str">
            <v>A</v>
          </cell>
        </row>
      </sheetData>
      <sheetData sheetId="19407">
        <row r="9">
          <cell r="A9" t="str">
            <v>A</v>
          </cell>
        </row>
      </sheetData>
      <sheetData sheetId="19408">
        <row r="9">
          <cell r="A9" t="str">
            <v>A</v>
          </cell>
        </row>
      </sheetData>
      <sheetData sheetId="19409">
        <row r="9">
          <cell r="A9" t="str">
            <v>A</v>
          </cell>
        </row>
      </sheetData>
      <sheetData sheetId="19410">
        <row r="9">
          <cell r="A9" t="str">
            <v>A</v>
          </cell>
        </row>
      </sheetData>
      <sheetData sheetId="19411">
        <row r="9">
          <cell r="A9" t="str">
            <v>A</v>
          </cell>
        </row>
      </sheetData>
      <sheetData sheetId="19412">
        <row r="9">
          <cell r="A9" t="str">
            <v>A</v>
          </cell>
        </row>
      </sheetData>
      <sheetData sheetId="19413">
        <row r="9">
          <cell r="A9" t="str">
            <v>A</v>
          </cell>
        </row>
      </sheetData>
      <sheetData sheetId="19414">
        <row r="9">
          <cell r="A9" t="str">
            <v>A</v>
          </cell>
        </row>
      </sheetData>
      <sheetData sheetId="19415">
        <row r="9">
          <cell r="A9" t="str">
            <v>A</v>
          </cell>
        </row>
      </sheetData>
      <sheetData sheetId="19416">
        <row r="9">
          <cell r="A9" t="str">
            <v>A</v>
          </cell>
        </row>
      </sheetData>
      <sheetData sheetId="19417">
        <row r="9">
          <cell r="A9" t="str">
            <v>A</v>
          </cell>
        </row>
      </sheetData>
      <sheetData sheetId="19418">
        <row r="9">
          <cell r="A9" t="str">
            <v>A</v>
          </cell>
        </row>
      </sheetData>
      <sheetData sheetId="19419">
        <row r="9">
          <cell r="A9" t="str">
            <v>A</v>
          </cell>
        </row>
      </sheetData>
      <sheetData sheetId="19420">
        <row r="9">
          <cell r="A9" t="str">
            <v>A</v>
          </cell>
        </row>
      </sheetData>
      <sheetData sheetId="19421">
        <row r="9">
          <cell r="A9" t="str">
            <v>A</v>
          </cell>
        </row>
      </sheetData>
      <sheetData sheetId="19422">
        <row r="9">
          <cell r="A9" t="str">
            <v>A</v>
          </cell>
        </row>
      </sheetData>
      <sheetData sheetId="19423">
        <row r="9">
          <cell r="A9" t="str">
            <v>A</v>
          </cell>
        </row>
      </sheetData>
      <sheetData sheetId="19424">
        <row r="9">
          <cell r="A9" t="str">
            <v>A</v>
          </cell>
        </row>
      </sheetData>
      <sheetData sheetId="19425">
        <row r="9">
          <cell r="A9" t="str">
            <v>A</v>
          </cell>
        </row>
      </sheetData>
      <sheetData sheetId="19426">
        <row r="9">
          <cell r="A9" t="str">
            <v>A</v>
          </cell>
        </row>
      </sheetData>
      <sheetData sheetId="19427">
        <row r="9">
          <cell r="A9" t="str">
            <v>A</v>
          </cell>
        </row>
      </sheetData>
      <sheetData sheetId="19428">
        <row r="9">
          <cell r="A9" t="str">
            <v>A</v>
          </cell>
        </row>
      </sheetData>
      <sheetData sheetId="19429">
        <row r="9">
          <cell r="A9" t="str">
            <v>A</v>
          </cell>
        </row>
      </sheetData>
      <sheetData sheetId="19430">
        <row r="9">
          <cell r="A9" t="str">
            <v>A</v>
          </cell>
        </row>
      </sheetData>
      <sheetData sheetId="19431">
        <row r="9">
          <cell r="A9" t="str">
            <v>A</v>
          </cell>
        </row>
      </sheetData>
      <sheetData sheetId="19432">
        <row r="9">
          <cell r="A9" t="str">
            <v>A</v>
          </cell>
        </row>
      </sheetData>
      <sheetData sheetId="19433">
        <row r="9">
          <cell r="A9" t="str">
            <v>A</v>
          </cell>
        </row>
      </sheetData>
      <sheetData sheetId="19434">
        <row r="9">
          <cell r="A9" t="str">
            <v>A</v>
          </cell>
        </row>
      </sheetData>
      <sheetData sheetId="19435">
        <row r="9">
          <cell r="A9" t="str">
            <v>A</v>
          </cell>
        </row>
      </sheetData>
      <sheetData sheetId="19436">
        <row r="9">
          <cell r="A9" t="str">
            <v>A</v>
          </cell>
        </row>
      </sheetData>
      <sheetData sheetId="19437">
        <row r="9">
          <cell r="A9" t="str">
            <v>A</v>
          </cell>
        </row>
      </sheetData>
      <sheetData sheetId="19438">
        <row r="9">
          <cell r="A9" t="str">
            <v>A</v>
          </cell>
        </row>
      </sheetData>
      <sheetData sheetId="19439">
        <row r="9">
          <cell r="A9" t="str">
            <v>A</v>
          </cell>
        </row>
      </sheetData>
      <sheetData sheetId="19440">
        <row r="9">
          <cell r="A9" t="str">
            <v>A</v>
          </cell>
        </row>
      </sheetData>
      <sheetData sheetId="19441">
        <row r="9">
          <cell r="A9" t="str">
            <v>A</v>
          </cell>
        </row>
      </sheetData>
      <sheetData sheetId="19442">
        <row r="9">
          <cell r="A9" t="str">
            <v>A</v>
          </cell>
        </row>
      </sheetData>
      <sheetData sheetId="19443">
        <row r="9">
          <cell r="A9" t="str">
            <v>A</v>
          </cell>
        </row>
      </sheetData>
      <sheetData sheetId="19444">
        <row r="9">
          <cell r="A9" t="str">
            <v>A</v>
          </cell>
        </row>
      </sheetData>
      <sheetData sheetId="19445">
        <row r="9">
          <cell r="A9" t="str">
            <v>A</v>
          </cell>
        </row>
      </sheetData>
      <sheetData sheetId="19446">
        <row r="9">
          <cell r="A9" t="str">
            <v>A</v>
          </cell>
        </row>
      </sheetData>
      <sheetData sheetId="19447">
        <row r="9">
          <cell r="A9" t="str">
            <v>A</v>
          </cell>
        </row>
      </sheetData>
      <sheetData sheetId="19448">
        <row r="9">
          <cell r="A9" t="str">
            <v>A</v>
          </cell>
        </row>
      </sheetData>
      <sheetData sheetId="19449">
        <row r="9">
          <cell r="A9" t="str">
            <v>A</v>
          </cell>
        </row>
      </sheetData>
      <sheetData sheetId="19450">
        <row r="9">
          <cell r="A9" t="str">
            <v>A</v>
          </cell>
        </row>
      </sheetData>
      <sheetData sheetId="19451">
        <row r="9">
          <cell r="A9" t="str">
            <v>A</v>
          </cell>
        </row>
      </sheetData>
      <sheetData sheetId="19452">
        <row r="9">
          <cell r="A9" t="str">
            <v>A</v>
          </cell>
        </row>
      </sheetData>
      <sheetData sheetId="19453">
        <row r="9">
          <cell r="A9" t="str">
            <v>A</v>
          </cell>
        </row>
      </sheetData>
      <sheetData sheetId="19454">
        <row r="9">
          <cell r="A9" t="str">
            <v>A</v>
          </cell>
        </row>
      </sheetData>
      <sheetData sheetId="19455">
        <row r="9">
          <cell r="A9" t="str">
            <v>A</v>
          </cell>
        </row>
      </sheetData>
      <sheetData sheetId="19456">
        <row r="9">
          <cell r="A9" t="str">
            <v>A</v>
          </cell>
        </row>
      </sheetData>
      <sheetData sheetId="19457">
        <row r="9">
          <cell r="A9" t="str">
            <v>A</v>
          </cell>
        </row>
      </sheetData>
      <sheetData sheetId="19458">
        <row r="9">
          <cell r="A9" t="str">
            <v>A</v>
          </cell>
        </row>
      </sheetData>
      <sheetData sheetId="19459">
        <row r="9">
          <cell r="A9" t="str">
            <v>A</v>
          </cell>
        </row>
      </sheetData>
      <sheetData sheetId="19460">
        <row r="9">
          <cell r="A9" t="str">
            <v>A</v>
          </cell>
        </row>
      </sheetData>
      <sheetData sheetId="19461">
        <row r="9">
          <cell r="A9" t="str">
            <v>A</v>
          </cell>
        </row>
      </sheetData>
      <sheetData sheetId="19462">
        <row r="9">
          <cell r="A9" t="str">
            <v>A</v>
          </cell>
        </row>
      </sheetData>
      <sheetData sheetId="19463">
        <row r="9">
          <cell r="A9" t="str">
            <v>A</v>
          </cell>
        </row>
      </sheetData>
      <sheetData sheetId="19464">
        <row r="9">
          <cell r="A9" t="str">
            <v>A</v>
          </cell>
        </row>
      </sheetData>
      <sheetData sheetId="19465">
        <row r="9">
          <cell r="A9" t="str">
            <v>A</v>
          </cell>
        </row>
      </sheetData>
      <sheetData sheetId="19466">
        <row r="9">
          <cell r="A9" t="str">
            <v>A</v>
          </cell>
        </row>
      </sheetData>
      <sheetData sheetId="19467">
        <row r="9">
          <cell r="A9" t="str">
            <v>A</v>
          </cell>
        </row>
      </sheetData>
      <sheetData sheetId="19468">
        <row r="9">
          <cell r="A9" t="str">
            <v>A</v>
          </cell>
        </row>
      </sheetData>
      <sheetData sheetId="19469">
        <row r="9">
          <cell r="A9" t="str">
            <v>A</v>
          </cell>
        </row>
      </sheetData>
      <sheetData sheetId="19470">
        <row r="9">
          <cell r="A9" t="str">
            <v>A</v>
          </cell>
        </row>
      </sheetData>
      <sheetData sheetId="19471">
        <row r="9">
          <cell r="A9" t="str">
            <v>A</v>
          </cell>
        </row>
      </sheetData>
      <sheetData sheetId="19472">
        <row r="9">
          <cell r="A9" t="str">
            <v>A</v>
          </cell>
        </row>
      </sheetData>
      <sheetData sheetId="19473">
        <row r="9">
          <cell r="A9" t="str">
            <v>A</v>
          </cell>
        </row>
      </sheetData>
      <sheetData sheetId="19474">
        <row r="9">
          <cell r="A9" t="str">
            <v>A</v>
          </cell>
        </row>
      </sheetData>
      <sheetData sheetId="19475">
        <row r="9">
          <cell r="A9" t="str">
            <v>A</v>
          </cell>
        </row>
      </sheetData>
      <sheetData sheetId="19476">
        <row r="9">
          <cell r="A9" t="str">
            <v>A</v>
          </cell>
        </row>
      </sheetData>
      <sheetData sheetId="19477">
        <row r="9">
          <cell r="A9" t="str">
            <v>A</v>
          </cell>
        </row>
      </sheetData>
      <sheetData sheetId="19478">
        <row r="9">
          <cell r="A9" t="str">
            <v>A</v>
          </cell>
        </row>
      </sheetData>
      <sheetData sheetId="19479">
        <row r="9">
          <cell r="A9" t="str">
            <v>A</v>
          </cell>
        </row>
      </sheetData>
      <sheetData sheetId="19480">
        <row r="9">
          <cell r="A9" t="str">
            <v>A</v>
          </cell>
        </row>
      </sheetData>
      <sheetData sheetId="19481">
        <row r="9">
          <cell r="A9" t="str">
            <v>A</v>
          </cell>
        </row>
      </sheetData>
      <sheetData sheetId="19482">
        <row r="9">
          <cell r="A9" t="str">
            <v>A</v>
          </cell>
        </row>
      </sheetData>
      <sheetData sheetId="19483">
        <row r="9">
          <cell r="A9" t="str">
            <v>A</v>
          </cell>
        </row>
      </sheetData>
      <sheetData sheetId="19484">
        <row r="9">
          <cell r="A9" t="str">
            <v>A</v>
          </cell>
        </row>
      </sheetData>
      <sheetData sheetId="19485">
        <row r="9">
          <cell r="A9" t="str">
            <v>A</v>
          </cell>
        </row>
      </sheetData>
      <sheetData sheetId="19486">
        <row r="9">
          <cell r="A9" t="str">
            <v>A</v>
          </cell>
        </row>
      </sheetData>
      <sheetData sheetId="19487">
        <row r="9">
          <cell r="A9" t="str">
            <v>A</v>
          </cell>
        </row>
      </sheetData>
      <sheetData sheetId="19488">
        <row r="9">
          <cell r="A9" t="str">
            <v>A</v>
          </cell>
        </row>
      </sheetData>
      <sheetData sheetId="19489">
        <row r="9">
          <cell r="A9" t="str">
            <v>A</v>
          </cell>
        </row>
      </sheetData>
      <sheetData sheetId="19490">
        <row r="9">
          <cell r="A9" t="str">
            <v>A</v>
          </cell>
        </row>
      </sheetData>
      <sheetData sheetId="19491">
        <row r="9">
          <cell r="A9" t="str">
            <v>A</v>
          </cell>
        </row>
      </sheetData>
      <sheetData sheetId="19492">
        <row r="9">
          <cell r="A9" t="str">
            <v>A</v>
          </cell>
        </row>
      </sheetData>
      <sheetData sheetId="19493">
        <row r="9">
          <cell r="A9" t="str">
            <v>A</v>
          </cell>
        </row>
      </sheetData>
      <sheetData sheetId="19494">
        <row r="9">
          <cell r="A9" t="str">
            <v>A</v>
          </cell>
        </row>
      </sheetData>
      <sheetData sheetId="19495">
        <row r="9">
          <cell r="A9" t="str">
            <v>A</v>
          </cell>
        </row>
      </sheetData>
      <sheetData sheetId="19496">
        <row r="9">
          <cell r="A9" t="str">
            <v>A</v>
          </cell>
        </row>
      </sheetData>
      <sheetData sheetId="19497">
        <row r="9">
          <cell r="A9" t="str">
            <v>A</v>
          </cell>
        </row>
      </sheetData>
      <sheetData sheetId="19498">
        <row r="9">
          <cell r="A9" t="str">
            <v>A</v>
          </cell>
        </row>
      </sheetData>
      <sheetData sheetId="19499">
        <row r="9">
          <cell r="A9" t="str">
            <v>A</v>
          </cell>
        </row>
      </sheetData>
      <sheetData sheetId="19500">
        <row r="9">
          <cell r="A9" t="str">
            <v>A</v>
          </cell>
        </row>
      </sheetData>
      <sheetData sheetId="19501">
        <row r="9">
          <cell r="A9" t="str">
            <v>A</v>
          </cell>
        </row>
      </sheetData>
      <sheetData sheetId="19502">
        <row r="9">
          <cell r="A9" t="str">
            <v>A</v>
          </cell>
        </row>
      </sheetData>
      <sheetData sheetId="19503">
        <row r="9">
          <cell r="A9" t="str">
            <v>A</v>
          </cell>
        </row>
      </sheetData>
      <sheetData sheetId="19504">
        <row r="9">
          <cell r="A9" t="str">
            <v>A</v>
          </cell>
        </row>
      </sheetData>
      <sheetData sheetId="19505">
        <row r="9">
          <cell r="A9" t="str">
            <v>A</v>
          </cell>
        </row>
      </sheetData>
      <sheetData sheetId="19506">
        <row r="9">
          <cell r="A9" t="str">
            <v>A</v>
          </cell>
        </row>
      </sheetData>
      <sheetData sheetId="19507">
        <row r="9">
          <cell r="A9" t="str">
            <v>A</v>
          </cell>
        </row>
      </sheetData>
      <sheetData sheetId="19508">
        <row r="9">
          <cell r="A9" t="str">
            <v>A</v>
          </cell>
        </row>
      </sheetData>
      <sheetData sheetId="19509">
        <row r="9">
          <cell r="A9" t="str">
            <v>A</v>
          </cell>
        </row>
      </sheetData>
      <sheetData sheetId="19510">
        <row r="9">
          <cell r="A9" t="str">
            <v>A</v>
          </cell>
        </row>
      </sheetData>
      <sheetData sheetId="19511">
        <row r="9">
          <cell r="A9" t="str">
            <v>A</v>
          </cell>
        </row>
      </sheetData>
      <sheetData sheetId="19512">
        <row r="9">
          <cell r="A9" t="str">
            <v>A</v>
          </cell>
        </row>
      </sheetData>
      <sheetData sheetId="19513">
        <row r="9">
          <cell r="A9" t="str">
            <v>A</v>
          </cell>
        </row>
      </sheetData>
      <sheetData sheetId="19514">
        <row r="9">
          <cell r="A9" t="str">
            <v>A</v>
          </cell>
        </row>
      </sheetData>
      <sheetData sheetId="19515">
        <row r="9">
          <cell r="A9" t="str">
            <v>A</v>
          </cell>
        </row>
      </sheetData>
      <sheetData sheetId="19516">
        <row r="9">
          <cell r="A9" t="str">
            <v>A</v>
          </cell>
        </row>
      </sheetData>
      <sheetData sheetId="19517">
        <row r="9">
          <cell r="A9" t="str">
            <v>A</v>
          </cell>
        </row>
      </sheetData>
      <sheetData sheetId="19518">
        <row r="9">
          <cell r="A9" t="str">
            <v>A</v>
          </cell>
        </row>
      </sheetData>
      <sheetData sheetId="19519">
        <row r="9">
          <cell r="A9" t="str">
            <v>A</v>
          </cell>
        </row>
      </sheetData>
      <sheetData sheetId="19520">
        <row r="9">
          <cell r="A9" t="str">
            <v>A</v>
          </cell>
        </row>
      </sheetData>
      <sheetData sheetId="19521">
        <row r="9">
          <cell r="A9" t="str">
            <v>A</v>
          </cell>
        </row>
      </sheetData>
      <sheetData sheetId="19522">
        <row r="9">
          <cell r="A9" t="str">
            <v>A</v>
          </cell>
        </row>
      </sheetData>
      <sheetData sheetId="19523">
        <row r="9">
          <cell r="A9" t="str">
            <v>A</v>
          </cell>
        </row>
      </sheetData>
      <sheetData sheetId="19524">
        <row r="9">
          <cell r="A9" t="str">
            <v>A</v>
          </cell>
        </row>
      </sheetData>
      <sheetData sheetId="19525">
        <row r="9">
          <cell r="A9" t="str">
            <v>A</v>
          </cell>
        </row>
      </sheetData>
      <sheetData sheetId="19526">
        <row r="9">
          <cell r="A9" t="str">
            <v>A</v>
          </cell>
        </row>
      </sheetData>
      <sheetData sheetId="19527">
        <row r="9">
          <cell r="A9" t="str">
            <v>A</v>
          </cell>
        </row>
      </sheetData>
      <sheetData sheetId="19528">
        <row r="9">
          <cell r="A9" t="str">
            <v>A</v>
          </cell>
        </row>
      </sheetData>
      <sheetData sheetId="19529">
        <row r="9">
          <cell r="A9" t="str">
            <v>A</v>
          </cell>
        </row>
      </sheetData>
      <sheetData sheetId="19530">
        <row r="9">
          <cell r="A9" t="str">
            <v>A</v>
          </cell>
        </row>
      </sheetData>
      <sheetData sheetId="19531">
        <row r="9">
          <cell r="A9" t="str">
            <v>A</v>
          </cell>
        </row>
      </sheetData>
      <sheetData sheetId="19532">
        <row r="9">
          <cell r="A9" t="str">
            <v>A</v>
          </cell>
        </row>
      </sheetData>
      <sheetData sheetId="19533">
        <row r="9">
          <cell r="A9" t="str">
            <v>A</v>
          </cell>
        </row>
      </sheetData>
      <sheetData sheetId="19534">
        <row r="9">
          <cell r="A9" t="str">
            <v>A</v>
          </cell>
        </row>
      </sheetData>
      <sheetData sheetId="19535">
        <row r="9">
          <cell r="A9" t="str">
            <v>A</v>
          </cell>
        </row>
      </sheetData>
      <sheetData sheetId="19536">
        <row r="9">
          <cell r="A9" t="str">
            <v>A</v>
          </cell>
        </row>
      </sheetData>
      <sheetData sheetId="19537">
        <row r="9">
          <cell r="A9" t="str">
            <v>A</v>
          </cell>
        </row>
      </sheetData>
      <sheetData sheetId="19538">
        <row r="9">
          <cell r="A9" t="str">
            <v>A</v>
          </cell>
        </row>
      </sheetData>
      <sheetData sheetId="19539">
        <row r="9">
          <cell r="A9" t="str">
            <v>A</v>
          </cell>
        </row>
      </sheetData>
      <sheetData sheetId="19540">
        <row r="9">
          <cell r="A9" t="str">
            <v>A</v>
          </cell>
        </row>
      </sheetData>
      <sheetData sheetId="19541">
        <row r="9">
          <cell r="A9" t="str">
            <v>A</v>
          </cell>
        </row>
      </sheetData>
      <sheetData sheetId="19542">
        <row r="9">
          <cell r="A9" t="str">
            <v>A</v>
          </cell>
        </row>
      </sheetData>
      <sheetData sheetId="19543">
        <row r="9">
          <cell r="A9" t="str">
            <v>A</v>
          </cell>
        </row>
      </sheetData>
      <sheetData sheetId="19544">
        <row r="9">
          <cell r="A9" t="str">
            <v>A</v>
          </cell>
        </row>
      </sheetData>
      <sheetData sheetId="19545">
        <row r="9">
          <cell r="A9" t="str">
            <v>A</v>
          </cell>
        </row>
      </sheetData>
      <sheetData sheetId="19546">
        <row r="9">
          <cell r="A9" t="str">
            <v>A</v>
          </cell>
        </row>
      </sheetData>
      <sheetData sheetId="19547">
        <row r="9">
          <cell r="A9" t="str">
            <v>A</v>
          </cell>
        </row>
      </sheetData>
      <sheetData sheetId="19548">
        <row r="9">
          <cell r="A9" t="str">
            <v>A</v>
          </cell>
        </row>
      </sheetData>
      <sheetData sheetId="19549">
        <row r="9">
          <cell r="A9" t="str">
            <v>A</v>
          </cell>
        </row>
      </sheetData>
      <sheetData sheetId="19550">
        <row r="9">
          <cell r="A9" t="str">
            <v>A</v>
          </cell>
        </row>
      </sheetData>
      <sheetData sheetId="19551">
        <row r="9">
          <cell r="A9" t="str">
            <v>A</v>
          </cell>
        </row>
      </sheetData>
      <sheetData sheetId="19552">
        <row r="9">
          <cell r="A9" t="str">
            <v>A</v>
          </cell>
        </row>
      </sheetData>
      <sheetData sheetId="19553">
        <row r="9">
          <cell r="A9" t="str">
            <v>A</v>
          </cell>
        </row>
      </sheetData>
      <sheetData sheetId="19554">
        <row r="9">
          <cell r="A9" t="str">
            <v>A</v>
          </cell>
        </row>
      </sheetData>
      <sheetData sheetId="19555">
        <row r="9">
          <cell r="A9" t="str">
            <v>A</v>
          </cell>
        </row>
      </sheetData>
      <sheetData sheetId="19556">
        <row r="9">
          <cell r="A9" t="str">
            <v>A</v>
          </cell>
        </row>
      </sheetData>
      <sheetData sheetId="19557">
        <row r="9">
          <cell r="A9" t="str">
            <v>A</v>
          </cell>
        </row>
      </sheetData>
      <sheetData sheetId="19558">
        <row r="9">
          <cell r="A9" t="str">
            <v>A</v>
          </cell>
        </row>
      </sheetData>
      <sheetData sheetId="19559">
        <row r="9">
          <cell r="A9" t="str">
            <v>A</v>
          </cell>
        </row>
      </sheetData>
      <sheetData sheetId="19560">
        <row r="9">
          <cell r="A9" t="str">
            <v>A</v>
          </cell>
        </row>
      </sheetData>
      <sheetData sheetId="19561">
        <row r="9">
          <cell r="A9" t="str">
            <v>A</v>
          </cell>
        </row>
      </sheetData>
      <sheetData sheetId="19562">
        <row r="9">
          <cell r="A9" t="str">
            <v>A</v>
          </cell>
        </row>
      </sheetData>
      <sheetData sheetId="19563">
        <row r="9">
          <cell r="A9" t="str">
            <v>A</v>
          </cell>
        </row>
      </sheetData>
      <sheetData sheetId="19564">
        <row r="9">
          <cell r="A9" t="str">
            <v>A</v>
          </cell>
        </row>
      </sheetData>
      <sheetData sheetId="19565">
        <row r="9">
          <cell r="A9" t="str">
            <v>A</v>
          </cell>
        </row>
      </sheetData>
      <sheetData sheetId="19566">
        <row r="9">
          <cell r="A9" t="str">
            <v>A</v>
          </cell>
        </row>
      </sheetData>
      <sheetData sheetId="19567">
        <row r="9">
          <cell r="A9" t="str">
            <v>A</v>
          </cell>
        </row>
      </sheetData>
      <sheetData sheetId="19568">
        <row r="9">
          <cell r="A9" t="str">
            <v>A</v>
          </cell>
        </row>
      </sheetData>
      <sheetData sheetId="19569">
        <row r="9">
          <cell r="A9" t="str">
            <v>A</v>
          </cell>
        </row>
      </sheetData>
      <sheetData sheetId="19570">
        <row r="9">
          <cell r="A9" t="str">
            <v>A</v>
          </cell>
        </row>
      </sheetData>
      <sheetData sheetId="19571">
        <row r="9">
          <cell r="A9" t="str">
            <v>A</v>
          </cell>
        </row>
      </sheetData>
      <sheetData sheetId="19572">
        <row r="9">
          <cell r="A9" t="str">
            <v>A</v>
          </cell>
        </row>
      </sheetData>
      <sheetData sheetId="19573">
        <row r="9">
          <cell r="A9" t="str">
            <v>A</v>
          </cell>
        </row>
      </sheetData>
      <sheetData sheetId="19574">
        <row r="9">
          <cell r="A9" t="str">
            <v>A</v>
          </cell>
        </row>
      </sheetData>
      <sheetData sheetId="19575">
        <row r="9">
          <cell r="A9" t="str">
            <v>A</v>
          </cell>
        </row>
      </sheetData>
      <sheetData sheetId="19576">
        <row r="9">
          <cell r="A9" t="str">
            <v>A</v>
          </cell>
        </row>
      </sheetData>
      <sheetData sheetId="19577">
        <row r="9">
          <cell r="A9" t="str">
            <v>A</v>
          </cell>
        </row>
      </sheetData>
      <sheetData sheetId="19578">
        <row r="9">
          <cell r="A9" t="str">
            <v>A</v>
          </cell>
        </row>
      </sheetData>
      <sheetData sheetId="19579">
        <row r="9">
          <cell r="A9" t="str">
            <v>A</v>
          </cell>
        </row>
      </sheetData>
      <sheetData sheetId="19580">
        <row r="9">
          <cell r="A9" t="str">
            <v>A</v>
          </cell>
        </row>
      </sheetData>
      <sheetData sheetId="19581">
        <row r="9">
          <cell r="A9" t="str">
            <v>A</v>
          </cell>
        </row>
      </sheetData>
      <sheetData sheetId="19582">
        <row r="9">
          <cell r="A9" t="str">
            <v>A</v>
          </cell>
        </row>
      </sheetData>
      <sheetData sheetId="19583">
        <row r="9">
          <cell r="A9" t="str">
            <v>A</v>
          </cell>
        </row>
      </sheetData>
      <sheetData sheetId="19584">
        <row r="9">
          <cell r="A9" t="str">
            <v>A</v>
          </cell>
        </row>
      </sheetData>
      <sheetData sheetId="19585">
        <row r="9">
          <cell r="A9" t="str">
            <v>A</v>
          </cell>
        </row>
      </sheetData>
      <sheetData sheetId="19586">
        <row r="9">
          <cell r="A9" t="str">
            <v>A</v>
          </cell>
        </row>
      </sheetData>
      <sheetData sheetId="19587">
        <row r="9">
          <cell r="A9" t="str">
            <v>A</v>
          </cell>
        </row>
      </sheetData>
      <sheetData sheetId="19588">
        <row r="9">
          <cell r="A9" t="str">
            <v>A</v>
          </cell>
        </row>
      </sheetData>
      <sheetData sheetId="19589">
        <row r="9">
          <cell r="A9" t="str">
            <v>A</v>
          </cell>
        </row>
      </sheetData>
      <sheetData sheetId="19590">
        <row r="9">
          <cell r="A9" t="str">
            <v>A</v>
          </cell>
        </row>
      </sheetData>
      <sheetData sheetId="19591">
        <row r="9">
          <cell r="A9" t="str">
            <v>A</v>
          </cell>
        </row>
      </sheetData>
      <sheetData sheetId="19592">
        <row r="9">
          <cell r="A9" t="str">
            <v>A</v>
          </cell>
        </row>
      </sheetData>
      <sheetData sheetId="19593">
        <row r="9">
          <cell r="A9" t="str">
            <v>A</v>
          </cell>
        </row>
      </sheetData>
      <sheetData sheetId="19594">
        <row r="9">
          <cell r="A9" t="str">
            <v>A</v>
          </cell>
        </row>
      </sheetData>
      <sheetData sheetId="19595">
        <row r="9">
          <cell r="A9" t="str">
            <v>A</v>
          </cell>
        </row>
      </sheetData>
      <sheetData sheetId="19596">
        <row r="9">
          <cell r="A9" t="str">
            <v>A</v>
          </cell>
        </row>
      </sheetData>
      <sheetData sheetId="19597">
        <row r="9">
          <cell r="A9" t="str">
            <v>A</v>
          </cell>
        </row>
      </sheetData>
      <sheetData sheetId="19598">
        <row r="9">
          <cell r="A9" t="str">
            <v>A</v>
          </cell>
        </row>
      </sheetData>
      <sheetData sheetId="19599">
        <row r="9">
          <cell r="A9" t="str">
            <v>A</v>
          </cell>
        </row>
      </sheetData>
      <sheetData sheetId="19600">
        <row r="9">
          <cell r="A9" t="str">
            <v>A</v>
          </cell>
        </row>
      </sheetData>
      <sheetData sheetId="19601">
        <row r="9">
          <cell r="A9" t="str">
            <v>A</v>
          </cell>
        </row>
      </sheetData>
      <sheetData sheetId="19602">
        <row r="9">
          <cell r="A9" t="str">
            <v>A</v>
          </cell>
        </row>
      </sheetData>
      <sheetData sheetId="19603">
        <row r="9">
          <cell r="A9" t="str">
            <v>A</v>
          </cell>
        </row>
      </sheetData>
      <sheetData sheetId="19604">
        <row r="9">
          <cell r="A9" t="str">
            <v>A</v>
          </cell>
        </row>
      </sheetData>
      <sheetData sheetId="19605">
        <row r="9">
          <cell r="A9" t="str">
            <v>A</v>
          </cell>
        </row>
      </sheetData>
      <sheetData sheetId="19606">
        <row r="9">
          <cell r="A9" t="str">
            <v>A</v>
          </cell>
        </row>
      </sheetData>
      <sheetData sheetId="19607">
        <row r="9">
          <cell r="A9" t="str">
            <v>A</v>
          </cell>
        </row>
      </sheetData>
      <sheetData sheetId="19608">
        <row r="9">
          <cell r="A9" t="str">
            <v>A</v>
          </cell>
        </row>
      </sheetData>
      <sheetData sheetId="19609">
        <row r="9">
          <cell r="A9" t="str">
            <v>A</v>
          </cell>
        </row>
      </sheetData>
      <sheetData sheetId="19610">
        <row r="9">
          <cell r="A9" t="str">
            <v>A</v>
          </cell>
        </row>
      </sheetData>
      <sheetData sheetId="19611">
        <row r="9">
          <cell r="A9" t="str">
            <v>A</v>
          </cell>
        </row>
      </sheetData>
      <sheetData sheetId="19612">
        <row r="9">
          <cell r="A9" t="str">
            <v>A</v>
          </cell>
        </row>
      </sheetData>
      <sheetData sheetId="19613">
        <row r="9">
          <cell r="A9" t="str">
            <v>A</v>
          </cell>
        </row>
      </sheetData>
      <sheetData sheetId="19614">
        <row r="9">
          <cell r="A9" t="str">
            <v>A</v>
          </cell>
        </row>
      </sheetData>
      <sheetData sheetId="19615">
        <row r="9">
          <cell r="A9" t="str">
            <v>A</v>
          </cell>
        </row>
      </sheetData>
      <sheetData sheetId="19616">
        <row r="9">
          <cell r="A9" t="str">
            <v>A</v>
          </cell>
        </row>
      </sheetData>
      <sheetData sheetId="19617">
        <row r="9">
          <cell r="A9" t="str">
            <v>A</v>
          </cell>
        </row>
      </sheetData>
      <sheetData sheetId="19618">
        <row r="9">
          <cell r="A9" t="str">
            <v>A</v>
          </cell>
        </row>
      </sheetData>
      <sheetData sheetId="19619">
        <row r="9">
          <cell r="A9" t="str">
            <v>A</v>
          </cell>
        </row>
      </sheetData>
      <sheetData sheetId="19620">
        <row r="9">
          <cell r="A9" t="str">
            <v>A</v>
          </cell>
        </row>
      </sheetData>
      <sheetData sheetId="19621">
        <row r="9">
          <cell r="A9" t="str">
            <v>A</v>
          </cell>
        </row>
      </sheetData>
      <sheetData sheetId="19622">
        <row r="9">
          <cell r="A9" t="str">
            <v>A</v>
          </cell>
        </row>
      </sheetData>
      <sheetData sheetId="19623">
        <row r="9">
          <cell r="A9" t="str">
            <v>A</v>
          </cell>
        </row>
      </sheetData>
      <sheetData sheetId="19624">
        <row r="9">
          <cell r="A9" t="str">
            <v>A</v>
          </cell>
        </row>
      </sheetData>
      <sheetData sheetId="19625">
        <row r="9">
          <cell r="A9" t="str">
            <v>A</v>
          </cell>
        </row>
      </sheetData>
      <sheetData sheetId="19626">
        <row r="9">
          <cell r="A9" t="str">
            <v>A</v>
          </cell>
        </row>
      </sheetData>
      <sheetData sheetId="19627">
        <row r="9">
          <cell r="A9" t="str">
            <v>A</v>
          </cell>
        </row>
      </sheetData>
      <sheetData sheetId="19628">
        <row r="9">
          <cell r="A9" t="str">
            <v>A</v>
          </cell>
        </row>
      </sheetData>
      <sheetData sheetId="19629">
        <row r="9">
          <cell r="A9" t="str">
            <v>A</v>
          </cell>
        </row>
      </sheetData>
      <sheetData sheetId="19630">
        <row r="9">
          <cell r="A9" t="str">
            <v>A</v>
          </cell>
        </row>
      </sheetData>
      <sheetData sheetId="19631">
        <row r="9">
          <cell r="A9" t="str">
            <v>A</v>
          </cell>
        </row>
      </sheetData>
      <sheetData sheetId="19632">
        <row r="9">
          <cell r="A9" t="str">
            <v>A</v>
          </cell>
        </row>
      </sheetData>
      <sheetData sheetId="19633">
        <row r="9">
          <cell r="A9" t="str">
            <v>A</v>
          </cell>
        </row>
      </sheetData>
      <sheetData sheetId="19634">
        <row r="9">
          <cell r="A9" t="str">
            <v>A</v>
          </cell>
        </row>
      </sheetData>
      <sheetData sheetId="19635">
        <row r="9">
          <cell r="A9" t="str">
            <v>A</v>
          </cell>
        </row>
      </sheetData>
      <sheetData sheetId="19636">
        <row r="9">
          <cell r="A9" t="str">
            <v>A</v>
          </cell>
        </row>
      </sheetData>
      <sheetData sheetId="19637">
        <row r="9">
          <cell r="A9" t="str">
            <v>A</v>
          </cell>
        </row>
      </sheetData>
      <sheetData sheetId="19638">
        <row r="9">
          <cell r="A9" t="str">
            <v>A</v>
          </cell>
        </row>
      </sheetData>
      <sheetData sheetId="19639">
        <row r="9">
          <cell r="A9" t="str">
            <v>A</v>
          </cell>
        </row>
      </sheetData>
      <sheetData sheetId="19640">
        <row r="9">
          <cell r="A9" t="str">
            <v>A</v>
          </cell>
        </row>
      </sheetData>
      <sheetData sheetId="19641">
        <row r="9">
          <cell r="A9" t="str">
            <v>A</v>
          </cell>
        </row>
      </sheetData>
      <sheetData sheetId="19642">
        <row r="9">
          <cell r="A9" t="str">
            <v>A</v>
          </cell>
        </row>
      </sheetData>
      <sheetData sheetId="19643">
        <row r="9">
          <cell r="A9" t="str">
            <v>A</v>
          </cell>
        </row>
      </sheetData>
      <sheetData sheetId="19644">
        <row r="9">
          <cell r="A9" t="str">
            <v>A</v>
          </cell>
        </row>
      </sheetData>
      <sheetData sheetId="19645">
        <row r="9">
          <cell r="A9" t="str">
            <v>A</v>
          </cell>
        </row>
      </sheetData>
      <sheetData sheetId="19646">
        <row r="9">
          <cell r="A9" t="str">
            <v>A</v>
          </cell>
        </row>
      </sheetData>
      <sheetData sheetId="19647">
        <row r="9">
          <cell r="A9" t="str">
            <v>A</v>
          </cell>
        </row>
      </sheetData>
      <sheetData sheetId="19648">
        <row r="9">
          <cell r="A9" t="str">
            <v>A</v>
          </cell>
        </row>
      </sheetData>
      <sheetData sheetId="19649">
        <row r="9">
          <cell r="A9" t="str">
            <v>A</v>
          </cell>
        </row>
      </sheetData>
      <sheetData sheetId="19650">
        <row r="9">
          <cell r="A9" t="str">
            <v>A</v>
          </cell>
        </row>
      </sheetData>
      <sheetData sheetId="19651">
        <row r="9">
          <cell r="A9" t="str">
            <v>A</v>
          </cell>
        </row>
      </sheetData>
      <sheetData sheetId="19652">
        <row r="9">
          <cell r="A9" t="str">
            <v>A</v>
          </cell>
        </row>
      </sheetData>
      <sheetData sheetId="19653">
        <row r="9">
          <cell r="A9" t="str">
            <v>A</v>
          </cell>
        </row>
      </sheetData>
      <sheetData sheetId="19654">
        <row r="9">
          <cell r="A9" t="str">
            <v>A</v>
          </cell>
        </row>
      </sheetData>
      <sheetData sheetId="19655">
        <row r="9">
          <cell r="A9" t="str">
            <v>A</v>
          </cell>
        </row>
      </sheetData>
      <sheetData sheetId="19656">
        <row r="9">
          <cell r="A9" t="str">
            <v>A</v>
          </cell>
        </row>
      </sheetData>
      <sheetData sheetId="19657">
        <row r="9">
          <cell r="A9" t="str">
            <v>A</v>
          </cell>
        </row>
      </sheetData>
      <sheetData sheetId="19658">
        <row r="9">
          <cell r="A9" t="str">
            <v>A</v>
          </cell>
        </row>
      </sheetData>
      <sheetData sheetId="19659">
        <row r="9">
          <cell r="A9" t="str">
            <v>A</v>
          </cell>
        </row>
      </sheetData>
      <sheetData sheetId="19660">
        <row r="9">
          <cell r="A9" t="str">
            <v>A</v>
          </cell>
        </row>
      </sheetData>
      <sheetData sheetId="19661">
        <row r="9">
          <cell r="A9" t="str">
            <v>A</v>
          </cell>
        </row>
      </sheetData>
      <sheetData sheetId="19662">
        <row r="9">
          <cell r="A9" t="str">
            <v>A</v>
          </cell>
        </row>
      </sheetData>
      <sheetData sheetId="19663">
        <row r="9">
          <cell r="A9" t="str">
            <v>A</v>
          </cell>
        </row>
      </sheetData>
      <sheetData sheetId="19664">
        <row r="9">
          <cell r="A9" t="str">
            <v>A</v>
          </cell>
        </row>
      </sheetData>
      <sheetData sheetId="19665">
        <row r="9">
          <cell r="A9" t="str">
            <v>A</v>
          </cell>
        </row>
      </sheetData>
      <sheetData sheetId="19666">
        <row r="9">
          <cell r="A9" t="str">
            <v>A</v>
          </cell>
        </row>
      </sheetData>
      <sheetData sheetId="19667">
        <row r="9">
          <cell r="A9" t="str">
            <v>A</v>
          </cell>
        </row>
      </sheetData>
      <sheetData sheetId="19668">
        <row r="9">
          <cell r="A9" t="str">
            <v>A</v>
          </cell>
        </row>
      </sheetData>
      <sheetData sheetId="19669">
        <row r="9">
          <cell r="A9" t="str">
            <v>A</v>
          </cell>
        </row>
      </sheetData>
      <sheetData sheetId="19670">
        <row r="9">
          <cell r="A9" t="str">
            <v>A</v>
          </cell>
        </row>
      </sheetData>
      <sheetData sheetId="19671">
        <row r="9">
          <cell r="A9" t="str">
            <v>A</v>
          </cell>
        </row>
      </sheetData>
      <sheetData sheetId="19672">
        <row r="9">
          <cell r="A9" t="str">
            <v>A</v>
          </cell>
        </row>
      </sheetData>
      <sheetData sheetId="19673">
        <row r="9">
          <cell r="A9" t="str">
            <v>A</v>
          </cell>
        </row>
      </sheetData>
      <sheetData sheetId="19674">
        <row r="9">
          <cell r="A9" t="str">
            <v>A</v>
          </cell>
        </row>
      </sheetData>
      <sheetData sheetId="19675">
        <row r="9">
          <cell r="A9" t="str">
            <v>A</v>
          </cell>
        </row>
      </sheetData>
      <sheetData sheetId="19676">
        <row r="9">
          <cell r="A9" t="str">
            <v>A</v>
          </cell>
        </row>
      </sheetData>
      <sheetData sheetId="19677">
        <row r="9">
          <cell r="A9" t="str">
            <v>A</v>
          </cell>
        </row>
      </sheetData>
      <sheetData sheetId="19678">
        <row r="9">
          <cell r="A9" t="str">
            <v>A</v>
          </cell>
        </row>
      </sheetData>
      <sheetData sheetId="19679">
        <row r="9">
          <cell r="A9" t="str">
            <v>A</v>
          </cell>
        </row>
      </sheetData>
      <sheetData sheetId="19680">
        <row r="9">
          <cell r="A9" t="str">
            <v>A</v>
          </cell>
        </row>
      </sheetData>
      <sheetData sheetId="19681">
        <row r="9">
          <cell r="A9" t="str">
            <v>A</v>
          </cell>
        </row>
      </sheetData>
      <sheetData sheetId="19682">
        <row r="9">
          <cell r="A9" t="str">
            <v>A</v>
          </cell>
        </row>
      </sheetData>
      <sheetData sheetId="19683">
        <row r="9">
          <cell r="A9" t="str">
            <v>A</v>
          </cell>
        </row>
      </sheetData>
      <sheetData sheetId="19684">
        <row r="9">
          <cell r="A9" t="str">
            <v>A</v>
          </cell>
        </row>
      </sheetData>
      <sheetData sheetId="19685">
        <row r="9">
          <cell r="A9" t="str">
            <v>A</v>
          </cell>
        </row>
      </sheetData>
      <sheetData sheetId="19686">
        <row r="9">
          <cell r="A9" t="str">
            <v>A</v>
          </cell>
        </row>
      </sheetData>
      <sheetData sheetId="19687">
        <row r="9">
          <cell r="A9" t="str">
            <v>A</v>
          </cell>
        </row>
      </sheetData>
      <sheetData sheetId="19688">
        <row r="9">
          <cell r="A9" t="str">
            <v>A</v>
          </cell>
        </row>
      </sheetData>
      <sheetData sheetId="19689">
        <row r="9">
          <cell r="A9" t="str">
            <v>A</v>
          </cell>
        </row>
      </sheetData>
      <sheetData sheetId="19690">
        <row r="9">
          <cell r="A9" t="str">
            <v>A</v>
          </cell>
        </row>
      </sheetData>
      <sheetData sheetId="19691">
        <row r="9">
          <cell r="A9" t="str">
            <v>A</v>
          </cell>
        </row>
      </sheetData>
      <sheetData sheetId="19692">
        <row r="9">
          <cell r="A9" t="str">
            <v>A</v>
          </cell>
        </row>
      </sheetData>
      <sheetData sheetId="19693">
        <row r="9">
          <cell r="A9" t="str">
            <v>A</v>
          </cell>
        </row>
      </sheetData>
      <sheetData sheetId="19694">
        <row r="9">
          <cell r="A9" t="str">
            <v>A</v>
          </cell>
        </row>
      </sheetData>
      <sheetData sheetId="19695">
        <row r="9">
          <cell r="A9" t="str">
            <v>A</v>
          </cell>
        </row>
      </sheetData>
      <sheetData sheetId="19696">
        <row r="9">
          <cell r="A9" t="str">
            <v>A</v>
          </cell>
        </row>
      </sheetData>
      <sheetData sheetId="19697">
        <row r="9">
          <cell r="A9" t="str">
            <v>A</v>
          </cell>
        </row>
      </sheetData>
      <sheetData sheetId="19698">
        <row r="9">
          <cell r="A9" t="str">
            <v>A</v>
          </cell>
        </row>
      </sheetData>
      <sheetData sheetId="19699">
        <row r="9">
          <cell r="A9" t="str">
            <v>A</v>
          </cell>
        </row>
      </sheetData>
      <sheetData sheetId="19700">
        <row r="9">
          <cell r="A9" t="str">
            <v>A</v>
          </cell>
        </row>
      </sheetData>
      <sheetData sheetId="19701">
        <row r="9">
          <cell r="A9" t="str">
            <v>A</v>
          </cell>
        </row>
      </sheetData>
      <sheetData sheetId="19702">
        <row r="9">
          <cell r="A9" t="str">
            <v>A</v>
          </cell>
        </row>
      </sheetData>
      <sheetData sheetId="19703">
        <row r="9">
          <cell r="A9" t="str">
            <v>A</v>
          </cell>
        </row>
      </sheetData>
      <sheetData sheetId="19704">
        <row r="9">
          <cell r="A9" t="str">
            <v>A</v>
          </cell>
        </row>
      </sheetData>
      <sheetData sheetId="19705">
        <row r="9">
          <cell r="A9" t="str">
            <v>A</v>
          </cell>
        </row>
      </sheetData>
      <sheetData sheetId="19706">
        <row r="9">
          <cell r="A9" t="str">
            <v>A</v>
          </cell>
        </row>
      </sheetData>
      <sheetData sheetId="19707">
        <row r="9">
          <cell r="A9" t="str">
            <v>A</v>
          </cell>
        </row>
      </sheetData>
      <sheetData sheetId="19708">
        <row r="9">
          <cell r="A9" t="str">
            <v>A</v>
          </cell>
        </row>
      </sheetData>
      <sheetData sheetId="19709">
        <row r="9">
          <cell r="A9" t="str">
            <v>A</v>
          </cell>
        </row>
      </sheetData>
      <sheetData sheetId="19710">
        <row r="9">
          <cell r="A9" t="str">
            <v>A</v>
          </cell>
        </row>
      </sheetData>
      <sheetData sheetId="19711">
        <row r="9">
          <cell r="A9" t="str">
            <v>A</v>
          </cell>
        </row>
      </sheetData>
      <sheetData sheetId="19712">
        <row r="9">
          <cell r="A9" t="str">
            <v>A</v>
          </cell>
        </row>
      </sheetData>
      <sheetData sheetId="19713">
        <row r="9">
          <cell r="A9" t="str">
            <v>A</v>
          </cell>
        </row>
      </sheetData>
      <sheetData sheetId="19714">
        <row r="9">
          <cell r="A9" t="str">
            <v>A</v>
          </cell>
        </row>
      </sheetData>
      <sheetData sheetId="19715">
        <row r="9">
          <cell r="A9" t="str">
            <v>A</v>
          </cell>
        </row>
      </sheetData>
      <sheetData sheetId="19716">
        <row r="9">
          <cell r="A9" t="str">
            <v>A</v>
          </cell>
        </row>
      </sheetData>
      <sheetData sheetId="19717">
        <row r="9">
          <cell r="A9" t="str">
            <v>A</v>
          </cell>
        </row>
      </sheetData>
      <sheetData sheetId="19718">
        <row r="9">
          <cell r="A9" t="str">
            <v>A</v>
          </cell>
        </row>
      </sheetData>
      <sheetData sheetId="19719">
        <row r="9">
          <cell r="A9" t="str">
            <v>A</v>
          </cell>
        </row>
      </sheetData>
      <sheetData sheetId="19720">
        <row r="9">
          <cell r="A9" t="str">
            <v>A</v>
          </cell>
        </row>
      </sheetData>
      <sheetData sheetId="19721">
        <row r="9">
          <cell r="A9" t="str">
            <v>A</v>
          </cell>
        </row>
      </sheetData>
      <sheetData sheetId="19722">
        <row r="9">
          <cell r="A9" t="str">
            <v>A</v>
          </cell>
        </row>
      </sheetData>
      <sheetData sheetId="19723">
        <row r="9">
          <cell r="A9" t="str">
            <v>A</v>
          </cell>
        </row>
      </sheetData>
      <sheetData sheetId="19724">
        <row r="9">
          <cell r="A9" t="str">
            <v>A</v>
          </cell>
        </row>
      </sheetData>
      <sheetData sheetId="19725">
        <row r="9">
          <cell r="A9" t="str">
            <v>A</v>
          </cell>
        </row>
      </sheetData>
      <sheetData sheetId="19726">
        <row r="9">
          <cell r="A9" t="str">
            <v>A</v>
          </cell>
        </row>
      </sheetData>
      <sheetData sheetId="19727">
        <row r="9">
          <cell r="A9" t="str">
            <v>A</v>
          </cell>
        </row>
      </sheetData>
      <sheetData sheetId="19728">
        <row r="9">
          <cell r="A9" t="str">
            <v>A</v>
          </cell>
        </row>
      </sheetData>
      <sheetData sheetId="19729">
        <row r="9">
          <cell r="A9" t="str">
            <v>A</v>
          </cell>
        </row>
      </sheetData>
      <sheetData sheetId="19730">
        <row r="9">
          <cell r="A9" t="str">
            <v>A</v>
          </cell>
        </row>
      </sheetData>
      <sheetData sheetId="19731">
        <row r="9">
          <cell r="A9" t="str">
            <v>A</v>
          </cell>
        </row>
      </sheetData>
      <sheetData sheetId="19732">
        <row r="9">
          <cell r="A9" t="str">
            <v>A</v>
          </cell>
        </row>
      </sheetData>
      <sheetData sheetId="19733">
        <row r="9">
          <cell r="A9" t="str">
            <v>A</v>
          </cell>
        </row>
      </sheetData>
      <sheetData sheetId="19734">
        <row r="9">
          <cell r="A9" t="str">
            <v>A</v>
          </cell>
        </row>
      </sheetData>
      <sheetData sheetId="19735">
        <row r="9">
          <cell r="A9" t="str">
            <v>A</v>
          </cell>
        </row>
      </sheetData>
      <sheetData sheetId="19736">
        <row r="9">
          <cell r="A9" t="str">
            <v>A</v>
          </cell>
        </row>
      </sheetData>
      <sheetData sheetId="19737">
        <row r="9">
          <cell r="A9" t="str">
            <v>A</v>
          </cell>
        </row>
      </sheetData>
      <sheetData sheetId="19738">
        <row r="9">
          <cell r="A9" t="str">
            <v>A</v>
          </cell>
        </row>
      </sheetData>
      <sheetData sheetId="19739">
        <row r="9">
          <cell r="A9" t="str">
            <v>A</v>
          </cell>
        </row>
      </sheetData>
      <sheetData sheetId="19740">
        <row r="9">
          <cell r="A9" t="str">
            <v>A</v>
          </cell>
        </row>
      </sheetData>
      <sheetData sheetId="19741">
        <row r="9">
          <cell r="A9" t="str">
            <v>A</v>
          </cell>
        </row>
      </sheetData>
      <sheetData sheetId="19742">
        <row r="9">
          <cell r="A9" t="str">
            <v>A</v>
          </cell>
        </row>
      </sheetData>
      <sheetData sheetId="19743">
        <row r="9">
          <cell r="A9" t="str">
            <v>A</v>
          </cell>
        </row>
      </sheetData>
      <sheetData sheetId="19744">
        <row r="9">
          <cell r="A9" t="str">
            <v>A</v>
          </cell>
        </row>
      </sheetData>
      <sheetData sheetId="19745">
        <row r="9">
          <cell r="A9" t="str">
            <v>A</v>
          </cell>
        </row>
      </sheetData>
      <sheetData sheetId="19746">
        <row r="9">
          <cell r="A9" t="str">
            <v>A</v>
          </cell>
        </row>
      </sheetData>
      <sheetData sheetId="19747">
        <row r="9">
          <cell r="A9" t="str">
            <v>A</v>
          </cell>
        </row>
      </sheetData>
      <sheetData sheetId="19748">
        <row r="9">
          <cell r="A9" t="str">
            <v>A</v>
          </cell>
        </row>
      </sheetData>
      <sheetData sheetId="19749">
        <row r="9">
          <cell r="A9" t="str">
            <v>A</v>
          </cell>
        </row>
      </sheetData>
      <sheetData sheetId="19750">
        <row r="9">
          <cell r="A9" t="str">
            <v>A</v>
          </cell>
        </row>
      </sheetData>
      <sheetData sheetId="19751">
        <row r="9">
          <cell r="A9" t="str">
            <v>A</v>
          </cell>
        </row>
      </sheetData>
      <sheetData sheetId="19752">
        <row r="9">
          <cell r="A9" t="str">
            <v>A</v>
          </cell>
        </row>
      </sheetData>
      <sheetData sheetId="19753">
        <row r="9">
          <cell r="A9" t="str">
            <v>A</v>
          </cell>
        </row>
      </sheetData>
      <sheetData sheetId="19754">
        <row r="9">
          <cell r="A9" t="str">
            <v>A</v>
          </cell>
        </row>
      </sheetData>
      <sheetData sheetId="19755">
        <row r="9">
          <cell r="A9" t="str">
            <v>A</v>
          </cell>
        </row>
      </sheetData>
      <sheetData sheetId="19756">
        <row r="9">
          <cell r="A9" t="str">
            <v>A</v>
          </cell>
        </row>
      </sheetData>
      <sheetData sheetId="19757">
        <row r="9">
          <cell r="A9" t="str">
            <v>A</v>
          </cell>
        </row>
      </sheetData>
      <sheetData sheetId="19758">
        <row r="9">
          <cell r="A9" t="str">
            <v>A</v>
          </cell>
        </row>
      </sheetData>
      <sheetData sheetId="19759">
        <row r="9">
          <cell r="A9" t="str">
            <v>A</v>
          </cell>
        </row>
      </sheetData>
      <sheetData sheetId="19760">
        <row r="9">
          <cell r="A9" t="str">
            <v>A</v>
          </cell>
        </row>
      </sheetData>
      <sheetData sheetId="19761">
        <row r="9">
          <cell r="A9" t="str">
            <v>A</v>
          </cell>
        </row>
      </sheetData>
      <sheetData sheetId="19762">
        <row r="9">
          <cell r="A9" t="str">
            <v>A</v>
          </cell>
        </row>
      </sheetData>
      <sheetData sheetId="19763">
        <row r="9">
          <cell r="A9" t="str">
            <v>A</v>
          </cell>
        </row>
      </sheetData>
      <sheetData sheetId="19764">
        <row r="9">
          <cell r="A9" t="str">
            <v>A</v>
          </cell>
        </row>
      </sheetData>
      <sheetData sheetId="19765">
        <row r="9">
          <cell r="A9" t="str">
            <v>A</v>
          </cell>
        </row>
      </sheetData>
      <sheetData sheetId="19766">
        <row r="9">
          <cell r="A9" t="str">
            <v>A</v>
          </cell>
        </row>
      </sheetData>
      <sheetData sheetId="19767">
        <row r="9">
          <cell r="A9" t="str">
            <v>A</v>
          </cell>
        </row>
      </sheetData>
      <sheetData sheetId="19768">
        <row r="9">
          <cell r="A9" t="str">
            <v>A</v>
          </cell>
        </row>
      </sheetData>
      <sheetData sheetId="19769">
        <row r="9">
          <cell r="A9" t="str">
            <v>A</v>
          </cell>
        </row>
      </sheetData>
      <sheetData sheetId="19770">
        <row r="9">
          <cell r="A9" t="str">
            <v>A</v>
          </cell>
        </row>
      </sheetData>
      <sheetData sheetId="19771">
        <row r="9">
          <cell r="A9" t="str">
            <v>A</v>
          </cell>
        </row>
      </sheetData>
      <sheetData sheetId="19772">
        <row r="9">
          <cell r="A9" t="str">
            <v>A</v>
          </cell>
        </row>
      </sheetData>
      <sheetData sheetId="19773">
        <row r="9">
          <cell r="A9" t="str">
            <v>A</v>
          </cell>
        </row>
      </sheetData>
      <sheetData sheetId="19774">
        <row r="9">
          <cell r="A9" t="str">
            <v>A</v>
          </cell>
        </row>
      </sheetData>
      <sheetData sheetId="19775">
        <row r="9">
          <cell r="A9" t="str">
            <v>A</v>
          </cell>
        </row>
      </sheetData>
      <sheetData sheetId="19776">
        <row r="9">
          <cell r="A9" t="str">
            <v>A</v>
          </cell>
        </row>
      </sheetData>
      <sheetData sheetId="19777">
        <row r="9">
          <cell r="A9" t="str">
            <v>A</v>
          </cell>
        </row>
      </sheetData>
      <sheetData sheetId="19778">
        <row r="9">
          <cell r="A9" t="str">
            <v>A</v>
          </cell>
        </row>
      </sheetData>
      <sheetData sheetId="19779">
        <row r="9">
          <cell r="A9" t="str">
            <v>A</v>
          </cell>
        </row>
      </sheetData>
      <sheetData sheetId="19780">
        <row r="9">
          <cell r="A9" t="str">
            <v>A</v>
          </cell>
        </row>
      </sheetData>
      <sheetData sheetId="19781">
        <row r="9">
          <cell r="A9" t="str">
            <v>A</v>
          </cell>
        </row>
      </sheetData>
      <sheetData sheetId="19782">
        <row r="9">
          <cell r="A9" t="str">
            <v>A</v>
          </cell>
        </row>
      </sheetData>
      <sheetData sheetId="19783">
        <row r="9">
          <cell r="A9" t="str">
            <v>A</v>
          </cell>
        </row>
      </sheetData>
      <sheetData sheetId="19784">
        <row r="9">
          <cell r="A9" t="str">
            <v>A</v>
          </cell>
        </row>
      </sheetData>
      <sheetData sheetId="19785">
        <row r="9">
          <cell r="A9" t="str">
            <v>A</v>
          </cell>
        </row>
      </sheetData>
      <sheetData sheetId="19786">
        <row r="9">
          <cell r="A9" t="str">
            <v>A</v>
          </cell>
        </row>
      </sheetData>
      <sheetData sheetId="19787">
        <row r="9">
          <cell r="A9" t="str">
            <v>A</v>
          </cell>
        </row>
      </sheetData>
      <sheetData sheetId="19788">
        <row r="9">
          <cell r="A9" t="str">
            <v>A</v>
          </cell>
        </row>
      </sheetData>
      <sheetData sheetId="19789">
        <row r="9">
          <cell r="A9" t="str">
            <v>A</v>
          </cell>
        </row>
      </sheetData>
      <sheetData sheetId="19790">
        <row r="9">
          <cell r="A9" t="str">
            <v>A</v>
          </cell>
        </row>
      </sheetData>
      <sheetData sheetId="19791">
        <row r="9">
          <cell r="A9" t="str">
            <v>A</v>
          </cell>
        </row>
      </sheetData>
      <sheetData sheetId="19792">
        <row r="9">
          <cell r="A9" t="str">
            <v>A</v>
          </cell>
        </row>
      </sheetData>
      <sheetData sheetId="19793">
        <row r="9">
          <cell r="A9" t="str">
            <v>A</v>
          </cell>
        </row>
      </sheetData>
      <sheetData sheetId="19794">
        <row r="9">
          <cell r="A9" t="str">
            <v>A</v>
          </cell>
        </row>
      </sheetData>
      <sheetData sheetId="19795">
        <row r="9">
          <cell r="A9" t="str">
            <v>A</v>
          </cell>
        </row>
      </sheetData>
      <sheetData sheetId="19796">
        <row r="9">
          <cell r="A9" t="str">
            <v>A</v>
          </cell>
        </row>
      </sheetData>
      <sheetData sheetId="19797">
        <row r="9">
          <cell r="A9" t="str">
            <v>A</v>
          </cell>
        </row>
      </sheetData>
      <sheetData sheetId="19798">
        <row r="9">
          <cell r="A9" t="str">
            <v>A</v>
          </cell>
        </row>
      </sheetData>
      <sheetData sheetId="19799">
        <row r="9">
          <cell r="A9" t="str">
            <v>A</v>
          </cell>
        </row>
      </sheetData>
      <sheetData sheetId="19800">
        <row r="9">
          <cell r="A9" t="str">
            <v>A</v>
          </cell>
        </row>
      </sheetData>
      <sheetData sheetId="19801">
        <row r="9">
          <cell r="A9" t="str">
            <v>A</v>
          </cell>
        </row>
      </sheetData>
      <sheetData sheetId="19802">
        <row r="9">
          <cell r="A9" t="str">
            <v>A</v>
          </cell>
        </row>
      </sheetData>
      <sheetData sheetId="19803">
        <row r="9">
          <cell r="A9" t="str">
            <v>A</v>
          </cell>
        </row>
      </sheetData>
      <sheetData sheetId="19804">
        <row r="9">
          <cell r="A9" t="str">
            <v>A</v>
          </cell>
        </row>
      </sheetData>
      <sheetData sheetId="19805">
        <row r="9">
          <cell r="A9" t="str">
            <v>A</v>
          </cell>
        </row>
      </sheetData>
      <sheetData sheetId="19806">
        <row r="9">
          <cell r="A9" t="str">
            <v>A</v>
          </cell>
        </row>
      </sheetData>
      <sheetData sheetId="19807">
        <row r="9">
          <cell r="A9" t="str">
            <v>A</v>
          </cell>
        </row>
      </sheetData>
      <sheetData sheetId="19808">
        <row r="9">
          <cell r="A9" t="str">
            <v>A</v>
          </cell>
        </row>
      </sheetData>
      <sheetData sheetId="19809">
        <row r="9">
          <cell r="A9" t="str">
            <v>A</v>
          </cell>
        </row>
      </sheetData>
      <sheetData sheetId="19810">
        <row r="9">
          <cell r="A9" t="str">
            <v>A</v>
          </cell>
        </row>
      </sheetData>
      <sheetData sheetId="19811">
        <row r="9">
          <cell r="A9" t="str">
            <v>A</v>
          </cell>
        </row>
      </sheetData>
      <sheetData sheetId="19812">
        <row r="9">
          <cell r="A9" t="str">
            <v>A</v>
          </cell>
        </row>
      </sheetData>
      <sheetData sheetId="19813">
        <row r="9">
          <cell r="A9" t="str">
            <v>A</v>
          </cell>
        </row>
      </sheetData>
      <sheetData sheetId="19814">
        <row r="9">
          <cell r="A9" t="str">
            <v>A</v>
          </cell>
        </row>
      </sheetData>
      <sheetData sheetId="19815">
        <row r="9">
          <cell r="A9" t="str">
            <v>A</v>
          </cell>
        </row>
      </sheetData>
      <sheetData sheetId="19816">
        <row r="9">
          <cell r="A9" t="str">
            <v>A</v>
          </cell>
        </row>
      </sheetData>
      <sheetData sheetId="19817">
        <row r="9">
          <cell r="A9" t="str">
            <v>A</v>
          </cell>
        </row>
      </sheetData>
      <sheetData sheetId="19818">
        <row r="9">
          <cell r="A9" t="str">
            <v>A</v>
          </cell>
        </row>
      </sheetData>
      <sheetData sheetId="19819">
        <row r="9">
          <cell r="A9" t="str">
            <v>A</v>
          </cell>
        </row>
      </sheetData>
      <sheetData sheetId="19820">
        <row r="9">
          <cell r="A9" t="str">
            <v>A</v>
          </cell>
        </row>
      </sheetData>
      <sheetData sheetId="19821">
        <row r="9">
          <cell r="A9" t="str">
            <v>A</v>
          </cell>
        </row>
      </sheetData>
      <sheetData sheetId="19822">
        <row r="9">
          <cell r="A9" t="str">
            <v>A</v>
          </cell>
        </row>
      </sheetData>
      <sheetData sheetId="19823">
        <row r="9">
          <cell r="A9" t="str">
            <v>A</v>
          </cell>
        </row>
      </sheetData>
      <sheetData sheetId="19824">
        <row r="9">
          <cell r="A9" t="str">
            <v>A</v>
          </cell>
        </row>
      </sheetData>
      <sheetData sheetId="19825">
        <row r="9">
          <cell r="A9" t="str">
            <v>A</v>
          </cell>
        </row>
      </sheetData>
      <sheetData sheetId="19826">
        <row r="9">
          <cell r="A9" t="str">
            <v>A</v>
          </cell>
        </row>
      </sheetData>
      <sheetData sheetId="19827">
        <row r="9">
          <cell r="A9" t="str">
            <v>A</v>
          </cell>
        </row>
      </sheetData>
      <sheetData sheetId="19828">
        <row r="9">
          <cell r="A9" t="str">
            <v>A</v>
          </cell>
        </row>
      </sheetData>
      <sheetData sheetId="19829">
        <row r="9">
          <cell r="A9" t="str">
            <v>A</v>
          </cell>
        </row>
      </sheetData>
      <sheetData sheetId="19830">
        <row r="9">
          <cell r="A9" t="str">
            <v>A</v>
          </cell>
        </row>
      </sheetData>
      <sheetData sheetId="19831">
        <row r="9">
          <cell r="A9" t="str">
            <v>A</v>
          </cell>
        </row>
      </sheetData>
      <sheetData sheetId="19832">
        <row r="9">
          <cell r="A9" t="str">
            <v>A</v>
          </cell>
        </row>
      </sheetData>
      <sheetData sheetId="19833">
        <row r="9">
          <cell r="A9" t="str">
            <v>A</v>
          </cell>
        </row>
      </sheetData>
      <sheetData sheetId="19834">
        <row r="9">
          <cell r="A9" t="str">
            <v>A</v>
          </cell>
        </row>
      </sheetData>
      <sheetData sheetId="19835">
        <row r="9">
          <cell r="A9" t="str">
            <v>A</v>
          </cell>
        </row>
      </sheetData>
      <sheetData sheetId="19836">
        <row r="9">
          <cell r="A9" t="str">
            <v>A</v>
          </cell>
        </row>
      </sheetData>
      <sheetData sheetId="19837">
        <row r="9">
          <cell r="A9" t="str">
            <v>A</v>
          </cell>
        </row>
      </sheetData>
      <sheetData sheetId="19838">
        <row r="9">
          <cell r="A9" t="str">
            <v>A</v>
          </cell>
        </row>
      </sheetData>
      <sheetData sheetId="19839">
        <row r="9">
          <cell r="A9" t="str">
            <v>A</v>
          </cell>
        </row>
      </sheetData>
      <sheetData sheetId="19840">
        <row r="9">
          <cell r="A9" t="str">
            <v>A</v>
          </cell>
        </row>
      </sheetData>
      <sheetData sheetId="19841">
        <row r="9">
          <cell r="A9" t="str">
            <v>A</v>
          </cell>
        </row>
      </sheetData>
      <sheetData sheetId="19842">
        <row r="9">
          <cell r="A9" t="str">
            <v>A</v>
          </cell>
        </row>
      </sheetData>
      <sheetData sheetId="19843">
        <row r="9">
          <cell r="A9" t="str">
            <v>A</v>
          </cell>
        </row>
      </sheetData>
      <sheetData sheetId="19844">
        <row r="9">
          <cell r="A9" t="str">
            <v>A</v>
          </cell>
        </row>
      </sheetData>
      <sheetData sheetId="19845">
        <row r="9">
          <cell r="A9" t="str">
            <v>A</v>
          </cell>
        </row>
      </sheetData>
      <sheetData sheetId="19846">
        <row r="9">
          <cell r="A9" t="str">
            <v>A</v>
          </cell>
        </row>
      </sheetData>
      <sheetData sheetId="19847">
        <row r="9">
          <cell r="A9" t="str">
            <v>A</v>
          </cell>
        </row>
      </sheetData>
      <sheetData sheetId="19848">
        <row r="9">
          <cell r="A9" t="str">
            <v>A</v>
          </cell>
        </row>
      </sheetData>
      <sheetData sheetId="19849">
        <row r="9">
          <cell r="A9" t="str">
            <v>A</v>
          </cell>
        </row>
      </sheetData>
      <sheetData sheetId="19850">
        <row r="9">
          <cell r="A9" t="str">
            <v>A</v>
          </cell>
        </row>
      </sheetData>
      <sheetData sheetId="19851">
        <row r="9">
          <cell r="A9" t="str">
            <v>A</v>
          </cell>
        </row>
      </sheetData>
      <sheetData sheetId="19852">
        <row r="9">
          <cell r="A9" t="str">
            <v>A</v>
          </cell>
        </row>
      </sheetData>
      <sheetData sheetId="19853">
        <row r="9">
          <cell r="A9" t="str">
            <v>A</v>
          </cell>
        </row>
      </sheetData>
      <sheetData sheetId="19854">
        <row r="9">
          <cell r="A9" t="str">
            <v>A</v>
          </cell>
        </row>
      </sheetData>
      <sheetData sheetId="19855">
        <row r="9">
          <cell r="A9" t="str">
            <v>A</v>
          </cell>
        </row>
      </sheetData>
      <sheetData sheetId="19856">
        <row r="9">
          <cell r="A9" t="str">
            <v>A</v>
          </cell>
        </row>
      </sheetData>
      <sheetData sheetId="19857">
        <row r="9">
          <cell r="A9" t="str">
            <v>A</v>
          </cell>
        </row>
      </sheetData>
      <sheetData sheetId="19858">
        <row r="9">
          <cell r="A9" t="str">
            <v>A</v>
          </cell>
        </row>
      </sheetData>
      <sheetData sheetId="19859">
        <row r="9">
          <cell r="A9" t="str">
            <v>A</v>
          </cell>
        </row>
      </sheetData>
      <sheetData sheetId="19860">
        <row r="9">
          <cell r="A9" t="str">
            <v>A</v>
          </cell>
        </row>
      </sheetData>
      <sheetData sheetId="19861">
        <row r="9">
          <cell r="A9" t="str">
            <v>A</v>
          </cell>
        </row>
      </sheetData>
      <sheetData sheetId="19862">
        <row r="9">
          <cell r="A9" t="str">
            <v>A</v>
          </cell>
        </row>
      </sheetData>
      <sheetData sheetId="19863">
        <row r="9">
          <cell r="A9" t="str">
            <v>A</v>
          </cell>
        </row>
      </sheetData>
      <sheetData sheetId="19864">
        <row r="9">
          <cell r="A9" t="str">
            <v>A</v>
          </cell>
        </row>
      </sheetData>
      <sheetData sheetId="19865">
        <row r="9">
          <cell r="A9" t="str">
            <v>A</v>
          </cell>
        </row>
      </sheetData>
      <sheetData sheetId="19866">
        <row r="9">
          <cell r="A9" t="str">
            <v>A</v>
          </cell>
        </row>
      </sheetData>
      <sheetData sheetId="19867">
        <row r="9">
          <cell r="A9" t="str">
            <v>A</v>
          </cell>
        </row>
      </sheetData>
      <sheetData sheetId="19868">
        <row r="9">
          <cell r="A9" t="str">
            <v>A</v>
          </cell>
        </row>
      </sheetData>
      <sheetData sheetId="19869">
        <row r="9">
          <cell r="A9" t="str">
            <v>A</v>
          </cell>
        </row>
      </sheetData>
      <sheetData sheetId="19870">
        <row r="9">
          <cell r="A9" t="str">
            <v>A</v>
          </cell>
        </row>
      </sheetData>
      <sheetData sheetId="19871">
        <row r="9">
          <cell r="A9" t="str">
            <v>A</v>
          </cell>
        </row>
      </sheetData>
      <sheetData sheetId="19872">
        <row r="9">
          <cell r="A9" t="str">
            <v>A</v>
          </cell>
        </row>
      </sheetData>
      <sheetData sheetId="19873">
        <row r="9">
          <cell r="A9" t="str">
            <v>A</v>
          </cell>
        </row>
      </sheetData>
      <sheetData sheetId="19874">
        <row r="9">
          <cell r="A9" t="str">
            <v>A</v>
          </cell>
        </row>
      </sheetData>
      <sheetData sheetId="19875">
        <row r="9">
          <cell r="A9" t="str">
            <v>A</v>
          </cell>
        </row>
      </sheetData>
      <sheetData sheetId="19876">
        <row r="9">
          <cell r="A9" t="str">
            <v>A</v>
          </cell>
        </row>
      </sheetData>
      <sheetData sheetId="19877">
        <row r="9">
          <cell r="A9" t="str">
            <v>A</v>
          </cell>
        </row>
      </sheetData>
      <sheetData sheetId="19878">
        <row r="9">
          <cell r="A9" t="str">
            <v>A</v>
          </cell>
        </row>
      </sheetData>
      <sheetData sheetId="19879">
        <row r="9">
          <cell r="A9" t="str">
            <v>A</v>
          </cell>
        </row>
      </sheetData>
      <sheetData sheetId="19880">
        <row r="9">
          <cell r="A9" t="str">
            <v>A</v>
          </cell>
        </row>
      </sheetData>
      <sheetData sheetId="19881">
        <row r="9">
          <cell r="A9" t="str">
            <v>A</v>
          </cell>
        </row>
      </sheetData>
      <sheetData sheetId="19882">
        <row r="9">
          <cell r="A9" t="str">
            <v>A</v>
          </cell>
        </row>
      </sheetData>
      <sheetData sheetId="19883">
        <row r="9">
          <cell r="A9" t="str">
            <v>A</v>
          </cell>
        </row>
      </sheetData>
      <sheetData sheetId="19884">
        <row r="9">
          <cell r="A9" t="str">
            <v>A</v>
          </cell>
        </row>
      </sheetData>
      <sheetData sheetId="19885">
        <row r="9">
          <cell r="A9" t="str">
            <v>A</v>
          </cell>
        </row>
      </sheetData>
      <sheetData sheetId="19886">
        <row r="9">
          <cell r="A9" t="str">
            <v>A</v>
          </cell>
        </row>
      </sheetData>
      <sheetData sheetId="19887">
        <row r="9">
          <cell r="A9" t="str">
            <v>A</v>
          </cell>
        </row>
      </sheetData>
      <sheetData sheetId="19888">
        <row r="9">
          <cell r="A9" t="str">
            <v>A</v>
          </cell>
        </row>
      </sheetData>
      <sheetData sheetId="19889">
        <row r="9">
          <cell r="A9" t="str">
            <v>A</v>
          </cell>
        </row>
      </sheetData>
      <sheetData sheetId="19890">
        <row r="9">
          <cell r="A9" t="str">
            <v>A</v>
          </cell>
        </row>
      </sheetData>
      <sheetData sheetId="19891">
        <row r="9">
          <cell r="A9" t="str">
            <v>A</v>
          </cell>
        </row>
      </sheetData>
      <sheetData sheetId="19892">
        <row r="9">
          <cell r="A9" t="str">
            <v>A</v>
          </cell>
        </row>
      </sheetData>
      <sheetData sheetId="19893">
        <row r="9">
          <cell r="A9" t="str">
            <v>A</v>
          </cell>
        </row>
      </sheetData>
      <sheetData sheetId="19894">
        <row r="9">
          <cell r="A9" t="str">
            <v>A</v>
          </cell>
        </row>
      </sheetData>
      <sheetData sheetId="19895">
        <row r="9">
          <cell r="A9" t="str">
            <v>A</v>
          </cell>
        </row>
      </sheetData>
      <sheetData sheetId="19896">
        <row r="9">
          <cell r="A9" t="str">
            <v>A</v>
          </cell>
        </row>
      </sheetData>
      <sheetData sheetId="19897">
        <row r="9">
          <cell r="A9" t="str">
            <v>A</v>
          </cell>
        </row>
      </sheetData>
      <sheetData sheetId="19898">
        <row r="9">
          <cell r="A9" t="str">
            <v>A</v>
          </cell>
        </row>
      </sheetData>
      <sheetData sheetId="19899">
        <row r="9">
          <cell r="A9" t="str">
            <v>A</v>
          </cell>
        </row>
      </sheetData>
      <sheetData sheetId="19900">
        <row r="9">
          <cell r="A9" t="str">
            <v>A</v>
          </cell>
        </row>
      </sheetData>
      <sheetData sheetId="19901">
        <row r="9">
          <cell r="A9" t="str">
            <v>A</v>
          </cell>
        </row>
      </sheetData>
      <sheetData sheetId="19902">
        <row r="9">
          <cell r="A9" t="str">
            <v>A</v>
          </cell>
        </row>
      </sheetData>
      <sheetData sheetId="19903">
        <row r="9">
          <cell r="A9" t="str">
            <v>A</v>
          </cell>
        </row>
      </sheetData>
      <sheetData sheetId="19904">
        <row r="9">
          <cell r="A9" t="str">
            <v>A</v>
          </cell>
        </row>
      </sheetData>
      <sheetData sheetId="19905">
        <row r="9">
          <cell r="A9" t="str">
            <v>A</v>
          </cell>
        </row>
      </sheetData>
      <sheetData sheetId="19906">
        <row r="9">
          <cell r="A9" t="str">
            <v>A</v>
          </cell>
        </row>
      </sheetData>
      <sheetData sheetId="19907">
        <row r="9">
          <cell r="A9" t="str">
            <v>A</v>
          </cell>
        </row>
      </sheetData>
      <sheetData sheetId="19908">
        <row r="9">
          <cell r="A9" t="str">
            <v>A</v>
          </cell>
        </row>
      </sheetData>
      <sheetData sheetId="19909">
        <row r="9">
          <cell r="A9" t="str">
            <v>A</v>
          </cell>
        </row>
      </sheetData>
      <sheetData sheetId="19910">
        <row r="9">
          <cell r="A9" t="str">
            <v>A</v>
          </cell>
        </row>
      </sheetData>
      <sheetData sheetId="19911">
        <row r="9">
          <cell r="A9" t="str">
            <v>A</v>
          </cell>
        </row>
      </sheetData>
      <sheetData sheetId="19912">
        <row r="9">
          <cell r="A9" t="str">
            <v>A</v>
          </cell>
        </row>
      </sheetData>
      <sheetData sheetId="19913">
        <row r="9">
          <cell r="A9" t="str">
            <v>A</v>
          </cell>
        </row>
      </sheetData>
      <sheetData sheetId="19914">
        <row r="9">
          <cell r="A9" t="str">
            <v>A</v>
          </cell>
        </row>
      </sheetData>
      <sheetData sheetId="19915">
        <row r="9">
          <cell r="A9" t="str">
            <v>A</v>
          </cell>
        </row>
      </sheetData>
      <sheetData sheetId="19916">
        <row r="9">
          <cell r="A9" t="str">
            <v>A</v>
          </cell>
        </row>
      </sheetData>
      <sheetData sheetId="19917">
        <row r="9">
          <cell r="A9" t="str">
            <v>A</v>
          </cell>
        </row>
      </sheetData>
      <sheetData sheetId="19918">
        <row r="9">
          <cell r="A9" t="str">
            <v>A</v>
          </cell>
        </row>
      </sheetData>
      <sheetData sheetId="19919">
        <row r="9">
          <cell r="A9" t="str">
            <v>A</v>
          </cell>
        </row>
      </sheetData>
      <sheetData sheetId="19920">
        <row r="9">
          <cell r="A9" t="str">
            <v>A</v>
          </cell>
        </row>
      </sheetData>
      <sheetData sheetId="19921">
        <row r="9">
          <cell r="A9" t="str">
            <v>A</v>
          </cell>
        </row>
      </sheetData>
      <sheetData sheetId="19922">
        <row r="9">
          <cell r="A9" t="str">
            <v>A</v>
          </cell>
        </row>
      </sheetData>
      <sheetData sheetId="19923">
        <row r="9">
          <cell r="A9" t="str">
            <v>A</v>
          </cell>
        </row>
      </sheetData>
      <sheetData sheetId="19924">
        <row r="9">
          <cell r="A9" t="str">
            <v>A</v>
          </cell>
        </row>
      </sheetData>
      <sheetData sheetId="19925">
        <row r="9">
          <cell r="A9" t="str">
            <v>A</v>
          </cell>
        </row>
      </sheetData>
      <sheetData sheetId="19926">
        <row r="9">
          <cell r="A9" t="str">
            <v>A</v>
          </cell>
        </row>
      </sheetData>
      <sheetData sheetId="19927">
        <row r="9">
          <cell r="A9" t="str">
            <v>A</v>
          </cell>
        </row>
      </sheetData>
      <sheetData sheetId="19928">
        <row r="9">
          <cell r="A9" t="str">
            <v>A</v>
          </cell>
        </row>
      </sheetData>
      <sheetData sheetId="19929">
        <row r="9">
          <cell r="A9" t="str">
            <v>A</v>
          </cell>
        </row>
      </sheetData>
      <sheetData sheetId="19930">
        <row r="9">
          <cell r="A9" t="str">
            <v>A</v>
          </cell>
        </row>
      </sheetData>
      <sheetData sheetId="19931">
        <row r="9">
          <cell r="A9" t="str">
            <v>A</v>
          </cell>
        </row>
      </sheetData>
      <sheetData sheetId="19932">
        <row r="9">
          <cell r="A9" t="str">
            <v>A</v>
          </cell>
        </row>
      </sheetData>
      <sheetData sheetId="19933">
        <row r="9">
          <cell r="A9" t="str">
            <v>A</v>
          </cell>
        </row>
      </sheetData>
      <sheetData sheetId="19934">
        <row r="9">
          <cell r="A9" t="str">
            <v>A</v>
          </cell>
        </row>
      </sheetData>
      <sheetData sheetId="19935">
        <row r="9">
          <cell r="A9" t="str">
            <v>A</v>
          </cell>
        </row>
      </sheetData>
      <sheetData sheetId="19936">
        <row r="9">
          <cell r="A9" t="str">
            <v>A</v>
          </cell>
        </row>
      </sheetData>
      <sheetData sheetId="19937">
        <row r="9">
          <cell r="A9" t="str">
            <v>A</v>
          </cell>
        </row>
      </sheetData>
      <sheetData sheetId="19938">
        <row r="9">
          <cell r="A9" t="str">
            <v>A</v>
          </cell>
        </row>
      </sheetData>
      <sheetData sheetId="19939">
        <row r="9">
          <cell r="A9" t="str">
            <v>A</v>
          </cell>
        </row>
      </sheetData>
      <sheetData sheetId="19940">
        <row r="9">
          <cell r="A9" t="str">
            <v>A</v>
          </cell>
        </row>
      </sheetData>
      <sheetData sheetId="19941">
        <row r="9">
          <cell r="A9" t="str">
            <v>A</v>
          </cell>
        </row>
      </sheetData>
      <sheetData sheetId="19942">
        <row r="9">
          <cell r="A9" t="str">
            <v>A</v>
          </cell>
        </row>
      </sheetData>
      <sheetData sheetId="19943">
        <row r="9">
          <cell r="A9" t="str">
            <v>A</v>
          </cell>
        </row>
      </sheetData>
      <sheetData sheetId="19944">
        <row r="9">
          <cell r="A9" t="str">
            <v>A</v>
          </cell>
        </row>
      </sheetData>
      <sheetData sheetId="19945">
        <row r="9">
          <cell r="A9" t="str">
            <v>A</v>
          </cell>
        </row>
      </sheetData>
      <sheetData sheetId="19946">
        <row r="9">
          <cell r="A9" t="str">
            <v>A</v>
          </cell>
        </row>
      </sheetData>
      <sheetData sheetId="19947">
        <row r="9">
          <cell r="A9" t="str">
            <v>A</v>
          </cell>
        </row>
      </sheetData>
      <sheetData sheetId="19948">
        <row r="9">
          <cell r="A9" t="str">
            <v>A</v>
          </cell>
        </row>
      </sheetData>
      <sheetData sheetId="19949">
        <row r="9">
          <cell r="A9" t="str">
            <v>A</v>
          </cell>
        </row>
      </sheetData>
      <sheetData sheetId="19950">
        <row r="9">
          <cell r="A9" t="str">
            <v>A</v>
          </cell>
        </row>
      </sheetData>
      <sheetData sheetId="19951">
        <row r="9">
          <cell r="A9" t="str">
            <v>A</v>
          </cell>
        </row>
      </sheetData>
      <sheetData sheetId="19952">
        <row r="9">
          <cell r="A9" t="str">
            <v>A</v>
          </cell>
        </row>
      </sheetData>
      <sheetData sheetId="19953">
        <row r="9">
          <cell r="A9" t="str">
            <v>A</v>
          </cell>
        </row>
      </sheetData>
      <sheetData sheetId="19954">
        <row r="9">
          <cell r="A9" t="str">
            <v>A</v>
          </cell>
        </row>
      </sheetData>
      <sheetData sheetId="19955">
        <row r="9">
          <cell r="A9" t="str">
            <v>A</v>
          </cell>
        </row>
      </sheetData>
      <sheetData sheetId="19956">
        <row r="9">
          <cell r="A9" t="str">
            <v>A</v>
          </cell>
        </row>
      </sheetData>
      <sheetData sheetId="19957">
        <row r="9">
          <cell r="A9" t="str">
            <v>A</v>
          </cell>
        </row>
      </sheetData>
      <sheetData sheetId="19958">
        <row r="9">
          <cell r="A9" t="str">
            <v>A</v>
          </cell>
        </row>
      </sheetData>
      <sheetData sheetId="19959">
        <row r="9">
          <cell r="A9" t="str">
            <v>A</v>
          </cell>
        </row>
      </sheetData>
      <sheetData sheetId="19960">
        <row r="9">
          <cell r="A9" t="str">
            <v>A</v>
          </cell>
        </row>
      </sheetData>
      <sheetData sheetId="19961">
        <row r="9">
          <cell r="A9" t="str">
            <v>A</v>
          </cell>
        </row>
      </sheetData>
      <sheetData sheetId="19962">
        <row r="9">
          <cell r="A9" t="str">
            <v>A</v>
          </cell>
        </row>
      </sheetData>
      <sheetData sheetId="19963">
        <row r="9">
          <cell r="A9" t="str">
            <v>A</v>
          </cell>
        </row>
      </sheetData>
      <sheetData sheetId="19964">
        <row r="9">
          <cell r="A9" t="str">
            <v>A</v>
          </cell>
        </row>
      </sheetData>
      <sheetData sheetId="19965">
        <row r="9">
          <cell r="A9" t="str">
            <v>A</v>
          </cell>
        </row>
      </sheetData>
      <sheetData sheetId="19966">
        <row r="9">
          <cell r="A9" t="str">
            <v>A</v>
          </cell>
        </row>
      </sheetData>
      <sheetData sheetId="19967">
        <row r="9">
          <cell r="A9" t="str">
            <v>A</v>
          </cell>
        </row>
      </sheetData>
      <sheetData sheetId="19968">
        <row r="9">
          <cell r="A9" t="str">
            <v>A</v>
          </cell>
        </row>
      </sheetData>
      <sheetData sheetId="19969">
        <row r="9">
          <cell r="A9" t="str">
            <v>A</v>
          </cell>
        </row>
      </sheetData>
      <sheetData sheetId="19970">
        <row r="9">
          <cell r="A9" t="str">
            <v>A</v>
          </cell>
        </row>
      </sheetData>
      <sheetData sheetId="19971">
        <row r="9">
          <cell r="A9" t="str">
            <v>A</v>
          </cell>
        </row>
      </sheetData>
      <sheetData sheetId="19972">
        <row r="9">
          <cell r="A9" t="str">
            <v>A</v>
          </cell>
        </row>
      </sheetData>
      <sheetData sheetId="19973">
        <row r="9">
          <cell r="A9" t="str">
            <v>A</v>
          </cell>
        </row>
      </sheetData>
      <sheetData sheetId="19974">
        <row r="9">
          <cell r="A9" t="str">
            <v>A</v>
          </cell>
        </row>
      </sheetData>
      <sheetData sheetId="19975">
        <row r="9">
          <cell r="A9" t="str">
            <v>A</v>
          </cell>
        </row>
      </sheetData>
      <sheetData sheetId="19976">
        <row r="9">
          <cell r="A9" t="str">
            <v>A</v>
          </cell>
        </row>
      </sheetData>
      <sheetData sheetId="19977">
        <row r="9">
          <cell r="A9" t="str">
            <v>A</v>
          </cell>
        </row>
      </sheetData>
      <sheetData sheetId="19978">
        <row r="9">
          <cell r="A9" t="str">
            <v>A</v>
          </cell>
        </row>
      </sheetData>
      <sheetData sheetId="19979">
        <row r="9">
          <cell r="A9" t="str">
            <v>A</v>
          </cell>
        </row>
      </sheetData>
      <sheetData sheetId="19980">
        <row r="9">
          <cell r="A9" t="str">
            <v>A</v>
          </cell>
        </row>
      </sheetData>
      <sheetData sheetId="19981">
        <row r="9">
          <cell r="A9" t="str">
            <v>A</v>
          </cell>
        </row>
      </sheetData>
      <sheetData sheetId="19982">
        <row r="9">
          <cell r="A9" t="str">
            <v>A</v>
          </cell>
        </row>
      </sheetData>
      <sheetData sheetId="19983">
        <row r="9">
          <cell r="A9" t="str">
            <v>A</v>
          </cell>
        </row>
      </sheetData>
      <sheetData sheetId="19984">
        <row r="9">
          <cell r="A9" t="str">
            <v>A</v>
          </cell>
        </row>
      </sheetData>
      <sheetData sheetId="19985">
        <row r="9">
          <cell r="A9" t="str">
            <v>A</v>
          </cell>
        </row>
      </sheetData>
      <sheetData sheetId="19986">
        <row r="9">
          <cell r="A9" t="str">
            <v>A</v>
          </cell>
        </row>
      </sheetData>
      <sheetData sheetId="19987">
        <row r="9">
          <cell r="A9" t="str">
            <v>A</v>
          </cell>
        </row>
      </sheetData>
      <sheetData sheetId="19988">
        <row r="9">
          <cell r="A9" t="str">
            <v>A</v>
          </cell>
        </row>
      </sheetData>
      <sheetData sheetId="19989">
        <row r="9">
          <cell r="A9" t="str">
            <v>A</v>
          </cell>
        </row>
      </sheetData>
      <sheetData sheetId="19990">
        <row r="9">
          <cell r="A9" t="str">
            <v>A</v>
          </cell>
        </row>
      </sheetData>
      <sheetData sheetId="19991">
        <row r="9">
          <cell r="A9" t="str">
            <v>A</v>
          </cell>
        </row>
      </sheetData>
      <sheetData sheetId="19992">
        <row r="9">
          <cell r="A9" t="str">
            <v>A</v>
          </cell>
        </row>
      </sheetData>
      <sheetData sheetId="19993">
        <row r="9">
          <cell r="A9" t="str">
            <v>A</v>
          </cell>
        </row>
      </sheetData>
      <sheetData sheetId="19994">
        <row r="9">
          <cell r="A9" t="str">
            <v>A</v>
          </cell>
        </row>
      </sheetData>
      <sheetData sheetId="19995">
        <row r="9">
          <cell r="A9" t="str">
            <v>A</v>
          </cell>
        </row>
      </sheetData>
      <sheetData sheetId="19996">
        <row r="9">
          <cell r="A9" t="str">
            <v>A</v>
          </cell>
        </row>
      </sheetData>
      <sheetData sheetId="19997">
        <row r="9">
          <cell r="A9" t="str">
            <v>A</v>
          </cell>
        </row>
      </sheetData>
      <sheetData sheetId="19998">
        <row r="9">
          <cell r="A9" t="str">
            <v>A</v>
          </cell>
        </row>
      </sheetData>
      <sheetData sheetId="19999">
        <row r="9">
          <cell r="A9" t="str">
            <v>A</v>
          </cell>
        </row>
      </sheetData>
      <sheetData sheetId="20000">
        <row r="9">
          <cell r="A9" t="str">
            <v>A</v>
          </cell>
        </row>
      </sheetData>
      <sheetData sheetId="20001">
        <row r="9">
          <cell r="A9" t="str">
            <v>A</v>
          </cell>
        </row>
      </sheetData>
      <sheetData sheetId="20002">
        <row r="9">
          <cell r="A9" t="str">
            <v>A</v>
          </cell>
        </row>
      </sheetData>
      <sheetData sheetId="20003">
        <row r="9">
          <cell r="A9" t="str">
            <v>A</v>
          </cell>
        </row>
      </sheetData>
      <sheetData sheetId="20004">
        <row r="9">
          <cell r="A9" t="str">
            <v>A</v>
          </cell>
        </row>
      </sheetData>
      <sheetData sheetId="20005">
        <row r="9">
          <cell r="A9" t="str">
            <v>A</v>
          </cell>
        </row>
      </sheetData>
      <sheetData sheetId="20006">
        <row r="9">
          <cell r="A9" t="str">
            <v>A</v>
          </cell>
        </row>
      </sheetData>
      <sheetData sheetId="20007">
        <row r="9">
          <cell r="A9" t="str">
            <v>A</v>
          </cell>
        </row>
      </sheetData>
      <sheetData sheetId="20008">
        <row r="9">
          <cell r="A9" t="str">
            <v>A</v>
          </cell>
        </row>
      </sheetData>
      <sheetData sheetId="20009">
        <row r="9">
          <cell r="A9" t="str">
            <v>A</v>
          </cell>
        </row>
      </sheetData>
      <sheetData sheetId="20010">
        <row r="9">
          <cell r="A9" t="str">
            <v>A</v>
          </cell>
        </row>
      </sheetData>
      <sheetData sheetId="20011">
        <row r="9">
          <cell r="A9" t="str">
            <v>A</v>
          </cell>
        </row>
      </sheetData>
      <sheetData sheetId="20012">
        <row r="9">
          <cell r="A9" t="str">
            <v>A</v>
          </cell>
        </row>
      </sheetData>
      <sheetData sheetId="20013">
        <row r="9">
          <cell r="A9" t="str">
            <v>A</v>
          </cell>
        </row>
      </sheetData>
      <sheetData sheetId="20014">
        <row r="9">
          <cell r="A9" t="str">
            <v>A</v>
          </cell>
        </row>
      </sheetData>
      <sheetData sheetId="20015">
        <row r="9">
          <cell r="A9" t="str">
            <v>A</v>
          </cell>
        </row>
      </sheetData>
      <sheetData sheetId="20016">
        <row r="9">
          <cell r="A9" t="str">
            <v>A</v>
          </cell>
        </row>
      </sheetData>
      <sheetData sheetId="20017">
        <row r="9">
          <cell r="A9" t="str">
            <v>A</v>
          </cell>
        </row>
      </sheetData>
      <sheetData sheetId="20018">
        <row r="9">
          <cell r="A9" t="str">
            <v>A</v>
          </cell>
        </row>
      </sheetData>
      <sheetData sheetId="20019">
        <row r="9">
          <cell r="A9" t="str">
            <v>A</v>
          </cell>
        </row>
      </sheetData>
      <sheetData sheetId="20020">
        <row r="9">
          <cell r="A9" t="str">
            <v>A</v>
          </cell>
        </row>
      </sheetData>
      <sheetData sheetId="20021">
        <row r="9">
          <cell r="A9" t="str">
            <v>A</v>
          </cell>
        </row>
      </sheetData>
      <sheetData sheetId="20022">
        <row r="9">
          <cell r="A9" t="str">
            <v>A</v>
          </cell>
        </row>
      </sheetData>
      <sheetData sheetId="20023">
        <row r="9">
          <cell r="A9" t="str">
            <v>A</v>
          </cell>
        </row>
      </sheetData>
      <sheetData sheetId="20024">
        <row r="9">
          <cell r="A9" t="str">
            <v>A</v>
          </cell>
        </row>
      </sheetData>
      <sheetData sheetId="20025">
        <row r="9">
          <cell r="A9" t="str">
            <v>A</v>
          </cell>
        </row>
      </sheetData>
      <sheetData sheetId="20026">
        <row r="9">
          <cell r="A9" t="str">
            <v>A</v>
          </cell>
        </row>
      </sheetData>
      <sheetData sheetId="20027">
        <row r="9">
          <cell r="A9" t="str">
            <v>A</v>
          </cell>
        </row>
      </sheetData>
      <sheetData sheetId="20028">
        <row r="9">
          <cell r="A9" t="str">
            <v>A</v>
          </cell>
        </row>
      </sheetData>
      <sheetData sheetId="20029">
        <row r="9">
          <cell r="A9" t="str">
            <v>A</v>
          </cell>
        </row>
      </sheetData>
      <sheetData sheetId="20030">
        <row r="9">
          <cell r="A9" t="str">
            <v>A</v>
          </cell>
        </row>
      </sheetData>
      <sheetData sheetId="20031">
        <row r="9">
          <cell r="A9" t="str">
            <v>A</v>
          </cell>
        </row>
      </sheetData>
      <sheetData sheetId="20032">
        <row r="9">
          <cell r="A9" t="str">
            <v>A</v>
          </cell>
        </row>
      </sheetData>
      <sheetData sheetId="20033">
        <row r="9">
          <cell r="A9" t="str">
            <v>A</v>
          </cell>
        </row>
      </sheetData>
      <sheetData sheetId="20034">
        <row r="9">
          <cell r="A9" t="str">
            <v>A</v>
          </cell>
        </row>
      </sheetData>
      <sheetData sheetId="20035">
        <row r="9">
          <cell r="A9" t="str">
            <v>A</v>
          </cell>
        </row>
      </sheetData>
      <sheetData sheetId="20036">
        <row r="9">
          <cell r="A9" t="str">
            <v>A</v>
          </cell>
        </row>
      </sheetData>
      <sheetData sheetId="20037">
        <row r="9">
          <cell r="A9" t="str">
            <v>A</v>
          </cell>
        </row>
      </sheetData>
      <sheetData sheetId="20038">
        <row r="9">
          <cell r="A9" t="str">
            <v>A</v>
          </cell>
        </row>
      </sheetData>
      <sheetData sheetId="20039">
        <row r="9">
          <cell r="A9" t="str">
            <v>A</v>
          </cell>
        </row>
      </sheetData>
      <sheetData sheetId="20040">
        <row r="9">
          <cell r="A9" t="str">
            <v>A</v>
          </cell>
        </row>
      </sheetData>
      <sheetData sheetId="20041">
        <row r="9">
          <cell r="A9" t="str">
            <v>A</v>
          </cell>
        </row>
      </sheetData>
      <sheetData sheetId="20042">
        <row r="9">
          <cell r="A9" t="str">
            <v>A</v>
          </cell>
        </row>
      </sheetData>
      <sheetData sheetId="20043">
        <row r="9">
          <cell r="A9" t="str">
            <v>A</v>
          </cell>
        </row>
      </sheetData>
      <sheetData sheetId="20044">
        <row r="9">
          <cell r="A9" t="str">
            <v>A</v>
          </cell>
        </row>
      </sheetData>
      <sheetData sheetId="20045">
        <row r="9">
          <cell r="A9" t="str">
            <v>A</v>
          </cell>
        </row>
      </sheetData>
      <sheetData sheetId="20046">
        <row r="9">
          <cell r="A9" t="str">
            <v>A</v>
          </cell>
        </row>
      </sheetData>
      <sheetData sheetId="20047">
        <row r="9">
          <cell r="A9" t="str">
            <v>A</v>
          </cell>
        </row>
      </sheetData>
      <sheetData sheetId="20048">
        <row r="9">
          <cell r="A9" t="str">
            <v>A</v>
          </cell>
        </row>
      </sheetData>
      <sheetData sheetId="20049">
        <row r="9">
          <cell r="A9" t="str">
            <v>A</v>
          </cell>
        </row>
      </sheetData>
      <sheetData sheetId="20050">
        <row r="9">
          <cell r="A9" t="str">
            <v>A</v>
          </cell>
        </row>
      </sheetData>
      <sheetData sheetId="20051">
        <row r="9">
          <cell r="A9" t="str">
            <v>A</v>
          </cell>
        </row>
      </sheetData>
      <sheetData sheetId="20052">
        <row r="9">
          <cell r="A9" t="str">
            <v>A</v>
          </cell>
        </row>
      </sheetData>
      <sheetData sheetId="20053">
        <row r="9">
          <cell r="A9" t="str">
            <v>A</v>
          </cell>
        </row>
      </sheetData>
      <sheetData sheetId="20054">
        <row r="9">
          <cell r="A9" t="str">
            <v>A</v>
          </cell>
        </row>
      </sheetData>
      <sheetData sheetId="20055">
        <row r="9">
          <cell r="A9" t="str">
            <v>A</v>
          </cell>
        </row>
      </sheetData>
      <sheetData sheetId="20056">
        <row r="9">
          <cell r="A9" t="str">
            <v>A</v>
          </cell>
        </row>
      </sheetData>
      <sheetData sheetId="20057">
        <row r="9">
          <cell r="A9" t="str">
            <v>A</v>
          </cell>
        </row>
      </sheetData>
      <sheetData sheetId="20058">
        <row r="9">
          <cell r="A9" t="str">
            <v>A</v>
          </cell>
        </row>
      </sheetData>
      <sheetData sheetId="20059">
        <row r="9">
          <cell r="A9" t="str">
            <v>A</v>
          </cell>
        </row>
      </sheetData>
      <sheetData sheetId="20060">
        <row r="9">
          <cell r="A9" t="str">
            <v>A</v>
          </cell>
        </row>
      </sheetData>
      <sheetData sheetId="20061">
        <row r="9">
          <cell r="A9" t="str">
            <v>A</v>
          </cell>
        </row>
      </sheetData>
      <sheetData sheetId="20062">
        <row r="9">
          <cell r="A9" t="str">
            <v>A</v>
          </cell>
        </row>
      </sheetData>
      <sheetData sheetId="20063">
        <row r="9">
          <cell r="A9" t="str">
            <v>A</v>
          </cell>
        </row>
      </sheetData>
      <sheetData sheetId="20064">
        <row r="9">
          <cell r="A9" t="str">
            <v>A</v>
          </cell>
        </row>
      </sheetData>
      <sheetData sheetId="20065">
        <row r="9">
          <cell r="A9" t="str">
            <v>A</v>
          </cell>
        </row>
      </sheetData>
      <sheetData sheetId="20066">
        <row r="9">
          <cell r="A9" t="str">
            <v>A</v>
          </cell>
        </row>
      </sheetData>
      <sheetData sheetId="20067">
        <row r="9">
          <cell r="A9" t="str">
            <v>A</v>
          </cell>
        </row>
      </sheetData>
      <sheetData sheetId="20068">
        <row r="9">
          <cell r="A9" t="str">
            <v>A</v>
          </cell>
        </row>
      </sheetData>
      <sheetData sheetId="20069">
        <row r="9">
          <cell r="A9" t="str">
            <v>A</v>
          </cell>
        </row>
      </sheetData>
      <sheetData sheetId="20070">
        <row r="9">
          <cell r="A9" t="str">
            <v>A</v>
          </cell>
        </row>
      </sheetData>
      <sheetData sheetId="20071">
        <row r="9">
          <cell r="A9" t="str">
            <v>A</v>
          </cell>
        </row>
      </sheetData>
      <sheetData sheetId="20072">
        <row r="9">
          <cell r="A9" t="str">
            <v>A</v>
          </cell>
        </row>
      </sheetData>
      <sheetData sheetId="20073">
        <row r="9">
          <cell r="A9" t="str">
            <v>A</v>
          </cell>
        </row>
      </sheetData>
      <sheetData sheetId="20074">
        <row r="9">
          <cell r="A9" t="str">
            <v>A</v>
          </cell>
        </row>
      </sheetData>
      <sheetData sheetId="20075">
        <row r="9">
          <cell r="A9" t="str">
            <v>A</v>
          </cell>
        </row>
      </sheetData>
      <sheetData sheetId="20076">
        <row r="9">
          <cell r="A9" t="str">
            <v>A</v>
          </cell>
        </row>
      </sheetData>
      <sheetData sheetId="20077">
        <row r="9">
          <cell r="A9" t="str">
            <v>A</v>
          </cell>
        </row>
      </sheetData>
      <sheetData sheetId="20078">
        <row r="9">
          <cell r="A9" t="str">
            <v>A</v>
          </cell>
        </row>
      </sheetData>
      <sheetData sheetId="20079">
        <row r="9">
          <cell r="A9" t="str">
            <v>A</v>
          </cell>
        </row>
      </sheetData>
      <sheetData sheetId="20080">
        <row r="9">
          <cell r="A9" t="str">
            <v>A</v>
          </cell>
        </row>
      </sheetData>
      <sheetData sheetId="20081">
        <row r="9">
          <cell r="A9" t="str">
            <v>A</v>
          </cell>
        </row>
      </sheetData>
      <sheetData sheetId="20082">
        <row r="9">
          <cell r="A9" t="str">
            <v>A</v>
          </cell>
        </row>
      </sheetData>
      <sheetData sheetId="20083">
        <row r="9">
          <cell r="A9" t="str">
            <v>A</v>
          </cell>
        </row>
      </sheetData>
      <sheetData sheetId="20084" refreshError="1"/>
      <sheetData sheetId="20085" refreshError="1"/>
      <sheetData sheetId="20086" refreshError="1"/>
      <sheetData sheetId="20087" refreshError="1"/>
      <sheetData sheetId="20088" refreshError="1"/>
      <sheetData sheetId="20089" refreshError="1"/>
      <sheetData sheetId="20090" refreshError="1"/>
      <sheetData sheetId="20091" refreshError="1"/>
      <sheetData sheetId="20092" refreshError="1"/>
      <sheetData sheetId="20093" refreshError="1"/>
      <sheetData sheetId="20094" refreshError="1"/>
      <sheetData sheetId="20095">
        <row r="9">
          <cell r="A9" t="str">
            <v>A</v>
          </cell>
        </row>
      </sheetData>
      <sheetData sheetId="20096">
        <row r="9">
          <cell r="A9" t="str">
            <v>A</v>
          </cell>
        </row>
      </sheetData>
      <sheetData sheetId="20097">
        <row r="9">
          <cell r="A9" t="str">
            <v>A</v>
          </cell>
        </row>
      </sheetData>
      <sheetData sheetId="20098">
        <row r="9">
          <cell r="A9" t="str">
            <v>A</v>
          </cell>
        </row>
      </sheetData>
      <sheetData sheetId="20099">
        <row r="9">
          <cell r="A9" t="str">
            <v>A</v>
          </cell>
        </row>
      </sheetData>
      <sheetData sheetId="20100">
        <row r="9">
          <cell r="A9" t="str">
            <v>A</v>
          </cell>
        </row>
      </sheetData>
      <sheetData sheetId="20101">
        <row r="9">
          <cell r="A9" t="str">
            <v>A</v>
          </cell>
        </row>
      </sheetData>
      <sheetData sheetId="20102">
        <row r="9">
          <cell r="A9" t="str">
            <v>A</v>
          </cell>
        </row>
      </sheetData>
      <sheetData sheetId="20103">
        <row r="9">
          <cell r="A9" t="str">
            <v>A</v>
          </cell>
        </row>
      </sheetData>
      <sheetData sheetId="20104">
        <row r="9">
          <cell r="A9" t="str">
            <v>A</v>
          </cell>
        </row>
      </sheetData>
      <sheetData sheetId="20105">
        <row r="9">
          <cell r="A9" t="str">
            <v>A</v>
          </cell>
        </row>
      </sheetData>
      <sheetData sheetId="20106">
        <row r="9">
          <cell r="A9" t="str">
            <v>A</v>
          </cell>
        </row>
      </sheetData>
      <sheetData sheetId="20107">
        <row r="9">
          <cell r="A9" t="str">
            <v>A</v>
          </cell>
        </row>
      </sheetData>
      <sheetData sheetId="20108">
        <row r="9">
          <cell r="A9" t="str">
            <v>A</v>
          </cell>
        </row>
      </sheetData>
      <sheetData sheetId="20109">
        <row r="9">
          <cell r="A9" t="str">
            <v>A</v>
          </cell>
        </row>
      </sheetData>
      <sheetData sheetId="20110">
        <row r="9">
          <cell r="A9" t="str">
            <v>A</v>
          </cell>
        </row>
      </sheetData>
      <sheetData sheetId="20111">
        <row r="9">
          <cell r="A9" t="str">
            <v>A</v>
          </cell>
        </row>
      </sheetData>
      <sheetData sheetId="20112">
        <row r="9">
          <cell r="A9" t="str">
            <v>A</v>
          </cell>
        </row>
      </sheetData>
      <sheetData sheetId="20113">
        <row r="9">
          <cell r="A9" t="str">
            <v>A</v>
          </cell>
        </row>
      </sheetData>
      <sheetData sheetId="20114">
        <row r="9">
          <cell r="A9" t="str">
            <v>A</v>
          </cell>
        </row>
      </sheetData>
      <sheetData sheetId="20115">
        <row r="9">
          <cell r="A9" t="str">
            <v>A</v>
          </cell>
        </row>
      </sheetData>
      <sheetData sheetId="20116">
        <row r="9">
          <cell r="A9" t="str">
            <v>A</v>
          </cell>
        </row>
      </sheetData>
      <sheetData sheetId="20117">
        <row r="9">
          <cell r="A9" t="str">
            <v>A</v>
          </cell>
        </row>
      </sheetData>
      <sheetData sheetId="20118">
        <row r="9">
          <cell r="A9" t="str">
            <v>A</v>
          </cell>
        </row>
      </sheetData>
      <sheetData sheetId="20119">
        <row r="9">
          <cell r="A9" t="str">
            <v>A</v>
          </cell>
        </row>
      </sheetData>
      <sheetData sheetId="20120">
        <row r="9">
          <cell r="A9" t="str">
            <v>A</v>
          </cell>
        </row>
      </sheetData>
      <sheetData sheetId="20121">
        <row r="9">
          <cell r="A9" t="str">
            <v>A</v>
          </cell>
        </row>
      </sheetData>
      <sheetData sheetId="20122">
        <row r="9">
          <cell r="A9" t="str">
            <v>A</v>
          </cell>
        </row>
      </sheetData>
      <sheetData sheetId="20123">
        <row r="9">
          <cell r="A9" t="str">
            <v>A</v>
          </cell>
        </row>
      </sheetData>
      <sheetData sheetId="20124">
        <row r="9">
          <cell r="A9" t="str">
            <v>A</v>
          </cell>
        </row>
      </sheetData>
      <sheetData sheetId="20125">
        <row r="9">
          <cell r="A9" t="str">
            <v>A</v>
          </cell>
        </row>
      </sheetData>
      <sheetData sheetId="20126">
        <row r="9">
          <cell r="A9" t="str">
            <v>A</v>
          </cell>
        </row>
      </sheetData>
      <sheetData sheetId="20127">
        <row r="9">
          <cell r="A9" t="str">
            <v>A</v>
          </cell>
        </row>
      </sheetData>
      <sheetData sheetId="20128">
        <row r="9">
          <cell r="A9" t="str">
            <v>A</v>
          </cell>
        </row>
      </sheetData>
      <sheetData sheetId="20129">
        <row r="9">
          <cell r="A9" t="str">
            <v>A</v>
          </cell>
        </row>
      </sheetData>
      <sheetData sheetId="20130">
        <row r="9">
          <cell r="A9" t="str">
            <v>A</v>
          </cell>
        </row>
      </sheetData>
      <sheetData sheetId="20131">
        <row r="9">
          <cell r="A9" t="str">
            <v>A</v>
          </cell>
        </row>
      </sheetData>
      <sheetData sheetId="20132">
        <row r="9">
          <cell r="A9" t="str">
            <v>A</v>
          </cell>
        </row>
      </sheetData>
      <sheetData sheetId="20133">
        <row r="9">
          <cell r="A9" t="str">
            <v>A</v>
          </cell>
        </row>
      </sheetData>
      <sheetData sheetId="20134">
        <row r="9">
          <cell r="A9" t="str">
            <v>A</v>
          </cell>
        </row>
      </sheetData>
      <sheetData sheetId="20135">
        <row r="9">
          <cell r="A9" t="str">
            <v>A</v>
          </cell>
        </row>
      </sheetData>
      <sheetData sheetId="20136">
        <row r="9">
          <cell r="A9" t="str">
            <v>A</v>
          </cell>
        </row>
      </sheetData>
      <sheetData sheetId="20137">
        <row r="9">
          <cell r="A9" t="str">
            <v>A</v>
          </cell>
        </row>
      </sheetData>
      <sheetData sheetId="20138">
        <row r="9">
          <cell r="A9" t="str">
            <v>A</v>
          </cell>
        </row>
      </sheetData>
      <sheetData sheetId="20139">
        <row r="9">
          <cell r="A9" t="str">
            <v>A</v>
          </cell>
        </row>
      </sheetData>
      <sheetData sheetId="20140">
        <row r="9">
          <cell r="A9" t="str">
            <v>A</v>
          </cell>
        </row>
      </sheetData>
      <sheetData sheetId="20141">
        <row r="9">
          <cell r="A9" t="str">
            <v>A</v>
          </cell>
        </row>
      </sheetData>
      <sheetData sheetId="20142">
        <row r="9">
          <cell r="A9" t="str">
            <v>A</v>
          </cell>
        </row>
      </sheetData>
      <sheetData sheetId="20143" refreshError="1"/>
      <sheetData sheetId="20144">
        <row r="9">
          <cell r="A9" t="str">
            <v>A</v>
          </cell>
        </row>
      </sheetData>
      <sheetData sheetId="20145">
        <row r="9">
          <cell r="A9" t="str">
            <v>A</v>
          </cell>
        </row>
      </sheetData>
      <sheetData sheetId="20146" refreshError="1"/>
      <sheetData sheetId="20147" refreshError="1"/>
      <sheetData sheetId="20148" refreshError="1"/>
      <sheetData sheetId="20149" refreshError="1"/>
      <sheetData sheetId="20150">
        <row r="9">
          <cell r="A9" t="str">
            <v>A</v>
          </cell>
        </row>
      </sheetData>
      <sheetData sheetId="20151">
        <row r="9">
          <cell r="A9" t="str">
            <v>A</v>
          </cell>
        </row>
      </sheetData>
      <sheetData sheetId="20152" refreshError="1"/>
      <sheetData sheetId="20153" refreshError="1"/>
      <sheetData sheetId="20154" refreshError="1"/>
      <sheetData sheetId="20155" refreshError="1"/>
      <sheetData sheetId="20156" refreshError="1"/>
      <sheetData sheetId="20157">
        <row r="9">
          <cell r="A9" t="str">
            <v>A</v>
          </cell>
        </row>
      </sheetData>
      <sheetData sheetId="20158">
        <row r="9">
          <cell r="A9" t="str">
            <v>A</v>
          </cell>
        </row>
      </sheetData>
      <sheetData sheetId="20159">
        <row r="9">
          <cell r="A9" t="str">
            <v>A</v>
          </cell>
        </row>
      </sheetData>
      <sheetData sheetId="20160">
        <row r="9">
          <cell r="A9" t="str">
            <v>A</v>
          </cell>
        </row>
      </sheetData>
      <sheetData sheetId="20161">
        <row r="9">
          <cell r="A9" t="str">
            <v>A</v>
          </cell>
        </row>
      </sheetData>
      <sheetData sheetId="20162">
        <row r="9">
          <cell r="A9" t="str">
            <v>A</v>
          </cell>
        </row>
      </sheetData>
      <sheetData sheetId="20163">
        <row r="9">
          <cell r="A9" t="str">
            <v>A</v>
          </cell>
        </row>
      </sheetData>
      <sheetData sheetId="20164">
        <row r="9">
          <cell r="A9" t="str">
            <v>A</v>
          </cell>
        </row>
      </sheetData>
      <sheetData sheetId="20165">
        <row r="9">
          <cell r="A9" t="str">
            <v>A</v>
          </cell>
        </row>
      </sheetData>
      <sheetData sheetId="20166">
        <row r="9">
          <cell r="A9" t="str">
            <v>A</v>
          </cell>
        </row>
      </sheetData>
      <sheetData sheetId="20167">
        <row r="9">
          <cell r="A9" t="str">
            <v>A</v>
          </cell>
        </row>
      </sheetData>
      <sheetData sheetId="20168">
        <row r="9">
          <cell r="A9" t="str">
            <v>A</v>
          </cell>
        </row>
      </sheetData>
      <sheetData sheetId="20169">
        <row r="9">
          <cell r="A9" t="str">
            <v>A</v>
          </cell>
        </row>
      </sheetData>
      <sheetData sheetId="20170">
        <row r="9">
          <cell r="A9" t="str">
            <v>A</v>
          </cell>
        </row>
      </sheetData>
      <sheetData sheetId="20171">
        <row r="9">
          <cell r="A9" t="str">
            <v>A</v>
          </cell>
        </row>
      </sheetData>
      <sheetData sheetId="20172">
        <row r="9">
          <cell r="A9" t="str">
            <v>A</v>
          </cell>
        </row>
      </sheetData>
      <sheetData sheetId="20173">
        <row r="9">
          <cell r="A9" t="str">
            <v>A</v>
          </cell>
        </row>
      </sheetData>
      <sheetData sheetId="20174">
        <row r="9">
          <cell r="A9" t="str">
            <v>A</v>
          </cell>
        </row>
      </sheetData>
      <sheetData sheetId="20175">
        <row r="9">
          <cell r="A9" t="str">
            <v>A</v>
          </cell>
        </row>
      </sheetData>
      <sheetData sheetId="20176">
        <row r="9">
          <cell r="A9" t="str">
            <v>A</v>
          </cell>
        </row>
      </sheetData>
      <sheetData sheetId="20177">
        <row r="9">
          <cell r="A9" t="str">
            <v>A</v>
          </cell>
        </row>
      </sheetData>
      <sheetData sheetId="20178">
        <row r="9">
          <cell r="A9" t="str">
            <v>A</v>
          </cell>
        </row>
      </sheetData>
      <sheetData sheetId="20179">
        <row r="9">
          <cell r="A9" t="str">
            <v>A</v>
          </cell>
        </row>
      </sheetData>
      <sheetData sheetId="20180">
        <row r="9">
          <cell r="A9" t="str">
            <v>A</v>
          </cell>
        </row>
      </sheetData>
      <sheetData sheetId="20181">
        <row r="9">
          <cell r="A9" t="str">
            <v>A</v>
          </cell>
        </row>
      </sheetData>
      <sheetData sheetId="20182">
        <row r="9">
          <cell r="A9" t="str">
            <v>A</v>
          </cell>
        </row>
      </sheetData>
      <sheetData sheetId="20183">
        <row r="9">
          <cell r="A9" t="str">
            <v>A</v>
          </cell>
        </row>
      </sheetData>
      <sheetData sheetId="20184">
        <row r="9">
          <cell r="A9" t="str">
            <v>A</v>
          </cell>
        </row>
      </sheetData>
      <sheetData sheetId="20185">
        <row r="9">
          <cell r="A9" t="str">
            <v>A</v>
          </cell>
        </row>
      </sheetData>
      <sheetData sheetId="20186">
        <row r="9">
          <cell r="A9" t="str">
            <v>A</v>
          </cell>
        </row>
      </sheetData>
      <sheetData sheetId="20187">
        <row r="9">
          <cell r="A9" t="str">
            <v>A</v>
          </cell>
        </row>
      </sheetData>
      <sheetData sheetId="20188">
        <row r="9">
          <cell r="A9" t="str">
            <v>A</v>
          </cell>
        </row>
      </sheetData>
      <sheetData sheetId="20189">
        <row r="9">
          <cell r="A9" t="str">
            <v>A</v>
          </cell>
        </row>
      </sheetData>
      <sheetData sheetId="20190">
        <row r="9">
          <cell r="A9" t="str">
            <v>A</v>
          </cell>
        </row>
      </sheetData>
      <sheetData sheetId="20191">
        <row r="9">
          <cell r="A9" t="str">
            <v>A</v>
          </cell>
        </row>
      </sheetData>
      <sheetData sheetId="20192">
        <row r="9">
          <cell r="A9" t="str">
            <v>A</v>
          </cell>
        </row>
      </sheetData>
      <sheetData sheetId="20193">
        <row r="9">
          <cell r="A9" t="str">
            <v>A</v>
          </cell>
        </row>
      </sheetData>
      <sheetData sheetId="20194">
        <row r="9">
          <cell r="A9" t="str">
            <v>A</v>
          </cell>
        </row>
      </sheetData>
      <sheetData sheetId="20195">
        <row r="9">
          <cell r="A9" t="str">
            <v>A</v>
          </cell>
        </row>
      </sheetData>
      <sheetData sheetId="20196">
        <row r="9">
          <cell r="A9" t="str">
            <v>A</v>
          </cell>
        </row>
      </sheetData>
      <sheetData sheetId="20197">
        <row r="9">
          <cell r="A9" t="str">
            <v>A</v>
          </cell>
        </row>
      </sheetData>
      <sheetData sheetId="20198">
        <row r="9">
          <cell r="A9" t="str">
            <v>A</v>
          </cell>
        </row>
      </sheetData>
      <sheetData sheetId="20199">
        <row r="9">
          <cell r="A9" t="str">
            <v>A</v>
          </cell>
        </row>
      </sheetData>
      <sheetData sheetId="20200">
        <row r="9">
          <cell r="A9" t="str">
            <v>A</v>
          </cell>
        </row>
      </sheetData>
      <sheetData sheetId="20201">
        <row r="9">
          <cell r="A9" t="str">
            <v>A</v>
          </cell>
        </row>
      </sheetData>
      <sheetData sheetId="20202">
        <row r="9">
          <cell r="A9" t="str">
            <v>A</v>
          </cell>
        </row>
      </sheetData>
      <sheetData sheetId="20203">
        <row r="9">
          <cell r="A9" t="str">
            <v>A</v>
          </cell>
        </row>
      </sheetData>
      <sheetData sheetId="20204">
        <row r="9">
          <cell r="A9" t="str">
            <v>A</v>
          </cell>
        </row>
      </sheetData>
      <sheetData sheetId="20205">
        <row r="9">
          <cell r="A9" t="str">
            <v>A</v>
          </cell>
        </row>
      </sheetData>
      <sheetData sheetId="20206">
        <row r="9">
          <cell r="A9" t="str">
            <v>A</v>
          </cell>
        </row>
      </sheetData>
      <sheetData sheetId="20207">
        <row r="9">
          <cell r="A9" t="str">
            <v>A</v>
          </cell>
        </row>
      </sheetData>
      <sheetData sheetId="20208">
        <row r="9">
          <cell r="A9" t="str">
            <v>A</v>
          </cell>
        </row>
      </sheetData>
      <sheetData sheetId="20209">
        <row r="9">
          <cell r="A9" t="str">
            <v>A</v>
          </cell>
        </row>
      </sheetData>
      <sheetData sheetId="20210">
        <row r="9">
          <cell r="A9" t="str">
            <v>A</v>
          </cell>
        </row>
      </sheetData>
      <sheetData sheetId="20211">
        <row r="9">
          <cell r="A9" t="str">
            <v>A</v>
          </cell>
        </row>
      </sheetData>
      <sheetData sheetId="20212">
        <row r="9">
          <cell r="A9" t="str">
            <v>A</v>
          </cell>
        </row>
      </sheetData>
      <sheetData sheetId="20213">
        <row r="9">
          <cell r="A9" t="str">
            <v>A</v>
          </cell>
        </row>
      </sheetData>
      <sheetData sheetId="20214">
        <row r="9">
          <cell r="A9" t="str">
            <v>A</v>
          </cell>
        </row>
      </sheetData>
      <sheetData sheetId="20215">
        <row r="9">
          <cell r="A9" t="str">
            <v>A</v>
          </cell>
        </row>
      </sheetData>
      <sheetData sheetId="20216">
        <row r="9">
          <cell r="A9" t="str">
            <v>A</v>
          </cell>
        </row>
      </sheetData>
      <sheetData sheetId="20217">
        <row r="9">
          <cell r="A9" t="str">
            <v>A</v>
          </cell>
        </row>
      </sheetData>
      <sheetData sheetId="20218">
        <row r="9">
          <cell r="A9" t="str">
            <v>A</v>
          </cell>
        </row>
      </sheetData>
      <sheetData sheetId="20219">
        <row r="9">
          <cell r="A9" t="str">
            <v>A</v>
          </cell>
        </row>
      </sheetData>
      <sheetData sheetId="20220">
        <row r="9">
          <cell r="A9" t="str">
            <v>A</v>
          </cell>
        </row>
      </sheetData>
      <sheetData sheetId="20221">
        <row r="9">
          <cell r="A9" t="str">
            <v>A</v>
          </cell>
        </row>
      </sheetData>
      <sheetData sheetId="20222">
        <row r="9">
          <cell r="A9" t="str">
            <v>A</v>
          </cell>
        </row>
      </sheetData>
      <sheetData sheetId="20223">
        <row r="9">
          <cell r="A9" t="str">
            <v>A</v>
          </cell>
        </row>
      </sheetData>
      <sheetData sheetId="20224">
        <row r="9">
          <cell r="A9" t="str">
            <v>A</v>
          </cell>
        </row>
      </sheetData>
      <sheetData sheetId="20225">
        <row r="9">
          <cell r="A9" t="str">
            <v>A</v>
          </cell>
        </row>
      </sheetData>
      <sheetData sheetId="20226">
        <row r="9">
          <cell r="A9" t="str">
            <v>A</v>
          </cell>
        </row>
      </sheetData>
      <sheetData sheetId="20227">
        <row r="9">
          <cell r="A9" t="str">
            <v>A</v>
          </cell>
        </row>
      </sheetData>
      <sheetData sheetId="20228">
        <row r="9">
          <cell r="A9" t="str">
            <v>A</v>
          </cell>
        </row>
      </sheetData>
      <sheetData sheetId="20229">
        <row r="9">
          <cell r="A9" t="str">
            <v>A</v>
          </cell>
        </row>
      </sheetData>
      <sheetData sheetId="20230">
        <row r="9">
          <cell r="A9" t="str">
            <v>A</v>
          </cell>
        </row>
      </sheetData>
      <sheetData sheetId="20231">
        <row r="9">
          <cell r="A9" t="str">
            <v>A</v>
          </cell>
        </row>
      </sheetData>
      <sheetData sheetId="20232">
        <row r="9">
          <cell r="A9" t="str">
            <v>A</v>
          </cell>
        </row>
      </sheetData>
      <sheetData sheetId="20233">
        <row r="9">
          <cell r="A9" t="str">
            <v>A</v>
          </cell>
        </row>
      </sheetData>
      <sheetData sheetId="20234">
        <row r="9">
          <cell r="A9" t="str">
            <v>A</v>
          </cell>
        </row>
      </sheetData>
      <sheetData sheetId="20235">
        <row r="9">
          <cell r="A9" t="str">
            <v>A</v>
          </cell>
        </row>
      </sheetData>
      <sheetData sheetId="20236">
        <row r="9">
          <cell r="A9" t="str">
            <v>A</v>
          </cell>
        </row>
      </sheetData>
      <sheetData sheetId="20237">
        <row r="9">
          <cell r="A9" t="str">
            <v>A</v>
          </cell>
        </row>
      </sheetData>
      <sheetData sheetId="20238">
        <row r="9">
          <cell r="A9" t="str">
            <v>A</v>
          </cell>
        </row>
      </sheetData>
      <sheetData sheetId="20239">
        <row r="9">
          <cell r="A9" t="str">
            <v>A</v>
          </cell>
        </row>
      </sheetData>
      <sheetData sheetId="20240">
        <row r="9">
          <cell r="A9" t="str">
            <v>A</v>
          </cell>
        </row>
      </sheetData>
      <sheetData sheetId="20241">
        <row r="9">
          <cell r="A9" t="str">
            <v>A</v>
          </cell>
        </row>
      </sheetData>
      <sheetData sheetId="20242">
        <row r="9">
          <cell r="A9" t="str">
            <v>A</v>
          </cell>
        </row>
      </sheetData>
      <sheetData sheetId="20243">
        <row r="9">
          <cell r="A9" t="str">
            <v>A</v>
          </cell>
        </row>
      </sheetData>
      <sheetData sheetId="20244">
        <row r="9">
          <cell r="A9" t="str">
            <v>A</v>
          </cell>
        </row>
      </sheetData>
      <sheetData sheetId="20245">
        <row r="9">
          <cell r="A9" t="str">
            <v>A</v>
          </cell>
        </row>
      </sheetData>
      <sheetData sheetId="20246">
        <row r="9">
          <cell r="A9" t="str">
            <v>A</v>
          </cell>
        </row>
      </sheetData>
      <sheetData sheetId="20247">
        <row r="9">
          <cell r="A9" t="str">
            <v>A</v>
          </cell>
        </row>
      </sheetData>
      <sheetData sheetId="20248">
        <row r="9">
          <cell r="A9" t="str">
            <v>A</v>
          </cell>
        </row>
      </sheetData>
      <sheetData sheetId="20249">
        <row r="9">
          <cell r="A9" t="str">
            <v>A</v>
          </cell>
        </row>
      </sheetData>
      <sheetData sheetId="20250">
        <row r="9">
          <cell r="A9" t="str">
            <v>A</v>
          </cell>
        </row>
      </sheetData>
      <sheetData sheetId="20251">
        <row r="9">
          <cell r="A9" t="str">
            <v>A</v>
          </cell>
        </row>
      </sheetData>
      <sheetData sheetId="20252">
        <row r="9">
          <cell r="A9" t="str">
            <v>A</v>
          </cell>
        </row>
      </sheetData>
      <sheetData sheetId="20253">
        <row r="9">
          <cell r="A9" t="str">
            <v>A</v>
          </cell>
        </row>
      </sheetData>
      <sheetData sheetId="20254">
        <row r="9">
          <cell r="A9" t="str">
            <v>A</v>
          </cell>
        </row>
      </sheetData>
      <sheetData sheetId="20255">
        <row r="9">
          <cell r="A9" t="str">
            <v>A</v>
          </cell>
        </row>
      </sheetData>
      <sheetData sheetId="20256">
        <row r="9">
          <cell r="A9" t="str">
            <v>A</v>
          </cell>
        </row>
      </sheetData>
      <sheetData sheetId="20257">
        <row r="9">
          <cell r="A9" t="str">
            <v>A</v>
          </cell>
        </row>
      </sheetData>
      <sheetData sheetId="20258">
        <row r="9">
          <cell r="A9" t="str">
            <v>A</v>
          </cell>
        </row>
      </sheetData>
      <sheetData sheetId="20259">
        <row r="9">
          <cell r="A9" t="str">
            <v>A</v>
          </cell>
        </row>
      </sheetData>
      <sheetData sheetId="20260">
        <row r="9">
          <cell r="A9" t="str">
            <v>A</v>
          </cell>
        </row>
      </sheetData>
      <sheetData sheetId="20261">
        <row r="9">
          <cell r="A9" t="str">
            <v>A</v>
          </cell>
        </row>
      </sheetData>
      <sheetData sheetId="20262">
        <row r="9">
          <cell r="A9" t="str">
            <v>A</v>
          </cell>
        </row>
      </sheetData>
      <sheetData sheetId="20263">
        <row r="9">
          <cell r="A9" t="str">
            <v>A</v>
          </cell>
        </row>
      </sheetData>
      <sheetData sheetId="20264">
        <row r="9">
          <cell r="A9" t="str">
            <v>A</v>
          </cell>
        </row>
      </sheetData>
      <sheetData sheetId="20265">
        <row r="9">
          <cell r="A9" t="str">
            <v>A</v>
          </cell>
        </row>
      </sheetData>
      <sheetData sheetId="20266">
        <row r="9">
          <cell r="A9" t="str">
            <v>A</v>
          </cell>
        </row>
      </sheetData>
      <sheetData sheetId="20267">
        <row r="9">
          <cell r="A9" t="str">
            <v>A</v>
          </cell>
        </row>
      </sheetData>
      <sheetData sheetId="20268">
        <row r="9">
          <cell r="A9" t="str">
            <v>A</v>
          </cell>
        </row>
      </sheetData>
      <sheetData sheetId="20269">
        <row r="9">
          <cell r="A9" t="str">
            <v>A</v>
          </cell>
        </row>
      </sheetData>
      <sheetData sheetId="20270">
        <row r="9">
          <cell r="A9" t="str">
            <v>A</v>
          </cell>
        </row>
      </sheetData>
      <sheetData sheetId="20271">
        <row r="9">
          <cell r="A9" t="str">
            <v>A</v>
          </cell>
        </row>
      </sheetData>
      <sheetData sheetId="20272">
        <row r="9">
          <cell r="A9" t="str">
            <v>A</v>
          </cell>
        </row>
      </sheetData>
      <sheetData sheetId="20273">
        <row r="9">
          <cell r="A9" t="str">
            <v>A</v>
          </cell>
        </row>
      </sheetData>
      <sheetData sheetId="20274">
        <row r="9">
          <cell r="A9" t="str">
            <v>A</v>
          </cell>
        </row>
      </sheetData>
      <sheetData sheetId="20275">
        <row r="9">
          <cell r="A9" t="str">
            <v>A</v>
          </cell>
        </row>
      </sheetData>
      <sheetData sheetId="20276">
        <row r="9">
          <cell r="A9" t="str">
            <v>A</v>
          </cell>
        </row>
      </sheetData>
      <sheetData sheetId="20277">
        <row r="9">
          <cell r="A9" t="str">
            <v>A</v>
          </cell>
        </row>
      </sheetData>
      <sheetData sheetId="20278">
        <row r="9">
          <cell r="A9" t="str">
            <v>A</v>
          </cell>
        </row>
      </sheetData>
      <sheetData sheetId="20279">
        <row r="9">
          <cell r="A9" t="str">
            <v>A</v>
          </cell>
        </row>
      </sheetData>
      <sheetData sheetId="20280">
        <row r="9">
          <cell r="A9" t="str">
            <v>A</v>
          </cell>
        </row>
      </sheetData>
      <sheetData sheetId="20281">
        <row r="9">
          <cell r="A9" t="str">
            <v>A</v>
          </cell>
        </row>
      </sheetData>
      <sheetData sheetId="20282">
        <row r="9">
          <cell r="A9" t="str">
            <v>A</v>
          </cell>
        </row>
      </sheetData>
      <sheetData sheetId="20283">
        <row r="9">
          <cell r="A9" t="str">
            <v>A</v>
          </cell>
        </row>
      </sheetData>
      <sheetData sheetId="20284">
        <row r="9">
          <cell r="A9" t="str">
            <v>A</v>
          </cell>
        </row>
      </sheetData>
      <sheetData sheetId="20285">
        <row r="9">
          <cell r="A9" t="str">
            <v>A</v>
          </cell>
        </row>
      </sheetData>
      <sheetData sheetId="20286">
        <row r="9">
          <cell r="A9" t="str">
            <v>A</v>
          </cell>
        </row>
      </sheetData>
      <sheetData sheetId="20287">
        <row r="9">
          <cell r="A9" t="str">
            <v>A</v>
          </cell>
        </row>
      </sheetData>
      <sheetData sheetId="20288">
        <row r="9">
          <cell r="A9" t="str">
            <v>A</v>
          </cell>
        </row>
      </sheetData>
      <sheetData sheetId="20289">
        <row r="9">
          <cell r="A9" t="str">
            <v>A</v>
          </cell>
        </row>
      </sheetData>
      <sheetData sheetId="20290">
        <row r="9">
          <cell r="A9" t="str">
            <v>A</v>
          </cell>
        </row>
      </sheetData>
      <sheetData sheetId="20291">
        <row r="9">
          <cell r="A9" t="str">
            <v>A</v>
          </cell>
        </row>
      </sheetData>
      <sheetData sheetId="20292">
        <row r="9">
          <cell r="A9" t="str">
            <v>A</v>
          </cell>
        </row>
      </sheetData>
      <sheetData sheetId="20293">
        <row r="9">
          <cell r="A9" t="str">
            <v>A</v>
          </cell>
        </row>
      </sheetData>
      <sheetData sheetId="20294">
        <row r="9">
          <cell r="A9" t="str">
            <v>A</v>
          </cell>
        </row>
      </sheetData>
      <sheetData sheetId="20295">
        <row r="9">
          <cell r="A9" t="str">
            <v>A</v>
          </cell>
        </row>
      </sheetData>
      <sheetData sheetId="20296">
        <row r="9">
          <cell r="A9" t="str">
            <v>A</v>
          </cell>
        </row>
      </sheetData>
      <sheetData sheetId="20297">
        <row r="9">
          <cell r="A9" t="str">
            <v>A</v>
          </cell>
        </row>
      </sheetData>
      <sheetData sheetId="20298">
        <row r="9">
          <cell r="A9" t="str">
            <v>A</v>
          </cell>
        </row>
      </sheetData>
      <sheetData sheetId="20299">
        <row r="9">
          <cell r="A9" t="str">
            <v>A</v>
          </cell>
        </row>
      </sheetData>
      <sheetData sheetId="20300">
        <row r="9">
          <cell r="A9" t="str">
            <v>A</v>
          </cell>
        </row>
      </sheetData>
      <sheetData sheetId="20301">
        <row r="9">
          <cell r="A9" t="str">
            <v>A</v>
          </cell>
        </row>
      </sheetData>
      <sheetData sheetId="20302">
        <row r="9">
          <cell r="A9" t="str">
            <v>A</v>
          </cell>
        </row>
      </sheetData>
      <sheetData sheetId="20303">
        <row r="9">
          <cell r="A9" t="str">
            <v>A</v>
          </cell>
        </row>
      </sheetData>
      <sheetData sheetId="20304">
        <row r="9">
          <cell r="A9" t="str">
            <v>A</v>
          </cell>
        </row>
      </sheetData>
      <sheetData sheetId="20305">
        <row r="9">
          <cell r="A9" t="str">
            <v>A</v>
          </cell>
        </row>
      </sheetData>
      <sheetData sheetId="20306">
        <row r="9">
          <cell r="A9" t="str">
            <v>A</v>
          </cell>
        </row>
      </sheetData>
      <sheetData sheetId="20307">
        <row r="9">
          <cell r="A9" t="str">
            <v>A</v>
          </cell>
        </row>
      </sheetData>
      <sheetData sheetId="20308">
        <row r="9">
          <cell r="A9" t="str">
            <v>A</v>
          </cell>
        </row>
      </sheetData>
      <sheetData sheetId="20309">
        <row r="9">
          <cell r="A9" t="str">
            <v>A</v>
          </cell>
        </row>
      </sheetData>
      <sheetData sheetId="20310">
        <row r="9">
          <cell r="A9" t="str">
            <v>A</v>
          </cell>
        </row>
      </sheetData>
      <sheetData sheetId="20311">
        <row r="9">
          <cell r="A9" t="str">
            <v>A</v>
          </cell>
        </row>
      </sheetData>
      <sheetData sheetId="20312">
        <row r="9">
          <cell r="A9" t="str">
            <v>A</v>
          </cell>
        </row>
      </sheetData>
      <sheetData sheetId="20313">
        <row r="9">
          <cell r="A9" t="str">
            <v>A</v>
          </cell>
        </row>
      </sheetData>
      <sheetData sheetId="20314">
        <row r="9">
          <cell r="A9" t="str">
            <v>A</v>
          </cell>
        </row>
      </sheetData>
      <sheetData sheetId="20315">
        <row r="9">
          <cell r="A9" t="str">
            <v>A</v>
          </cell>
        </row>
      </sheetData>
      <sheetData sheetId="20316">
        <row r="9">
          <cell r="A9" t="str">
            <v>A</v>
          </cell>
        </row>
      </sheetData>
      <sheetData sheetId="20317">
        <row r="9">
          <cell r="A9" t="str">
            <v>A</v>
          </cell>
        </row>
      </sheetData>
      <sheetData sheetId="20318">
        <row r="9">
          <cell r="A9" t="str">
            <v>A</v>
          </cell>
        </row>
      </sheetData>
      <sheetData sheetId="20319">
        <row r="9">
          <cell r="A9" t="str">
            <v>A</v>
          </cell>
        </row>
      </sheetData>
      <sheetData sheetId="20320">
        <row r="9">
          <cell r="A9" t="str">
            <v>A</v>
          </cell>
        </row>
      </sheetData>
      <sheetData sheetId="20321">
        <row r="9">
          <cell r="A9" t="str">
            <v>A</v>
          </cell>
        </row>
      </sheetData>
      <sheetData sheetId="20322">
        <row r="9">
          <cell r="A9" t="str">
            <v>A</v>
          </cell>
        </row>
      </sheetData>
      <sheetData sheetId="20323">
        <row r="9">
          <cell r="A9" t="str">
            <v>A</v>
          </cell>
        </row>
      </sheetData>
      <sheetData sheetId="20324">
        <row r="9">
          <cell r="A9" t="str">
            <v>A</v>
          </cell>
        </row>
      </sheetData>
      <sheetData sheetId="20325">
        <row r="9">
          <cell r="A9" t="str">
            <v>A</v>
          </cell>
        </row>
      </sheetData>
      <sheetData sheetId="20326">
        <row r="9">
          <cell r="A9" t="str">
            <v>A</v>
          </cell>
        </row>
      </sheetData>
      <sheetData sheetId="20327">
        <row r="9">
          <cell r="A9" t="str">
            <v>A</v>
          </cell>
        </row>
      </sheetData>
      <sheetData sheetId="20328">
        <row r="9">
          <cell r="A9" t="str">
            <v>A</v>
          </cell>
        </row>
      </sheetData>
      <sheetData sheetId="20329">
        <row r="9">
          <cell r="A9" t="str">
            <v>A</v>
          </cell>
        </row>
      </sheetData>
      <sheetData sheetId="20330">
        <row r="9">
          <cell r="A9" t="str">
            <v>A</v>
          </cell>
        </row>
      </sheetData>
      <sheetData sheetId="20331">
        <row r="9">
          <cell r="A9" t="str">
            <v>A</v>
          </cell>
        </row>
      </sheetData>
      <sheetData sheetId="20332">
        <row r="9">
          <cell r="A9" t="str">
            <v>A</v>
          </cell>
        </row>
      </sheetData>
      <sheetData sheetId="20333">
        <row r="9">
          <cell r="A9" t="str">
            <v>A</v>
          </cell>
        </row>
      </sheetData>
      <sheetData sheetId="20334">
        <row r="9">
          <cell r="A9" t="str">
            <v>A</v>
          </cell>
        </row>
      </sheetData>
      <sheetData sheetId="20335">
        <row r="9">
          <cell r="A9" t="str">
            <v>A</v>
          </cell>
        </row>
      </sheetData>
      <sheetData sheetId="20336">
        <row r="9">
          <cell r="A9" t="str">
            <v>A</v>
          </cell>
        </row>
      </sheetData>
      <sheetData sheetId="20337">
        <row r="9">
          <cell r="A9" t="str">
            <v>A</v>
          </cell>
        </row>
      </sheetData>
      <sheetData sheetId="20338">
        <row r="9">
          <cell r="A9" t="str">
            <v>A</v>
          </cell>
        </row>
      </sheetData>
      <sheetData sheetId="20339">
        <row r="9">
          <cell r="A9" t="str">
            <v>A</v>
          </cell>
        </row>
      </sheetData>
      <sheetData sheetId="20340">
        <row r="9">
          <cell r="A9" t="str">
            <v>A</v>
          </cell>
        </row>
      </sheetData>
      <sheetData sheetId="20341">
        <row r="9">
          <cell r="A9" t="str">
            <v>A</v>
          </cell>
        </row>
      </sheetData>
      <sheetData sheetId="20342">
        <row r="9">
          <cell r="A9" t="str">
            <v>A</v>
          </cell>
        </row>
      </sheetData>
      <sheetData sheetId="20343">
        <row r="9">
          <cell r="A9" t="str">
            <v>A</v>
          </cell>
        </row>
      </sheetData>
      <sheetData sheetId="20344">
        <row r="9">
          <cell r="A9" t="str">
            <v>A</v>
          </cell>
        </row>
      </sheetData>
      <sheetData sheetId="20345">
        <row r="9">
          <cell r="A9" t="str">
            <v>A</v>
          </cell>
        </row>
      </sheetData>
      <sheetData sheetId="20346">
        <row r="9">
          <cell r="A9" t="str">
            <v>A</v>
          </cell>
        </row>
      </sheetData>
      <sheetData sheetId="20347">
        <row r="9">
          <cell r="A9" t="str">
            <v>A</v>
          </cell>
        </row>
      </sheetData>
      <sheetData sheetId="20348">
        <row r="9">
          <cell r="A9" t="str">
            <v>A</v>
          </cell>
        </row>
      </sheetData>
      <sheetData sheetId="20349">
        <row r="9">
          <cell r="A9" t="str">
            <v>A</v>
          </cell>
        </row>
      </sheetData>
      <sheetData sheetId="20350">
        <row r="9">
          <cell r="A9" t="str">
            <v>A</v>
          </cell>
        </row>
      </sheetData>
      <sheetData sheetId="20351">
        <row r="9">
          <cell r="A9" t="str">
            <v>A</v>
          </cell>
        </row>
      </sheetData>
      <sheetData sheetId="20352">
        <row r="9">
          <cell r="A9" t="str">
            <v>A</v>
          </cell>
        </row>
      </sheetData>
      <sheetData sheetId="20353">
        <row r="9">
          <cell r="A9" t="str">
            <v>A</v>
          </cell>
        </row>
      </sheetData>
      <sheetData sheetId="20354">
        <row r="9">
          <cell r="A9" t="str">
            <v>A</v>
          </cell>
        </row>
      </sheetData>
      <sheetData sheetId="20355">
        <row r="9">
          <cell r="A9" t="str">
            <v>A</v>
          </cell>
        </row>
      </sheetData>
      <sheetData sheetId="20356">
        <row r="9">
          <cell r="A9" t="str">
            <v>A</v>
          </cell>
        </row>
      </sheetData>
      <sheetData sheetId="20357">
        <row r="9">
          <cell r="A9" t="str">
            <v>A</v>
          </cell>
        </row>
      </sheetData>
      <sheetData sheetId="20358">
        <row r="9">
          <cell r="A9" t="str">
            <v>A</v>
          </cell>
        </row>
      </sheetData>
      <sheetData sheetId="20359">
        <row r="9">
          <cell r="A9" t="str">
            <v>A</v>
          </cell>
        </row>
      </sheetData>
      <sheetData sheetId="20360">
        <row r="9">
          <cell r="A9" t="str">
            <v>A</v>
          </cell>
        </row>
      </sheetData>
      <sheetData sheetId="20361">
        <row r="9">
          <cell r="A9" t="str">
            <v>A</v>
          </cell>
        </row>
      </sheetData>
      <sheetData sheetId="20362">
        <row r="9">
          <cell r="A9" t="str">
            <v>A</v>
          </cell>
        </row>
      </sheetData>
      <sheetData sheetId="20363">
        <row r="9">
          <cell r="A9" t="str">
            <v>A</v>
          </cell>
        </row>
      </sheetData>
      <sheetData sheetId="20364">
        <row r="9">
          <cell r="A9" t="str">
            <v>A</v>
          </cell>
        </row>
      </sheetData>
      <sheetData sheetId="20365">
        <row r="9">
          <cell r="A9" t="str">
            <v>A</v>
          </cell>
        </row>
      </sheetData>
      <sheetData sheetId="20366">
        <row r="9">
          <cell r="A9" t="str">
            <v>A</v>
          </cell>
        </row>
      </sheetData>
      <sheetData sheetId="20367">
        <row r="9">
          <cell r="A9" t="str">
            <v>A</v>
          </cell>
        </row>
      </sheetData>
      <sheetData sheetId="20368">
        <row r="9">
          <cell r="A9" t="str">
            <v>A</v>
          </cell>
        </row>
      </sheetData>
      <sheetData sheetId="20369">
        <row r="9">
          <cell r="A9" t="str">
            <v>A</v>
          </cell>
        </row>
      </sheetData>
      <sheetData sheetId="20370">
        <row r="9">
          <cell r="A9" t="str">
            <v>A</v>
          </cell>
        </row>
      </sheetData>
      <sheetData sheetId="20371">
        <row r="9">
          <cell r="A9" t="str">
            <v>A</v>
          </cell>
        </row>
      </sheetData>
      <sheetData sheetId="20372">
        <row r="9">
          <cell r="A9" t="str">
            <v>A</v>
          </cell>
        </row>
      </sheetData>
      <sheetData sheetId="20373">
        <row r="9">
          <cell r="A9" t="str">
            <v>A</v>
          </cell>
        </row>
      </sheetData>
      <sheetData sheetId="20374">
        <row r="9">
          <cell r="A9" t="str">
            <v>A</v>
          </cell>
        </row>
      </sheetData>
      <sheetData sheetId="20375">
        <row r="9">
          <cell r="A9" t="str">
            <v>A</v>
          </cell>
        </row>
      </sheetData>
      <sheetData sheetId="20376">
        <row r="9">
          <cell r="A9" t="str">
            <v>A</v>
          </cell>
        </row>
      </sheetData>
      <sheetData sheetId="20377">
        <row r="9">
          <cell r="A9" t="str">
            <v>A</v>
          </cell>
        </row>
      </sheetData>
      <sheetData sheetId="20378">
        <row r="9">
          <cell r="A9" t="str">
            <v>A</v>
          </cell>
        </row>
      </sheetData>
      <sheetData sheetId="20379">
        <row r="9">
          <cell r="A9" t="str">
            <v>A</v>
          </cell>
        </row>
      </sheetData>
      <sheetData sheetId="20380">
        <row r="9">
          <cell r="A9" t="str">
            <v>A</v>
          </cell>
        </row>
      </sheetData>
      <sheetData sheetId="20381">
        <row r="9">
          <cell r="A9" t="str">
            <v>A</v>
          </cell>
        </row>
      </sheetData>
      <sheetData sheetId="20382">
        <row r="9">
          <cell r="A9" t="str">
            <v>A</v>
          </cell>
        </row>
      </sheetData>
      <sheetData sheetId="20383">
        <row r="9">
          <cell r="A9" t="str">
            <v>A</v>
          </cell>
        </row>
      </sheetData>
      <sheetData sheetId="20384">
        <row r="9">
          <cell r="A9" t="str">
            <v>A</v>
          </cell>
        </row>
      </sheetData>
      <sheetData sheetId="20385">
        <row r="9">
          <cell r="A9" t="str">
            <v>A</v>
          </cell>
        </row>
      </sheetData>
      <sheetData sheetId="20386">
        <row r="9">
          <cell r="A9" t="str">
            <v>A</v>
          </cell>
        </row>
      </sheetData>
      <sheetData sheetId="20387">
        <row r="9">
          <cell r="A9" t="str">
            <v>A</v>
          </cell>
        </row>
      </sheetData>
      <sheetData sheetId="20388">
        <row r="9">
          <cell r="A9" t="str">
            <v>A</v>
          </cell>
        </row>
      </sheetData>
      <sheetData sheetId="20389">
        <row r="9">
          <cell r="A9" t="str">
            <v>A</v>
          </cell>
        </row>
      </sheetData>
      <sheetData sheetId="20390">
        <row r="9">
          <cell r="A9" t="str">
            <v>A</v>
          </cell>
        </row>
      </sheetData>
      <sheetData sheetId="20391">
        <row r="9">
          <cell r="A9" t="str">
            <v>A</v>
          </cell>
        </row>
      </sheetData>
      <sheetData sheetId="20392">
        <row r="9">
          <cell r="A9" t="str">
            <v>A</v>
          </cell>
        </row>
      </sheetData>
      <sheetData sheetId="20393">
        <row r="9">
          <cell r="A9" t="str">
            <v>A</v>
          </cell>
        </row>
      </sheetData>
      <sheetData sheetId="20394">
        <row r="9">
          <cell r="A9" t="str">
            <v>A</v>
          </cell>
        </row>
      </sheetData>
      <sheetData sheetId="20395">
        <row r="9">
          <cell r="A9" t="str">
            <v>A</v>
          </cell>
        </row>
      </sheetData>
      <sheetData sheetId="20396">
        <row r="9">
          <cell r="A9" t="str">
            <v>A</v>
          </cell>
        </row>
      </sheetData>
      <sheetData sheetId="20397">
        <row r="9">
          <cell r="A9" t="str">
            <v>A</v>
          </cell>
        </row>
      </sheetData>
      <sheetData sheetId="20398">
        <row r="9">
          <cell r="A9" t="str">
            <v>A</v>
          </cell>
        </row>
      </sheetData>
      <sheetData sheetId="20399">
        <row r="9">
          <cell r="A9" t="str">
            <v>A</v>
          </cell>
        </row>
      </sheetData>
      <sheetData sheetId="20400">
        <row r="9">
          <cell r="A9" t="str">
            <v>A</v>
          </cell>
        </row>
      </sheetData>
      <sheetData sheetId="20401">
        <row r="9">
          <cell r="A9" t="str">
            <v>A</v>
          </cell>
        </row>
      </sheetData>
      <sheetData sheetId="20402">
        <row r="9">
          <cell r="A9" t="str">
            <v>A</v>
          </cell>
        </row>
      </sheetData>
      <sheetData sheetId="20403">
        <row r="9">
          <cell r="A9" t="str">
            <v>A</v>
          </cell>
        </row>
      </sheetData>
      <sheetData sheetId="20404">
        <row r="9">
          <cell r="A9" t="str">
            <v>A</v>
          </cell>
        </row>
      </sheetData>
      <sheetData sheetId="20405">
        <row r="9">
          <cell r="A9" t="str">
            <v>A</v>
          </cell>
        </row>
      </sheetData>
      <sheetData sheetId="20406">
        <row r="9">
          <cell r="A9" t="str">
            <v>A</v>
          </cell>
        </row>
      </sheetData>
      <sheetData sheetId="20407">
        <row r="9">
          <cell r="A9" t="str">
            <v>A</v>
          </cell>
        </row>
      </sheetData>
      <sheetData sheetId="20408">
        <row r="9">
          <cell r="A9" t="str">
            <v>A</v>
          </cell>
        </row>
      </sheetData>
      <sheetData sheetId="20409">
        <row r="9">
          <cell r="A9" t="str">
            <v>A</v>
          </cell>
        </row>
      </sheetData>
      <sheetData sheetId="20410">
        <row r="9">
          <cell r="A9" t="str">
            <v>A</v>
          </cell>
        </row>
      </sheetData>
      <sheetData sheetId="20411">
        <row r="9">
          <cell r="A9" t="str">
            <v>A</v>
          </cell>
        </row>
      </sheetData>
      <sheetData sheetId="20412">
        <row r="9">
          <cell r="A9" t="str">
            <v>A</v>
          </cell>
        </row>
      </sheetData>
      <sheetData sheetId="20413">
        <row r="9">
          <cell r="A9" t="str">
            <v>A</v>
          </cell>
        </row>
      </sheetData>
      <sheetData sheetId="20414">
        <row r="9">
          <cell r="A9" t="str">
            <v>A</v>
          </cell>
        </row>
      </sheetData>
      <sheetData sheetId="20415">
        <row r="9">
          <cell r="A9" t="str">
            <v>A</v>
          </cell>
        </row>
      </sheetData>
      <sheetData sheetId="20416">
        <row r="9">
          <cell r="A9" t="str">
            <v>A</v>
          </cell>
        </row>
      </sheetData>
      <sheetData sheetId="20417">
        <row r="9">
          <cell r="A9" t="str">
            <v>A</v>
          </cell>
        </row>
      </sheetData>
      <sheetData sheetId="20418">
        <row r="9">
          <cell r="A9" t="str">
            <v>A</v>
          </cell>
        </row>
      </sheetData>
      <sheetData sheetId="20419">
        <row r="9">
          <cell r="A9" t="str">
            <v>A</v>
          </cell>
        </row>
      </sheetData>
      <sheetData sheetId="20420">
        <row r="9">
          <cell r="A9" t="str">
            <v>A</v>
          </cell>
        </row>
      </sheetData>
      <sheetData sheetId="20421">
        <row r="9">
          <cell r="A9" t="str">
            <v>A</v>
          </cell>
        </row>
      </sheetData>
      <sheetData sheetId="20422">
        <row r="9">
          <cell r="A9" t="str">
            <v>A</v>
          </cell>
        </row>
      </sheetData>
      <sheetData sheetId="20423">
        <row r="9">
          <cell r="A9" t="str">
            <v>A</v>
          </cell>
        </row>
      </sheetData>
      <sheetData sheetId="20424">
        <row r="9">
          <cell r="A9" t="str">
            <v>A</v>
          </cell>
        </row>
      </sheetData>
      <sheetData sheetId="20425">
        <row r="9">
          <cell r="A9" t="str">
            <v>A</v>
          </cell>
        </row>
      </sheetData>
      <sheetData sheetId="20426">
        <row r="9">
          <cell r="A9" t="str">
            <v>A</v>
          </cell>
        </row>
      </sheetData>
      <sheetData sheetId="20427">
        <row r="9">
          <cell r="A9" t="str">
            <v>A</v>
          </cell>
        </row>
      </sheetData>
      <sheetData sheetId="20428">
        <row r="9">
          <cell r="A9" t="str">
            <v>A</v>
          </cell>
        </row>
      </sheetData>
      <sheetData sheetId="20429">
        <row r="9">
          <cell r="A9" t="str">
            <v>A</v>
          </cell>
        </row>
      </sheetData>
      <sheetData sheetId="20430">
        <row r="9">
          <cell r="A9" t="str">
            <v>A</v>
          </cell>
        </row>
      </sheetData>
      <sheetData sheetId="20431">
        <row r="9">
          <cell r="A9" t="str">
            <v>A</v>
          </cell>
        </row>
      </sheetData>
      <sheetData sheetId="20432">
        <row r="9">
          <cell r="A9" t="str">
            <v>A</v>
          </cell>
        </row>
      </sheetData>
      <sheetData sheetId="20433">
        <row r="9">
          <cell r="A9" t="str">
            <v>A</v>
          </cell>
        </row>
      </sheetData>
      <sheetData sheetId="20434">
        <row r="9">
          <cell r="A9" t="str">
            <v>A</v>
          </cell>
        </row>
      </sheetData>
      <sheetData sheetId="20435">
        <row r="9">
          <cell r="A9" t="str">
            <v>A</v>
          </cell>
        </row>
      </sheetData>
      <sheetData sheetId="20436">
        <row r="9">
          <cell r="A9" t="str">
            <v>A</v>
          </cell>
        </row>
      </sheetData>
      <sheetData sheetId="20437">
        <row r="9">
          <cell r="A9" t="str">
            <v>A</v>
          </cell>
        </row>
      </sheetData>
      <sheetData sheetId="20438">
        <row r="9">
          <cell r="A9" t="str">
            <v>A</v>
          </cell>
        </row>
      </sheetData>
      <sheetData sheetId="20439">
        <row r="9">
          <cell r="A9" t="str">
            <v>A</v>
          </cell>
        </row>
      </sheetData>
      <sheetData sheetId="20440">
        <row r="9">
          <cell r="A9" t="str">
            <v>A</v>
          </cell>
        </row>
      </sheetData>
      <sheetData sheetId="20441">
        <row r="9">
          <cell r="A9" t="str">
            <v>A</v>
          </cell>
        </row>
      </sheetData>
      <sheetData sheetId="20442">
        <row r="9">
          <cell r="A9" t="str">
            <v>A</v>
          </cell>
        </row>
      </sheetData>
      <sheetData sheetId="20443">
        <row r="9">
          <cell r="A9" t="str">
            <v>A</v>
          </cell>
        </row>
      </sheetData>
      <sheetData sheetId="20444">
        <row r="9">
          <cell r="A9" t="str">
            <v>A</v>
          </cell>
        </row>
      </sheetData>
      <sheetData sheetId="20445">
        <row r="9">
          <cell r="A9" t="str">
            <v>A</v>
          </cell>
        </row>
      </sheetData>
      <sheetData sheetId="20446">
        <row r="9">
          <cell r="A9" t="str">
            <v>A</v>
          </cell>
        </row>
      </sheetData>
      <sheetData sheetId="20447">
        <row r="9">
          <cell r="A9" t="str">
            <v>A</v>
          </cell>
        </row>
      </sheetData>
      <sheetData sheetId="20448">
        <row r="9">
          <cell r="A9" t="str">
            <v>A</v>
          </cell>
        </row>
      </sheetData>
      <sheetData sheetId="20449">
        <row r="9">
          <cell r="A9" t="str">
            <v>A</v>
          </cell>
        </row>
      </sheetData>
      <sheetData sheetId="20450">
        <row r="9">
          <cell r="A9" t="str">
            <v>A</v>
          </cell>
        </row>
      </sheetData>
      <sheetData sheetId="20451">
        <row r="9">
          <cell r="A9" t="str">
            <v>A</v>
          </cell>
        </row>
      </sheetData>
      <sheetData sheetId="20452">
        <row r="9">
          <cell r="A9" t="str">
            <v>A</v>
          </cell>
        </row>
      </sheetData>
      <sheetData sheetId="20453">
        <row r="9">
          <cell r="A9" t="str">
            <v>A</v>
          </cell>
        </row>
      </sheetData>
      <sheetData sheetId="20454">
        <row r="9">
          <cell r="A9" t="str">
            <v>A</v>
          </cell>
        </row>
      </sheetData>
      <sheetData sheetId="20455">
        <row r="9">
          <cell r="A9" t="str">
            <v>A</v>
          </cell>
        </row>
      </sheetData>
      <sheetData sheetId="20456">
        <row r="9">
          <cell r="A9" t="str">
            <v>A</v>
          </cell>
        </row>
      </sheetData>
      <sheetData sheetId="20457">
        <row r="9">
          <cell r="A9" t="str">
            <v>A</v>
          </cell>
        </row>
      </sheetData>
      <sheetData sheetId="20458">
        <row r="9">
          <cell r="A9" t="str">
            <v>A</v>
          </cell>
        </row>
      </sheetData>
      <sheetData sheetId="20459">
        <row r="9">
          <cell r="A9" t="str">
            <v>A</v>
          </cell>
        </row>
      </sheetData>
      <sheetData sheetId="20460">
        <row r="9">
          <cell r="A9" t="str">
            <v>A</v>
          </cell>
        </row>
      </sheetData>
      <sheetData sheetId="20461">
        <row r="9">
          <cell r="A9" t="str">
            <v>A</v>
          </cell>
        </row>
      </sheetData>
      <sheetData sheetId="20462">
        <row r="9">
          <cell r="A9" t="str">
            <v>A</v>
          </cell>
        </row>
      </sheetData>
      <sheetData sheetId="20463">
        <row r="9">
          <cell r="A9" t="str">
            <v>A</v>
          </cell>
        </row>
      </sheetData>
      <sheetData sheetId="20464">
        <row r="9">
          <cell r="A9" t="str">
            <v>A</v>
          </cell>
        </row>
      </sheetData>
      <sheetData sheetId="20465">
        <row r="9">
          <cell r="A9" t="str">
            <v>A</v>
          </cell>
        </row>
      </sheetData>
      <sheetData sheetId="20466">
        <row r="9">
          <cell r="A9" t="str">
            <v>A</v>
          </cell>
        </row>
      </sheetData>
      <sheetData sheetId="20467">
        <row r="9">
          <cell r="A9" t="str">
            <v>A</v>
          </cell>
        </row>
      </sheetData>
      <sheetData sheetId="20468">
        <row r="9">
          <cell r="A9" t="str">
            <v>A</v>
          </cell>
        </row>
      </sheetData>
      <sheetData sheetId="20469">
        <row r="9">
          <cell r="A9" t="str">
            <v>A</v>
          </cell>
        </row>
      </sheetData>
      <sheetData sheetId="20470">
        <row r="9">
          <cell r="A9" t="str">
            <v>A</v>
          </cell>
        </row>
      </sheetData>
      <sheetData sheetId="20471">
        <row r="9">
          <cell r="A9" t="str">
            <v>A</v>
          </cell>
        </row>
      </sheetData>
      <sheetData sheetId="20472">
        <row r="9">
          <cell r="A9" t="str">
            <v>A</v>
          </cell>
        </row>
      </sheetData>
      <sheetData sheetId="20473">
        <row r="9">
          <cell r="A9" t="str">
            <v>A</v>
          </cell>
        </row>
      </sheetData>
      <sheetData sheetId="20474">
        <row r="9">
          <cell r="A9" t="str">
            <v>A</v>
          </cell>
        </row>
      </sheetData>
      <sheetData sheetId="20475">
        <row r="9">
          <cell r="A9" t="str">
            <v>A</v>
          </cell>
        </row>
      </sheetData>
      <sheetData sheetId="20476">
        <row r="9">
          <cell r="A9" t="str">
            <v>A</v>
          </cell>
        </row>
      </sheetData>
      <sheetData sheetId="20477">
        <row r="9">
          <cell r="A9" t="str">
            <v>A</v>
          </cell>
        </row>
      </sheetData>
      <sheetData sheetId="20478">
        <row r="9">
          <cell r="A9" t="str">
            <v>A</v>
          </cell>
        </row>
      </sheetData>
      <sheetData sheetId="20479">
        <row r="9">
          <cell r="A9" t="str">
            <v>A</v>
          </cell>
        </row>
      </sheetData>
      <sheetData sheetId="20480">
        <row r="9">
          <cell r="A9" t="str">
            <v>A</v>
          </cell>
        </row>
      </sheetData>
      <sheetData sheetId="20481">
        <row r="9">
          <cell r="A9" t="str">
            <v>A</v>
          </cell>
        </row>
      </sheetData>
      <sheetData sheetId="20482">
        <row r="9">
          <cell r="A9" t="str">
            <v>A</v>
          </cell>
        </row>
      </sheetData>
      <sheetData sheetId="20483">
        <row r="9">
          <cell r="A9" t="str">
            <v>A</v>
          </cell>
        </row>
      </sheetData>
      <sheetData sheetId="20484">
        <row r="9">
          <cell r="A9" t="str">
            <v>A</v>
          </cell>
        </row>
      </sheetData>
      <sheetData sheetId="20485">
        <row r="9">
          <cell r="A9" t="str">
            <v>A</v>
          </cell>
        </row>
      </sheetData>
      <sheetData sheetId="20486">
        <row r="9">
          <cell r="A9" t="str">
            <v>A</v>
          </cell>
        </row>
      </sheetData>
      <sheetData sheetId="20487">
        <row r="9">
          <cell r="A9" t="str">
            <v>A</v>
          </cell>
        </row>
      </sheetData>
      <sheetData sheetId="20488">
        <row r="9">
          <cell r="A9" t="str">
            <v>A</v>
          </cell>
        </row>
      </sheetData>
      <sheetData sheetId="20489">
        <row r="9">
          <cell r="A9" t="str">
            <v>A</v>
          </cell>
        </row>
      </sheetData>
      <sheetData sheetId="20490">
        <row r="9">
          <cell r="A9" t="str">
            <v>A</v>
          </cell>
        </row>
      </sheetData>
      <sheetData sheetId="20491">
        <row r="9">
          <cell r="A9" t="str">
            <v>A</v>
          </cell>
        </row>
      </sheetData>
      <sheetData sheetId="20492">
        <row r="9">
          <cell r="A9" t="str">
            <v>A</v>
          </cell>
        </row>
      </sheetData>
      <sheetData sheetId="20493">
        <row r="9">
          <cell r="A9" t="str">
            <v>A</v>
          </cell>
        </row>
      </sheetData>
      <sheetData sheetId="20494">
        <row r="9">
          <cell r="A9" t="str">
            <v>A</v>
          </cell>
        </row>
      </sheetData>
      <sheetData sheetId="20495">
        <row r="9">
          <cell r="A9" t="str">
            <v>A</v>
          </cell>
        </row>
      </sheetData>
      <sheetData sheetId="20496">
        <row r="9">
          <cell r="A9" t="str">
            <v>A</v>
          </cell>
        </row>
      </sheetData>
      <sheetData sheetId="20497">
        <row r="9">
          <cell r="A9" t="str">
            <v>A</v>
          </cell>
        </row>
      </sheetData>
      <sheetData sheetId="20498">
        <row r="9">
          <cell r="A9" t="str">
            <v>A</v>
          </cell>
        </row>
      </sheetData>
      <sheetData sheetId="20499">
        <row r="9">
          <cell r="A9" t="str">
            <v>A</v>
          </cell>
        </row>
      </sheetData>
      <sheetData sheetId="20500">
        <row r="9">
          <cell r="A9" t="str">
            <v>A</v>
          </cell>
        </row>
      </sheetData>
      <sheetData sheetId="20501">
        <row r="9">
          <cell r="A9" t="str">
            <v>A</v>
          </cell>
        </row>
      </sheetData>
      <sheetData sheetId="20502">
        <row r="9">
          <cell r="A9" t="str">
            <v>A</v>
          </cell>
        </row>
      </sheetData>
      <sheetData sheetId="20503">
        <row r="9">
          <cell r="A9" t="str">
            <v>A</v>
          </cell>
        </row>
      </sheetData>
      <sheetData sheetId="20504">
        <row r="9">
          <cell r="A9" t="str">
            <v>A</v>
          </cell>
        </row>
      </sheetData>
      <sheetData sheetId="20505">
        <row r="9">
          <cell r="A9" t="str">
            <v>A</v>
          </cell>
        </row>
      </sheetData>
      <sheetData sheetId="20506">
        <row r="9">
          <cell r="A9" t="str">
            <v>A</v>
          </cell>
        </row>
      </sheetData>
      <sheetData sheetId="20507">
        <row r="9">
          <cell r="A9" t="str">
            <v>A</v>
          </cell>
        </row>
      </sheetData>
      <sheetData sheetId="20508">
        <row r="9">
          <cell r="A9" t="str">
            <v>A</v>
          </cell>
        </row>
      </sheetData>
      <sheetData sheetId="20509">
        <row r="9">
          <cell r="A9" t="str">
            <v>A</v>
          </cell>
        </row>
      </sheetData>
      <sheetData sheetId="20510">
        <row r="9">
          <cell r="A9" t="str">
            <v>A</v>
          </cell>
        </row>
      </sheetData>
      <sheetData sheetId="20511">
        <row r="9">
          <cell r="A9" t="str">
            <v>A</v>
          </cell>
        </row>
      </sheetData>
      <sheetData sheetId="20512">
        <row r="9">
          <cell r="A9" t="str">
            <v>A</v>
          </cell>
        </row>
      </sheetData>
      <sheetData sheetId="20513">
        <row r="9">
          <cell r="A9" t="str">
            <v>A</v>
          </cell>
        </row>
      </sheetData>
      <sheetData sheetId="20514">
        <row r="9">
          <cell r="A9" t="str">
            <v>A</v>
          </cell>
        </row>
      </sheetData>
      <sheetData sheetId="20515">
        <row r="9">
          <cell r="A9" t="str">
            <v>A</v>
          </cell>
        </row>
      </sheetData>
      <sheetData sheetId="20516">
        <row r="9">
          <cell r="A9" t="str">
            <v>A</v>
          </cell>
        </row>
      </sheetData>
      <sheetData sheetId="20517">
        <row r="9">
          <cell r="A9" t="str">
            <v>A</v>
          </cell>
        </row>
      </sheetData>
      <sheetData sheetId="20518">
        <row r="9">
          <cell r="A9" t="str">
            <v>A</v>
          </cell>
        </row>
      </sheetData>
      <sheetData sheetId="20519">
        <row r="9">
          <cell r="A9" t="str">
            <v>A</v>
          </cell>
        </row>
      </sheetData>
      <sheetData sheetId="20520">
        <row r="9">
          <cell r="A9" t="str">
            <v>A</v>
          </cell>
        </row>
      </sheetData>
      <sheetData sheetId="20521">
        <row r="9">
          <cell r="A9" t="str">
            <v>A</v>
          </cell>
        </row>
      </sheetData>
      <sheetData sheetId="20522">
        <row r="9">
          <cell r="A9" t="str">
            <v>A</v>
          </cell>
        </row>
      </sheetData>
      <sheetData sheetId="20523">
        <row r="9">
          <cell r="A9" t="str">
            <v>A</v>
          </cell>
        </row>
      </sheetData>
      <sheetData sheetId="20524">
        <row r="9">
          <cell r="A9" t="str">
            <v>A</v>
          </cell>
        </row>
      </sheetData>
      <sheetData sheetId="20525">
        <row r="9">
          <cell r="A9" t="str">
            <v>A</v>
          </cell>
        </row>
      </sheetData>
      <sheetData sheetId="20526">
        <row r="9">
          <cell r="A9" t="str">
            <v>A</v>
          </cell>
        </row>
      </sheetData>
      <sheetData sheetId="20527">
        <row r="9">
          <cell r="A9" t="str">
            <v>A</v>
          </cell>
        </row>
      </sheetData>
      <sheetData sheetId="20528">
        <row r="9">
          <cell r="A9" t="str">
            <v>A</v>
          </cell>
        </row>
      </sheetData>
      <sheetData sheetId="20529">
        <row r="9">
          <cell r="A9" t="str">
            <v>A</v>
          </cell>
        </row>
      </sheetData>
      <sheetData sheetId="20530">
        <row r="9">
          <cell r="A9" t="str">
            <v>A</v>
          </cell>
        </row>
      </sheetData>
      <sheetData sheetId="20531">
        <row r="9">
          <cell r="A9" t="str">
            <v>A</v>
          </cell>
        </row>
      </sheetData>
      <sheetData sheetId="20532">
        <row r="9">
          <cell r="A9" t="str">
            <v>A</v>
          </cell>
        </row>
      </sheetData>
      <sheetData sheetId="20533">
        <row r="9">
          <cell r="A9" t="str">
            <v>A</v>
          </cell>
        </row>
      </sheetData>
      <sheetData sheetId="20534">
        <row r="9">
          <cell r="A9" t="str">
            <v>A</v>
          </cell>
        </row>
      </sheetData>
      <sheetData sheetId="20535">
        <row r="9">
          <cell r="A9" t="str">
            <v>A</v>
          </cell>
        </row>
      </sheetData>
      <sheetData sheetId="20536">
        <row r="9">
          <cell r="A9" t="str">
            <v>A</v>
          </cell>
        </row>
      </sheetData>
      <sheetData sheetId="20537">
        <row r="9">
          <cell r="A9" t="str">
            <v>A</v>
          </cell>
        </row>
      </sheetData>
      <sheetData sheetId="20538">
        <row r="9">
          <cell r="A9" t="str">
            <v>A</v>
          </cell>
        </row>
      </sheetData>
      <sheetData sheetId="20539">
        <row r="9">
          <cell r="A9" t="str">
            <v>A</v>
          </cell>
        </row>
      </sheetData>
      <sheetData sheetId="20540">
        <row r="9">
          <cell r="A9" t="str">
            <v>A</v>
          </cell>
        </row>
      </sheetData>
      <sheetData sheetId="20541">
        <row r="9">
          <cell r="A9" t="str">
            <v>A</v>
          </cell>
        </row>
      </sheetData>
      <sheetData sheetId="20542">
        <row r="9">
          <cell r="A9" t="str">
            <v>A</v>
          </cell>
        </row>
      </sheetData>
      <sheetData sheetId="20543">
        <row r="9">
          <cell r="A9" t="str">
            <v>A</v>
          </cell>
        </row>
      </sheetData>
      <sheetData sheetId="20544">
        <row r="9">
          <cell r="A9" t="str">
            <v>A</v>
          </cell>
        </row>
      </sheetData>
      <sheetData sheetId="20545">
        <row r="9">
          <cell r="A9" t="str">
            <v>A</v>
          </cell>
        </row>
      </sheetData>
      <sheetData sheetId="20546">
        <row r="9">
          <cell r="A9" t="str">
            <v>A</v>
          </cell>
        </row>
      </sheetData>
      <sheetData sheetId="20547">
        <row r="9">
          <cell r="A9" t="str">
            <v>A</v>
          </cell>
        </row>
      </sheetData>
      <sheetData sheetId="20548">
        <row r="9">
          <cell r="A9" t="str">
            <v>A</v>
          </cell>
        </row>
      </sheetData>
      <sheetData sheetId="20549">
        <row r="9">
          <cell r="A9" t="str">
            <v>A</v>
          </cell>
        </row>
      </sheetData>
      <sheetData sheetId="20550">
        <row r="9">
          <cell r="A9" t="str">
            <v>A</v>
          </cell>
        </row>
      </sheetData>
      <sheetData sheetId="20551">
        <row r="9">
          <cell r="A9" t="str">
            <v>A</v>
          </cell>
        </row>
      </sheetData>
      <sheetData sheetId="20552">
        <row r="9">
          <cell r="A9" t="str">
            <v>A</v>
          </cell>
        </row>
      </sheetData>
      <sheetData sheetId="20553">
        <row r="9">
          <cell r="A9" t="str">
            <v>A</v>
          </cell>
        </row>
      </sheetData>
      <sheetData sheetId="20554">
        <row r="9">
          <cell r="A9" t="str">
            <v>A</v>
          </cell>
        </row>
      </sheetData>
      <sheetData sheetId="20555">
        <row r="9">
          <cell r="A9" t="str">
            <v>A</v>
          </cell>
        </row>
      </sheetData>
      <sheetData sheetId="20556">
        <row r="9">
          <cell r="A9" t="str">
            <v>A</v>
          </cell>
        </row>
      </sheetData>
      <sheetData sheetId="20557">
        <row r="9">
          <cell r="A9" t="str">
            <v>A</v>
          </cell>
        </row>
      </sheetData>
      <sheetData sheetId="20558">
        <row r="9">
          <cell r="A9" t="str">
            <v>A</v>
          </cell>
        </row>
      </sheetData>
      <sheetData sheetId="20559">
        <row r="9">
          <cell r="A9" t="str">
            <v>A</v>
          </cell>
        </row>
      </sheetData>
      <sheetData sheetId="20560">
        <row r="9">
          <cell r="A9" t="str">
            <v>A</v>
          </cell>
        </row>
      </sheetData>
      <sheetData sheetId="20561">
        <row r="9">
          <cell r="A9" t="str">
            <v>A</v>
          </cell>
        </row>
      </sheetData>
      <sheetData sheetId="20562">
        <row r="9">
          <cell r="A9" t="str">
            <v>A</v>
          </cell>
        </row>
      </sheetData>
      <sheetData sheetId="20563">
        <row r="9">
          <cell r="A9" t="str">
            <v>A</v>
          </cell>
        </row>
      </sheetData>
      <sheetData sheetId="20564">
        <row r="9">
          <cell r="A9" t="str">
            <v>A</v>
          </cell>
        </row>
      </sheetData>
      <sheetData sheetId="20565">
        <row r="9">
          <cell r="A9" t="str">
            <v>A</v>
          </cell>
        </row>
      </sheetData>
      <sheetData sheetId="20566">
        <row r="9">
          <cell r="A9" t="str">
            <v>A</v>
          </cell>
        </row>
      </sheetData>
      <sheetData sheetId="20567">
        <row r="9">
          <cell r="A9" t="str">
            <v>A</v>
          </cell>
        </row>
      </sheetData>
      <sheetData sheetId="20568">
        <row r="9">
          <cell r="A9" t="str">
            <v>A</v>
          </cell>
        </row>
      </sheetData>
      <sheetData sheetId="20569">
        <row r="9">
          <cell r="A9" t="str">
            <v>A</v>
          </cell>
        </row>
      </sheetData>
      <sheetData sheetId="20570">
        <row r="9">
          <cell r="A9" t="str">
            <v>A</v>
          </cell>
        </row>
      </sheetData>
      <sheetData sheetId="20571">
        <row r="9">
          <cell r="A9" t="str">
            <v>A</v>
          </cell>
        </row>
      </sheetData>
      <sheetData sheetId="20572">
        <row r="9">
          <cell r="A9" t="str">
            <v>A</v>
          </cell>
        </row>
      </sheetData>
      <sheetData sheetId="20573">
        <row r="9">
          <cell r="A9" t="str">
            <v>A</v>
          </cell>
        </row>
      </sheetData>
      <sheetData sheetId="20574">
        <row r="9">
          <cell r="A9" t="str">
            <v>A</v>
          </cell>
        </row>
      </sheetData>
      <sheetData sheetId="20575">
        <row r="9">
          <cell r="A9" t="str">
            <v>A</v>
          </cell>
        </row>
      </sheetData>
      <sheetData sheetId="20576">
        <row r="9">
          <cell r="A9" t="str">
            <v>A</v>
          </cell>
        </row>
      </sheetData>
      <sheetData sheetId="20577">
        <row r="9">
          <cell r="A9" t="str">
            <v>A</v>
          </cell>
        </row>
      </sheetData>
      <sheetData sheetId="20578">
        <row r="9">
          <cell r="A9" t="str">
            <v>A</v>
          </cell>
        </row>
      </sheetData>
      <sheetData sheetId="20579">
        <row r="9">
          <cell r="A9" t="str">
            <v>A</v>
          </cell>
        </row>
      </sheetData>
      <sheetData sheetId="20580">
        <row r="9">
          <cell r="A9" t="str">
            <v>A</v>
          </cell>
        </row>
      </sheetData>
      <sheetData sheetId="20581">
        <row r="9">
          <cell r="A9" t="str">
            <v>A</v>
          </cell>
        </row>
      </sheetData>
      <sheetData sheetId="20582">
        <row r="9">
          <cell r="A9" t="str">
            <v>A</v>
          </cell>
        </row>
      </sheetData>
      <sheetData sheetId="20583">
        <row r="9">
          <cell r="A9" t="str">
            <v>A</v>
          </cell>
        </row>
      </sheetData>
      <sheetData sheetId="20584">
        <row r="9">
          <cell r="A9" t="str">
            <v>A</v>
          </cell>
        </row>
      </sheetData>
      <sheetData sheetId="20585">
        <row r="9">
          <cell r="A9" t="str">
            <v>A</v>
          </cell>
        </row>
      </sheetData>
      <sheetData sheetId="20586">
        <row r="9">
          <cell r="A9" t="str">
            <v>A</v>
          </cell>
        </row>
      </sheetData>
      <sheetData sheetId="20587">
        <row r="9">
          <cell r="A9" t="str">
            <v>A</v>
          </cell>
        </row>
      </sheetData>
      <sheetData sheetId="20588">
        <row r="9">
          <cell r="A9" t="str">
            <v>A</v>
          </cell>
        </row>
      </sheetData>
      <sheetData sheetId="20589">
        <row r="9">
          <cell r="A9" t="str">
            <v>A</v>
          </cell>
        </row>
      </sheetData>
      <sheetData sheetId="20590">
        <row r="9">
          <cell r="A9" t="str">
            <v>A</v>
          </cell>
        </row>
      </sheetData>
      <sheetData sheetId="20591">
        <row r="9">
          <cell r="A9" t="str">
            <v>A</v>
          </cell>
        </row>
      </sheetData>
      <sheetData sheetId="20592">
        <row r="9">
          <cell r="A9" t="str">
            <v>A</v>
          </cell>
        </row>
      </sheetData>
      <sheetData sheetId="20593">
        <row r="9">
          <cell r="A9" t="str">
            <v>A</v>
          </cell>
        </row>
      </sheetData>
      <sheetData sheetId="20594">
        <row r="9">
          <cell r="A9" t="str">
            <v>A</v>
          </cell>
        </row>
      </sheetData>
      <sheetData sheetId="20595">
        <row r="9">
          <cell r="A9" t="str">
            <v>A</v>
          </cell>
        </row>
      </sheetData>
      <sheetData sheetId="20596">
        <row r="9">
          <cell r="A9" t="str">
            <v>A</v>
          </cell>
        </row>
      </sheetData>
      <sheetData sheetId="20597">
        <row r="9">
          <cell r="A9" t="str">
            <v>A</v>
          </cell>
        </row>
      </sheetData>
      <sheetData sheetId="20598">
        <row r="9">
          <cell r="A9" t="str">
            <v>A</v>
          </cell>
        </row>
      </sheetData>
      <sheetData sheetId="20599">
        <row r="9">
          <cell r="A9" t="str">
            <v>A</v>
          </cell>
        </row>
      </sheetData>
      <sheetData sheetId="20600">
        <row r="9">
          <cell r="A9" t="str">
            <v>A</v>
          </cell>
        </row>
      </sheetData>
      <sheetData sheetId="20601">
        <row r="9">
          <cell r="A9" t="str">
            <v>A</v>
          </cell>
        </row>
      </sheetData>
      <sheetData sheetId="20602">
        <row r="9">
          <cell r="A9" t="str">
            <v>A</v>
          </cell>
        </row>
      </sheetData>
      <sheetData sheetId="20603">
        <row r="9">
          <cell r="A9" t="str">
            <v>A</v>
          </cell>
        </row>
      </sheetData>
      <sheetData sheetId="20604">
        <row r="9">
          <cell r="A9" t="str">
            <v>A</v>
          </cell>
        </row>
      </sheetData>
      <sheetData sheetId="20605">
        <row r="9">
          <cell r="A9" t="str">
            <v>A</v>
          </cell>
        </row>
      </sheetData>
      <sheetData sheetId="20606">
        <row r="9">
          <cell r="A9" t="str">
            <v>A</v>
          </cell>
        </row>
      </sheetData>
      <sheetData sheetId="20607">
        <row r="9">
          <cell r="A9" t="str">
            <v>A</v>
          </cell>
        </row>
      </sheetData>
      <sheetData sheetId="20608">
        <row r="9">
          <cell r="A9" t="str">
            <v>A</v>
          </cell>
        </row>
      </sheetData>
      <sheetData sheetId="20609">
        <row r="9">
          <cell r="A9" t="str">
            <v>A</v>
          </cell>
        </row>
      </sheetData>
      <sheetData sheetId="20610">
        <row r="9">
          <cell r="A9" t="str">
            <v>A</v>
          </cell>
        </row>
      </sheetData>
      <sheetData sheetId="20611">
        <row r="9">
          <cell r="A9" t="str">
            <v>A</v>
          </cell>
        </row>
      </sheetData>
      <sheetData sheetId="20612">
        <row r="9">
          <cell r="A9" t="str">
            <v>A</v>
          </cell>
        </row>
      </sheetData>
      <sheetData sheetId="20613">
        <row r="9">
          <cell r="A9" t="str">
            <v>A</v>
          </cell>
        </row>
      </sheetData>
      <sheetData sheetId="20614">
        <row r="9">
          <cell r="A9" t="str">
            <v>A</v>
          </cell>
        </row>
      </sheetData>
      <sheetData sheetId="20615">
        <row r="9">
          <cell r="A9" t="str">
            <v>A</v>
          </cell>
        </row>
      </sheetData>
      <sheetData sheetId="20616">
        <row r="9">
          <cell r="A9" t="str">
            <v>A</v>
          </cell>
        </row>
      </sheetData>
      <sheetData sheetId="20617">
        <row r="9">
          <cell r="A9" t="str">
            <v>A</v>
          </cell>
        </row>
      </sheetData>
      <sheetData sheetId="20618">
        <row r="9">
          <cell r="A9" t="str">
            <v>A</v>
          </cell>
        </row>
      </sheetData>
      <sheetData sheetId="20619">
        <row r="9">
          <cell r="A9" t="str">
            <v>A</v>
          </cell>
        </row>
      </sheetData>
      <sheetData sheetId="20620">
        <row r="9">
          <cell r="A9" t="str">
            <v>A</v>
          </cell>
        </row>
      </sheetData>
      <sheetData sheetId="20621">
        <row r="9">
          <cell r="A9" t="str">
            <v>A</v>
          </cell>
        </row>
      </sheetData>
      <sheetData sheetId="20622">
        <row r="9">
          <cell r="A9" t="str">
            <v>A</v>
          </cell>
        </row>
      </sheetData>
      <sheetData sheetId="20623">
        <row r="9">
          <cell r="A9" t="str">
            <v>A</v>
          </cell>
        </row>
      </sheetData>
      <sheetData sheetId="20624">
        <row r="9">
          <cell r="A9" t="str">
            <v>A</v>
          </cell>
        </row>
      </sheetData>
      <sheetData sheetId="20625">
        <row r="9">
          <cell r="A9" t="str">
            <v>A</v>
          </cell>
        </row>
      </sheetData>
      <sheetData sheetId="20626">
        <row r="9">
          <cell r="A9" t="str">
            <v>A</v>
          </cell>
        </row>
      </sheetData>
      <sheetData sheetId="20627">
        <row r="9">
          <cell r="A9" t="str">
            <v>A</v>
          </cell>
        </row>
      </sheetData>
      <sheetData sheetId="20628">
        <row r="9">
          <cell r="A9" t="str">
            <v>A</v>
          </cell>
        </row>
      </sheetData>
      <sheetData sheetId="20629">
        <row r="9">
          <cell r="A9" t="str">
            <v>A</v>
          </cell>
        </row>
      </sheetData>
      <sheetData sheetId="20630">
        <row r="9">
          <cell r="A9" t="str">
            <v>A</v>
          </cell>
        </row>
      </sheetData>
      <sheetData sheetId="20631">
        <row r="9">
          <cell r="A9" t="str">
            <v>A</v>
          </cell>
        </row>
      </sheetData>
      <sheetData sheetId="20632">
        <row r="9">
          <cell r="A9" t="str">
            <v>A</v>
          </cell>
        </row>
      </sheetData>
      <sheetData sheetId="20633">
        <row r="9">
          <cell r="A9" t="str">
            <v>A</v>
          </cell>
        </row>
      </sheetData>
      <sheetData sheetId="20634">
        <row r="9">
          <cell r="A9" t="str">
            <v>A</v>
          </cell>
        </row>
      </sheetData>
      <sheetData sheetId="20635">
        <row r="9">
          <cell r="A9" t="str">
            <v>A</v>
          </cell>
        </row>
      </sheetData>
      <sheetData sheetId="20636">
        <row r="9">
          <cell r="A9" t="str">
            <v>A</v>
          </cell>
        </row>
      </sheetData>
      <sheetData sheetId="20637">
        <row r="9">
          <cell r="A9" t="str">
            <v>A</v>
          </cell>
        </row>
      </sheetData>
      <sheetData sheetId="20638">
        <row r="9">
          <cell r="A9" t="str">
            <v>A</v>
          </cell>
        </row>
      </sheetData>
      <sheetData sheetId="20639">
        <row r="9">
          <cell r="A9" t="str">
            <v>A</v>
          </cell>
        </row>
      </sheetData>
      <sheetData sheetId="20640">
        <row r="9">
          <cell r="A9" t="str">
            <v>A</v>
          </cell>
        </row>
      </sheetData>
      <sheetData sheetId="20641">
        <row r="9">
          <cell r="A9" t="str">
            <v>A</v>
          </cell>
        </row>
      </sheetData>
      <sheetData sheetId="20642">
        <row r="9">
          <cell r="A9" t="str">
            <v>A</v>
          </cell>
        </row>
      </sheetData>
      <sheetData sheetId="20643">
        <row r="9">
          <cell r="A9" t="str">
            <v>A</v>
          </cell>
        </row>
      </sheetData>
      <sheetData sheetId="20644">
        <row r="9">
          <cell r="A9" t="str">
            <v>A</v>
          </cell>
        </row>
      </sheetData>
      <sheetData sheetId="20645">
        <row r="9">
          <cell r="A9" t="str">
            <v>A</v>
          </cell>
        </row>
      </sheetData>
      <sheetData sheetId="20646">
        <row r="9">
          <cell r="A9" t="str">
            <v>A</v>
          </cell>
        </row>
      </sheetData>
      <sheetData sheetId="20647">
        <row r="9">
          <cell r="A9" t="str">
            <v>A</v>
          </cell>
        </row>
      </sheetData>
      <sheetData sheetId="20648">
        <row r="9">
          <cell r="A9" t="str">
            <v>A</v>
          </cell>
        </row>
      </sheetData>
      <sheetData sheetId="20649">
        <row r="9">
          <cell r="A9" t="str">
            <v>A</v>
          </cell>
        </row>
      </sheetData>
      <sheetData sheetId="20650">
        <row r="9">
          <cell r="A9" t="str">
            <v>A</v>
          </cell>
        </row>
      </sheetData>
      <sheetData sheetId="20651">
        <row r="9">
          <cell r="A9" t="str">
            <v>A</v>
          </cell>
        </row>
      </sheetData>
      <sheetData sheetId="20652">
        <row r="9">
          <cell r="A9" t="str">
            <v>A</v>
          </cell>
        </row>
      </sheetData>
      <sheetData sheetId="20653">
        <row r="9">
          <cell r="A9" t="str">
            <v>A</v>
          </cell>
        </row>
      </sheetData>
      <sheetData sheetId="20654">
        <row r="9">
          <cell r="A9" t="str">
            <v>A</v>
          </cell>
        </row>
      </sheetData>
      <sheetData sheetId="20655">
        <row r="9">
          <cell r="A9" t="str">
            <v>A</v>
          </cell>
        </row>
      </sheetData>
      <sheetData sheetId="20656">
        <row r="9">
          <cell r="A9" t="str">
            <v>A</v>
          </cell>
        </row>
      </sheetData>
      <sheetData sheetId="20657">
        <row r="9">
          <cell r="A9" t="str">
            <v>A</v>
          </cell>
        </row>
      </sheetData>
      <sheetData sheetId="20658">
        <row r="9">
          <cell r="A9" t="str">
            <v>A</v>
          </cell>
        </row>
      </sheetData>
      <sheetData sheetId="20659">
        <row r="9">
          <cell r="A9" t="str">
            <v>A</v>
          </cell>
        </row>
      </sheetData>
      <sheetData sheetId="20660">
        <row r="9">
          <cell r="A9" t="str">
            <v>A</v>
          </cell>
        </row>
      </sheetData>
      <sheetData sheetId="20661">
        <row r="9">
          <cell r="A9" t="str">
            <v>A</v>
          </cell>
        </row>
      </sheetData>
      <sheetData sheetId="20662">
        <row r="9">
          <cell r="A9" t="str">
            <v>A</v>
          </cell>
        </row>
      </sheetData>
      <sheetData sheetId="20663">
        <row r="9">
          <cell r="A9" t="str">
            <v>A</v>
          </cell>
        </row>
      </sheetData>
      <sheetData sheetId="20664">
        <row r="9">
          <cell r="A9" t="str">
            <v>A</v>
          </cell>
        </row>
      </sheetData>
      <sheetData sheetId="20665">
        <row r="9">
          <cell r="A9" t="str">
            <v>A</v>
          </cell>
        </row>
      </sheetData>
      <sheetData sheetId="20666">
        <row r="9">
          <cell r="A9" t="str">
            <v>A</v>
          </cell>
        </row>
      </sheetData>
      <sheetData sheetId="20667">
        <row r="9">
          <cell r="A9" t="str">
            <v>A</v>
          </cell>
        </row>
      </sheetData>
      <sheetData sheetId="20668">
        <row r="9">
          <cell r="A9" t="str">
            <v>A</v>
          </cell>
        </row>
      </sheetData>
      <sheetData sheetId="20669">
        <row r="9">
          <cell r="A9" t="str">
            <v>A</v>
          </cell>
        </row>
      </sheetData>
      <sheetData sheetId="20670">
        <row r="9">
          <cell r="A9" t="str">
            <v>A</v>
          </cell>
        </row>
      </sheetData>
      <sheetData sheetId="20671">
        <row r="9">
          <cell r="A9" t="str">
            <v>A</v>
          </cell>
        </row>
      </sheetData>
      <sheetData sheetId="20672">
        <row r="9">
          <cell r="A9" t="str">
            <v>A</v>
          </cell>
        </row>
      </sheetData>
      <sheetData sheetId="20673">
        <row r="9">
          <cell r="A9" t="str">
            <v>A</v>
          </cell>
        </row>
      </sheetData>
      <sheetData sheetId="20674">
        <row r="9">
          <cell r="A9" t="str">
            <v>A</v>
          </cell>
        </row>
      </sheetData>
      <sheetData sheetId="20675">
        <row r="9">
          <cell r="A9" t="str">
            <v>A</v>
          </cell>
        </row>
      </sheetData>
      <sheetData sheetId="20676">
        <row r="9">
          <cell r="A9" t="str">
            <v>A</v>
          </cell>
        </row>
      </sheetData>
      <sheetData sheetId="20677">
        <row r="9">
          <cell r="A9" t="str">
            <v>A</v>
          </cell>
        </row>
      </sheetData>
      <sheetData sheetId="20678">
        <row r="9">
          <cell r="A9" t="str">
            <v>A</v>
          </cell>
        </row>
      </sheetData>
      <sheetData sheetId="20679">
        <row r="9">
          <cell r="A9" t="str">
            <v>A</v>
          </cell>
        </row>
      </sheetData>
      <sheetData sheetId="20680">
        <row r="9">
          <cell r="A9" t="str">
            <v>A</v>
          </cell>
        </row>
      </sheetData>
      <sheetData sheetId="20681">
        <row r="9">
          <cell r="A9" t="str">
            <v>A</v>
          </cell>
        </row>
      </sheetData>
      <sheetData sheetId="20682">
        <row r="9">
          <cell r="A9" t="str">
            <v>A</v>
          </cell>
        </row>
      </sheetData>
      <sheetData sheetId="20683">
        <row r="9">
          <cell r="A9" t="str">
            <v>A</v>
          </cell>
        </row>
      </sheetData>
      <sheetData sheetId="20684">
        <row r="9">
          <cell r="A9" t="str">
            <v>A</v>
          </cell>
        </row>
      </sheetData>
      <sheetData sheetId="20685">
        <row r="9">
          <cell r="A9" t="str">
            <v>A</v>
          </cell>
        </row>
      </sheetData>
      <sheetData sheetId="20686">
        <row r="9">
          <cell r="A9" t="str">
            <v>A</v>
          </cell>
        </row>
      </sheetData>
      <sheetData sheetId="20687">
        <row r="9">
          <cell r="A9" t="str">
            <v>A</v>
          </cell>
        </row>
      </sheetData>
      <sheetData sheetId="20688">
        <row r="9">
          <cell r="A9" t="str">
            <v>A</v>
          </cell>
        </row>
      </sheetData>
      <sheetData sheetId="20689">
        <row r="9">
          <cell r="A9" t="str">
            <v>A</v>
          </cell>
        </row>
      </sheetData>
      <sheetData sheetId="20690">
        <row r="9">
          <cell r="A9" t="str">
            <v>A</v>
          </cell>
        </row>
      </sheetData>
      <sheetData sheetId="20691">
        <row r="9">
          <cell r="A9" t="str">
            <v>A</v>
          </cell>
        </row>
      </sheetData>
      <sheetData sheetId="20692">
        <row r="9">
          <cell r="A9" t="str">
            <v>A</v>
          </cell>
        </row>
      </sheetData>
      <sheetData sheetId="20693">
        <row r="9">
          <cell r="A9" t="str">
            <v>A</v>
          </cell>
        </row>
      </sheetData>
      <sheetData sheetId="20694">
        <row r="9">
          <cell r="A9" t="str">
            <v>A</v>
          </cell>
        </row>
      </sheetData>
      <sheetData sheetId="20695">
        <row r="9">
          <cell r="A9" t="str">
            <v>A</v>
          </cell>
        </row>
      </sheetData>
      <sheetData sheetId="20696">
        <row r="9">
          <cell r="A9" t="str">
            <v>A</v>
          </cell>
        </row>
      </sheetData>
      <sheetData sheetId="20697">
        <row r="9">
          <cell r="A9" t="str">
            <v>A</v>
          </cell>
        </row>
      </sheetData>
      <sheetData sheetId="20698">
        <row r="9">
          <cell r="A9" t="str">
            <v>A</v>
          </cell>
        </row>
      </sheetData>
      <sheetData sheetId="20699">
        <row r="9">
          <cell r="A9" t="str">
            <v>A</v>
          </cell>
        </row>
      </sheetData>
      <sheetData sheetId="20700">
        <row r="9">
          <cell r="A9" t="str">
            <v>A</v>
          </cell>
        </row>
      </sheetData>
      <sheetData sheetId="20701">
        <row r="9">
          <cell r="A9" t="str">
            <v>A</v>
          </cell>
        </row>
      </sheetData>
      <sheetData sheetId="20702">
        <row r="9">
          <cell r="A9" t="str">
            <v>A</v>
          </cell>
        </row>
      </sheetData>
      <sheetData sheetId="20703">
        <row r="9">
          <cell r="A9" t="str">
            <v>A</v>
          </cell>
        </row>
      </sheetData>
      <sheetData sheetId="20704">
        <row r="9">
          <cell r="A9" t="str">
            <v>A</v>
          </cell>
        </row>
      </sheetData>
      <sheetData sheetId="20705">
        <row r="9">
          <cell r="A9" t="str">
            <v>A</v>
          </cell>
        </row>
      </sheetData>
      <sheetData sheetId="20706">
        <row r="9">
          <cell r="A9" t="str">
            <v>A</v>
          </cell>
        </row>
      </sheetData>
      <sheetData sheetId="20707">
        <row r="9">
          <cell r="A9" t="str">
            <v>A</v>
          </cell>
        </row>
      </sheetData>
      <sheetData sheetId="20708">
        <row r="9">
          <cell r="A9" t="str">
            <v>A</v>
          </cell>
        </row>
      </sheetData>
      <sheetData sheetId="20709">
        <row r="9">
          <cell r="A9" t="str">
            <v>A</v>
          </cell>
        </row>
      </sheetData>
      <sheetData sheetId="20710">
        <row r="9">
          <cell r="A9" t="str">
            <v>A</v>
          </cell>
        </row>
      </sheetData>
      <sheetData sheetId="20711">
        <row r="9">
          <cell r="A9" t="str">
            <v>A</v>
          </cell>
        </row>
      </sheetData>
      <sheetData sheetId="20712">
        <row r="9">
          <cell r="A9" t="str">
            <v>A</v>
          </cell>
        </row>
      </sheetData>
      <sheetData sheetId="20713">
        <row r="9">
          <cell r="A9" t="str">
            <v>A</v>
          </cell>
        </row>
      </sheetData>
      <sheetData sheetId="20714">
        <row r="9">
          <cell r="A9" t="str">
            <v>A</v>
          </cell>
        </row>
      </sheetData>
      <sheetData sheetId="20715">
        <row r="9">
          <cell r="A9" t="str">
            <v>A</v>
          </cell>
        </row>
      </sheetData>
      <sheetData sheetId="20716">
        <row r="9">
          <cell r="A9" t="str">
            <v>A</v>
          </cell>
        </row>
      </sheetData>
      <sheetData sheetId="20717">
        <row r="9">
          <cell r="A9" t="str">
            <v>A</v>
          </cell>
        </row>
      </sheetData>
      <sheetData sheetId="20718">
        <row r="9">
          <cell r="A9" t="str">
            <v>A</v>
          </cell>
        </row>
      </sheetData>
      <sheetData sheetId="20719">
        <row r="9">
          <cell r="A9" t="str">
            <v>A</v>
          </cell>
        </row>
      </sheetData>
      <sheetData sheetId="20720">
        <row r="9">
          <cell r="A9" t="str">
            <v>A</v>
          </cell>
        </row>
      </sheetData>
      <sheetData sheetId="20721">
        <row r="9">
          <cell r="A9" t="str">
            <v>A</v>
          </cell>
        </row>
      </sheetData>
      <sheetData sheetId="20722">
        <row r="9">
          <cell r="A9" t="str">
            <v>A</v>
          </cell>
        </row>
      </sheetData>
      <sheetData sheetId="20723">
        <row r="9">
          <cell r="A9" t="str">
            <v>A</v>
          </cell>
        </row>
      </sheetData>
      <sheetData sheetId="20724">
        <row r="9">
          <cell r="A9" t="str">
            <v>A</v>
          </cell>
        </row>
      </sheetData>
      <sheetData sheetId="20725">
        <row r="9">
          <cell r="A9" t="str">
            <v>A</v>
          </cell>
        </row>
      </sheetData>
      <sheetData sheetId="20726">
        <row r="9">
          <cell r="A9" t="str">
            <v>A</v>
          </cell>
        </row>
      </sheetData>
      <sheetData sheetId="20727">
        <row r="9">
          <cell r="A9" t="str">
            <v>A</v>
          </cell>
        </row>
      </sheetData>
      <sheetData sheetId="20728">
        <row r="9">
          <cell r="A9" t="str">
            <v>A</v>
          </cell>
        </row>
      </sheetData>
      <sheetData sheetId="20729">
        <row r="9">
          <cell r="A9" t="str">
            <v>A</v>
          </cell>
        </row>
      </sheetData>
      <sheetData sheetId="20730">
        <row r="9">
          <cell r="A9" t="str">
            <v>A</v>
          </cell>
        </row>
      </sheetData>
      <sheetData sheetId="20731">
        <row r="9">
          <cell r="A9" t="str">
            <v>A</v>
          </cell>
        </row>
      </sheetData>
      <sheetData sheetId="20732">
        <row r="9">
          <cell r="A9" t="str">
            <v>A</v>
          </cell>
        </row>
      </sheetData>
      <sheetData sheetId="20733">
        <row r="9">
          <cell r="A9" t="str">
            <v>A</v>
          </cell>
        </row>
      </sheetData>
      <sheetData sheetId="20734">
        <row r="9">
          <cell r="A9" t="str">
            <v>A</v>
          </cell>
        </row>
      </sheetData>
      <sheetData sheetId="20735">
        <row r="9">
          <cell r="A9" t="str">
            <v>A</v>
          </cell>
        </row>
      </sheetData>
      <sheetData sheetId="20736">
        <row r="9">
          <cell r="A9" t="str">
            <v>A</v>
          </cell>
        </row>
      </sheetData>
      <sheetData sheetId="20737">
        <row r="9">
          <cell r="A9" t="str">
            <v>A</v>
          </cell>
        </row>
      </sheetData>
      <sheetData sheetId="20738">
        <row r="9">
          <cell r="A9" t="str">
            <v>A</v>
          </cell>
        </row>
      </sheetData>
      <sheetData sheetId="20739">
        <row r="9">
          <cell r="A9" t="str">
            <v>A</v>
          </cell>
        </row>
      </sheetData>
      <sheetData sheetId="20740">
        <row r="9">
          <cell r="A9" t="str">
            <v>A</v>
          </cell>
        </row>
      </sheetData>
      <sheetData sheetId="20741">
        <row r="9">
          <cell r="A9" t="str">
            <v>A</v>
          </cell>
        </row>
      </sheetData>
      <sheetData sheetId="20742">
        <row r="9">
          <cell r="A9" t="str">
            <v>A</v>
          </cell>
        </row>
      </sheetData>
      <sheetData sheetId="20743">
        <row r="9">
          <cell r="A9" t="str">
            <v>A</v>
          </cell>
        </row>
      </sheetData>
      <sheetData sheetId="20744">
        <row r="9">
          <cell r="A9" t="str">
            <v>A</v>
          </cell>
        </row>
      </sheetData>
      <sheetData sheetId="20745">
        <row r="9">
          <cell r="A9" t="str">
            <v>A</v>
          </cell>
        </row>
      </sheetData>
      <sheetData sheetId="20746">
        <row r="9">
          <cell r="A9" t="str">
            <v>A</v>
          </cell>
        </row>
      </sheetData>
      <sheetData sheetId="20747">
        <row r="9">
          <cell r="A9" t="str">
            <v>A</v>
          </cell>
        </row>
      </sheetData>
      <sheetData sheetId="20748">
        <row r="9">
          <cell r="A9" t="str">
            <v>A</v>
          </cell>
        </row>
      </sheetData>
      <sheetData sheetId="20749">
        <row r="9">
          <cell r="A9" t="str">
            <v>A</v>
          </cell>
        </row>
      </sheetData>
      <sheetData sheetId="20750">
        <row r="9">
          <cell r="A9" t="str">
            <v>A</v>
          </cell>
        </row>
      </sheetData>
      <sheetData sheetId="20751">
        <row r="9">
          <cell r="A9" t="str">
            <v>A</v>
          </cell>
        </row>
      </sheetData>
      <sheetData sheetId="20752">
        <row r="9">
          <cell r="A9" t="str">
            <v>A</v>
          </cell>
        </row>
      </sheetData>
      <sheetData sheetId="20753">
        <row r="9">
          <cell r="A9" t="str">
            <v>A</v>
          </cell>
        </row>
      </sheetData>
      <sheetData sheetId="20754">
        <row r="9">
          <cell r="A9" t="str">
            <v>A</v>
          </cell>
        </row>
      </sheetData>
      <sheetData sheetId="20755">
        <row r="9">
          <cell r="A9" t="str">
            <v>A</v>
          </cell>
        </row>
      </sheetData>
      <sheetData sheetId="20756">
        <row r="9">
          <cell r="A9" t="str">
            <v>A</v>
          </cell>
        </row>
      </sheetData>
      <sheetData sheetId="20757">
        <row r="9">
          <cell r="A9" t="str">
            <v>A</v>
          </cell>
        </row>
      </sheetData>
      <sheetData sheetId="20758">
        <row r="9">
          <cell r="A9" t="str">
            <v>A</v>
          </cell>
        </row>
      </sheetData>
      <sheetData sheetId="20759">
        <row r="9">
          <cell r="A9" t="str">
            <v>A</v>
          </cell>
        </row>
      </sheetData>
      <sheetData sheetId="20760">
        <row r="9">
          <cell r="A9" t="str">
            <v>A</v>
          </cell>
        </row>
      </sheetData>
      <sheetData sheetId="20761">
        <row r="9">
          <cell r="A9" t="str">
            <v>A</v>
          </cell>
        </row>
      </sheetData>
      <sheetData sheetId="20762">
        <row r="9">
          <cell r="A9" t="str">
            <v>A</v>
          </cell>
        </row>
      </sheetData>
      <sheetData sheetId="20763">
        <row r="9">
          <cell r="A9" t="str">
            <v>A</v>
          </cell>
        </row>
      </sheetData>
      <sheetData sheetId="20764">
        <row r="9">
          <cell r="A9" t="str">
            <v>A</v>
          </cell>
        </row>
      </sheetData>
      <sheetData sheetId="20765">
        <row r="9">
          <cell r="A9" t="str">
            <v>A</v>
          </cell>
        </row>
      </sheetData>
      <sheetData sheetId="20766">
        <row r="9">
          <cell r="A9" t="str">
            <v>A</v>
          </cell>
        </row>
      </sheetData>
      <sheetData sheetId="20767">
        <row r="9">
          <cell r="A9" t="str">
            <v>A</v>
          </cell>
        </row>
      </sheetData>
      <sheetData sheetId="20768">
        <row r="9">
          <cell r="A9" t="str">
            <v>A</v>
          </cell>
        </row>
      </sheetData>
      <sheetData sheetId="20769">
        <row r="9">
          <cell r="A9" t="str">
            <v>A</v>
          </cell>
        </row>
      </sheetData>
      <sheetData sheetId="20770">
        <row r="9">
          <cell r="A9" t="str">
            <v>A</v>
          </cell>
        </row>
      </sheetData>
      <sheetData sheetId="20771">
        <row r="9">
          <cell r="A9" t="str">
            <v>A</v>
          </cell>
        </row>
      </sheetData>
      <sheetData sheetId="20772">
        <row r="9">
          <cell r="A9" t="str">
            <v>A</v>
          </cell>
        </row>
      </sheetData>
      <sheetData sheetId="20773">
        <row r="9">
          <cell r="A9" t="str">
            <v>A</v>
          </cell>
        </row>
      </sheetData>
      <sheetData sheetId="20774">
        <row r="9">
          <cell r="A9" t="str">
            <v>A</v>
          </cell>
        </row>
      </sheetData>
      <sheetData sheetId="20775">
        <row r="9">
          <cell r="A9" t="str">
            <v>A</v>
          </cell>
        </row>
      </sheetData>
      <sheetData sheetId="20776">
        <row r="9">
          <cell r="A9" t="str">
            <v>A</v>
          </cell>
        </row>
      </sheetData>
      <sheetData sheetId="20777">
        <row r="9">
          <cell r="A9" t="str">
            <v>A</v>
          </cell>
        </row>
      </sheetData>
      <sheetData sheetId="20778">
        <row r="9">
          <cell r="A9" t="str">
            <v>A</v>
          </cell>
        </row>
      </sheetData>
      <sheetData sheetId="20779">
        <row r="9">
          <cell r="A9" t="str">
            <v>A</v>
          </cell>
        </row>
      </sheetData>
      <sheetData sheetId="20780">
        <row r="9">
          <cell r="A9" t="str">
            <v>A</v>
          </cell>
        </row>
      </sheetData>
      <sheetData sheetId="20781">
        <row r="9">
          <cell r="A9" t="str">
            <v>A</v>
          </cell>
        </row>
      </sheetData>
      <sheetData sheetId="20782">
        <row r="9">
          <cell r="A9" t="str">
            <v>A</v>
          </cell>
        </row>
      </sheetData>
      <sheetData sheetId="20783">
        <row r="9">
          <cell r="A9" t="str">
            <v>A</v>
          </cell>
        </row>
      </sheetData>
      <sheetData sheetId="20784">
        <row r="9">
          <cell r="A9" t="str">
            <v>A</v>
          </cell>
        </row>
      </sheetData>
      <sheetData sheetId="20785">
        <row r="9">
          <cell r="A9" t="str">
            <v>A</v>
          </cell>
        </row>
      </sheetData>
      <sheetData sheetId="20786">
        <row r="9">
          <cell r="A9" t="str">
            <v>A</v>
          </cell>
        </row>
      </sheetData>
      <sheetData sheetId="20787">
        <row r="9">
          <cell r="A9" t="str">
            <v>A</v>
          </cell>
        </row>
      </sheetData>
      <sheetData sheetId="20788">
        <row r="9">
          <cell r="A9" t="str">
            <v>A</v>
          </cell>
        </row>
      </sheetData>
      <sheetData sheetId="20789">
        <row r="9">
          <cell r="A9" t="str">
            <v>A</v>
          </cell>
        </row>
      </sheetData>
      <sheetData sheetId="20790">
        <row r="9">
          <cell r="A9" t="str">
            <v>A</v>
          </cell>
        </row>
      </sheetData>
      <sheetData sheetId="20791">
        <row r="9">
          <cell r="A9" t="str">
            <v>A</v>
          </cell>
        </row>
      </sheetData>
      <sheetData sheetId="20792">
        <row r="9">
          <cell r="A9" t="str">
            <v>A</v>
          </cell>
        </row>
      </sheetData>
      <sheetData sheetId="20793">
        <row r="9">
          <cell r="A9" t="str">
            <v>A</v>
          </cell>
        </row>
      </sheetData>
      <sheetData sheetId="20794">
        <row r="9">
          <cell r="A9" t="str">
            <v>A</v>
          </cell>
        </row>
      </sheetData>
      <sheetData sheetId="20795">
        <row r="9">
          <cell r="A9" t="str">
            <v>A</v>
          </cell>
        </row>
      </sheetData>
      <sheetData sheetId="20796">
        <row r="9">
          <cell r="A9" t="str">
            <v>A</v>
          </cell>
        </row>
      </sheetData>
      <sheetData sheetId="20797">
        <row r="9">
          <cell r="A9" t="str">
            <v>A</v>
          </cell>
        </row>
      </sheetData>
      <sheetData sheetId="20798">
        <row r="9">
          <cell r="A9" t="str">
            <v>A</v>
          </cell>
        </row>
      </sheetData>
      <sheetData sheetId="20799">
        <row r="9">
          <cell r="A9" t="str">
            <v>A</v>
          </cell>
        </row>
      </sheetData>
      <sheetData sheetId="20800">
        <row r="9">
          <cell r="A9" t="str">
            <v>A</v>
          </cell>
        </row>
      </sheetData>
      <sheetData sheetId="20801">
        <row r="9">
          <cell r="A9" t="str">
            <v>A</v>
          </cell>
        </row>
      </sheetData>
      <sheetData sheetId="20802">
        <row r="9">
          <cell r="A9" t="str">
            <v>A</v>
          </cell>
        </row>
      </sheetData>
      <sheetData sheetId="20803">
        <row r="9">
          <cell r="A9" t="str">
            <v>A</v>
          </cell>
        </row>
      </sheetData>
      <sheetData sheetId="20804">
        <row r="9">
          <cell r="A9" t="str">
            <v>A</v>
          </cell>
        </row>
      </sheetData>
      <sheetData sheetId="20805">
        <row r="9">
          <cell r="A9" t="str">
            <v>A</v>
          </cell>
        </row>
      </sheetData>
      <sheetData sheetId="20806">
        <row r="9">
          <cell r="A9" t="str">
            <v>A</v>
          </cell>
        </row>
      </sheetData>
      <sheetData sheetId="20807">
        <row r="9">
          <cell r="A9" t="str">
            <v>A</v>
          </cell>
        </row>
      </sheetData>
      <sheetData sheetId="20808">
        <row r="9">
          <cell r="A9" t="str">
            <v>A</v>
          </cell>
        </row>
      </sheetData>
      <sheetData sheetId="20809">
        <row r="9">
          <cell r="A9" t="str">
            <v>A</v>
          </cell>
        </row>
      </sheetData>
      <sheetData sheetId="20810">
        <row r="9">
          <cell r="A9" t="str">
            <v>A</v>
          </cell>
        </row>
      </sheetData>
      <sheetData sheetId="20811">
        <row r="9">
          <cell r="A9" t="str">
            <v>A</v>
          </cell>
        </row>
      </sheetData>
      <sheetData sheetId="20812">
        <row r="9">
          <cell r="A9" t="str">
            <v>A</v>
          </cell>
        </row>
      </sheetData>
      <sheetData sheetId="20813">
        <row r="9">
          <cell r="A9" t="str">
            <v>A</v>
          </cell>
        </row>
      </sheetData>
      <sheetData sheetId="20814">
        <row r="9">
          <cell r="A9" t="str">
            <v>A</v>
          </cell>
        </row>
      </sheetData>
      <sheetData sheetId="20815">
        <row r="9">
          <cell r="A9" t="str">
            <v>A</v>
          </cell>
        </row>
      </sheetData>
      <sheetData sheetId="20816">
        <row r="9">
          <cell r="A9" t="str">
            <v>A</v>
          </cell>
        </row>
      </sheetData>
      <sheetData sheetId="20817">
        <row r="9">
          <cell r="A9" t="str">
            <v>A</v>
          </cell>
        </row>
      </sheetData>
      <sheetData sheetId="20818">
        <row r="9">
          <cell r="A9" t="str">
            <v>A</v>
          </cell>
        </row>
      </sheetData>
      <sheetData sheetId="20819">
        <row r="9">
          <cell r="A9" t="str">
            <v>A</v>
          </cell>
        </row>
      </sheetData>
      <sheetData sheetId="20820">
        <row r="9">
          <cell r="A9" t="str">
            <v>A</v>
          </cell>
        </row>
      </sheetData>
      <sheetData sheetId="20821">
        <row r="9">
          <cell r="A9" t="str">
            <v>A</v>
          </cell>
        </row>
      </sheetData>
      <sheetData sheetId="20822">
        <row r="9">
          <cell r="A9" t="str">
            <v>A</v>
          </cell>
        </row>
      </sheetData>
      <sheetData sheetId="20823">
        <row r="9">
          <cell r="A9" t="str">
            <v>A</v>
          </cell>
        </row>
      </sheetData>
      <sheetData sheetId="20824">
        <row r="9">
          <cell r="A9" t="str">
            <v>A</v>
          </cell>
        </row>
      </sheetData>
      <sheetData sheetId="20825">
        <row r="9">
          <cell r="A9" t="str">
            <v>A</v>
          </cell>
        </row>
      </sheetData>
      <sheetData sheetId="20826">
        <row r="9">
          <cell r="A9" t="str">
            <v>A</v>
          </cell>
        </row>
      </sheetData>
      <sheetData sheetId="20827">
        <row r="9">
          <cell r="A9" t="str">
            <v>A</v>
          </cell>
        </row>
      </sheetData>
      <sheetData sheetId="20828">
        <row r="9">
          <cell r="A9" t="str">
            <v>A</v>
          </cell>
        </row>
      </sheetData>
      <sheetData sheetId="20829">
        <row r="9">
          <cell r="A9" t="str">
            <v>A</v>
          </cell>
        </row>
      </sheetData>
      <sheetData sheetId="20830">
        <row r="9">
          <cell r="A9" t="str">
            <v>A</v>
          </cell>
        </row>
      </sheetData>
      <sheetData sheetId="20831">
        <row r="9">
          <cell r="A9" t="str">
            <v>A</v>
          </cell>
        </row>
      </sheetData>
      <sheetData sheetId="20832">
        <row r="9">
          <cell r="A9" t="str">
            <v>A</v>
          </cell>
        </row>
      </sheetData>
      <sheetData sheetId="20833">
        <row r="9">
          <cell r="A9" t="str">
            <v>A</v>
          </cell>
        </row>
      </sheetData>
      <sheetData sheetId="20834">
        <row r="9">
          <cell r="A9" t="str">
            <v>A</v>
          </cell>
        </row>
      </sheetData>
      <sheetData sheetId="20835">
        <row r="9">
          <cell r="A9" t="str">
            <v>A</v>
          </cell>
        </row>
      </sheetData>
      <sheetData sheetId="20836">
        <row r="9">
          <cell r="A9" t="str">
            <v>A</v>
          </cell>
        </row>
      </sheetData>
      <sheetData sheetId="20837">
        <row r="9">
          <cell r="A9" t="str">
            <v>A</v>
          </cell>
        </row>
      </sheetData>
      <sheetData sheetId="20838">
        <row r="9">
          <cell r="A9" t="str">
            <v>A</v>
          </cell>
        </row>
      </sheetData>
      <sheetData sheetId="20839">
        <row r="9">
          <cell r="A9" t="str">
            <v>A</v>
          </cell>
        </row>
      </sheetData>
      <sheetData sheetId="20840">
        <row r="9">
          <cell r="A9" t="str">
            <v>A</v>
          </cell>
        </row>
      </sheetData>
      <sheetData sheetId="20841">
        <row r="9">
          <cell r="A9" t="str">
            <v>A</v>
          </cell>
        </row>
      </sheetData>
      <sheetData sheetId="20842">
        <row r="9">
          <cell r="A9" t="str">
            <v>A</v>
          </cell>
        </row>
      </sheetData>
      <sheetData sheetId="20843">
        <row r="9">
          <cell r="A9" t="str">
            <v>A</v>
          </cell>
        </row>
      </sheetData>
      <sheetData sheetId="20844">
        <row r="9">
          <cell r="A9" t="str">
            <v>A</v>
          </cell>
        </row>
      </sheetData>
      <sheetData sheetId="20845">
        <row r="9">
          <cell r="A9" t="str">
            <v>A</v>
          </cell>
        </row>
      </sheetData>
      <sheetData sheetId="20846">
        <row r="9">
          <cell r="A9" t="str">
            <v>A</v>
          </cell>
        </row>
      </sheetData>
      <sheetData sheetId="20847">
        <row r="9">
          <cell r="A9" t="str">
            <v>A</v>
          </cell>
        </row>
      </sheetData>
      <sheetData sheetId="20848">
        <row r="9">
          <cell r="A9" t="str">
            <v>A</v>
          </cell>
        </row>
      </sheetData>
      <sheetData sheetId="20849">
        <row r="9">
          <cell r="A9" t="str">
            <v>A</v>
          </cell>
        </row>
      </sheetData>
      <sheetData sheetId="20850">
        <row r="9">
          <cell r="A9" t="str">
            <v>A</v>
          </cell>
        </row>
      </sheetData>
      <sheetData sheetId="20851">
        <row r="9">
          <cell r="A9" t="str">
            <v>A</v>
          </cell>
        </row>
      </sheetData>
      <sheetData sheetId="20852">
        <row r="9">
          <cell r="A9" t="str">
            <v>A</v>
          </cell>
        </row>
      </sheetData>
      <sheetData sheetId="20853">
        <row r="9">
          <cell r="A9" t="str">
            <v>A</v>
          </cell>
        </row>
      </sheetData>
      <sheetData sheetId="20854">
        <row r="9">
          <cell r="A9" t="str">
            <v>A</v>
          </cell>
        </row>
      </sheetData>
      <sheetData sheetId="20855">
        <row r="9">
          <cell r="A9" t="str">
            <v>A</v>
          </cell>
        </row>
      </sheetData>
      <sheetData sheetId="20856">
        <row r="9">
          <cell r="A9" t="str">
            <v>A</v>
          </cell>
        </row>
      </sheetData>
      <sheetData sheetId="20857">
        <row r="9">
          <cell r="A9" t="str">
            <v>A</v>
          </cell>
        </row>
      </sheetData>
      <sheetData sheetId="20858">
        <row r="9">
          <cell r="A9" t="str">
            <v>A</v>
          </cell>
        </row>
      </sheetData>
      <sheetData sheetId="20859">
        <row r="9">
          <cell r="A9" t="str">
            <v>A</v>
          </cell>
        </row>
      </sheetData>
      <sheetData sheetId="20860">
        <row r="9">
          <cell r="A9" t="str">
            <v>A</v>
          </cell>
        </row>
      </sheetData>
      <sheetData sheetId="20861">
        <row r="9">
          <cell r="A9" t="str">
            <v>A</v>
          </cell>
        </row>
      </sheetData>
      <sheetData sheetId="20862">
        <row r="9">
          <cell r="A9" t="str">
            <v>A</v>
          </cell>
        </row>
      </sheetData>
      <sheetData sheetId="20863">
        <row r="9">
          <cell r="A9" t="str">
            <v>A</v>
          </cell>
        </row>
      </sheetData>
      <sheetData sheetId="20864">
        <row r="9">
          <cell r="A9" t="str">
            <v>A</v>
          </cell>
        </row>
      </sheetData>
      <sheetData sheetId="20865">
        <row r="9">
          <cell r="A9" t="str">
            <v>A</v>
          </cell>
        </row>
      </sheetData>
      <sheetData sheetId="20866">
        <row r="9">
          <cell r="A9" t="str">
            <v>A</v>
          </cell>
        </row>
      </sheetData>
      <sheetData sheetId="20867">
        <row r="9">
          <cell r="A9" t="str">
            <v>A</v>
          </cell>
        </row>
      </sheetData>
      <sheetData sheetId="20868">
        <row r="9">
          <cell r="A9" t="str">
            <v>A</v>
          </cell>
        </row>
      </sheetData>
      <sheetData sheetId="20869">
        <row r="9">
          <cell r="A9" t="str">
            <v>A</v>
          </cell>
        </row>
      </sheetData>
      <sheetData sheetId="20870">
        <row r="9">
          <cell r="A9" t="str">
            <v>A</v>
          </cell>
        </row>
      </sheetData>
      <sheetData sheetId="20871">
        <row r="9">
          <cell r="A9" t="str">
            <v>A</v>
          </cell>
        </row>
      </sheetData>
      <sheetData sheetId="20872">
        <row r="9">
          <cell r="A9" t="str">
            <v>A</v>
          </cell>
        </row>
      </sheetData>
      <sheetData sheetId="20873">
        <row r="9">
          <cell r="A9" t="str">
            <v>A</v>
          </cell>
        </row>
      </sheetData>
      <sheetData sheetId="20874">
        <row r="9">
          <cell r="A9" t="str">
            <v>A</v>
          </cell>
        </row>
      </sheetData>
      <sheetData sheetId="20875">
        <row r="9">
          <cell r="A9" t="str">
            <v>A</v>
          </cell>
        </row>
      </sheetData>
      <sheetData sheetId="20876">
        <row r="9">
          <cell r="A9" t="str">
            <v>A</v>
          </cell>
        </row>
      </sheetData>
      <sheetData sheetId="20877">
        <row r="9">
          <cell r="A9" t="str">
            <v>A</v>
          </cell>
        </row>
      </sheetData>
      <sheetData sheetId="20878">
        <row r="9">
          <cell r="A9" t="str">
            <v>A</v>
          </cell>
        </row>
      </sheetData>
      <sheetData sheetId="20879">
        <row r="9">
          <cell r="A9" t="str">
            <v>A</v>
          </cell>
        </row>
      </sheetData>
      <sheetData sheetId="20880">
        <row r="9">
          <cell r="A9" t="str">
            <v>A</v>
          </cell>
        </row>
      </sheetData>
      <sheetData sheetId="20881">
        <row r="9">
          <cell r="A9" t="str">
            <v>A</v>
          </cell>
        </row>
      </sheetData>
      <sheetData sheetId="20882">
        <row r="9">
          <cell r="A9" t="str">
            <v>A</v>
          </cell>
        </row>
      </sheetData>
      <sheetData sheetId="20883">
        <row r="9">
          <cell r="A9" t="str">
            <v>A</v>
          </cell>
        </row>
      </sheetData>
      <sheetData sheetId="20884">
        <row r="9">
          <cell r="A9" t="str">
            <v>A</v>
          </cell>
        </row>
      </sheetData>
      <sheetData sheetId="20885">
        <row r="9">
          <cell r="A9" t="str">
            <v>A</v>
          </cell>
        </row>
      </sheetData>
      <sheetData sheetId="20886">
        <row r="9">
          <cell r="A9" t="str">
            <v>A</v>
          </cell>
        </row>
      </sheetData>
      <sheetData sheetId="20887">
        <row r="9">
          <cell r="A9" t="str">
            <v>A</v>
          </cell>
        </row>
      </sheetData>
      <sheetData sheetId="20888">
        <row r="9">
          <cell r="A9" t="str">
            <v>A</v>
          </cell>
        </row>
      </sheetData>
      <sheetData sheetId="20889">
        <row r="9">
          <cell r="A9" t="str">
            <v>A</v>
          </cell>
        </row>
      </sheetData>
      <sheetData sheetId="20890">
        <row r="9">
          <cell r="A9" t="str">
            <v>A</v>
          </cell>
        </row>
      </sheetData>
      <sheetData sheetId="20891">
        <row r="9">
          <cell r="A9" t="str">
            <v>A</v>
          </cell>
        </row>
      </sheetData>
      <sheetData sheetId="20892">
        <row r="9">
          <cell r="A9" t="str">
            <v>A</v>
          </cell>
        </row>
      </sheetData>
      <sheetData sheetId="20893">
        <row r="9">
          <cell r="A9" t="str">
            <v>A</v>
          </cell>
        </row>
      </sheetData>
      <sheetData sheetId="20894">
        <row r="9">
          <cell r="A9" t="str">
            <v>A</v>
          </cell>
        </row>
      </sheetData>
      <sheetData sheetId="20895">
        <row r="9">
          <cell r="A9" t="str">
            <v>A</v>
          </cell>
        </row>
      </sheetData>
      <sheetData sheetId="20896">
        <row r="9">
          <cell r="A9" t="str">
            <v>A</v>
          </cell>
        </row>
      </sheetData>
      <sheetData sheetId="20897">
        <row r="9">
          <cell r="A9" t="str">
            <v>A</v>
          </cell>
        </row>
      </sheetData>
      <sheetData sheetId="20898">
        <row r="9">
          <cell r="A9" t="str">
            <v>A</v>
          </cell>
        </row>
      </sheetData>
      <sheetData sheetId="20899">
        <row r="9">
          <cell r="A9" t="str">
            <v>A</v>
          </cell>
        </row>
      </sheetData>
      <sheetData sheetId="20900">
        <row r="9">
          <cell r="A9" t="str">
            <v>A</v>
          </cell>
        </row>
      </sheetData>
      <sheetData sheetId="20901">
        <row r="9">
          <cell r="A9" t="str">
            <v>A</v>
          </cell>
        </row>
      </sheetData>
      <sheetData sheetId="20902">
        <row r="9">
          <cell r="A9" t="str">
            <v>A</v>
          </cell>
        </row>
      </sheetData>
      <sheetData sheetId="20903">
        <row r="9">
          <cell r="A9" t="str">
            <v>A</v>
          </cell>
        </row>
      </sheetData>
      <sheetData sheetId="20904">
        <row r="9">
          <cell r="A9" t="str">
            <v>A</v>
          </cell>
        </row>
      </sheetData>
      <sheetData sheetId="20905">
        <row r="9">
          <cell r="A9" t="str">
            <v>A</v>
          </cell>
        </row>
      </sheetData>
      <sheetData sheetId="20906">
        <row r="9">
          <cell r="A9" t="str">
            <v>A</v>
          </cell>
        </row>
      </sheetData>
      <sheetData sheetId="20907">
        <row r="9">
          <cell r="A9" t="str">
            <v>A</v>
          </cell>
        </row>
      </sheetData>
      <sheetData sheetId="20908">
        <row r="9">
          <cell r="A9" t="str">
            <v>A</v>
          </cell>
        </row>
      </sheetData>
      <sheetData sheetId="20909">
        <row r="9">
          <cell r="A9" t="str">
            <v>A</v>
          </cell>
        </row>
      </sheetData>
      <sheetData sheetId="20910">
        <row r="9">
          <cell r="A9" t="str">
            <v>A</v>
          </cell>
        </row>
      </sheetData>
      <sheetData sheetId="20911">
        <row r="9">
          <cell r="A9" t="str">
            <v>A</v>
          </cell>
        </row>
      </sheetData>
      <sheetData sheetId="20912">
        <row r="9">
          <cell r="A9" t="str">
            <v>A</v>
          </cell>
        </row>
      </sheetData>
      <sheetData sheetId="20913">
        <row r="9">
          <cell r="A9" t="str">
            <v>A</v>
          </cell>
        </row>
      </sheetData>
      <sheetData sheetId="20914">
        <row r="9">
          <cell r="A9" t="str">
            <v>A</v>
          </cell>
        </row>
      </sheetData>
      <sheetData sheetId="20915">
        <row r="9">
          <cell r="A9" t="str">
            <v>A</v>
          </cell>
        </row>
      </sheetData>
      <sheetData sheetId="20916">
        <row r="9">
          <cell r="A9" t="str">
            <v>A</v>
          </cell>
        </row>
      </sheetData>
      <sheetData sheetId="20917">
        <row r="9">
          <cell r="A9" t="str">
            <v>A</v>
          </cell>
        </row>
      </sheetData>
      <sheetData sheetId="20918">
        <row r="9">
          <cell r="A9" t="str">
            <v>A</v>
          </cell>
        </row>
      </sheetData>
      <sheetData sheetId="20919">
        <row r="9">
          <cell r="A9" t="str">
            <v>A</v>
          </cell>
        </row>
      </sheetData>
      <sheetData sheetId="20920">
        <row r="9">
          <cell r="A9" t="str">
            <v>A</v>
          </cell>
        </row>
      </sheetData>
      <sheetData sheetId="20921">
        <row r="9">
          <cell r="A9" t="str">
            <v>A</v>
          </cell>
        </row>
      </sheetData>
      <sheetData sheetId="20922">
        <row r="9">
          <cell r="A9" t="str">
            <v>A</v>
          </cell>
        </row>
      </sheetData>
      <sheetData sheetId="20923">
        <row r="9">
          <cell r="A9" t="str">
            <v>A</v>
          </cell>
        </row>
      </sheetData>
      <sheetData sheetId="20924">
        <row r="9">
          <cell r="A9" t="str">
            <v>A</v>
          </cell>
        </row>
      </sheetData>
      <sheetData sheetId="20925">
        <row r="9">
          <cell r="A9" t="str">
            <v>A</v>
          </cell>
        </row>
      </sheetData>
      <sheetData sheetId="20926">
        <row r="9">
          <cell r="A9" t="str">
            <v>A</v>
          </cell>
        </row>
      </sheetData>
      <sheetData sheetId="20927">
        <row r="9">
          <cell r="A9" t="str">
            <v>A</v>
          </cell>
        </row>
      </sheetData>
      <sheetData sheetId="20928">
        <row r="9">
          <cell r="A9" t="str">
            <v>A</v>
          </cell>
        </row>
      </sheetData>
      <sheetData sheetId="20929">
        <row r="9">
          <cell r="A9" t="str">
            <v>A</v>
          </cell>
        </row>
      </sheetData>
      <sheetData sheetId="20930">
        <row r="9">
          <cell r="A9" t="str">
            <v>A</v>
          </cell>
        </row>
      </sheetData>
      <sheetData sheetId="20931">
        <row r="9">
          <cell r="A9" t="str">
            <v>A</v>
          </cell>
        </row>
      </sheetData>
      <sheetData sheetId="20932">
        <row r="9">
          <cell r="A9" t="str">
            <v>A</v>
          </cell>
        </row>
      </sheetData>
      <sheetData sheetId="20933">
        <row r="9">
          <cell r="A9" t="str">
            <v>A</v>
          </cell>
        </row>
      </sheetData>
      <sheetData sheetId="20934">
        <row r="9">
          <cell r="A9" t="str">
            <v>A</v>
          </cell>
        </row>
      </sheetData>
      <sheetData sheetId="20935">
        <row r="9">
          <cell r="A9" t="str">
            <v>A</v>
          </cell>
        </row>
      </sheetData>
      <sheetData sheetId="20936">
        <row r="9">
          <cell r="A9" t="str">
            <v>A</v>
          </cell>
        </row>
      </sheetData>
      <sheetData sheetId="20937">
        <row r="9">
          <cell r="A9" t="str">
            <v>A</v>
          </cell>
        </row>
      </sheetData>
      <sheetData sheetId="20938">
        <row r="9">
          <cell r="A9" t="str">
            <v>A</v>
          </cell>
        </row>
      </sheetData>
      <sheetData sheetId="20939">
        <row r="9">
          <cell r="A9" t="str">
            <v>A</v>
          </cell>
        </row>
      </sheetData>
      <sheetData sheetId="20940">
        <row r="9">
          <cell r="A9" t="str">
            <v>A</v>
          </cell>
        </row>
      </sheetData>
      <sheetData sheetId="20941">
        <row r="9">
          <cell r="A9" t="str">
            <v>A</v>
          </cell>
        </row>
      </sheetData>
      <sheetData sheetId="20942">
        <row r="9">
          <cell r="A9" t="str">
            <v>A</v>
          </cell>
        </row>
      </sheetData>
      <sheetData sheetId="20943">
        <row r="9">
          <cell r="A9" t="str">
            <v>A</v>
          </cell>
        </row>
      </sheetData>
      <sheetData sheetId="20944">
        <row r="9">
          <cell r="A9" t="str">
            <v>A</v>
          </cell>
        </row>
      </sheetData>
      <sheetData sheetId="20945">
        <row r="9">
          <cell r="A9" t="str">
            <v>A</v>
          </cell>
        </row>
      </sheetData>
      <sheetData sheetId="20946">
        <row r="9">
          <cell r="A9" t="str">
            <v>A</v>
          </cell>
        </row>
      </sheetData>
      <sheetData sheetId="20947">
        <row r="9">
          <cell r="A9" t="str">
            <v>A</v>
          </cell>
        </row>
      </sheetData>
      <sheetData sheetId="20948">
        <row r="9">
          <cell r="A9" t="str">
            <v>A</v>
          </cell>
        </row>
      </sheetData>
      <sheetData sheetId="20949">
        <row r="9">
          <cell r="A9" t="str">
            <v>A</v>
          </cell>
        </row>
      </sheetData>
      <sheetData sheetId="20950">
        <row r="9">
          <cell r="A9" t="str">
            <v>A</v>
          </cell>
        </row>
      </sheetData>
      <sheetData sheetId="20951">
        <row r="9">
          <cell r="A9" t="str">
            <v>A</v>
          </cell>
        </row>
      </sheetData>
      <sheetData sheetId="20952">
        <row r="9">
          <cell r="A9" t="str">
            <v>A</v>
          </cell>
        </row>
      </sheetData>
      <sheetData sheetId="20953">
        <row r="9">
          <cell r="A9" t="str">
            <v>A</v>
          </cell>
        </row>
      </sheetData>
      <sheetData sheetId="20954">
        <row r="9">
          <cell r="A9" t="str">
            <v>A</v>
          </cell>
        </row>
      </sheetData>
      <sheetData sheetId="20955">
        <row r="9">
          <cell r="A9" t="str">
            <v>A</v>
          </cell>
        </row>
      </sheetData>
      <sheetData sheetId="20956">
        <row r="9">
          <cell r="A9" t="str">
            <v>A</v>
          </cell>
        </row>
      </sheetData>
      <sheetData sheetId="20957">
        <row r="9">
          <cell r="A9" t="str">
            <v>A</v>
          </cell>
        </row>
      </sheetData>
      <sheetData sheetId="20958">
        <row r="9">
          <cell r="A9" t="str">
            <v>A</v>
          </cell>
        </row>
      </sheetData>
      <sheetData sheetId="20959">
        <row r="9">
          <cell r="A9" t="str">
            <v>A</v>
          </cell>
        </row>
      </sheetData>
      <sheetData sheetId="20960">
        <row r="9">
          <cell r="A9" t="str">
            <v>A</v>
          </cell>
        </row>
      </sheetData>
      <sheetData sheetId="20961">
        <row r="9">
          <cell r="A9" t="str">
            <v>A</v>
          </cell>
        </row>
      </sheetData>
      <sheetData sheetId="20962">
        <row r="9">
          <cell r="A9" t="str">
            <v>A</v>
          </cell>
        </row>
      </sheetData>
      <sheetData sheetId="20963">
        <row r="9">
          <cell r="A9" t="str">
            <v>A</v>
          </cell>
        </row>
      </sheetData>
      <sheetData sheetId="20964">
        <row r="9">
          <cell r="A9" t="str">
            <v>A</v>
          </cell>
        </row>
      </sheetData>
      <sheetData sheetId="20965">
        <row r="9">
          <cell r="A9" t="str">
            <v>A</v>
          </cell>
        </row>
      </sheetData>
      <sheetData sheetId="20966">
        <row r="9">
          <cell r="A9" t="str">
            <v>A</v>
          </cell>
        </row>
      </sheetData>
      <sheetData sheetId="20967">
        <row r="9">
          <cell r="A9" t="str">
            <v>A</v>
          </cell>
        </row>
      </sheetData>
      <sheetData sheetId="20968">
        <row r="9">
          <cell r="A9" t="str">
            <v>A</v>
          </cell>
        </row>
      </sheetData>
      <sheetData sheetId="20969">
        <row r="9">
          <cell r="A9" t="str">
            <v>A</v>
          </cell>
        </row>
      </sheetData>
      <sheetData sheetId="20970">
        <row r="9">
          <cell r="A9" t="str">
            <v>A</v>
          </cell>
        </row>
      </sheetData>
      <sheetData sheetId="20971">
        <row r="9">
          <cell r="A9" t="str">
            <v>A</v>
          </cell>
        </row>
      </sheetData>
      <sheetData sheetId="20972">
        <row r="9">
          <cell r="A9" t="str">
            <v>A</v>
          </cell>
        </row>
      </sheetData>
      <sheetData sheetId="20973">
        <row r="9">
          <cell r="A9" t="str">
            <v>A</v>
          </cell>
        </row>
      </sheetData>
      <sheetData sheetId="20974">
        <row r="9">
          <cell r="A9" t="str">
            <v>A</v>
          </cell>
        </row>
      </sheetData>
      <sheetData sheetId="20975">
        <row r="9">
          <cell r="A9" t="str">
            <v>A</v>
          </cell>
        </row>
      </sheetData>
      <sheetData sheetId="20976">
        <row r="9">
          <cell r="A9" t="str">
            <v>A</v>
          </cell>
        </row>
      </sheetData>
      <sheetData sheetId="20977">
        <row r="9">
          <cell r="A9" t="str">
            <v>A</v>
          </cell>
        </row>
      </sheetData>
      <sheetData sheetId="20978">
        <row r="9">
          <cell r="A9" t="str">
            <v>A</v>
          </cell>
        </row>
      </sheetData>
      <sheetData sheetId="20979">
        <row r="9">
          <cell r="A9" t="str">
            <v>A</v>
          </cell>
        </row>
      </sheetData>
      <sheetData sheetId="20980">
        <row r="9">
          <cell r="A9" t="str">
            <v>A</v>
          </cell>
        </row>
      </sheetData>
      <sheetData sheetId="20981">
        <row r="9">
          <cell r="A9" t="str">
            <v>A</v>
          </cell>
        </row>
      </sheetData>
      <sheetData sheetId="20982">
        <row r="9">
          <cell r="A9" t="str">
            <v>A</v>
          </cell>
        </row>
      </sheetData>
      <sheetData sheetId="20983">
        <row r="9">
          <cell r="A9" t="str">
            <v>A</v>
          </cell>
        </row>
      </sheetData>
      <sheetData sheetId="20984">
        <row r="9">
          <cell r="A9" t="str">
            <v>A</v>
          </cell>
        </row>
      </sheetData>
      <sheetData sheetId="20985">
        <row r="9">
          <cell r="A9" t="str">
            <v>A</v>
          </cell>
        </row>
      </sheetData>
      <sheetData sheetId="20986">
        <row r="9">
          <cell r="A9" t="str">
            <v>A</v>
          </cell>
        </row>
      </sheetData>
      <sheetData sheetId="20987">
        <row r="9">
          <cell r="A9" t="str">
            <v>A</v>
          </cell>
        </row>
      </sheetData>
      <sheetData sheetId="20988">
        <row r="9">
          <cell r="A9" t="str">
            <v>A</v>
          </cell>
        </row>
      </sheetData>
      <sheetData sheetId="20989">
        <row r="9">
          <cell r="A9" t="str">
            <v>A</v>
          </cell>
        </row>
      </sheetData>
      <sheetData sheetId="20990">
        <row r="9">
          <cell r="A9" t="str">
            <v>A</v>
          </cell>
        </row>
      </sheetData>
      <sheetData sheetId="20991">
        <row r="9">
          <cell r="A9" t="str">
            <v>A</v>
          </cell>
        </row>
      </sheetData>
      <sheetData sheetId="20992">
        <row r="9">
          <cell r="A9" t="str">
            <v>A</v>
          </cell>
        </row>
      </sheetData>
      <sheetData sheetId="20993">
        <row r="9">
          <cell r="A9" t="str">
            <v>A</v>
          </cell>
        </row>
      </sheetData>
      <sheetData sheetId="20994">
        <row r="9">
          <cell r="A9" t="str">
            <v>A</v>
          </cell>
        </row>
      </sheetData>
      <sheetData sheetId="20995">
        <row r="9">
          <cell r="A9" t="str">
            <v>A</v>
          </cell>
        </row>
      </sheetData>
      <sheetData sheetId="20996">
        <row r="9">
          <cell r="A9" t="str">
            <v>A</v>
          </cell>
        </row>
      </sheetData>
      <sheetData sheetId="20997">
        <row r="9">
          <cell r="A9" t="str">
            <v>A</v>
          </cell>
        </row>
      </sheetData>
      <sheetData sheetId="20998">
        <row r="9">
          <cell r="A9" t="str">
            <v>A</v>
          </cell>
        </row>
      </sheetData>
      <sheetData sheetId="20999">
        <row r="9">
          <cell r="A9" t="str">
            <v>A</v>
          </cell>
        </row>
      </sheetData>
      <sheetData sheetId="21000">
        <row r="9">
          <cell r="A9" t="str">
            <v>A</v>
          </cell>
        </row>
      </sheetData>
      <sheetData sheetId="21001">
        <row r="9">
          <cell r="A9" t="str">
            <v>A</v>
          </cell>
        </row>
      </sheetData>
      <sheetData sheetId="21002">
        <row r="9">
          <cell r="A9" t="str">
            <v>A</v>
          </cell>
        </row>
      </sheetData>
      <sheetData sheetId="21003">
        <row r="9">
          <cell r="A9" t="str">
            <v>A</v>
          </cell>
        </row>
      </sheetData>
      <sheetData sheetId="21004">
        <row r="9">
          <cell r="A9" t="str">
            <v>A</v>
          </cell>
        </row>
      </sheetData>
      <sheetData sheetId="21005">
        <row r="9">
          <cell r="A9" t="str">
            <v>A</v>
          </cell>
        </row>
      </sheetData>
      <sheetData sheetId="21006">
        <row r="9">
          <cell r="A9" t="str">
            <v>A</v>
          </cell>
        </row>
      </sheetData>
      <sheetData sheetId="21007">
        <row r="9">
          <cell r="A9" t="str">
            <v>A</v>
          </cell>
        </row>
      </sheetData>
      <sheetData sheetId="21008">
        <row r="9">
          <cell r="A9" t="str">
            <v>A</v>
          </cell>
        </row>
      </sheetData>
      <sheetData sheetId="21009">
        <row r="9">
          <cell r="A9" t="str">
            <v>A</v>
          </cell>
        </row>
      </sheetData>
      <sheetData sheetId="21010">
        <row r="9">
          <cell r="A9" t="str">
            <v>A</v>
          </cell>
        </row>
      </sheetData>
      <sheetData sheetId="21011">
        <row r="9">
          <cell r="A9" t="str">
            <v>A</v>
          </cell>
        </row>
      </sheetData>
      <sheetData sheetId="21012">
        <row r="9">
          <cell r="A9" t="str">
            <v>A</v>
          </cell>
        </row>
      </sheetData>
      <sheetData sheetId="21013">
        <row r="9">
          <cell r="A9" t="str">
            <v>A</v>
          </cell>
        </row>
      </sheetData>
      <sheetData sheetId="21014">
        <row r="9">
          <cell r="A9" t="str">
            <v>A</v>
          </cell>
        </row>
      </sheetData>
      <sheetData sheetId="21015">
        <row r="9">
          <cell r="A9" t="str">
            <v>A</v>
          </cell>
        </row>
      </sheetData>
      <sheetData sheetId="21016">
        <row r="9">
          <cell r="A9" t="str">
            <v>A</v>
          </cell>
        </row>
      </sheetData>
      <sheetData sheetId="21017">
        <row r="9">
          <cell r="A9" t="str">
            <v>A</v>
          </cell>
        </row>
      </sheetData>
      <sheetData sheetId="21018">
        <row r="9">
          <cell r="A9" t="str">
            <v>A</v>
          </cell>
        </row>
      </sheetData>
      <sheetData sheetId="21019">
        <row r="9">
          <cell r="A9" t="str">
            <v>A</v>
          </cell>
        </row>
      </sheetData>
      <sheetData sheetId="21020">
        <row r="9">
          <cell r="A9" t="str">
            <v>A</v>
          </cell>
        </row>
      </sheetData>
      <sheetData sheetId="21021">
        <row r="9">
          <cell r="A9" t="str">
            <v>A</v>
          </cell>
        </row>
      </sheetData>
      <sheetData sheetId="21022">
        <row r="9">
          <cell r="A9" t="str">
            <v>A</v>
          </cell>
        </row>
      </sheetData>
      <sheetData sheetId="21023">
        <row r="9">
          <cell r="A9" t="str">
            <v>A</v>
          </cell>
        </row>
      </sheetData>
      <sheetData sheetId="21024">
        <row r="9">
          <cell r="A9" t="str">
            <v>A</v>
          </cell>
        </row>
      </sheetData>
      <sheetData sheetId="21025">
        <row r="9">
          <cell r="A9" t="str">
            <v>A</v>
          </cell>
        </row>
      </sheetData>
      <sheetData sheetId="21026">
        <row r="9">
          <cell r="A9" t="str">
            <v>A</v>
          </cell>
        </row>
      </sheetData>
      <sheetData sheetId="21027">
        <row r="9">
          <cell r="A9" t="str">
            <v>A</v>
          </cell>
        </row>
      </sheetData>
      <sheetData sheetId="21028">
        <row r="9">
          <cell r="A9" t="str">
            <v>A</v>
          </cell>
        </row>
      </sheetData>
      <sheetData sheetId="21029">
        <row r="9">
          <cell r="A9" t="str">
            <v>A</v>
          </cell>
        </row>
      </sheetData>
      <sheetData sheetId="21030">
        <row r="9">
          <cell r="A9" t="str">
            <v>A</v>
          </cell>
        </row>
      </sheetData>
      <sheetData sheetId="21031">
        <row r="9">
          <cell r="A9" t="str">
            <v>A</v>
          </cell>
        </row>
      </sheetData>
      <sheetData sheetId="21032">
        <row r="9">
          <cell r="A9" t="str">
            <v>A</v>
          </cell>
        </row>
      </sheetData>
      <sheetData sheetId="21033">
        <row r="9">
          <cell r="A9" t="str">
            <v>A</v>
          </cell>
        </row>
      </sheetData>
      <sheetData sheetId="21034">
        <row r="9">
          <cell r="A9" t="str">
            <v>A</v>
          </cell>
        </row>
      </sheetData>
      <sheetData sheetId="21035">
        <row r="9">
          <cell r="A9" t="str">
            <v>A</v>
          </cell>
        </row>
      </sheetData>
      <sheetData sheetId="21036">
        <row r="9">
          <cell r="A9" t="str">
            <v>A</v>
          </cell>
        </row>
      </sheetData>
      <sheetData sheetId="21037">
        <row r="9">
          <cell r="A9" t="str">
            <v>A</v>
          </cell>
        </row>
      </sheetData>
      <sheetData sheetId="21038">
        <row r="9">
          <cell r="A9" t="str">
            <v>A</v>
          </cell>
        </row>
      </sheetData>
      <sheetData sheetId="21039">
        <row r="9">
          <cell r="A9" t="str">
            <v>A</v>
          </cell>
        </row>
      </sheetData>
      <sheetData sheetId="21040">
        <row r="9">
          <cell r="A9" t="str">
            <v>A</v>
          </cell>
        </row>
      </sheetData>
      <sheetData sheetId="21041">
        <row r="9">
          <cell r="A9" t="str">
            <v>A</v>
          </cell>
        </row>
      </sheetData>
      <sheetData sheetId="21042">
        <row r="9">
          <cell r="A9" t="str">
            <v>A</v>
          </cell>
        </row>
      </sheetData>
      <sheetData sheetId="21043">
        <row r="9">
          <cell r="A9" t="str">
            <v>A</v>
          </cell>
        </row>
      </sheetData>
      <sheetData sheetId="21044">
        <row r="9">
          <cell r="A9" t="str">
            <v>A</v>
          </cell>
        </row>
      </sheetData>
      <sheetData sheetId="21045">
        <row r="9">
          <cell r="A9" t="str">
            <v>A</v>
          </cell>
        </row>
      </sheetData>
      <sheetData sheetId="21046">
        <row r="9">
          <cell r="A9" t="str">
            <v>A</v>
          </cell>
        </row>
      </sheetData>
      <sheetData sheetId="21047">
        <row r="9">
          <cell r="A9" t="str">
            <v>A</v>
          </cell>
        </row>
      </sheetData>
      <sheetData sheetId="21048">
        <row r="9">
          <cell r="A9" t="str">
            <v>A</v>
          </cell>
        </row>
      </sheetData>
      <sheetData sheetId="21049">
        <row r="9">
          <cell r="A9" t="str">
            <v>A</v>
          </cell>
        </row>
      </sheetData>
      <sheetData sheetId="21050">
        <row r="9">
          <cell r="A9" t="str">
            <v>A</v>
          </cell>
        </row>
      </sheetData>
      <sheetData sheetId="21051">
        <row r="9">
          <cell r="A9" t="str">
            <v>A</v>
          </cell>
        </row>
      </sheetData>
      <sheetData sheetId="21052">
        <row r="9">
          <cell r="A9" t="str">
            <v>A</v>
          </cell>
        </row>
      </sheetData>
      <sheetData sheetId="21053">
        <row r="9">
          <cell r="A9" t="str">
            <v>A</v>
          </cell>
        </row>
      </sheetData>
      <sheetData sheetId="21054">
        <row r="9">
          <cell r="A9" t="str">
            <v>A</v>
          </cell>
        </row>
      </sheetData>
      <sheetData sheetId="21055">
        <row r="9">
          <cell r="A9" t="str">
            <v>A</v>
          </cell>
        </row>
      </sheetData>
      <sheetData sheetId="21056">
        <row r="9">
          <cell r="A9" t="str">
            <v>A</v>
          </cell>
        </row>
      </sheetData>
      <sheetData sheetId="21057">
        <row r="9">
          <cell r="A9" t="str">
            <v>A</v>
          </cell>
        </row>
      </sheetData>
      <sheetData sheetId="21058">
        <row r="9">
          <cell r="A9" t="str">
            <v>A</v>
          </cell>
        </row>
      </sheetData>
      <sheetData sheetId="21059">
        <row r="9">
          <cell r="A9" t="str">
            <v>A</v>
          </cell>
        </row>
      </sheetData>
      <sheetData sheetId="21060">
        <row r="9">
          <cell r="A9" t="str">
            <v>A</v>
          </cell>
        </row>
      </sheetData>
      <sheetData sheetId="21061">
        <row r="9">
          <cell r="A9" t="str">
            <v>A</v>
          </cell>
        </row>
      </sheetData>
      <sheetData sheetId="21062">
        <row r="9">
          <cell r="A9" t="str">
            <v>A</v>
          </cell>
        </row>
      </sheetData>
      <sheetData sheetId="21063">
        <row r="9">
          <cell r="A9" t="str">
            <v>A</v>
          </cell>
        </row>
      </sheetData>
      <sheetData sheetId="21064">
        <row r="9">
          <cell r="A9" t="str">
            <v>A</v>
          </cell>
        </row>
      </sheetData>
      <sheetData sheetId="21065">
        <row r="9">
          <cell r="A9" t="str">
            <v>A</v>
          </cell>
        </row>
      </sheetData>
      <sheetData sheetId="21066">
        <row r="9">
          <cell r="A9" t="str">
            <v>A</v>
          </cell>
        </row>
      </sheetData>
      <sheetData sheetId="21067">
        <row r="9">
          <cell r="A9" t="str">
            <v>A</v>
          </cell>
        </row>
      </sheetData>
      <sheetData sheetId="21068">
        <row r="9">
          <cell r="A9" t="str">
            <v>A</v>
          </cell>
        </row>
      </sheetData>
      <sheetData sheetId="21069">
        <row r="9">
          <cell r="A9" t="str">
            <v>A</v>
          </cell>
        </row>
      </sheetData>
      <sheetData sheetId="21070">
        <row r="9">
          <cell r="A9" t="str">
            <v>A</v>
          </cell>
        </row>
      </sheetData>
      <sheetData sheetId="21071">
        <row r="9">
          <cell r="A9" t="str">
            <v>A</v>
          </cell>
        </row>
      </sheetData>
      <sheetData sheetId="21072">
        <row r="9">
          <cell r="A9" t="str">
            <v>A</v>
          </cell>
        </row>
      </sheetData>
      <sheetData sheetId="21073">
        <row r="9">
          <cell r="A9" t="str">
            <v>A</v>
          </cell>
        </row>
      </sheetData>
      <sheetData sheetId="21074">
        <row r="9">
          <cell r="A9" t="str">
            <v>A</v>
          </cell>
        </row>
      </sheetData>
      <sheetData sheetId="21075">
        <row r="9">
          <cell r="A9" t="str">
            <v>A</v>
          </cell>
        </row>
      </sheetData>
      <sheetData sheetId="21076">
        <row r="9">
          <cell r="A9" t="str">
            <v>A</v>
          </cell>
        </row>
      </sheetData>
      <sheetData sheetId="21077">
        <row r="9">
          <cell r="A9" t="str">
            <v>A</v>
          </cell>
        </row>
      </sheetData>
      <sheetData sheetId="21078">
        <row r="9">
          <cell r="A9" t="str">
            <v>A</v>
          </cell>
        </row>
      </sheetData>
      <sheetData sheetId="21079">
        <row r="9">
          <cell r="A9" t="str">
            <v>A</v>
          </cell>
        </row>
      </sheetData>
      <sheetData sheetId="21080">
        <row r="9">
          <cell r="A9" t="str">
            <v>A</v>
          </cell>
        </row>
      </sheetData>
      <sheetData sheetId="21081">
        <row r="9">
          <cell r="A9" t="str">
            <v>A</v>
          </cell>
        </row>
      </sheetData>
      <sheetData sheetId="21082">
        <row r="9">
          <cell r="A9" t="str">
            <v>A</v>
          </cell>
        </row>
      </sheetData>
      <sheetData sheetId="21083">
        <row r="9">
          <cell r="A9" t="str">
            <v>A</v>
          </cell>
        </row>
      </sheetData>
      <sheetData sheetId="21084">
        <row r="9">
          <cell r="A9" t="str">
            <v>A</v>
          </cell>
        </row>
      </sheetData>
      <sheetData sheetId="21085">
        <row r="9">
          <cell r="A9" t="str">
            <v>A</v>
          </cell>
        </row>
      </sheetData>
      <sheetData sheetId="21086">
        <row r="9">
          <cell r="A9" t="str">
            <v>A</v>
          </cell>
        </row>
      </sheetData>
      <sheetData sheetId="21087">
        <row r="9">
          <cell r="A9" t="str">
            <v>A</v>
          </cell>
        </row>
      </sheetData>
      <sheetData sheetId="21088">
        <row r="9">
          <cell r="A9" t="str">
            <v>A</v>
          </cell>
        </row>
      </sheetData>
      <sheetData sheetId="21089">
        <row r="9">
          <cell r="A9" t="str">
            <v>A</v>
          </cell>
        </row>
      </sheetData>
      <sheetData sheetId="21090">
        <row r="9">
          <cell r="A9" t="str">
            <v>A</v>
          </cell>
        </row>
      </sheetData>
      <sheetData sheetId="21091">
        <row r="9">
          <cell r="A9" t="str">
            <v>A</v>
          </cell>
        </row>
      </sheetData>
      <sheetData sheetId="21092">
        <row r="9">
          <cell r="A9" t="str">
            <v>A</v>
          </cell>
        </row>
      </sheetData>
      <sheetData sheetId="21093">
        <row r="9">
          <cell r="A9" t="str">
            <v>A</v>
          </cell>
        </row>
      </sheetData>
      <sheetData sheetId="21094">
        <row r="9">
          <cell r="A9" t="str">
            <v>A</v>
          </cell>
        </row>
      </sheetData>
      <sheetData sheetId="21095">
        <row r="9">
          <cell r="A9" t="str">
            <v>A</v>
          </cell>
        </row>
      </sheetData>
      <sheetData sheetId="21096">
        <row r="9">
          <cell r="A9" t="str">
            <v>A</v>
          </cell>
        </row>
      </sheetData>
      <sheetData sheetId="21097">
        <row r="9">
          <cell r="A9" t="str">
            <v>A</v>
          </cell>
        </row>
      </sheetData>
      <sheetData sheetId="21098">
        <row r="9">
          <cell r="A9" t="str">
            <v>A</v>
          </cell>
        </row>
      </sheetData>
      <sheetData sheetId="21099">
        <row r="9">
          <cell r="A9" t="str">
            <v>A</v>
          </cell>
        </row>
      </sheetData>
      <sheetData sheetId="21100">
        <row r="9">
          <cell r="A9" t="str">
            <v>A</v>
          </cell>
        </row>
      </sheetData>
      <sheetData sheetId="21101">
        <row r="9">
          <cell r="A9" t="str">
            <v>A</v>
          </cell>
        </row>
      </sheetData>
      <sheetData sheetId="21102">
        <row r="9">
          <cell r="A9" t="str">
            <v>A</v>
          </cell>
        </row>
      </sheetData>
      <sheetData sheetId="21103">
        <row r="9">
          <cell r="A9" t="str">
            <v>A</v>
          </cell>
        </row>
      </sheetData>
      <sheetData sheetId="21104">
        <row r="9">
          <cell r="A9" t="str">
            <v>A</v>
          </cell>
        </row>
      </sheetData>
      <sheetData sheetId="21105">
        <row r="9">
          <cell r="A9" t="str">
            <v>A</v>
          </cell>
        </row>
      </sheetData>
      <sheetData sheetId="21106">
        <row r="9">
          <cell r="A9" t="str">
            <v>A</v>
          </cell>
        </row>
      </sheetData>
      <sheetData sheetId="21107">
        <row r="9">
          <cell r="A9" t="str">
            <v>A</v>
          </cell>
        </row>
      </sheetData>
      <sheetData sheetId="21108">
        <row r="9">
          <cell r="A9" t="str">
            <v>A</v>
          </cell>
        </row>
      </sheetData>
      <sheetData sheetId="21109">
        <row r="9">
          <cell r="A9" t="str">
            <v>A</v>
          </cell>
        </row>
      </sheetData>
      <sheetData sheetId="21110">
        <row r="9">
          <cell r="A9" t="str">
            <v>A</v>
          </cell>
        </row>
      </sheetData>
      <sheetData sheetId="21111">
        <row r="9">
          <cell r="A9" t="str">
            <v>A</v>
          </cell>
        </row>
      </sheetData>
      <sheetData sheetId="21112">
        <row r="9">
          <cell r="A9" t="str">
            <v>A</v>
          </cell>
        </row>
      </sheetData>
      <sheetData sheetId="21113">
        <row r="9">
          <cell r="A9" t="str">
            <v>A</v>
          </cell>
        </row>
      </sheetData>
      <sheetData sheetId="21114">
        <row r="9">
          <cell r="A9" t="str">
            <v>A</v>
          </cell>
        </row>
      </sheetData>
      <sheetData sheetId="21115">
        <row r="9">
          <cell r="A9" t="str">
            <v>A</v>
          </cell>
        </row>
      </sheetData>
      <sheetData sheetId="21116">
        <row r="9">
          <cell r="A9" t="str">
            <v>A</v>
          </cell>
        </row>
      </sheetData>
      <sheetData sheetId="21117">
        <row r="9">
          <cell r="A9" t="str">
            <v>A</v>
          </cell>
        </row>
      </sheetData>
      <sheetData sheetId="21118">
        <row r="9">
          <cell r="A9" t="str">
            <v>A</v>
          </cell>
        </row>
      </sheetData>
      <sheetData sheetId="21119">
        <row r="9">
          <cell r="A9" t="str">
            <v>A</v>
          </cell>
        </row>
      </sheetData>
      <sheetData sheetId="21120">
        <row r="9">
          <cell r="A9" t="str">
            <v>A</v>
          </cell>
        </row>
      </sheetData>
      <sheetData sheetId="21121">
        <row r="9">
          <cell r="A9" t="str">
            <v>A</v>
          </cell>
        </row>
      </sheetData>
      <sheetData sheetId="21122">
        <row r="9">
          <cell r="A9" t="str">
            <v>A</v>
          </cell>
        </row>
      </sheetData>
      <sheetData sheetId="21123">
        <row r="9">
          <cell r="A9" t="str">
            <v>A</v>
          </cell>
        </row>
      </sheetData>
      <sheetData sheetId="21124">
        <row r="9">
          <cell r="A9" t="str">
            <v>A</v>
          </cell>
        </row>
      </sheetData>
      <sheetData sheetId="21125">
        <row r="9">
          <cell r="A9" t="str">
            <v>A</v>
          </cell>
        </row>
      </sheetData>
      <sheetData sheetId="21126">
        <row r="9">
          <cell r="A9" t="str">
            <v>A</v>
          </cell>
        </row>
      </sheetData>
      <sheetData sheetId="21127">
        <row r="9">
          <cell r="A9" t="str">
            <v>A</v>
          </cell>
        </row>
      </sheetData>
      <sheetData sheetId="21128">
        <row r="9">
          <cell r="A9" t="str">
            <v>A</v>
          </cell>
        </row>
      </sheetData>
      <sheetData sheetId="21129">
        <row r="9">
          <cell r="A9" t="str">
            <v>A</v>
          </cell>
        </row>
      </sheetData>
      <sheetData sheetId="21130">
        <row r="9">
          <cell r="A9" t="str">
            <v>A</v>
          </cell>
        </row>
      </sheetData>
      <sheetData sheetId="21131">
        <row r="9">
          <cell r="A9" t="str">
            <v>A</v>
          </cell>
        </row>
      </sheetData>
      <sheetData sheetId="21132">
        <row r="9">
          <cell r="A9" t="str">
            <v>A</v>
          </cell>
        </row>
      </sheetData>
      <sheetData sheetId="21133">
        <row r="9">
          <cell r="A9" t="str">
            <v>A</v>
          </cell>
        </row>
      </sheetData>
      <sheetData sheetId="21134">
        <row r="9">
          <cell r="A9" t="str">
            <v>A</v>
          </cell>
        </row>
      </sheetData>
      <sheetData sheetId="21135">
        <row r="9">
          <cell r="A9" t="str">
            <v>A</v>
          </cell>
        </row>
      </sheetData>
      <sheetData sheetId="21136">
        <row r="9">
          <cell r="A9" t="str">
            <v>A</v>
          </cell>
        </row>
      </sheetData>
      <sheetData sheetId="21137">
        <row r="9">
          <cell r="A9" t="str">
            <v>A</v>
          </cell>
        </row>
      </sheetData>
      <sheetData sheetId="21138">
        <row r="9">
          <cell r="A9" t="str">
            <v>A</v>
          </cell>
        </row>
      </sheetData>
      <sheetData sheetId="21139">
        <row r="9">
          <cell r="A9" t="str">
            <v>A</v>
          </cell>
        </row>
      </sheetData>
      <sheetData sheetId="21140">
        <row r="9">
          <cell r="A9" t="str">
            <v>A</v>
          </cell>
        </row>
      </sheetData>
      <sheetData sheetId="21141">
        <row r="9">
          <cell r="A9" t="str">
            <v>A</v>
          </cell>
        </row>
      </sheetData>
      <sheetData sheetId="21142">
        <row r="9">
          <cell r="A9" t="str">
            <v>A</v>
          </cell>
        </row>
      </sheetData>
      <sheetData sheetId="21143">
        <row r="9">
          <cell r="A9" t="str">
            <v>A</v>
          </cell>
        </row>
      </sheetData>
      <sheetData sheetId="21144">
        <row r="9">
          <cell r="A9" t="str">
            <v>A</v>
          </cell>
        </row>
      </sheetData>
      <sheetData sheetId="21145">
        <row r="9">
          <cell r="A9" t="str">
            <v>A</v>
          </cell>
        </row>
      </sheetData>
      <sheetData sheetId="21146">
        <row r="9">
          <cell r="A9" t="str">
            <v>A</v>
          </cell>
        </row>
      </sheetData>
      <sheetData sheetId="21147">
        <row r="9">
          <cell r="A9" t="str">
            <v>A</v>
          </cell>
        </row>
      </sheetData>
      <sheetData sheetId="21148">
        <row r="9">
          <cell r="A9" t="str">
            <v>A</v>
          </cell>
        </row>
      </sheetData>
      <sheetData sheetId="21149">
        <row r="9">
          <cell r="A9" t="str">
            <v>A</v>
          </cell>
        </row>
      </sheetData>
      <sheetData sheetId="21150">
        <row r="9">
          <cell r="A9" t="str">
            <v>A</v>
          </cell>
        </row>
      </sheetData>
      <sheetData sheetId="21151">
        <row r="9">
          <cell r="A9" t="str">
            <v>A</v>
          </cell>
        </row>
      </sheetData>
      <sheetData sheetId="21152">
        <row r="9">
          <cell r="A9" t="str">
            <v>A</v>
          </cell>
        </row>
      </sheetData>
      <sheetData sheetId="21153">
        <row r="9">
          <cell r="A9" t="str">
            <v>A</v>
          </cell>
        </row>
      </sheetData>
      <sheetData sheetId="21154">
        <row r="9">
          <cell r="A9" t="str">
            <v>A</v>
          </cell>
        </row>
      </sheetData>
      <sheetData sheetId="21155">
        <row r="9">
          <cell r="A9" t="str">
            <v>A</v>
          </cell>
        </row>
      </sheetData>
      <sheetData sheetId="21156">
        <row r="9">
          <cell r="A9" t="str">
            <v>A</v>
          </cell>
        </row>
      </sheetData>
      <sheetData sheetId="21157">
        <row r="9">
          <cell r="A9" t="str">
            <v>A</v>
          </cell>
        </row>
      </sheetData>
      <sheetData sheetId="21158">
        <row r="9">
          <cell r="A9" t="str">
            <v>A</v>
          </cell>
        </row>
      </sheetData>
      <sheetData sheetId="21159">
        <row r="9">
          <cell r="A9" t="str">
            <v>A</v>
          </cell>
        </row>
      </sheetData>
      <sheetData sheetId="21160">
        <row r="9">
          <cell r="A9" t="str">
            <v>A</v>
          </cell>
        </row>
      </sheetData>
      <sheetData sheetId="21161">
        <row r="9">
          <cell r="A9" t="str">
            <v>A</v>
          </cell>
        </row>
      </sheetData>
      <sheetData sheetId="21162">
        <row r="9">
          <cell r="A9" t="str">
            <v>A</v>
          </cell>
        </row>
      </sheetData>
      <sheetData sheetId="21163">
        <row r="9">
          <cell r="A9" t="str">
            <v>A</v>
          </cell>
        </row>
      </sheetData>
      <sheetData sheetId="21164">
        <row r="9">
          <cell r="A9" t="str">
            <v>A</v>
          </cell>
        </row>
      </sheetData>
      <sheetData sheetId="21165">
        <row r="9">
          <cell r="A9" t="str">
            <v>A</v>
          </cell>
        </row>
      </sheetData>
      <sheetData sheetId="21166">
        <row r="9">
          <cell r="A9" t="str">
            <v>A</v>
          </cell>
        </row>
      </sheetData>
      <sheetData sheetId="21167">
        <row r="9">
          <cell r="A9" t="str">
            <v>A</v>
          </cell>
        </row>
      </sheetData>
      <sheetData sheetId="21168">
        <row r="9">
          <cell r="A9" t="str">
            <v>A</v>
          </cell>
        </row>
      </sheetData>
      <sheetData sheetId="21169">
        <row r="9">
          <cell r="A9" t="str">
            <v>A</v>
          </cell>
        </row>
      </sheetData>
      <sheetData sheetId="21170">
        <row r="9">
          <cell r="A9" t="str">
            <v>A</v>
          </cell>
        </row>
      </sheetData>
      <sheetData sheetId="21171">
        <row r="9">
          <cell r="A9" t="str">
            <v>A</v>
          </cell>
        </row>
      </sheetData>
      <sheetData sheetId="21172">
        <row r="9">
          <cell r="A9" t="str">
            <v>A</v>
          </cell>
        </row>
      </sheetData>
      <sheetData sheetId="21173">
        <row r="9">
          <cell r="A9" t="str">
            <v>A</v>
          </cell>
        </row>
      </sheetData>
      <sheetData sheetId="21174">
        <row r="9">
          <cell r="A9" t="str">
            <v>A</v>
          </cell>
        </row>
      </sheetData>
      <sheetData sheetId="21175">
        <row r="9">
          <cell r="A9" t="str">
            <v>A</v>
          </cell>
        </row>
      </sheetData>
      <sheetData sheetId="21176">
        <row r="9">
          <cell r="A9" t="str">
            <v>A</v>
          </cell>
        </row>
      </sheetData>
      <sheetData sheetId="21177">
        <row r="9">
          <cell r="A9" t="str">
            <v>A</v>
          </cell>
        </row>
      </sheetData>
      <sheetData sheetId="21178">
        <row r="9">
          <cell r="A9" t="str">
            <v>A</v>
          </cell>
        </row>
      </sheetData>
      <sheetData sheetId="21179">
        <row r="9">
          <cell r="A9" t="str">
            <v>A</v>
          </cell>
        </row>
      </sheetData>
      <sheetData sheetId="21180">
        <row r="9">
          <cell r="A9" t="str">
            <v>A</v>
          </cell>
        </row>
      </sheetData>
      <sheetData sheetId="21181">
        <row r="9">
          <cell r="A9" t="str">
            <v>A</v>
          </cell>
        </row>
      </sheetData>
      <sheetData sheetId="21182">
        <row r="9">
          <cell r="A9" t="str">
            <v>A</v>
          </cell>
        </row>
      </sheetData>
      <sheetData sheetId="21183">
        <row r="9">
          <cell r="A9" t="str">
            <v>A</v>
          </cell>
        </row>
      </sheetData>
      <sheetData sheetId="21184">
        <row r="9">
          <cell r="A9" t="str">
            <v>A</v>
          </cell>
        </row>
      </sheetData>
      <sheetData sheetId="21185">
        <row r="9">
          <cell r="A9" t="str">
            <v>A</v>
          </cell>
        </row>
      </sheetData>
      <sheetData sheetId="21186">
        <row r="9">
          <cell r="A9" t="str">
            <v>A</v>
          </cell>
        </row>
      </sheetData>
      <sheetData sheetId="21187">
        <row r="9">
          <cell r="A9" t="str">
            <v>A</v>
          </cell>
        </row>
      </sheetData>
      <sheetData sheetId="21188">
        <row r="9">
          <cell r="A9" t="str">
            <v>A</v>
          </cell>
        </row>
      </sheetData>
      <sheetData sheetId="21189">
        <row r="9">
          <cell r="A9" t="str">
            <v>A</v>
          </cell>
        </row>
      </sheetData>
      <sheetData sheetId="21190">
        <row r="9">
          <cell r="A9" t="str">
            <v>A</v>
          </cell>
        </row>
      </sheetData>
      <sheetData sheetId="21191">
        <row r="9">
          <cell r="A9" t="str">
            <v>A</v>
          </cell>
        </row>
      </sheetData>
      <sheetData sheetId="21192">
        <row r="9">
          <cell r="A9" t="str">
            <v>A</v>
          </cell>
        </row>
      </sheetData>
      <sheetData sheetId="21193">
        <row r="9">
          <cell r="A9" t="str">
            <v>A</v>
          </cell>
        </row>
      </sheetData>
      <sheetData sheetId="21194">
        <row r="9">
          <cell r="A9" t="str">
            <v>A</v>
          </cell>
        </row>
      </sheetData>
      <sheetData sheetId="21195">
        <row r="9">
          <cell r="A9" t="str">
            <v>A</v>
          </cell>
        </row>
      </sheetData>
      <sheetData sheetId="21196">
        <row r="9">
          <cell r="A9" t="str">
            <v>A</v>
          </cell>
        </row>
      </sheetData>
      <sheetData sheetId="21197">
        <row r="9">
          <cell r="A9" t="str">
            <v>A</v>
          </cell>
        </row>
      </sheetData>
      <sheetData sheetId="21198">
        <row r="9">
          <cell r="A9" t="str">
            <v>A</v>
          </cell>
        </row>
      </sheetData>
      <sheetData sheetId="21199">
        <row r="9">
          <cell r="A9" t="str">
            <v>A</v>
          </cell>
        </row>
      </sheetData>
      <sheetData sheetId="21200">
        <row r="9">
          <cell r="A9" t="str">
            <v>A</v>
          </cell>
        </row>
      </sheetData>
      <sheetData sheetId="21201">
        <row r="9">
          <cell r="A9" t="str">
            <v>A</v>
          </cell>
        </row>
      </sheetData>
      <sheetData sheetId="21202">
        <row r="9">
          <cell r="A9" t="str">
            <v>A</v>
          </cell>
        </row>
      </sheetData>
      <sheetData sheetId="21203">
        <row r="9">
          <cell r="A9" t="str">
            <v>A</v>
          </cell>
        </row>
      </sheetData>
      <sheetData sheetId="21204">
        <row r="9">
          <cell r="A9" t="str">
            <v>A</v>
          </cell>
        </row>
      </sheetData>
      <sheetData sheetId="21205">
        <row r="9">
          <cell r="A9" t="str">
            <v>A</v>
          </cell>
        </row>
      </sheetData>
      <sheetData sheetId="21206">
        <row r="9">
          <cell r="A9" t="str">
            <v>A</v>
          </cell>
        </row>
      </sheetData>
      <sheetData sheetId="21207">
        <row r="9">
          <cell r="A9" t="str">
            <v>A</v>
          </cell>
        </row>
      </sheetData>
      <sheetData sheetId="21208">
        <row r="9">
          <cell r="A9" t="str">
            <v>A</v>
          </cell>
        </row>
      </sheetData>
      <sheetData sheetId="21209">
        <row r="9">
          <cell r="A9" t="str">
            <v>A</v>
          </cell>
        </row>
      </sheetData>
      <sheetData sheetId="21210">
        <row r="9">
          <cell r="A9" t="str">
            <v>A</v>
          </cell>
        </row>
      </sheetData>
      <sheetData sheetId="21211">
        <row r="9">
          <cell r="A9" t="str">
            <v>A</v>
          </cell>
        </row>
      </sheetData>
      <sheetData sheetId="21212">
        <row r="9">
          <cell r="A9" t="str">
            <v>A</v>
          </cell>
        </row>
      </sheetData>
      <sheetData sheetId="21213" refreshError="1"/>
      <sheetData sheetId="21214" refreshError="1"/>
      <sheetData sheetId="21215" refreshError="1"/>
      <sheetData sheetId="21216" refreshError="1"/>
      <sheetData sheetId="21217" refreshError="1"/>
      <sheetData sheetId="21218" refreshError="1"/>
      <sheetData sheetId="21219" refreshError="1"/>
      <sheetData sheetId="21220" refreshError="1"/>
      <sheetData sheetId="21221" refreshError="1"/>
      <sheetData sheetId="21222" refreshError="1"/>
      <sheetData sheetId="21223" refreshError="1"/>
      <sheetData sheetId="21224" refreshError="1"/>
      <sheetData sheetId="21225" refreshError="1"/>
      <sheetData sheetId="21226" refreshError="1"/>
      <sheetData sheetId="21227" refreshError="1"/>
      <sheetData sheetId="21228" refreshError="1"/>
      <sheetData sheetId="21229" refreshError="1"/>
      <sheetData sheetId="21230" refreshError="1"/>
      <sheetData sheetId="21231" refreshError="1"/>
      <sheetData sheetId="21232" refreshError="1"/>
      <sheetData sheetId="21233" refreshError="1"/>
      <sheetData sheetId="21234" refreshError="1"/>
      <sheetData sheetId="21235" refreshError="1"/>
      <sheetData sheetId="21236" refreshError="1"/>
      <sheetData sheetId="21237" refreshError="1"/>
      <sheetData sheetId="21238" refreshError="1"/>
      <sheetData sheetId="21239" refreshError="1"/>
      <sheetData sheetId="21240" refreshError="1"/>
      <sheetData sheetId="21241" refreshError="1"/>
      <sheetData sheetId="21242" refreshError="1"/>
      <sheetData sheetId="21243" refreshError="1"/>
      <sheetData sheetId="21244" refreshError="1"/>
      <sheetData sheetId="21245" refreshError="1"/>
      <sheetData sheetId="21246" refreshError="1"/>
      <sheetData sheetId="21247" refreshError="1"/>
      <sheetData sheetId="21248" refreshError="1"/>
      <sheetData sheetId="21249" refreshError="1"/>
      <sheetData sheetId="21250" refreshError="1"/>
      <sheetData sheetId="21251" refreshError="1"/>
      <sheetData sheetId="21252" refreshError="1"/>
      <sheetData sheetId="21253" refreshError="1"/>
      <sheetData sheetId="21254" refreshError="1"/>
      <sheetData sheetId="21255" refreshError="1"/>
      <sheetData sheetId="21256" refreshError="1"/>
      <sheetData sheetId="21257" refreshError="1"/>
      <sheetData sheetId="21258" refreshError="1"/>
      <sheetData sheetId="21259" refreshError="1"/>
      <sheetData sheetId="21260" refreshError="1"/>
      <sheetData sheetId="21261" refreshError="1"/>
      <sheetData sheetId="21262" refreshError="1"/>
      <sheetData sheetId="21263" refreshError="1"/>
      <sheetData sheetId="21264" refreshError="1"/>
      <sheetData sheetId="21265" refreshError="1"/>
      <sheetData sheetId="21266" refreshError="1"/>
      <sheetData sheetId="21267" refreshError="1"/>
      <sheetData sheetId="21268" refreshError="1"/>
      <sheetData sheetId="21269" refreshError="1"/>
      <sheetData sheetId="21270" refreshError="1"/>
      <sheetData sheetId="21271" refreshError="1"/>
      <sheetData sheetId="21272" refreshError="1"/>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 sheetId="21385" refreshError="1"/>
      <sheetData sheetId="21386" refreshError="1"/>
      <sheetData sheetId="21387" refreshError="1"/>
      <sheetData sheetId="21388" refreshError="1"/>
      <sheetData sheetId="21389" refreshError="1"/>
      <sheetData sheetId="21390" refreshError="1"/>
      <sheetData sheetId="21391" refreshError="1"/>
      <sheetData sheetId="21392" refreshError="1"/>
      <sheetData sheetId="21393" refreshError="1"/>
      <sheetData sheetId="21394" refreshError="1"/>
      <sheetData sheetId="21395" refreshError="1"/>
      <sheetData sheetId="21396" refreshError="1"/>
      <sheetData sheetId="21397" refreshError="1"/>
      <sheetData sheetId="21398" refreshError="1"/>
      <sheetData sheetId="21399" refreshError="1"/>
      <sheetData sheetId="21400" refreshError="1"/>
      <sheetData sheetId="21401" refreshError="1"/>
      <sheetData sheetId="21402" refreshError="1"/>
      <sheetData sheetId="21403" refreshError="1"/>
      <sheetData sheetId="21404" refreshError="1"/>
      <sheetData sheetId="21405" refreshError="1"/>
      <sheetData sheetId="21406" refreshError="1"/>
      <sheetData sheetId="21407" refreshError="1"/>
      <sheetData sheetId="21408" refreshError="1"/>
      <sheetData sheetId="21409" refreshError="1"/>
      <sheetData sheetId="21410" refreshError="1"/>
      <sheetData sheetId="21411" refreshError="1"/>
      <sheetData sheetId="21412" refreshError="1"/>
      <sheetData sheetId="21413" refreshError="1"/>
      <sheetData sheetId="21414" refreshError="1"/>
      <sheetData sheetId="21415" refreshError="1"/>
      <sheetData sheetId="21416" refreshError="1"/>
      <sheetData sheetId="21417" refreshError="1"/>
      <sheetData sheetId="21418" refreshError="1"/>
      <sheetData sheetId="21419" refreshError="1"/>
      <sheetData sheetId="21420" refreshError="1"/>
      <sheetData sheetId="21421" refreshError="1"/>
      <sheetData sheetId="21422" refreshError="1"/>
      <sheetData sheetId="21423" refreshError="1"/>
      <sheetData sheetId="21424" refreshError="1"/>
      <sheetData sheetId="21425" refreshError="1"/>
      <sheetData sheetId="21426" refreshError="1"/>
      <sheetData sheetId="21427" refreshError="1"/>
      <sheetData sheetId="21428" refreshError="1"/>
      <sheetData sheetId="21429" refreshError="1"/>
      <sheetData sheetId="21430" refreshError="1"/>
      <sheetData sheetId="21431" refreshError="1"/>
      <sheetData sheetId="21432" refreshError="1"/>
      <sheetData sheetId="21433" refreshError="1"/>
      <sheetData sheetId="21434" refreshError="1"/>
      <sheetData sheetId="21435" refreshError="1"/>
      <sheetData sheetId="21436" refreshError="1"/>
      <sheetData sheetId="21437" refreshError="1"/>
      <sheetData sheetId="21438" refreshError="1"/>
      <sheetData sheetId="21439" refreshError="1"/>
      <sheetData sheetId="21440" refreshError="1"/>
      <sheetData sheetId="21441" refreshError="1"/>
      <sheetData sheetId="21442" refreshError="1"/>
      <sheetData sheetId="21443" refreshError="1"/>
      <sheetData sheetId="21444" refreshError="1"/>
      <sheetData sheetId="21445" refreshError="1"/>
      <sheetData sheetId="21446" refreshError="1"/>
      <sheetData sheetId="21447" refreshError="1"/>
      <sheetData sheetId="21448" refreshError="1"/>
      <sheetData sheetId="21449" refreshError="1"/>
      <sheetData sheetId="21450" refreshError="1"/>
      <sheetData sheetId="21451" refreshError="1"/>
      <sheetData sheetId="21452" refreshError="1"/>
      <sheetData sheetId="21453" refreshError="1"/>
      <sheetData sheetId="21454" refreshError="1"/>
      <sheetData sheetId="21455" refreshError="1"/>
      <sheetData sheetId="21456" refreshError="1"/>
      <sheetData sheetId="21457" refreshError="1"/>
      <sheetData sheetId="21458" refreshError="1"/>
      <sheetData sheetId="21459" refreshError="1"/>
      <sheetData sheetId="21460" refreshError="1"/>
      <sheetData sheetId="21461" refreshError="1"/>
      <sheetData sheetId="21462" refreshError="1"/>
      <sheetData sheetId="21463" refreshError="1"/>
      <sheetData sheetId="21464" refreshError="1"/>
      <sheetData sheetId="21465" refreshError="1"/>
      <sheetData sheetId="21466" refreshError="1"/>
      <sheetData sheetId="21467" refreshError="1"/>
      <sheetData sheetId="21468" refreshError="1"/>
      <sheetData sheetId="21469" refreshError="1"/>
      <sheetData sheetId="21470" refreshError="1"/>
      <sheetData sheetId="21471" refreshError="1"/>
      <sheetData sheetId="21472" refreshError="1"/>
      <sheetData sheetId="21473" refreshError="1"/>
      <sheetData sheetId="21474" refreshError="1"/>
      <sheetData sheetId="21475" refreshError="1"/>
      <sheetData sheetId="21476" refreshError="1"/>
      <sheetData sheetId="21477" refreshError="1"/>
      <sheetData sheetId="21478" refreshError="1"/>
      <sheetData sheetId="21479" refreshError="1"/>
      <sheetData sheetId="21480" refreshError="1"/>
      <sheetData sheetId="21481" refreshError="1"/>
      <sheetData sheetId="21482" refreshError="1"/>
      <sheetData sheetId="21483" refreshError="1"/>
      <sheetData sheetId="21484" refreshError="1"/>
      <sheetData sheetId="21485" refreshError="1"/>
      <sheetData sheetId="21486" refreshError="1"/>
      <sheetData sheetId="21487" refreshError="1"/>
      <sheetData sheetId="21488" refreshError="1"/>
      <sheetData sheetId="21489" refreshError="1"/>
      <sheetData sheetId="21490" refreshError="1"/>
      <sheetData sheetId="21491" refreshError="1"/>
      <sheetData sheetId="21492" refreshError="1"/>
      <sheetData sheetId="21493" refreshError="1"/>
      <sheetData sheetId="21494" refreshError="1"/>
      <sheetData sheetId="21495" refreshError="1"/>
      <sheetData sheetId="21496" refreshError="1"/>
      <sheetData sheetId="21497" refreshError="1"/>
      <sheetData sheetId="21498" refreshError="1"/>
      <sheetData sheetId="21499" refreshError="1"/>
      <sheetData sheetId="21500" refreshError="1"/>
      <sheetData sheetId="21501" refreshError="1"/>
      <sheetData sheetId="21502" refreshError="1"/>
      <sheetData sheetId="21503" refreshError="1"/>
      <sheetData sheetId="21504" refreshError="1"/>
      <sheetData sheetId="21505" refreshError="1"/>
      <sheetData sheetId="21506" refreshError="1"/>
      <sheetData sheetId="21507" refreshError="1"/>
      <sheetData sheetId="21508" refreshError="1"/>
      <sheetData sheetId="21509" refreshError="1"/>
      <sheetData sheetId="21510" refreshError="1"/>
      <sheetData sheetId="21511" refreshError="1"/>
      <sheetData sheetId="21512" refreshError="1"/>
      <sheetData sheetId="21513" refreshError="1"/>
      <sheetData sheetId="21514" refreshError="1"/>
      <sheetData sheetId="21515" refreshError="1"/>
      <sheetData sheetId="21516" refreshError="1"/>
      <sheetData sheetId="21517" refreshError="1"/>
      <sheetData sheetId="21518" refreshError="1"/>
      <sheetData sheetId="21519" refreshError="1"/>
      <sheetData sheetId="21520" refreshError="1"/>
      <sheetData sheetId="21521" refreshError="1"/>
      <sheetData sheetId="21522" refreshError="1"/>
      <sheetData sheetId="21523" refreshError="1"/>
      <sheetData sheetId="21524" refreshError="1"/>
      <sheetData sheetId="21525" refreshError="1"/>
      <sheetData sheetId="21526" refreshError="1"/>
      <sheetData sheetId="21527" refreshError="1"/>
      <sheetData sheetId="21528" refreshError="1"/>
      <sheetData sheetId="21529" refreshError="1"/>
      <sheetData sheetId="21530" refreshError="1"/>
      <sheetData sheetId="21531" refreshError="1"/>
      <sheetData sheetId="21532" refreshError="1"/>
      <sheetData sheetId="21533" refreshError="1"/>
      <sheetData sheetId="21534" refreshError="1"/>
      <sheetData sheetId="21535" refreshError="1"/>
      <sheetData sheetId="21536" refreshError="1"/>
      <sheetData sheetId="21537" refreshError="1"/>
      <sheetData sheetId="21538" refreshError="1"/>
      <sheetData sheetId="21539" refreshError="1"/>
      <sheetData sheetId="21540" refreshError="1"/>
      <sheetData sheetId="21541" refreshError="1"/>
      <sheetData sheetId="21542" refreshError="1"/>
      <sheetData sheetId="21543" refreshError="1"/>
      <sheetData sheetId="21544" refreshError="1"/>
      <sheetData sheetId="21545" refreshError="1"/>
      <sheetData sheetId="21546" refreshError="1"/>
      <sheetData sheetId="21547" refreshError="1"/>
      <sheetData sheetId="21548" refreshError="1"/>
      <sheetData sheetId="21549" refreshError="1"/>
      <sheetData sheetId="21550" refreshError="1"/>
      <sheetData sheetId="21551" refreshError="1"/>
      <sheetData sheetId="21552" refreshError="1"/>
      <sheetData sheetId="21553" refreshError="1"/>
      <sheetData sheetId="21554" refreshError="1"/>
      <sheetData sheetId="21555" refreshError="1"/>
      <sheetData sheetId="21556" refreshError="1"/>
      <sheetData sheetId="21557" refreshError="1"/>
      <sheetData sheetId="21558" refreshError="1"/>
      <sheetData sheetId="21559" refreshError="1"/>
      <sheetData sheetId="21560" refreshError="1"/>
      <sheetData sheetId="21561" refreshError="1"/>
      <sheetData sheetId="21562" refreshError="1"/>
      <sheetData sheetId="21563" refreshError="1"/>
      <sheetData sheetId="21564" refreshError="1"/>
      <sheetData sheetId="21565" refreshError="1"/>
      <sheetData sheetId="21566" refreshError="1"/>
      <sheetData sheetId="21567" refreshError="1"/>
      <sheetData sheetId="21568" refreshError="1"/>
      <sheetData sheetId="21569" refreshError="1"/>
      <sheetData sheetId="21570" refreshError="1"/>
      <sheetData sheetId="21571" refreshError="1"/>
      <sheetData sheetId="21572" refreshError="1"/>
      <sheetData sheetId="21573" refreshError="1"/>
      <sheetData sheetId="21574" refreshError="1"/>
      <sheetData sheetId="21575" refreshError="1"/>
      <sheetData sheetId="21576" refreshError="1"/>
      <sheetData sheetId="21577" refreshError="1"/>
      <sheetData sheetId="21578" refreshError="1"/>
      <sheetData sheetId="21579" refreshError="1"/>
      <sheetData sheetId="21580" refreshError="1"/>
      <sheetData sheetId="21581" refreshError="1"/>
      <sheetData sheetId="21582" refreshError="1"/>
      <sheetData sheetId="21583" refreshError="1"/>
      <sheetData sheetId="21584" refreshError="1"/>
      <sheetData sheetId="21585" refreshError="1"/>
      <sheetData sheetId="21586" refreshError="1"/>
      <sheetData sheetId="21587" refreshError="1"/>
      <sheetData sheetId="21588" refreshError="1"/>
      <sheetData sheetId="21589" refreshError="1"/>
      <sheetData sheetId="21590" refreshError="1"/>
      <sheetData sheetId="21591" refreshError="1"/>
      <sheetData sheetId="21592" refreshError="1"/>
      <sheetData sheetId="21593" refreshError="1"/>
      <sheetData sheetId="21594" refreshError="1"/>
      <sheetData sheetId="21595" refreshError="1"/>
      <sheetData sheetId="21596" refreshError="1"/>
      <sheetData sheetId="21597" refreshError="1"/>
      <sheetData sheetId="21598" refreshError="1"/>
      <sheetData sheetId="21599" refreshError="1"/>
      <sheetData sheetId="21600" refreshError="1"/>
      <sheetData sheetId="21601" refreshError="1"/>
      <sheetData sheetId="21602" refreshError="1"/>
      <sheetData sheetId="21603" refreshError="1"/>
      <sheetData sheetId="21604" refreshError="1"/>
      <sheetData sheetId="21605" refreshError="1"/>
      <sheetData sheetId="21606" refreshError="1"/>
      <sheetData sheetId="21607" refreshError="1"/>
      <sheetData sheetId="21608" refreshError="1"/>
      <sheetData sheetId="21609" refreshError="1"/>
      <sheetData sheetId="21610" refreshError="1"/>
      <sheetData sheetId="21611" refreshError="1"/>
      <sheetData sheetId="21612" refreshError="1"/>
      <sheetData sheetId="21613" refreshError="1"/>
      <sheetData sheetId="21614" refreshError="1"/>
      <sheetData sheetId="21615" refreshError="1"/>
      <sheetData sheetId="21616" refreshError="1"/>
      <sheetData sheetId="21617" refreshError="1"/>
      <sheetData sheetId="21618" refreshError="1"/>
      <sheetData sheetId="21619" refreshError="1"/>
      <sheetData sheetId="21620" refreshError="1"/>
      <sheetData sheetId="21621" refreshError="1"/>
      <sheetData sheetId="21622" refreshError="1"/>
      <sheetData sheetId="21623" refreshError="1"/>
      <sheetData sheetId="21624" refreshError="1"/>
      <sheetData sheetId="21625" refreshError="1"/>
      <sheetData sheetId="21626" refreshError="1"/>
      <sheetData sheetId="21627" refreshError="1"/>
      <sheetData sheetId="21628" refreshError="1"/>
      <sheetData sheetId="21629" refreshError="1"/>
      <sheetData sheetId="21630" refreshError="1"/>
      <sheetData sheetId="21631" refreshError="1"/>
      <sheetData sheetId="21632" refreshError="1"/>
      <sheetData sheetId="21633" refreshError="1"/>
      <sheetData sheetId="21634" refreshError="1"/>
      <sheetData sheetId="21635" refreshError="1"/>
      <sheetData sheetId="21636" refreshError="1"/>
      <sheetData sheetId="21637" refreshError="1"/>
      <sheetData sheetId="21638" refreshError="1"/>
      <sheetData sheetId="21639" refreshError="1"/>
      <sheetData sheetId="21640" refreshError="1"/>
      <sheetData sheetId="21641" refreshError="1"/>
      <sheetData sheetId="21642" refreshError="1"/>
      <sheetData sheetId="21643" refreshError="1"/>
      <sheetData sheetId="21644" refreshError="1"/>
      <sheetData sheetId="21645" refreshError="1"/>
      <sheetData sheetId="21646" refreshError="1"/>
      <sheetData sheetId="21647" refreshError="1"/>
      <sheetData sheetId="21648" refreshError="1"/>
      <sheetData sheetId="21649" refreshError="1"/>
      <sheetData sheetId="21650" refreshError="1"/>
      <sheetData sheetId="21651" refreshError="1"/>
      <sheetData sheetId="21652" refreshError="1"/>
      <sheetData sheetId="21653" refreshError="1"/>
      <sheetData sheetId="21654" refreshError="1"/>
      <sheetData sheetId="21655" refreshError="1"/>
      <sheetData sheetId="21656" refreshError="1"/>
      <sheetData sheetId="21657" refreshError="1"/>
      <sheetData sheetId="21658" refreshError="1"/>
      <sheetData sheetId="21659" refreshError="1"/>
      <sheetData sheetId="21660" refreshError="1"/>
      <sheetData sheetId="21661" refreshError="1"/>
      <sheetData sheetId="21662" refreshError="1"/>
      <sheetData sheetId="21663" refreshError="1"/>
      <sheetData sheetId="21664" refreshError="1"/>
      <sheetData sheetId="21665" refreshError="1"/>
      <sheetData sheetId="21666" refreshError="1"/>
      <sheetData sheetId="21667" refreshError="1"/>
      <sheetData sheetId="21668" refreshError="1"/>
      <sheetData sheetId="21669" refreshError="1"/>
      <sheetData sheetId="21670" refreshError="1"/>
      <sheetData sheetId="21671" refreshError="1"/>
      <sheetData sheetId="21672" refreshError="1"/>
      <sheetData sheetId="21673" refreshError="1"/>
      <sheetData sheetId="21674" refreshError="1"/>
      <sheetData sheetId="21675" refreshError="1"/>
      <sheetData sheetId="21676" refreshError="1"/>
      <sheetData sheetId="21677" refreshError="1"/>
      <sheetData sheetId="21678" refreshError="1"/>
      <sheetData sheetId="21679" refreshError="1"/>
      <sheetData sheetId="21680" refreshError="1"/>
      <sheetData sheetId="21681" refreshError="1"/>
      <sheetData sheetId="21682" refreshError="1"/>
      <sheetData sheetId="21683" refreshError="1"/>
      <sheetData sheetId="21684" refreshError="1"/>
      <sheetData sheetId="21685" refreshError="1"/>
      <sheetData sheetId="21686" refreshError="1"/>
      <sheetData sheetId="21687" refreshError="1"/>
      <sheetData sheetId="21688" refreshError="1"/>
      <sheetData sheetId="21689" refreshError="1"/>
      <sheetData sheetId="21690" refreshError="1"/>
      <sheetData sheetId="21691" refreshError="1"/>
      <sheetData sheetId="21692" refreshError="1"/>
      <sheetData sheetId="21693" refreshError="1"/>
      <sheetData sheetId="21694" refreshError="1"/>
      <sheetData sheetId="21695" refreshError="1"/>
      <sheetData sheetId="21696" refreshError="1"/>
      <sheetData sheetId="21697" refreshError="1"/>
      <sheetData sheetId="21698" refreshError="1"/>
      <sheetData sheetId="21699" refreshError="1"/>
      <sheetData sheetId="21700" refreshError="1"/>
      <sheetData sheetId="21701" refreshError="1"/>
      <sheetData sheetId="21702" refreshError="1"/>
      <sheetData sheetId="21703" refreshError="1"/>
      <sheetData sheetId="21704" refreshError="1"/>
      <sheetData sheetId="21705" refreshError="1"/>
      <sheetData sheetId="21706" refreshError="1"/>
      <sheetData sheetId="21707" refreshError="1"/>
      <sheetData sheetId="21708" refreshError="1"/>
      <sheetData sheetId="21709" refreshError="1"/>
      <sheetData sheetId="21710" refreshError="1"/>
      <sheetData sheetId="21711" refreshError="1"/>
      <sheetData sheetId="21712" refreshError="1"/>
      <sheetData sheetId="21713" refreshError="1"/>
      <sheetData sheetId="21714" refreshError="1"/>
      <sheetData sheetId="21715" refreshError="1"/>
      <sheetData sheetId="21716" refreshError="1"/>
      <sheetData sheetId="21717" refreshError="1"/>
      <sheetData sheetId="21718" refreshError="1"/>
      <sheetData sheetId="21719" refreshError="1"/>
      <sheetData sheetId="21720" refreshError="1"/>
      <sheetData sheetId="21721" refreshError="1"/>
      <sheetData sheetId="21722" refreshError="1"/>
      <sheetData sheetId="21723" refreshError="1"/>
      <sheetData sheetId="21724" refreshError="1"/>
      <sheetData sheetId="21725" refreshError="1"/>
      <sheetData sheetId="21726" refreshError="1"/>
      <sheetData sheetId="21727" refreshError="1"/>
      <sheetData sheetId="21728" refreshError="1"/>
      <sheetData sheetId="21729" refreshError="1"/>
      <sheetData sheetId="21730" refreshError="1"/>
      <sheetData sheetId="21731" refreshError="1"/>
      <sheetData sheetId="21732" refreshError="1"/>
      <sheetData sheetId="21733" refreshError="1"/>
      <sheetData sheetId="21734" refreshError="1"/>
      <sheetData sheetId="21735" refreshError="1"/>
      <sheetData sheetId="21736" refreshError="1"/>
      <sheetData sheetId="21737" refreshError="1"/>
      <sheetData sheetId="21738" refreshError="1"/>
      <sheetData sheetId="21739" refreshError="1"/>
      <sheetData sheetId="21740" refreshError="1"/>
      <sheetData sheetId="21741" refreshError="1"/>
      <sheetData sheetId="21742" refreshError="1"/>
      <sheetData sheetId="21743" refreshError="1"/>
      <sheetData sheetId="21744" refreshError="1"/>
      <sheetData sheetId="21745" refreshError="1"/>
      <sheetData sheetId="21746" refreshError="1"/>
      <sheetData sheetId="21747" refreshError="1"/>
      <sheetData sheetId="21748" refreshError="1"/>
      <sheetData sheetId="21749" refreshError="1"/>
      <sheetData sheetId="21750" refreshError="1"/>
      <sheetData sheetId="21751" refreshError="1"/>
      <sheetData sheetId="21752" refreshError="1"/>
      <sheetData sheetId="21753" refreshError="1"/>
      <sheetData sheetId="21754" refreshError="1"/>
      <sheetData sheetId="21755" refreshError="1"/>
      <sheetData sheetId="21756" refreshError="1"/>
      <sheetData sheetId="21757" refreshError="1"/>
      <sheetData sheetId="21758" refreshError="1"/>
      <sheetData sheetId="21759" refreshError="1"/>
      <sheetData sheetId="21760" refreshError="1"/>
      <sheetData sheetId="21761" refreshError="1"/>
      <sheetData sheetId="21762" refreshError="1"/>
      <sheetData sheetId="21763" refreshError="1"/>
      <sheetData sheetId="21764" refreshError="1"/>
      <sheetData sheetId="21765" refreshError="1"/>
      <sheetData sheetId="21766" refreshError="1"/>
      <sheetData sheetId="21767" refreshError="1"/>
      <sheetData sheetId="21768" refreshError="1"/>
      <sheetData sheetId="21769" refreshError="1"/>
      <sheetData sheetId="21770" refreshError="1"/>
      <sheetData sheetId="21771" refreshError="1"/>
      <sheetData sheetId="21772" refreshError="1"/>
      <sheetData sheetId="21773" refreshError="1"/>
      <sheetData sheetId="21774" refreshError="1"/>
      <sheetData sheetId="21775" refreshError="1"/>
      <sheetData sheetId="21776" refreshError="1"/>
      <sheetData sheetId="21777" refreshError="1"/>
      <sheetData sheetId="21778" refreshError="1"/>
      <sheetData sheetId="21779" refreshError="1"/>
      <sheetData sheetId="21780" refreshError="1"/>
      <sheetData sheetId="21781" refreshError="1"/>
      <sheetData sheetId="21782" refreshError="1"/>
      <sheetData sheetId="21783" refreshError="1"/>
      <sheetData sheetId="21784" refreshError="1"/>
      <sheetData sheetId="21785" refreshError="1"/>
      <sheetData sheetId="21786" refreshError="1"/>
      <sheetData sheetId="21787" refreshError="1"/>
      <sheetData sheetId="21788" refreshError="1"/>
      <sheetData sheetId="21789" refreshError="1"/>
      <sheetData sheetId="21790" refreshError="1"/>
      <sheetData sheetId="21791" refreshError="1"/>
      <sheetData sheetId="21792" refreshError="1"/>
      <sheetData sheetId="21793" refreshError="1"/>
      <sheetData sheetId="21794" refreshError="1"/>
      <sheetData sheetId="21795" refreshError="1"/>
      <sheetData sheetId="21796" refreshError="1"/>
      <sheetData sheetId="21797" refreshError="1"/>
      <sheetData sheetId="21798" refreshError="1"/>
      <sheetData sheetId="21799" refreshError="1"/>
      <sheetData sheetId="21800" refreshError="1"/>
      <sheetData sheetId="21801" refreshError="1"/>
      <sheetData sheetId="21802" refreshError="1"/>
      <sheetData sheetId="21803" refreshError="1"/>
      <sheetData sheetId="21804" refreshError="1"/>
      <sheetData sheetId="21805" refreshError="1"/>
      <sheetData sheetId="21806" refreshError="1"/>
      <sheetData sheetId="21807" refreshError="1"/>
      <sheetData sheetId="21808" refreshError="1"/>
      <sheetData sheetId="21809" refreshError="1"/>
      <sheetData sheetId="21810" refreshError="1"/>
      <sheetData sheetId="21811" refreshError="1"/>
      <sheetData sheetId="21812" refreshError="1"/>
      <sheetData sheetId="21813" refreshError="1"/>
      <sheetData sheetId="21814" refreshError="1"/>
      <sheetData sheetId="21815" refreshError="1"/>
      <sheetData sheetId="21816" refreshError="1"/>
      <sheetData sheetId="21817" refreshError="1"/>
      <sheetData sheetId="21818" refreshError="1"/>
      <sheetData sheetId="21819" refreshError="1"/>
      <sheetData sheetId="21820" refreshError="1"/>
      <sheetData sheetId="21821" refreshError="1"/>
      <sheetData sheetId="21822" refreshError="1"/>
      <sheetData sheetId="21823" refreshError="1"/>
      <sheetData sheetId="21824" refreshError="1"/>
      <sheetData sheetId="21825" refreshError="1"/>
      <sheetData sheetId="21826" refreshError="1"/>
      <sheetData sheetId="21827" refreshError="1"/>
      <sheetData sheetId="21828" refreshError="1"/>
      <sheetData sheetId="21829" refreshError="1"/>
      <sheetData sheetId="21830" refreshError="1"/>
      <sheetData sheetId="21831" refreshError="1"/>
      <sheetData sheetId="21832" refreshError="1"/>
      <sheetData sheetId="21833" refreshError="1"/>
      <sheetData sheetId="21834" refreshError="1"/>
      <sheetData sheetId="21835" refreshError="1"/>
      <sheetData sheetId="21836" refreshError="1"/>
      <sheetData sheetId="21837" refreshError="1"/>
      <sheetData sheetId="21838" refreshError="1"/>
      <sheetData sheetId="21839" refreshError="1"/>
      <sheetData sheetId="21840" refreshError="1"/>
      <sheetData sheetId="21841" refreshError="1"/>
      <sheetData sheetId="21842" refreshError="1"/>
      <sheetData sheetId="21843" refreshError="1"/>
      <sheetData sheetId="21844" refreshError="1"/>
      <sheetData sheetId="21845" refreshError="1"/>
      <sheetData sheetId="21846" refreshError="1"/>
      <sheetData sheetId="21847" refreshError="1"/>
      <sheetData sheetId="21848" refreshError="1"/>
      <sheetData sheetId="21849" refreshError="1"/>
      <sheetData sheetId="21850" refreshError="1"/>
      <sheetData sheetId="21851" refreshError="1"/>
      <sheetData sheetId="21852" refreshError="1"/>
      <sheetData sheetId="21853" refreshError="1"/>
      <sheetData sheetId="21854" refreshError="1"/>
      <sheetData sheetId="21855" refreshError="1"/>
      <sheetData sheetId="21856" refreshError="1"/>
      <sheetData sheetId="21857" refreshError="1"/>
      <sheetData sheetId="21858" refreshError="1"/>
      <sheetData sheetId="21859" refreshError="1"/>
      <sheetData sheetId="21860" refreshError="1"/>
      <sheetData sheetId="21861" refreshError="1"/>
      <sheetData sheetId="21862" refreshError="1"/>
      <sheetData sheetId="21863" refreshError="1"/>
      <sheetData sheetId="21864" refreshError="1"/>
      <sheetData sheetId="21865" refreshError="1"/>
      <sheetData sheetId="21866" refreshError="1"/>
      <sheetData sheetId="21867" refreshError="1"/>
      <sheetData sheetId="21868" refreshError="1"/>
      <sheetData sheetId="21869" refreshError="1"/>
      <sheetData sheetId="21870" refreshError="1"/>
      <sheetData sheetId="21871" refreshError="1"/>
      <sheetData sheetId="21872" refreshError="1"/>
      <sheetData sheetId="21873" refreshError="1"/>
      <sheetData sheetId="21874" refreshError="1"/>
      <sheetData sheetId="21875" refreshError="1"/>
      <sheetData sheetId="21876" refreshError="1"/>
      <sheetData sheetId="21877" refreshError="1"/>
      <sheetData sheetId="21878" refreshError="1"/>
      <sheetData sheetId="21879" refreshError="1"/>
      <sheetData sheetId="21880" refreshError="1"/>
      <sheetData sheetId="21881" refreshError="1"/>
      <sheetData sheetId="21882" refreshError="1"/>
      <sheetData sheetId="21883" refreshError="1"/>
      <sheetData sheetId="21884" refreshError="1"/>
      <sheetData sheetId="21885" refreshError="1"/>
      <sheetData sheetId="21886" refreshError="1"/>
      <sheetData sheetId="21887" refreshError="1"/>
      <sheetData sheetId="21888" refreshError="1"/>
      <sheetData sheetId="21889" refreshError="1"/>
      <sheetData sheetId="21890" refreshError="1"/>
      <sheetData sheetId="21891" refreshError="1"/>
      <sheetData sheetId="21892" refreshError="1"/>
      <sheetData sheetId="21893" refreshError="1"/>
      <sheetData sheetId="21894" refreshError="1"/>
      <sheetData sheetId="21895" refreshError="1"/>
      <sheetData sheetId="21896" refreshError="1"/>
      <sheetData sheetId="21897" refreshError="1"/>
      <sheetData sheetId="21898" refreshError="1"/>
      <sheetData sheetId="21899" refreshError="1"/>
      <sheetData sheetId="21900" refreshError="1"/>
      <sheetData sheetId="21901" refreshError="1"/>
      <sheetData sheetId="21902" refreshError="1"/>
      <sheetData sheetId="21903" refreshError="1"/>
      <sheetData sheetId="21904" refreshError="1"/>
      <sheetData sheetId="21905" refreshError="1"/>
      <sheetData sheetId="21906" refreshError="1"/>
      <sheetData sheetId="21907" refreshError="1"/>
      <sheetData sheetId="21908" refreshError="1"/>
      <sheetData sheetId="21909" refreshError="1"/>
      <sheetData sheetId="21910" refreshError="1"/>
      <sheetData sheetId="21911" refreshError="1"/>
      <sheetData sheetId="21912" refreshError="1"/>
      <sheetData sheetId="21913" refreshError="1"/>
      <sheetData sheetId="21914" refreshError="1"/>
      <sheetData sheetId="21915" refreshError="1"/>
      <sheetData sheetId="21916" refreshError="1"/>
      <sheetData sheetId="21917" refreshError="1"/>
      <sheetData sheetId="21918" refreshError="1"/>
      <sheetData sheetId="21919" refreshError="1"/>
      <sheetData sheetId="21920" refreshError="1"/>
      <sheetData sheetId="21921" refreshError="1"/>
      <sheetData sheetId="21922" refreshError="1"/>
      <sheetData sheetId="21923" refreshError="1"/>
      <sheetData sheetId="21924" refreshError="1"/>
      <sheetData sheetId="21925" refreshError="1"/>
      <sheetData sheetId="21926" refreshError="1"/>
      <sheetData sheetId="21927" refreshError="1"/>
      <sheetData sheetId="21928" refreshError="1"/>
      <sheetData sheetId="21929" refreshError="1"/>
      <sheetData sheetId="21930" refreshError="1"/>
      <sheetData sheetId="21931" refreshError="1"/>
      <sheetData sheetId="21932" refreshError="1"/>
      <sheetData sheetId="21933" refreshError="1"/>
      <sheetData sheetId="21934" refreshError="1"/>
      <sheetData sheetId="21935" refreshError="1"/>
      <sheetData sheetId="21936" refreshError="1"/>
      <sheetData sheetId="21937" refreshError="1"/>
      <sheetData sheetId="21938" refreshError="1"/>
      <sheetData sheetId="21939" refreshError="1"/>
      <sheetData sheetId="21940" refreshError="1"/>
      <sheetData sheetId="21941" refreshError="1"/>
      <sheetData sheetId="21942" refreshError="1"/>
      <sheetData sheetId="21943" refreshError="1"/>
      <sheetData sheetId="21944" refreshError="1"/>
      <sheetData sheetId="21945" refreshError="1"/>
      <sheetData sheetId="21946" refreshError="1"/>
      <sheetData sheetId="21947" refreshError="1"/>
      <sheetData sheetId="21948" refreshError="1"/>
      <sheetData sheetId="21949" refreshError="1"/>
      <sheetData sheetId="21950" refreshError="1"/>
      <sheetData sheetId="21951" refreshError="1"/>
      <sheetData sheetId="21952" refreshError="1"/>
      <sheetData sheetId="21953" refreshError="1"/>
      <sheetData sheetId="21954" refreshError="1"/>
      <sheetData sheetId="21955" refreshError="1"/>
      <sheetData sheetId="21956" refreshError="1"/>
      <sheetData sheetId="21957" refreshError="1"/>
      <sheetData sheetId="21958" refreshError="1"/>
      <sheetData sheetId="21959" refreshError="1"/>
      <sheetData sheetId="21960" refreshError="1"/>
      <sheetData sheetId="21961" refreshError="1"/>
      <sheetData sheetId="21962" refreshError="1"/>
      <sheetData sheetId="21963" refreshError="1"/>
      <sheetData sheetId="21964" refreshError="1"/>
      <sheetData sheetId="21965" refreshError="1"/>
      <sheetData sheetId="21966" refreshError="1"/>
      <sheetData sheetId="21967" refreshError="1"/>
      <sheetData sheetId="21968" refreshError="1"/>
      <sheetData sheetId="21969" refreshError="1"/>
      <sheetData sheetId="21970" refreshError="1"/>
      <sheetData sheetId="21971" refreshError="1"/>
      <sheetData sheetId="21972" refreshError="1"/>
      <sheetData sheetId="21973" refreshError="1"/>
      <sheetData sheetId="21974" refreshError="1"/>
      <sheetData sheetId="21975" refreshError="1"/>
      <sheetData sheetId="21976" refreshError="1"/>
      <sheetData sheetId="21977" refreshError="1"/>
      <sheetData sheetId="21978" refreshError="1"/>
      <sheetData sheetId="21979" refreshError="1"/>
      <sheetData sheetId="21980" refreshError="1"/>
      <sheetData sheetId="21981" refreshError="1"/>
      <sheetData sheetId="21982" refreshError="1"/>
      <sheetData sheetId="21983" refreshError="1"/>
      <sheetData sheetId="21984" refreshError="1"/>
      <sheetData sheetId="21985" refreshError="1"/>
      <sheetData sheetId="21986" refreshError="1"/>
      <sheetData sheetId="21987" refreshError="1"/>
      <sheetData sheetId="21988" refreshError="1"/>
      <sheetData sheetId="21989" refreshError="1"/>
      <sheetData sheetId="21990" refreshError="1"/>
      <sheetData sheetId="21991" refreshError="1"/>
      <sheetData sheetId="21992" refreshError="1"/>
      <sheetData sheetId="21993" refreshError="1"/>
      <sheetData sheetId="21994" refreshError="1"/>
      <sheetData sheetId="21995" refreshError="1"/>
      <sheetData sheetId="21996" refreshError="1"/>
      <sheetData sheetId="21997" refreshError="1"/>
      <sheetData sheetId="21998" refreshError="1"/>
      <sheetData sheetId="21999" refreshError="1"/>
      <sheetData sheetId="22000" refreshError="1"/>
      <sheetData sheetId="22001" refreshError="1"/>
      <sheetData sheetId="22002" refreshError="1"/>
      <sheetData sheetId="22003" refreshError="1"/>
      <sheetData sheetId="22004" refreshError="1"/>
      <sheetData sheetId="22005" refreshError="1"/>
      <sheetData sheetId="22006" refreshError="1"/>
      <sheetData sheetId="22007" refreshError="1"/>
      <sheetData sheetId="22008" refreshError="1"/>
      <sheetData sheetId="22009" refreshError="1"/>
      <sheetData sheetId="22010" refreshError="1"/>
      <sheetData sheetId="22011" refreshError="1"/>
      <sheetData sheetId="22012" refreshError="1"/>
      <sheetData sheetId="22013" refreshError="1"/>
      <sheetData sheetId="22014" refreshError="1"/>
      <sheetData sheetId="22015" refreshError="1"/>
      <sheetData sheetId="22016" refreshError="1"/>
      <sheetData sheetId="22017" refreshError="1"/>
      <sheetData sheetId="22018" refreshError="1"/>
      <sheetData sheetId="22019" refreshError="1"/>
      <sheetData sheetId="22020" refreshError="1"/>
      <sheetData sheetId="22021" refreshError="1"/>
      <sheetData sheetId="22022" refreshError="1"/>
      <sheetData sheetId="22023" refreshError="1"/>
      <sheetData sheetId="22024" refreshError="1"/>
      <sheetData sheetId="22025" refreshError="1"/>
      <sheetData sheetId="22026" refreshError="1"/>
      <sheetData sheetId="22027" refreshError="1"/>
      <sheetData sheetId="22028" refreshError="1"/>
      <sheetData sheetId="22029" refreshError="1"/>
      <sheetData sheetId="22030" refreshError="1"/>
      <sheetData sheetId="22031" refreshError="1"/>
      <sheetData sheetId="22032" refreshError="1"/>
      <sheetData sheetId="22033" refreshError="1"/>
      <sheetData sheetId="22034" refreshError="1"/>
      <sheetData sheetId="22035" refreshError="1"/>
      <sheetData sheetId="22036" refreshError="1"/>
      <sheetData sheetId="22037" refreshError="1"/>
      <sheetData sheetId="22038" refreshError="1"/>
      <sheetData sheetId="22039" refreshError="1"/>
      <sheetData sheetId="22040" refreshError="1"/>
      <sheetData sheetId="22041" refreshError="1"/>
      <sheetData sheetId="22042" refreshError="1"/>
      <sheetData sheetId="22043" refreshError="1"/>
      <sheetData sheetId="22044" refreshError="1"/>
      <sheetData sheetId="22045" refreshError="1"/>
      <sheetData sheetId="22046" refreshError="1"/>
      <sheetData sheetId="22047" refreshError="1"/>
      <sheetData sheetId="22048" refreshError="1"/>
      <sheetData sheetId="22049" refreshError="1"/>
      <sheetData sheetId="22050" refreshError="1"/>
      <sheetData sheetId="22051" refreshError="1"/>
      <sheetData sheetId="22052" refreshError="1"/>
      <sheetData sheetId="22053" refreshError="1"/>
      <sheetData sheetId="22054" refreshError="1"/>
      <sheetData sheetId="22055" refreshError="1"/>
      <sheetData sheetId="22056" refreshError="1"/>
      <sheetData sheetId="22057" refreshError="1"/>
      <sheetData sheetId="22058" refreshError="1"/>
      <sheetData sheetId="22059" refreshError="1"/>
      <sheetData sheetId="22060" refreshError="1"/>
      <sheetData sheetId="22061" refreshError="1"/>
      <sheetData sheetId="22062" refreshError="1"/>
      <sheetData sheetId="22063" refreshError="1"/>
      <sheetData sheetId="22064" refreshError="1"/>
      <sheetData sheetId="22065" refreshError="1"/>
      <sheetData sheetId="22066" refreshError="1"/>
      <sheetData sheetId="22067" refreshError="1"/>
      <sheetData sheetId="22068" refreshError="1"/>
      <sheetData sheetId="22069" refreshError="1"/>
      <sheetData sheetId="22070" refreshError="1"/>
      <sheetData sheetId="22071" refreshError="1"/>
      <sheetData sheetId="22072" refreshError="1"/>
      <sheetData sheetId="22073" refreshError="1"/>
      <sheetData sheetId="22074" refreshError="1"/>
      <sheetData sheetId="22075" refreshError="1"/>
      <sheetData sheetId="22076" refreshError="1"/>
      <sheetData sheetId="22077" refreshError="1"/>
      <sheetData sheetId="22078" refreshError="1"/>
      <sheetData sheetId="22079" refreshError="1"/>
      <sheetData sheetId="22080" refreshError="1"/>
      <sheetData sheetId="22081" refreshError="1"/>
      <sheetData sheetId="22082" refreshError="1"/>
      <sheetData sheetId="22083" refreshError="1"/>
      <sheetData sheetId="22084" refreshError="1"/>
      <sheetData sheetId="22085" refreshError="1"/>
      <sheetData sheetId="22086" refreshError="1"/>
      <sheetData sheetId="22087" refreshError="1"/>
      <sheetData sheetId="22088" refreshError="1"/>
      <sheetData sheetId="22089" refreshError="1"/>
      <sheetData sheetId="22090" refreshError="1"/>
      <sheetData sheetId="22091" refreshError="1"/>
      <sheetData sheetId="22092" refreshError="1"/>
      <sheetData sheetId="22093" refreshError="1"/>
      <sheetData sheetId="22094" refreshError="1"/>
      <sheetData sheetId="22095" refreshError="1"/>
      <sheetData sheetId="22096" refreshError="1"/>
      <sheetData sheetId="22097" refreshError="1"/>
      <sheetData sheetId="22098" refreshError="1"/>
      <sheetData sheetId="22099" refreshError="1"/>
      <sheetData sheetId="22100" refreshError="1"/>
      <sheetData sheetId="22101" refreshError="1"/>
      <sheetData sheetId="22102" refreshError="1"/>
      <sheetData sheetId="22103" refreshError="1"/>
      <sheetData sheetId="22104" refreshError="1"/>
      <sheetData sheetId="22105" refreshError="1"/>
      <sheetData sheetId="22106" refreshError="1"/>
      <sheetData sheetId="22107" refreshError="1"/>
      <sheetData sheetId="22108" refreshError="1"/>
      <sheetData sheetId="22109" refreshError="1"/>
      <sheetData sheetId="22110" refreshError="1"/>
      <sheetData sheetId="22111" refreshError="1"/>
      <sheetData sheetId="22112" refreshError="1"/>
      <sheetData sheetId="22113" refreshError="1"/>
      <sheetData sheetId="22114" refreshError="1"/>
      <sheetData sheetId="22115" refreshError="1"/>
      <sheetData sheetId="22116" refreshError="1"/>
      <sheetData sheetId="22117" refreshError="1"/>
      <sheetData sheetId="22118" refreshError="1"/>
      <sheetData sheetId="22119" refreshError="1"/>
      <sheetData sheetId="22120" refreshError="1"/>
      <sheetData sheetId="22121" refreshError="1"/>
      <sheetData sheetId="22122" refreshError="1"/>
      <sheetData sheetId="22123" refreshError="1"/>
      <sheetData sheetId="22124" refreshError="1"/>
      <sheetData sheetId="22125" refreshError="1"/>
      <sheetData sheetId="22126" refreshError="1"/>
      <sheetData sheetId="22127" refreshError="1"/>
      <sheetData sheetId="22128" refreshError="1"/>
      <sheetData sheetId="22129" refreshError="1"/>
      <sheetData sheetId="22130" refreshError="1"/>
      <sheetData sheetId="22131" refreshError="1"/>
      <sheetData sheetId="22132" refreshError="1"/>
      <sheetData sheetId="22133" refreshError="1"/>
      <sheetData sheetId="22134" refreshError="1"/>
      <sheetData sheetId="22135" refreshError="1"/>
      <sheetData sheetId="22136" refreshError="1"/>
      <sheetData sheetId="22137" refreshError="1"/>
      <sheetData sheetId="22138" refreshError="1"/>
      <sheetData sheetId="22139" refreshError="1"/>
      <sheetData sheetId="22140" refreshError="1"/>
      <sheetData sheetId="22141" refreshError="1"/>
      <sheetData sheetId="22142" refreshError="1"/>
      <sheetData sheetId="22143" refreshError="1"/>
      <sheetData sheetId="22144" refreshError="1"/>
      <sheetData sheetId="22145" refreshError="1"/>
      <sheetData sheetId="22146" refreshError="1"/>
      <sheetData sheetId="22147" refreshError="1"/>
      <sheetData sheetId="22148" refreshError="1"/>
      <sheetData sheetId="22149" refreshError="1"/>
      <sheetData sheetId="22150" refreshError="1"/>
      <sheetData sheetId="22151" refreshError="1"/>
      <sheetData sheetId="22152" refreshError="1"/>
      <sheetData sheetId="22153" refreshError="1"/>
      <sheetData sheetId="22154" refreshError="1"/>
      <sheetData sheetId="22155" refreshError="1"/>
      <sheetData sheetId="22156" refreshError="1"/>
      <sheetData sheetId="22157" refreshError="1"/>
      <sheetData sheetId="22158" refreshError="1"/>
      <sheetData sheetId="22159" refreshError="1"/>
      <sheetData sheetId="22160" refreshError="1"/>
      <sheetData sheetId="22161" refreshError="1"/>
      <sheetData sheetId="22162" refreshError="1"/>
      <sheetData sheetId="22163" refreshError="1"/>
      <sheetData sheetId="22164" refreshError="1"/>
      <sheetData sheetId="22165" refreshError="1"/>
      <sheetData sheetId="22166" refreshError="1"/>
      <sheetData sheetId="22167" refreshError="1"/>
      <sheetData sheetId="22168" refreshError="1"/>
      <sheetData sheetId="22169" refreshError="1"/>
      <sheetData sheetId="22170" refreshError="1"/>
      <sheetData sheetId="22171" refreshError="1"/>
      <sheetData sheetId="22172" refreshError="1"/>
      <sheetData sheetId="22173" refreshError="1"/>
      <sheetData sheetId="22174" refreshError="1"/>
      <sheetData sheetId="22175" refreshError="1"/>
      <sheetData sheetId="22176" refreshError="1"/>
      <sheetData sheetId="22177" refreshError="1"/>
      <sheetData sheetId="22178" refreshError="1"/>
      <sheetData sheetId="22179" refreshError="1"/>
      <sheetData sheetId="22180" refreshError="1"/>
      <sheetData sheetId="22181" refreshError="1"/>
      <sheetData sheetId="22182" refreshError="1"/>
      <sheetData sheetId="22183" refreshError="1"/>
      <sheetData sheetId="22184" refreshError="1"/>
      <sheetData sheetId="22185" refreshError="1"/>
      <sheetData sheetId="22186" refreshError="1"/>
      <sheetData sheetId="22187" refreshError="1"/>
      <sheetData sheetId="22188" refreshError="1"/>
      <sheetData sheetId="22189" refreshError="1"/>
      <sheetData sheetId="22190" refreshError="1"/>
      <sheetData sheetId="22191" refreshError="1"/>
      <sheetData sheetId="22192" refreshError="1"/>
      <sheetData sheetId="22193" refreshError="1"/>
      <sheetData sheetId="22194" refreshError="1"/>
      <sheetData sheetId="22195" refreshError="1"/>
      <sheetData sheetId="22196" refreshError="1"/>
      <sheetData sheetId="22197" refreshError="1"/>
      <sheetData sheetId="22198" refreshError="1"/>
      <sheetData sheetId="22199" refreshError="1"/>
      <sheetData sheetId="22200" refreshError="1"/>
      <sheetData sheetId="22201" refreshError="1"/>
      <sheetData sheetId="22202" refreshError="1"/>
      <sheetData sheetId="22203" refreshError="1"/>
      <sheetData sheetId="22204" refreshError="1"/>
      <sheetData sheetId="22205" refreshError="1"/>
      <sheetData sheetId="22206" refreshError="1"/>
      <sheetData sheetId="22207" refreshError="1"/>
      <sheetData sheetId="22208" refreshError="1"/>
      <sheetData sheetId="22209" refreshError="1"/>
      <sheetData sheetId="22210" refreshError="1"/>
      <sheetData sheetId="22211" refreshError="1"/>
      <sheetData sheetId="22212" refreshError="1"/>
      <sheetData sheetId="22213" refreshError="1"/>
      <sheetData sheetId="22214" refreshError="1"/>
      <sheetData sheetId="22215" refreshError="1"/>
      <sheetData sheetId="22216" refreshError="1"/>
      <sheetData sheetId="22217" refreshError="1"/>
      <sheetData sheetId="22218" refreshError="1"/>
      <sheetData sheetId="22219" refreshError="1"/>
      <sheetData sheetId="22220" refreshError="1"/>
      <sheetData sheetId="22221" refreshError="1"/>
      <sheetData sheetId="22222" refreshError="1"/>
      <sheetData sheetId="22223" refreshError="1"/>
      <sheetData sheetId="22224" refreshError="1"/>
      <sheetData sheetId="22225" refreshError="1"/>
      <sheetData sheetId="22226" refreshError="1"/>
      <sheetData sheetId="22227" refreshError="1"/>
      <sheetData sheetId="22228" refreshError="1"/>
      <sheetData sheetId="22229" refreshError="1"/>
      <sheetData sheetId="22230" refreshError="1"/>
      <sheetData sheetId="22231" refreshError="1"/>
      <sheetData sheetId="22232" refreshError="1"/>
      <sheetData sheetId="22233" refreshError="1"/>
      <sheetData sheetId="22234" refreshError="1"/>
      <sheetData sheetId="22235" refreshError="1"/>
      <sheetData sheetId="22236" refreshError="1"/>
      <sheetData sheetId="22237" refreshError="1"/>
      <sheetData sheetId="22238" refreshError="1"/>
      <sheetData sheetId="22239" refreshError="1"/>
      <sheetData sheetId="22240" refreshError="1"/>
      <sheetData sheetId="22241" refreshError="1"/>
      <sheetData sheetId="22242" refreshError="1"/>
      <sheetData sheetId="22243" refreshError="1"/>
      <sheetData sheetId="22244" refreshError="1"/>
      <sheetData sheetId="22245" refreshError="1"/>
      <sheetData sheetId="22246" refreshError="1"/>
      <sheetData sheetId="22247" refreshError="1"/>
      <sheetData sheetId="22248" refreshError="1"/>
      <sheetData sheetId="22249" refreshError="1"/>
      <sheetData sheetId="22250" refreshError="1"/>
      <sheetData sheetId="22251" refreshError="1"/>
      <sheetData sheetId="22252" refreshError="1"/>
      <sheetData sheetId="22253" refreshError="1"/>
      <sheetData sheetId="22254" refreshError="1"/>
      <sheetData sheetId="22255" refreshError="1"/>
      <sheetData sheetId="22256" refreshError="1"/>
      <sheetData sheetId="22257" refreshError="1"/>
      <sheetData sheetId="22258" refreshError="1"/>
      <sheetData sheetId="22259" refreshError="1"/>
      <sheetData sheetId="22260" refreshError="1"/>
      <sheetData sheetId="22261" refreshError="1"/>
      <sheetData sheetId="22262" refreshError="1"/>
      <sheetData sheetId="22263" refreshError="1"/>
      <sheetData sheetId="22264" refreshError="1"/>
      <sheetData sheetId="22265" refreshError="1"/>
      <sheetData sheetId="22266" refreshError="1"/>
      <sheetData sheetId="22267" refreshError="1"/>
      <sheetData sheetId="22268" refreshError="1"/>
      <sheetData sheetId="22269" refreshError="1"/>
      <sheetData sheetId="22270" refreshError="1"/>
      <sheetData sheetId="22271" refreshError="1"/>
      <sheetData sheetId="22272" refreshError="1"/>
      <sheetData sheetId="22273" refreshError="1"/>
      <sheetData sheetId="22274" refreshError="1"/>
      <sheetData sheetId="22275" refreshError="1"/>
      <sheetData sheetId="22276" refreshError="1"/>
      <sheetData sheetId="22277" refreshError="1"/>
      <sheetData sheetId="22278" refreshError="1"/>
      <sheetData sheetId="22279" refreshError="1"/>
      <sheetData sheetId="22280" refreshError="1"/>
      <sheetData sheetId="22281" refreshError="1"/>
      <sheetData sheetId="22282" refreshError="1"/>
      <sheetData sheetId="22283" refreshError="1"/>
      <sheetData sheetId="22284" refreshError="1"/>
      <sheetData sheetId="22285" refreshError="1"/>
      <sheetData sheetId="22286" refreshError="1"/>
      <sheetData sheetId="22287" refreshError="1"/>
      <sheetData sheetId="22288" refreshError="1"/>
      <sheetData sheetId="22289" refreshError="1"/>
      <sheetData sheetId="22290" refreshError="1"/>
      <sheetData sheetId="22291" refreshError="1"/>
      <sheetData sheetId="22292" refreshError="1"/>
      <sheetData sheetId="22293" refreshError="1"/>
      <sheetData sheetId="22294" refreshError="1"/>
      <sheetData sheetId="22295" refreshError="1"/>
      <sheetData sheetId="22296" refreshError="1"/>
      <sheetData sheetId="22297" refreshError="1"/>
      <sheetData sheetId="22298" refreshError="1"/>
      <sheetData sheetId="22299" refreshError="1"/>
      <sheetData sheetId="22300" refreshError="1"/>
      <sheetData sheetId="22301" refreshError="1"/>
      <sheetData sheetId="22302" refreshError="1"/>
      <sheetData sheetId="22303" refreshError="1"/>
      <sheetData sheetId="22304" refreshError="1"/>
      <sheetData sheetId="22305" refreshError="1"/>
      <sheetData sheetId="22306" refreshError="1"/>
      <sheetData sheetId="22307" refreshError="1"/>
      <sheetData sheetId="22308" refreshError="1"/>
      <sheetData sheetId="22309" refreshError="1"/>
      <sheetData sheetId="22310" refreshError="1"/>
      <sheetData sheetId="22311" refreshError="1"/>
      <sheetData sheetId="22312" refreshError="1"/>
      <sheetData sheetId="22313" refreshError="1"/>
      <sheetData sheetId="22314" refreshError="1"/>
      <sheetData sheetId="22315" refreshError="1"/>
      <sheetData sheetId="22316" refreshError="1"/>
      <sheetData sheetId="22317" refreshError="1"/>
      <sheetData sheetId="22318" refreshError="1"/>
      <sheetData sheetId="22319" refreshError="1"/>
      <sheetData sheetId="22320" refreshError="1"/>
      <sheetData sheetId="22321" refreshError="1"/>
      <sheetData sheetId="22322" refreshError="1"/>
      <sheetData sheetId="22323" refreshError="1"/>
      <sheetData sheetId="22324" refreshError="1"/>
      <sheetData sheetId="22325" refreshError="1"/>
      <sheetData sheetId="22326" refreshError="1"/>
      <sheetData sheetId="22327" refreshError="1"/>
      <sheetData sheetId="22328" refreshError="1"/>
      <sheetData sheetId="22329" refreshError="1"/>
      <sheetData sheetId="22330" refreshError="1"/>
      <sheetData sheetId="22331" refreshError="1"/>
      <sheetData sheetId="22332" refreshError="1"/>
      <sheetData sheetId="22333" refreshError="1"/>
      <sheetData sheetId="22334" refreshError="1"/>
      <sheetData sheetId="22335" refreshError="1"/>
      <sheetData sheetId="22336" refreshError="1"/>
      <sheetData sheetId="22337" refreshError="1"/>
      <sheetData sheetId="22338" refreshError="1"/>
      <sheetData sheetId="22339" refreshError="1"/>
      <sheetData sheetId="22340" refreshError="1"/>
      <sheetData sheetId="22341" refreshError="1"/>
      <sheetData sheetId="22342" refreshError="1"/>
      <sheetData sheetId="22343" refreshError="1"/>
      <sheetData sheetId="22344" refreshError="1"/>
      <sheetData sheetId="22345" refreshError="1"/>
      <sheetData sheetId="22346" refreshError="1"/>
      <sheetData sheetId="22347" refreshError="1"/>
      <sheetData sheetId="22348" refreshError="1"/>
      <sheetData sheetId="22349" refreshError="1"/>
      <sheetData sheetId="22350" refreshError="1"/>
      <sheetData sheetId="22351" refreshError="1"/>
      <sheetData sheetId="22352" refreshError="1"/>
      <sheetData sheetId="22353" refreshError="1"/>
      <sheetData sheetId="22354" refreshError="1"/>
      <sheetData sheetId="22355" refreshError="1"/>
      <sheetData sheetId="22356" refreshError="1"/>
      <sheetData sheetId="22357" refreshError="1"/>
      <sheetData sheetId="22358" refreshError="1"/>
      <sheetData sheetId="22359" refreshError="1"/>
      <sheetData sheetId="22360" refreshError="1"/>
      <sheetData sheetId="22361" refreshError="1"/>
      <sheetData sheetId="22362" refreshError="1"/>
      <sheetData sheetId="22363" refreshError="1"/>
      <sheetData sheetId="22364" refreshError="1"/>
      <sheetData sheetId="22365" refreshError="1"/>
      <sheetData sheetId="22366" refreshError="1"/>
      <sheetData sheetId="22367" refreshError="1"/>
      <sheetData sheetId="22368" refreshError="1"/>
      <sheetData sheetId="22369" refreshError="1"/>
      <sheetData sheetId="22370" refreshError="1"/>
      <sheetData sheetId="22371" refreshError="1"/>
      <sheetData sheetId="22372" refreshError="1"/>
      <sheetData sheetId="22373" refreshError="1"/>
      <sheetData sheetId="22374" refreshError="1"/>
      <sheetData sheetId="22375" refreshError="1"/>
      <sheetData sheetId="22376" refreshError="1"/>
      <sheetData sheetId="22377" refreshError="1"/>
      <sheetData sheetId="22378" refreshError="1"/>
      <sheetData sheetId="22379" refreshError="1"/>
      <sheetData sheetId="22380" refreshError="1"/>
      <sheetData sheetId="22381" refreshError="1"/>
      <sheetData sheetId="22382" refreshError="1"/>
      <sheetData sheetId="22383" refreshError="1"/>
      <sheetData sheetId="22384" refreshError="1"/>
      <sheetData sheetId="22385" refreshError="1"/>
      <sheetData sheetId="22386" refreshError="1"/>
      <sheetData sheetId="22387" refreshError="1"/>
      <sheetData sheetId="22388" refreshError="1"/>
      <sheetData sheetId="22389" refreshError="1"/>
      <sheetData sheetId="22390" refreshError="1"/>
      <sheetData sheetId="22391" refreshError="1"/>
      <sheetData sheetId="22392" refreshError="1"/>
      <sheetData sheetId="22393" refreshError="1"/>
      <sheetData sheetId="22394" refreshError="1"/>
      <sheetData sheetId="22395" refreshError="1"/>
      <sheetData sheetId="22396" refreshError="1"/>
      <sheetData sheetId="22397" refreshError="1"/>
      <sheetData sheetId="22398" refreshError="1"/>
      <sheetData sheetId="22399" refreshError="1"/>
      <sheetData sheetId="22400" refreshError="1"/>
      <sheetData sheetId="22401" refreshError="1"/>
      <sheetData sheetId="22402" refreshError="1"/>
      <sheetData sheetId="22403" refreshError="1"/>
      <sheetData sheetId="22404" refreshError="1"/>
      <sheetData sheetId="22405" refreshError="1"/>
      <sheetData sheetId="22406" refreshError="1"/>
      <sheetData sheetId="22407" refreshError="1"/>
      <sheetData sheetId="22408" refreshError="1"/>
      <sheetData sheetId="22409" refreshError="1"/>
      <sheetData sheetId="22410" refreshError="1"/>
      <sheetData sheetId="22411" refreshError="1"/>
      <sheetData sheetId="22412" refreshError="1"/>
      <sheetData sheetId="22413" refreshError="1"/>
      <sheetData sheetId="22414" refreshError="1"/>
      <sheetData sheetId="22415" refreshError="1"/>
      <sheetData sheetId="22416" refreshError="1"/>
      <sheetData sheetId="22417" refreshError="1"/>
      <sheetData sheetId="22418" refreshError="1"/>
      <sheetData sheetId="22419" refreshError="1"/>
      <sheetData sheetId="22420" refreshError="1"/>
      <sheetData sheetId="22421" refreshError="1"/>
      <sheetData sheetId="22422" refreshError="1"/>
      <sheetData sheetId="22423" refreshError="1"/>
      <sheetData sheetId="22424" refreshError="1"/>
      <sheetData sheetId="22425" refreshError="1"/>
      <sheetData sheetId="22426" refreshError="1"/>
      <sheetData sheetId="22427" refreshError="1"/>
      <sheetData sheetId="22428" refreshError="1"/>
      <sheetData sheetId="22429" refreshError="1"/>
      <sheetData sheetId="22430" refreshError="1"/>
      <sheetData sheetId="22431" refreshError="1"/>
      <sheetData sheetId="22432" refreshError="1"/>
      <sheetData sheetId="22433" refreshError="1"/>
      <sheetData sheetId="22434" refreshError="1"/>
      <sheetData sheetId="22435" refreshError="1"/>
      <sheetData sheetId="22436" refreshError="1"/>
      <sheetData sheetId="22437" refreshError="1"/>
      <sheetData sheetId="22438" refreshError="1"/>
      <sheetData sheetId="22439" refreshError="1"/>
      <sheetData sheetId="22440" refreshError="1"/>
      <sheetData sheetId="22441" refreshError="1"/>
      <sheetData sheetId="22442" refreshError="1"/>
      <sheetData sheetId="22443" refreshError="1"/>
      <sheetData sheetId="22444" refreshError="1"/>
      <sheetData sheetId="22445" refreshError="1"/>
      <sheetData sheetId="22446" refreshError="1"/>
      <sheetData sheetId="22447" refreshError="1"/>
      <sheetData sheetId="22448" refreshError="1"/>
      <sheetData sheetId="22449" refreshError="1"/>
      <sheetData sheetId="22450" refreshError="1"/>
      <sheetData sheetId="22451" refreshError="1"/>
      <sheetData sheetId="22452" refreshError="1"/>
      <sheetData sheetId="22453" refreshError="1"/>
      <sheetData sheetId="22454" refreshError="1"/>
      <sheetData sheetId="22455" refreshError="1"/>
      <sheetData sheetId="22456" refreshError="1"/>
      <sheetData sheetId="22457" refreshError="1"/>
      <sheetData sheetId="22458" refreshError="1"/>
      <sheetData sheetId="22459" refreshError="1"/>
      <sheetData sheetId="22460" refreshError="1"/>
      <sheetData sheetId="22461" refreshError="1"/>
      <sheetData sheetId="22462" refreshError="1"/>
      <sheetData sheetId="22463" refreshError="1"/>
      <sheetData sheetId="22464" refreshError="1"/>
      <sheetData sheetId="22465" refreshError="1"/>
      <sheetData sheetId="22466" refreshError="1"/>
      <sheetData sheetId="22467" refreshError="1"/>
      <sheetData sheetId="22468" refreshError="1"/>
      <sheetData sheetId="22469" refreshError="1"/>
      <sheetData sheetId="22470" refreshError="1"/>
      <sheetData sheetId="22471" refreshError="1"/>
      <sheetData sheetId="22472" refreshError="1"/>
      <sheetData sheetId="22473" refreshError="1"/>
      <sheetData sheetId="22474" refreshError="1"/>
      <sheetData sheetId="22475" refreshError="1"/>
      <sheetData sheetId="22476" refreshError="1"/>
      <sheetData sheetId="22477" refreshError="1"/>
      <sheetData sheetId="22478" refreshError="1"/>
      <sheetData sheetId="22479" refreshError="1"/>
      <sheetData sheetId="22480" refreshError="1"/>
      <sheetData sheetId="22481" refreshError="1"/>
      <sheetData sheetId="22482" refreshError="1"/>
      <sheetData sheetId="22483" refreshError="1"/>
      <sheetData sheetId="22484" refreshError="1"/>
      <sheetData sheetId="22485" refreshError="1"/>
      <sheetData sheetId="22486" refreshError="1"/>
      <sheetData sheetId="22487" refreshError="1"/>
      <sheetData sheetId="22488" refreshError="1"/>
      <sheetData sheetId="22489" refreshError="1"/>
      <sheetData sheetId="22490" refreshError="1"/>
      <sheetData sheetId="22491" refreshError="1"/>
      <sheetData sheetId="22492" refreshError="1"/>
      <sheetData sheetId="22493" refreshError="1"/>
      <sheetData sheetId="22494" refreshError="1"/>
      <sheetData sheetId="22495" refreshError="1"/>
      <sheetData sheetId="22496" refreshError="1"/>
      <sheetData sheetId="22497" refreshError="1"/>
      <sheetData sheetId="22498" refreshError="1"/>
      <sheetData sheetId="22499" refreshError="1"/>
      <sheetData sheetId="22500" refreshError="1"/>
      <sheetData sheetId="22501" refreshError="1"/>
      <sheetData sheetId="22502" refreshError="1"/>
      <sheetData sheetId="22503" refreshError="1"/>
      <sheetData sheetId="22504" refreshError="1"/>
      <sheetData sheetId="22505" refreshError="1"/>
      <sheetData sheetId="22506" refreshError="1"/>
      <sheetData sheetId="22507" refreshError="1"/>
      <sheetData sheetId="22508" refreshError="1"/>
      <sheetData sheetId="22509" refreshError="1"/>
      <sheetData sheetId="22510" refreshError="1"/>
      <sheetData sheetId="22511" refreshError="1"/>
      <sheetData sheetId="22512" refreshError="1"/>
      <sheetData sheetId="22513" refreshError="1"/>
      <sheetData sheetId="22514" refreshError="1"/>
      <sheetData sheetId="22515" refreshError="1"/>
      <sheetData sheetId="22516" refreshError="1"/>
      <sheetData sheetId="22517" refreshError="1"/>
      <sheetData sheetId="22518" refreshError="1"/>
      <sheetData sheetId="22519" refreshError="1"/>
      <sheetData sheetId="22520" refreshError="1"/>
      <sheetData sheetId="22521" refreshError="1"/>
      <sheetData sheetId="22522" refreshError="1"/>
      <sheetData sheetId="22523" refreshError="1"/>
      <sheetData sheetId="22524" refreshError="1"/>
      <sheetData sheetId="22525" refreshError="1"/>
      <sheetData sheetId="22526" refreshError="1"/>
      <sheetData sheetId="22527" refreshError="1"/>
      <sheetData sheetId="22528" refreshError="1"/>
      <sheetData sheetId="22529" refreshError="1"/>
      <sheetData sheetId="22530" refreshError="1"/>
      <sheetData sheetId="22531" refreshError="1"/>
      <sheetData sheetId="22532" refreshError="1"/>
      <sheetData sheetId="22533" refreshError="1"/>
      <sheetData sheetId="22534" refreshError="1"/>
      <sheetData sheetId="22535" refreshError="1"/>
      <sheetData sheetId="22536" refreshError="1"/>
      <sheetData sheetId="22537" refreshError="1"/>
      <sheetData sheetId="22538" refreshError="1"/>
      <sheetData sheetId="22539" refreshError="1"/>
      <sheetData sheetId="22540" refreshError="1"/>
      <sheetData sheetId="22541" refreshError="1"/>
      <sheetData sheetId="22542" refreshError="1"/>
      <sheetData sheetId="22543" refreshError="1"/>
      <sheetData sheetId="22544" refreshError="1"/>
      <sheetData sheetId="22545" refreshError="1"/>
      <sheetData sheetId="22546" refreshError="1"/>
      <sheetData sheetId="22547" refreshError="1"/>
      <sheetData sheetId="22548" refreshError="1"/>
      <sheetData sheetId="22549" refreshError="1"/>
      <sheetData sheetId="22550" refreshError="1"/>
      <sheetData sheetId="22551" refreshError="1"/>
      <sheetData sheetId="22552" refreshError="1"/>
      <sheetData sheetId="22553" refreshError="1"/>
      <sheetData sheetId="22554" refreshError="1"/>
      <sheetData sheetId="22555" refreshError="1"/>
      <sheetData sheetId="22556" refreshError="1"/>
      <sheetData sheetId="22557" refreshError="1"/>
      <sheetData sheetId="22558" refreshError="1"/>
      <sheetData sheetId="22559" refreshError="1"/>
      <sheetData sheetId="22560" refreshError="1"/>
      <sheetData sheetId="22561" refreshError="1"/>
      <sheetData sheetId="22562" refreshError="1"/>
      <sheetData sheetId="22563" refreshError="1"/>
      <sheetData sheetId="22564" refreshError="1"/>
      <sheetData sheetId="22565" refreshError="1"/>
      <sheetData sheetId="22566" refreshError="1"/>
      <sheetData sheetId="22567" refreshError="1"/>
      <sheetData sheetId="22568" refreshError="1"/>
      <sheetData sheetId="22569" refreshError="1"/>
      <sheetData sheetId="22570" refreshError="1"/>
      <sheetData sheetId="22571" refreshError="1"/>
      <sheetData sheetId="22572" refreshError="1"/>
      <sheetData sheetId="22573" refreshError="1"/>
      <sheetData sheetId="22574" refreshError="1"/>
      <sheetData sheetId="22575" refreshError="1"/>
      <sheetData sheetId="22576" refreshError="1"/>
      <sheetData sheetId="22577" refreshError="1"/>
      <sheetData sheetId="22578" refreshError="1"/>
      <sheetData sheetId="22579" refreshError="1"/>
      <sheetData sheetId="22580" refreshError="1"/>
      <sheetData sheetId="22581" refreshError="1"/>
      <sheetData sheetId="22582" refreshError="1"/>
      <sheetData sheetId="22583" refreshError="1"/>
      <sheetData sheetId="22584" refreshError="1"/>
      <sheetData sheetId="22585" refreshError="1"/>
      <sheetData sheetId="22586" refreshError="1"/>
      <sheetData sheetId="22587" refreshError="1"/>
      <sheetData sheetId="22588" refreshError="1"/>
      <sheetData sheetId="22589" refreshError="1"/>
      <sheetData sheetId="22590" refreshError="1"/>
      <sheetData sheetId="22591" refreshError="1"/>
      <sheetData sheetId="22592" refreshError="1"/>
      <sheetData sheetId="22593" refreshError="1"/>
      <sheetData sheetId="22594" refreshError="1"/>
      <sheetData sheetId="22595" refreshError="1"/>
      <sheetData sheetId="22596" refreshError="1"/>
      <sheetData sheetId="22597" refreshError="1"/>
      <sheetData sheetId="22598" refreshError="1"/>
      <sheetData sheetId="22599" refreshError="1"/>
      <sheetData sheetId="22600" refreshError="1"/>
      <sheetData sheetId="22601" refreshError="1"/>
      <sheetData sheetId="22602" refreshError="1"/>
      <sheetData sheetId="22603" refreshError="1"/>
      <sheetData sheetId="22604" refreshError="1"/>
      <sheetData sheetId="22605" refreshError="1"/>
      <sheetData sheetId="22606" refreshError="1"/>
      <sheetData sheetId="22607" refreshError="1"/>
      <sheetData sheetId="22608" refreshError="1"/>
      <sheetData sheetId="22609" refreshError="1"/>
      <sheetData sheetId="22610" refreshError="1"/>
      <sheetData sheetId="22611" refreshError="1"/>
      <sheetData sheetId="22612" refreshError="1"/>
      <sheetData sheetId="22613" refreshError="1"/>
      <sheetData sheetId="22614" refreshError="1"/>
      <sheetData sheetId="22615" refreshError="1"/>
      <sheetData sheetId="22616" refreshError="1"/>
      <sheetData sheetId="22617" refreshError="1"/>
      <sheetData sheetId="22618" refreshError="1"/>
      <sheetData sheetId="22619" refreshError="1"/>
      <sheetData sheetId="22620" refreshError="1"/>
      <sheetData sheetId="22621" refreshError="1"/>
      <sheetData sheetId="22622" refreshError="1"/>
      <sheetData sheetId="22623" refreshError="1"/>
      <sheetData sheetId="22624" refreshError="1"/>
      <sheetData sheetId="22625" refreshError="1"/>
      <sheetData sheetId="22626" refreshError="1"/>
      <sheetData sheetId="22627" refreshError="1"/>
      <sheetData sheetId="22628" refreshError="1"/>
      <sheetData sheetId="22629" refreshError="1"/>
      <sheetData sheetId="22630" refreshError="1"/>
      <sheetData sheetId="22631" refreshError="1"/>
      <sheetData sheetId="22632" refreshError="1"/>
      <sheetData sheetId="22633" refreshError="1"/>
      <sheetData sheetId="22634" refreshError="1"/>
      <sheetData sheetId="22635" refreshError="1"/>
      <sheetData sheetId="22636" refreshError="1"/>
      <sheetData sheetId="22637" refreshError="1"/>
      <sheetData sheetId="22638" refreshError="1"/>
      <sheetData sheetId="22639" refreshError="1"/>
      <sheetData sheetId="22640" refreshError="1"/>
      <sheetData sheetId="22641" refreshError="1"/>
      <sheetData sheetId="22642" refreshError="1"/>
      <sheetData sheetId="22643" refreshError="1"/>
      <sheetData sheetId="22644" refreshError="1"/>
      <sheetData sheetId="22645" refreshError="1"/>
      <sheetData sheetId="22646" refreshError="1"/>
      <sheetData sheetId="22647" refreshError="1"/>
      <sheetData sheetId="22648" refreshError="1"/>
      <sheetData sheetId="22649" refreshError="1"/>
      <sheetData sheetId="22650" refreshError="1"/>
      <sheetData sheetId="22651" refreshError="1"/>
      <sheetData sheetId="22652" refreshError="1"/>
      <sheetData sheetId="22653" refreshError="1"/>
      <sheetData sheetId="22654" refreshError="1"/>
      <sheetData sheetId="22655" refreshError="1"/>
      <sheetData sheetId="22656" refreshError="1"/>
      <sheetData sheetId="22657" refreshError="1"/>
      <sheetData sheetId="22658" refreshError="1"/>
      <sheetData sheetId="22659" refreshError="1"/>
      <sheetData sheetId="22660" refreshError="1"/>
      <sheetData sheetId="22661" refreshError="1"/>
      <sheetData sheetId="22662" refreshError="1"/>
      <sheetData sheetId="22663" refreshError="1"/>
      <sheetData sheetId="22664" refreshError="1"/>
      <sheetData sheetId="22665" refreshError="1"/>
      <sheetData sheetId="22666" refreshError="1"/>
      <sheetData sheetId="22667" refreshError="1"/>
      <sheetData sheetId="22668" refreshError="1"/>
      <sheetData sheetId="22669" refreshError="1"/>
      <sheetData sheetId="22670" refreshError="1"/>
      <sheetData sheetId="22671" refreshError="1"/>
      <sheetData sheetId="22672" refreshError="1"/>
      <sheetData sheetId="22673" refreshError="1"/>
      <sheetData sheetId="22674" refreshError="1"/>
      <sheetData sheetId="22675" refreshError="1"/>
      <sheetData sheetId="22676" refreshError="1"/>
      <sheetData sheetId="22677" refreshError="1"/>
      <sheetData sheetId="22678" refreshError="1"/>
      <sheetData sheetId="22679" refreshError="1"/>
      <sheetData sheetId="22680" refreshError="1"/>
      <sheetData sheetId="22681" refreshError="1"/>
      <sheetData sheetId="22682" refreshError="1"/>
      <sheetData sheetId="22683" refreshError="1"/>
      <sheetData sheetId="22684" refreshError="1"/>
      <sheetData sheetId="22685" refreshError="1"/>
      <sheetData sheetId="22686" refreshError="1"/>
      <sheetData sheetId="22687" refreshError="1"/>
      <sheetData sheetId="22688" refreshError="1"/>
      <sheetData sheetId="22689" refreshError="1"/>
      <sheetData sheetId="22690" refreshError="1"/>
      <sheetData sheetId="22691" refreshError="1"/>
      <sheetData sheetId="22692" refreshError="1"/>
      <sheetData sheetId="22693" refreshError="1"/>
      <sheetData sheetId="22694" refreshError="1"/>
      <sheetData sheetId="22695" refreshError="1"/>
      <sheetData sheetId="22696" refreshError="1"/>
      <sheetData sheetId="22697" refreshError="1"/>
      <sheetData sheetId="22698" refreshError="1"/>
      <sheetData sheetId="22699" refreshError="1"/>
      <sheetData sheetId="22700" refreshError="1"/>
      <sheetData sheetId="22701" refreshError="1"/>
      <sheetData sheetId="22702" refreshError="1"/>
      <sheetData sheetId="22703" refreshError="1"/>
      <sheetData sheetId="22704" refreshError="1"/>
      <sheetData sheetId="22705" refreshError="1"/>
      <sheetData sheetId="22706" refreshError="1"/>
      <sheetData sheetId="22707" refreshError="1"/>
      <sheetData sheetId="22708" refreshError="1"/>
      <sheetData sheetId="22709" refreshError="1"/>
      <sheetData sheetId="22710" refreshError="1"/>
      <sheetData sheetId="22711" refreshError="1"/>
      <sheetData sheetId="22712" refreshError="1"/>
      <sheetData sheetId="22713" refreshError="1"/>
      <sheetData sheetId="22714" refreshError="1"/>
      <sheetData sheetId="22715" refreshError="1"/>
      <sheetData sheetId="22716" refreshError="1"/>
      <sheetData sheetId="22717" refreshError="1"/>
      <sheetData sheetId="22718" refreshError="1"/>
      <sheetData sheetId="22719" refreshError="1"/>
      <sheetData sheetId="22720" refreshError="1"/>
      <sheetData sheetId="22721" refreshError="1"/>
      <sheetData sheetId="22722" refreshError="1"/>
      <sheetData sheetId="22723" refreshError="1"/>
      <sheetData sheetId="22724" refreshError="1"/>
      <sheetData sheetId="22725" refreshError="1"/>
      <sheetData sheetId="22726" refreshError="1"/>
      <sheetData sheetId="22727" refreshError="1"/>
      <sheetData sheetId="22728" refreshError="1"/>
      <sheetData sheetId="22729" refreshError="1"/>
      <sheetData sheetId="22730" refreshError="1"/>
      <sheetData sheetId="22731" refreshError="1"/>
      <sheetData sheetId="22732" refreshError="1"/>
      <sheetData sheetId="22733" refreshError="1"/>
      <sheetData sheetId="22734" refreshError="1"/>
      <sheetData sheetId="22735" refreshError="1"/>
      <sheetData sheetId="22736" refreshError="1"/>
      <sheetData sheetId="22737" refreshError="1"/>
      <sheetData sheetId="22738" refreshError="1"/>
      <sheetData sheetId="22739" refreshError="1"/>
      <sheetData sheetId="22740" refreshError="1"/>
      <sheetData sheetId="22741" refreshError="1"/>
      <sheetData sheetId="22742" refreshError="1"/>
      <sheetData sheetId="22743" refreshError="1"/>
      <sheetData sheetId="22744" refreshError="1"/>
      <sheetData sheetId="22745" refreshError="1"/>
      <sheetData sheetId="22746" refreshError="1"/>
      <sheetData sheetId="22747" refreshError="1"/>
      <sheetData sheetId="22748" refreshError="1"/>
      <sheetData sheetId="22749" refreshError="1"/>
      <sheetData sheetId="22750" refreshError="1"/>
      <sheetData sheetId="22751" refreshError="1"/>
      <sheetData sheetId="22752" refreshError="1"/>
      <sheetData sheetId="22753" refreshError="1"/>
      <sheetData sheetId="22754" refreshError="1"/>
      <sheetData sheetId="22755" refreshError="1"/>
      <sheetData sheetId="22756" refreshError="1"/>
      <sheetData sheetId="22757" refreshError="1"/>
      <sheetData sheetId="22758" refreshError="1"/>
      <sheetData sheetId="22759" refreshError="1"/>
      <sheetData sheetId="22760" refreshError="1"/>
      <sheetData sheetId="22761" refreshError="1"/>
      <sheetData sheetId="22762" refreshError="1"/>
      <sheetData sheetId="22763" refreshError="1"/>
      <sheetData sheetId="22764" refreshError="1"/>
      <sheetData sheetId="22765" refreshError="1"/>
      <sheetData sheetId="22766" refreshError="1"/>
      <sheetData sheetId="22767" refreshError="1"/>
      <sheetData sheetId="22768" refreshError="1"/>
      <sheetData sheetId="22769" refreshError="1"/>
      <sheetData sheetId="22770" refreshError="1"/>
      <sheetData sheetId="22771" refreshError="1"/>
      <sheetData sheetId="22772" refreshError="1"/>
      <sheetData sheetId="22773" refreshError="1"/>
      <sheetData sheetId="22774" refreshError="1"/>
      <sheetData sheetId="22775" refreshError="1"/>
      <sheetData sheetId="22776" refreshError="1"/>
      <sheetData sheetId="22777" refreshError="1"/>
      <sheetData sheetId="22778" refreshError="1"/>
      <sheetData sheetId="22779" refreshError="1"/>
      <sheetData sheetId="22780" refreshError="1"/>
      <sheetData sheetId="22781" refreshError="1"/>
      <sheetData sheetId="22782" refreshError="1"/>
      <sheetData sheetId="22783" refreshError="1"/>
      <sheetData sheetId="22784" refreshError="1"/>
      <sheetData sheetId="22785" refreshError="1"/>
      <sheetData sheetId="22786" refreshError="1"/>
      <sheetData sheetId="22787" refreshError="1"/>
      <sheetData sheetId="22788" refreshError="1"/>
      <sheetData sheetId="22789" refreshError="1"/>
      <sheetData sheetId="22790" refreshError="1"/>
      <sheetData sheetId="22791" refreshError="1"/>
      <sheetData sheetId="22792" refreshError="1"/>
      <sheetData sheetId="22793" refreshError="1"/>
      <sheetData sheetId="22794" refreshError="1"/>
      <sheetData sheetId="22795" refreshError="1"/>
      <sheetData sheetId="22796" refreshError="1"/>
      <sheetData sheetId="22797" refreshError="1"/>
      <sheetData sheetId="22798" refreshError="1"/>
      <sheetData sheetId="22799" refreshError="1"/>
      <sheetData sheetId="22800" refreshError="1"/>
      <sheetData sheetId="22801" refreshError="1"/>
      <sheetData sheetId="22802" refreshError="1"/>
      <sheetData sheetId="22803" refreshError="1"/>
      <sheetData sheetId="22804" refreshError="1"/>
      <sheetData sheetId="22805" refreshError="1"/>
      <sheetData sheetId="22806" refreshError="1"/>
      <sheetData sheetId="22807" refreshError="1"/>
      <sheetData sheetId="22808" refreshError="1"/>
      <sheetData sheetId="22809" refreshError="1"/>
      <sheetData sheetId="22810" refreshError="1"/>
      <sheetData sheetId="22811" refreshError="1"/>
      <sheetData sheetId="22812" refreshError="1"/>
      <sheetData sheetId="22813" refreshError="1"/>
      <sheetData sheetId="22814" refreshError="1"/>
      <sheetData sheetId="22815" refreshError="1"/>
      <sheetData sheetId="22816" refreshError="1"/>
      <sheetData sheetId="22817" refreshError="1"/>
      <sheetData sheetId="22818" refreshError="1"/>
      <sheetData sheetId="22819" refreshError="1"/>
      <sheetData sheetId="22820" refreshError="1"/>
      <sheetData sheetId="22821" refreshError="1"/>
      <sheetData sheetId="22822" refreshError="1"/>
      <sheetData sheetId="22823" refreshError="1"/>
      <sheetData sheetId="22824" refreshError="1"/>
      <sheetData sheetId="22825" refreshError="1"/>
      <sheetData sheetId="22826" refreshError="1"/>
      <sheetData sheetId="22827" refreshError="1"/>
      <sheetData sheetId="22828" refreshError="1"/>
      <sheetData sheetId="22829" refreshError="1"/>
      <sheetData sheetId="22830" refreshError="1"/>
      <sheetData sheetId="22831" refreshError="1"/>
      <sheetData sheetId="22832" refreshError="1"/>
      <sheetData sheetId="22833" refreshError="1"/>
      <sheetData sheetId="22834" refreshError="1"/>
      <sheetData sheetId="22835" refreshError="1"/>
      <sheetData sheetId="22836" refreshError="1"/>
      <sheetData sheetId="22837" refreshError="1"/>
      <sheetData sheetId="22838" refreshError="1"/>
      <sheetData sheetId="22839" refreshError="1"/>
      <sheetData sheetId="22840" refreshError="1"/>
      <sheetData sheetId="22841" refreshError="1"/>
      <sheetData sheetId="22842" refreshError="1"/>
      <sheetData sheetId="22843" refreshError="1"/>
      <sheetData sheetId="22844" refreshError="1"/>
      <sheetData sheetId="22845" refreshError="1"/>
      <sheetData sheetId="22846" refreshError="1"/>
      <sheetData sheetId="22847" refreshError="1"/>
      <sheetData sheetId="22848" refreshError="1"/>
      <sheetData sheetId="22849" refreshError="1"/>
      <sheetData sheetId="22850" refreshError="1"/>
      <sheetData sheetId="22851" refreshError="1"/>
      <sheetData sheetId="22852" refreshError="1"/>
      <sheetData sheetId="22853" refreshError="1"/>
      <sheetData sheetId="22854" refreshError="1"/>
      <sheetData sheetId="22855" refreshError="1"/>
      <sheetData sheetId="22856" refreshError="1"/>
      <sheetData sheetId="22857" refreshError="1"/>
      <sheetData sheetId="22858" refreshError="1"/>
      <sheetData sheetId="22859" refreshError="1"/>
      <sheetData sheetId="22860" refreshError="1"/>
      <sheetData sheetId="22861" refreshError="1"/>
      <sheetData sheetId="22862" refreshError="1"/>
      <sheetData sheetId="22863" refreshError="1"/>
      <sheetData sheetId="22864" refreshError="1"/>
      <sheetData sheetId="22865" refreshError="1"/>
      <sheetData sheetId="22866" refreshError="1"/>
      <sheetData sheetId="22867" refreshError="1"/>
      <sheetData sheetId="22868" refreshError="1"/>
      <sheetData sheetId="22869" refreshError="1"/>
      <sheetData sheetId="22870" refreshError="1"/>
      <sheetData sheetId="22871" refreshError="1"/>
      <sheetData sheetId="22872" refreshError="1"/>
      <sheetData sheetId="22873" refreshError="1"/>
      <sheetData sheetId="22874" refreshError="1"/>
      <sheetData sheetId="22875" refreshError="1"/>
      <sheetData sheetId="22876" refreshError="1"/>
      <sheetData sheetId="22877" refreshError="1"/>
      <sheetData sheetId="22878" refreshError="1"/>
      <sheetData sheetId="22879" refreshError="1"/>
      <sheetData sheetId="22880" refreshError="1"/>
      <sheetData sheetId="22881" refreshError="1"/>
      <sheetData sheetId="22882" refreshError="1"/>
      <sheetData sheetId="22883" refreshError="1"/>
      <sheetData sheetId="22884" refreshError="1"/>
      <sheetData sheetId="22885" refreshError="1"/>
      <sheetData sheetId="22886" refreshError="1"/>
      <sheetData sheetId="22887" refreshError="1"/>
      <sheetData sheetId="22888" refreshError="1"/>
      <sheetData sheetId="22889" refreshError="1"/>
      <sheetData sheetId="22890" refreshError="1"/>
      <sheetData sheetId="22891" refreshError="1"/>
      <sheetData sheetId="22892" refreshError="1"/>
      <sheetData sheetId="22893" refreshError="1"/>
      <sheetData sheetId="22894" refreshError="1"/>
      <sheetData sheetId="22895" refreshError="1"/>
      <sheetData sheetId="22896" refreshError="1"/>
      <sheetData sheetId="22897" refreshError="1"/>
      <sheetData sheetId="22898" refreshError="1"/>
      <sheetData sheetId="22899" refreshError="1"/>
      <sheetData sheetId="22900" refreshError="1"/>
      <sheetData sheetId="22901" refreshError="1"/>
      <sheetData sheetId="22902" refreshError="1"/>
      <sheetData sheetId="22903" refreshError="1"/>
      <sheetData sheetId="22904" refreshError="1"/>
      <sheetData sheetId="22905" refreshError="1"/>
      <sheetData sheetId="22906" refreshError="1"/>
      <sheetData sheetId="22907" refreshError="1"/>
      <sheetData sheetId="22908" refreshError="1"/>
      <sheetData sheetId="22909" refreshError="1"/>
      <sheetData sheetId="22910" refreshError="1"/>
      <sheetData sheetId="22911" refreshError="1"/>
      <sheetData sheetId="22912" refreshError="1"/>
      <sheetData sheetId="22913" refreshError="1"/>
      <sheetData sheetId="22914" refreshError="1"/>
      <sheetData sheetId="22915" refreshError="1"/>
      <sheetData sheetId="22916" refreshError="1"/>
      <sheetData sheetId="22917" refreshError="1"/>
      <sheetData sheetId="22918" refreshError="1"/>
      <sheetData sheetId="22919" refreshError="1"/>
      <sheetData sheetId="22920" refreshError="1"/>
      <sheetData sheetId="22921" refreshError="1"/>
      <sheetData sheetId="22922" refreshError="1"/>
      <sheetData sheetId="22923" refreshError="1"/>
      <sheetData sheetId="22924" refreshError="1"/>
      <sheetData sheetId="22925" refreshError="1"/>
      <sheetData sheetId="22926" refreshError="1"/>
      <sheetData sheetId="22927" refreshError="1"/>
      <sheetData sheetId="22928" refreshError="1"/>
      <sheetData sheetId="22929" refreshError="1"/>
      <sheetData sheetId="22930" refreshError="1"/>
      <sheetData sheetId="22931" refreshError="1"/>
      <sheetData sheetId="22932" refreshError="1"/>
      <sheetData sheetId="22933" refreshError="1"/>
      <sheetData sheetId="22934" refreshError="1"/>
      <sheetData sheetId="22935" refreshError="1"/>
      <sheetData sheetId="22936" refreshError="1"/>
      <sheetData sheetId="22937" refreshError="1"/>
      <sheetData sheetId="22938" refreshError="1"/>
      <sheetData sheetId="22939" refreshError="1"/>
      <sheetData sheetId="22940" refreshError="1"/>
      <sheetData sheetId="22941" refreshError="1"/>
      <sheetData sheetId="22942" refreshError="1"/>
      <sheetData sheetId="22943" refreshError="1"/>
      <sheetData sheetId="22944" refreshError="1"/>
      <sheetData sheetId="22945" refreshError="1"/>
      <sheetData sheetId="22946" refreshError="1"/>
      <sheetData sheetId="22947" refreshError="1"/>
      <sheetData sheetId="22948" refreshError="1"/>
      <sheetData sheetId="22949" refreshError="1"/>
      <sheetData sheetId="22950" refreshError="1"/>
      <sheetData sheetId="22951" refreshError="1"/>
      <sheetData sheetId="22952" refreshError="1"/>
      <sheetData sheetId="22953" refreshError="1"/>
      <sheetData sheetId="22954" refreshError="1"/>
      <sheetData sheetId="22955" refreshError="1"/>
      <sheetData sheetId="22956" refreshError="1"/>
      <sheetData sheetId="22957" refreshError="1"/>
      <sheetData sheetId="22958" refreshError="1"/>
      <sheetData sheetId="22959" refreshError="1"/>
      <sheetData sheetId="22960" refreshError="1"/>
      <sheetData sheetId="22961" refreshError="1"/>
      <sheetData sheetId="22962" refreshError="1"/>
      <sheetData sheetId="22963" refreshError="1"/>
      <sheetData sheetId="22964" refreshError="1"/>
      <sheetData sheetId="22965" refreshError="1"/>
      <sheetData sheetId="22966" refreshError="1"/>
      <sheetData sheetId="22967" refreshError="1"/>
      <sheetData sheetId="22968" refreshError="1"/>
      <sheetData sheetId="22969" refreshError="1"/>
      <sheetData sheetId="22970" refreshError="1"/>
      <sheetData sheetId="22971" refreshError="1"/>
      <sheetData sheetId="22972" refreshError="1"/>
      <sheetData sheetId="22973" refreshError="1"/>
      <sheetData sheetId="22974" refreshError="1"/>
      <sheetData sheetId="22975" refreshError="1"/>
      <sheetData sheetId="22976" refreshError="1"/>
      <sheetData sheetId="22977" refreshError="1"/>
      <sheetData sheetId="22978" refreshError="1"/>
      <sheetData sheetId="22979" refreshError="1"/>
      <sheetData sheetId="22980" refreshError="1"/>
      <sheetData sheetId="22981" refreshError="1"/>
      <sheetData sheetId="22982" refreshError="1"/>
      <sheetData sheetId="22983" refreshError="1"/>
      <sheetData sheetId="22984" refreshError="1"/>
      <sheetData sheetId="22985" refreshError="1"/>
      <sheetData sheetId="22986" refreshError="1"/>
      <sheetData sheetId="22987" refreshError="1"/>
      <sheetData sheetId="22988" refreshError="1"/>
      <sheetData sheetId="22989" refreshError="1"/>
      <sheetData sheetId="22990" refreshError="1"/>
      <sheetData sheetId="22991" refreshError="1"/>
      <sheetData sheetId="22992" refreshError="1"/>
      <sheetData sheetId="22993" refreshError="1"/>
      <sheetData sheetId="22994" refreshError="1"/>
      <sheetData sheetId="22995" refreshError="1"/>
      <sheetData sheetId="22996" refreshError="1"/>
      <sheetData sheetId="22997" refreshError="1"/>
      <sheetData sheetId="22998" refreshError="1"/>
      <sheetData sheetId="22999" refreshError="1"/>
      <sheetData sheetId="23000" refreshError="1"/>
      <sheetData sheetId="23001" refreshError="1"/>
      <sheetData sheetId="23002" refreshError="1"/>
      <sheetData sheetId="23003" refreshError="1"/>
      <sheetData sheetId="23004" refreshError="1"/>
      <sheetData sheetId="23005" refreshError="1"/>
      <sheetData sheetId="23006" refreshError="1"/>
      <sheetData sheetId="23007" refreshError="1"/>
      <sheetData sheetId="23008" refreshError="1"/>
      <sheetData sheetId="23009" refreshError="1"/>
      <sheetData sheetId="23010" refreshError="1"/>
      <sheetData sheetId="23011" refreshError="1"/>
      <sheetData sheetId="23012" refreshError="1"/>
      <sheetData sheetId="23013" refreshError="1"/>
      <sheetData sheetId="23014" refreshError="1"/>
      <sheetData sheetId="23015" refreshError="1"/>
      <sheetData sheetId="23016" refreshError="1"/>
      <sheetData sheetId="23017" refreshError="1"/>
      <sheetData sheetId="23018" refreshError="1"/>
      <sheetData sheetId="23019" refreshError="1"/>
      <sheetData sheetId="23020" refreshError="1"/>
      <sheetData sheetId="23021" refreshError="1"/>
      <sheetData sheetId="23022" refreshError="1"/>
      <sheetData sheetId="23023" refreshError="1"/>
      <sheetData sheetId="23024" refreshError="1"/>
      <sheetData sheetId="23025" refreshError="1"/>
      <sheetData sheetId="23026" refreshError="1"/>
      <sheetData sheetId="23027" refreshError="1"/>
      <sheetData sheetId="23028" refreshError="1"/>
      <sheetData sheetId="23029" refreshError="1"/>
      <sheetData sheetId="23030" refreshError="1"/>
      <sheetData sheetId="23031" refreshError="1"/>
      <sheetData sheetId="23032" refreshError="1"/>
      <sheetData sheetId="23033" refreshError="1"/>
      <sheetData sheetId="23034" refreshError="1"/>
      <sheetData sheetId="23035" refreshError="1"/>
      <sheetData sheetId="23036" refreshError="1"/>
      <sheetData sheetId="23037" refreshError="1"/>
      <sheetData sheetId="23038" refreshError="1"/>
      <sheetData sheetId="23039" refreshError="1"/>
      <sheetData sheetId="23040" refreshError="1"/>
      <sheetData sheetId="23041" refreshError="1"/>
      <sheetData sheetId="23042" refreshError="1"/>
      <sheetData sheetId="23043" refreshError="1"/>
      <sheetData sheetId="23044" refreshError="1"/>
      <sheetData sheetId="23045" refreshError="1"/>
      <sheetData sheetId="23046" refreshError="1"/>
      <sheetData sheetId="23047" refreshError="1"/>
      <sheetData sheetId="23048" refreshError="1"/>
      <sheetData sheetId="23049" refreshError="1"/>
      <sheetData sheetId="23050" refreshError="1"/>
      <sheetData sheetId="23051" refreshError="1"/>
      <sheetData sheetId="23052" refreshError="1"/>
      <sheetData sheetId="23053" refreshError="1"/>
      <sheetData sheetId="23054" refreshError="1"/>
      <sheetData sheetId="23055" refreshError="1"/>
      <sheetData sheetId="23056" refreshError="1"/>
      <sheetData sheetId="23057" refreshError="1"/>
      <sheetData sheetId="23058" refreshError="1"/>
      <sheetData sheetId="23059" refreshError="1"/>
      <sheetData sheetId="23060" refreshError="1"/>
      <sheetData sheetId="23061" refreshError="1"/>
      <sheetData sheetId="23062" refreshError="1"/>
      <sheetData sheetId="23063" refreshError="1"/>
      <sheetData sheetId="23064" refreshError="1"/>
      <sheetData sheetId="23065" refreshError="1"/>
      <sheetData sheetId="23066" refreshError="1"/>
      <sheetData sheetId="23067" refreshError="1"/>
      <sheetData sheetId="23068">
        <row r="9">
          <cell r="A9" t="str">
            <v>A</v>
          </cell>
        </row>
      </sheetData>
      <sheetData sheetId="23069" refreshError="1"/>
      <sheetData sheetId="23070" refreshError="1"/>
      <sheetData sheetId="23071" refreshError="1"/>
      <sheetData sheetId="23072" refreshError="1"/>
      <sheetData sheetId="23073" refreshError="1"/>
      <sheetData sheetId="23074" refreshError="1"/>
      <sheetData sheetId="23075" refreshError="1"/>
      <sheetData sheetId="23076" refreshError="1"/>
      <sheetData sheetId="23077" refreshError="1"/>
      <sheetData sheetId="23078" refreshError="1"/>
      <sheetData sheetId="23079" refreshError="1"/>
      <sheetData sheetId="23080" refreshError="1"/>
      <sheetData sheetId="23081" refreshError="1"/>
      <sheetData sheetId="23082" refreshError="1"/>
      <sheetData sheetId="23083" refreshError="1"/>
      <sheetData sheetId="23084" refreshError="1"/>
      <sheetData sheetId="23085" refreshError="1"/>
      <sheetData sheetId="23086" refreshError="1"/>
      <sheetData sheetId="23087" refreshError="1"/>
      <sheetData sheetId="23088" refreshError="1"/>
      <sheetData sheetId="23089" refreshError="1"/>
      <sheetData sheetId="23090" refreshError="1"/>
      <sheetData sheetId="23091" refreshError="1"/>
      <sheetData sheetId="23092" refreshError="1"/>
      <sheetData sheetId="23093" refreshError="1"/>
      <sheetData sheetId="23094" refreshError="1"/>
      <sheetData sheetId="23095" refreshError="1"/>
      <sheetData sheetId="23096" refreshError="1"/>
      <sheetData sheetId="23097" refreshError="1"/>
      <sheetData sheetId="23098" refreshError="1"/>
      <sheetData sheetId="23099" refreshError="1"/>
      <sheetData sheetId="23100" refreshError="1"/>
      <sheetData sheetId="23101" refreshError="1"/>
      <sheetData sheetId="23102" refreshError="1"/>
      <sheetData sheetId="23103"/>
      <sheetData sheetId="23104"/>
      <sheetData sheetId="23105" refreshError="1"/>
      <sheetData sheetId="23106" refreshError="1"/>
      <sheetData sheetId="23107" refreshError="1"/>
      <sheetData sheetId="23108" refreshError="1"/>
      <sheetData sheetId="23109"/>
      <sheetData sheetId="23110" refreshError="1"/>
      <sheetData sheetId="23111" refreshError="1"/>
      <sheetData sheetId="23112" refreshError="1"/>
      <sheetData sheetId="23113" refreshError="1"/>
      <sheetData sheetId="23114" refreshError="1"/>
      <sheetData sheetId="23115" refreshError="1"/>
      <sheetData sheetId="23116" refreshError="1"/>
      <sheetData sheetId="23117" refreshError="1"/>
      <sheetData sheetId="23118" refreshError="1"/>
      <sheetData sheetId="23119" refreshError="1"/>
      <sheetData sheetId="23120" refreshError="1"/>
      <sheetData sheetId="23121" refreshError="1"/>
      <sheetData sheetId="23122">
        <row r="9">
          <cell r="A9" t="str">
            <v>A</v>
          </cell>
        </row>
      </sheetData>
      <sheetData sheetId="23123">
        <row r="9">
          <cell r="A9" t="str">
            <v>A</v>
          </cell>
        </row>
      </sheetData>
      <sheetData sheetId="23124">
        <row r="9">
          <cell r="A9" t="str">
            <v>A</v>
          </cell>
        </row>
      </sheetData>
      <sheetData sheetId="23125">
        <row r="9">
          <cell r="A9" t="str">
            <v>A</v>
          </cell>
        </row>
      </sheetData>
      <sheetData sheetId="23126">
        <row r="9">
          <cell r="A9" t="str">
            <v>A</v>
          </cell>
        </row>
      </sheetData>
      <sheetData sheetId="23127">
        <row r="9">
          <cell r="A9" t="str">
            <v>A</v>
          </cell>
        </row>
      </sheetData>
      <sheetData sheetId="23128" refreshError="1"/>
      <sheetData sheetId="23129" refreshError="1"/>
      <sheetData sheetId="23130" refreshError="1"/>
      <sheetData sheetId="23131" refreshError="1"/>
      <sheetData sheetId="23132" refreshError="1"/>
      <sheetData sheetId="23133" refreshError="1"/>
      <sheetData sheetId="23134" refreshError="1"/>
      <sheetData sheetId="23135" refreshError="1"/>
      <sheetData sheetId="23136" refreshError="1"/>
      <sheetData sheetId="23137" refreshError="1"/>
      <sheetData sheetId="23138" refreshError="1"/>
      <sheetData sheetId="23139" refreshError="1"/>
      <sheetData sheetId="23140" refreshError="1"/>
      <sheetData sheetId="23141" refreshError="1"/>
      <sheetData sheetId="23142" refreshError="1"/>
      <sheetData sheetId="23143" refreshError="1"/>
      <sheetData sheetId="23144" refreshError="1"/>
      <sheetData sheetId="23145" refreshError="1"/>
      <sheetData sheetId="23146" refreshError="1"/>
      <sheetData sheetId="23147" refreshError="1"/>
      <sheetData sheetId="23148" refreshError="1"/>
      <sheetData sheetId="23149" refreshError="1"/>
      <sheetData sheetId="23150">
        <row r="9">
          <cell r="A9" t="str">
            <v>A</v>
          </cell>
        </row>
      </sheetData>
      <sheetData sheetId="23151">
        <row r="9">
          <cell r="A9" t="str">
            <v>A</v>
          </cell>
        </row>
      </sheetData>
      <sheetData sheetId="23152">
        <row r="9">
          <cell r="A9" t="str">
            <v>A</v>
          </cell>
        </row>
      </sheetData>
      <sheetData sheetId="23153">
        <row r="9">
          <cell r="A9" t="str">
            <v>A</v>
          </cell>
        </row>
      </sheetData>
      <sheetData sheetId="23154">
        <row r="9">
          <cell r="A9" t="str">
            <v>A</v>
          </cell>
        </row>
      </sheetData>
      <sheetData sheetId="23155">
        <row r="9">
          <cell r="A9" t="str">
            <v>A</v>
          </cell>
        </row>
      </sheetData>
      <sheetData sheetId="23156">
        <row r="9">
          <cell r="A9" t="str">
            <v>A</v>
          </cell>
        </row>
      </sheetData>
      <sheetData sheetId="23157">
        <row r="9">
          <cell r="A9" t="str">
            <v>A</v>
          </cell>
        </row>
      </sheetData>
      <sheetData sheetId="23158">
        <row r="9">
          <cell r="A9" t="str">
            <v>A</v>
          </cell>
        </row>
      </sheetData>
      <sheetData sheetId="23159">
        <row r="9">
          <cell r="A9" t="str">
            <v>A</v>
          </cell>
        </row>
      </sheetData>
      <sheetData sheetId="23160">
        <row r="9">
          <cell r="A9" t="str">
            <v>A</v>
          </cell>
        </row>
      </sheetData>
      <sheetData sheetId="23161">
        <row r="9">
          <cell r="A9" t="str">
            <v>A</v>
          </cell>
        </row>
      </sheetData>
      <sheetData sheetId="23162">
        <row r="9">
          <cell r="A9" t="str">
            <v>A</v>
          </cell>
        </row>
      </sheetData>
      <sheetData sheetId="23163">
        <row r="9">
          <cell r="A9" t="str">
            <v>A</v>
          </cell>
        </row>
      </sheetData>
      <sheetData sheetId="23164">
        <row r="9">
          <cell r="A9" t="str">
            <v>A</v>
          </cell>
        </row>
      </sheetData>
      <sheetData sheetId="23165">
        <row r="9">
          <cell r="A9" t="str">
            <v>A</v>
          </cell>
        </row>
      </sheetData>
      <sheetData sheetId="23166" refreshError="1"/>
      <sheetData sheetId="23167" refreshError="1"/>
      <sheetData sheetId="23168" refreshError="1"/>
      <sheetData sheetId="23169" refreshError="1"/>
      <sheetData sheetId="23170" refreshError="1"/>
      <sheetData sheetId="23171" refreshError="1"/>
      <sheetData sheetId="23172" refreshError="1"/>
      <sheetData sheetId="23173" refreshError="1"/>
      <sheetData sheetId="23174" refreshError="1"/>
      <sheetData sheetId="23175" refreshError="1"/>
      <sheetData sheetId="23176" refreshError="1"/>
      <sheetData sheetId="23177" refreshError="1"/>
      <sheetData sheetId="23178" refreshError="1"/>
      <sheetData sheetId="23179" refreshError="1"/>
      <sheetData sheetId="23180" refreshError="1"/>
      <sheetData sheetId="23181" refreshError="1"/>
      <sheetData sheetId="23182">
        <row r="9">
          <cell r="A9" t="str">
            <v>A</v>
          </cell>
        </row>
      </sheetData>
      <sheetData sheetId="23183" refreshError="1"/>
      <sheetData sheetId="23184" refreshError="1"/>
      <sheetData sheetId="23185" refreshError="1"/>
      <sheetData sheetId="23186" refreshError="1"/>
      <sheetData sheetId="23187" refreshError="1"/>
      <sheetData sheetId="23188" refreshError="1"/>
      <sheetData sheetId="23189" refreshError="1"/>
      <sheetData sheetId="23190" refreshError="1"/>
      <sheetData sheetId="23191" refreshError="1"/>
      <sheetData sheetId="23192">
        <row r="9">
          <cell r="A9" t="str">
            <v>A</v>
          </cell>
        </row>
      </sheetData>
      <sheetData sheetId="23193">
        <row r="9">
          <cell r="A9" t="str">
            <v>A</v>
          </cell>
        </row>
      </sheetData>
      <sheetData sheetId="23194">
        <row r="9">
          <cell r="A9" t="str">
            <v>A</v>
          </cell>
        </row>
      </sheetData>
      <sheetData sheetId="23195" refreshError="1"/>
      <sheetData sheetId="23196" refreshError="1"/>
      <sheetData sheetId="23197" refreshError="1"/>
      <sheetData sheetId="23198" refreshError="1"/>
      <sheetData sheetId="23199" refreshError="1"/>
      <sheetData sheetId="23200" refreshError="1"/>
      <sheetData sheetId="23201" refreshError="1"/>
      <sheetData sheetId="23202" refreshError="1"/>
      <sheetData sheetId="23203" refreshError="1"/>
      <sheetData sheetId="23204" refreshError="1"/>
      <sheetData sheetId="23205" refreshError="1"/>
      <sheetData sheetId="23206" refreshError="1"/>
      <sheetData sheetId="23207" refreshError="1"/>
      <sheetData sheetId="23208" refreshError="1"/>
      <sheetData sheetId="23209" refreshError="1"/>
      <sheetData sheetId="23210" refreshError="1"/>
      <sheetData sheetId="23211" refreshError="1"/>
      <sheetData sheetId="23212" refreshError="1"/>
      <sheetData sheetId="23213" refreshError="1"/>
      <sheetData sheetId="23214" refreshError="1"/>
      <sheetData sheetId="23215" refreshError="1"/>
      <sheetData sheetId="23216">
        <row r="9">
          <cell r="A9" t="str">
            <v>A</v>
          </cell>
        </row>
      </sheetData>
      <sheetData sheetId="23217" refreshError="1"/>
      <sheetData sheetId="23218" refreshError="1"/>
      <sheetData sheetId="23219" refreshError="1"/>
      <sheetData sheetId="23220" refreshError="1"/>
      <sheetData sheetId="23221" refreshError="1"/>
      <sheetData sheetId="23222" refreshError="1"/>
      <sheetData sheetId="23223" refreshError="1"/>
      <sheetData sheetId="23224">
        <row r="9">
          <cell r="A9" t="str">
            <v>A</v>
          </cell>
        </row>
      </sheetData>
      <sheetData sheetId="23225" refreshError="1"/>
      <sheetData sheetId="23226" refreshError="1"/>
      <sheetData sheetId="23227" refreshError="1"/>
      <sheetData sheetId="23228" refreshError="1"/>
      <sheetData sheetId="23229" refreshError="1"/>
      <sheetData sheetId="23230">
        <row r="9">
          <cell r="A9" t="str">
            <v>A</v>
          </cell>
        </row>
      </sheetData>
      <sheetData sheetId="23231" refreshError="1"/>
      <sheetData sheetId="23232" refreshError="1"/>
      <sheetData sheetId="23233" refreshError="1"/>
      <sheetData sheetId="23234" refreshError="1"/>
      <sheetData sheetId="23235" refreshError="1"/>
      <sheetData sheetId="23236" refreshError="1"/>
      <sheetData sheetId="23237" refreshError="1"/>
      <sheetData sheetId="23238">
        <row r="9">
          <cell r="A9" t="str">
            <v>A</v>
          </cell>
        </row>
      </sheetData>
      <sheetData sheetId="23239" refreshError="1"/>
      <sheetData sheetId="23240" refreshError="1"/>
      <sheetData sheetId="23241" refreshError="1"/>
      <sheetData sheetId="23242" refreshError="1"/>
      <sheetData sheetId="23243" refreshError="1"/>
      <sheetData sheetId="23244" refreshError="1"/>
      <sheetData sheetId="23245" refreshError="1"/>
      <sheetData sheetId="23246">
        <row r="9">
          <cell r="A9" t="str">
            <v>A</v>
          </cell>
        </row>
      </sheetData>
      <sheetData sheetId="23247" refreshError="1"/>
      <sheetData sheetId="23248" refreshError="1"/>
      <sheetData sheetId="23249" refreshError="1"/>
      <sheetData sheetId="23250" refreshError="1"/>
      <sheetData sheetId="23251" refreshError="1"/>
      <sheetData sheetId="23252" refreshError="1"/>
      <sheetData sheetId="23253" refreshError="1"/>
      <sheetData sheetId="23254">
        <row r="9">
          <cell r="A9" t="str">
            <v>A</v>
          </cell>
        </row>
      </sheetData>
      <sheetData sheetId="23255" refreshError="1"/>
      <sheetData sheetId="23256" refreshError="1"/>
      <sheetData sheetId="23257" refreshError="1"/>
      <sheetData sheetId="23258" refreshError="1"/>
      <sheetData sheetId="23259" refreshError="1"/>
      <sheetData sheetId="23260" refreshError="1"/>
      <sheetData sheetId="23261">
        <row r="9">
          <cell r="A9" t="str">
            <v>A</v>
          </cell>
        </row>
      </sheetData>
      <sheetData sheetId="23262">
        <row r="9">
          <cell r="A9" t="str">
            <v>A</v>
          </cell>
        </row>
      </sheetData>
      <sheetData sheetId="23263">
        <row r="9">
          <cell r="A9" t="str">
            <v>A</v>
          </cell>
        </row>
      </sheetData>
      <sheetData sheetId="23264">
        <row r="9">
          <cell r="A9" t="str">
            <v>A</v>
          </cell>
        </row>
      </sheetData>
      <sheetData sheetId="23265">
        <row r="9">
          <cell r="A9" t="str">
            <v>A</v>
          </cell>
        </row>
      </sheetData>
      <sheetData sheetId="23266">
        <row r="9">
          <cell r="A9" t="str">
            <v>A</v>
          </cell>
        </row>
      </sheetData>
      <sheetData sheetId="23267">
        <row r="9">
          <cell r="A9" t="str">
            <v>A</v>
          </cell>
        </row>
      </sheetData>
      <sheetData sheetId="23268">
        <row r="9">
          <cell r="A9" t="str">
            <v>A</v>
          </cell>
        </row>
      </sheetData>
      <sheetData sheetId="23269">
        <row r="9">
          <cell r="A9" t="str">
            <v>A</v>
          </cell>
        </row>
      </sheetData>
      <sheetData sheetId="23270">
        <row r="9">
          <cell r="A9" t="str">
            <v>A</v>
          </cell>
        </row>
      </sheetData>
      <sheetData sheetId="23271">
        <row r="9">
          <cell r="A9" t="str">
            <v>A</v>
          </cell>
        </row>
      </sheetData>
      <sheetData sheetId="23272">
        <row r="9">
          <cell r="A9" t="str">
            <v>A</v>
          </cell>
        </row>
      </sheetData>
      <sheetData sheetId="23273">
        <row r="9">
          <cell r="A9" t="str">
            <v>A</v>
          </cell>
        </row>
      </sheetData>
      <sheetData sheetId="23274">
        <row r="9">
          <cell r="A9" t="str">
            <v>A</v>
          </cell>
        </row>
      </sheetData>
      <sheetData sheetId="23275">
        <row r="9">
          <cell r="A9" t="str">
            <v>A</v>
          </cell>
        </row>
      </sheetData>
      <sheetData sheetId="23276">
        <row r="9">
          <cell r="A9" t="str">
            <v>A</v>
          </cell>
        </row>
      </sheetData>
      <sheetData sheetId="23277">
        <row r="9">
          <cell r="A9" t="str">
            <v>A</v>
          </cell>
        </row>
      </sheetData>
      <sheetData sheetId="23278">
        <row r="9">
          <cell r="A9" t="str">
            <v>A</v>
          </cell>
        </row>
      </sheetData>
      <sheetData sheetId="23279">
        <row r="9">
          <cell r="A9" t="str">
            <v>A</v>
          </cell>
        </row>
      </sheetData>
      <sheetData sheetId="23280">
        <row r="9">
          <cell r="A9" t="str">
            <v>A</v>
          </cell>
        </row>
      </sheetData>
      <sheetData sheetId="23281">
        <row r="9">
          <cell r="A9" t="str">
            <v>A</v>
          </cell>
        </row>
      </sheetData>
      <sheetData sheetId="23282">
        <row r="9">
          <cell r="A9" t="str">
            <v>A</v>
          </cell>
        </row>
      </sheetData>
      <sheetData sheetId="23283">
        <row r="9">
          <cell r="A9" t="str">
            <v>A</v>
          </cell>
        </row>
      </sheetData>
      <sheetData sheetId="23284">
        <row r="9">
          <cell r="A9" t="str">
            <v>A</v>
          </cell>
        </row>
      </sheetData>
      <sheetData sheetId="23285">
        <row r="9">
          <cell r="A9" t="str">
            <v>A</v>
          </cell>
        </row>
      </sheetData>
      <sheetData sheetId="23286">
        <row r="9">
          <cell r="A9" t="str">
            <v>A</v>
          </cell>
        </row>
      </sheetData>
      <sheetData sheetId="23287">
        <row r="9">
          <cell r="A9" t="str">
            <v>A</v>
          </cell>
        </row>
      </sheetData>
      <sheetData sheetId="23288">
        <row r="9">
          <cell r="A9" t="str">
            <v>A</v>
          </cell>
        </row>
      </sheetData>
      <sheetData sheetId="23289">
        <row r="9">
          <cell r="A9" t="str">
            <v>A</v>
          </cell>
        </row>
      </sheetData>
      <sheetData sheetId="23290">
        <row r="9">
          <cell r="A9" t="str">
            <v>A</v>
          </cell>
        </row>
      </sheetData>
      <sheetData sheetId="23291">
        <row r="9">
          <cell r="A9" t="str">
            <v>A</v>
          </cell>
        </row>
      </sheetData>
      <sheetData sheetId="23292">
        <row r="9">
          <cell r="A9" t="str">
            <v>A</v>
          </cell>
        </row>
      </sheetData>
      <sheetData sheetId="23293">
        <row r="9">
          <cell r="A9" t="str">
            <v>A</v>
          </cell>
        </row>
      </sheetData>
      <sheetData sheetId="23294">
        <row r="9">
          <cell r="A9" t="str">
            <v>A</v>
          </cell>
        </row>
      </sheetData>
      <sheetData sheetId="23295">
        <row r="9">
          <cell r="A9" t="str">
            <v>A</v>
          </cell>
        </row>
      </sheetData>
      <sheetData sheetId="23296">
        <row r="9">
          <cell r="A9" t="str">
            <v>A</v>
          </cell>
        </row>
      </sheetData>
      <sheetData sheetId="23297">
        <row r="9">
          <cell r="A9" t="str">
            <v>A</v>
          </cell>
        </row>
      </sheetData>
      <sheetData sheetId="23298">
        <row r="9">
          <cell r="A9" t="str">
            <v>A</v>
          </cell>
        </row>
      </sheetData>
      <sheetData sheetId="23299">
        <row r="9">
          <cell r="A9" t="str">
            <v>A</v>
          </cell>
        </row>
      </sheetData>
      <sheetData sheetId="23300">
        <row r="9">
          <cell r="A9" t="str">
            <v>A</v>
          </cell>
        </row>
      </sheetData>
      <sheetData sheetId="23301" refreshError="1"/>
      <sheetData sheetId="23302" refreshError="1"/>
      <sheetData sheetId="23303" refreshError="1"/>
      <sheetData sheetId="23304" refreshError="1"/>
      <sheetData sheetId="23305" refreshError="1"/>
      <sheetData sheetId="23306" refreshError="1"/>
      <sheetData sheetId="23307" refreshError="1"/>
      <sheetData sheetId="23308" refreshError="1"/>
      <sheetData sheetId="23309" refreshError="1"/>
      <sheetData sheetId="23310" refreshError="1"/>
      <sheetData sheetId="23311" refreshError="1"/>
      <sheetData sheetId="23312" refreshError="1"/>
      <sheetData sheetId="23313" refreshError="1"/>
      <sheetData sheetId="23314" refreshError="1"/>
      <sheetData sheetId="23315" refreshError="1"/>
      <sheetData sheetId="23316" refreshError="1"/>
      <sheetData sheetId="23317" refreshError="1"/>
      <sheetData sheetId="23318" refreshError="1"/>
      <sheetData sheetId="23319" refreshError="1"/>
      <sheetData sheetId="23320" refreshError="1"/>
      <sheetData sheetId="23321" refreshError="1"/>
      <sheetData sheetId="23322" refreshError="1"/>
      <sheetData sheetId="23323" refreshError="1"/>
      <sheetData sheetId="23324" refreshError="1"/>
      <sheetData sheetId="23325" refreshError="1"/>
      <sheetData sheetId="23326" refreshError="1"/>
      <sheetData sheetId="23327" refreshError="1"/>
      <sheetData sheetId="23328" refreshError="1"/>
      <sheetData sheetId="23329" refreshError="1"/>
      <sheetData sheetId="23330" refreshError="1"/>
      <sheetData sheetId="23331" refreshError="1"/>
      <sheetData sheetId="23332" refreshError="1"/>
      <sheetData sheetId="23333" refreshError="1"/>
      <sheetData sheetId="23334" refreshError="1"/>
      <sheetData sheetId="23335" refreshError="1"/>
      <sheetData sheetId="23336" refreshError="1"/>
      <sheetData sheetId="23337" refreshError="1"/>
      <sheetData sheetId="23338" refreshError="1"/>
      <sheetData sheetId="23339" refreshError="1"/>
      <sheetData sheetId="23340" refreshError="1"/>
      <sheetData sheetId="23341" refreshError="1"/>
      <sheetData sheetId="23342" refreshError="1"/>
      <sheetData sheetId="23343" refreshError="1"/>
      <sheetData sheetId="23344" refreshError="1"/>
      <sheetData sheetId="23345" refreshError="1"/>
      <sheetData sheetId="23346" refreshError="1"/>
      <sheetData sheetId="23347" refreshError="1"/>
      <sheetData sheetId="23348" refreshError="1"/>
      <sheetData sheetId="23349" refreshError="1"/>
      <sheetData sheetId="23350" refreshError="1"/>
      <sheetData sheetId="23351" refreshError="1"/>
      <sheetData sheetId="23352" refreshError="1"/>
      <sheetData sheetId="23353" refreshError="1"/>
      <sheetData sheetId="23354" refreshError="1"/>
      <sheetData sheetId="23355" refreshError="1"/>
      <sheetData sheetId="23356" refreshError="1"/>
      <sheetData sheetId="23357" refreshError="1"/>
      <sheetData sheetId="23358" refreshError="1"/>
      <sheetData sheetId="23359" refreshError="1"/>
      <sheetData sheetId="23360" refreshError="1"/>
      <sheetData sheetId="23361" refreshError="1"/>
      <sheetData sheetId="23362" refreshError="1"/>
      <sheetData sheetId="23363" refreshError="1"/>
      <sheetData sheetId="23364" refreshError="1"/>
      <sheetData sheetId="23365" refreshError="1"/>
      <sheetData sheetId="23366" refreshError="1"/>
      <sheetData sheetId="23367" refreshError="1"/>
      <sheetData sheetId="23368" refreshError="1"/>
      <sheetData sheetId="23369" refreshError="1"/>
      <sheetData sheetId="23370" refreshError="1"/>
      <sheetData sheetId="23371" refreshError="1"/>
      <sheetData sheetId="23372">
        <row r="9">
          <cell r="A9" t="str">
            <v>A</v>
          </cell>
        </row>
      </sheetData>
      <sheetData sheetId="23373">
        <row r="9">
          <cell r="A9" t="str">
            <v>A</v>
          </cell>
        </row>
      </sheetData>
      <sheetData sheetId="23374">
        <row r="9">
          <cell r="A9" t="str">
            <v>A</v>
          </cell>
        </row>
      </sheetData>
      <sheetData sheetId="23375">
        <row r="9">
          <cell r="A9" t="str">
            <v>A</v>
          </cell>
        </row>
      </sheetData>
      <sheetData sheetId="23376">
        <row r="9">
          <cell r="A9" t="str">
            <v>A</v>
          </cell>
        </row>
      </sheetData>
      <sheetData sheetId="23377">
        <row r="9">
          <cell r="A9" t="str">
            <v>A</v>
          </cell>
        </row>
      </sheetData>
      <sheetData sheetId="23378">
        <row r="9">
          <cell r="A9" t="str">
            <v>A</v>
          </cell>
        </row>
      </sheetData>
      <sheetData sheetId="23379">
        <row r="9">
          <cell r="A9" t="str">
            <v>A</v>
          </cell>
        </row>
      </sheetData>
      <sheetData sheetId="23380">
        <row r="9">
          <cell r="A9" t="str">
            <v>A</v>
          </cell>
        </row>
      </sheetData>
      <sheetData sheetId="23381" refreshError="1"/>
      <sheetData sheetId="23382" refreshError="1"/>
      <sheetData sheetId="23383">
        <row r="9">
          <cell r="A9" t="str">
            <v>A</v>
          </cell>
        </row>
      </sheetData>
      <sheetData sheetId="23384" refreshError="1"/>
      <sheetData sheetId="23385" refreshError="1"/>
      <sheetData sheetId="23386" refreshError="1"/>
      <sheetData sheetId="23387">
        <row r="9">
          <cell r="A9" t="str">
            <v>A</v>
          </cell>
        </row>
      </sheetData>
      <sheetData sheetId="23388">
        <row r="9">
          <cell r="A9" t="str">
            <v>A</v>
          </cell>
        </row>
      </sheetData>
      <sheetData sheetId="23389">
        <row r="9">
          <cell r="A9" t="str">
            <v>A</v>
          </cell>
        </row>
      </sheetData>
      <sheetData sheetId="23390">
        <row r="9">
          <cell r="A9" t="str">
            <v>A</v>
          </cell>
        </row>
      </sheetData>
      <sheetData sheetId="23391">
        <row r="9">
          <cell r="A9" t="str">
            <v>A</v>
          </cell>
        </row>
      </sheetData>
      <sheetData sheetId="23392">
        <row r="9">
          <cell r="A9" t="str">
            <v>A</v>
          </cell>
        </row>
      </sheetData>
      <sheetData sheetId="23393">
        <row r="9">
          <cell r="A9" t="str">
            <v>A</v>
          </cell>
        </row>
      </sheetData>
      <sheetData sheetId="23394">
        <row r="9">
          <cell r="A9" t="str">
            <v>A</v>
          </cell>
        </row>
      </sheetData>
      <sheetData sheetId="23395">
        <row r="9">
          <cell r="A9" t="str">
            <v>A</v>
          </cell>
        </row>
      </sheetData>
      <sheetData sheetId="23396">
        <row r="9">
          <cell r="A9" t="str">
            <v>A</v>
          </cell>
        </row>
      </sheetData>
      <sheetData sheetId="23397" refreshError="1"/>
      <sheetData sheetId="23398" refreshError="1"/>
      <sheetData sheetId="23399">
        <row r="9">
          <cell r="A9" t="str">
            <v>A</v>
          </cell>
        </row>
      </sheetData>
      <sheetData sheetId="23400" refreshError="1"/>
      <sheetData sheetId="23401">
        <row r="9">
          <cell r="A9" t="str">
            <v>A</v>
          </cell>
        </row>
      </sheetData>
      <sheetData sheetId="23402">
        <row r="9">
          <cell r="A9" t="str">
            <v>A</v>
          </cell>
        </row>
      </sheetData>
      <sheetData sheetId="23403">
        <row r="9">
          <cell r="A9" t="str">
            <v>A</v>
          </cell>
        </row>
      </sheetData>
      <sheetData sheetId="23404">
        <row r="9">
          <cell r="A9" t="str">
            <v>A</v>
          </cell>
        </row>
      </sheetData>
      <sheetData sheetId="23405">
        <row r="9">
          <cell r="A9" t="str">
            <v>A</v>
          </cell>
        </row>
      </sheetData>
      <sheetData sheetId="23406">
        <row r="9">
          <cell r="A9" t="str">
            <v>A</v>
          </cell>
        </row>
      </sheetData>
      <sheetData sheetId="23407">
        <row r="9">
          <cell r="A9" t="str">
            <v>A</v>
          </cell>
        </row>
      </sheetData>
      <sheetData sheetId="23408">
        <row r="9">
          <cell r="A9" t="str">
            <v>A</v>
          </cell>
        </row>
      </sheetData>
      <sheetData sheetId="23409">
        <row r="9">
          <cell r="A9" t="str">
            <v>A</v>
          </cell>
        </row>
      </sheetData>
      <sheetData sheetId="23410">
        <row r="9">
          <cell r="A9" t="str">
            <v>A</v>
          </cell>
        </row>
      </sheetData>
      <sheetData sheetId="23411">
        <row r="9">
          <cell r="A9" t="str">
            <v>A</v>
          </cell>
        </row>
      </sheetData>
      <sheetData sheetId="23412" refreshError="1"/>
      <sheetData sheetId="23413">
        <row r="9">
          <cell r="A9" t="str">
            <v>A</v>
          </cell>
        </row>
      </sheetData>
      <sheetData sheetId="23414">
        <row r="9">
          <cell r="A9" t="str">
            <v>A</v>
          </cell>
        </row>
      </sheetData>
      <sheetData sheetId="23415">
        <row r="9">
          <cell r="A9" t="str">
            <v>A</v>
          </cell>
        </row>
      </sheetData>
      <sheetData sheetId="23416">
        <row r="9">
          <cell r="A9" t="str">
            <v>A</v>
          </cell>
        </row>
      </sheetData>
      <sheetData sheetId="23417" refreshError="1"/>
      <sheetData sheetId="23418">
        <row r="9">
          <cell r="A9" t="str">
            <v>A</v>
          </cell>
        </row>
      </sheetData>
      <sheetData sheetId="23419">
        <row r="9">
          <cell r="A9" t="str">
            <v>A</v>
          </cell>
        </row>
      </sheetData>
      <sheetData sheetId="23420">
        <row r="9">
          <cell r="A9" t="str">
            <v>A</v>
          </cell>
        </row>
      </sheetData>
      <sheetData sheetId="23421">
        <row r="9">
          <cell r="A9" t="str">
            <v>A</v>
          </cell>
        </row>
      </sheetData>
      <sheetData sheetId="23422">
        <row r="9">
          <cell r="A9" t="str">
            <v>A</v>
          </cell>
        </row>
      </sheetData>
      <sheetData sheetId="23423">
        <row r="9">
          <cell r="A9" t="str">
            <v>A</v>
          </cell>
        </row>
      </sheetData>
      <sheetData sheetId="23424">
        <row r="9">
          <cell r="A9" t="str">
            <v>A</v>
          </cell>
        </row>
      </sheetData>
      <sheetData sheetId="23425">
        <row r="9">
          <cell r="A9" t="str">
            <v>A</v>
          </cell>
        </row>
      </sheetData>
      <sheetData sheetId="23426">
        <row r="9">
          <cell r="A9" t="str">
            <v>A</v>
          </cell>
        </row>
      </sheetData>
      <sheetData sheetId="23427" refreshError="1"/>
      <sheetData sheetId="23428" refreshError="1"/>
      <sheetData sheetId="23429" refreshError="1"/>
      <sheetData sheetId="23430" refreshError="1"/>
      <sheetData sheetId="23431" refreshError="1"/>
      <sheetData sheetId="23432" refreshError="1"/>
      <sheetData sheetId="23433" refreshError="1"/>
      <sheetData sheetId="23434">
        <row r="9">
          <cell r="A9" t="str">
            <v>A</v>
          </cell>
        </row>
      </sheetData>
      <sheetData sheetId="23435">
        <row r="9">
          <cell r="A9" t="str">
            <v>A</v>
          </cell>
        </row>
      </sheetData>
      <sheetData sheetId="23436">
        <row r="9">
          <cell r="A9" t="str">
            <v>A</v>
          </cell>
        </row>
      </sheetData>
      <sheetData sheetId="23437" refreshError="1"/>
      <sheetData sheetId="23438" refreshError="1"/>
      <sheetData sheetId="23439" refreshError="1"/>
      <sheetData sheetId="23440" refreshError="1"/>
      <sheetData sheetId="23441" refreshError="1"/>
      <sheetData sheetId="23442" refreshError="1"/>
      <sheetData sheetId="23443" refreshError="1"/>
      <sheetData sheetId="23444" refreshError="1"/>
      <sheetData sheetId="23445" refreshError="1"/>
      <sheetData sheetId="23446" refreshError="1"/>
      <sheetData sheetId="23447" refreshError="1"/>
      <sheetData sheetId="23448" refreshError="1"/>
      <sheetData sheetId="23449" refreshError="1"/>
      <sheetData sheetId="23450" refreshError="1"/>
      <sheetData sheetId="23451" refreshError="1"/>
      <sheetData sheetId="23452" refreshError="1"/>
      <sheetData sheetId="23453" refreshError="1"/>
      <sheetData sheetId="23454" refreshError="1"/>
      <sheetData sheetId="23455" refreshError="1"/>
      <sheetData sheetId="23456" refreshError="1"/>
      <sheetData sheetId="23457" refreshError="1"/>
      <sheetData sheetId="23458" refreshError="1"/>
      <sheetData sheetId="23459" refreshError="1"/>
      <sheetData sheetId="23460" refreshError="1"/>
      <sheetData sheetId="23461" refreshError="1"/>
      <sheetData sheetId="23462" refreshError="1"/>
      <sheetData sheetId="23463" refreshError="1"/>
      <sheetData sheetId="23464" refreshError="1"/>
      <sheetData sheetId="23465" refreshError="1"/>
      <sheetData sheetId="23466" refreshError="1"/>
      <sheetData sheetId="23467" refreshError="1"/>
      <sheetData sheetId="23468" refreshError="1"/>
      <sheetData sheetId="23469" refreshError="1"/>
      <sheetData sheetId="23470" refreshError="1"/>
      <sheetData sheetId="23471" refreshError="1"/>
      <sheetData sheetId="23472" refreshError="1"/>
      <sheetData sheetId="23473" refreshError="1"/>
      <sheetData sheetId="23474" refreshError="1"/>
      <sheetData sheetId="23475" refreshError="1"/>
      <sheetData sheetId="23476" refreshError="1"/>
      <sheetData sheetId="23477" refreshError="1"/>
      <sheetData sheetId="23478" refreshError="1"/>
      <sheetData sheetId="23479" refreshError="1"/>
      <sheetData sheetId="23480" refreshError="1"/>
      <sheetData sheetId="23481" refreshError="1"/>
      <sheetData sheetId="23482" refreshError="1"/>
      <sheetData sheetId="23483" refreshError="1"/>
      <sheetData sheetId="23484" refreshError="1"/>
      <sheetData sheetId="23485" refreshError="1"/>
      <sheetData sheetId="23486" refreshError="1"/>
      <sheetData sheetId="23487" refreshError="1"/>
      <sheetData sheetId="23488" refreshError="1"/>
      <sheetData sheetId="23489" refreshError="1"/>
      <sheetData sheetId="23490" refreshError="1"/>
      <sheetData sheetId="23491" refreshError="1"/>
      <sheetData sheetId="23492" refreshError="1"/>
      <sheetData sheetId="23493" refreshError="1"/>
      <sheetData sheetId="23494" refreshError="1"/>
      <sheetData sheetId="23495" refreshError="1"/>
      <sheetData sheetId="23496" refreshError="1"/>
      <sheetData sheetId="23497" refreshError="1"/>
      <sheetData sheetId="23498" refreshError="1"/>
      <sheetData sheetId="23499" refreshError="1"/>
      <sheetData sheetId="23500" refreshError="1"/>
      <sheetData sheetId="23501" refreshError="1"/>
      <sheetData sheetId="23502" refreshError="1"/>
      <sheetData sheetId="23503" refreshError="1"/>
      <sheetData sheetId="23504" refreshError="1"/>
      <sheetData sheetId="23505" refreshError="1"/>
      <sheetData sheetId="23506" refreshError="1"/>
      <sheetData sheetId="23507" refreshError="1"/>
      <sheetData sheetId="23508" refreshError="1"/>
      <sheetData sheetId="23509" refreshError="1"/>
      <sheetData sheetId="23510" refreshError="1"/>
      <sheetData sheetId="23511">
        <row r="9">
          <cell r="A9" t="str">
            <v>A</v>
          </cell>
        </row>
      </sheetData>
      <sheetData sheetId="23512" refreshError="1"/>
      <sheetData sheetId="23513" refreshError="1"/>
      <sheetData sheetId="23514" refreshError="1"/>
      <sheetData sheetId="23515">
        <row r="9">
          <cell r="A9" t="str">
            <v>A</v>
          </cell>
        </row>
      </sheetData>
      <sheetData sheetId="23516">
        <row r="9">
          <cell r="A9" t="str">
            <v>A</v>
          </cell>
        </row>
      </sheetData>
      <sheetData sheetId="23517" refreshError="1"/>
      <sheetData sheetId="23518">
        <row r="9">
          <cell r="A9" t="str">
            <v>A</v>
          </cell>
        </row>
      </sheetData>
      <sheetData sheetId="23519">
        <row r="9">
          <cell r="A9" t="str">
            <v>A</v>
          </cell>
        </row>
      </sheetData>
      <sheetData sheetId="23520">
        <row r="9">
          <cell r="A9" t="str">
            <v>A</v>
          </cell>
        </row>
      </sheetData>
      <sheetData sheetId="23521">
        <row r="9">
          <cell r="A9" t="str">
            <v>A</v>
          </cell>
        </row>
      </sheetData>
      <sheetData sheetId="23522">
        <row r="9">
          <cell r="A9" t="str">
            <v>A</v>
          </cell>
        </row>
      </sheetData>
      <sheetData sheetId="23523">
        <row r="9">
          <cell r="A9" t="str">
            <v>A</v>
          </cell>
        </row>
      </sheetData>
      <sheetData sheetId="23524">
        <row r="9">
          <cell r="A9" t="str">
            <v>A</v>
          </cell>
        </row>
      </sheetData>
      <sheetData sheetId="23525">
        <row r="9">
          <cell r="A9" t="str">
            <v>A</v>
          </cell>
        </row>
      </sheetData>
      <sheetData sheetId="23526">
        <row r="9">
          <cell r="A9" t="str">
            <v>A</v>
          </cell>
        </row>
      </sheetData>
      <sheetData sheetId="23527">
        <row r="9">
          <cell r="A9" t="str">
            <v>A</v>
          </cell>
        </row>
      </sheetData>
      <sheetData sheetId="23528">
        <row r="9">
          <cell r="A9" t="str">
            <v>A</v>
          </cell>
        </row>
      </sheetData>
      <sheetData sheetId="23529">
        <row r="9">
          <cell r="A9" t="str">
            <v>A</v>
          </cell>
        </row>
      </sheetData>
      <sheetData sheetId="23530">
        <row r="9">
          <cell r="A9" t="str">
            <v>A</v>
          </cell>
        </row>
      </sheetData>
      <sheetData sheetId="23531">
        <row r="9">
          <cell r="A9" t="str">
            <v>A</v>
          </cell>
        </row>
      </sheetData>
      <sheetData sheetId="23532">
        <row r="9">
          <cell r="A9" t="str">
            <v>A</v>
          </cell>
        </row>
      </sheetData>
      <sheetData sheetId="23533">
        <row r="9">
          <cell r="A9" t="str">
            <v>A</v>
          </cell>
        </row>
      </sheetData>
      <sheetData sheetId="23534">
        <row r="9">
          <cell r="A9" t="str">
            <v>A</v>
          </cell>
        </row>
      </sheetData>
      <sheetData sheetId="23535">
        <row r="9">
          <cell r="A9" t="str">
            <v>A</v>
          </cell>
        </row>
      </sheetData>
      <sheetData sheetId="23536">
        <row r="9">
          <cell r="A9" t="str">
            <v>A</v>
          </cell>
        </row>
      </sheetData>
      <sheetData sheetId="23537">
        <row r="9">
          <cell r="A9" t="str">
            <v>A</v>
          </cell>
        </row>
      </sheetData>
      <sheetData sheetId="23538" refreshError="1"/>
      <sheetData sheetId="23539">
        <row r="9">
          <cell r="A9" t="str">
            <v>A</v>
          </cell>
        </row>
      </sheetData>
      <sheetData sheetId="23540">
        <row r="9">
          <cell r="A9" t="str">
            <v>A</v>
          </cell>
        </row>
      </sheetData>
      <sheetData sheetId="23541">
        <row r="9">
          <cell r="A9" t="str">
            <v>A</v>
          </cell>
        </row>
      </sheetData>
      <sheetData sheetId="23542">
        <row r="9">
          <cell r="A9" t="str">
            <v>A</v>
          </cell>
        </row>
      </sheetData>
      <sheetData sheetId="23543">
        <row r="9">
          <cell r="A9" t="str">
            <v>A</v>
          </cell>
        </row>
      </sheetData>
      <sheetData sheetId="23544">
        <row r="9">
          <cell r="A9" t="str">
            <v>A</v>
          </cell>
        </row>
      </sheetData>
      <sheetData sheetId="23545">
        <row r="9">
          <cell r="A9" t="str">
            <v>A</v>
          </cell>
        </row>
      </sheetData>
      <sheetData sheetId="23546" refreshError="1"/>
      <sheetData sheetId="23547" refreshError="1"/>
      <sheetData sheetId="23548">
        <row r="9">
          <cell r="A9" t="str">
            <v>A</v>
          </cell>
        </row>
      </sheetData>
      <sheetData sheetId="23549">
        <row r="9">
          <cell r="A9" t="str">
            <v>A</v>
          </cell>
        </row>
      </sheetData>
      <sheetData sheetId="23550">
        <row r="9">
          <cell r="A9" t="str">
            <v>A</v>
          </cell>
        </row>
      </sheetData>
      <sheetData sheetId="23551">
        <row r="9">
          <cell r="A9" t="str">
            <v>A</v>
          </cell>
        </row>
      </sheetData>
      <sheetData sheetId="23552">
        <row r="9">
          <cell r="A9" t="str">
            <v>A</v>
          </cell>
        </row>
      </sheetData>
      <sheetData sheetId="23553">
        <row r="9">
          <cell r="A9" t="str">
            <v>A</v>
          </cell>
        </row>
      </sheetData>
      <sheetData sheetId="23554">
        <row r="9">
          <cell r="A9" t="str">
            <v>A</v>
          </cell>
        </row>
      </sheetData>
      <sheetData sheetId="23555">
        <row r="9">
          <cell r="A9" t="str">
            <v>A</v>
          </cell>
        </row>
      </sheetData>
      <sheetData sheetId="23556">
        <row r="9">
          <cell r="A9" t="str">
            <v>A</v>
          </cell>
        </row>
      </sheetData>
      <sheetData sheetId="23557">
        <row r="9">
          <cell r="A9" t="str">
            <v>A</v>
          </cell>
        </row>
      </sheetData>
      <sheetData sheetId="23558">
        <row r="9">
          <cell r="A9" t="str">
            <v>A</v>
          </cell>
        </row>
      </sheetData>
      <sheetData sheetId="23559">
        <row r="9">
          <cell r="A9" t="str">
            <v>A</v>
          </cell>
        </row>
      </sheetData>
      <sheetData sheetId="23560">
        <row r="9">
          <cell r="A9" t="str">
            <v>A</v>
          </cell>
        </row>
      </sheetData>
      <sheetData sheetId="23561">
        <row r="9">
          <cell r="A9" t="str">
            <v>A</v>
          </cell>
        </row>
      </sheetData>
      <sheetData sheetId="23562">
        <row r="9">
          <cell r="A9" t="str">
            <v>A</v>
          </cell>
        </row>
      </sheetData>
      <sheetData sheetId="23563">
        <row r="9">
          <cell r="A9" t="str">
            <v>A</v>
          </cell>
        </row>
      </sheetData>
      <sheetData sheetId="23564">
        <row r="9">
          <cell r="A9" t="str">
            <v>A</v>
          </cell>
        </row>
      </sheetData>
      <sheetData sheetId="23565">
        <row r="9">
          <cell r="A9" t="str">
            <v>A</v>
          </cell>
        </row>
      </sheetData>
      <sheetData sheetId="23566">
        <row r="9">
          <cell r="A9" t="str">
            <v>A</v>
          </cell>
        </row>
      </sheetData>
      <sheetData sheetId="23567">
        <row r="9">
          <cell r="A9" t="str">
            <v>A</v>
          </cell>
        </row>
      </sheetData>
      <sheetData sheetId="23568">
        <row r="9">
          <cell r="A9" t="str">
            <v>A</v>
          </cell>
        </row>
      </sheetData>
      <sheetData sheetId="23569">
        <row r="9">
          <cell r="A9" t="str">
            <v>A</v>
          </cell>
        </row>
      </sheetData>
      <sheetData sheetId="23570">
        <row r="9">
          <cell r="A9" t="str">
            <v>A</v>
          </cell>
        </row>
      </sheetData>
      <sheetData sheetId="23571">
        <row r="9">
          <cell r="A9" t="str">
            <v>A</v>
          </cell>
        </row>
      </sheetData>
      <sheetData sheetId="23572">
        <row r="9">
          <cell r="A9" t="str">
            <v>A</v>
          </cell>
        </row>
      </sheetData>
      <sheetData sheetId="23573">
        <row r="9">
          <cell r="A9" t="str">
            <v>A</v>
          </cell>
        </row>
      </sheetData>
      <sheetData sheetId="23574">
        <row r="9">
          <cell r="A9" t="str">
            <v>A</v>
          </cell>
        </row>
      </sheetData>
      <sheetData sheetId="23575">
        <row r="9">
          <cell r="A9" t="str">
            <v>A</v>
          </cell>
        </row>
      </sheetData>
      <sheetData sheetId="23576">
        <row r="9">
          <cell r="A9" t="str">
            <v>A</v>
          </cell>
        </row>
      </sheetData>
      <sheetData sheetId="23577">
        <row r="9">
          <cell r="A9" t="str">
            <v>A</v>
          </cell>
        </row>
      </sheetData>
      <sheetData sheetId="23578">
        <row r="9">
          <cell r="A9" t="str">
            <v>A</v>
          </cell>
        </row>
      </sheetData>
      <sheetData sheetId="23579">
        <row r="9">
          <cell r="A9" t="str">
            <v>A</v>
          </cell>
        </row>
      </sheetData>
      <sheetData sheetId="23580">
        <row r="9">
          <cell r="A9" t="str">
            <v>A</v>
          </cell>
        </row>
      </sheetData>
      <sheetData sheetId="23581">
        <row r="9">
          <cell r="A9" t="str">
            <v>A</v>
          </cell>
        </row>
      </sheetData>
      <sheetData sheetId="23582">
        <row r="9">
          <cell r="A9" t="str">
            <v>A</v>
          </cell>
        </row>
      </sheetData>
      <sheetData sheetId="23583">
        <row r="9">
          <cell r="A9" t="str">
            <v>A</v>
          </cell>
        </row>
      </sheetData>
      <sheetData sheetId="23584">
        <row r="9">
          <cell r="A9" t="str">
            <v>A</v>
          </cell>
        </row>
      </sheetData>
      <sheetData sheetId="23585">
        <row r="9">
          <cell r="A9" t="str">
            <v>A</v>
          </cell>
        </row>
      </sheetData>
      <sheetData sheetId="23586">
        <row r="9">
          <cell r="A9" t="str">
            <v>A</v>
          </cell>
        </row>
      </sheetData>
      <sheetData sheetId="23587">
        <row r="9">
          <cell r="A9" t="str">
            <v>A</v>
          </cell>
        </row>
      </sheetData>
      <sheetData sheetId="23588">
        <row r="9">
          <cell r="A9" t="str">
            <v>A</v>
          </cell>
        </row>
      </sheetData>
      <sheetData sheetId="23589">
        <row r="9">
          <cell r="A9" t="str">
            <v>A</v>
          </cell>
        </row>
      </sheetData>
      <sheetData sheetId="23590">
        <row r="9">
          <cell r="A9" t="str">
            <v>A</v>
          </cell>
        </row>
      </sheetData>
      <sheetData sheetId="23591">
        <row r="9">
          <cell r="A9" t="str">
            <v>A</v>
          </cell>
        </row>
      </sheetData>
      <sheetData sheetId="23592">
        <row r="9">
          <cell r="A9" t="str">
            <v>A</v>
          </cell>
        </row>
      </sheetData>
      <sheetData sheetId="23593">
        <row r="9">
          <cell r="A9" t="str">
            <v>A</v>
          </cell>
        </row>
      </sheetData>
      <sheetData sheetId="23594">
        <row r="9">
          <cell r="A9" t="str">
            <v>A</v>
          </cell>
        </row>
      </sheetData>
      <sheetData sheetId="23595">
        <row r="9">
          <cell r="A9" t="str">
            <v>A</v>
          </cell>
        </row>
      </sheetData>
      <sheetData sheetId="23596">
        <row r="9">
          <cell r="A9" t="str">
            <v>A</v>
          </cell>
        </row>
      </sheetData>
      <sheetData sheetId="23597">
        <row r="9">
          <cell r="A9" t="str">
            <v>A</v>
          </cell>
        </row>
      </sheetData>
      <sheetData sheetId="23598">
        <row r="9">
          <cell r="A9" t="str">
            <v>A</v>
          </cell>
        </row>
      </sheetData>
      <sheetData sheetId="23599">
        <row r="9">
          <cell r="A9" t="str">
            <v>A</v>
          </cell>
        </row>
      </sheetData>
      <sheetData sheetId="23600">
        <row r="9">
          <cell r="A9" t="str">
            <v>A</v>
          </cell>
        </row>
      </sheetData>
      <sheetData sheetId="23601">
        <row r="9">
          <cell r="A9" t="str">
            <v>A</v>
          </cell>
        </row>
      </sheetData>
      <sheetData sheetId="23602">
        <row r="9">
          <cell r="A9" t="str">
            <v>A</v>
          </cell>
        </row>
      </sheetData>
      <sheetData sheetId="23603">
        <row r="9">
          <cell r="A9" t="str">
            <v>A</v>
          </cell>
        </row>
      </sheetData>
      <sheetData sheetId="23604">
        <row r="9">
          <cell r="A9" t="str">
            <v>A</v>
          </cell>
        </row>
      </sheetData>
      <sheetData sheetId="23605">
        <row r="9">
          <cell r="A9" t="str">
            <v>A</v>
          </cell>
        </row>
      </sheetData>
      <sheetData sheetId="23606">
        <row r="9">
          <cell r="A9" t="str">
            <v>A</v>
          </cell>
        </row>
      </sheetData>
      <sheetData sheetId="23607">
        <row r="9">
          <cell r="A9" t="str">
            <v>A</v>
          </cell>
        </row>
      </sheetData>
      <sheetData sheetId="23608">
        <row r="9">
          <cell r="A9" t="str">
            <v>A</v>
          </cell>
        </row>
      </sheetData>
      <sheetData sheetId="23609">
        <row r="9">
          <cell r="A9" t="str">
            <v>A</v>
          </cell>
        </row>
      </sheetData>
      <sheetData sheetId="23610">
        <row r="9">
          <cell r="A9" t="str">
            <v>A</v>
          </cell>
        </row>
      </sheetData>
      <sheetData sheetId="23611">
        <row r="9">
          <cell r="A9" t="str">
            <v>A</v>
          </cell>
        </row>
      </sheetData>
      <sheetData sheetId="23612">
        <row r="9">
          <cell r="A9" t="str">
            <v>A</v>
          </cell>
        </row>
      </sheetData>
      <sheetData sheetId="23613">
        <row r="9">
          <cell r="A9" t="str">
            <v>A</v>
          </cell>
        </row>
      </sheetData>
      <sheetData sheetId="23614">
        <row r="9">
          <cell r="A9" t="str">
            <v>A</v>
          </cell>
        </row>
      </sheetData>
      <sheetData sheetId="23615">
        <row r="9">
          <cell r="A9" t="str">
            <v>A</v>
          </cell>
        </row>
      </sheetData>
      <sheetData sheetId="23616">
        <row r="9">
          <cell r="A9" t="str">
            <v>A</v>
          </cell>
        </row>
      </sheetData>
      <sheetData sheetId="23617">
        <row r="9">
          <cell r="A9" t="str">
            <v>A</v>
          </cell>
        </row>
      </sheetData>
      <sheetData sheetId="23618">
        <row r="9">
          <cell r="A9" t="str">
            <v>A</v>
          </cell>
        </row>
      </sheetData>
      <sheetData sheetId="23619">
        <row r="9">
          <cell r="A9" t="str">
            <v>A</v>
          </cell>
        </row>
      </sheetData>
      <sheetData sheetId="23620" refreshError="1"/>
      <sheetData sheetId="23621">
        <row r="9">
          <cell r="A9" t="str">
            <v>A</v>
          </cell>
        </row>
      </sheetData>
      <sheetData sheetId="23622">
        <row r="9">
          <cell r="A9" t="str">
            <v>A</v>
          </cell>
        </row>
      </sheetData>
      <sheetData sheetId="23623">
        <row r="9">
          <cell r="A9" t="str">
            <v>A</v>
          </cell>
        </row>
      </sheetData>
      <sheetData sheetId="23624">
        <row r="9">
          <cell r="A9" t="str">
            <v>A</v>
          </cell>
        </row>
      </sheetData>
      <sheetData sheetId="23625">
        <row r="9">
          <cell r="A9" t="str">
            <v>A</v>
          </cell>
        </row>
      </sheetData>
      <sheetData sheetId="23626">
        <row r="9">
          <cell r="A9" t="str">
            <v>A</v>
          </cell>
        </row>
      </sheetData>
      <sheetData sheetId="23627">
        <row r="9">
          <cell r="A9" t="str">
            <v>A</v>
          </cell>
        </row>
      </sheetData>
      <sheetData sheetId="23628">
        <row r="9">
          <cell r="A9" t="str">
            <v>A</v>
          </cell>
        </row>
      </sheetData>
      <sheetData sheetId="23629">
        <row r="9">
          <cell r="A9" t="str">
            <v>A</v>
          </cell>
        </row>
      </sheetData>
      <sheetData sheetId="23630">
        <row r="9">
          <cell r="A9" t="str">
            <v>A</v>
          </cell>
        </row>
      </sheetData>
      <sheetData sheetId="23631">
        <row r="9">
          <cell r="A9" t="str">
            <v>A</v>
          </cell>
        </row>
      </sheetData>
      <sheetData sheetId="23632">
        <row r="9">
          <cell r="A9" t="str">
            <v>A</v>
          </cell>
        </row>
      </sheetData>
      <sheetData sheetId="23633">
        <row r="9">
          <cell r="A9" t="str">
            <v>A</v>
          </cell>
        </row>
      </sheetData>
      <sheetData sheetId="23634">
        <row r="9">
          <cell r="A9" t="str">
            <v>A</v>
          </cell>
        </row>
      </sheetData>
      <sheetData sheetId="23635">
        <row r="9">
          <cell r="A9" t="str">
            <v>A</v>
          </cell>
        </row>
      </sheetData>
      <sheetData sheetId="23636">
        <row r="9">
          <cell r="A9" t="str">
            <v>A</v>
          </cell>
        </row>
      </sheetData>
      <sheetData sheetId="23637">
        <row r="9">
          <cell r="A9" t="str">
            <v>A</v>
          </cell>
        </row>
      </sheetData>
      <sheetData sheetId="23638">
        <row r="9">
          <cell r="A9" t="str">
            <v>A</v>
          </cell>
        </row>
      </sheetData>
      <sheetData sheetId="23639" refreshError="1"/>
      <sheetData sheetId="23640">
        <row r="9">
          <cell r="A9" t="str">
            <v>A</v>
          </cell>
        </row>
      </sheetData>
      <sheetData sheetId="23641">
        <row r="9">
          <cell r="A9" t="str">
            <v>A</v>
          </cell>
        </row>
      </sheetData>
      <sheetData sheetId="23642">
        <row r="9">
          <cell r="A9" t="str">
            <v>A</v>
          </cell>
        </row>
      </sheetData>
      <sheetData sheetId="23643">
        <row r="9">
          <cell r="A9" t="str">
            <v>A</v>
          </cell>
        </row>
      </sheetData>
      <sheetData sheetId="23644" refreshError="1"/>
      <sheetData sheetId="23645" refreshError="1"/>
      <sheetData sheetId="23646" refreshError="1"/>
      <sheetData sheetId="23647">
        <row r="9">
          <cell r="A9" t="str">
            <v>A</v>
          </cell>
        </row>
      </sheetData>
      <sheetData sheetId="23648">
        <row r="9">
          <cell r="A9" t="str">
            <v>A</v>
          </cell>
        </row>
      </sheetData>
      <sheetData sheetId="23649">
        <row r="9">
          <cell r="A9" t="str">
            <v>A</v>
          </cell>
        </row>
      </sheetData>
      <sheetData sheetId="23650">
        <row r="9">
          <cell r="A9" t="str">
            <v>A</v>
          </cell>
        </row>
      </sheetData>
      <sheetData sheetId="23651">
        <row r="9">
          <cell r="A9" t="str">
            <v>A</v>
          </cell>
        </row>
      </sheetData>
      <sheetData sheetId="23652">
        <row r="9">
          <cell r="A9" t="str">
            <v>A</v>
          </cell>
        </row>
      </sheetData>
      <sheetData sheetId="23653">
        <row r="9">
          <cell r="A9" t="str">
            <v>A</v>
          </cell>
        </row>
      </sheetData>
      <sheetData sheetId="23654">
        <row r="9">
          <cell r="A9" t="str">
            <v>A</v>
          </cell>
        </row>
      </sheetData>
      <sheetData sheetId="23655">
        <row r="9">
          <cell r="A9" t="str">
            <v>A</v>
          </cell>
        </row>
      </sheetData>
      <sheetData sheetId="23656" refreshError="1"/>
      <sheetData sheetId="23657" refreshError="1"/>
      <sheetData sheetId="23658" refreshError="1"/>
      <sheetData sheetId="23659" refreshError="1"/>
      <sheetData sheetId="23660">
        <row r="9">
          <cell r="A9" t="str">
            <v>A</v>
          </cell>
        </row>
      </sheetData>
      <sheetData sheetId="23661">
        <row r="9">
          <cell r="A9" t="str">
            <v>A</v>
          </cell>
        </row>
      </sheetData>
      <sheetData sheetId="23662">
        <row r="9">
          <cell r="A9" t="str">
            <v>A</v>
          </cell>
        </row>
      </sheetData>
      <sheetData sheetId="23663">
        <row r="9">
          <cell r="A9" t="str">
            <v>A</v>
          </cell>
        </row>
      </sheetData>
      <sheetData sheetId="23664">
        <row r="9">
          <cell r="A9" t="str">
            <v>A</v>
          </cell>
        </row>
      </sheetData>
      <sheetData sheetId="23665">
        <row r="9">
          <cell r="A9" t="str">
            <v>A</v>
          </cell>
        </row>
      </sheetData>
      <sheetData sheetId="23666">
        <row r="9">
          <cell r="A9" t="str">
            <v>A</v>
          </cell>
        </row>
      </sheetData>
      <sheetData sheetId="23667">
        <row r="9">
          <cell r="A9" t="str">
            <v>A</v>
          </cell>
        </row>
      </sheetData>
      <sheetData sheetId="23668">
        <row r="9">
          <cell r="A9" t="str">
            <v>A</v>
          </cell>
        </row>
      </sheetData>
      <sheetData sheetId="23669">
        <row r="9">
          <cell r="A9" t="str">
            <v>A</v>
          </cell>
        </row>
      </sheetData>
      <sheetData sheetId="23670">
        <row r="9">
          <cell r="A9" t="str">
            <v>A</v>
          </cell>
        </row>
      </sheetData>
      <sheetData sheetId="23671">
        <row r="9">
          <cell r="A9" t="str">
            <v>A</v>
          </cell>
        </row>
      </sheetData>
      <sheetData sheetId="23672">
        <row r="9">
          <cell r="A9" t="str">
            <v>A</v>
          </cell>
        </row>
      </sheetData>
      <sheetData sheetId="23673">
        <row r="9">
          <cell r="A9" t="str">
            <v>A</v>
          </cell>
        </row>
      </sheetData>
      <sheetData sheetId="23674">
        <row r="9">
          <cell r="A9" t="str">
            <v>A</v>
          </cell>
        </row>
      </sheetData>
      <sheetData sheetId="23675">
        <row r="9">
          <cell r="A9" t="str">
            <v>A</v>
          </cell>
        </row>
      </sheetData>
      <sheetData sheetId="23676" refreshError="1"/>
      <sheetData sheetId="23677">
        <row r="9">
          <cell r="A9" t="str">
            <v>A</v>
          </cell>
        </row>
      </sheetData>
      <sheetData sheetId="23678">
        <row r="9">
          <cell r="A9" t="str">
            <v>A</v>
          </cell>
        </row>
      </sheetData>
      <sheetData sheetId="23679">
        <row r="9">
          <cell r="A9" t="str">
            <v>A</v>
          </cell>
        </row>
      </sheetData>
      <sheetData sheetId="23680">
        <row r="9">
          <cell r="A9" t="str">
            <v>A</v>
          </cell>
        </row>
      </sheetData>
      <sheetData sheetId="23681">
        <row r="9">
          <cell r="A9" t="str">
            <v>A</v>
          </cell>
        </row>
      </sheetData>
      <sheetData sheetId="23682">
        <row r="9">
          <cell r="A9" t="str">
            <v>A</v>
          </cell>
        </row>
      </sheetData>
      <sheetData sheetId="23683">
        <row r="9">
          <cell r="A9" t="str">
            <v>A</v>
          </cell>
        </row>
      </sheetData>
      <sheetData sheetId="23684">
        <row r="9">
          <cell r="A9" t="str">
            <v>A</v>
          </cell>
        </row>
      </sheetData>
      <sheetData sheetId="23685">
        <row r="9">
          <cell r="A9" t="str">
            <v>A</v>
          </cell>
        </row>
      </sheetData>
      <sheetData sheetId="23686">
        <row r="9">
          <cell r="A9" t="str">
            <v>A</v>
          </cell>
        </row>
      </sheetData>
      <sheetData sheetId="23687">
        <row r="9">
          <cell r="A9" t="str">
            <v>A</v>
          </cell>
        </row>
      </sheetData>
      <sheetData sheetId="23688">
        <row r="9">
          <cell r="A9" t="str">
            <v>A</v>
          </cell>
        </row>
      </sheetData>
      <sheetData sheetId="23689">
        <row r="9">
          <cell r="A9" t="str">
            <v>A</v>
          </cell>
        </row>
      </sheetData>
      <sheetData sheetId="23690">
        <row r="9">
          <cell r="A9" t="str">
            <v>A</v>
          </cell>
        </row>
      </sheetData>
      <sheetData sheetId="23691">
        <row r="9">
          <cell r="A9" t="str">
            <v>A</v>
          </cell>
        </row>
      </sheetData>
      <sheetData sheetId="23692">
        <row r="9">
          <cell r="A9" t="str">
            <v>A</v>
          </cell>
        </row>
      </sheetData>
      <sheetData sheetId="23693">
        <row r="9">
          <cell r="A9" t="str">
            <v>A</v>
          </cell>
        </row>
      </sheetData>
      <sheetData sheetId="23694">
        <row r="9">
          <cell r="A9" t="str">
            <v>A</v>
          </cell>
        </row>
      </sheetData>
      <sheetData sheetId="23695">
        <row r="9">
          <cell r="A9" t="str">
            <v>A</v>
          </cell>
        </row>
      </sheetData>
      <sheetData sheetId="23696">
        <row r="9">
          <cell r="A9" t="str">
            <v>A</v>
          </cell>
        </row>
      </sheetData>
      <sheetData sheetId="23697">
        <row r="9">
          <cell r="A9" t="str">
            <v>A</v>
          </cell>
        </row>
      </sheetData>
      <sheetData sheetId="23698">
        <row r="9">
          <cell r="A9" t="str">
            <v>A</v>
          </cell>
        </row>
      </sheetData>
      <sheetData sheetId="23699">
        <row r="9">
          <cell r="A9" t="str">
            <v>A</v>
          </cell>
        </row>
      </sheetData>
      <sheetData sheetId="23700">
        <row r="9">
          <cell r="A9" t="str">
            <v>A</v>
          </cell>
        </row>
      </sheetData>
      <sheetData sheetId="23701">
        <row r="9">
          <cell r="A9" t="str">
            <v>A</v>
          </cell>
        </row>
      </sheetData>
      <sheetData sheetId="23702">
        <row r="9">
          <cell r="A9" t="str">
            <v>A</v>
          </cell>
        </row>
      </sheetData>
      <sheetData sheetId="23703">
        <row r="9">
          <cell r="A9" t="str">
            <v>A</v>
          </cell>
        </row>
      </sheetData>
      <sheetData sheetId="23704">
        <row r="9">
          <cell r="A9" t="str">
            <v>A</v>
          </cell>
        </row>
      </sheetData>
      <sheetData sheetId="23705">
        <row r="9">
          <cell r="A9" t="str">
            <v>A</v>
          </cell>
        </row>
      </sheetData>
      <sheetData sheetId="23706" refreshError="1"/>
      <sheetData sheetId="23707" refreshError="1"/>
      <sheetData sheetId="23708" refreshError="1"/>
      <sheetData sheetId="23709" refreshError="1"/>
      <sheetData sheetId="23710">
        <row r="9">
          <cell r="A9" t="str">
            <v>A</v>
          </cell>
        </row>
      </sheetData>
      <sheetData sheetId="23711">
        <row r="9">
          <cell r="A9" t="str">
            <v>A</v>
          </cell>
        </row>
      </sheetData>
      <sheetData sheetId="23712">
        <row r="9">
          <cell r="A9" t="str">
            <v>A</v>
          </cell>
        </row>
      </sheetData>
      <sheetData sheetId="23713">
        <row r="9">
          <cell r="A9" t="str">
            <v>A</v>
          </cell>
        </row>
      </sheetData>
      <sheetData sheetId="23714">
        <row r="9">
          <cell r="A9" t="str">
            <v>A</v>
          </cell>
        </row>
      </sheetData>
      <sheetData sheetId="23715">
        <row r="9">
          <cell r="A9" t="str">
            <v>A</v>
          </cell>
        </row>
      </sheetData>
      <sheetData sheetId="23716">
        <row r="9">
          <cell r="A9" t="str">
            <v>A</v>
          </cell>
        </row>
      </sheetData>
      <sheetData sheetId="23717">
        <row r="9">
          <cell r="A9" t="str">
            <v>A</v>
          </cell>
        </row>
      </sheetData>
      <sheetData sheetId="23718">
        <row r="9">
          <cell r="A9" t="str">
            <v>A</v>
          </cell>
        </row>
      </sheetData>
      <sheetData sheetId="23719">
        <row r="9">
          <cell r="A9" t="str">
            <v>A</v>
          </cell>
        </row>
      </sheetData>
      <sheetData sheetId="23720">
        <row r="9">
          <cell r="A9" t="str">
            <v>A</v>
          </cell>
        </row>
      </sheetData>
      <sheetData sheetId="23721">
        <row r="9">
          <cell r="A9" t="str">
            <v>A</v>
          </cell>
        </row>
      </sheetData>
      <sheetData sheetId="23722">
        <row r="9">
          <cell r="A9" t="str">
            <v>A</v>
          </cell>
        </row>
      </sheetData>
      <sheetData sheetId="23723">
        <row r="9">
          <cell r="A9" t="str">
            <v>A</v>
          </cell>
        </row>
      </sheetData>
      <sheetData sheetId="23724">
        <row r="9">
          <cell r="A9" t="str">
            <v>A</v>
          </cell>
        </row>
      </sheetData>
      <sheetData sheetId="23725">
        <row r="9">
          <cell r="A9" t="str">
            <v>A</v>
          </cell>
        </row>
      </sheetData>
      <sheetData sheetId="23726">
        <row r="9">
          <cell r="A9" t="str">
            <v>A</v>
          </cell>
        </row>
      </sheetData>
      <sheetData sheetId="23727">
        <row r="9">
          <cell r="A9" t="str">
            <v>A</v>
          </cell>
        </row>
      </sheetData>
      <sheetData sheetId="23728">
        <row r="9">
          <cell r="A9" t="str">
            <v>A</v>
          </cell>
        </row>
      </sheetData>
      <sheetData sheetId="23729">
        <row r="9">
          <cell r="A9" t="str">
            <v>A</v>
          </cell>
        </row>
      </sheetData>
      <sheetData sheetId="23730">
        <row r="9">
          <cell r="A9" t="str">
            <v>A</v>
          </cell>
        </row>
      </sheetData>
      <sheetData sheetId="23731">
        <row r="9">
          <cell r="A9" t="str">
            <v>A</v>
          </cell>
        </row>
      </sheetData>
      <sheetData sheetId="23732">
        <row r="9">
          <cell r="A9" t="str">
            <v>A</v>
          </cell>
        </row>
      </sheetData>
      <sheetData sheetId="23733">
        <row r="9">
          <cell r="A9" t="str">
            <v>A</v>
          </cell>
        </row>
      </sheetData>
      <sheetData sheetId="23734">
        <row r="9">
          <cell r="A9" t="str">
            <v>A</v>
          </cell>
        </row>
      </sheetData>
      <sheetData sheetId="23735">
        <row r="9">
          <cell r="A9" t="str">
            <v>A</v>
          </cell>
        </row>
      </sheetData>
      <sheetData sheetId="23736">
        <row r="9">
          <cell r="A9" t="str">
            <v>A</v>
          </cell>
        </row>
      </sheetData>
      <sheetData sheetId="23737">
        <row r="9">
          <cell r="A9" t="str">
            <v>A</v>
          </cell>
        </row>
      </sheetData>
      <sheetData sheetId="23738">
        <row r="9">
          <cell r="A9" t="str">
            <v>A</v>
          </cell>
        </row>
      </sheetData>
      <sheetData sheetId="23739">
        <row r="9">
          <cell r="A9" t="str">
            <v>A</v>
          </cell>
        </row>
      </sheetData>
      <sheetData sheetId="23740">
        <row r="9">
          <cell r="A9" t="str">
            <v>A</v>
          </cell>
        </row>
      </sheetData>
      <sheetData sheetId="23741">
        <row r="9">
          <cell r="A9" t="str">
            <v>A</v>
          </cell>
        </row>
      </sheetData>
      <sheetData sheetId="23742">
        <row r="9">
          <cell r="A9" t="str">
            <v>A</v>
          </cell>
        </row>
      </sheetData>
      <sheetData sheetId="23743">
        <row r="9">
          <cell r="A9" t="str">
            <v>A</v>
          </cell>
        </row>
      </sheetData>
      <sheetData sheetId="23744">
        <row r="9">
          <cell r="A9" t="str">
            <v>A</v>
          </cell>
        </row>
      </sheetData>
      <sheetData sheetId="23745">
        <row r="9">
          <cell r="A9" t="str">
            <v>A</v>
          </cell>
        </row>
      </sheetData>
      <sheetData sheetId="23746">
        <row r="9">
          <cell r="A9" t="str">
            <v>A</v>
          </cell>
        </row>
      </sheetData>
      <sheetData sheetId="23747">
        <row r="9">
          <cell r="A9" t="str">
            <v>A</v>
          </cell>
        </row>
      </sheetData>
      <sheetData sheetId="23748">
        <row r="9">
          <cell r="A9" t="str">
            <v>A</v>
          </cell>
        </row>
      </sheetData>
      <sheetData sheetId="23749">
        <row r="9">
          <cell r="A9" t="str">
            <v>A</v>
          </cell>
        </row>
      </sheetData>
      <sheetData sheetId="23750">
        <row r="9">
          <cell r="A9" t="str">
            <v>A</v>
          </cell>
        </row>
      </sheetData>
      <sheetData sheetId="23751">
        <row r="9">
          <cell r="A9" t="str">
            <v>A</v>
          </cell>
        </row>
      </sheetData>
      <sheetData sheetId="23752" refreshError="1"/>
      <sheetData sheetId="23753" refreshError="1"/>
      <sheetData sheetId="23754">
        <row r="9">
          <cell r="A9" t="str">
            <v>A</v>
          </cell>
        </row>
      </sheetData>
      <sheetData sheetId="23755" refreshError="1"/>
      <sheetData sheetId="23756" refreshError="1"/>
      <sheetData sheetId="23757" refreshError="1"/>
      <sheetData sheetId="23758">
        <row r="9">
          <cell r="A9" t="str">
            <v>A</v>
          </cell>
        </row>
      </sheetData>
      <sheetData sheetId="23759">
        <row r="9">
          <cell r="A9" t="str">
            <v>A</v>
          </cell>
        </row>
      </sheetData>
      <sheetData sheetId="23760">
        <row r="9">
          <cell r="A9" t="str">
            <v>A</v>
          </cell>
        </row>
      </sheetData>
      <sheetData sheetId="23761">
        <row r="9">
          <cell r="A9" t="str">
            <v>A</v>
          </cell>
        </row>
      </sheetData>
      <sheetData sheetId="23762">
        <row r="9">
          <cell r="A9" t="str">
            <v>A</v>
          </cell>
        </row>
      </sheetData>
      <sheetData sheetId="23763">
        <row r="9">
          <cell r="A9" t="str">
            <v>A</v>
          </cell>
        </row>
      </sheetData>
      <sheetData sheetId="23764">
        <row r="9">
          <cell r="A9" t="str">
            <v>A</v>
          </cell>
        </row>
      </sheetData>
      <sheetData sheetId="23765" refreshError="1"/>
      <sheetData sheetId="23766" refreshError="1"/>
      <sheetData sheetId="23767" refreshError="1"/>
      <sheetData sheetId="23768" refreshError="1"/>
      <sheetData sheetId="23769" refreshError="1"/>
      <sheetData sheetId="23770" refreshError="1"/>
      <sheetData sheetId="23771" refreshError="1"/>
      <sheetData sheetId="23772" refreshError="1"/>
      <sheetData sheetId="23773" refreshError="1"/>
      <sheetData sheetId="23774" refreshError="1"/>
      <sheetData sheetId="23775" refreshError="1"/>
      <sheetData sheetId="23776" refreshError="1"/>
      <sheetData sheetId="23777" refreshError="1"/>
      <sheetData sheetId="23778" refreshError="1"/>
      <sheetData sheetId="23779" refreshError="1"/>
      <sheetData sheetId="23780" refreshError="1"/>
      <sheetData sheetId="23781" refreshError="1"/>
      <sheetData sheetId="23782" refreshError="1"/>
      <sheetData sheetId="23783" refreshError="1"/>
      <sheetData sheetId="23784" refreshError="1"/>
      <sheetData sheetId="23785" refreshError="1"/>
      <sheetData sheetId="23786" refreshError="1"/>
      <sheetData sheetId="23787" refreshError="1"/>
      <sheetData sheetId="23788" refreshError="1"/>
      <sheetData sheetId="23789" refreshError="1"/>
      <sheetData sheetId="23790" refreshError="1"/>
      <sheetData sheetId="23791" refreshError="1"/>
      <sheetData sheetId="23792" refreshError="1"/>
      <sheetData sheetId="23793" refreshError="1"/>
      <sheetData sheetId="23794" refreshError="1"/>
      <sheetData sheetId="23795" refreshError="1"/>
      <sheetData sheetId="23796" refreshError="1"/>
      <sheetData sheetId="23797" refreshError="1"/>
      <sheetData sheetId="23798" refreshError="1"/>
      <sheetData sheetId="23799" refreshError="1"/>
      <sheetData sheetId="23800" refreshError="1"/>
      <sheetData sheetId="23801" refreshError="1"/>
      <sheetData sheetId="23802" refreshError="1"/>
      <sheetData sheetId="23803" refreshError="1"/>
      <sheetData sheetId="23804" refreshError="1"/>
      <sheetData sheetId="23805" refreshError="1"/>
      <sheetData sheetId="23806" refreshError="1"/>
      <sheetData sheetId="23807" refreshError="1"/>
      <sheetData sheetId="23808" refreshError="1"/>
      <sheetData sheetId="23809" refreshError="1"/>
      <sheetData sheetId="23810" refreshError="1"/>
      <sheetData sheetId="23811" refreshError="1"/>
      <sheetData sheetId="23812" refreshError="1"/>
      <sheetData sheetId="23813" refreshError="1"/>
      <sheetData sheetId="23814" refreshError="1"/>
      <sheetData sheetId="23815" refreshError="1"/>
      <sheetData sheetId="23816" refreshError="1"/>
      <sheetData sheetId="23817" refreshError="1"/>
      <sheetData sheetId="23818" refreshError="1"/>
      <sheetData sheetId="23819" refreshError="1"/>
      <sheetData sheetId="23820" refreshError="1"/>
      <sheetData sheetId="23821" refreshError="1"/>
      <sheetData sheetId="23822" refreshError="1"/>
      <sheetData sheetId="23823" refreshError="1"/>
      <sheetData sheetId="23824" refreshError="1"/>
      <sheetData sheetId="23825" refreshError="1"/>
      <sheetData sheetId="23826" refreshError="1"/>
      <sheetData sheetId="23827" refreshError="1"/>
      <sheetData sheetId="23828" refreshError="1"/>
      <sheetData sheetId="23829" refreshError="1"/>
      <sheetData sheetId="23830" refreshError="1"/>
      <sheetData sheetId="23831" refreshError="1"/>
      <sheetData sheetId="23832" refreshError="1"/>
      <sheetData sheetId="23833" refreshError="1"/>
      <sheetData sheetId="23834" refreshError="1"/>
      <sheetData sheetId="23835" refreshError="1"/>
      <sheetData sheetId="23836">
        <row r="9">
          <cell r="A9" t="str">
            <v>A</v>
          </cell>
        </row>
      </sheetData>
      <sheetData sheetId="23837" refreshError="1"/>
      <sheetData sheetId="23838">
        <row r="9">
          <cell r="A9" t="str">
            <v>A</v>
          </cell>
        </row>
      </sheetData>
      <sheetData sheetId="23839">
        <row r="9">
          <cell r="A9" t="str">
            <v>A</v>
          </cell>
        </row>
      </sheetData>
      <sheetData sheetId="23840">
        <row r="9">
          <cell r="A9" t="str">
            <v>A</v>
          </cell>
        </row>
      </sheetData>
      <sheetData sheetId="23841">
        <row r="9">
          <cell r="A9" t="str">
            <v>A</v>
          </cell>
        </row>
      </sheetData>
      <sheetData sheetId="23842">
        <row r="9">
          <cell r="A9" t="str">
            <v>A</v>
          </cell>
        </row>
      </sheetData>
      <sheetData sheetId="23843">
        <row r="9">
          <cell r="A9" t="str">
            <v>A</v>
          </cell>
        </row>
      </sheetData>
      <sheetData sheetId="23844">
        <row r="9">
          <cell r="A9" t="str">
            <v>A</v>
          </cell>
        </row>
      </sheetData>
      <sheetData sheetId="23845">
        <row r="9">
          <cell r="A9" t="str">
            <v>A</v>
          </cell>
        </row>
      </sheetData>
      <sheetData sheetId="23846">
        <row r="9">
          <cell r="A9" t="str">
            <v>A</v>
          </cell>
        </row>
      </sheetData>
      <sheetData sheetId="23847">
        <row r="9">
          <cell r="A9" t="str">
            <v>A</v>
          </cell>
        </row>
      </sheetData>
      <sheetData sheetId="23848">
        <row r="9">
          <cell r="A9" t="str">
            <v>A</v>
          </cell>
        </row>
      </sheetData>
      <sheetData sheetId="23849">
        <row r="9">
          <cell r="A9" t="str">
            <v>A</v>
          </cell>
        </row>
      </sheetData>
      <sheetData sheetId="23850">
        <row r="9">
          <cell r="A9" t="str">
            <v>A</v>
          </cell>
        </row>
      </sheetData>
      <sheetData sheetId="23851">
        <row r="9">
          <cell r="A9" t="str">
            <v>A</v>
          </cell>
        </row>
      </sheetData>
      <sheetData sheetId="23852">
        <row r="9">
          <cell r="A9" t="str">
            <v>A</v>
          </cell>
        </row>
      </sheetData>
      <sheetData sheetId="23853">
        <row r="9">
          <cell r="A9" t="str">
            <v>A</v>
          </cell>
        </row>
      </sheetData>
      <sheetData sheetId="23854" refreshError="1"/>
      <sheetData sheetId="23855" refreshError="1"/>
      <sheetData sheetId="23856" refreshError="1"/>
      <sheetData sheetId="23857" refreshError="1"/>
      <sheetData sheetId="23858" refreshError="1"/>
      <sheetData sheetId="23859" refreshError="1"/>
      <sheetData sheetId="23860" refreshError="1"/>
      <sheetData sheetId="23861" refreshError="1"/>
      <sheetData sheetId="23862" refreshError="1"/>
      <sheetData sheetId="23863" refreshError="1"/>
      <sheetData sheetId="23864" refreshError="1"/>
      <sheetData sheetId="23865" refreshError="1"/>
      <sheetData sheetId="23866" refreshError="1"/>
      <sheetData sheetId="23867" refreshError="1"/>
      <sheetData sheetId="23868" refreshError="1"/>
      <sheetData sheetId="23869" refreshError="1"/>
      <sheetData sheetId="23870" refreshError="1"/>
      <sheetData sheetId="23871" refreshError="1"/>
      <sheetData sheetId="23872" refreshError="1"/>
      <sheetData sheetId="23873" refreshError="1"/>
      <sheetData sheetId="23874" refreshError="1"/>
      <sheetData sheetId="23875" refreshError="1"/>
      <sheetData sheetId="23876" refreshError="1"/>
      <sheetData sheetId="23877" refreshError="1"/>
      <sheetData sheetId="23878" refreshError="1"/>
      <sheetData sheetId="23879" refreshError="1"/>
      <sheetData sheetId="23880" refreshError="1"/>
      <sheetData sheetId="23881" refreshError="1"/>
      <sheetData sheetId="23882">
        <row r="9">
          <cell r="A9" t="str">
            <v>A</v>
          </cell>
        </row>
      </sheetData>
      <sheetData sheetId="23883">
        <row r="9">
          <cell r="A9" t="str">
            <v>A</v>
          </cell>
        </row>
      </sheetData>
      <sheetData sheetId="23884">
        <row r="9">
          <cell r="A9" t="str">
            <v>A</v>
          </cell>
        </row>
      </sheetData>
      <sheetData sheetId="23885">
        <row r="9">
          <cell r="A9" t="str">
            <v>A</v>
          </cell>
        </row>
      </sheetData>
      <sheetData sheetId="23886">
        <row r="9">
          <cell r="A9" t="str">
            <v>A</v>
          </cell>
        </row>
      </sheetData>
      <sheetData sheetId="23887">
        <row r="9">
          <cell r="A9" t="str">
            <v>A</v>
          </cell>
        </row>
      </sheetData>
      <sheetData sheetId="23888">
        <row r="9">
          <cell r="A9" t="str">
            <v>A</v>
          </cell>
        </row>
      </sheetData>
      <sheetData sheetId="23889">
        <row r="9">
          <cell r="A9" t="str">
            <v>A</v>
          </cell>
        </row>
      </sheetData>
      <sheetData sheetId="23890">
        <row r="9">
          <cell r="A9" t="str">
            <v>A</v>
          </cell>
        </row>
      </sheetData>
      <sheetData sheetId="23891">
        <row r="9">
          <cell r="A9" t="str">
            <v>A</v>
          </cell>
        </row>
      </sheetData>
      <sheetData sheetId="23892">
        <row r="9">
          <cell r="A9" t="str">
            <v>A</v>
          </cell>
        </row>
      </sheetData>
      <sheetData sheetId="23893">
        <row r="9">
          <cell r="A9" t="str">
            <v>A</v>
          </cell>
        </row>
      </sheetData>
      <sheetData sheetId="23894">
        <row r="9">
          <cell r="A9" t="str">
            <v>A</v>
          </cell>
        </row>
      </sheetData>
      <sheetData sheetId="23895">
        <row r="9">
          <cell r="A9" t="str">
            <v>A</v>
          </cell>
        </row>
      </sheetData>
      <sheetData sheetId="23896">
        <row r="9">
          <cell r="A9" t="str">
            <v>A</v>
          </cell>
        </row>
      </sheetData>
      <sheetData sheetId="23897">
        <row r="9">
          <cell r="A9" t="str">
            <v>A</v>
          </cell>
        </row>
      </sheetData>
      <sheetData sheetId="23898">
        <row r="9">
          <cell r="A9" t="str">
            <v>A</v>
          </cell>
        </row>
      </sheetData>
      <sheetData sheetId="23899">
        <row r="9">
          <cell r="A9" t="str">
            <v>A</v>
          </cell>
        </row>
      </sheetData>
      <sheetData sheetId="23900">
        <row r="9">
          <cell r="A9" t="str">
            <v>A</v>
          </cell>
        </row>
      </sheetData>
      <sheetData sheetId="23901">
        <row r="9">
          <cell r="A9" t="str">
            <v>A</v>
          </cell>
        </row>
      </sheetData>
      <sheetData sheetId="23902">
        <row r="9">
          <cell r="A9" t="str">
            <v>A</v>
          </cell>
        </row>
      </sheetData>
      <sheetData sheetId="23903">
        <row r="9">
          <cell r="A9" t="str">
            <v>A</v>
          </cell>
        </row>
      </sheetData>
      <sheetData sheetId="23904">
        <row r="9">
          <cell r="A9" t="str">
            <v>A</v>
          </cell>
        </row>
      </sheetData>
      <sheetData sheetId="23905">
        <row r="9">
          <cell r="A9" t="str">
            <v>A</v>
          </cell>
        </row>
      </sheetData>
      <sheetData sheetId="23906">
        <row r="9">
          <cell r="A9" t="str">
            <v>A</v>
          </cell>
        </row>
      </sheetData>
      <sheetData sheetId="23907" refreshError="1"/>
      <sheetData sheetId="23908" refreshError="1"/>
      <sheetData sheetId="23909">
        <row r="9">
          <cell r="A9" t="str">
            <v>A</v>
          </cell>
        </row>
      </sheetData>
      <sheetData sheetId="23910">
        <row r="9">
          <cell r="A9" t="str">
            <v>A</v>
          </cell>
        </row>
      </sheetData>
      <sheetData sheetId="23911">
        <row r="9">
          <cell r="A9" t="str">
            <v>A</v>
          </cell>
        </row>
      </sheetData>
      <sheetData sheetId="23912">
        <row r="9">
          <cell r="A9" t="str">
            <v>A</v>
          </cell>
        </row>
      </sheetData>
      <sheetData sheetId="23913">
        <row r="9">
          <cell r="A9" t="str">
            <v>A</v>
          </cell>
        </row>
      </sheetData>
      <sheetData sheetId="23914">
        <row r="9">
          <cell r="A9" t="str">
            <v>A</v>
          </cell>
        </row>
      </sheetData>
      <sheetData sheetId="23915">
        <row r="9">
          <cell r="A9" t="str">
            <v>A</v>
          </cell>
        </row>
      </sheetData>
      <sheetData sheetId="23916">
        <row r="9">
          <cell r="A9" t="str">
            <v>A</v>
          </cell>
        </row>
      </sheetData>
      <sheetData sheetId="23917">
        <row r="9">
          <cell r="A9" t="str">
            <v>A</v>
          </cell>
        </row>
      </sheetData>
      <sheetData sheetId="23918">
        <row r="9">
          <cell r="A9" t="str">
            <v>A</v>
          </cell>
        </row>
      </sheetData>
      <sheetData sheetId="23919">
        <row r="9">
          <cell r="A9" t="str">
            <v>A</v>
          </cell>
        </row>
      </sheetData>
      <sheetData sheetId="23920">
        <row r="9">
          <cell r="A9" t="str">
            <v>A</v>
          </cell>
        </row>
      </sheetData>
      <sheetData sheetId="23921">
        <row r="9">
          <cell r="A9" t="str">
            <v>A</v>
          </cell>
        </row>
      </sheetData>
      <sheetData sheetId="23922">
        <row r="9">
          <cell r="A9" t="str">
            <v>A</v>
          </cell>
        </row>
      </sheetData>
      <sheetData sheetId="23923" refreshError="1"/>
      <sheetData sheetId="23924" refreshError="1"/>
      <sheetData sheetId="23925" refreshError="1"/>
      <sheetData sheetId="23926">
        <row r="9">
          <cell r="A9" t="str">
            <v>A</v>
          </cell>
        </row>
      </sheetData>
      <sheetData sheetId="23927">
        <row r="9">
          <cell r="A9" t="str">
            <v>A</v>
          </cell>
        </row>
      </sheetData>
      <sheetData sheetId="23928" refreshError="1"/>
      <sheetData sheetId="23929">
        <row r="9">
          <cell r="A9" t="str">
            <v>A</v>
          </cell>
        </row>
      </sheetData>
      <sheetData sheetId="23930">
        <row r="9">
          <cell r="A9" t="str">
            <v>A</v>
          </cell>
        </row>
      </sheetData>
      <sheetData sheetId="23931">
        <row r="9">
          <cell r="A9" t="str">
            <v>A</v>
          </cell>
        </row>
      </sheetData>
      <sheetData sheetId="23932">
        <row r="9">
          <cell r="A9" t="str">
            <v>A</v>
          </cell>
        </row>
      </sheetData>
      <sheetData sheetId="23933" refreshError="1"/>
      <sheetData sheetId="23934">
        <row r="9">
          <cell r="A9" t="str">
            <v>A</v>
          </cell>
        </row>
      </sheetData>
      <sheetData sheetId="23935">
        <row r="9">
          <cell r="A9" t="str">
            <v>A</v>
          </cell>
        </row>
      </sheetData>
      <sheetData sheetId="23936">
        <row r="9">
          <cell r="A9" t="str">
            <v>A</v>
          </cell>
        </row>
      </sheetData>
      <sheetData sheetId="23937">
        <row r="9">
          <cell r="A9" t="str">
            <v>A</v>
          </cell>
        </row>
      </sheetData>
      <sheetData sheetId="23938">
        <row r="9">
          <cell r="A9" t="str">
            <v>A</v>
          </cell>
        </row>
      </sheetData>
      <sheetData sheetId="23939">
        <row r="9">
          <cell r="A9" t="str">
            <v>A</v>
          </cell>
        </row>
      </sheetData>
      <sheetData sheetId="23940" refreshError="1"/>
      <sheetData sheetId="23941">
        <row r="9">
          <cell r="A9" t="str">
            <v>A</v>
          </cell>
        </row>
      </sheetData>
      <sheetData sheetId="23942">
        <row r="9">
          <cell r="A9" t="str">
            <v>A</v>
          </cell>
        </row>
      </sheetData>
      <sheetData sheetId="23943" refreshError="1"/>
      <sheetData sheetId="23944" refreshError="1"/>
      <sheetData sheetId="23945" refreshError="1"/>
      <sheetData sheetId="23946">
        <row r="9">
          <cell r="A9" t="str">
            <v>A</v>
          </cell>
        </row>
      </sheetData>
      <sheetData sheetId="23947">
        <row r="9">
          <cell r="A9" t="str">
            <v>A</v>
          </cell>
        </row>
      </sheetData>
      <sheetData sheetId="23948">
        <row r="9">
          <cell r="A9" t="str">
            <v>A</v>
          </cell>
        </row>
      </sheetData>
      <sheetData sheetId="23949">
        <row r="9">
          <cell r="A9" t="str">
            <v>A</v>
          </cell>
        </row>
      </sheetData>
      <sheetData sheetId="23950">
        <row r="9">
          <cell r="A9" t="str">
            <v>A</v>
          </cell>
        </row>
      </sheetData>
      <sheetData sheetId="23951">
        <row r="9">
          <cell r="A9" t="str">
            <v>A</v>
          </cell>
        </row>
      </sheetData>
      <sheetData sheetId="23952">
        <row r="9">
          <cell r="A9" t="str">
            <v>A</v>
          </cell>
        </row>
      </sheetData>
      <sheetData sheetId="23953">
        <row r="9">
          <cell r="A9" t="str">
            <v>A</v>
          </cell>
        </row>
      </sheetData>
      <sheetData sheetId="23954">
        <row r="9">
          <cell r="A9" t="str">
            <v>A</v>
          </cell>
        </row>
      </sheetData>
      <sheetData sheetId="23955">
        <row r="9">
          <cell r="A9" t="str">
            <v>A</v>
          </cell>
        </row>
      </sheetData>
      <sheetData sheetId="23956" refreshError="1"/>
      <sheetData sheetId="23957">
        <row r="9">
          <cell r="A9" t="str">
            <v>A</v>
          </cell>
        </row>
      </sheetData>
      <sheetData sheetId="23958">
        <row r="9">
          <cell r="A9" t="str">
            <v>A</v>
          </cell>
        </row>
      </sheetData>
      <sheetData sheetId="23959">
        <row r="9">
          <cell r="A9" t="str">
            <v>A</v>
          </cell>
        </row>
      </sheetData>
      <sheetData sheetId="23960">
        <row r="9">
          <cell r="A9" t="str">
            <v>A</v>
          </cell>
        </row>
      </sheetData>
      <sheetData sheetId="23961">
        <row r="9">
          <cell r="A9" t="str">
            <v>A</v>
          </cell>
        </row>
      </sheetData>
      <sheetData sheetId="23962">
        <row r="9">
          <cell r="A9" t="str">
            <v>A</v>
          </cell>
        </row>
      </sheetData>
      <sheetData sheetId="23963">
        <row r="9">
          <cell r="A9" t="str">
            <v>A</v>
          </cell>
        </row>
      </sheetData>
      <sheetData sheetId="23964">
        <row r="9">
          <cell r="A9" t="str">
            <v>A</v>
          </cell>
        </row>
      </sheetData>
      <sheetData sheetId="23965">
        <row r="9">
          <cell r="A9" t="str">
            <v>A</v>
          </cell>
        </row>
      </sheetData>
      <sheetData sheetId="23966">
        <row r="9">
          <cell r="A9" t="str">
            <v>A</v>
          </cell>
        </row>
      </sheetData>
      <sheetData sheetId="23967">
        <row r="9">
          <cell r="A9" t="str">
            <v>A</v>
          </cell>
        </row>
      </sheetData>
      <sheetData sheetId="23968">
        <row r="9">
          <cell r="A9" t="str">
            <v>A</v>
          </cell>
        </row>
      </sheetData>
      <sheetData sheetId="23969" refreshError="1"/>
      <sheetData sheetId="23970" refreshError="1"/>
      <sheetData sheetId="23971" refreshError="1"/>
      <sheetData sheetId="23972" refreshError="1"/>
      <sheetData sheetId="23973" refreshError="1"/>
      <sheetData sheetId="23974">
        <row r="9">
          <cell r="A9" t="str">
            <v>A</v>
          </cell>
        </row>
      </sheetData>
      <sheetData sheetId="23975">
        <row r="9">
          <cell r="A9" t="str">
            <v>A</v>
          </cell>
        </row>
      </sheetData>
      <sheetData sheetId="23976">
        <row r="9">
          <cell r="A9" t="str">
            <v>A</v>
          </cell>
        </row>
      </sheetData>
      <sheetData sheetId="23977">
        <row r="9">
          <cell r="A9" t="str">
            <v>A</v>
          </cell>
        </row>
      </sheetData>
      <sheetData sheetId="23978">
        <row r="9">
          <cell r="A9" t="str">
            <v>A</v>
          </cell>
        </row>
      </sheetData>
      <sheetData sheetId="23979">
        <row r="9">
          <cell r="A9" t="str">
            <v>A</v>
          </cell>
        </row>
      </sheetData>
      <sheetData sheetId="23980">
        <row r="9">
          <cell r="A9" t="str">
            <v>A</v>
          </cell>
        </row>
      </sheetData>
      <sheetData sheetId="23981">
        <row r="9">
          <cell r="A9" t="str">
            <v>A</v>
          </cell>
        </row>
      </sheetData>
      <sheetData sheetId="23982">
        <row r="9">
          <cell r="A9" t="str">
            <v>A</v>
          </cell>
        </row>
      </sheetData>
      <sheetData sheetId="23983">
        <row r="9">
          <cell r="A9" t="str">
            <v>A</v>
          </cell>
        </row>
      </sheetData>
      <sheetData sheetId="23984">
        <row r="9">
          <cell r="A9" t="str">
            <v>A</v>
          </cell>
        </row>
      </sheetData>
      <sheetData sheetId="23985">
        <row r="9">
          <cell r="A9" t="str">
            <v>A</v>
          </cell>
        </row>
      </sheetData>
      <sheetData sheetId="23986">
        <row r="9">
          <cell r="A9" t="str">
            <v>A</v>
          </cell>
        </row>
      </sheetData>
      <sheetData sheetId="23987">
        <row r="9">
          <cell r="A9" t="str">
            <v>A</v>
          </cell>
        </row>
      </sheetData>
      <sheetData sheetId="23988">
        <row r="9">
          <cell r="A9" t="str">
            <v>A</v>
          </cell>
        </row>
      </sheetData>
      <sheetData sheetId="23989">
        <row r="9">
          <cell r="A9" t="str">
            <v>A</v>
          </cell>
        </row>
      </sheetData>
      <sheetData sheetId="23990">
        <row r="9">
          <cell r="A9" t="str">
            <v>A</v>
          </cell>
        </row>
      </sheetData>
      <sheetData sheetId="23991">
        <row r="9">
          <cell r="A9" t="str">
            <v>A</v>
          </cell>
        </row>
      </sheetData>
      <sheetData sheetId="23992">
        <row r="9">
          <cell r="A9" t="str">
            <v>A</v>
          </cell>
        </row>
      </sheetData>
      <sheetData sheetId="23993">
        <row r="9">
          <cell r="A9" t="str">
            <v>A</v>
          </cell>
        </row>
      </sheetData>
      <sheetData sheetId="23994">
        <row r="9">
          <cell r="A9" t="str">
            <v>A</v>
          </cell>
        </row>
      </sheetData>
      <sheetData sheetId="23995">
        <row r="9">
          <cell r="A9" t="str">
            <v>A</v>
          </cell>
        </row>
      </sheetData>
      <sheetData sheetId="23996">
        <row r="9">
          <cell r="A9" t="str">
            <v>A</v>
          </cell>
        </row>
      </sheetData>
      <sheetData sheetId="23997">
        <row r="9">
          <cell r="A9" t="str">
            <v>A</v>
          </cell>
        </row>
      </sheetData>
      <sheetData sheetId="23998">
        <row r="9">
          <cell r="A9" t="str">
            <v>A</v>
          </cell>
        </row>
      </sheetData>
      <sheetData sheetId="23999">
        <row r="9">
          <cell r="A9" t="str">
            <v>A</v>
          </cell>
        </row>
      </sheetData>
      <sheetData sheetId="24000">
        <row r="9">
          <cell r="A9" t="str">
            <v>A</v>
          </cell>
        </row>
      </sheetData>
      <sheetData sheetId="24001">
        <row r="9">
          <cell r="A9" t="str">
            <v>A</v>
          </cell>
        </row>
      </sheetData>
      <sheetData sheetId="24002">
        <row r="9">
          <cell r="A9" t="str">
            <v>A</v>
          </cell>
        </row>
      </sheetData>
      <sheetData sheetId="24003">
        <row r="9">
          <cell r="A9" t="str">
            <v>A</v>
          </cell>
        </row>
      </sheetData>
      <sheetData sheetId="24004">
        <row r="9">
          <cell r="A9" t="str">
            <v>A</v>
          </cell>
        </row>
      </sheetData>
      <sheetData sheetId="24005">
        <row r="9">
          <cell r="A9" t="str">
            <v>A</v>
          </cell>
        </row>
      </sheetData>
      <sheetData sheetId="24006">
        <row r="9">
          <cell r="A9" t="str">
            <v>A</v>
          </cell>
        </row>
      </sheetData>
      <sheetData sheetId="24007">
        <row r="9">
          <cell r="A9" t="str">
            <v>A</v>
          </cell>
        </row>
      </sheetData>
      <sheetData sheetId="24008">
        <row r="9">
          <cell r="A9" t="str">
            <v>A</v>
          </cell>
        </row>
      </sheetData>
      <sheetData sheetId="24009">
        <row r="9">
          <cell r="A9" t="str">
            <v>A</v>
          </cell>
        </row>
      </sheetData>
      <sheetData sheetId="24010">
        <row r="9">
          <cell r="A9" t="str">
            <v>A</v>
          </cell>
        </row>
      </sheetData>
      <sheetData sheetId="24011">
        <row r="9">
          <cell r="A9" t="str">
            <v>A</v>
          </cell>
        </row>
      </sheetData>
      <sheetData sheetId="24012">
        <row r="9">
          <cell r="A9" t="str">
            <v>A</v>
          </cell>
        </row>
      </sheetData>
      <sheetData sheetId="24013">
        <row r="9">
          <cell r="A9" t="str">
            <v>A</v>
          </cell>
        </row>
      </sheetData>
      <sheetData sheetId="24014">
        <row r="9">
          <cell r="A9" t="str">
            <v>A</v>
          </cell>
        </row>
      </sheetData>
      <sheetData sheetId="24015">
        <row r="9">
          <cell r="A9" t="str">
            <v>A</v>
          </cell>
        </row>
      </sheetData>
      <sheetData sheetId="24016">
        <row r="9">
          <cell r="A9" t="str">
            <v>A</v>
          </cell>
        </row>
      </sheetData>
      <sheetData sheetId="24017">
        <row r="9">
          <cell r="A9" t="str">
            <v>A</v>
          </cell>
        </row>
      </sheetData>
      <sheetData sheetId="24018">
        <row r="9">
          <cell r="A9" t="str">
            <v>A</v>
          </cell>
        </row>
      </sheetData>
      <sheetData sheetId="24019">
        <row r="9">
          <cell r="A9" t="str">
            <v>A</v>
          </cell>
        </row>
      </sheetData>
      <sheetData sheetId="24020">
        <row r="9">
          <cell r="A9" t="str">
            <v>A</v>
          </cell>
        </row>
      </sheetData>
      <sheetData sheetId="24021">
        <row r="9">
          <cell r="A9" t="str">
            <v>A</v>
          </cell>
        </row>
      </sheetData>
      <sheetData sheetId="24022">
        <row r="9">
          <cell r="A9" t="str">
            <v>A</v>
          </cell>
        </row>
      </sheetData>
      <sheetData sheetId="24023">
        <row r="9">
          <cell r="A9" t="str">
            <v>A</v>
          </cell>
        </row>
      </sheetData>
      <sheetData sheetId="24024">
        <row r="9">
          <cell r="A9" t="str">
            <v>A</v>
          </cell>
        </row>
      </sheetData>
      <sheetData sheetId="24025">
        <row r="9">
          <cell r="A9" t="str">
            <v>A</v>
          </cell>
        </row>
      </sheetData>
      <sheetData sheetId="24026">
        <row r="9">
          <cell r="A9" t="str">
            <v>A</v>
          </cell>
        </row>
      </sheetData>
      <sheetData sheetId="24027" refreshError="1"/>
      <sheetData sheetId="24028" refreshError="1"/>
      <sheetData sheetId="24029" refreshError="1"/>
      <sheetData sheetId="24030" refreshError="1"/>
      <sheetData sheetId="24031">
        <row r="9">
          <cell r="A9" t="str">
            <v>A</v>
          </cell>
        </row>
      </sheetData>
      <sheetData sheetId="24032">
        <row r="9">
          <cell r="A9" t="str">
            <v>A</v>
          </cell>
        </row>
      </sheetData>
      <sheetData sheetId="24033">
        <row r="9">
          <cell r="A9" t="str">
            <v>A</v>
          </cell>
        </row>
      </sheetData>
      <sheetData sheetId="24034">
        <row r="9">
          <cell r="A9" t="str">
            <v>A</v>
          </cell>
        </row>
      </sheetData>
      <sheetData sheetId="24035">
        <row r="9">
          <cell r="A9" t="str">
            <v>A</v>
          </cell>
        </row>
      </sheetData>
      <sheetData sheetId="24036">
        <row r="9">
          <cell r="A9" t="str">
            <v>A</v>
          </cell>
        </row>
      </sheetData>
      <sheetData sheetId="24037">
        <row r="9">
          <cell r="A9" t="str">
            <v>A</v>
          </cell>
        </row>
      </sheetData>
      <sheetData sheetId="24038">
        <row r="9">
          <cell r="A9" t="str">
            <v>A</v>
          </cell>
        </row>
      </sheetData>
      <sheetData sheetId="24039">
        <row r="9">
          <cell r="A9" t="str">
            <v>A</v>
          </cell>
        </row>
      </sheetData>
      <sheetData sheetId="24040">
        <row r="9">
          <cell r="A9" t="str">
            <v>A</v>
          </cell>
        </row>
      </sheetData>
      <sheetData sheetId="24041">
        <row r="9">
          <cell r="A9" t="str">
            <v>A</v>
          </cell>
        </row>
      </sheetData>
      <sheetData sheetId="24042">
        <row r="9">
          <cell r="A9" t="str">
            <v>A</v>
          </cell>
        </row>
      </sheetData>
      <sheetData sheetId="24043">
        <row r="9">
          <cell r="A9" t="str">
            <v>A</v>
          </cell>
        </row>
      </sheetData>
      <sheetData sheetId="24044">
        <row r="9">
          <cell r="A9" t="str">
            <v>A</v>
          </cell>
        </row>
      </sheetData>
      <sheetData sheetId="24045">
        <row r="9">
          <cell r="A9" t="str">
            <v>A</v>
          </cell>
        </row>
      </sheetData>
      <sheetData sheetId="24046">
        <row r="9">
          <cell r="A9" t="str">
            <v>A</v>
          </cell>
        </row>
      </sheetData>
      <sheetData sheetId="24047">
        <row r="9">
          <cell r="A9" t="str">
            <v>A</v>
          </cell>
        </row>
      </sheetData>
      <sheetData sheetId="24048">
        <row r="9">
          <cell r="A9" t="str">
            <v>A</v>
          </cell>
        </row>
      </sheetData>
      <sheetData sheetId="24049">
        <row r="9">
          <cell r="A9" t="str">
            <v>A</v>
          </cell>
        </row>
      </sheetData>
      <sheetData sheetId="24050">
        <row r="9">
          <cell r="A9" t="str">
            <v>A</v>
          </cell>
        </row>
      </sheetData>
      <sheetData sheetId="24051" refreshError="1"/>
      <sheetData sheetId="24052">
        <row r="9">
          <cell r="A9" t="str">
            <v>A</v>
          </cell>
        </row>
      </sheetData>
      <sheetData sheetId="24053">
        <row r="9">
          <cell r="A9" t="str">
            <v>A</v>
          </cell>
        </row>
      </sheetData>
      <sheetData sheetId="24054" refreshError="1"/>
      <sheetData sheetId="24055">
        <row r="9">
          <cell r="A9" t="str">
            <v>A</v>
          </cell>
        </row>
      </sheetData>
      <sheetData sheetId="24056" refreshError="1"/>
      <sheetData sheetId="24057">
        <row r="9">
          <cell r="A9" t="str">
            <v>A</v>
          </cell>
        </row>
      </sheetData>
      <sheetData sheetId="24058">
        <row r="9">
          <cell r="A9" t="str">
            <v>A</v>
          </cell>
        </row>
      </sheetData>
      <sheetData sheetId="24059">
        <row r="9">
          <cell r="A9" t="str">
            <v>A</v>
          </cell>
        </row>
      </sheetData>
      <sheetData sheetId="24060">
        <row r="9">
          <cell r="A9" t="str">
            <v>A</v>
          </cell>
        </row>
      </sheetData>
      <sheetData sheetId="24061">
        <row r="9">
          <cell r="A9" t="str">
            <v>A</v>
          </cell>
        </row>
      </sheetData>
      <sheetData sheetId="24062">
        <row r="9">
          <cell r="A9" t="str">
            <v>A</v>
          </cell>
        </row>
      </sheetData>
      <sheetData sheetId="24063">
        <row r="9">
          <cell r="A9" t="str">
            <v>A</v>
          </cell>
        </row>
      </sheetData>
      <sheetData sheetId="24064">
        <row r="9">
          <cell r="A9" t="str">
            <v>A</v>
          </cell>
        </row>
      </sheetData>
      <sheetData sheetId="24065">
        <row r="9">
          <cell r="A9" t="str">
            <v>A</v>
          </cell>
        </row>
      </sheetData>
      <sheetData sheetId="24066">
        <row r="9">
          <cell r="A9" t="str">
            <v>A</v>
          </cell>
        </row>
      </sheetData>
      <sheetData sheetId="24067">
        <row r="9">
          <cell r="A9" t="str">
            <v>A</v>
          </cell>
        </row>
      </sheetData>
      <sheetData sheetId="24068">
        <row r="9">
          <cell r="A9" t="str">
            <v>A</v>
          </cell>
        </row>
      </sheetData>
      <sheetData sheetId="24069">
        <row r="9">
          <cell r="A9" t="str">
            <v>A</v>
          </cell>
        </row>
      </sheetData>
      <sheetData sheetId="24070">
        <row r="9">
          <cell r="A9" t="str">
            <v>A</v>
          </cell>
        </row>
      </sheetData>
      <sheetData sheetId="24071">
        <row r="9">
          <cell r="A9" t="str">
            <v>A</v>
          </cell>
        </row>
      </sheetData>
      <sheetData sheetId="24072">
        <row r="9">
          <cell r="A9" t="str">
            <v>A</v>
          </cell>
        </row>
      </sheetData>
      <sheetData sheetId="24073">
        <row r="9">
          <cell r="A9" t="str">
            <v>A</v>
          </cell>
        </row>
      </sheetData>
      <sheetData sheetId="24074">
        <row r="9">
          <cell r="A9" t="str">
            <v>A</v>
          </cell>
        </row>
      </sheetData>
      <sheetData sheetId="24075">
        <row r="9">
          <cell r="A9" t="str">
            <v>A</v>
          </cell>
        </row>
      </sheetData>
      <sheetData sheetId="24076">
        <row r="9">
          <cell r="A9" t="str">
            <v>A</v>
          </cell>
        </row>
      </sheetData>
      <sheetData sheetId="24077">
        <row r="9">
          <cell r="A9" t="str">
            <v>A</v>
          </cell>
        </row>
      </sheetData>
      <sheetData sheetId="24078">
        <row r="9">
          <cell r="A9" t="str">
            <v>A</v>
          </cell>
        </row>
      </sheetData>
      <sheetData sheetId="24079">
        <row r="9">
          <cell r="A9" t="str">
            <v>A</v>
          </cell>
        </row>
      </sheetData>
      <sheetData sheetId="24080">
        <row r="9">
          <cell r="A9" t="str">
            <v>A</v>
          </cell>
        </row>
      </sheetData>
      <sheetData sheetId="24081">
        <row r="9">
          <cell r="A9" t="str">
            <v>A</v>
          </cell>
        </row>
      </sheetData>
      <sheetData sheetId="24082">
        <row r="9">
          <cell r="A9" t="str">
            <v>A</v>
          </cell>
        </row>
      </sheetData>
      <sheetData sheetId="24083">
        <row r="9">
          <cell r="A9" t="str">
            <v>A</v>
          </cell>
        </row>
      </sheetData>
      <sheetData sheetId="24084">
        <row r="9">
          <cell r="A9" t="str">
            <v>A</v>
          </cell>
        </row>
      </sheetData>
      <sheetData sheetId="24085">
        <row r="9">
          <cell r="A9" t="str">
            <v>A</v>
          </cell>
        </row>
      </sheetData>
      <sheetData sheetId="24086" refreshError="1"/>
      <sheetData sheetId="24087">
        <row r="9">
          <cell r="A9" t="str">
            <v>A</v>
          </cell>
        </row>
      </sheetData>
      <sheetData sheetId="24088">
        <row r="9">
          <cell r="A9" t="str">
            <v>A</v>
          </cell>
        </row>
      </sheetData>
      <sheetData sheetId="24089">
        <row r="9">
          <cell r="A9" t="str">
            <v>A</v>
          </cell>
        </row>
      </sheetData>
      <sheetData sheetId="24090">
        <row r="9">
          <cell r="A9" t="str">
            <v>A</v>
          </cell>
        </row>
      </sheetData>
      <sheetData sheetId="24091">
        <row r="9">
          <cell r="A9" t="str">
            <v>A</v>
          </cell>
        </row>
      </sheetData>
      <sheetData sheetId="24092">
        <row r="9">
          <cell r="A9" t="str">
            <v>A</v>
          </cell>
        </row>
      </sheetData>
      <sheetData sheetId="24093">
        <row r="9">
          <cell r="A9" t="str">
            <v>A</v>
          </cell>
        </row>
      </sheetData>
      <sheetData sheetId="24094">
        <row r="9">
          <cell r="A9" t="str">
            <v>A</v>
          </cell>
        </row>
      </sheetData>
      <sheetData sheetId="24095">
        <row r="9">
          <cell r="A9" t="str">
            <v>A</v>
          </cell>
        </row>
      </sheetData>
      <sheetData sheetId="24096">
        <row r="9">
          <cell r="A9" t="str">
            <v>A</v>
          </cell>
        </row>
      </sheetData>
      <sheetData sheetId="24097">
        <row r="9">
          <cell r="A9" t="str">
            <v>A</v>
          </cell>
        </row>
      </sheetData>
      <sheetData sheetId="24098">
        <row r="9">
          <cell r="A9" t="str">
            <v>A</v>
          </cell>
        </row>
      </sheetData>
      <sheetData sheetId="24099">
        <row r="9">
          <cell r="A9" t="str">
            <v>A</v>
          </cell>
        </row>
      </sheetData>
      <sheetData sheetId="24100">
        <row r="9">
          <cell r="A9" t="str">
            <v>A</v>
          </cell>
        </row>
      </sheetData>
      <sheetData sheetId="24101">
        <row r="9">
          <cell r="A9" t="str">
            <v>A</v>
          </cell>
        </row>
      </sheetData>
      <sheetData sheetId="24102">
        <row r="9">
          <cell r="A9" t="str">
            <v>A</v>
          </cell>
        </row>
      </sheetData>
      <sheetData sheetId="24103">
        <row r="9">
          <cell r="A9" t="str">
            <v>A</v>
          </cell>
        </row>
      </sheetData>
      <sheetData sheetId="24104">
        <row r="9">
          <cell r="A9" t="str">
            <v>A</v>
          </cell>
        </row>
      </sheetData>
      <sheetData sheetId="24105">
        <row r="9">
          <cell r="A9" t="str">
            <v>A</v>
          </cell>
        </row>
      </sheetData>
      <sheetData sheetId="24106">
        <row r="9">
          <cell r="A9" t="str">
            <v>A</v>
          </cell>
        </row>
      </sheetData>
      <sheetData sheetId="24107">
        <row r="9">
          <cell r="A9" t="str">
            <v>A</v>
          </cell>
        </row>
      </sheetData>
      <sheetData sheetId="24108">
        <row r="9">
          <cell r="A9" t="str">
            <v>A</v>
          </cell>
        </row>
      </sheetData>
      <sheetData sheetId="24109">
        <row r="9">
          <cell r="A9" t="str">
            <v>A</v>
          </cell>
        </row>
      </sheetData>
      <sheetData sheetId="24110">
        <row r="9">
          <cell r="A9" t="str">
            <v>A</v>
          </cell>
        </row>
      </sheetData>
      <sheetData sheetId="24111">
        <row r="9">
          <cell r="A9" t="str">
            <v>A</v>
          </cell>
        </row>
      </sheetData>
      <sheetData sheetId="24112">
        <row r="9">
          <cell r="A9" t="str">
            <v>A</v>
          </cell>
        </row>
      </sheetData>
      <sheetData sheetId="24113">
        <row r="9">
          <cell r="A9" t="str">
            <v>A</v>
          </cell>
        </row>
      </sheetData>
      <sheetData sheetId="24114">
        <row r="9">
          <cell r="A9" t="str">
            <v>A</v>
          </cell>
        </row>
      </sheetData>
      <sheetData sheetId="24115">
        <row r="9">
          <cell r="A9" t="str">
            <v>A</v>
          </cell>
        </row>
      </sheetData>
      <sheetData sheetId="24116">
        <row r="9">
          <cell r="A9" t="str">
            <v>A</v>
          </cell>
        </row>
      </sheetData>
      <sheetData sheetId="24117">
        <row r="9">
          <cell r="A9" t="str">
            <v>A</v>
          </cell>
        </row>
      </sheetData>
      <sheetData sheetId="24118">
        <row r="9">
          <cell r="A9" t="str">
            <v>A</v>
          </cell>
        </row>
      </sheetData>
      <sheetData sheetId="24119">
        <row r="9">
          <cell r="A9" t="str">
            <v>A</v>
          </cell>
        </row>
      </sheetData>
      <sheetData sheetId="24120">
        <row r="9">
          <cell r="A9" t="str">
            <v>A</v>
          </cell>
        </row>
      </sheetData>
      <sheetData sheetId="24121">
        <row r="9">
          <cell r="A9" t="str">
            <v>A</v>
          </cell>
        </row>
      </sheetData>
      <sheetData sheetId="24122">
        <row r="9">
          <cell r="A9" t="str">
            <v>A</v>
          </cell>
        </row>
      </sheetData>
      <sheetData sheetId="24123">
        <row r="9">
          <cell r="A9" t="str">
            <v>A</v>
          </cell>
        </row>
      </sheetData>
      <sheetData sheetId="24124">
        <row r="9">
          <cell r="A9" t="str">
            <v>A</v>
          </cell>
        </row>
      </sheetData>
      <sheetData sheetId="24125">
        <row r="9">
          <cell r="A9" t="str">
            <v>A</v>
          </cell>
        </row>
      </sheetData>
      <sheetData sheetId="24126">
        <row r="9">
          <cell r="A9" t="str">
            <v>A</v>
          </cell>
        </row>
      </sheetData>
      <sheetData sheetId="24127">
        <row r="9">
          <cell r="A9" t="str">
            <v>A</v>
          </cell>
        </row>
      </sheetData>
      <sheetData sheetId="24128">
        <row r="9">
          <cell r="A9" t="str">
            <v>A</v>
          </cell>
        </row>
      </sheetData>
      <sheetData sheetId="24129">
        <row r="9">
          <cell r="A9" t="str">
            <v>A</v>
          </cell>
        </row>
      </sheetData>
      <sheetData sheetId="24130">
        <row r="9">
          <cell r="A9" t="str">
            <v>A</v>
          </cell>
        </row>
      </sheetData>
      <sheetData sheetId="24131">
        <row r="9">
          <cell r="A9" t="str">
            <v>A</v>
          </cell>
        </row>
      </sheetData>
      <sheetData sheetId="24132">
        <row r="9">
          <cell r="A9" t="str">
            <v>A</v>
          </cell>
        </row>
      </sheetData>
      <sheetData sheetId="24133">
        <row r="9">
          <cell r="A9" t="str">
            <v>A</v>
          </cell>
        </row>
      </sheetData>
      <sheetData sheetId="24134">
        <row r="9">
          <cell r="A9" t="str">
            <v>A</v>
          </cell>
        </row>
      </sheetData>
      <sheetData sheetId="24135">
        <row r="9">
          <cell r="A9" t="str">
            <v>A</v>
          </cell>
        </row>
      </sheetData>
      <sheetData sheetId="24136">
        <row r="9">
          <cell r="A9" t="str">
            <v>A</v>
          </cell>
        </row>
      </sheetData>
      <sheetData sheetId="24137">
        <row r="9">
          <cell r="A9" t="str">
            <v>A</v>
          </cell>
        </row>
      </sheetData>
      <sheetData sheetId="24138">
        <row r="9">
          <cell r="A9" t="str">
            <v>A</v>
          </cell>
        </row>
      </sheetData>
      <sheetData sheetId="24139">
        <row r="9">
          <cell r="A9" t="str">
            <v>A</v>
          </cell>
        </row>
      </sheetData>
      <sheetData sheetId="24140">
        <row r="9">
          <cell r="A9" t="str">
            <v>A</v>
          </cell>
        </row>
      </sheetData>
      <sheetData sheetId="24141">
        <row r="9">
          <cell r="A9" t="str">
            <v>A</v>
          </cell>
        </row>
      </sheetData>
      <sheetData sheetId="24142">
        <row r="9">
          <cell r="A9" t="str">
            <v>A</v>
          </cell>
        </row>
      </sheetData>
      <sheetData sheetId="24143">
        <row r="9">
          <cell r="A9" t="str">
            <v>A</v>
          </cell>
        </row>
      </sheetData>
      <sheetData sheetId="24144">
        <row r="9">
          <cell r="A9" t="str">
            <v>A</v>
          </cell>
        </row>
      </sheetData>
      <sheetData sheetId="24145">
        <row r="9">
          <cell r="A9" t="str">
            <v>A</v>
          </cell>
        </row>
      </sheetData>
      <sheetData sheetId="24146">
        <row r="9">
          <cell r="A9" t="str">
            <v>A</v>
          </cell>
        </row>
      </sheetData>
      <sheetData sheetId="24147">
        <row r="9">
          <cell r="A9" t="str">
            <v>A</v>
          </cell>
        </row>
      </sheetData>
      <sheetData sheetId="24148">
        <row r="9">
          <cell r="A9" t="str">
            <v>A</v>
          </cell>
        </row>
      </sheetData>
      <sheetData sheetId="24149">
        <row r="9">
          <cell r="A9" t="str">
            <v>A</v>
          </cell>
        </row>
      </sheetData>
      <sheetData sheetId="24150">
        <row r="9">
          <cell r="A9" t="str">
            <v>A</v>
          </cell>
        </row>
      </sheetData>
      <sheetData sheetId="24151">
        <row r="9">
          <cell r="A9" t="str">
            <v>A</v>
          </cell>
        </row>
      </sheetData>
      <sheetData sheetId="24152">
        <row r="9">
          <cell r="A9" t="str">
            <v>A</v>
          </cell>
        </row>
      </sheetData>
      <sheetData sheetId="24153">
        <row r="9">
          <cell r="A9" t="str">
            <v>A</v>
          </cell>
        </row>
      </sheetData>
      <sheetData sheetId="24154">
        <row r="9">
          <cell r="A9" t="str">
            <v>A</v>
          </cell>
        </row>
      </sheetData>
      <sheetData sheetId="24155">
        <row r="9">
          <cell r="A9" t="str">
            <v>A</v>
          </cell>
        </row>
      </sheetData>
      <sheetData sheetId="24156">
        <row r="9">
          <cell r="A9" t="str">
            <v>A</v>
          </cell>
        </row>
      </sheetData>
      <sheetData sheetId="24157">
        <row r="9">
          <cell r="A9" t="str">
            <v>A</v>
          </cell>
        </row>
      </sheetData>
      <sheetData sheetId="24158" refreshError="1"/>
      <sheetData sheetId="24159" refreshError="1"/>
      <sheetData sheetId="24160">
        <row r="9">
          <cell r="A9" t="str">
            <v>A</v>
          </cell>
        </row>
      </sheetData>
      <sheetData sheetId="24161">
        <row r="9">
          <cell r="A9" t="str">
            <v>A</v>
          </cell>
        </row>
      </sheetData>
      <sheetData sheetId="24162">
        <row r="9">
          <cell r="A9" t="str">
            <v>A</v>
          </cell>
        </row>
      </sheetData>
      <sheetData sheetId="24163" refreshError="1"/>
      <sheetData sheetId="24164">
        <row r="9">
          <cell r="A9" t="str">
            <v>A</v>
          </cell>
        </row>
      </sheetData>
      <sheetData sheetId="24165">
        <row r="9">
          <cell r="A9" t="str">
            <v>A</v>
          </cell>
        </row>
      </sheetData>
      <sheetData sheetId="24166">
        <row r="9">
          <cell r="A9" t="str">
            <v>A</v>
          </cell>
        </row>
      </sheetData>
      <sheetData sheetId="24167">
        <row r="9">
          <cell r="A9" t="str">
            <v>A</v>
          </cell>
        </row>
      </sheetData>
      <sheetData sheetId="24168">
        <row r="9">
          <cell r="A9" t="str">
            <v>A</v>
          </cell>
        </row>
      </sheetData>
      <sheetData sheetId="24169">
        <row r="9">
          <cell r="A9" t="str">
            <v>A</v>
          </cell>
        </row>
      </sheetData>
      <sheetData sheetId="24170">
        <row r="9">
          <cell r="A9" t="str">
            <v>A</v>
          </cell>
        </row>
      </sheetData>
      <sheetData sheetId="24171" refreshError="1"/>
      <sheetData sheetId="24172" refreshError="1"/>
      <sheetData sheetId="24173" refreshError="1"/>
      <sheetData sheetId="24174" refreshError="1"/>
      <sheetData sheetId="24175" refreshError="1"/>
      <sheetData sheetId="24176" refreshError="1"/>
      <sheetData sheetId="24177" refreshError="1"/>
      <sheetData sheetId="24178" refreshError="1"/>
      <sheetData sheetId="24179" refreshError="1"/>
      <sheetData sheetId="24180" refreshError="1"/>
      <sheetData sheetId="24181" refreshError="1"/>
      <sheetData sheetId="24182" refreshError="1"/>
      <sheetData sheetId="24183" refreshError="1"/>
      <sheetData sheetId="24184" refreshError="1"/>
      <sheetData sheetId="24185" refreshError="1"/>
      <sheetData sheetId="24186" refreshError="1"/>
      <sheetData sheetId="24187" refreshError="1"/>
      <sheetData sheetId="24188" refreshError="1"/>
      <sheetData sheetId="24189" refreshError="1"/>
      <sheetData sheetId="24190" refreshError="1"/>
      <sheetData sheetId="24191" refreshError="1"/>
      <sheetData sheetId="24192" refreshError="1"/>
      <sheetData sheetId="24193" refreshError="1"/>
      <sheetData sheetId="24194" refreshError="1"/>
      <sheetData sheetId="24195" refreshError="1"/>
      <sheetData sheetId="24196" refreshError="1"/>
      <sheetData sheetId="24197" refreshError="1"/>
      <sheetData sheetId="24198" refreshError="1"/>
      <sheetData sheetId="24199" refreshError="1"/>
      <sheetData sheetId="24200" refreshError="1"/>
      <sheetData sheetId="24201" refreshError="1"/>
      <sheetData sheetId="24202" refreshError="1"/>
      <sheetData sheetId="24203" refreshError="1"/>
      <sheetData sheetId="24204" refreshError="1"/>
      <sheetData sheetId="24205" refreshError="1"/>
      <sheetData sheetId="24206" refreshError="1"/>
      <sheetData sheetId="24207" refreshError="1"/>
      <sheetData sheetId="24208" refreshError="1"/>
      <sheetData sheetId="24209" refreshError="1"/>
      <sheetData sheetId="24210" refreshError="1"/>
      <sheetData sheetId="24211" refreshError="1"/>
      <sheetData sheetId="24212" refreshError="1"/>
      <sheetData sheetId="24213" refreshError="1"/>
      <sheetData sheetId="24214" refreshError="1"/>
      <sheetData sheetId="24215" refreshError="1"/>
      <sheetData sheetId="24216" refreshError="1"/>
      <sheetData sheetId="24217" refreshError="1"/>
      <sheetData sheetId="24218" refreshError="1"/>
      <sheetData sheetId="24219" refreshError="1"/>
      <sheetData sheetId="24220" refreshError="1"/>
      <sheetData sheetId="24221" refreshError="1"/>
      <sheetData sheetId="24222" refreshError="1"/>
      <sheetData sheetId="24223" refreshError="1"/>
      <sheetData sheetId="24224" refreshError="1"/>
      <sheetData sheetId="24225" refreshError="1"/>
      <sheetData sheetId="24226" refreshError="1"/>
      <sheetData sheetId="24227" refreshError="1"/>
      <sheetData sheetId="24228" refreshError="1"/>
      <sheetData sheetId="24229" refreshError="1"/>
      <sheetData sheetId="24230" refreshError="1"/>
      <sheetData sheetId="24231" refreshError="1"/>
      <sheetData sheetId="24232" refreshError="1"/>
      <sheetData sheetId="24233" refreshError="1"/>
      <sheetData sheetId="24234" refreshError="1"/>
      <sheetData sheetId="24235" refreshError="1"/>
      <sheetData sheetId="24236" refreshError="1"/>
      <sheetData sheetId="24237" refreshError="1"/>
      <sheetData sheetId="24238" refreshError="1"/>
      <sheetData sheetId="24239" refreshError="1"/>
      <sheetData sheetId="24240" refreshError="1"/>
      <sheetData sheetId="24241" refreshError="1"/>
      <sheetData sheetId="24242">
        <row r="9">
          <cell r="A9" t="str">
            <v>A</v>
          </cell>
        </row>
      </sheetData>
      <sheetData sheetId="24243">
        <row r="9">
          <cell r="A9" t="str">
            <v>A</v>
          </cell>
        </row>
      </sheetData>
      <sheetData sheetId="24244">
        <row r="9">
          <cell r="A9" t="str">
            <v>A</v>
          </cell>
        </row>
      </sheetData>
      <sheetData sheetId="24245">
        <row r="9">
          <cell r="A9" t="str">
            <v>A</v>
          </cell>
        </row>
      </sheetData>
      <sheetData sheetId="24246">
        <row r="9">
          <cell r="A9" t="str">
            <v>A</v>
          </cell>
        </row>
      </sheetData>
      <sheetData sheetId="24247">
        <row r="9">
          <cell r="A9" t="str">
            <v>A</v>
          </cell>
        </row>
      </sheetData>
      <sheetData sheetId="24248">
        <row r="9">
          <cell r="A9" t="str">
            <v>A</v>
          </cell>
        </row>
      </sheetData>
      <sheetData sheetId="24249">
        <row r="9">
          <cell r="A9" t="str">
            <v>A</v>
          </cell>
        </row>
      </sheetData>
      <sheetData sheetId="24250">
        <row r="9">
          <cell r="A9" t="str">
            <v>A</v>
          </cell>
        </row>
      </sheetData>
      <sheetData sheetId="24251">
        <row r="9">
          <cell r="A9" t="str">
            <v>A</v>
          </cell>
        </row>
      </sheetData>
      <sheetData sheetId="24252">
        <row r="9">
          <cell r="A9" t="str">
            <v>A</v>
          </cell>
        </row>
      </sheetData>
      <sheetData sheetId="24253">
        <row r="9">
          <cell r="A9" t="str">
            <v>A</v>
          </cell>
        </row>
      </sheetData>
      <sheetData sheetId="24254">
        <row r="9">
          <cell r="A9" t="str">
            <v>A</v>
          </cell>
        </row>
      </sheetData>
      <sheetData sheetId="24255">
        <row r="9">
          <cell r="A9" t="str">
            <v>A</v>
          </cell>
        </row>
      </sheetData>
      <sheetData sheetId="24256">
        <row r="9">
          <cell r="A9" t="str">
            <v>A</v>
          </cell>
        </row>
      </sheetData>
      <sheetData sheetId="24257">
        <row r="9">
          <cell r="A9" t="str">
            <v>A</v>
          </cell>
        </row>
      </sheetData>
      <sheetData sheetId="24258">
        <row r="9">
          <cell r="A9" t="str">
            <v>A</v>
          </cell>
        </row>
      </sheetData>
      <sheetData sheetId="24259">
        <row r="9">
          <cell r="A9" t="str">
            <v>A</v>
          </cell>
        </row>
      </sheetData>
      <sheetData sheetId="24260">
        <row r="9">
          <cell r="A9" t="str">
            <v>A</v>
          </cell>
        </row>
      </sheetData>
      <sheetData sheetId="24261">
        <row r="9">
          <cell r="A9" t="str">
            <v>A</v>
          </cell>
        </row>
      </sheetData>
      <sheetData sheetId="24262">
        <row r="9">
          <cell r="A9" t="str">
            <v>A</v>
          </cell>
        </row>
      </sheetData>
      <sheetData sheetId="24263">
        <row r="9">
          <cell r="A9" t="str">
            <v>A</v>
          </cell>
        </row>
      </sheetData>
      <sheetData sheetId="24264">
        <row r="9">
          <cell r="A9" t="str">
            <v>A</v>
          </cell>
        </row>
      </sheetData>
      <sheetData sheetId="24265">
        <row r="9">
          <cell r="A9" t="str">
            <v>A</v>
          </cell>
        </row>
      </sheetData>
      <sheetData sheetId="24266">
        <row r="9">
          <cell r="A9" t="str">
            <v>A</v>
          </cell>
        </row>
      </sheetData>
      <sheetData sheetId="24267">
        <row r="9">
          <cell r="A9" t="str">
            <v>A</v>
          </cell>
        </row>
      </sheetData>
      <sheetData sheetId="24268">
        <row r="9">
          <cell r="A9" t="str">
            <v>A</v>
          </cell>
        </row>
      </sheetData>
      <sheetData sheetId="24269">
        <row r="9">
          <cell r="A9" t="str">
            <v>A</v>
          </cell>
        </row>
      </sheetData>
      <sheetData sheetId="24270">
        <row r="9">
          <cell r="A9" t="str">
            <v>A</v>
          </cell>
        </row>
      </sheetData>
      <sheetData sheetId="24271" refreshError="1"/>
      <sheetData sheetId="24272" refreshError="1"/>
      <sheetData sheetId="24273">
        <row r="9">
          <cell r="A9" t="str">
            <v>A</v>
          </cell>
        </row>
      </sheetData>
      <sheetData sheetId="24274" refreshError="1"/>
      <sheetData sheetId="24275" refreshError="1"/>
      <sheetData sheetId="24276" refreshError="1"/>
      <sheetData sheetId="24277" refreshError="1"/>
      <sheetData sheetId="24278" refreshError="1"/>
      <sheetData sheetId="24279" refreshError="1"/>
      <sheetData sheetId="24280" refreshError="1"/>
      <sheetData sheetId="24281" refreshError="1"/>
      <sheetData sheetId="24282" refreshError="1"/>
      <sheetData sheetId="24283" refreshError="1"/>
      <sheetData sheetId="24284" refreshError="1"/>
      <sheetData sheetId="24285" refreshError="1"/>
      <sheetData sheetId="24286" refreshError="1"/>
      <sheetData sheetId="24287" refreshError="1"/>
      <sheetData sheetId="24288">
        <row r="9">
          <cell r="A9" t="str">
            <v>A</v>
          </cell>
        </row>
      </sheetData>
      <sheetData sheetId="24289">
        <row r="9">
          <cell r="A9" t="str">
            <v>A</v>
          </cell>
        </row>
      </sheetData>
      <sheetData sheetId="24290">
        <row r="9">
          <cell r="A9" t="str">
            <v>A</v>
          </cell>
        </row>
      </sheetData>
      <sheetData sheetId="24291">
        <row r="9">
          <cell r="A9" t="str">
            <v>A</v>
          </cell>
        </row>
      </sheetData>
      <sheetData sheetId="24292">
        <row r="9">
          <cell r="A9" t="str">
            <v>A</v>
          </cell>
        </row>
      </sheetData>
      <sheetData sheetId="24293">
        <row r="9">
          <cell r="A9" t="str">
            <v>A</v>
          </cell>
        </row>
      </sheetData>
      <sheetData sheetId="24294">
        <row r="9">
          <cell r="A9" t="str">
            <v>A</v>
          </cell>
        </row>
      </sheetData>
      <sheetData sheetId="24295">
        <row r="9">
          <cell r="A9" t="str">
            <v>A</v>
          </cell>
        </row>
      </sheetData>
      <sheetData sheetId="24296">
        <row r="9">
          <cell r="A9" t="str">
            <v>A</v>
          </cell>
        </row>
      </sheetData>
      <sheetData sheetId="24297">
        <row r="9">
          <cell r="A9" t="str">
            <v>A</v>
          </cell>
        </row>
      </sheetData>
      <sheetData sheetId="24298">
        <row r="9">
          <cell r="A9" t="str">
            <v>A</v>
          </cell>
        </row>
      </sheetData>
      <sheetData sheetId="24299">
        <row r="9">
          <cell r="A9" t="str">
            <v>A</v>
          </cell>
        </row>
      </sheetData>
      <sheetData sheetId="24300">
        <row r="9">
          <cell r="A9" t="str">
            <v>A</v>
          </cell>
        </row>
      </sheetData>
      <sheetData sheetId="24301">
        <row r="9">
          <cell r="A9" t="str">
            <v>A</v>
          </cell>
        </row>
      </sheetData>
      <sheetData sheetId="24302">
        <row r="9">
          <cell r="A9" t="str">
            <v>A</v>
          </cell>
        </row>
      </sheetData>
      <sheetData sheetId="24303">
        <row r="9">
          <cell r="A9" t="str">
            <v>A</v>
          </cell>
        </row>
      </sheetData>
      <sheetData sheetId="24304">
        <row r="9">
          <cell r="A9" t="str">
            <v>A</v>
          </cell>
        </row>
      </sheetData>
      <sheetData sheetId="24305">
        <row r="9">
          <cell r="A9" t="str">
            <v>A</v>
          </cell>
        </row>
      </sheetData>
      <sheetData sheetId="24306">
        <row r="9">
          <cell r="A9" t="str">
            <v>A</v>
          </cell>
        </row>
      </sheetData>
      <sheetData sheetId="24307">
        <row r="9">
          <cell r="A9" t="str">
            <v>A</v>
          </cell>
        </row>
      </sheetData>
      <sheetData sheetId="24308">
        <row r="9">
          <cell r="A9" t="str">
            <v>A</v>
          </cell>
        </row>
      </sheetData>
      <sheetData sheetId="24309">
        <row r="9">
          <cell r="A9" t="str">
            <v>A</v>
          </cell>
        </row>
      </sheetData>
      <sheetData sheetId="24310">
        <row r="9">
          <cell r="A9" t="str">
            <v>A</v>
          </cell>
        </row>
      </sheetData>
      <sheetData sheetId="24311">
        <row r="9">
          <cell r="A9" t="str">
            <v>A</v>
          </cell>
        </row>
      </sheetData>
      <sheetData sheetId="24312">
        <row r="9">
          <cell r="A9" t="str">
            <v>A</v>
          </cell>
        </row>
      </sheetData>
      <sheetData sheetId="24313" refreshError="1"/>
      <sheetData sheetId="24314" refreshError="1"/>
      <sheetData sheetId="24315">
        <row r="9">
          <cell r="A9" t="str">
            <v>A</v>
          </cell>
        </row>
      </sheetData>
      <sheetData sheetId="24316">
        <row r="9">
          <cell r="A9" t="str">
            <v>A</v>
          </cell>
        </row>
      </sheetData>
      <sheetData sheetId="24317">
        <row r="9">
          <cell r="A9" t="str">
            <v>A</v>
          </cell>
        </row>
      </sheetData>
      <sheetData sheetId="24318">
        <row r="9">
          <cell r="A9" t="str">
            <v>A</v>
          </cell>
        </row>
      </sheetData>
      <sheetData sheetId="24319">
        <row r="9">
          <cell r="A9" t="str">
            <v>A</v>
          </cell>
        </row>
      </sheetData>
      <sheetData sheetId="24320">
        <row r="9">
          <cell r="A9" t="str">
            <v>A</v>
          </cell>
        </row>
      </sheetData>
      <sheetData sheetId="24321">
        <row r="9">
          <cell r="A9" t="str">
            <v>A</v>
          </cell>
        </row>
      </sheetData>
      <sheetData sheetId="24322">
        <row r="9">
          <cell r="A9" t="str">
            <v>A</v>
          </cell>
        </row>
      </sheetData>
      <sheetData sheetId="24323">
        <row r="9">
          <cell r="A9" t="str">
            <v>A</v>
          </cell>
        </row>
      </sheetData>
      <sheetData sheetId="24324">
        <row r="9">
          <cell r="A9" t="str">
            <v>A</v>
          </cell>
        </row>
      </sheetData>
      <sheetData sheetId="24325">
        <row r="9">
          <cell r="A9" t="str">
            <v>A</v>
          </cell>
        </row>
      </sheetData>
      <sheetData sheetId="24326">
        <row r="9">
          <cell r="A9" t="str">
            <v>A</v>
          </cell>
        </row>
      </sheetData>
      <sheetData sheetId="24327">
        <row r="9">
          <cell r="A9" t="str">
            <v>A</v>
          </cell>
        </row>
      </sheetData>
      <sheetData sheetId="24328">
        <row r="9">
          <cell r="A9" t="str">
            <v>A</v>
          </cell>
        </row>
      </sheetData>
      <sheetData sheetId="24329" refreshError="1"/>
      <sheetData sheetId="24330" refreshError="1"/>
      <sheetData sheetId="24331" refreshError="1"/>
      <sheetData sheetId="24332" refreshError="1"/>
      <sheetData sheetId="24333" refreshError="1"/>
      <sheetData sheetId="24334" refreshError="1"/>
      <sheetData sheetId="24335" refreshError="1"/>
      <sheetData sheetId="24336" refreshError="1"/>
      <sheetData sheetId="24337" refreshError="1"/>
      <sheetData sheetId="24338" refreshError="1"/>
      <sheetData sheetId="24339" refreshError="1"/>
      <sheetData sheetId="24340" refreshError="1"/>
      <sheetData sheetId="24341" refreshError="1"/>
      <sheetData sheetId="24342" refreshError="1"/>
      <sheetData sheetId="24343" refreshError="1"/>
      <sheetData sheetId="24344" refreshError="1"/>
      <sheetData sheetId="24345" refreshError="1"/>
      <sheetData sheetId="24346" refreshError="1"/>
      <sheetData sheetId="24347" refreshError="1"/>
      <sheetData sheetId="24348" refreshError="1"/>
      <sheetData sheetId="24349" refreshError="1"/>
      <sheetData sheetId="24350" refreshError="1"/>
      <sheetData sheetId="24351" refreshError="1"/>
      <sheetData sheetId="24352" refreshError="1"/>
      <sheetData sheetId="24353" refreshError="1"/>
      <sheetData sheetId="24354" refreshError="1"/>
      <sheetData sheetId="24355">
        <row r="9">
          <cell r="A9" t="str">
            <v>A</v>
          </cell>
        </row>
      </sheetData>
      <sheetData sheetId="24356">
        <row r="9">
          <cell r="A9" t="str">
            <v>A</v>
          </cell>
        </row>
      </sheetData>
      <sheetData sheetId="24357">
        <row r="9">
          <cell r="A9" t="str">
            <v>A</v>
          </cell>
        </row>
      </sheetData>
      <sheetData sheetId="24358" refreshError="1"/>
      <sheetData sheetId="24359" refreshError="1"/>
      <sheetData sheetId="24360" refreshError="1"/>
      <sheetData sheetId="24361" refreshError="1"/>
      <sheetData sheetId="24362" refreshError="1"/>
      <sheetData sheetId="24363">
        <row r="9">
          <cell r="A9" t="str">
            <v>A</v>
          </cell>
        </row>
      </sheetData>
      <sheetData sheetId="24364">
        <row r="9">
          <cell r="A9" t="str">
            <v>A</v>
          </cell>
        </row>
      </sheetData>
      <sheetData sheetId="24365">
        <row r="9">
          <cell r="A9" t="str">
            <v>A</v>
          </cell>
        </row>
      </sheetData>
      <sheetData sheetId="24366" refreshError="1"/>
      <sheetData sheetId="24367">
        <row r="9">
          <cell r="A9" t="str">
            <v>A</v>
          </cell>
        </row>
      </sheetData>
      <sheetData sheetId="24368" refreshError="1"/>
      <sheetData sheetId="24369">
        <row r="9">
          <cell r="A9" t="str">
            <v>A</v>
          </cell>
        </row>
      </sheetData>
      <sheetData sheetId="24370">
        <row r="9">
          <cell r="A9" t="str">
            <v>A</v>
          </cell>
        </row>
      </sheetData>
      <sheetData sheetId="24371" refreshError="1"/>
      <sheetData sheetId="24372" refreshError="1"/>
      <sheetData sheetId="24373">
        <row r="9">
          <cell r="A9" t="str">
            <v>A</v>
          </cell>
        </row>
      </sheetData>
      <sheetData sheetId="24374">
        <row r="9">
          <cell r="A9" t="str">
            <v>A</v>
          </cell>
        </row>
      </sheetData>
      <sheetData sheetId="24375">
        <row r="9">
          <cell r="A9" t="str">
            <v>A</v>
          </cell>
        </row>
      </sheetData>
      <sheetData sheetId="24376">
        <row r="9">
          <cell r="A9" t="str">
            <v>A</v>
          </cell>
        </row>
      </sheetData>
      <sheetData sheetId="24377">
        <row r="9">
          <cell r="A9" t="str">
            <v>A</v>
          </cell>
        </row>
      </sheetData>
      <sheetData sheetId="24378">
        <row r="9">
          <cell r="A9" t="str">
            <v>A</v>
          </cell>
        </row>
      </sheetData>
      <sheetData sheetId="24379">
        <row r="9">
          <cell r="A9" t="str">
            <v>A</v>
          </cell>
        </row>
      </sheetData>
      <sheetData sheetId="24380">
        <row r="9">
          <cell r="A9" t="str">
            <v>A</v>
          </cell>
        </row>
      </sheetData>
      <sheetData sheetId="24381">
        <row r="9">
          <cell r="A9" t="str">
            <v>A</v>
          </cell>
        </row>
      </sheetData>
      <sheetData sheetId="24382">
        <row r="9">
          <cell r="A9" t="str">
            <v>A</v>
          </cell>
        </row>
      </sheetData>
      <sheetData sheetId="24383">
        <row r="9">
          <cell r="A9" t="str">
            <v>A</v>
          </cell>
        </row>
      </sheetData>
      <sheetData sheetId="24384">
        <row r="9">
          <cell r="A9" t="str">
            <v>A</v>
          </cell>
        </row>
      </sheetData>
      <sheetData sheetId="24385">
        <row r="9">
          <cell r="A9" t="str">
            <v>A</v>
          </cell>
        </row>
      </sheetData>
      <sheetData sheetId="24386">
        <row r="9">
          <cell r="A9" t="str">
            <v>A</v>
          </cell>
        </row>
      </sheetData>
      <sheetData sheetId="24387" refreshError="1"/>
      <sheetData sheetId="24388" refreshError="1"/>
      <sheetData sheetId="24389" refreshError="1"/>
      <sheetData sheetId="24390">
        <row r="9">
          <cell r="A9" t="str">
            <v>A</v>
          </cell>
        </row>
      </sheetData>
      <sheetData sheetId="24391">
        <row r="9">
          <cell r="A9" t="str">
            <v>A</v>
          </cell>
        </row>
      </sheetData>
      <sheetData sheetId="24392">
        <row r="9">
          <cell r="A9" t="str">
            <v>A</v>
          </cell>
        </row>
      </sheetData>
      <sheetData sheetId="24393">
        <row r="9">
          <cell r="A9" t="str">
            <v>A</v>
          </cell>
        </row>
      </sheetData>
      <sheetData sheetId="24394">
        <row r="9">
          <cell r="A9" t="str">
            <v>A</v>
          </cell>
        </row>
      </sheetData>
      <sheetData sheetId="24395" refreshError="1"/>
      <sheetData sheetId="24396" refreshError="1"/>
      <sheetData sheetId="24397">
        <row r="9">
          <cell r="A9" t="str">
            <v>A</v>
          </cell>
        </row>
      </sheetData>
      <sheetData sheetId="24398">
        <row r="9">
          <cell r="A9" t="str">
            <v>A</v>
          </cell>
        </row>
      </sheetData>
      <sheetData sheetId="24399">
        <row r="9">
          <cell r="A9" t="str">
            <v>A</v>
          </cell>
        </row>
      </sheetData>
      <sheetData sheetId="24400">
        <row r="9">
          <cell r="A9" t="str">
            <v>A</v>
          </cell>
        </row>
      </sheetData>
      <sheetData sheetId="24401">
        <row r="9">
          <cell r="A9" t="str">
            <v>A</v>
          </cell>
        </row>
      </sheetData>
      <sheetData sheetId="24402">
        <row r="9">
          <cell r="A9" t="str">
            <v>A</v>
          </cell>
        </row>
      </sheetData>
      <sheetData sheetId="24403">
        <row r="9">
          <cell r="A9" t="str">
            <v>A</v>
          </cell>
        </row>
      </sheetData>
      <sheetData sheetId="24404">
        <row r="9">
          <cell r="A9" t="str">
            <v>A</v>
          </cell>
        </row>
      </sheetData>
      <sheetData sheetId="24405">
        <row r="9">
          <cell r="A9" t="str">
            <v>A</v>
          </cell>
        </row>
      </sheetData>
      <sheetData sheetId="24406">
        <row r="9">
          <cell r="A9" t="str">
            <v>A</v>
          </cell>
        </row>
      </sheetData>
      <sheetData sheetId="24407">
        <row r="9">
          <cell r="A9" t="str">
            <v>A</v>
          </cell>
        </row>
      </sheetData>
      <sheetData sheetId="24408">
        <row r="9">
          <cell r="A9" t="str">
            <v>A</v>
          </cell>
        </row>
      </sheetData>
      <sheetData sheetId="24409">
        <row r="9">
          <cell r="A9" t="str">
            <v>A</v>
          </cell>
        </row>
      </sheetData>
      <sheetData sheetId="24410">
        <row r="9">
          <cell r="A9" t="str">
            <v>A</v>
          </cell>
        </row>
      </sheetData>
      <sheetData sheetId="24411">
        <row r="9">
          <cell r="A9" t="str">
            <v>A</v>
          </cell>
        </row>
      </sheetData>
      <sheetData sheetId="24412">
        <row r="9">
          <cell r="A9" t="str">
            <v>A</v>
          </cell>
        </row>
      </sheetData>
      <sheetData sheetId="24413">
        <row r="9">
          <cell r="A9" t="str">
            <v>A</v>
          </cell>
        </row>
      </sheetData>
      <sheetData sheetId="24414">
        <row r="9">
          <cell r="A9" t="str">
            <v>A</v>
          </cell>
        </row>
      </sheetData>
      <sheetData sheetId="24415">
        <row r="9">
          <cell r="A9" t="str">
            <v>A</v>
          </cell>
        </row>
      </sheetData>
      <sheetData sheetId="24416">
        <row r="9">
          <cell r="A9" t="str">
            <v>A</v>
          </cell>
        </row>
      </sheetData>
      <sheetData sheetId="24417">
        <row r="9">
          <cell r="A9" t="str">
            <v>A</v>
          </cell>
        </row>
      </sheetData>
      <sheetData sheetId="24418">
        <row r="9">
          <cell r="A9" t="str">
            <v>A</v>
          </cell>
        </row>
      </sheetData>
      <sheetData sheetId="24419">
        <row r="9">
          <cell r="A9" t="str">
            <v>A</v>
          </cell>
        </row>
      </sheetData>
      <sheetData sheetId="24420">
        <row r="9">
          <cell r="A9" t="str">
            <v>A</v>
          </cell>
        </row>
      </sheetData>
      <sheetData sheetId="24421">
        <row r="9">
          <cell r="A9" t="str">
            <v>A</v>
          </cell>
        </row>
      </sheetData>
      <sheetData sheetId="24422">
        <row r="9">
          <cell r="A9" t="str">
            <v>A</v>
          </cell>
        </row>
      </sheetData>
      <sheetData sheetId="24423">
        <row r="9">
          <cell r="A9" t="str">
            <v>A</v>
          </cell>
        </row>
      </sheetData>
      <sheetData sheetId="24424">
        <row r="9">
          <cell r="A9" t="str">
            <v>A</v>
          </cell>
        </row>
      </sheetData>
      <sheetData sheetId="24425">
        <row r="9">
          <cell r="A9" t="str">
            <v>A</v>
          </cell>
        </row>
      </sheetData>
      <sheetData sheetId="24426">
        <row r="9">
          <cell r="A9" t="str">
            <v>A</v>
          </cell>
        </row>
      </sheetData>
      <sheetData sheetId="24427">
        <row r="9">
          <cell r="A9" t="str">
            <v>A</v>
          </cell>
        </row>
      </sheetData>
      <sheetData sheetId="24428">
        <row r="9">
          <cell r="A9" t="str">
            <v>A</v>
          </cell>
        </row>
      </sheetData>
      <sheetData sheetId="24429">
        <row r="9">
          <cell r="A9" t="str">
            <v>A</v>
          </cell>
        </row>
      </sheetData>
      <sheetData sheetId="24430">
        <row r="9">
          <cell r="A9" t="str">
            <v>A</v>
          </cell>
        </row>
      </sheetData>
      <sheetData sheetId="24431">
        <row r="9">
          <cell r="A9" t="str">
            <v>A</v>
          </cell>
        </row>
      </sheetData>
      <sheetData sheetId="24432">
        <row r="9">
          <cell r="A9" t="str">
            <v>A</v>
          </cell>
        </row>
      </sheetData>
      <sheetData sheetId="24433">
        <row r="9">
          <cell r="A9" t="str">
            <v>A</v>
          </cell>
        </row>
      </sheetData>
      <sheetData sheetId="24434">
        <row r="9">
          <cell r="A9" t="str">
            <v>A</v>
          </cell>
        </row>
      </sheetData>
      <sheetData sheetId="24435">
        <row r="9">
          <cell r="A9" t="str">
            <v>A</v>
          </cell>
        </row>
      </sheetData>
      <sheetData sheetId="24436">
        <row r="9">
          <cell r="A9" t="str">
            <v>A</v>
          </cell>
        </row>
      </sheetData>
      <sheetData sheetId="24437">
        <row r="9">
          <cell r="A9" t="str">
            <v>A</v>
          </cell>
        </row>
      </sheetData>
      <sheetData sheetId="24438">
        <row r="9">
          <cell r="A9" t="str">
            <v>A</v>
          </cell>
        </row>
      </sheetData>
      <sheetData sheetId="24439">
        <row r="9">
          <cell r="A9" t="str">
            <v>A</v>
          </cell>
        </row>
      </sheetData>
      <sheetData sheetId="24440">
        <row r="9">
          <cell r="A9" t="str">
            <v>A</v>
          </cell>
        </row>
      </sheetData>
      <sheetData sheetId="24441">
        <row r="9">
          <cell r="A9" t="str">
            <v>A</v>
          </cell>
        </row>
      </sheetData>
      <sheetData sheetId="24442">
        <row r="9">
          <cell r="A9" t="str">
            <v>A</v>
          </cell>
        </row>
      </sheetData>
      <sheetData sheetId="24443">
        <row r="9">
          <cell r="A9" t="str">
            <v>A</v>
          </cell>
        </row>
      </sheetData>
      <sheetData sheetId="24444">
        <row r="9">
          <cell r="A9" t="str">
            <v>A</v>
          </cell>
        </row>
      </sheetData>
      <sheetData sheetId="24445">
        <row r="9">
          <cell r="A9" t="str">
            <v>A</v>
          </cell>
        </row>
      </sheetData>
      <sheetData sheetId="24446">
        <row r="9">
          <cell r="A9" t="str">
            <v>A</v>
          </cell>
        </row>
      </sheetData>
      <sheetData sheetId="24447">
        <row r="9">
          <cell r="A9" t="str">
            <v>A</v>
          </cell>
        </row>
      </sheetData>
      <sheetData sheetId="24448">
        <row r="9">
          <cell r="A9" t="str">
            <v>A</v>
          </cell>
        </row>
      </sheetData>
      <sheetData sheetId="24449">
        <row r="9">
          <cell r="A9" t="str">
            <v>A</v>
          </cell>
        </row>
      </sheetData>
      <sheetData sheetId="24450">
        <row r="9">
          <cell r="A9" t="str">
            <v>A</v>
          </cell>
        </row>
      </sheetData>
      <sheetData sheetId="24451">
        <row r="9">
          <cell r="A9" t="str">
            <v>A</v>
          </cell>
        </row>
      </sheetData>
      <sheetData sheetId="24452">
        <row r="9">
          <cell r="A9" t="str">
            <v>A</v>
          </cell>
        </row>
      </sheetData>
      <sheetData sheetId="24453">
        <row r="9">
          <cell r="A9" t="str">
            <v>A</v>
          </cell>
        </row>
      </sheetData>
      <sheetData sheetId="24454">
        <row r="9">
          <cell r="A9" t="str">
            <v>A</v>
          </cell>
        </row>
      </sheetData>
      <sheetData sheetId="24455">
        <row r="9">
          <cell r="A9" t="str">
            <v>A</v>
          </cell>
        </row>
      </sheetData>
      <sheetData sheetId="24456">
        <row r="9">
          <cell r="A9" t="str">
            <v>A</v>
          </cell>
        </row>
      </sheetData>
      <sheetData sheetId="24457">
        <row r="9">
          <cell r="A9" t="str">
            <v>A</v>
          </cell>
        </row>
      </sheetData>
      <sheetData sheetId="24458">
        <row r="9">
          <cell r="A9" t="str">
            <v>A</v>
          </cell>
        </row>
      </sheetData>
      <sheetData sheetId="24459">
        <row r="9">
          <cell r="A9" t="str">
            <v>A</v>
          </cell>
        </row>
      </sheetData>
      <sheetData sheetId="24460">
        <row r="9">
          <cell r="A9" t="str">
            <v>A</v>
          </cell>
        </row>
      </sheetData>
      <sheetData sheetId="24461">
        <row r="9">
          <cell r="A9" t="str">
            <v>A</v>
          </cell>
        </row>
      </sheetData>
      <sheetData sheetId="24462">
        <row r="9">
          <cell r="A9" t="str">
            <v>A</v>
          </cell>
        </row>
      </sheetData>
      <sheetData sheetId="24463">
        <row r="9">
          <cell r="A9" t="str">
            <v>A</v>
          </cell>
        </row>
      </sheetData>
      <sheetData sheetId="24464">
        <row r="9">
          <cell r="A9" t="str">
            <v>A</v>
          </cell>
        </row>
      </sheetData>
      <sheetData sheetId="24465">
        <row r="9">
          <cell r="A9" t="str">
            <v>A</v>
          </cell>
        </row>
      </sheetData>
      <sheetData sheetId="24466">
        <row r="9">
          <cell r="A9" t="str">
            <v>A</v>
          </cell>
        </row>
      </sheetData>
      <sheetData sheetId="24467">
        <row r="9">
          <cell r="A9" t="str">
            <v>A</v>
          </cell>
        </row>
      </sheetData>
      <sheetData sheetId="24468">
        <row r="9">
          <cell r="A9" t="str">
            <v>A</v>
          </cell>
        </row>
      </sheetData>
      <sheetData sheetId="24469">
        <row r="9">
          <cell r="A9" t="str">
            <v>A</v>
          </cell>
        </row>
      </sheetData>
      <sheetData sheetId="24470">
        <row r="9">
          <cell r="A9" t="str">
            <v>A</v>
          </cell>
        </row>
      </sheetData>
      <sheetData sheetId="24471">
        <row r="9">
          <cell r="A9" t="str">
            <v>A</v>
          </cell>
        </row>
      </sheetData>
      <sheetData sheetId="24472">
        <row r="9">
          <cell r="A9" t="str">
            <v>A</v>
          </cell>
        </row>
      </sheetData>
      <sheetData sheetId="24473">
        <row r="9">
          <cell r="A9" t="str">
            <v>A</v>
          </cell>
        </row>
      </sheetData>
      <sheetData sheetId="24474">
        <row r="9">
          <cell r="A9" t="str">
            <v>A</v>
          </cell>
        </row>
      </sheetData>
      <sheetData sheetId="24475">
        <row r="9">
          <cell r="A9" t="str">
            <v>A</v>
          </cell>
        </row>
      </sheetData>
      <sheetData sheetId="24476">
        <row r="9">
          <cell r="A9" t="str">
            <v>A</v>
          </cell>
        </row>
      </sheetData>
      <sheetData sheetId="24477">
        <row r="9">
          <cell r="A9" t="str">
            <v>A</v>
          </cell>
        </row>
      </sheetData>
      <sheetData sheetId="24478">
        <row r="9">
          <cell r="A9" t="str">
            <v>A</v>
          </cell>
        </row>
      </sheetData>
      <sheetData sheetId="24479">
        <row r="9">
          <cell r="A9" t="str">
            <v>A</v>
          </cell>
        </row>
      </sheetData>
      <sheetData sheetId="24480">
        <row r="9">
          <cell r="A9" t="str">
            <v>A</v>
          </cell>
        </row>
      </sheetData>
      <sheetData sheetId="24481">
        <row r="9">
          <cell r="A9" t="str">
            <v>A</v>
          </cell>
        </row>
      </sheetData>
      <sheetData sheetId="24482">
        <row r="9">
          <cell r="A9" t="str">
            <v>A</v>
          </cell>
        </row>
      </sheetData>
      <sheetData sheetId="24483">
        <row r="9">
          <cell r="A9" t="str">
            <v>A</v>
          </cell>
        </row>
      </sheetData>
      <sheetData sheetId="24484">
        <row r="9">
          <cell r="A9" t="str">
            <v>A</v>
          </cell>
        </row>
      </sheetData>
      <sheetData sheetId="24485">
        <row r="9">
          <cell r="A9" t="str">
            <v>A</v>
          </cell>
        </row>
      </sheetData>
      <sheetData sheetId="24486">
        <row r="9">
          <cell r="A9" t="str">
            <v>A</v>
          </cell>
        </row>
      </sheetData>
      <sheetData sheetId="24487">
        <row r="9">
          <cell r="A9" t="str">
            <v>A</v>
          </cell>
        </row>
      </sheetData>
      <sheetData sheetId="24488">
        <row r="9">
          <cell r="A9" t="str">
            <v>A</v>
          </cell>
        </row>
      </sheetData>
      <sheetData sheetId="24489" refreshError="1"/>
      <sheetData sheetId="24490" refreshError="1"/>
      <sheetData sheetId="24491">
        <row r="9">
          <cell r="A9" t="str">
            <v>A</v>
          </cell>
        </row>
      </sheetData>
      <sheetData sheetId="24492">
        <row r="9">
          <cell r="A9" t="str">
            <v>A</v>
          </cell>
        </row>
      </sheetData>
      <sheetData sheetId="24493">
        <row r="9">
          <cell r="A9" t="str">
            <v>A</v>
          </cell>
        </row>
      </sheetData>
      <sheetData sheetId="24494">
        <row r="9">
          <cell r="A9" t="str">
            <v>A</v>
          </cell>
        </row>
      </sheetData>
      <sheetData sheetId="24495">
        <row r="9">
          <cell r="A9" t="str">
            <v>A</v>
          </cell>
        </row>
      </sheetData>
      <sheetData sheetId="24496">
        <row r="9">
          <cell r="A9" t="str">
            <v>A</v>
          </cell>
        </row>
      </sheetData>
      <sheetData sheetId="24497">
        <row r="9">
          <cell r="A9" t="str">
            <v>A</v>
          </cell>
        </row>
      </sheetData>
      <sheetData sheetId="24498" refreshError="1"/>
      <sheetData sheetId="24499" refreshError="1"/>
      <sheetData sheetId="24500">
        <row r="9">
          <cell r="A9" t="str">
            <v>A</v>
          </cell>
        </row>
      </sheetData>
      <sheetData sheetId="24501">
        <row r="9">
          <cell r="A9" t="str">
            <v>A</v>
          </cell>
        </row>
      </sheetData>
      <sheetData sheetId="24502">
        <row r="9">
          <cell r="A9" t="str">
            <v>A</v>
          </cell>
        </row>
      </sheetData>
      <sheetData sheetId="24503">
        <row r="9">
          <cell r="A9" t="str">
            <v>A</v>
          </cell>
        </row>
      </sheetData>
      <sheetData sheetId="24504">
        <row r="9">
          <cell r="A9" t="str">
            <v>A</v>
          </cell>
        </row>
      </sheetData>
      <sheetData sheetId="24505">
        <row r="9">
          <cell r="A9" t="str">
            <v>A</v>
          </cell>
        </row>
      </sheetData>
      <sheetData sheetId="24506">
        <row r="9">
          <cell r="A9" t="str">
            <v>A</v>
          </cell>
        </row>
      </sheetData>
      <sheetData sheetId="24507">
        <row r="9">
          <cell r="A9" t="str">
            <v>A</v>
          </cell>
        </row>
      </sheetData>
      <sheetData sheetId="24508">
        <row r="9">
          <cell r="A9" t="str">
            <v>A</v>
          </cell>
        </row>
      </sheetData>
      <sheetData sheetId="24509" refreshError="1"/>
      <sheetData sheetId="24510" refreshError="1"/>
      <sheetData sheetId="24511" refreshError="1"/>
      <sheetData sheetId="24512" refreshError="1"/>
      <sheetData sheetId="24513">
        <row r="9">
          <cell r="A9" t="str">
            <v>A</v>
          </cell>
        </row>
      </sheetData>
      <sheetData sheetId="24514">
        <row r="9">
          <cell r="A9" t="str">
            <v>A</v>
          </cell>
        </row>
      </sheetData>
      <sheetData sheetId="24515">
        <row r="9">
          <cell r="A9" t="str">
            <v>A</v>
          </cell>
        </row>
      </sheetData>
      <sheetData sheetId="24516">
        <row r="9">
          <cell r="A9" t="str">
            <v>A</v>
          </cell>
        </row>
      </sheetData>
      <sheetData sheetId="24517">
        <row r="9">
          <cell r="A9" t="str">
            <v>A</v>
          </cell>
        </row>
      </sheetData>
      <sheetData sheetId="24518">
        <row r="9">
          <cell r="A9" t="str">
            <v>A</v>
          </cell>
        </row>
      </sheetData>
      <sheetData sheetId="24519">
        <row r="9">
          <cell r="A9" t="str">
            <v>A</v>
          </cell>
        </row>
      </sheetData>
      <sheetData sheetId="24520">
        <row r="9">
          <cell r="A9" t="str">
            <v>A</v>
          </cell>
        </row>
      </sheetData>
      <sheetData sheetId="24521">
        <row r="9">
          <cell r="A9" t="str">
            <v>A</v>
          </cell>
        </row>
      </sheetData>
      <sheetData sheetId="24522">
        <row r="9">
          <cell r="A9" t="str">
            <v>A</v>
          </cell>
        </row>
      </sheetData>
      <sheetData sheetId="24523">
        <row r="9">
          <cell r="A9" t="str">
            <v>A</v>
          </cell>
        </row>
      </sheetData>
      <sheetData sheetId="24524">
        <row r="9">
          <cell r="A9" t="str">
            <v>A</v>
          </cell>
        </row>
      </sheetData>
      <sheetData sheetId="24525">
        <row r="9">
          <cell r="A9" t="str">
            <v>A</v>
          </cell>
        </row>
      </sheetData>
      <sheetData sheetId="24526">
        <row r="9">
          <cell r="A9" t="str">
            <v>A</v>
          </cell>
        </row>
      </sheetData>
      <sheetData sheetId="24527">
        <row r="9">
          <cell r="A9" t="str">
            <v>A</v>
          </cell>
        </row>
      </sheetData>
      <sheetData sheetId="24528">
        <row r="9">
          <cell r="A9" t="str">
            <v>A</v>
          </cell>
        </row>
      </sheetData>
      <sheetData sheetId="24529" refreshError="1"/>
      <sheetData sheetId="24530">
        <row r="9">
          <cell r="A9" t="str">
            <v>A</v>
          </cell>
        </row>
      </sheetData>
      <sheetData sheetId="24531">
        <row r="9">
          <cell r="A9" t="str">
            <v>A</v>
          </cell>
        </row>
      </sheetData>
      <sheetData sheetId="24532">
        <row r="9">
          <cell r="A9" t="str">
            <v>A</v>
          </cell>
        </row>
      </sheetData>
      <sheetData sheetId="24533">
        <row r="9">
          <cell r="A9" t="str">
            <v>A</v>
          </cell>
        </row>
      </sheetData>
      <sheetData sheetId="24534">
        <row r="9">
          <cell r="A9" t="str">
            <v>A</v>
          </cell>
        </row>
      </sheetData>
      <sheetData sheetId="24535">
        <row r="9">
          <cell r="A9" t="str">
            <v>A</v>
          </cell>
        </row>
      </sheetData>
      <sheetData sheetId="24536">
        <row r="9">
          <cell r="A9" t="str">
            <v>A</v>
          </cell>
        </row>
      </sheetData>
      <sheetData sheetId="24537">
        <row r="9">
          <cell r="A9" t="str">
            <v>A</v>
          </cell>
        </row>
      </sheetData>
      <sheetData sheetId="24538">
        <row r="9">
          <cell r="A9" t="str">
            <v>A</v>
          </cell>
        </row>
      </sheetData>
      <sheetData sheetId="24539">
        <row r="9">
          <cell r="A9" t="str">
            <v>A</v>
          </cell>
        </row>
      </sheetData>
      <sheetData sheetId="24540">
        <row r="9">
          <cell r="A9" t="str">
            <v>A</v>
          </cell>
        </row>
      </sheetData>
      <sheetData sheetId="24541">
        <row r="9">
          <cell r="A9" t="str">
            <v>A</v>
          </cell>
        </row>
      </sheetData>
      <sheetData sheetId="24542">
        <row r="9">
          <cell r="A9" t="str">
            <v>A</v>
          </cell>
        </row>
      </sheetData>
      <sheetData sheetId="24543">
        <row r="9">
          <cell r="A9" t="str">
            <v>A</v>
          </cell>
        </row>
      </sheetData>
      <sheetData sheetId="24544">
        <row r="9">
          <cell r="A9" t="str">
            <v>A</v>
          </cell>
        </row>
      </sheetData>
      <sheetData sheetId="24545">
        <row r="9">
          <cell r="A9" t="str">
            <v>A</v>
          </cell>
        </row>
      </sheetData>
      <sheetData sheetId="24546">
        <row r="9">
          <cell r="A9" t="str">
            <v>A</v>
          </cell>
        </row>
      </sheetData>
      <sheetData sheetId="24547">
        <row r="9">
          <cell r="A9" t="str">
            <v>A</v>
          </cell>
        </row>
      </sheetData>
      <sheetData sheetId="24548">
        <row r="9">
          <cell r="A9" t="str">
            <v>A</v>
          </cell>
        </row>
      </sheetData>
      <sheetData sheetId="24549">
        <row r="9">
          <cell r="A9" t="str">
            <v>A</v>
          </cell>
        </row>
      </sheetData>
      <sheetData sheetId="24550">
        <row r="9">
          <cell r="A9" t="str">
            <v>A</v>
          </cell>
        </row>
      </sheetData>
      <sheetData sheetId="24551">
        <row r="9">
          <cell r="A9" t="str">
            <v>A</v>
          </cell>
        </row>
      </sheetData>
      <sheetData sheetId="24552">
        <row r="9">
          <cell r="A9" t="str">
            <v>A</v>
          </cell>
        </row>
      </sheetData>
      <sheetData sheetId="24553">
        <row r="9">
          <cell r="A9" t="str">
            <v>A</v>
          </cell>
        </row>
      </sheetData>
      <sheetData sheetId="24554">
        <row r="9">
          <cell r="A9" t="str">
            <v>A</v>
          </cell>
        </row>
      </sheetData>
      <sheetData sheetId="24555">
        <row r="9">
          <cell r="A9" t="str">
            <v>A</v>
          </cell>
        </row>
      </sheetData>
      <sheetData sheetId="24556">
        <row r="9">
          <cell r="A9" t="str">
            <v>A</v>
          </cell>
        </row>
      </sheetData>
      <sheetData sheetId="24557">
        <row r="9">
          <cell r="A9" t="str">
            <v>A</v>
          </cell>
        </row>
      </sheetData>
      <sheetData sheetId="24558">
        <row r="9">
          <cell r="A9" t="str">
            <v>A</v>
          </cell>
        </row>
      </sheetData>
      <sheetData sheetId="24559">
        <row r="9">
          <cell r="A9" t="str">
            <v>A</v>
          </cell>
        </row>
      </sheetData>
      <sheetData sheetId="24560">
        <row r="9">
          <cell r="A9" t="str">
            <v>A</v>
          </cell>
        </row>
      </sheetData>
      <sheetData sheetId="24561">
        <row r="9">
          <cell r="A9" t="str">
            <v>A</v>
          </cell>
        </row>
      </sheetData>
      <sheetData sheetId="24562">
        <row r="9">
          <cell r="A9" t="str">
            <v>A</v>
          </cell>
        </row>
      </sheetData>
      <sheetData sheetId="24563">
        <row r="9">
          <cell r="A9" t="str">
            <v>A</v>
          </cell>
        </row>
      </sheetData>
      <sheetData sheetId="24564">
        <row r="9">
          <cell r="A9" t="str">
            <v>A</v>
          </cell>
        </row>
      </sheetData>
      <sheetData sheetId="24565">
        <row r="9">
          <cell r="A9" t="str">
            <v>A</v>
          </cell>
        </row>
      </sheetData>
      <sheetData sheetId="24566">
        <row r="9">
          <cell r="A9" t="str">
            <v>A</v>
          </cell>
        </row>
      </sheetData>
      <sheetData sheetId="24567">
        <row r="9">
          <cell r="A9" t="str">
            <v>A</v>
          </cell>
        </row>
      </sheetData>
      <sheetData sheetId="24568">
        <row r="9">
          <cell r="A9" t="str">
            <v>A</v>
          </cell>
        </row>
      </sheetData>
      <sheetData sheetId="24569">
        <row r="9">
          <cell r="A9" t="str">
            <v>A</v>
          </cell>
        </row>
      </sheetData>
      <sheetData sheetId="24570">
        <row r="9">
          <cell r="A9" t="str">
            <v>A</v>
          </cell>
        </row>
      </sheetData>
      <sheetData sheetId="24571">
        <row r="9">
          <cell r="A9" t="str">
            <v>A</v>
          </cell>
        </row>
      </sheetData>
      <sheetData sheetId="24572">
        <row r="9">
          <cell r="A9" t="str">
            <v>A</v>
          </cell>
        </row>
      </sheetData>
      <sheetData sheetId="24573">
        <row r="9">
          <cell r="A9" t="str">
            <v>A</v>
          </cell>
        </row>
      </sheetData>
      <sheetData sheetId="24574">
        <row r="9">
          <cell r="A9" t="str">
            <v>A</v>
          </cell>
        </row>
      </sheetData>
      <sheetData sheetId="24575">
        <row r="9">
          <cell r="A9" t="str">
            <v>A</v>
          </cell>
        </row>
      </sheetData>
      <sheetData sheetId="24576">
        <row r="9">
          <cell r="A9" t="str">
            <v>A</v>
          </cell>
        </row>
      </sheetData>
      <sheetData sheetId="24577">
        <row r="9">
          <cell r="A9" t="str">
            <v>A</v>
          </cell>
        </row>
      </sheetData>
      <sheetData sheetId="24578">
        <row r="9">
          <cell r="A9" t="str">
            <v>A</v>
          </cell>
        </row>
      </sheetData>
      <sheetData sheetId="24579">
        <row r="9">
          <cell r="A9" t="str">
            <v>A</v>
          </cell>
        </row>
      </sheetData>
      <sheetData sheetId="24580">
        <row r="9">
          <cell r="A9" t="str">
            <v>A</v>
          </cell>
        </row>
      </sheetData>
      <sheetData sheetId="24581">
        <row r="9">
          <cell r="A9" t="str">
            <v>A</v>
          </cell>
        </row>
      </sheetData>
      <sheetData sheetId="24582">
        <row r="9">
          <cell r="A9" t="str">
            <v>A</v>
          </cell>
        </row>
      </sheetData>
      <sheetData sheetId="24583">
        <row r="9">
          <cell r="A9" t="str">
            <v>A</v>
          </cell>
        </row>
      </sheetData>
      <sheetData sheetId="24584">
        <row r="9">
          <cell r="A9" t="str">
            <v>A</v>
          </cell>
        </row>
      </sheetData>
      <sheetData sheetId="24585">
        <row r="9">
          <cell r="A9" t="str">
            <v>A</v>
          </cell>
        </row>
      </sheetData>
      <sheetData sheetId="24586">
        <row r="9">
          <cell r="A9" t="str">
            <v>A</v>
          </cell>
        </row>
      </sheetData>
      <sheetData sheetId="24587">
        <row r="9">
          <cell r="A9" t="str">
            <v>A</v>
          </cell>
        </row>
      </sheetData>
      <sheetData sheetId="24588">
        <row r="9">
          <cell r="A9" t="str">
            <v>A</v>
          </cell>
        </row>
      </sheetData>
      <sheetData sheetId="24589">
        <row r="9">
          <cell r="A9" t="str">
            <v>A</v>
          </cell>
        </row>
      </sheetData>
      <sheetData sheetId="24590">
        <row r="9">
          <cell r="A9" t="str">
            <v>A</v>
          </cell>
        </row>
      </sheetData>
      <sheetData sheetId="24591">
        <row r="9">
          <cell r="A9" t="str">
            <v>A</v>
          </cell>
        </row>
      </sheetData>
      <sheetData sheetId="24592">
        <row r="9">
          <cell r="A9" t="str">
            <v>A</v>
          </cell>
        </row>
      </sheetData>
      <sheetData sheetId="24593">
        <row r="9">
          <cell r="A9" t="str">
            <v>A</v>
          </cell>
        </row>
      </sheetData>
      <sheetData sheetId="24594">
        <row r="9">
          <cell r="A9" t="str">
            <v>A</v>
          </cell>
        </row>
      </sheetData>
      <sheetData sheetId="24595">
        <row r="9">
          <cell r="A9" t="str">
            <v>A</v>
          </cell>
        </row>
      </sheetData>
      <sheetData sheetId="24596">
        <row r="9">
          <cell r="A9" t="str">
            <v>A</v>
          </cell>
        </row>
      </sheetData>
      <sheetData sheetId="24597">
        <row r="9">
          <cell r="A9" t="str">
            <v>A</v>
          </cell>
        </row>
      </sheetData>
      <sheetData sheetId="24598">
        <row r="9">
          <cell r="A9" t="str">
            <v>A</v>
          </cell>
        </row>
      </sheetData>
      <sheetData sheetId="24599">
        <row r="9">
          <cell r="A9" t="str">
            <v>A</v>
          </cell>
        </row>
      </sheetData>
      <sheetData sheetId="24600">
        <row r="9">
          <cell r="A9" t="str">
            <v>A</v>
          </cell>
        </row>
      </sheetData>
      <sheetData sheetId="24601" refreshError="1"/>
      <sheetData sheetId="24602" refreshError="1"/>
      <sheetData sheetId="24603">
        <row r="9">
          <cell r="A9" t="str">
            <v>A</v>
          </cell>
        </row>
      </sheetData>
      <sheetData sheetId="24604">
        <row r="9">
          <cell r="A9" t="str">
            <v>A</v>
          </cell>
        </row>
      </sheetData>
      <sheetData sheetId="24605">
        <row r="9">
          <cell r="A9" t="str">
            <v>A</v>
          </cell>
        </row>
      </sheetData>
      <sheetData sheetId="24606">
        <row r="9">
          <cell r="A9" t="str">
            <v>A</v>
          </cell>
        </row>
      </sheetData>
      <sheetData sheetId="24607" refreshError="1"/>
      <sheetData sheetId="24608" refreshError="1"/>
      <sheetData sheetId="24609" refreshError="1"/>
      <sheetData sheetId="24610" refreshError="1"/>
      <sheetData sheetId="24611" refreshError="1"/>
      <sheetData sheetId="24612" refreshError="1"/>
      <sheetData sheetId="24613" refreshError="1"/>
      <sheetData sheetId="24614" refreshError="1"/>
      <sheetData sheetId="24615" refreshError="1"/>
      <sheetData sheetId="24616" refreshError="1"/>
      <sheetData sheetId="24617" refreshError="1"/>
      <sheetData sheetId="24618" refreshError="1"/>
      <sheetData sheetId="24619" refreshError="1"/>
      <sheetData sheetId="24620" refreshError="1"/>
      <sheetData sheetId="24621" refreshError="1"/>
      <sheetData sheetId="24622" refreshError="1"/>
      <sheetData sheetId="24623" refreshError="1"/>
      <sheetData sheetId="24624" refreshError="1"/>
      <sheetData sheetId="24625" refreshError="1"/>
      <sheetData sheetId="24626" refreshError="1"/>
      <sheetData sheetId="24627" refreshError="1"/>
      <sheetData sheetId="24628" refreshError="1"/>
      <sheetData sheetId="24629" refreshError="1"/>
      <sheetData sheetId="24630" refreshError="1"/>
      <sheetData sheetId="24631" refreshError="1"/>
      <sheetData sheetId="24632" refreshError="1"/>
      <sheetData sheetId="24633" refreshError="1"/>
      <sheetData sheetId="24634" refreshError="1"/>
      <sheetData sheetId="24635" refreshError="1"/>
      <sheetData sheetId="24636" refreshError="1"/>
      <sheetData sheetId="24637" refreshError="1"/>
      <sheetData sheetId="24638" refreshError="1"/>
      <sheetData sheetId="24639" refreshError="1"/>
      <sheetData sheetId="24640" refreshError="1"/>
      <sheetData sheetId="24641" refreshError="1"/>
      <sheetData sheetId="24642" refreshError="1"/>
      <sheetData sheetId="24643" refreshError="1"/>
      <sheetData sheetId="24644" refreshError="1"/>
      <sheetData sheetId="24645" refreshError="1"/>
      <sheetData sheetId="24646" refreshError="1"/>
      <sheetData sheetId="24647" refreshError="1"/>
      <sheetData sheetId="24648" refreshError="1"/>
      <sheetData sheetId="24649" refreshError="1"/>
      <sheetData sheetId="24650" refreshError="1"/>
      <sheetData sheetId="24651" refreshError="1"/>
      <sheetData sheetId="24652" refreshError="1"/>
      <sheetData sheetId="24653" refreshError="1"/>
      <sheetData sheetId="24654" refreshError="1"/>
      <sheetData sheetId="24655" refreshError="1"/>
      <sheetData sheetId="24656" refreshError="1"/>
      <sheetData sheetId="24657" refreshError="1"/>
      <sheetData sheetId="24658" refreshError="1"/>
      <sheetData sheetId="24659" refreshError="1"/>
      <sheetData sheetId="24660" refreshError="1"/>
      <sheetData sheetId="24661" refreshError="1"/>
      <sheetData sheetId="24662" refreshError="1"/>
      <sheetData sheetId="24663" refreshError="1"/>
      <sheetData sheetId="24664" refreshError="1"/>
      <sheetData sheetId="24665" refreshError="1"/>
      <sheetData sheetId="24666" refreshError="1"/>
      <sheetData sheetId="24667" refreshError="1"/>
      <sheetData sheetId="24668" refreshError="1"/>
      <sheetData sheetId="24669" refreshError="1"/>
      <sheetData sheetId="24670" refreshError="1"/>
      <sheetData sheetId="24671" refreshError="1"/>
      <sheetData sheetId="24672" refreshError="1"/>
      <sheetData sheetId="24673" refreshError="1"/>
      <sheetData sheetId="24674" refreshError="1"/>
      <sheetData sheetId="24675" refreshError="1"/>
      <sheetData sheetId="24676" refreshError="1"/>
      <sheetData sheetId="24677" refreshError="1"/>
      <sheetData sheetId="24678" refreshError="1"/>
      <sheetData sheetId="24679">
        <row r="9">
          <cell r="A9" t="str">
            <v>A</v>
          </cell>
        </row>
      </sheetData>
      <sheetData sheetId="24680">
        <row r="9">
          <cell r="A9" t="str">
            <v>A</v>
          </cell>
        </row>
      </sheetData>
      <sheetData sheetId="24681">
        <row r="9">
          <cell r="A9" t="str">
            <v>A</v>
          </cell>
        </row>
      </sheetData>
      <sheetData sheetId="24682">
        <row r="9">
          <cell r="A9" t="str">
            <v>A</v>
          </cell>
        </row>
      </sheetData>
      <sheetData sheetId="24683">
        <row r="9">
          <cell r="A9" t="str">
            <v>A</v>
          </cell>
        </row>
      </sheetData>
      <sheetData sheetId="24684">
        <row r="9">
          <cell r="A9" t="str">
            <v>A</v>
          </cell>
        </row>
      </sheetData>
      <sheetData sheetId="24685">
        <row r="9">
          <cell r="A9" t="str">
            <v>A</v>
          </cell>
        </row>
      </sheetData>
      <sheetData sheetId="24686">
        <row r="9">
          <cell r="A9" t="str">
            <v>A</v>
          </cell>
        </row>
      </sheetData>
      <sheetData sheetId="24687">
        <row r="9">
          <cell r="A9" t="str">
            <v>A</v>
          </cell>
        </row>
      </sheetData>
      <sheetData sheetId="24688">
        <row r="9">
          <cell r="A9" t="str">
            <v>A</v>
          </cell>
        </row>
      </sheetData>
      <sheetData sheetId="24689">
        <row r="9">
          <cell r="A9" t="str">
            <v>A</v>
          </cell>
        </row>
      </sheetData>
      <sheetData sheetId="24690" refreshError="1"/>
      <sheetData sheetId="24691" refreshError="1"/>
      <sheetData sheetId="24692" refreshError="1"/>
      <sheetData sheetId="24693" refreshError="1"/>
      <sheetData sheetId="24694">
        <row r="9">
          <cell r="A9" t="str">
            <v>A</v>
          </cell>
        </row>
      </sheetData>
      <sheetData sheetId="24695">
        <row r="9">
          <cell r="A9" t="str">
            <v>A</v>
          </cell>
        </row>
      </sheetData>
      <sheetData sheetId="24696" refreshError="1"/>
      <sheetData sheetId="24697" refreshError="1"/>
      <sheetData sheetId="24698" refreshError="1"/>
      <sheetData sheetId="24699" refreshError="1"/>
      <sheetData sheetId="24700" refreshError="1"/>
      <sheetData sheetId="24701" refreshError="1"/>
      <sheetData sheetId="24702" refreshError="1"/>
      <sheetData sheetId="24703" refreshError="1"/>
      <sheetData sheetId="24704">
        <row r="9">
          <cell r="A9" t="str">
            <v>A</v>
          </cell>
        </row>
      </sheetData>
      <sheetData sheetId="24705">
        <row r="9">
          <cell r="A9" t="str">
            <v>A</v>
          </cell>
        </row>
      </sheetData>
      <sheetData sheetId="24706">
        <row r="9">
          <cell r="A9" t="str">
            <v>A</v>
          </cell>
        </row>
      </sheetData>
      <sheetData sheetId="24707" refreshError="1"/>
      <sheetData sheetId="24708">
        <row r="9">
          <cell r="A9" t="str">
            <v>A</v>
          </cell>
        </row>
      </sheetData>
      <sheetData sheetId="24709">
        <row r="9">
          <cell r="A9" t="str">
            <v>A</v>
          </cell>
        </row>
      </sheetData>
      <sheetData sheetId="24710">
        <row r="9">
          <cell r="A9" t="str">
            <v>A</v>
          </cell>
        </row>
      </sheetData>
      <sheetData sheetId="24711">
        <row r="9">
          <cell r="A9" t="str">
            <v>A</v>
          </cell>
        </row>
      </sheetData>
      <sheetData sheetId="24712">
        <row r="9">
          <cell r="A9" t="str">
            <v>A</v>
          </cell>
        </row>
      </sheetData>
      <sheetData sheetId="24713">
        <row r="9">
          <cell r="A9" t="str">
            <v>A</v>
          </cell>
        </row>
      </sheetData>
      <sheetData sheetId="24714">
        <row r="9">
          <cell r="A9" t="str">
            <v>A</v>
          </cell>
        </row>
      </sheetData>
      <sheetData sheetId="24715" refreshError="1"/>
      <sheetData sheetId="24716" refreshError="1"/>
      <sheetData sheetId="24717">
        <row r="9">
          <cell r="A9" t="str">
            <v>A</v>
          </cell>
        </row>
      </sheetData>
      <sheetData sheetId="24718">
        <row r="9">
          <cell r="A9" t="str">
            <v>A</v>
          </cell>
        </row>
      </sheetData>
      <sheetData sheetId="24719">
        <row r="9">
          <cell r="A9" t="str">
            <v>A</v>
          </cell>
        </row>
      </sheetData>
      <sheetData sheetId="24720">
        <row r="9">
          <cell r="A9" t="str">
            <v>A</v>
          </cell>
        </row>
      </sheetData>
      <sheetData sheetId="24721">
        <row r="9">
          <cell r="A9" t="str">
            <v>A</v>
          </cell>
        </row>
      </sheetData>
      <sheetData sheetId="24722">
        <row r="9">
          <cell r="A9" t="str">
            <v>A</v>
          </cell>
        </row>
      </sheetData>
      <sheetData sheetId="24723">
        <row r="9">
          <cell r="A9" t="str">
            <v>A</v>
          </cell>
        </row>
      </sheetData>
      <sheetData sheetId="24724">
        <row r="9">
          <cell r="A9" t="str">
            <v>A</v>
          </cell>
        </row>
      </sheetData>
      <sheetData sheetId="24725">
        <row r="9">
          <cell r="A9" t="str">
            <v>A</v>
          </cell>
        </row>
      </sheetData>
      <sheetData sheetId="24726">
        <row r="9">
          <cell r="A9" t="str">
            <v>A</v>
          </cell>
        </row>
      </sheetData>
      <sheetData sheetId="24727">
        <row r="9">
          <cell r="A9" t="str">
            <v>A</v>
          </cell>
        </row>
      </sheetData>
      <sheetData sheetId="24728">
        <row r="9">
          <cell r="A9" t="str">
            <v>A</v>
          </cell>
        </row>
      </sheetData>
      <sheetData sheetId="24729">
        <row r="9">
          <cell r="A9" t="str">
            <v>A</v>
          </cell>
        </row>
      </sheetData>
      <sheetData sheetId="24730">
        <row r="9">
          <cell r="A9" t="str">
            <v>A</v>
          </cell>
        </row>
      </sheetData>
      <sheetData sheetId="24731" refreshError="1"/>
      <sheetData sheetId="24732" refreshError="1"/>
      <sheetData sheetId="24733" refreshError="1"/>
      <sheetData sheetId="24734" refreshError="1"/>
      <sheetData sheetId="24735" refreshError="1"/>
      <sheetData sheetId="24736" refreshError="1"/>
      <sheetData sheetId="24737" refreshError="1"/>
      <sheetData sheetId="24738" refreshError="1"/>
      <sheetData sheetId="24739" refreshError="1"/>
      <sheetData sheetId="24740" refreshError="1"/>
      <sheetData sheetId="24741" refreshError="1"/>
      <sheetData sheetId="24742" refreshError="1"/>
      <sheetData sheetId="24743" refreshError="1"/>
      <sheetData sheetId="24744" refreshError="1"/>
      <sheetData sheetId="24745" refreshError="1"/>
      <sheetData sheetId="24746" refreshError="1"/>
      <sheetData sheetId="24747">
        <row r="9">
          <cell r="A9" t="str">
            <v>A</v>
          </cell>
        </row>
      </sheetData>
      <sheetData sheetId="24748">
        <row r="9">
          <cell r="A9" t="str">
            <v>A</v>
          </cell>
        </row>
      </sheetData>
      <sheetData sheetId="24749">
        <row r="9">
          <cell r="A9" t="str">
            <v>A</v>
          </cell>
        </row>
      </sheetData>
      <sheetData sheetId="24750">
        <row r="9">
          <cell r="A9" t="str">
            <v>A</v>
          </cell>
        </row>
      </sheetData>
      <sheetData sheetId="24751">
        <row r="9">
          <cell r="A9" t="str">
            <v>A</v>
          </cell>
        </row>
      </sheetData>
      <sheetData sheetId="24752">
        <row r="9">
          <cell r="A9" t="str">
            <v>A</v>
          </cell>
        </row>
      </sheetData>
      <sheetData sheetId="24753">
        <row r="9">
          <cell r="A9" t="str">
            <v>A</v>
          </cell>
        </row>
      </sheetData>
      <sheetData sheetId="24754">
        <row r="9">
          <cell r="A9" t="str">
            <v>A</v>
          </cell>
        </row>
      </sheetData>
      <sheetData sheetId="24755">
        <row r="9">
          <cell r="A9" t="str">
            <v>A</v>
          </cell>
        </row>
      </sheetData>
      <sheetData sheetId="24756">
        <row r="9">
          <cell r="A9" t="str">
            <v>A</v>
          </cell>
        </row>
      </sheetData>
      <sheetData sheetId="24757">
        <row r="9">
          <cell r="A9" t="str">
            <v>A</v>
          </cell>
        </row>
      </sheetData>
      <sheetData sheetId="24758">
        <row r="9">
          <cell r="A9" t="str">
            <v>A</v>
          </cell>
        </row>
      </sheetData>
      <sheetData sheetId="24759">
        <row r="9">
          <cell r="A9" t="str">
            <v>A</v>
          </cell>
        </row>
      </sheetData>
      <sheetData sheetId="24760">
        <row r="9">
          <cell r="A9" t="str">
            <v>A</v>
          </cell>
        </row>
      </sheetData>
      <sheetData sheetId="24761">
        <row r="9">
          <cell r="A9" t="str">
            <v>A</v>
          </cell>
        </row>
      </sheetData>
      <sheetData sheetId="24762">
        <row r="9">
          <cell r="A9" t="str">
            <v>A</v>
          </cell>
        </row>
      </sheetData>
      <sheetData sheetId="24763">
        <row r="9">
          <cell r="A9" t="str">
            <v>A</v>
          </cell>
        </row>
      </sheetData>
      <sheetData sheetId="24764">
        <row r="9">
          <cell r="A9" t="str">
            <v>A</v>
          </cell>
        </row>
      </sheetData>
      <sheetData sheetId="24765">
        <row r="9">
          <cell r="A9" t="str">
            <v>A</v>
          </cell>
        </row>
      </sheetData>
      <sheetData sheetId="24766">
        <row r="9">
          <cell r="A9" t="str">
            <v>A</v>
          </cell>
        </row>
      </sheetData>
      <sheetData sheetId="24767">
        <row r="9">
          <cell r="A9" t="str">
            <v>A</v>
          </cell>
        </row>
      </sheetData>
      <sheetData sheetId="24768">
        <row r="9">
          <cell r="A9" t="str">
            <v>A</v>
          </cell>
        </row>
      </sheetData>
      <sheetData sheetId="24769">
        <row r="9">
          <cell r="A9" t="str">
            <v>A</v>
          </cell>
        </row>
      </sheetData>
      <sheetData sheetId="24770">
        <row r="9">
          <cell r="A9" t="str">
            <v>A</v>
          </cell>
        </row>
      </sheetData>
      <sheetData sheetId="24771">
        <row r="9">
          <cell r="A9" t="str">
            <v>A</v>
          </cell>
        </row>
      </sheetData>
      <sheetData sheetId="24772" refreshError="1"/>
      <sheetData sheetId="24773" refreshError="1"/>
      <sheetData sheetId="24774" refreshError="1"/>
      <sheetData sheetId="24775" refreshError="1"/>
      <sheetData sheetId="24776" refreshError="1"/>
      <sheetData sheetId="24777" refreshError="1"/>
      <sheetData sheetId="24778" refreshError="1"/>
      <sheetData sheetId="24779" refreshError="1"/>
      <sheetData sheetId="24780" refreshError="1"/>
      <sheetData sheetId="24781" refreshError="1"/>
      <sheetData sheetId="24782" refreshError="1"/>
      <sheetData sheetId="24783" refreshError="1"/>
      <sheetData sheetId="24784" refreshError="1"/>
      <sheetData sheetId="24785" refreshError="1"/>
      <sheetData sheetId="24786" refreshError="1"/>
      <sheetData sheetId="24787" refreshError="1"/>
      <sheetData sheetId="24788" refreshError="1"/>
      <sheetData sheetId="24789" refreshError="1"/>
      <sheetData sheetId="24790" refreshError="1"/>
      <sheetData sheetId="24791" refreshError="1"/>
      <sheetData sheetId="24792" refreshError="1"/>
      <sheetData sheetId="24793" refreshError="1"/>
      <sheetData sheetId="24794" refreshError="1"/>
      <sheetData sheetId="24795" refreshError="1"/>
      <sheetData sheetId="24796" refreshError="1"/>
      <sheetData sheetId="24797" refreshError="1"/>
      <sheetData sheetId="24798">
        <row r="9">
          <cell r="A9" t="str">
            <v>A</v>
          </cell>
        </row>
      </sheetData>
      <sheetData sheetId="24799">
        <row r="9">
          <cell r="A9" t="str">
            <v>A</v>
          </cell>
        </row>
      </sheetData>
      <sheetData sheetId="24800">
        <row r="9">
          <cell r="A9" t="str">
            <v>A</v>
          </cell>
        </row>
      </sheetData>
      <sheetData sheetId="24801" refreshError="1"/>
      <sheetData sheetId="24802" refreshError="1"/>
      <sheetData sheetId="24803" refreshError="1"/>
      <sheetData sheetId="24804" refreshError="1"/>
      <sheetData sheetId="24805" refreshError="1"/>
      <sheetData sheetId="24806" refreshError="1"/>
      <sheetData sheetId="24807">
        <row r="9">
          <cell r="A9" t="str">
            <v>A</v>
          </cell>
        </row>
      </sheetData>
      <sheetData sheetId="24808">
        <row r="9">
          <cell r="A9" t="str">
            <v>A</v>
          </cell>
        </row>
      </sheetData>
      <sheetData sheetId="24809">
        <row r="9">
          <cell r="A9" t="str">
            <v>A</v>
          </cell>
        </row>
      </sheetData>
      <sheetData sheetId="24810">
        <row r="9">
          <cell r="A9" t="str">
            <v>A</v>
          </cell>
        </row>
      </sheetData>
      <sheetData sheetId="24811">
        <row r="9">
          <cell r="A9" t="str">
            <v>A</v>
          </cell>
        </row>
      </sheetData>
      <sheetData sheetId="24812">
        <row r="9">
          <cell r="A9" t="str">
            <v>A</v>
          </cell>
        </row>
      </sheetData>
      <sheetData sheetId="24813">
        <row r="9">
          <cell r="A9" t="str">
            <v>A</v>
          </cell>
        </row>
      </sheetData>
      <sheetData sheetId="24814">
        <row r="9">
          <cell r="A9" t="str">
            <v>A</v>
          </cell>
        </row>
      </sheetData>
      <sheetData sheetId="24815">
        <row r="9">
          <cell r="A9" t="str">
            <v>A</v>
          </cell>
        </row>
      </sheetData>
      <sheetData sheetId="24816">
        <row r="9">
          <cell r="A9" t="str">
            <v>A</v>
          </cell>
        </row>
      </sheetData>
      <sheetData sheetId="24817">
        <row r="9">
          <cell r="A9" t="str">
            <v>A</v>
          </cell>
        </row>
      </sheetData>
      <sheetData sheetId="24818">
        <row r="9">
          <cell r="A9" t="str">
            <v>A</v>
          </cell>
        </row>
      </sheetData>
      <sheetData sheetId="24819">
        <row r="9">
          <cell r="A9" t="str">
            <v>A</v>
          </cell>
        </row>
      </sheetData>
      <sheetData sheetId="24820">
        <row r="9">
          <cell r="A9" t="str">
            <v>A</v>
          </cell>
        </row>
      </sheetData>
      <sheetData sheetId="24821">
        <row r="9">
          <cell r="A9" t="str">
            <v>A</v>
          </cell>
        </row>
      </sheetData>
      <sheetData sheetId="24822">
        <row r="9">
          <cell r="A9" t="str">
            <v>A</v>
          </cell>
        </row>
      </sheetData>
      <sheetData sheetId="24823">
        <row r="9">
          <cell r="A9" t="str">
            <v>A</v>
          </cell>
        </row>
      </sheetData>
      <sheetData sheetId="24824">
        <row r="9">
          <cell r="A9" t="str">
            <v>A</v>
          </cell>
        </row>
      </sheetData>
      <sheetData sheetId="24825">
        <row r="9">
          <cell r="A9" t="str">
            <v>A</v>
          </cell>
        </row>
      </sheetData>
      <sheetData sheetId="24826">
        <row r="9">
          <cell r="A9" t="str">
            <v>A</v>
          </cell>
        </row>
      </sheetData>
      <sheetData sheetId="24827">
        <row r="9">
          <cell r="A9" t="str">
            <v>A</v>
          </cell>
        </row>
      </sheetData>
      <sheetData sheetId="24828">
        <row r="9">
          <cell r="A9" t="str">
            <v>A</v>
          </cell>
        </row>
      </sheetData>
      <sheetData sheetId="24829">
        <row r="9">
          <cell r="A9" t="str">
            <v>A</v>
          </cell>
        </row>
      </sheetData>
      <sheetData sheetId="24830">
        <row r="9">
          <cell r="A9" t="str">
            <v>A</v>
          </cell>
        </row>
      </sheetData>
      <sheetData sheetId="24831">
        <row r="9">
          <cell r="A9" t="str">
            <v>A</v>
          </cell>
        </row>
      </sheetData>
      <sheetData sheetId="24832">
        <row r="9">
          <cell r="A9" t="str">
            <v>A</v>
          </cell>
        </row>
      </sheetData>
      <sheetData sheetId="24833">
        <row r="9">
          <cell r="A9" t="str">
            <v>A</v>
          </cell>
        </row>
      </sheetData>
      <sheetData sheetId="24834">
        <row r="9">
          <cell r="A9" t="str">
            <v>A</v>
          </cell>
        </row>
      </sheetData>
      <sheetData sheetId="24835">
        <row r="9">
          <cell r="A9" t="str">
            <v>A</v>
          </cell>
        </row>
      </sheetData>
      <sheetData sheetId="24836">
        <row r="9">
          <cell r="A9" t="str">
            <v>A</v>
          </cell>
        </row>
      </sheetData>
      <sheetData sheetId="24837">
        <row r="9">
          <cell r="A9" t="str">
            <v>A</v>
          </cell>
        </row>
      </sheetData>
      <sheetData sheetId="24838">
        <row r="9">
          <cell r="A9" t="str">
            <v>A</v>
          </cell>
        </row>
      </sheetData>
      <sheetData sheetId="24839">
        <row r="9">
          <cell r="A9" t="str">
            <v>A</v>
          </cell>
        </row>
      </sheetData>
      <sheetData sheetId="24840">
        <row r="9">
          <cell r="A9" t="str">
            <v>A</v>
          </cell>
        </row>
      </sheetData>
      <sheetData sheetId="24841">
        <row r="9">
          <cell r="A9" t="str">
            <v>A</v>
          </cell>
        </row>
      </sheetData>
      <sheetData sheetId="24842">
        <row r="9">
          <cell r="A9" t="str">
            <v>A</v>
          </cell>
        </row>
      </sheetData>
      <sheetData sheetId="24843">
        <row r="9">
          <cell r="A9" t="str">
            <v>A</v>
          </cell>
        </row>
      </sheetData>
      <sheetData sheetId="24844">
        <row r="9">
          <cell r="A9" t="str">
            <v>A</v>
          </cell>
        </row>
      </sheetData>
      <sheetData sheetId="24845">
        <row r="9">
          <cell r="A9" t="str">
            <v>A</v>
          </cell>
        </row>
      </sheetData>
      <sheetData sheetId="24846">
        <row r="9">
          <cell r="A9" t="str">
            <v>A</v>
          </cell>
        </row>
      </sheetData>
      <sheetData sheetId="24847">
        <row r="9">
          <cell r="A9" t="str">
            <v>A</v>
          </cell>
        </row>
      </sheetData>
      <sheetData sheetId="24848">
        <row r="9">
          <cell r="A9" t="str">
            <v>A</v>
          </cell>
        </row>
      </sheetData>
      <sheetData sheetId="24849">
        <row r="9">
          <cell r="A9" t="str">
            <v>A</v>
          </cell>
        </row>
      </sheetData>
      <sheetData sheetId="24850">
        <row r="9">
          <cell r="A9" t="str">
            <v>A</v>
          </cell>
        </row>
      </sheetData>
      <sheetData sheetId="24851">
        <row r="9">
          <cell r="A9" t="str">
            <v>A</v>
          </cell>
        </row>
      </sheetData>
      <sheetData sheetId="24852">
        <row r="9">
          <cell r="A9" t="str">
            <v>A</v>
          </cell>
        </row>
      </sheetData>
      <sheetData sheetId="24853">
        <row r="9">
          <cell r="A9" t="str">
            <v>A</v>
          </cell>
        </row>
      </sheetData>
      <sheetData sheetId="24854">
        <row r="9">
          <cell r="A9" t="str">
            <v>A</v>
          </cell>
        </row>
      </sheetData>
      <sheetData sheetId="24855">
        <row r="9">
          <cell r="A9" t="str">
            <v>A</v>
          </cell>
        </row>
      </sheetData>
      <sheetData sheetId="24856">
        <row r="9">
          <cell r="A9" t="str">
            <v>A</v>
          </cell>
        </row>
      </sheetData>
      <sheetData sheetId="24857">
        <row r="9">
          <cell r="A9" t="str">
            <v>A</v>
          </cell>
        </row>
      </sheetData>
      <sheetData sheetId="24858">
        <row r="9">
          <cell r="A9" t="str">
            <v>A</v>
          </cell>
        </row>
      </sheetData>
      <sheetData sheetId="24859">
        <row r="9">
          <cell r="A9" t="str">
            <v>A</v>
          </cell>
        </row>
      </sheetData>
      <sheetData sheetId="24860">
        <row r="9">
          <cell r="A9" t="str">
            <v>A</v>
          </cell>
        </row>
      </sheetData>
      <sheetData sheetId="24861">
        <row r="9">
          <cell r="A9" t="str">
            <v>A</v>
          </cell>
        </row>
      </sheetData>
      <sheetData sheetId="24862">
        <row r="9">
          <cell r="A9" t="str">
            <v>A</v>
          </cell>
        </row>
      </sheetData>
      <sheetData sheetId="24863">
        <row r="9">
          <cell r="A9" t="str">
            <v>A</v>
          </cell>
        </row>
      </sheetData>
      <sheetData sheetId="24864">
        <row r="9">
          <cell r="A9" t="str">
            <v>A</v>
          </cell>
        </row>
      </sheetData>
      <sheetData sheetId="24865">
        <row r="9">
          <cell r="A9" t="str">
            <v>A</v>
          </cell>
        </row>
      </sheetData>
      <sheetData sheetId="24866">
        <row r="9">
          <cell r="A9" t="str">
            <v>A</v>
          </cell>
        </row>
      </sheetData>
      <sheetData sheetId="24867">
        <row r="9">
          <cell r="A9" t="str">
            <v>A</v>
          </cell>
        </row>
      </sheetData>
      <sheetData sheetId="24868">
        <row r="9">
          <cell r="A9" t="str">
            <v>A</v>
          </cell>
        </row>
      </sheetData>
      <sheetData sheetId="24869">
        <row r="9">
          <cell r="A9" t="str">
            <v>A</v>
          </cell>
        </row>
      </sheetData>
      <sheetData sheetId="24870">
        <row r="9">
          <cell r="A9" t="str">
            <v>A</v>
          </cell>
        </row>
      </sheetData>
      <sheetData sheetId="24871" refreshError="1"/>
      <sheetData sheetId="24872" refreshError="1"/>
      <sheetData sheetId="24873">
        <row r="9">
          <cell r="A9" t="str">
            <v>A</v>
          </cell>
        </row>
      </sheetData>
      <sheetData sheetId="24874">
        <row r="9">
          <cell r="A9" t="str">
            <v>A</v>
          </cell>
        </row>
      </sheetData>
      <sheetData sheetId="24875">
        <row r="9">
          <cell r="A9" t="str">
            <v>A</v>
          </cell>
        </row>
      </sheetData>
      <sheetData sheetId="24876">
        <row r="9">
          <cell r="A9" t="str">
            <v>A</v>
          </cell>
        </row>
      </sheetData>
      <sheetData sheetId="24877">
        <row r="9">
          <cell r="A9" t="str">
            <v>A</v>
          </cell>
        </row>
      </sheetData>
      <sheetData sheetId="24878">
        <row r="9">
          <cell r="A9" t="str">
            <v>A</v>
          </cell>
        </row>
      </sheetData>
      <sheetData sheetId="24879">
        <row r="9">
          <cell r="A9" t="str">
            <v>A</v>
          </cell>
        </row>
      </sheetData>
      <sheetData sheetId="24880">
        <row r="9">
          <cell r="A9" t="str">
            <v>A</v>
          </cell>
        </row>
      </sheetData>
      <sheetData sheetId="24881">
        <row r="9">
          <cell r="A9" t="str">
            <v>A</v>
          </cell>
        </row>
      </sheetData>
      <sheetData sheetId="24882" refreshError="1"/>
      <sheetData sheetId="24883">
        <row r="9">
          <cell r="A9" t="str">
            <v>A</v>
          </cell>
        </row>
      </sheetData>
      <sheetData sheetId="24884" refreshError="1"/>
      <sheetData sheetId="24885" refreshError="1"/>
      <sheetData sheetId="24886" refreshError="1"/>
      <sheetData sheetId="24887">
        <row r="9">
          <cell r="A9" t="str">
            <v>A</v>
          </cell>
        </row>
      </sheetData>
      <sheetData sheetId="24888">
        <row r="9">
          <cell r="A9" t="str">
            <v>A</v>
          </cell>
        </row>
      </sheetData>
      <sheetData sheetId="24889" refreshError="1"/>
      <sheetData sheetId="24890" refreshError="1"/>
      <sheetData sheetId="24891" refreshError="1"/>
      <sheetData sheetId="24892" refreshError="1"/>
      <sheetData sheetId="24893">
        <row r="9">
          <cell r="A9" t="str">
            <v>A</v>
          </cell>
        </row>
      </sheetData>
      <sheetData sheetId="24894" refreshError="1"/>
      <sheetData sheetId="24895" refreshError="1"/>
      <sheetData sheetId="24896" refreshError="1"/>
      <sheetData sheetId="24897">
        <row r="9">
          <cell r="A9" t="str">
            <v>A</v>
          </cell>
        </row>
      </sheetData>
      <sheetData sheetId="24898" refreshError="1"/>
      <sheetData sheetId="24899">
        <row r="9">
          <cell r="A9" t="str">
            <v>A</v>
          </cell>
        </row>
      </sheetData>
      <sheetData sheetId="24900">
        <row r="9">
          <cell r="A9" t="str">
            <v>A</v>
          </cell>
        </row>
      </sheetData>
      <sheetData sheetId="24901" refreshError="1"/>
      <sheetData sheetId="24902" refreshError="1"/>
      <sheetData sheetId="24903" refreshError="1"/>
      <sheetData sheetId="24904" refreshError="1"/>
      <sheetData sheetId="24905" refreshError="1"/>
      <sheetData sheetId="24906" refreshError="1"/>
      <sheetData sheetId="24907" refreshError="1"/>
      <sheetData sheetId="24908" refreshError="1"/>
      <sheetData sheetId="24909">
        <row r="9">
          <cell r="A9" t="str">
            <v>A</v>
          </cell>
        </row>
      </sheetData>
      <sheetData sheetId="24910">
        <row r="9">
          <cell r="A9" t="str">
            <v>A</v>
          </cell>
        </row>
      </sheetData>
      <sheetData sheetId="24911">
        <row r="9">
          <cell r="A9" t="str">
            <v>A</v>
          </cell>
        </row>
      </sheetData>
      <sheetData sheetId="24912">
        <row r="9">
          <cell r="A9" t="str">
            <v>A</v>
          </cell>
        </row>
      </sheetData>
      <sheetData sheetId="24913">
        <row r="9">
          <cell r="A9" t="str">
            <v>A</v>
          </cell>
        </row>
      </sheetData>
      <sheetData sheetId="24914">
        <row r="9">
          <cell r="A9" t="str">
            <v>A</v>
          </cell>
        </row>
      </sheetData>
      <sheetData sheetId="24915">
        <row r="9">
          <cell r="A9" t="str">
            <v>A</v>
          </cell>
        </row>
      </sheetData>
      <sheetData sheetId="24916">
        <row r="9">
          <cell r="A9" t="str">
            <v>A</v>
          </cell>
        </row>
      </sheetData>
      <sheetData sheetId="24917" refreshError="1"/>
      <sheetData sheetId="24918" refreshError="1"/>
      <sheetData sheetId="24919" refreshError="1"/>
      <sheetData sheetId="24920" refreshError="1"/>
      <sheetData sheetId="24921" refreshError="1"/>
      <sheetData sheetId="24922" refreshError="1"/>
      <sheetData sheetId="24923" refreshError="1"/>
      <sheetData sheetId="24924" refreshError="1"/>
      <sheetData sheetId="24925" refreshError="1"/>
      <sheetData sheetId="24926" refreshError="1"/>
      <sheetData sheetId="24927" refreshError="1"/>
      <sheetData sheetId="24928" refreshError="1"/>
      <sheetData sheetId="24929" refreshError="1"/>
      <sheetData sheetId="24930" refreshError="1"/>
      <sheetData sheetId="24931" refreshError="1"/>
      <sheetData sheetId="24932" refreshError="1"/>
      <sheetData sheetId="24933" refreshError="1"/>
      <sheetData sheetId="24934" refreshError="1"/>
      <sheetData sheetId="24935" refreshError="1"/>
      <sheetData sheetId="24936" refreshError="1"/>
      <sheetData sheetId="24937" refreshError="1"/>
      <sheetData sheetId="24938" refreshError="1"/>
      <sheetData sheetId="24939" refreshError="1"/>
      <sheetData sheetId="24940" refreshError="1"/>
      <sheetData sheetId="24941" refreshError="1"/>
      <sheetData sheetId="24942" refreshError="1"/>
      <sheetData sheetId="24943" refreshError="1"/>
      <sheetData sheetId="24944" refreshError="1"/>
      <sheetData sheetId="24945" refreshError="1"/>
      <sheetData sheetId="24946" refreshError="1"/>
      <sheetData sheetId="24947" refreshError="1"/>
      <sheetData sheetId="24948" refreshError="1"/>
      <sheetData sheetId="24949" refreshError="1"/>
      <sheetData sheetId="24950" refreshError="1"/>
      <sheetData sheetId="24951" refreshError="1"/>
      <sheetData sheetId="24952" refreshError="1"/>
      <sheetData sheetId="24953" refreshError="1"/>
      <sheetData sheetId="24954" refreshError="1"/>
      <sheetData sheetId="24955" refreshError="1"/>
      <sheetData sheetId="24956" refreshError="1"/>
      <sheetData sheetId="24957" refreshError="1"/>
      <sheetData sheetId="24958" refreshError="1"/>
      <sheetData sheetId="24959" refreshError="1"/>
      <sheetData sheetId="24960" refreshError="1"/>
      <sheetData sheetId="24961" refreshError="1"/>
      <sheetData sheetId="24962" refreshError="1"/>
      <sheetData sheetId="24963" refreshError="1"/>
      <sheetData sheetId="24964" refreshError="1"/>
      <sheetData sheetId="24965" refreshError="1"/>
      <sheetData sheetId="24966" refreshError="1"/>
      <sheetData sheetId="24967" refreshError="1"/>
      <sheetData sheetId="24968" refreshError="1"/>
      <sheetData sheetId="24969" refreshError="1"/>
      <sheetData sheetId="24970" refreshError="1"/>
      <sheetData sheetId="24971" refreshError="1"/>
      <sheetData sheetId="24972" refreshError="1"/>
      <sheetData sheetId="24973" refreshError="1"/>
      <sheetData sheetId="24974" refreshError="1"/>
      <sheetData sheetId="24975" refreshError="1"/>
      <sheetData sheetId="24976" refreshError="1"/>
      <sheetData sheetId="24977" refreshError="1"/>
      <sheetData sheetId="24978" refreshError="1"/>
      <sheetData sheetId="24979" refreshError="1"/>
      <sheetData sheetId="24980" refreshError="1"/>
      <sheetData sheetId="24981" refreshError="1"/>
      <sheetData sheetId="24982" refreshError="1"/>
      <sheetData sheetId="24983" refreshError="1"/>
      <sheetData sheetId="24984">
        <row r="9">
          <cell r="A9" t="str">
            <v>A</v>
          </cell>
        </row>
      </sheetData>
      <sheetData sheetId="24985">
        <row r="9">
          <cell r="A9" t="str">
            <v>A</v>
          </cell>
        </row>
      </sheetData>
      <sheetData sheetId="24986">
        <row r="9">
          <cell r="A9" t="str">
            <v>A</v>
          </cell>
        </row>
      </sheetData>
      <sheetData sheetId="24987">
        <row r="9">
          <cell r="A9" t="str">
            <v>A</v>
          </cell>
        </row>
      </sheetData>
      <sheetData sheetId="24988" refreshError="1"/>
      <sheetData sheetId="24989" refreshError="1"/>
      <sheetData sheetId="24990" refreshError="1"/>
      <sheetData sheetId="24991" refreshError="1"/>
      <sheetData sheetId="24992" refreshError="1"/>
      <sheetData sheetId="24993" refreshError="1"/>
      <sheetData sheetId="24994" refreshError="1"/>
      <sheetData sheetId="24995" refreshError="1"/>
      <sheetData sheetId="24996" refreshError="1"/>
      <sheetData sheetId="24997" refreshError="1"/>
      <sheetData sheetId="24998" refreshError="1"/>
      <sheetData sheetId="24999" refreshError="1"/>
      <sheetData sheetId="25000" refreshError="1"/>
      <sheetData sheetId="25001" refreshError="1"/>
      <sheetData sheetId="25002" refreshError="1"/>
      <sheetData sheetId="25003" refreshError="1"/>
      <sheetData sheetId="25004" refreshError="1"/>
      <sheetData sheetId="25005" refreshError="1"/>
      <sheetData sheetId="25006" refreshError="1"/>
      <sheetData sheetId="25007" refreshError="1"/>
      <sheetData sheetId="25008" refreshError="1"/>
      <sheetData sheetId="25009" refreshError="1"/>
      <sheetData sheetId="25010" refreshError="1"/>
      <sheetData sheetId="25011" refreshError="1"/>
      <sheetData sheetId="25012" refreshError="1"/>
      <sheetData sheetId="25013" refreshError="1"/>
      <sheetData sheetId="25014" refreshError="1"/>
      <sheetData sheetId="25015" refreshError="1"/>
      <sheetData sheetId="25016" refreshError="1"/>
      <sheetData sheetId="25017" refreshError="1"/>
      <sheetData sheetId="25018" refreshError="1"/>
      <sheetData sheetId="25019" refreshError="1"/>
      <sheetData sheetId="25020" refreshError="1"/>
      <sheetData sheetId="25021" refreshError="1"/>
      <sheetData sheetId="25022" refreshError="1"/>
      <sheetData sheetId="25023" refreshError="1"/>
      <sheetData sheetId="25024" refreshError="1"/>
      <sheetData sheetId="25025" refreshError="1"/>
      <sheetData sheetId="25026" refreshError="1"/>
      <sheetData sheetId="25027" refreshError="1"/>
      <sheetData sheetId="25028" refreshError="1"/>
      <sheetData sheetId="25029" refreshError="1"/>
      <sheetData sheetId="25030" refreshError="1"/>
      <sheetData sheetId="25031" refreshError="1"/>
      <sheetData sheetId="25032" refreshError="1"/>
      <sheetData sheetId="25033" refreshError="1"/>
      <sheetData sheetId="25034" refreshError="1"/>
      <sheetData sheetId="25035" refreshError="1"/>
      <sheetData sheetId="25036" refreshError="1"/>
      <sheetData sheetId="25037" refreshError="1"/>
      <sheetData sheetId="25038" refreshError="1"/>
      <sheetData sheetId="25039" refreshError="1"/>
      <sheetData sheetId="25040" refreshError="1"/>
      <sheetData sheetId="25041" refreshError="1"/>
      <sheetData sheetId="25042" refreshError="1"/>
      <sheetData sheetId="25043" refreshError="1"/>
      <sheetData sheetId="25044" refreshError="1"/>
      <sheetData sheetId="25045" refreshError="1"/>
      <sheetData sheetId="25046" refreshError="1"/>
      <sheetData sheetId="25047" refreshError="1"/>
      <sheetData sheetId="25048" refreshError="1"/>
      <sheetData sheetId="25049" refreshError="1"/>
      <sheetData sheetId="25050" refreshError="1"/>
      <sheetData sheetId="25051" refreshError="1"/>
      <sheetData sheetId="25052" refreshError="1"/>
      <sheetData sheetId="25053" refreshError="1"/>
      <sheetData sheetId="25054" refreshError="1"/>
      <sheetData sheetId="25055" refreshError="1"/>
      <sheetData sheetId="25056" refreshError="1"/>
      <sheetData sheetId="25057" refreshError="1"/>
      <sheetData sheetId="25058" refreshError="1"/>
      <sheetData sheetId="25059" refreshError="1"/>
      <sheetData sheetId="25060" refreshError="1"/>
      <sheetData sheetId="25061" refreshError="1"/>
      <sheetData sheetId="25062" refreshError="1"/>
      <sheetData sheetId="25063" refreshError="1"/>
      <sheetData sheetId="25064" refreshError="1"/>
      <sheetData sheetId="25065" refreshError="1"/>
      <sheetData sheetId="25066" refreshError="1"/>
      <sheetData sheetId="25067" refreshError="1"/>
      <sheetData sheetId="25068" refreshError="1"/>
      <sheetData sheetId="25069" refreshError="1"/>
      <sheetData sheetId="25070" refreshError="1"/>
      <sheetData sheetId="25071" refreshError="1"/>
      <sheetData sheetId="25072" refreshError="1"/>
      <sheetData sheetId="25073" refreshError="1"/>
      <sheetData sheetId="25074" refreshError="1"/>
      <sheetData sheetId="25075" refreshError="1"/>
      <sheetData sheetId="25076" refreshError="1"/>
      <sheetData sheetId="25077" refreshError="1"/>
      <sheetData sheetId="25078" refreshError="1"/>
      <sheetData sheetId="25079" refreshError="1"/>
      <sheetData sheetId="25080" refreshError="1"/>
      <sheetData sheetId="25081" refreshError="1"/>
      <sheetData sheetId="25082" refreshError="1"/>
      <sheetData sheetId="25083" refreshError="1"/>
      <sheetData sheetId="25084" refreshError="1"/>
      <sheetData sheetId="25085" refreshError="1"/>
      <sheetData sheetId="25086" refreshError="1"/>
      <sheetData sheetId="25087" refreshError="1"/>
      <sheetData sheetId="25088" refreshError="1"/>
      <sheetData sheetId="25089" refreshError="1"/>
      <sheetData sheetId="25090" refreshError="1"/>
      <sheetData sheetId="25091" refreshError="1"/>
      <sheetData sheetId="25092" refreshError="1"/>
      <sheetData sheetId="25093" refreshError="1"/>
      <sheetData sheetId="25094" refreshError="1"/>
      <sheetData sheetId="25095" refreshError="1"/>
      <sheetData sheetId="25096" refreshError="1"/>
      <sheetData sheetId="25097" refreshError="1"/>
      <sheetData sheetId="25098" refreshError="1"/>
      <sheetData sheetId="25099" refreshError="1"/>
      <sheetData sheetId="25100" refreshError="1"/>
      <sheetData sheetId="25101" refreshError="1"/>
      <sheetData sheetId="25102" refreshError="1"/>
      <sheetData sheetId="25103" refreshError="1"/>
      <sheetData sheetId="25104" refreshError="1"/>
      <sheetData sheetId="25105" refreshError="1"/>
      <sheetData sheetId="25106" refreshError="1"/>
      <sheetData sheetId="25107" refreshError="1"/>
      <sheetData sheetId="25108" refreshError="1"/>
      <sheetData sheetId="25109" refreshError="1"/>
      <sheetData sheetId="25110" refreshError="1"/>
      <sheetData sheetId="25111" refreshError="1"/>
      <sheetData sheetId="25112" refreshError="1"/>
      <sheetData sheetId="25113" refreshError="1"/>
      <sheetData sheetId="25114" refreshError="1"/>
      <sheetData sheetId="25115" refreshError="1"/>
      <sheetData sheetId="25116" refreshError="1"/>
      <sheetData sheetId="25117" refreshError="1"/>
      <sheetData sheetId="25118" refreshError="1"/>
      <sheetData sheetId="25119" refreshError="1"/>
      <sheetData sheetId="25120" refreshError="1"/>
      <sheetData sheetId="25121" refreshError="1"/>
      <sheetData sheetId="25122" refreshError="1"/>
      <sheetData sheetId="25123" refreshError="1"/>
      <sheetData sheetId="25124" refreshError="1"/>
      <sheetData sheetId="25125" refreshError="1"/>
      <sheetData sheetId="25126" refreshError="1"/>
      <sheetData sheetId="25127" refreshError="1"/>
      <sheetData sheetId="25128" refreshError="1"/>
      <sheetData sheetId="25129" refreshError="1"/>
      <sheetData sheetId="25130" refreshError="1"/>
      <sheetData sheetId="25131" refreshError="1"/>
      <sheetData sheetId="25132" refreshError="1"/>
      <sheetData sheetId="25133" refreshError="1"/>
      <sheetData sheetId="25134" refreshError="1"/>
      <sheetData sheetId="25135" refreshError="1"/>
      <sheetData sheetId="25136" refreshError="1"/>
      <sheetData sheetId="25137" refreshError="1"/>
      <sheetData sheetId="25138" refreshError="1"/>
      <sheetData sheetId="25139" refreshError="1"/>
      <sheetData sheetId="25140" refreshError="1"/>
      <sheetData sheetId="25141" refreshError="1"/>
      <sheetData sheetId="25142" refreshError="1"/>
      <sheetData sheetId="25143" refreshError="1"/>
      <sheetData sheetId="25144" refreshError="1"/>
      <sheetData sheetId="25145" refreshError="1"/>
      <sheetData sheetId="25146" refreshError="1"/>
      <sheetData sheetId="25147" refreshError="1"/>
      <sheetData sheetId="25148" refreshError="1"/>
      <sheetData sheetId="25149" refreshError="1"/>
      <sheetData sheetId="25150" refreshError="1"/>
      <sheetData sheetId="25151" refreshError="1"/>
      <sheetData sheetId="25152" refreshError="1"/>
      <sheetData sheetId="25153" refreshError="1"/>
      <sheetData sheetId="25154" refreshError="1"/>
      <sheetData sheetId="25155" refreshError="1"/>
      <sheetData sheetId="25156" refreshError="1"/>
      <sheetData sheetId="25157" refreshError="1"/>
      <sheetData sheetId="25158" refreshError="1"/>
      <sheetData sheetId="25159" refreshError="1"/>
      <sheetData sheetId="25160" refreshError="1"/>
      <sheetData sheetId="25161" refreshError="1"/>
      <sheetData sheetId="25162" refreshError="1"/>
      <sheetData sheetId="25163" refreshError="1"/>
      <sheetData sheetId="25164" refreshError="1"/>
      <sheetData sheetId="25165" refreshError="1"/>
      <sheetData sheetId="25166" refreshError="1"/>
      <sheetData sheetId="25167" refreshError="1"/>
      <sheetData sheetId="25168" refreshError="1"/>
      <sheetData sheetId="25169" refreshError="1"/>
      <sheetData sheetId="25170" refreshError="1"/>
      <sheetData sheetId="25171" refreshError="1"/>
      <sheetData sheetId="25172" refreshError="1"/>
      <sheetData sheetId="25173" refreshError="1"/>
      <sheetData sheetId="25174" refreshError="1"/>
      <sheetData sheetId="25175" refreshError="1"/>
      <sheetData sheetId="25176" refreshError="1"/>
      <sheetData sheetId="25177" refreshError="1"/>
      <sheetData sheetId="25178" refreshError="1"/>
      <sheetData sheetId="25179" refreshError="1"/>
      <sheetData sheetId="25180" refreshError="1"/>
      <sheetData sheetId="25181" refreshError="1"/>
      <sheetData sheetId="25182" refreshError="1"/>
      <sheetData sheetId="25183" refreshError="1"/>
      <sheetData sheetId="25184" refreshError="1"/>
      <sheetData sheetId="25185" refreshError="1"/>
      <sheetData sheetId="25186" refreshError="1"/>
      <sheetData sheetId="25187" refreshError="1"/>
      <sheetData sheetId="25188" refreshError="1"/>
      <sheetData sheetId="25189" refreshError="1"/>
      <sheetData sheetId="25190" refreshError="1"/>
      <sheetData sheetId="25191" refreshError="1"/>
      <sheetData sheetId="25192" refreshError="1"/>
      <sheetData sheetId="25193" refreshError="1"/>
      <sheetData sheetId="25194" refreshError="1"/>
      <sheetData sheetId="25195" refreshError="1"/>
      <sheetData sheetId="25196" refreshError="1"/>
      <sheetData sheetId="25197" refreshError="1"/>
      <sheetData sheetId="25198" refreshError="1"/>
      <sheetData sheetId="25199" refreshError="1"/>
      <sheetData sheetId="25200" refreshError="1"/>
      <sheetData sheetId="25201" refreshError="1"/>
      <sheetData sheetId="25202" refreshError="1"/>
      <sheetData sheetId="25203" refreshError="1"/>
      <sheetData sheetId="25204" refreshError="1"/>
      <sheetData sheetId="25205" refreshError="1"/>
      <sheetData sheetId="25206" refreshError="1"/>
      <sheetData sheetId="25207" refreshError="1"/>
      <sheetData sheetId="25208" refreshError="1"/>
      <sheetData sheetId="25209" refreshError="1"/>
      <sheetData sheetId="25210" refreshError="1"/>
      <sheetData sheetId="25211" refreshError="1"/>
      <sheetData sheetId="25212" refreshError="1"/>
      <sheetData sheetId="25213" refreshError="1"/>
      <sheetData sheetId="25214" refreshError="1"/>
      <sheetData sheetId="25215" refreshError="1"/>
      <sheetData sheetId="25216" refreshError="1"/>
      <sheetData sheetId="25217" refreshError="1"/>
      <sheetData sheetId="25218" refreshError="1"/>
      <sheetData sheetId="25219" refreshError="1"/>
      <sheetData sheetId="25220" refreshError="1"/>
      <sheetData sheetId="25221" refreshError="1"/>
      <sheetData sheetId="25222" refreshError="1"/>
      <sheetData sheetId="25223" refreshError="1"/>
      <sheetData sheetId="25224" refreshError="1"/>
      <sheetData sheetId="25225" refreshError="1"/>
      <sheetData sheetId="25226" refreshError="1"/>
      <sheetData sheetId="25227" refreshError="1"/>
      <sheetData sheetId="25228" refreshError="1"/>
      <sheetData sheetId="25229" refreshError="1"/>
      <sheetData sheetId="25230" refreshError="1"/>
      <sheetData sheetId="25231" refreshError="1"/>
      <sheetData sheetId="25232" refreshError="1"/>
      <sheetData sheetId="25233" refreshError="1"/>
      <sheetData sheetId="25234" refreshError="1"/>
      <sheetData sheetId="25235" refreshError="1"/>
      <sheetData sheetId="25236" refreshError="1"/>
      <sheetData sheetId="25237" refreshError="1"/>
      <sheetData sheetId="25238" refreshError="1"/>
      <sheetData sheetId="25239" refreshError="1"/>
      <sheetData sheetId="25240" refreshError="1"/>
      <sheetData sheetId="25241" refreshError="1"/>
      <sheetData sheetId="25242" refreshError="1"/>
      <sheetData sheetId="25243" refreshError="1"/>
      <sheetData sheetId="25244" refreshError="1"/>
      <sheetData sheetId="25245" refreshError="1"/>
      <sheetData sheetId="25246" refreshError="1"/>
      <sheetData sheetId="25247" refreshError="1"/>
      <sheetData sheetId="25248" refreshError="1"/>
      <sheetData sheetId="25249" refreshError="1"/>
      <sheetData sheetId="25250" refreshError="1"/>
      <sheetData sheetId="25251" refreshError="1"/>
      <sheetData sheetId="25252" refreshError="1"/>
      <sheetData sheetId="25253" refreshError="1"/>
      <sheetData sheetId="25254" refreshError="1"/>
      <sheetData sheetId="25255" refreshError="1"/>
      <sheetData sheetId="25256" refreshError="1"/>
      <sheetData sheetId="25257" refreshError="1"/>
      <sheetData sheetId="25258" refreshError="1"/>
      <sheetData sheetId="25259" refreshError="1"/>
      <sheetData sheetId="25260" refreshError="1"/>
      <sheetData sheetId="25261" refreshError="1"/>
      <sheetData sheetId="25262" refreshError="1"/>
      <sheetData sheetId="25263" refreshError="1"/>
      <sheetData sheetId="25264" refreshError="1"/>
      <sheetData sheetId="25265" refreshError="1"/>
      <sheetData sheetId="25266" refreshError="1"/>
      <sheetData sheetId="25267" refreshError="1"/>
      <sheetData sheetId="25268" refreshError="1"/>
      <sheetData sheetId="25269" refreshError="1"/>
      <sheetData sheetId="25270" refreshError="1"/>
      <sheetData sheetId="25271" refreshError="1"/>
      <sheetData sheetId="25272" refreshError="1"/>
      <sheetData sheetId="25273" refreshError="1"/>
      <sheetData sheetId="25274" refreshError="1"/>
      <sheetData sheetId="25275" refreshError="1"/>
      <sheetData sheetId="25276" refreshError="1"/>
      <sheetData sheetId="25277" refreshError="1"/>
      <sheetData sheetId="25278" refreshError="1"/>
      <sheetData sheetId="25279" refreshError="1"/>
      <sheetData sheetId="25280" refreshError="1"/>
      <sheetData sheetId="25281" refreshError="1"/>
      <sheetData sheetId="25282" refreshError="1"/>
      <sheetData sheetId="25283" refreshError="1"/>
      <sheetData sheetId="25284" refreshError="1"/>
      <sheetData sheetId="25285" refreshError="1"/>
      <sheetData sheetId="25286" refreshError="1"/>
      <sheetData sheetId="25287" refreshError="1"/>
      <sheetData sheetId="25288" refreshError="1"/>
      <sheetData sheetId="25289" refreshError="1"/>
      <sheetData sheetId="25290" refreshError="1"/>
      <sheetData sheetId="25291" refreshError="1"/>
      <sheetData sheetId="25292" refreshError="1"/>
      <sheetData sheetId="25293" refreshError="1"/>
      <sheetData sheetId="25294" refreshError="1"/>
      <sheetData sheetId="25295" refreshError="1"/>
      <sheetData sheetId="25296" refreshError="1"/>
      <sheetData sheetId="25297" refreshError="1"/>
      <sheetData sheetId="25298" refreshError="1"/>
      <sheetData sheetId="25299" refreshError="1"/>
      <sheetData sheetId="25300" refreshError="1"/>
      <sheetData sheetId="25301" refreshError="1"/>
      <sheetData sheetId="25302" refreshError="1"/>
      <sheetData sheetId="25303" refreshError="1"/>
      <sheetData sheetId="25304" refreshError="1"/>
      <sheetData sheetId="25305" refreshError="1"/>
      <sheetData sheetId="25306" refreshError="1"/>
      <sheetData sheetId="25307" refreshError="1"/>
      <sheetData sheetId="25308" refreshError="1"/>
      <sheetData sheetId="25309" refreshError="1"/>
      <sheetData sheetId="25310" refreshError="1"/>
      <sheetData sheetId="25311" refreshError="1"/>
      <sheetData sheetId="25312" refreshError="1"/>
      <sheetData sheetId="25313" refreshError="1"/>
      <sheetData sheetId="25314" refreshError="1"/>
      <sheetData sheetId="25315" refreshError="1"/>
      <sheetData sheetId="25316" refreshError="1"/>
      <sheetData sheetId="25317" refreshError="1"/>
      <sheetData sheetId="25318" refreshError="1"/>
      <sheetData sheetId="25319" refreshError="1"/>
      <sheetData sheetId="25320" refreshError="1"/>
      <sheetData sheetId="25321" refreshError="1"/>
      <sheetData sheetId="25322" refreshError="1"/>
      <sheetData sheetId="25323" refreshError="1"/>
      <sheetData sheetId="25324" refreshError="1"/>
      <sheetData sheetId="25325" refreshError="1"/>
      <sheetData sheetId="25326" refreshError="1"/>
      <sheetData sheetId="25327" refreshError="1"/>
      <sheetData sheetId="25328" refreshError="1"/>
      <sheetData sheetId="25329" refreshError="1"/>
      <sheetData sheetId="25330" refreshError="1"/>
      <sheetData sheetId="25331" refreshError="1"/>
      <sheetData sheetId="25332" refreshError="1"/>
      <sheetData sheetId="25333" refreshError="1"/>
      <sheetData sheetId="25334" refreshError="1"/>
      <sheetData sheetId="25335" refreshError="1"/>
      <sheetData sheetId="25336" refreshError="1"/>
      <sheetData sheetId="25337" refreshError="1"/>
      <sheetData sheetId="25338" refreshError="1"/>
      <sheetData sheetId="25339" refreshError="1"/>
      <sheetData sheetId="25340" refreshError="1"/>
      <sheetData sheetId="25341" refreshError="1"/>
      <sheetData sheetId="25342" refreshError="1"/>
      <sheetData sheetId="25343" refreshError="1"/>
      <sheetData sheetId="25344" refreshError="1"/>
      <sheetData sheetId="25345" refreshError="1"/>
      <sheetData sheetId="25346" refreshError="1"/>
      <sheetData sheetId="25347" refreshError="1"/>
      <sheetData sheetId="25348" refreshError="1"/>
      <sheetData sheetId="25349" refreshError="1"/>
      <sheetData sheetId="25350" refreshError="1"/>
      <sheetData sheetId="25351" refreshError="1"/>
      <sheetData sheetId="25352" refreshError="1"/>
      <sheetData sheetId="25353" refreshError="1"/>
      <sheetData sheetId="25354" refreshError="1"/>
      <sheetData sheetId="25355" refreshError="1"/>
      <sheetData sheetId="25356" refreshError="1"/>
      <sheetData sheetId="25357" refreshError="1"/>
      <sheetData sheetId="25358" refreshError="1"/>
      <sheetData sheetId="25359" refreshError="1"/>
      <sheetData sheetId="25360" refreshError="1"/>
      <sheetData sheetId="25361" refreshError="1"/>
      <sheetData sheetId="25362" refreshError="1"/>
      <sheetData sheetId="25363" refreshError="1"/>
      <sheetData sheetId="25364" refreshError="1"/>
      <sheetData sheetId="25365" refreshError="1"/>
      <sheetData sheetId="25366" refreshError="1"/>
      <sheetData sheetId="25367" refreshError="1"/>
      <sheetData sheetId="25368" refreshError="1"/>
      <sheetData sheetId="25369" refreshError="1"/>
      <sheetData sheetId="25370" refreshError="1"/>
      <sheetData sheetId="25371" refreshError="1"/>
      <sheetData sheetId="25372" refreshError="1"/>
      <sheetData sheetId="25373" refreshError="1"/>
      <sheetData sheetId="25374" refreshError="1"/>
      <sheetData sheetId="25375" refreshError="1"/>
      <sheetData sheetId="25376" refreshError="1"/>
      <sheetData sheetId="25377" refreshError="1"/>
      <sheetData sheetId="25378" refreshError="1"/>
      <sheetData sheetId="25379" refreshError="1"/>
      <sheetData sheetId="25380" refreshError="1"/>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refreshError="1"/>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efreshError="1"/>
      <sheetData sheetId="25411" refreshError="1"/>
      <sheetData sheetId="25412" refreshError="1"/>
      <sheetData sheetId="25413" refreshError="1"/>
      <sheetData sheetId="25414" refreshError="1"/>
      <sheetData sheetId="25415" refreshError="1"/>
      <sheetData sheetId="25416" refreshError="1"/>
      <sheetData sheetId="25417" refreshError="1"/>
      <sheetData sheetId="25418" refreshError="1"/>
      <sheetData sheetId="25419" refreshError="1"/>
      <sheetData sheetId="25420" refreshError="1"/>
      <sheetData sheetId="25421" refreshError="1"/>
      <sheetData sheetId="25422" refreshError="1"/>
      <sheetData sheetId="25423" refreshError="1"/>
      <sheetData sheetId="25424" refreshError="1"/>
      <sheetData sheetId="25425" refreshError="1"/>
      <sheetData sheetId="25426" refreshError="1"/>
      <sheetData sheetId="25427" refreshError="1"/>
      <sheetData sheetId="25428" refreshError="1"/>
      <sheetData sheetId="25429" refreshError="1"/>
      <sheetData sheetId="25430" refreshError="1"/>
      <sheetData sheetId="25431" refreshError="1"/>
      <sheetData sheetId="25432" refreshError="1"/>
      <sheetData sheetId="25433" refreshError="1"/>
      <sheetData sheetId="25434" refreshError="1"/>
      <sheetData sheetId="25435" refreshError="1"/>
      <sheetData sheetId="25436" refreshError="1"/>
      <sheetData sheetId="25437" refreshError="1"/>
      <sheetData sheetId="25438" refreshError="1"/>
      <sheetData sheetId="25439" refreshError="1"/>
      <sheetData sheetId="25440" refreshError="1"/>
      <sheetData sheetId="25441" refreshError="1"/>
      <sheetData sheetId="25442" refreshError="1"/>
      <sheetData sheetId="25443" refreshError="1"/>
      <sheetData sheetId="25444" refreshError="1"/>
      <sheetData sheetId="25445" refreshError="1"/>
      <sheetData sheetId="25446" refreshError="1"/>
      <sheetData sheetId="25447" refreshError="1"/>
      <sheetData sheetId="25448" refreshError="1"/>
      <sheetData sheetId="25449" refreshError="1"/>
      <sheetData sheetId="25450" refreshError="1"/>
      <sheetData sheetId="25451" refreshError="1"/>
      <sheetData sheetId="25452" refreshError="1"/>
      <sheetData sheetId="25453" refreshError="1"/>
      <sheetData sheetId="25454" refreshError="1"/>
      <sheetData sheetId="25455" refreshError="1"/>
      <sheetData sheetId="25456" refreshError="1"/>
      <sheetData sheetId="25457" refreshError="1"/>
      <sheetData sheetId="25458" refreshError="1"/>
      <sheetData sheetId="25459" refreshError="1"/>
      <sheetData sheetId="25460" refreshError="1"/>
      <sheetData sheetId="25461" refreshError="1"/>
      <sheetData sheetId="25462" refreshError="1"/>
      <sheetData sheetId="25463" refreshError="1"/>
      <sheetData sheetId="25464" refreshError="1"/>
      <sheetData sheetId="25465" refreshError="1"/>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refreshError="1"/>
      <sheetData sheetId="25475" refreshError="1"/>
      <sheetData sheetId="25476" refreshError="1"/>
      <sheetData sheetId="25477" refreshError="1"/>
      <sheetData sheetId="25478" refreshError="1"/>
      <sheetData sheetId="25479" refreshError="1"/>
      <sheetData sheetId="25480" refreshError="1"/>
      <sheetData sheetId="25481" refreshError="1"/>
      <sheetData sheetId="25482" refreshError="1"/>
      <sheetData sheetId="25483" refreshError="1"/>
      <sheetData sheetId="25484" refreshError="1"/>
      <sheetData sheetId="25485" refreshError="1"/>
      <sheetData sheetId="25486" refreshError="1"/>
      <sheetData sheetId="25487" refreshError="1"/>
      <sheetData sheetId="25488" refreshError="1"/>
      <sheetData sheetId="25489" refreshError="1"/>
      <sheetData sheetId="25490" refreshError="1"/>
      <sheetData sheetId="25491" refreshError="1"/>
      <sheetData sheetId="25492" refreshError="1"/>
      <sheetData sheetId="25493" refreshError="1"/>
      <sheetData sheetId="25494" refreshError="1"/>
      <sheetData sheetId="25495" refreshError="1"/>
      <sheetData sheetId="25496" refreshError="1"/>
      <sheetData sheetId="25497" refreshError="1"/>
      <sheetData sheetId="25498" refreshError="1"/>
      <sheetData sheetId="25499" refreshError="1"/>
      <sheetData sheetId="25500" refreshError="1"/>
      <sheetData sheetId="25501" refreshError="1"/>
      <sheetData sheetId="25502" refreshError="1"/>
      <sheetData sheetId="25503" refreshError="1"/>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efreshError="1"/>
      <sheetData sheetId="25520" refreshError="1"/>
      <sheetData sheetId="25521" refreshError="1"/>
      <sheetData sheetId="25522" refreshError="1"/>
      <sheetData sheetId="25523" refreshError="1"/>
      <sheetData sheetId="25524" refreshError="1"/>
      <sheetData sheetId="25525" refreshError="1"/>
      <sheetData sheetId="25526" refreshError="1"/>
      <sheetData sheetId="25527" refreshError="1"/>
      <sheetData sheetId="25528" refreshError="1"/>
      <sheetData sheetId="25529" refreshError="1"/>
      <sheetData sheetId="25530" refreshError="1"/>
      <sheetData sheetId="25531" refreshError="1"/>
      <sheetData sheetId="25532" refreshError="1"/>
      <sheetData sheetId="25533" refreshError="1"/>
      <sheetData sheetId="25534" refreshError="1"/>
      <sheetData sheetId="25535" refreshError="1"/>
      <sheetData sheetId="25536" refreshError="1"/>
      <sheetData sheetId="25537" refreshError="1"/>
      <sheetData sheetId="25538" refreshError="1"/>
      <sheetData sheetId="25539" refreshError="1"/>
      <sheetData sheetId="25540" refreshError="1"/>
      <sheetData sheetId="25541" refreshError="1"/>
      <sheetData sheetId="25542" refreshError="1"/>
      <sheetData sheetId="25543" refreshError="1"/>
      <sheetData sheetId="25544" refreshError="1"/>
      <sheetData sheetId="25545" refreshError="1"/>
      <sheetData sheetId="25546" refreshError="1"/>
      <sheetData sheetId="25547" refreshError="1"/>
      <sheetData sheetId="25548" refreshError="1"/>
      <sheetData sheetId="25549" refreshError="1"/>
      <sheetData sheetId="25550" refreshError="1"/>
      <sheetData sheetId="25551" refreshError="1"/>
      <sheetData sheetId="25552" refreshError="1"/>
      <sheetData sheetId="25553" refreshError="1"/>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efreshError="1"/>
      <sheetData sheetId="25569" refreshError="1"/>
      <sheetData sheetId="25570" refreshError="1"/>
      <sheetData sheetId="25571" refreshError="1"/>
      <sheetData sheetId="25572" refreshError="1"/>
      <sheetData sheetId="25573" refreshError="1"/>
      <sheetData sheetId="25574" refreshError="1"/>
      <sheetData sheetId="25575" refreshError="1"/>
      <sheetData sheetId="25576" refreshError="1"/>
      <sheetData sheetId="25577" refreshError="1"/>
      <sheetData sheetId="25578" refreshError="1"/>
      <sheetData sheetId="25579" refreshError="1"/>
      <sheetData sheetId="25580" refreshError="1"/>
      <sheetData sheetId="25581" refreshError="1"/>
      <sheetData sheetId="25582" refreshError="1"/>
      <sheetData sheetId="25583" refreshError="1"/>
      <sheetData sheetId="25584" refreshError="1"/>
      <sheetData sheetId="25585" refreshError="1"/>
      <sheetData sheetId="25586" refreshError="1"/>
      <sheetData sheetId="25587" refreshError="1"/>
      <sheetData sheetId="25588" refreshError="1"/>
      <sheetData sheetId="25589" refreshError="1"/>
      <sheetData sheetId="25590" refreshError="1"/>
      <sheetData sheetId="25591" refreshError="1"/>
      <sheetData sheetId="25592" refreshError="1"/>
      <sheetData sheetId="25593" refreshError="1"/>
      <sheetData sheetId="25594" refreshError="1"/>
      <sheetData sheetId="25595" refreshError="1"/>
      <sheetData sheetId="25596" refreshError="1"/>
      <sheetData sheetId="25597" refreshError="1"/>
      <sheetData sheetId="25598" refreshError="1"/>
      <sheetData sheetId="25599" refreshError="1"/>
      <sheetData sheetId="25600" refreshError="1"/>
      <sheetData sheetId="25601" refreshError="1"/>
      <sheetData sheetId="25602" refreshError="1"/>
      <sheetData sheetId="25603" refreshError="1"/>
      <sheetData sheetId="25604" refreshError="1"/>
      <sheetData sheetId="25605" refreshError="1"/>
      <sheetData sheetId="25606" refreshError="1"/>
      <sheetData sheetId="25607" refreshError="1"/>
      <sheetData sheetId="25608" refreshError="1"/>
      <sheetData sheetId="25609" refreshError="1"/>
      <sheetData sheetId="25610" refreshError="1"/>
      <sheetData sheetId="25611" refreshError="1"/>
      <sheetData sheetId="25612" refreshError="1"/>
      <sheetData sheetId="25613" refreshError="1"/>
      <sheetData sheetId="25614" refreshError="1"/>
      <sheetData sheetId="25615" refreshError="1"/>
      <sheetData sheetId="25616" refreshError="1"/>
      <sheetData sheetId="25617" refreshError="1"/>
      <sheetData sheetId="25618" refreshError="1"/>
      <sheetData sheetId="25619" refreshError="1"/>
      <sheetData sheetId="25620" refreshError="1"/>
      <sheetData sheetId="25621" refreshError="1"/>
      <sheetData sheetId="25622" refreshError="1"/>
      <sheetData sheetId="25623" refreshError="1"/>
      <sheetData sheetId="25624" refreshError="1"/>
      <sheetData sheetId="25625" refreshError="1"/>
      <sheetData sheetId="25626" refreshError="1"/>
      <sheetData sheetId="25627" refreshError="1"/>
      <sheetData sheetId="25628" refreshError="1"/>
      <sheetData sheetId="25629" refreshError="1"/>
      <sheetData sheetId="25630" refreshError="1"/>
      <sheetData sheetId="25631" refreshError="1"/>
      <sheetData sheetId="25632" refreshError="1"/>
      <sheetData sheetId="25633" refreshError="1"/>
      <sheetData sheetId="25634" refreshError="1"/>
      <sheetData sheetId="25635" refreshError="1"/>
      <sheetData sheetId="25636" refreshError="1"/>
      <sheetData sheetId="25637" refreshError="1"/>
      <sheetData sheetId="25638" refreshError="1"/>
      <sheetData sheetId="25639" refreshError="1"/>
      <sheetData sheetId="25640" refreshError="1"/>
      <sheetData sheetId="25641" refreshError="1"/>
      <sheetData sheetId="25642" refreshError="1"/>
      <sheetData sheetId="25643" refreshError="1"/>
      <sheetData sheetId="25644" refreshError="1"/>
      <sheetData sheetId="25645" refreshError="1"/>
      <sheetData sheetId="25646" refreshError="1"/>
      <sheetData sheetId="25647" refreshError="1"/>
      <sheetData sheetId="25648" refreshError="1"/>
      <sheetData sheetId="25649" refreshError="1"/>
      <sheetData sheetId="25650" refreshError="1"/>
      <sheetData sheetId="25651" refreshError="1"/>
      <sheetData sheetId="25652" refreshError="1"/>
      <sheetData sheetId="25653" refreshError="1"/>
      <sheetData sheetId="25654" refreshError="1"/>
      <sheetData sheetId="25655" refreshError="1"/>
      <sheetData sheetId="25656" refreshError="1"/>
      <sheetData sheetId="25657" refreshError="1"/>
      <sheetData sheetId="25658" refreshError="1"/>
      <sheetData sheetId="25659" refreshError="1"/>
      <sheetData sheetId="25660" refreshError="1"/>
      <sheetData sheetId="25661" refreshError="1"/>
      <sheetData sheetId="25662" refreshError="1"/>
      <sheetData sheetId="25663" refreshError="1"/>
      <sheetData sheetId="25664" refreshError="1"/>
      <sheetData sheetId="25665" refreshError="1"/>
      <sheetData sheetId="25666" refreshError="1"/>
      <sheetData sheetId="25667" refreshError="1"/>
      <sheetData sheetId="25668" refreshError="1"/>
      <sheetData sheetId="25669" refreshError="1"/>
      <sheetData sheetId="25670" refreshError="1"/>
      <sheetData sheetId="25671" refreshError="1"/>
      <sheetData sheetId="25672" refreshError="1"/>
      <sheetData sheetId="25673" refreshError="1"/>
      <sheetData sheetId="25674" refreshError="1"/>
      <sheetData sheetId="25675" refreshError="1"/>
      <sheetData sheetId="25676" refreshError="1"/>
      <sheetData sheetId="25677" refreshError="1"/>
      <sheetData sheetId="25678" refreshError="1"/>
      <sheetData sheetId="25679" refreshError="1"/>
      <sheetData sheetId="25680" refreshError="1"/>
      <sheetData sheetId="25681" refreshError="1"/>
      <sheetData sheetId="25682" refreshError="1"/>
      <sheetData sheetId="25683" refreshError="1"/>
      <sheetData sheetId="25684" refreshError="1"/>
      <sheetData sheetId="25685" refreshError="1"/>
      <sheetData sheetId="25686" refreshError="1"/>
      <sheetData sheetId="25687" refreshError="1"/>
      <sheetData sheetId="25688" refreshError="1"/>
      <sheetData sheetId="25689" refreshError="1"/>
      <sheetData sheetId="25690" refreshError="1"/>
      <sheetData sheetId="25691" refreshError="1"/>
      <sheetData sheetId="25692" refreshError="1"/>
      <sheetData sheetId="25693" refreshError="1"/>
      <sheetData sheetId="25694" refreshError="1"/>
      <sheetData sheetId="25695" refreshError="1"/>
      <sheetData sheetId="25696" refreshError="1"/>
      <sheetData sheetId="25697" refreshError="1"/>
      <sheetData sheetId="25698" refreshError="1"/>
      <sheetData sheetId="25699" refreshError="1"/>
      <sheetData sheetId="25700" refreshError="1"/>
      <sheetData sheetId="25701" refreshError="1"/>
      <sheetData sheetId="25702" refreshError="1"/>
      <sheetData sheetId="25703" refreshError="1"/>
      <sheetData sheetId="25704" refreshError="1"/>
      <sheetData sheetId="25705" refreshError="1"/>
      <sheetData sheetId="25706" refreshError="1"/>
      <sheetData sheetId="25707" refreshError="1"/>
      <sheetData sheetId="25708" refreshError="1"/>
      <sheetData sheetId="25709" refreshError="1"/>
      <sheetData sheetId="25710" refreshError="1"/>
      <sheetData sheetId="25711" refreshError="1"/>
      <sheetData sheetId="25712" refreshError="1"/>
      <sheetData sheetId="25713" refreshError="1"/>
      <sheetData sheetId="25714" refreshError="1"/>
      <sheetData sheetId="25715" refreshError="1"/>
      <sheetData sheetId="25716" refreshError="1"/>
      <sheetData sheetId="25717" refreshError="1"/>
      <sheetData sheetId="25718" refreshError="1"/>
      <sheetData sheetId="25719" refreshError="1"/>
      <sheetData sheetId="25720" refreshError="1"/>
      <sheetData sheetId="25721" refreshError="1"/>
      <sheetData sheetId="25722" refreshError="1"/>
      <sheetData sheetId="25723" refreshError="1"/>
      <sheetData sheetId="25724" refreshError="1"/>
      <sheetData sheetId="25725" refreshError="1"/>
      <sheetData sheetId="25726" refreshError="1"/>
      <sheetData sheetId="25727" refreshError="1"/>
      <sheetData sheetId="25728" refreshError="1"/>
      <sheetData sheetId="25729" refreshError="1"/>
      <sheetData sheetId="25730" refreshError="1"/>
      <sheetData sheetId="25731" refreshError="1"/>
      <sheetData sheetId="25732" refreshError="1"/>
      <sheetData sheetId="25733" refreshError="1"/>
      <sheetData sheetId="25734" refreshError="1"/>
      <sheetData sheetId="25735" refreshError="1"/>
      <sheetData sheetId="25736" refreshError="1"/>
      <sheetData sheetId="25737" refreshError="1"/>
      <sheetData sheetId="25738" refreshError="1"/>
      <sheetData sheetId="25739" refreshError="1"/>
      <sheetData sheetId="25740" refreshError="1"/>
      <sheetData sheetId="25741" refreshError="1"/>
      <sheetData sheetId="25742" refreshError="1"/>
      <sheetData sheetId="25743" refreshError="1"/>
      <sheetData sheetId="25744" refreshError="1"/>
      <sheetData sheetId="25745" refreshError="1"/>
      <sheetData sheetId="25746" refreshError="1"/>
      <sheetData sheetId="25747" refreshError="1"/>
      <sheetData sheetId="25748" refreshError="1"/>
      <sheetData sheetId="25749" refreshError="1"/>
      <sheetData sheetId="25750" refreshError="1"/>
      <sheetData sheetId="25751" refreshError="1"/>
      <sheetData sheetId="25752" refreshError="1"/>
      <sheetData sheetId="25753" refreshError="1"/>
      <sheetData sheetId="25754" refreshError="1"/>
      <sheetData sheetId="25755" refreshError="1"/>
      <sheetData sheetId="25756" refreshError="1"/>
      <sheetData sheetId="25757" refreshError="1"/>
      <sheetData sheetId="25758" refreshError="1"/>
      <sheetData sheetId="25759" refreshError="1"/>
      <sheetData sheetId="25760" refreshError="1"/>
      <sheetData sheetId="25761" refreshError="1"/>
      <sheetData sheetId="25762" refreshError="1"/>
      <sheetData sheetId="25763" refreshError="1"/>
      <sheetData sheetId="25764" refreshError="1"/>
      <sheetData sheetId="25765" refreshError="1"/>
      <sheetData sheetId="25766" refreshError="1"/>
      <sheetData sheetId="25767" refreshError="1"/>
      <sheetData sheetId="25768" refreshError="1"/>
      <sheetData sheetId="25769" refreshError="1"/>
      <sheetData sheetId="25770" refreshError="1"/>
      <sheetData sheetId="25771" refreshError="1"/>
      <sheetData sheetId="25772" refreshError="1"/>
      <sheetData sheetId="25773" refreshError="1"/>
      <sheetData sheetId="25774" refreshError="1"/>
      <sheetData sheetId="25775" refreshError="1"/>
      <sheetData sheetId="25776" refreshError="1"/>
      <sheetData sheetId="25777" refreshError="1"/>
      <sheetData sheetId="25778" refreshError="1"/>
      <sheetData sheetId="25779" refreshError="1"/>
      <sheetData sheetId="25780" refreshError="1"/>
      <sheetData sheetId="25781" refreshError="1"/>
      <sheetData sheetId="25782" refreshError="1"/>
      <sheetData sheetId="25783" refreshError="1"/>
      <sheetData sheetId="25784" refreshError="1"/>
      <sheetData sheetId="25785" refreshError="1"/>
      <sheetData sheetId="25786" refreshError="1"/>
      <sheetData sheetId="25787" refreshError="1"/>
      <sheetData sheetId="25788" refreshError="1"/>
      <sheetData sheetId="25789" refreshError="1"/>
      <sheetData sheetId="25790" refreshError="1"/>
      <sheetData sheetId="25791" refreshError="1"/>
      <sheetData sheetId="25792" refreshError="1"/>
      <sheetData sheetId="25793" refreshError="1"/>
      <sheetData sheetId="25794" refreshError="1"/>
      <sheetData sheetId="25795" refreshError="1"/>
      <sheetData sheetId="25796" refreshError="1"/>
      <sheetData sheetId="25797" refreshError="1"/>
      <sheetData sheetId="25798" refreshError="1"/>
      <sheetData sheetId="25799" refreshError="1"/>
      <sheetData sheetId="25800" refreshError="1"/>
      <sheetData sheetId="25801" refreshError="1"/>
      <sheetData sheetId="25802" refreshError="1"/>
      <sheetData sheetId="25803" refreshError="1"/>
      <sheetData sheetId="25804" refreshError="1"/>
      <sheetData sheetId="25805" refreshError="1"/>
      <sheetData sheetId="25806" refreshError="1"/>
      <sheetData sheetId="25807" refreshError="1"/>
      <sheetData sheetId="25808" refreshError="1"/>
      <sheetData sheetId="25809" refreshError="1"/>
      <sheetData sheetId="25810" refreshError="1"/>
      <sheetData sheetId="25811" refreshError="1"/>
      <sheetData sheetId="25812" refreshError="1"/>
      <sheetData sheetId="25813" refreshError="1"/>
      <sheetData sheetId="25814" refreshError="1"/>
      <sheetData sheetId="25815" refreshError="1"/>
      <sheetData sheetId="25816" refreshError="1"/>
      <sheetData sheetId="25817" refreshError="1"/>
      <sheetData sheetId="25818" refreshError="1"/>
      <sheetData sheetId="25819" refreshError="1"/>
      <sheetData sheetId="25820" refreshError="1"/>
      <sheetData sheetId="25821" refreshError="1"/>
      <sheetData sheetId="25822" refreshError="1"/>
      <sheetData sheetId="25823" refreshError="1"/>
      <sheetData sheetId="25824" refreshError="1"/>
      <sheetData sheetId="25825" refreshError="1"/>
      <sheetData sheetId="25826" refreshError="1"/>
      <sheetData sheetId="25827" refreshError="1"/>
      <sheetData sheetId="25828" refreshError="1"/>
      <sheetData sheetId="25829" refreshError="1"/>
      <sheetData sheetId="25830" refreshError="1"/>
      <sheetData sheetId="25831" refreshError="1"/>
      <sheetData sheetId="25832" refreshError="1"/>
      <sheetData sheetId="25833" refreshError="1"/>
      <sheetData sheetId="25834" refreshError="1"/>
      <sheetData sheetId="25835" refreshError="1"/>
      <sheetData sheetId="25836" refreshError="1"/>
      <sheetData sheetId="25837" refreshError="1"/>
      <sheetData sheetId="25838" refreshError="1"/>
      <sheetData sheetId="25839" refreshError="1"/>
      <sheetData sheetId="25840" refreshError="1"/>
      <sheetData sheetId="25841" refreshError="1"/>
      <sheetData sheetId="25842" refreshError="1"/>
      <sheetData sheetId="25843" refreshError="1"/>
      <sheetData sheetId="25844" refreshError="1"/>
      <sheetData sheetId="25845" refreshError="1"/>
      <sheetData sheetId="25846" refreshError="1"/>
      <sheetData sheetId="25847" refreshError="1"/>
      <sheetData sheetId="25848" refreshError="1"/>
      <sheetData sheetId="25849" refreshError="1"/>
      <sheetData sheetId="25850" refreshError="1"/>
      <sheetData sheetId="25851" refreshError="1"/>
      <sheetData sheetId="25852" refreshError="1"/>
      <sheetData sheetId="25853" refreshError="1"/>
      <sheetData sheetId="25854" refreshError="1"/>
      <sheetData sheetId="25855" refreshError="1"/>
      <sheetData sheetId="25856" refreshError="1"/>
      <sheetData sheetId="25857" refreshError="1"/>
      <sheetData sheetId="25858" refreshError="1"/>
      <sheetData sheetId="25859" refreshError="1"/>
      <sheetData sheetId="25860" refreshError="1"/>
      <sheetData sheetId="25861" refreshError="1"/>
      <sheetData sheetId="25862" refreshError="1"/>
      <sheetData sheetId="25863" refreshError="1"/>
      <sheetData sheetId="25864" refreshError="1"/>
      <sheetData sheetId="25865" refreshError="1"/>
      <sheetData sheetId="25866" refreshError="1"/>
      <sheetData sheetId="25867" refreshError="1"/>
      <sheetData sheetId="25868" refreshError="1"/>
      <sheetData sheetId="25869" refreshError="1"/>
      <sheetData sheetId="25870" refreshError="1"/>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efreshError="1"/>
      <sheetData sheetId="25911" refreshError="1"/>
      <sheetData sheetId="25912" refreshError="1"/>
      <sheetData sheetId="25913" refreshError="1"/>
      <sheetData sheetId="25914" refreshError="1"/>
      <sheetData sheetId="25915" refreshError="1"/>
      <sheetData sheetId="25916" refreshError="1"/>
      <sheetData sheetId="25917" refreshError="1"/>
      <sheetData sheetId="25918" refreshError="1"/>
      <sheetData sheetId="25919" refreshError="1"/>
      <sheetData sheetId="25920" refreshError="1"/>
      <sheetData sheetId="25921" refreshError="1"/>
      <sheetData sheetId="25922" refreshError="1"/>
      <sheetData sheetId="25923" refreshError="1"/>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efreshError="1"/>
      <sheetData sheetId="25941" refreshError="1"/>
      <sheetData sheetId="25942" refreshError="1"/>
      <sheetData sheetId="25943" refreshError="1"/>
      <sheetData sheetId="25944" refreshError="1"/>
      <sheetData sheetId="25945" refreshError="1"/>
      <sheetData sheetId="25946" refreshError="1"/>
      <sheetData sheetId="25947" refreshError="1"/>
      <sheetData sheetId="25948" refreshError="1"/>
      <sheetData sheetId="25949" refreshError="1"/>
      <sheetData sheetId="25950" refreshError="1"/>
      <sheetData sheetId="25951" refreshError="1"/>
      <sheetData sheetId="25952" refreshError="1"/>
      <sheetData sheetId="25953" refreshError="1"/>
      <sheetData sheetId="25954" refreshError="1"/>
      <sheetData sheetId="25955" refreshError="1"/>
      <sheetData sheetId="25956" refreshError="1"/>
      <sheetData sheetId="25957" refreshError="1"/>
      <sheetData sheetId="25958" refreshError="1"/>
      <sheetData sheetId="25959" refreshError="1"/>
      <sheetData sheetId="25960" refreshError="1"/>
      <sheetData sheetId="25961" refreshError="1"/>
      <sheetData sheetId="25962" refreshError="1"/>
      <sheetData sheetId="25963" refreshError="1"/>
      <sheetData sheetId="25964" refreshError="1"/>
      <sheetData sheetId="25965" refreshError="1"/>
      <sheetData sheetId="25966" refreshError="1"/>
      <sheetData sheetId="25967" refreshError="1"/>
      <sheetData sheetId="25968" refreshError="1"/>
      <sheetData sheetId="25969" refreshError="1"/>
      <sheetData sheetId="25970" refreshError="1"/>
      <sheetData sheetId="25971" refreshError="1"/>
      <sheetData sheetId="25972" refreshError="1"/>
      <sheetData sheetId="25973" refreshError="1"/>
      <sheetData sheetId="25974" refreshError="1"/>
      <sheetData sheetId="25975" refreshError="1"/>
      <sheetData sheetId="25976" refreshError="1"/>
      <sheetData sheetId="25977" refreshError="1"/>
      <sheetData sheetId="25978" refreshError="1"/>
      <sheetData sheetId="25979" refreshError="1"/>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refreshError="1"/>
      <sheetData sheetId="25989" refreshError="1"/>
      <sheetData sheetId="25990" refreshError="1"/>
      <sheetData sheetId="25991" refreshError="1"/>
      <sheetData sheetId="25992" refreshError="1"/>
      <sheetData sheetId="25993" refreshError="1"/>
      <sheetData sheetId="25994" refreshError="1"/>
      <sheetData sheetId="25995" refreshError="1"/>
      <sheetData sheetId="25996" refreshError="1"/>
      <sheetData sheetId="25997" refreshError="1"/>
      <sheetData sheetId="25998" refreshError="1"/>
      <sheetData sheetId="25999" refreshError="1"/>
      <sheetData sheetId="26000" refreshError="1"/>
      <sheetData sheetId="26001" refreshError="1"/>
      <sheetData sheetId="26002" refreshError="1"/>
      <sheetData sheetId="26003" refreshError="1"/>
      <sheetData sheetId="26004" refreshError="1"/>
      <sheetData sheetId="26005" refreshError="1"/>
      <sheetData sheetId="26006" refreshError="1"/>
      <sheetData sheetId="26007" refreshError="1"/>
      <sheetData sheetId="26008" refreshError="1"/>
      <sheetData sheetId="26009" refreshError="1"/>
      <sheetData sheetId="26010" refreshError="1"/>
      <sheetData sheetId="26011" refreshError="1"/>
      <sheetData sheetId="26012" refreshError="1"/>
      <sheetData sheetId="26013" refreshError="1"/>
      <sheetData sheetId="26014" refreshError="1"/>
      <sheetData sheetId="26015" refreshError="1"/>
      <sheetData sheetId="26016" refreshError="1"/>
      <sheetData sheetId="26017" refreshError="1"/>
      <sheetData sheetId="26018" refreshError="1"/>
      <sheetData sheetId="26019" refreshError="1"/>
      <sheetData sheetId="26020" refreshError="1"/>
      <sheetData sheetId="26021" refreshError="1"/>
      <sheetData sheetId="26022" refreshError="1"/>
      <sheetData sheetId="26023" refreshError="1"/>
      <sheetData sheetId="26024" refreshError="1"/>
      <sheetData sheetId="26025" refreshError="1"/>
      <sheetData sheetId="26026" refreshError="1"/>
      <sheetData sheetId="26027" refreshError="1"/>
      <sheetData sheetId="26028" refreshError="1"/>
      <sheetData sheetId="26029" refreshError="1"/>
      <sheetData sheetId="26030" refreshError="1"/>
      <sheetData sheetId="26031" refreshError="1"/>
      <sheetData sheetId="26032" refreshError="1"/>
      <sheetData sheetId="26033" refreshError="1"/>
      <sheetData sheetId="26034" refreshError="1"/>
      <sheetData sheetId="26035" refreshError="1"/>
      <sheetData sheetId="26036" refreshError="1"/>
      <sheetData sheetId="26037" refreshError="1"/>
      <sheetData sheetId="26038" refreshError="1"/>
      <sheetData sheetId="26039" refreshError="1"/>
      <sheetData sheetId="26040" refreshError="1"/>
      <sheetData sheetId="26041" refreshError="1"/>
      <sheetData sheetId="26042" refreshError="1"/>
      <sheetData sheetId="26043" refreshError="1"/>
      <sheetData sheetId="26044" refreshError="1"/>
      <sheetData sheetId="26045" refreshError="1"/>
      <sheetData sheetId="26046" refreshError="1"/>
      <sheetData sheetId="26047" refreshError="1"/>
      <sheetData sheetId="26048" refreshError="1"/>
      <sheetData sheetId="26049" refreshError="1"/>
      <sheetData sheetId="26050" refreshError="1"/>
      <sheetData sheetId="26051" refreshError="1"/>
      <sheetData sheetId="26052" refreshError="1"/>
      <sheetData sheetId="26053" refreshError="1"/>
      <sheetData sheetId="26054" refreshError="1"/>
      <sheetData sheetId="26055" refreshError="1"/>
      <sheetData sheetId="26056" refreshError="1"/>
      <sheetData sheetId="26057" refreshError="1"/>
      <sheetData sheetId="26058" refreshError="1"/>
      <sheetData sheetId="26059" refreshError="1"/>
      <sheetData sheetId="26060" refreshError="1"/>
      <sheetData sheetId="26061" refreshError="1"/>
      <sheetData sheetId="26062" refreshError="1"/>
      <sheetData sheetId="26063" refreshError="1"/>
      <sheetData sheetId="26064" refreshError="1"/>
      <sheetData sheetId="26065" refreshError="1"/>
      <sheetData sheetId="26066" refreshError="1"/>
      <sheetData sheetId="26067" refreshError="1"/>
      <sheetData sheetId="26068" refreshError="1"/>
      <sheetData sheetId="26069" refreshError="1"/>
      <sheetData sheetId="26070" refreshError="1"/>
      <sheetData sheetId="26071" refreshError="1"/>
      <sheetData sheetId="26072" refreshError="1"/>
      <sheetData sheetId="26073" refreshError="1"/>
      <sheetData sheetId="26074" refreshError="1"/>
      <sheetData sheetId="26075" refreshError="1"/>
      <sheetData sheetId="26076" refreshError="1"/>
      <sheetData sheetId="26077" refreshError="1"/>
      <sheetData sheetId="26078" refreshError="1"/>
      <sheetData sheetId="26079" refreshError="1"/>
      <sheetData sheetId="26080" refreshError="1"/>
      <sheetData sheetId="26081" refreshError="1"/>
      <sheetData sheetId="26082" refreshError="1"/>
      <sheetData sheetId="26083" refreshError="1"/>
      <sheetData sheetId="26084" refreshError="1"/>
      <sheetData sheetId="26085" refreshError="1"/>
      <sheetData sheetId="26086" refreshError="1"/>
      <sheetData sheetId="26087" refreshError="1"/>
      <sheetData sheetId="26088" refreshError="1"/>
      <sheetData sheetId="26089" refreshError="1"/>
      <sheetData sheetId="26090" refreshError="1"/>
      <sheetData sheetId="26091" refreshError="1"/>
      <sheetData sheetId="26092" refreshError="1"/>
      <sheetData sheetId="26093" refreshError="1"/>
      <sheetData sheetId="26094" refreshError="1"/>
      <sheetData sheetId="26095" refreshError="1"/>
      <sheetData sheetId="26096" refreshError="1"/>
      <sheetData sheetId="26097" refreshError="1"/>
      <sheetData sheetId="26098" refreshError="1"/>
      <sheetData sheetId="26099" refreshError="1"/>
      <sheetData sheetId="26100" refreshError="1"/>
      <sheetData sheetId="26101" refreshError="1"/>
      <sheetData sheetId="26102" refreshError="1"/>
      <sheetData sheetId="26103" refreshError="1"/>
      <sheetData sheetId="26104" refreshError="1"/>
      <sheetData sheetId="26105" refreshError="1"/>
      <sheetData sheetId="26106" refreshError="1"/>
      <sheetData sheetId="26107" refreshError="1"/>
      <sheetData sheetId="26108" refreshError="1"/>
      <sheetData sheetId="26109" refreshError="1"/>
      <sheetData sheetId="26110" refreshError="1"/>
      <sheetData sheetId="26111" refreshError="1"/>
      <sheetData sheetId="26112" refreshError="1"/>
      <sheetData sheetId="26113" refreshError="1"/>
      <sheetData sheetId="26114" refreshError="1"/>
      <sheetData sheetId="26115" refreshError="1"/>
      <sheetData sheetId="26116" refreshError="1"/>
      <sheetData sheetId="26117" refreshError="1"/>
      <sheetData sheetId="26118" refreshError="1"/>
      <sheetData sheetId="26119" refreshError="1"/>
      <sheetData sheetId="26120" refreshError="1"/>
      <sheetData sheetId="26121" refreshError="1"/>
      <sheetData sheetId="26122" refreshError="1"/>
      <sheetData sheetId="26123" refreshError="1"/>
      <sheetData sheetId="26124" refreshError="1"/>
      <sheetData sheetId="26125" refreshError="1"/>
      <sheetData sheetId="26126" refreshError="1"/>
      <sheetData sheetId="26127" refreshError="1"/>
      <sheetData sheetId="26128" refreshError="1"/>
      <sheetData sheetId="26129" refreshError="1"/>
      <sheetData sheetId="26130" refreshError="1"/>
      <sheetData sheetId="26131" refreshError="1"/>
      <sheetData sheetId="26132" refreshError="1"/>
      <sheetData sheetId="26133" refreshError="1"/>
      <sheetData sheetId="26134" refreshError="1"/>
      <sheetData sheetId="26135" refreshError="1"/>
      <sheetData sheetId="26136" refreshError="1"/>
      <sheetData sheetId="26137" refreshError="1"/>
      <sheetData sheetId="26138" refreshError="1"/>
      <sheetData sheetId="26139" refreshError="1"/>
      <sheetData sheetId="26140" refreshError="1"/>
      <sheetData sheetId="26141" refreshError="1"/>
      <sheetData sheetId="26142" refreshError="1"/>
      <sheetData sheetId="26143" refreshError="1"/>
      <sheetData sheetId="26144" refreshError="1"/>
      <sheetData sheetId="26145" refreshError="1"/>
      <sheetData sheetId="26146" refreshError="1"/>
      <sheetData sheetId="26147" refreshError="1"/>
      <sheetData sheetId="26148" refreshError="1"/>
      <sheetData sheetId="26149" refreshError="1"/>
      <sheetData sheetId="26150" refreshError="1"/>
      <sheetData sheetId="26151" refreshError="1"/>
      <sheetData sheetId="26152" refreshError="1"/>
      <sheetData sheetId="26153" refreshError="1"/>
      <sheetData sheetId="26154" refreshError="1"/>
      <sheetData sheetId="26155" refreshError="1"/>
      <sheetData sheetId="26156" refreshError="1"/>
      <sheetData sheetId="26157" refreshError="1"/>
      <sheetData sheetId="26158" refreshError="1"/>
      <sheetData sheetId="26159" refreshError="1"/>
      <sheetData sheetId="26160" refreshError="1"/>
      <sheetData sheetId="26161" refreshError="1"/>
      <sheetData sheetId="26162" refreshError="1"/>
      <sheetData sheetId="26163" refreshError="1"/>
      <sheetData sheetId="26164" refreshError="1"/>
      <sheetData sheetId="26165" refreshError="1"/>
      <sheetData sheetId="26166" refreshError="1"/>
      <sheetData sheetId="26167" refreshError="1"/>
      <sheetData sheetId="26168" refreshError="1"/>
      <sheetData sheetId="26169" refreshError="1"/>
      <sheetData sheetId="26170" refreshError="1"/>
      <sheetData sheetId="26171" refreshError="1"/>
      <sheetData sheetId="26172" refreshError="1"/>
      <sheetData sheetId="26173" refreshError="1"/>
      <sheetData sheetId="26174" refreshError="1"/>
      <sheetData sheetId="26175" refreshError="1"/>
      <sheetData sheetId="26176" refreshError="1"/>
      <sheetData sheetId="26177" refreshError="1"/>
      <sheetData sheetId="26178" refreshError="1"/>
      <sheetData sheetId="26179" refreshError="1"/>
      <sheetData sheetId="26180" refreshError="1"/>
      <sheetData sheetId="26181" refreshError="1"/>
      <sheetData sheetId="26182" refreshError="1"/>
      <sheetData sheetId="26183" refreshError="1"/>
      <sheetData sheetId="26184" refreshError="1"/>
      <sheetData sheetId="26185" refreshError="1"/>
      <sheetData sheetId="26186" refreshError="1"/>
      <sheetData sheetId="26187" refreshError="1"/>
      <sheetData sheetId="26188" refreshError="1"/>
      <sheetData sheetId="26189" refreshError="1"/>
      <sheetData sheetId="26190" refreshError="1"/>
      <sheetData sheetId="26191" refreshError="1"/>
      <sheetData sheetId="26192" refreshError="1"/>
      <sheetData sheetId="26193" refreshError="1"/>
      <sheetData sheetId="26194" refreshError="1"/>
      <sheetData sheetId="26195" refreshError="1"/>
      <sheetData sheetId="26196" refreshError="1"/>
      <sheetData sheetId="26197" refreshError="1"/>
      <sheetData sheetId="26198" refreshError="1"/>
      <sheetData sheetId="26199" refreshError="1"/>
      <sheetData sheetId="26200" refreshError="1"/>
      <sheetData sheetId="26201" refreshError="1"/>
      <sheetData sheetId="26202" refreshError="1"/>
      <sheetData sheetId="26203" refreshError="1"/>
      <sheetData sheetId="26204" refreshError="1"/>
      <sheetData sheetId="26205" refreshError="1"/>
      <sheetData sheetId="26206" refreshError="1"/>
      <sheetData sheetId="26207" refreshError="1"/>
      <sheetData sheetId="26208" refreshError="1"/>
      <sheetData sheetId="26209" refreshError="1"/>
      <sheetData sheetId="26210" refreshError="1"/>
      <sheetData sheetId="26211" refreshError="1"/>
      <sheetData sheetId="26212" refreshError="1"/>
      <sheetData sheetId="26213" refreshError="1"/>
      <sheetData sheetId="26214" refreshError="1"/>
      <sheetData sheetId="26215" refreshError="1"/>
      <sheetData sheetId="26216" refreshError="1"/>
      <sheetData sheetId="26217" refreshError="1"/>
      <sheetData sheetId="26218" refreshError="1"/>
      <sheetData sheetId="26219" refreshError="1"/>
      <sheetData sheetId="26220" refreshError="1"/>
      <sheetData sheetId="26221" refreshError="1"/>
      <sheetData sheetId="26222" refreshError="1"/>
      <sheetData sheetId="26223" refreshError="1"/>
      <sheetData sheetId="26224" refreshError="1"/>
      <sheetData sheetId="26225" refreshError="1"/>
      <sheetData sheetId="26226" refreshError="1"/>
      <sheetData sheetId="26227" refreshError="1"/>
      <sheetData sheetId="26228" refreshError="1"/>
      <sheetData sheetId="26229" refreshError="1"/>
      <sheetData sheetId="26230" refreshError="1"/>
      <sheetData sheetId="26231" refreshError="1"/>
      <sheetData sheetId="26232" refreshError="1"/>
      <sheetData sheetId="26233" refreshError="1"/>
      <sheetData sheetId="26234" refreshError="1"/>
      <sheetData sheetId="26235" refreshError="1"/>
      <sheetData sheetId="26236" refreshError="1"/>
      <sheetData sheetId="26237" refreshError="1"/>
      <sheetData sheetId="26238" refreshError="1"/>
      <sheetData sheetId="26239" refreshError="1"/>
      <sheetData sheetId="26240" refreshError="1"/>
      <sheetData sheetId="26241" refreshError="1"/>
      <sheetData sheetId="26242" refreshError="1"/>
      <sheetData sheetId="26243" refreshError="1"/>
      <sheetData sheetId="26244" refreshError="1"/>
      <sheetData sheetId="26245" refreshError="1"/>
      <sheetData sheetId="26246" refreshError="1"/>
      <sheetData sheetId="26247" refreshError="1"/>
      <sheetData sheetId="26248" refreshError="1"/>
      <sheetData sheetId="26249" refreshError="1"/>
      <sheetData sheetId="26250" refreshError="1"/>
      <sheetData sheetId="26251" refreshError="1"/>
      <sheetData sheetId="26252" refreshError="1"/>
      <sheetData sheetId="26253" refreshError="1"/>
      <sheetData sheetId="26254" refreshError="1"/>
      <sheetData sheetId="26255" refreshError="1"/>
      <sheetData sheetId="26256" refreshError="1"/>
      <sheetData sheetId="26257" refreshError="1"/>
      <sheetData sheetId="26258" refreshError="1"/>
      <sheetData sheetId="26259" refreshError="1"/>
      <sheetData sheetId="26260" refreshError="1"/>
      <sheetData sheetId="26261" refreshError="1"/>
      <sheetData sheetId="26262" refreshError="1"/>
      <sheetData sheetId="26263" refreshError="1"/>
      <sheetData sheetId="26264" refreshError="1"/>
      <sheetData sheetId="26265" refreshError="1"/>
      <sheetData sheetId="26266" refreshError="1"/>
      <sheetData sheetId="26267" refreshError="1"/>
      <sheetData sheetId="26268" refreshError="1"/>
      <sheetData sheetId="26269" refreshError="1"/>
      <sheetData sheetId="26270" refreshError="1"/>
      <sheetData sheetId="26271" refreshError="1"/>
      <sheetData sheetId="26272" refreshError="1"/>
      <sheetData sheetId="26273" refreshError="1"/>
      <sheetData sheetId="26274" refreshError="1"/>
      <sheetData sheetId="26275" refreshError="1"/>
      <sheetData sheetId="26276" refreshError="1"/>
      <sheetData sheetId="26277" refreshError="1"/>
      <sheetData sheetId="26278" refreshError="1"/>
      <sheetData sheetId="26279" refreshError="1"/>
      <sheetData sheetId="26280" refreshError="1"/>
      <sheetData sheetId="26281" refreshError="1"/>
      <sheetData sheetId="26282" refreshError="1"/>
      <sheetData sheetId="26283" refreshError="1"/>
      <sheetData sheetId="26284" refreshError="1"/>
      <sheetData sheetId="26285" refreshError="1"/>
      <sheetData sheetId="26286" refreshError="1"/>
      <sheetData sheetId="26287" refreshError="1"/>
      <sheetData sheetId="26288" refreshError="1"/>
      <sheetData sheetId="26289" refreshError="1"/>
      <sheetData sheetId="26290" refreshError="1"/>
      <sheetData sheetId="26291" refreshError="1"/>
      <sheetData sheetId="26292" refreshError="1"/>
      <sheetData sheetId="26293" refreshError="1"/>
      <sheetData sheetId="26294" refreshError="1"/>
      <sheetData sheetId="26295" refreshError="1"/>
      <sheetData sheetId="26296" refreshError="1"/>
      <sheetData sheetId="26297" refreshError="1"/>
      <sheetData sheetId="26298" refreshError="1"/>
      <sheetData sheetId="26299" refreshError="1"/>
      <sheetData sheetId="26300" refreshError="1"/>
      <sheetData sheetId="26301" refreshError="1"/>
      <sheetData sheetId="26302" refreshError="1"/>
      <sheetData sheetId="26303" refreshError="1"/>
      <sheetData sheetId="26304" refreshError="1"/>
      <sheetData sheetId="26305" refreshError="1"/>
      <sheetData sheetId="26306" refreshError="1"/>
      <sheetData sheetId="26307" refreshError="1"/>
      <sheetData sheetId="26308" refreshError="1"/>
      <sheetData sheetId="26309" refreshError="1"/>
      <sheetData sheetId="26310" refreshError="1"/>
      <sheetData sheetId="26311" refreshError="1"/>
      <sheetData sheetId="26312" refreshError="1"/>
      <sheetData sheetId="26313" refreshError="1"/>
      <sheetData sheetId="26314" refreshError="1"/>
      <sheetData sheetId="26315" refreshError="1"/>
      <sheetData sheetId="26316" refreshError="1"/>
      <sheetData sheetId="26317" refreshError="1"/>
      <sheetData sheetId="26318" refreshError="1"/>
      <sheetData sheetId="26319" refreshError="1"/>
      <sheetData sheetId="26320" refreshError="1"/>
      <sheetData sheetId="26321" refreshError="1"/>
      <sheetData sheetId="26322" refreshError="1"/>
      <sheetData sheetId="26323" refreshError="1"/>
      <sheetData sheetId="26324" refreshError="1"/>
      <sheetData sheetId="26325" refreshError="1"/>
      <sheetData sheetId="26326" refreshError="1"/>
      <sheetData sheetId="26327" refreshError="1"/>
      <sheetData sheetId="26328" refreshError="1"/>
      <sheetData sheetId="26329" refreshError="1"/>
      <sheetData sheetId="26330" refreshError="1"/>
      <sheetData sheetId="26331" refreshError="1"/>
      <sheetData sheetId="26332" refreshError="1"/>
      <sheetData sheetId="26333" refreshError="1"/>
      <sheetData sheetId="26334" refreshError="1"/>
      <sheetData sheetId="26335" refreshError="1"/>
      <sheetData sheetId="26336" refreshError="1"/>
      <sheetData sheetId="26337" refreshError="1"/>
      <sheetData sheetId="26338" refreshError="1"/>
      <sheetData sheetId="26339" refreshError="1"/>
      <sheetData sheetId="26340" refreshError="1"/>
      <sheetData sheetId="26341" refreshError="1"/>
      <sheetData sheetId="26342" refreshError="1"/>
      <sheetData sheetId="26343" refreshError="1"/>
      <sheetData sheetId="26344" refreshError="1"/>
      <sheetData sheetId="26345" refreshError="1"/>
      <sheetData sheetId="26346" refreshError="1"/>
      <sheetData sheetId="26347" refreshError="1"/>
      <sheetData sheetId="26348" refreshError="1"/>
      <sheetData sheetId="26349" refreshError="1"/>
      <sheetData sheetId="26350" refreshError="1"/>
      <sheetData sheetId="26351" refreshError="1"/>
      <sheetData sheetId="26352" refreshError="1"/>
      <sheetData sheetId="26353" refreshError="1"/>
      <sheetData sheetId="26354" refreshError="1"/>
      <sheetData sheetId="26355" refreshError="1"/>
      <sheetData sheetId="26356" refreshError="1"/>
      <sheetData sheetId="26357" refreshError="1"/>
      <sheetData sheetId="26358" refreshError="1"/>
      <sheetData sheetId="26359" refreshError="1"/>
      <sheetData sheetId="26360" refreshError="1"/>
      <sheetData sheetId="26361" refreshError="1"/>
      <sheetData sheetId="26362" refreshError="1"/>
      <sheetData sheetId="26363" refreshError="1"/>
      <sheetData sheetId="26364" refreshError="1"/>
      <sheetData sheetId="26365" refreshError="1"/>
      <sheetData sheetId="26366" refreshError="1"/>
      <sheetData sheetId="26367" refreshError="1"/>
      <sheetData sheetId="26368" refreshError="1"/>
      <sheetData sheetId="26369" refreshError="1"/>
      <sheetData sheetId="26370" refreshError="1"/>
      <sheetData sheetId="26371" refreshError="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efreshError="1"/>
      <sheetData sheetId="26380" refreshError="1"/>
      <sheetData sheetId="26381" refreshError="1"/>
      <sheetData sheetId="26382" refreshError="1"/>
      <sheetData sheetId="26383" refreshError="1"/>
      <sheetData sheetId="26384" refreshError="1"/>
      <sheetData sheetId="26385" refreshError="1"/>
      <sheetData sheetId="26386" refreshError="1"/>
      <sheetData sheetId="26387" refreshError="1"/>
      <sheetData sheetId="26388" refreshError="1"/>
      <sheetData sheetId="26389" refreshError="1"/>
      <sheetData sheetId="26390" refreshError="1"/>
      <sheetData sheetId="26391" refreshError="1"/>
      <sheetData sheetId="26392" refreshError="1"/>
      <sheetData sheetId="26393" refreshError="1"/>
      <sheetData sheetId="26394" refreshError="1"/>
      <sheetData sheetId="26395" refreshError="1"/>
      <sheetData sheetId="26396" refreshError="1"/>
      <sheetData sheetId="26397" refreshError="1"/>
      <sheetData sheetId="26398" refreshError="1"/>
      <sheetData sheetId="26399" refreshError="1"/>
      <sheetData sheetId="26400" refreshError="1"/>
      <sheetData sheetId="26401" refreshError="1"/>
      <sheetData sheetId="26402" refreshError="1"/>
      <sheetData sheetId="26403" refreshError="1"/>
      <sheetData sheetId="26404" refreshError="1"/>
      <sheetData sheetId="26405" refreshError="1"/>
      <sheetData sheetId="26406" refreshError="1"/>
      <sheetData sheetId="26407" refreshError="1"/>
      <sheetData sheetId="26408" refreshError="1"/>
      <sheetData sheetId="26409" refreshError="1"/>
      <sheetData sheetId="26410" refreshError="1"/>
      <sheetData sheetId="26411" refreshError="1"/>
      <sheetData sheetId="26412" refreshError="1"/>
      <sheetData sheetId="26413" refreshError="1"/>
      <sheetData sheetId="26414" refreshError="1"/>
      <sheetData sheetId="26415" refreshError="1"/>
      <sheetData sheetId="26416" refreshError="1"/>
      <sheetData sheetId="26417" refreshError="1"/>
      <sheetData sheetId="26418" refreshError="1"/>
      <sheetData sheetId="26419" refreshError="1"/>
      <sheetData sheetId="26420" refreshError="1"/>
      <sheetData sheetId="26421" refreshError="1"/>
      <sheetData sheetId="26422" refreshError="1"/>
      <sheetData sheetId="26423" refreshError="1"/>
      <sheetData sheetId="26424" refreshError="1"/>
      <sheetData sheetId="26425" refreshError="1"/>
      <sheetData sheetId="26426" refreshError="1"/>
      <sheetData sheetId="26427" refreshError="1"/>
      <sheetData sheetId="26428" refreshError="1"/>
      <sheetData sheetId="26429" refreshError="1"/>
      <sheetData sheetId="26430" refreshError="1"/>
      <sheetData sheetId="26431" refreshError="1"/>
      <sheetData sheetId="26432" refreshError="1"/>
      <sheetData sheetId="26433" refreshError="1"/>
      <sheetData sheetId="26434" refreshError="1"/>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refreshError="1"/>
      <sheetData sheetId="26448" refreshError="1"/>
      <sheetData sheetId="26449" refreshError="1"/>
      <sheetData sheetId="26450" refreshError="1"/>
      <sheetData sheetId="26451" refreshError="1"/>
      <sheetData sheetId="26452" refreshError="1"/>
      <sheetData sheetId="26453" refreshError="1"/>
      <sheetData sheetId="26454" refreshError="1"/>
      <sheetData sheetId="26455" refreshError="1"/>
      <sheetData sheetId="26456" refreshError="1"/>
      <sheetData sheetId="26457" refreshError="1"/>
      <sheetData sheetId="26458" refreshError="1"/>
      <sheetData sheetId="26459" refreshError="1"/>
      <sheetData sheetId="26460" refreshError="1"/>
      <sheetData sheetId="26461" refreshError="1"/>
      <sheetData sheetId="26462" refreshError="1"/>
      <sheetData sheetId="26463" refreshError="1"/>
      <sheetData sheetId="26464" refreshError="1"/>
      <sheetData sheetId="26465" refreshError="1"/>
      <sheetData sheetId="26466" refreshError="1"/>
      <sheetData sheetId="26467" refreshError="1"/>
      <sheetData sheetId="26468" refreshError="1"/>
      <sheetData sheetId="26469" refreshError="1"/>
      <sheetData sheetId="26470" refreshError="1"/>
      <sheetData sheetId="26471" refreshError="1"/>
      <sheetData sheetId="26472" refreshError="1"/>
      <sheetData sheetId="26473" refreshError="1"/>
      <sheetData sheetId="26474" refreshError="1"/>
      <sheetData sheetId="26475" refreshError="1"/>
      <sheetData sheetId="26476" refreshError="1"/>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efreshError="1"/>
      <sheetData sheetId="26496" refreshError="1"/>
      <sheetData sheetId="26497" refreshError="1"/>
      <sheetData sheetId="26498" refreshError="1"/>
      <sheetData sheetId="26499" refreshError="1"/>
      <sheetData sheetId="26500" refreshError="1"/>
      <sheetData sheetId="26501" refreshError="1"/>
      <sheetData sheetId="26502" refreshError="1"/>
      <sheetData sheetId="26503" refreshError="1"/>
      <sheetData sheetId="26504" refreshError="1"/>
      <sheetData sheetId="26505" refreshError="1"/>
      <sheetData sheetId="26506" refreshError="1"/>
      <sheetData sheetId="26507" refreshError="1"/>
      <sheetData sheetId="26508" refreshError="1"/>
      <sheetData sheetId="26509" refreshError="1"/>
      <sheetData sheetId="26510" refreshError="1"/>
      <sheetData sheetId="26511" refreshError="1"/>
      <sheetData sheetId="26512" refreshError="1"/>
      <sheetData sheetId="26513" refreshError="1"/>
      <sheetData sheetId="26514" refreshError="1"/>
      <sheetData sheetId="26515" refreshError="1"/>
      <sheetData sheetId="26516" refreshError="1"/>
      <sheetData sheetId="26517" refreshError="1"/>
      <sheetData sheetId="26518" refreshError="1"/>
      <sheetData sheetId="26519" refreshError="1"/>
      <sheetData sheetId="26520" refreshError="1"/>
      <sheetData sheetId="26521" refreshError="1"/>
      <sheetData sheetId="26522" refreshError="1"/>
      <sheetData sheetId="26523" refreshError="1"/>
      <sheetData sheetId="26524" refreshError="1"/>
      <sheetData sheetId="26525" refreshError="1"/>
      <sheetData sheetId="26526" refreshError="1"/>
      <sheetData sheetId="26527" refreshError="1"/>
      <sheetData sheetId="26528" refreshError="1"/>
      <sheetData sheetId="26529" refreshError="1"/>
      <sheetData sheetId="26530" refreshError="1"/>
      <sheetData sheetId="26531" refreshError="1"/>
      <sheetData sheetId="26532" refreshError="1"/>
      <sheetData sheetId="26533" refreshError="1"/>
      <sheetData sheetId="26534" refreshError="1"/>
      <sheetData sheetId="26535" refreshError="1"/>
      <sheetData sheetId="26536" refreshError="1"/>
      <sheetData sheetId="26537" refreshError="1"/>
      <sheetData sheetId="26538" refreshError="1"/>
      <sheetData sheetId="26539" refreshError="1"/>
      <sheetData sheetId="26540" refreshError="1"/>
      <sheetData sheetId="26541" refreshError="1"/>
      <sheetData sheetId="26542" refreshError="1"/>
      <sheetData sheetId="26543" refreshError="1"/>
      <sheetData sheetId="26544" refreshError="1"/>
      <sheetData sheetId="26545" refreshError="1"/>
      <sheetData sheetId="26546" refreshError="1"/>
      <sheetData sheetId="26547" refreshError="1"/>
      <sheetData sheetId="26548" refreshError="1"/>
      <sheetData sheetId="26549" refreshError="1"/>
      <sheetData sheetId="26550" refreshError="1"/>
      <sheetData sheetId="26551" refreshError="1"/>
      <sheetData sheetId="26552" refreshError="1"/>
      <sheetData sheetId="26553" refreshError="1"/>
      <sheetData sheetId="26554" refreshError="1"/>
      <sheetData sheetId="26555" refreshError="1"/>
      <sheetData sheetId="26556" refreshError="1"/>
      <sheetData sheetId="26557" refreshError="1"/>
      <sheetData sheetId="26558" refreshError="1"/>
      <sheetData sheetId="26559" refreshError="1"/>
      <sheetData sheetId="26560" refreshError="1"/>
      <sheetData sheetId="26561" refreshError="1"/>
      <sheetData sheetId="26562" refreshError="1"/>
      <sheetData sheetId="26563" refreshError="1"/>
      <sheetData sheetId="26564" refreshError="1"/>
      <sheetData sheetId="26565" refreshError="1"/>
      <sheetData sheetId="26566" refreshError="1"/>
      <sheetData sheetId="26567" refreshError="1"/>
      <sheetData sheetId="26568" refreshError="1"/>
      <sheetData sheetId="26569" refreshError="1"/>
      <sheetData sheetId="26570" refreshError="1"/>
      <sheetData sheetId="26571" refreshError="1"/>
      <sheetData sheetId="26572" refreshError="1"/>
      <sheetData sheetId="26573" refreshError="1"/>
      <sheetData sheetId="26574" refreshError="1"/>
      <sheetData sheetId="26575" refreshError="1"/>
      <sheetData sheetId="26576" refreshError="1"/>
      <sheetData sheetId="26577" refreshError="1"/>
      <sheetData sheetId="26578" refreshError="1"/>
      <sheetData sheetId="26579" refreshError="1"/>
      <sheetData sheetId="26580" refreshError="1"/>
      <sheetData sheetId="26581" refreshError="1"/>
      <sheetData sheetId="26582" refreshError="1"/>
      <sheetData sheetId="26583" refreshError="1"/>
      <sheetData sheetId="26584" refreshError="1"/>
      <sheetData sheetId="26585" refreshError="1"/>
      <sheetData sheetId="26586" refreshError="1"/>
      <sheetData sheetId="26587" refreshError="1"/>
      <sheetData sheetId="26588" refreshError="1"/>
      <sheetData sheetId="26589" refreshError="1"/>
      <sheetData sheetId="26590" refreshError="1"/>
      <sheetData sheetId="26591" refreshError="1"/>
      <sheetData sheetId="26592" refreshError="1"/>
      <sheetData sheetId="26593" refreshError="1"/>
      <sheetData sheetId="26594" refreshError="1"/>
      <sheetData sheetId="26595" refreshError="1"/>
      <sheetData sheetId="26596" refreshError="1"/>
      <sheetData sheetId="26597" refreshError="1"/>
      <sheetData sheetId="26598" refreshError="1"/>
      <sheetData sheetId="26599" refreshError="1"/>
      <sheetData sheetId="26600" refreshError="1"/>
      <sheetData sheetId="26601" refreshError="1"/>
      <sheetData sheetId="26602" refreshError="1"/>
      <sheetData sheetId="26603" refreshError="1"/>
      <sheetData sheetId="26604" refreshError="1"/>
      <sheetData sheetId="26605" refreshError="1"/>
      <sheetData sheetId="26606" refreshError="1"/>
      <sheetData sheetId="26607" refreshError="1"/>
      <sheetData sheetId="26608" refreshError="1"/>
      <sheetData sheetId="26609" refreshError="1"/>
      <sheetData sheetId="26610" refreshError="1"/>
      <sheetData sheetId="26611" refreshError="1"/>
      <sheetData sheetId="26612" refreshError="1"/>
      <sheetData sheetId="26613" refreshError="1"/>
      <sheetData sheetId="26614" refreshError="1"/>
      <sheetData sheetId="26615" refreshError="1"/>
      <sheetData sheetId="26616" refreshError="1"/>
      <sheetData sheetId="26617" refreshError="1"/>
      <sheetData sheetId="26618" refreshError="1"/>
      <sheetData sheetId="26619" refreshError="1"/>
      <sheetData sheetId="26620" refreshError="1"/>
      <sheetData sheetId="26621" refreshError="1"/>
      <sheetData sheetId="26622" refreshError="1"/>
      <sheetData sheetId="26623">
        <row r="9">
          <cell r="A9" t="str">
            <v>A</v>
          </cell>
        </row>
      </sheetData>
      <sheetData sheetId="26624">
        <row r="9">
          <cell r="A9" t="str">
            <v>A</v>
          </cell>
        </row>
      </sheetData>
      <sheetData sheetId="26625">
        <row r="9">
          <cell r="A9" t="str">
            <v>A</v>
          </cell>
        </row>
      </sheetData>
      <sheetData sheetId="26626">
        <row r="9">
          <cell r="A9" t="str">
            <v>A</v>
          </cell>
        </row>
      </sheetData>
      <sheetData sheetId="26627">
        <row r="9">
          <cell r="A9" t="str">
            <v>A</v>
          </cell>
        </row>
      </sheetData>
      <sheetData sheetId="26628">
        <row r="9">
          <cell r="A9" t="str">
            <v>A</v>
          </cell>
        </row>
      </sheetData>
      <sheetData sheetId="26629">
        <row r="9">
          <cell r="A9" t="str">
            <v>A</v>
          </cell>
        </row>
      </sheetData>
      <sheetData sheetId="26630">
        <row r="9">
          <cell r="A9" t="str">
            <v>A</v>
          </cell>
        </row>
      </sheetData>
      <sheetData sheetId="26631">
        <row r="9">
          <cell r="A9" t="str">
            <v>A</v>
          </cell>
        </row>
      </sheetData>
      <sheetData sheetId="26632">
        <row r="9">
          <cell r="A9" t="str">
            <v>A</v>
          </cell>
        </row>
      </sheetData>
      <sheetData sheetId="26633">
        <row r="9">
          <cell r="A9" t="str">
            <v>A</v>
          </cell>
        </row>
      </sheetData>
      <sheetData sheetId="26634">
        <row r="9">
          <cell r="A9" t="str">
            <v>A</v>
          </cell>
        </row>
      </sheetData>
      <sheetData sheetId="26635">
        <row r="9">
          <cell r="A9" t="str">
            <v>A</v>
          </cell>
        </row>
      </sheetData>
      <sheetData sheetId="26636">
        <row r="9">
          <cell r="A9" t="str">
            <v>A</v>
          </cell>
        </row>
      </sheetData>
      <sheetData sheetId="26637">
        <row r="9">
          <cell r="A9" t="str">
            <v>A</v>
          </cell>
        </row>
      </sheetData>
      <sheetData sheetId="26638">
        <row r="9">
          <cell r="A9" t="str">
            <v>A</v>
          </cell>
        </row>
      </sheetData>
      <sheetData sheetId="26639">
        <row r="9">
          <cell r="A9" t="str">
            <v>A</v>
          </cell>
        </row>
      </sheetData>
      <sheetData sheetId="26640">
        <row r="9">
          <cell r="A9" t="str">
            <v>A</v>
          </cell>
        </row>
      </sheetData>
      <sheetData sheetId="26641">
        <row r="9">
          <cell r="A9" t="str">
            <v>A</v>
          </cell>
        </row>
      </sheetData>
      <sheetData sheetId="26642">
        <row r="9">
          <cell r="A9" t="str">
            <v>A</v>
          </cell>
        </row>
      </sheetData>
      <sheetData sheetId="26643">
        <row r="9">
          <cell r="A9" t="str">
            <v>A</v>
          </cell>
        </row>
      </sheetData>
      <sheetData sheetId="26644">
        <row r="9">
          <cell r="A9" t="str">
            <v>A</v>
          </cell>
        </row>
      </sheetData>
      <sheetData sheetId="26645">
        <row r="9">
          <cell r="A9" t="str">
            <v>A</v>
          </cell>
        </row>
      </sheetData>
      <sheetData sheetId="26646">
        <row r="9">
          <cell r="A9" t="str">
            <v>A</v>
          </cell>
        </row>
      </sheetData>
      <sheetData sheetId="26647">
        <row r="9">
          <cell r="A9" t="str">
            <v>A</v>
          </cell>
        </row>
      </sheetData>
      <sheetData sheetId="26648">
        <row r="9">
          <cell r="A9" t="str">
            <v>A</v>
          </cell>
        </row>
      </sheetData>
      <sheetData sheetId="26649">
        <row r="9">
          <cell r="A9" t="str">
            <v>A</v>
          </cell>
        </row>
      </sheetData>
      <sheetData sheetId="26650">
        <row r="9">
          <cell r="A9" t="str">
            <v>A</v>
          </cell>
        </row>
      </sheetData>
      <sheetData sheetId="26651">
        <row r="9">
          <cell r="A9" t="str">
            <v>A</v>
          </cell>
        </row>
      </sheetData>
      <sheetData sheetId="26652">
        <row r="9">
          <cell r="A9" t="str">
            <v>A</v>
          </cell>
        </row>
      </sheetData>
      <sheetData sheetId="26653">
        <row r="9">
          <cell r="A9" t="str">
            <v>A</v>
          </cell>
        </row>
      </sheetData>
      <sheetData sheetId="26654">
        <row r="9">
          <cell r="A9" t="str">
            <v>A</v>
          </cell>
        </row>
      </sheetData>
      <sheetData sheetId="26655" refreshError="1"/>
      <sheetData sheetId="26656" refreshError="1"/>
      <sheetData sheetId="26657" refreshError="1"/>
      <sheetData sheetId="26658">
        <row r="9">
          <cell r="A9" t="str">
            <v>A</v>
          </cell>
        </row>
      </sheetData>
      <sheetData sheetId="26659">
        <row r="9">
          <cell r="A9" t="str">
            <v>A</v>
          </cell>
        </row>
      </sheetData>
      <sheetData sheetId="26660">
        <row r="9">
          <cell r="A9" t="str">
            <v>A</v>
          </cell>
        </row>
      </sheetData>
      <sheetData sheetId="26661">
        <row r="9">
          <cell r="A9" t="str">
            <v>A</v>
          </cell>
        </row>
      </sheetData>
      <sheetData sheetId="26662">
        <row r="9">
          <cell r="A9" t="str">
            <v>A</v>
          </cell>
        </row>
      </sheetData>
      <sheetData sheetId="26663">
        <row r="9">
          <cell r="A9" t="str">
            <v>A</v>
          </cell>
        </row>
      </sheetData>
      <sheetData sheetId="26664">
        <row r="9">
          <cell r="A9" t="str">
            <v>A</v>
          </cell>
        </row>
      </sheetData>
      <sheetData sheetId="26665">
        <row r="9">
          <cell r="A9" t="str">
            <v>A</v>
          </cell>
        </row>
      </sheetData>
      <sheetData sheetId="26666">
        <row r="9">
          <cell r="A9" t="str">
            <v>A</v>
          </cell>
        </row>
      </sheetData>
      <sheetData sheetId="26667">
        <row r="9">
          <cell r="A9" t="str">
            <v>A</v>
          </cell>
        </row>
      </sheetData>
      <sheetData sheetId="26668">
        <row r="9">
          <cell r="A9" t="str">
            <v>A</v>
          </cell>
        </row>
      </sheetData>
      <sheetData sheetId="26669">
        <row r="9">
          <cell r="A9" t="str">
            <v>A</v>
          </cell>
        </row>
      </sheetData>
      <sheetData sheetId="26670">
        <row r="9">
          <cell r="A9" t="str">
            <v>A</v>
          </cell>
        </row>
      </sheetData>
      <sheetData sheetId="26671">
        <row r="9">
          <cell r="A9" t="str">
            <v>A</v>
          </cell>
        </row>
      </sheetData>
      <sheetData sheetId="26672">
        <row r="9">
          <cell r="A9" t="str">
            <v>A</v>
          </cell>
        </row>
      </sheetData>
      <sheetData sheetId="26673">
        <row r="9">
          <cell r="A9" t="str">
            <v>A</v>
          </cell>
        </row>
      </sheetData>
      <sheetData sheetId="26674">
        <row r="9">
          <cell r="A9" t="str">
            <v>A</v>
          </cell>
        </row>
      </sheetData>
      <sheetData sheetId="26675">
        <row r="9">
          <cell r="A9" t="str">
            <v>A</v>
          </cell>
        </row>
      </sheetData>
      <sheetData sheetId="26676">
        <row r="9">
          <cell r="A9" t="str">
            <v>A</v>
          </cell>
        </row>
      </sheetData>
      <sheetData sheetId="26677">
        <row r="9">
          <cell r="A9" t="str">
            <v>A</v>
          </cell>
        </row>
      </sheetData>
      <sheetData sheetId="26678">
        <row r="9">
          <cell r="A9" t="str">
            <v>A</v>
          </cell>
        </row>
      </sheetData>
      <sheetData sheetId="26679">
        <row r="9">
          <cell r="A9" t="str">
            <v>A</v>
          </cell>
        </row>
      </sheetData>
      <sheetData sheetId="26680">
        <row r="9">
          <cell r="A9" t="str">
            <v>A</v>
          </cell>
        </row>
      </sheetData>
      <sheetData sheetId="26681">
        <row r="9">
          <cell r="A9" t="str">
            <v>A</v>
          </cell>
        </row>
      </sheetData>
      <sheetData sheetId="26682">
        <row r="9">
          <cell r="A9" t="str">
            <v>A</v>
          </cell>
        </row>
      </sheetData>
      <sheetData sheetId="26683">
        <row r="9">
          <cell r="A9" t="str">
            <v>A</v>
          </cell>
        </row>
      </sheetData>
      <sheetData sheetId="26684">
        <row r="9">
          <cell r="A9" t="str">
            <v>A</v>
          </cell>
        </row>
      </sheetData>
      <sheetData sheetId="26685">
        <row r="9">
          <cell r="A9" t="str">
            <v>A</v>
          </cell>
        </row>
      </sheetData>
      <sheetData sheetId="26686">
        <row r="9">
          <cell r="A9" t="str">
            <v>A</v>
          </cell>
        </row>
      </sheetData>
      <sheetData sheetId="26687">
        <row r="9">
          <cell r="A9" t="str">
            <v>A</v>
          </cell>
        </row>
      </sheetData>
      <sheetData sheetId="26688">
        <row r="9">
          <cell r="A9" t="str">
            <v>A</v>
          </cell>
        </row>
      </sheetData>
      <sheetData sheetId="26689">
        <row r="9">
          <cell r="A9" t="str">
            <v>A</v>
          </cell>
        </row>
      </sheetData>
      <sheetData sheetId="26690">
        <row r="9">
          <cell r="A9" t="str">
            <v>A</v>
          </cell>
        </row>
      </sheetData>
      <sheetData sheetId="26691">
        <row r="9">
          <cell r="A9" t="str">
            <v>A</v>
          </cell>
        </row>
      </sheetData>
      <sheetData sheetId="26692">
        <row r="9">
          <cell r="A9" t="str">
            <v>A</v>
          </cell>
        </row>
      </sheetData>
      <sheetData sheetId="26693">
        <row r="9">
          <cell r="A9" t="str">
            <v>A</v>
          </cell>
        </row>
      </sheetData>
      <sheetData sheetId="26694">
        <row r="9">
          <cell r="A9" t="str">
            <v>A</v>
          </cell>
        </row>
      </sheetData>
      <sheetData sheetId="26695">
        <row r="9">
          <cell r="A9" t="str">
            <v>A</v>
          </cell>
        </row>
      </sheetData>
      <sheetData sheetId="26696">
        <row r="9">
          <cell r="A9" t="str">
            <v>A</v>
          </cell>
        </row>
      </sheetData>
      <sheetData sheetId="26697">
        <row r="9">
          <cell r="A9" t="str">
            <v>A</v>
          </cell>
        </row>
      </sheetData>
      <sheetData sheetId="26698">
        <row r="9">
          <cell r="A9" t="str">
            <v>A</v>
          </cell>
        </row>
      </sheetData>
      <sheetData sheetId="26699">
        <row r="9">
          <cell r="A9" t="str">
            <v>A</v>
          </cell>
        </row>
      </sheetData>
      <sheetData sheetId="26700">
        <row r="9">
          <cell r="A9" t="str">
            <v>A</v>
          </cell>
        </row>
      </sheetData>
      <sheetData sheetId="26701">
        <row r="9">
          <cell r="A9" t="str">
            <v>A</v>
          </cell>
        </row>
      </sheetData>
      <sheetData sheetId="26702">
        <row r="9">
          <cell r="A9" t="str">
            <v>A</v>
          </cell>
        </row>
      </sheetData>
      <sheetData sheetId="26703">
        <row r="9">
          <cell r="A9" t="str">
            <v>A</v>
          </cell>
        </row>
      </sheetData>
      <sheetData sheetId="26704">
        <row r="9">
          <cell r="A9" t="str">
            <v>A</v>
          </cell>
        </row>
      </sheetData>
      <sheetData sheetId="26705">
        <row r="9">
          <cell r="A9" t="str">
            <v>A</v>
          </cell>
        </row>
      </sheetData>
      <sheetData sheetId="26706">
        <row r="9">
          <cell r="A9" t="str">
            <v>A</v>
          </cell>
        </row>
      </sheetData>
      <sheetData sheetId="26707">
        <row r="9">
          <cell r="A9" t="str">
            <v>A</v>
          </cell>
        </row>
      </sheetData>
      <sheetData sheetId="26708">
        <row r="9">
          <cell r="A9" t="str">
            <v>A</v>
          </cell>
        </row>
      </sheetData>
      <sheetData sheetId="26709">
        <row r="9">
          <cell r="A9" t="str">
            <v>A</v>
          </cell>
        </row>
      </sheetData>
      <sheetData sheetId="26710">
        <row r="9">
          <cell r="A9" t="str">
            <v>A</v>
          </cell>
        </row>
      </sheetData>
      <sheetData sheetId="26711">
        <row r="9">
          <cell r="A9" t="str">
            <v>A</v>
          </cell>
        </row>
      </sheetData>
      <sheetData sheetId="26712">
        <row r="9">
          <cell r="A9" t="str">
            <v>A</v>
          </cell>
        </row>
      </sheetData>
      <sheetData sheetId="26713">
        <row r="9">
          <cell r="A9" t="str">
            <v>A</v>
          </cell>
        </row>
      </sheetData>
      <sheetData sheetId="26714">
        <row r="9">
          <cell r="A9" t="str">
            <v>A</v>
          </cell>
        </row>
      </sheetData>
      <sheetData sheetId="26715">
        <row r="9">
          <cell r="A9" t="str">
            <v>A</v>
          </cell>
        </row>
      </sheetData>
      <sheetData sheetId="26716">
        <row r="9">
          <cell r="A9" t="str">
            <v>A</v>
          </cell>
        </row>
      </sheetData>
      <sheetData sheetId="26717">
        <row r="9">
          <cell r="A9" t="str">
            <v>A</v>
          </cell>
        </row>
      </sheetData>
      <sheetData sheetId="26718">
        <row r="9">
          <cell r="A9" t="str">
            <v>A</v>
          </cell>
        </row>
      </sheetData>
      <sheetData sheetId="26719">
        <row r="9">
          <cell r="A9" t="str">
            <v>A</v>
          </cell>
        </row>
      </sheetData>
      <sheetData sheetId="26720">
        <row r="9">
          <cell r="A9" t="str">
            <v>A</v>
          </cell>
        </row>
      </sheetData>
      <sheetData sheetId="26721">
        <row r="9">
          <cell r="A9" t="str">
            <v>A</v>
          </cell>
        </row>
      </sheetData>
      <sheetData sheetId="26722">
        <row r="9">
          <cell r="A9" t="str">
            <v>A</v>
          </cell>
        </row>
      </sheetData>
      <sheetData sheetId="26723">
        <row r="9">
          <cell r="A9" t="str">
            <v>A</v>
          </cell>
        </row>
      </sheetData>
      <sheetData sheetId="26724">
        <row r="9">
          <cell r="A9" t="str">
            <v>A</v>
          </cell>
        </row>
      </sheetData>
      <sheetData sheetId="26725">
        <row r="9">
          <cell r="A9" t="str">
            <v>A</v>
          </cell>
        </row>
      </sheetData>
      <sheetData sheetId="26726">
        <row r="9">
          <cell r="A9" t="str">
            <v>A</v>
          </cell>
        </row>
      </sheetData>
      <sheetData sheetId="26727">
        <row r="9">
          <cell r="A9" t="str">
            <v>A</v>
          </cell>
        </row>
      </sheetData>
      <sheetData sheetId="26728">
        <row r="9">
          <cell r="A9" t="str">
            <v>A</v>
          </cell>
        </row>
      </sheetData>
      <sheetData sheetId="26729">
        <row r="9">
          <cell r="A9" t="str">
            <v>A</v>
          </cell>
        </row>
      </sheetData>
      <sheetData sheetId="26730">
        <row r="9">
          <cell r="A9" t="str">
            <v>A</v>
          </cell>
        </row>
      </sheetData>
      <sheetData sheetId="26731">
        <row r="9">
          <cell r="A9" t="str">
            <v>A</v>
          </cell>
        </row>
      </sheetData>
      <sheetData sheetId="26732">
        <row r="9">
          <cell r="A9" t="str">
            <v>A</v>
          </cell>
        </row>
      </sheetData>
      <sheetData sheetId="26733">
        <row r="9">
          <cell r="A9" t="str">
            <v>A</v>
          </cell>
        </row>
      </sheetData>
      <sheetData sheetId="26734">
        <row r="9">
          <cell r="A9" t="str">
            <v>A</v>
          </cell>
        </row>
      </sheetData>
      <sheetData sheetId="26735">
        <row r="9">
          <cell r="A9" t="str">
            <v>A</v>
          </cell>
        </row>
      </sheetData>
      <sheetData sheetId="26736">
        <row r="9">
          <cell r="A9" t="str">
            <v>A</v>
          </cell>
        </row>
      </sheetData>
      <sheetData sheetId="26737">
        <row r="9">
          <cell r="A9" t="str">
            <v>A</v>
          </cell>
        </row>
      </sheetData>
      <sheetData sheetId="26738">
        <row r="9">
          <cell r="A9" t="str">
            <v>A</v>
          </cell>
        </row>
      </sheetData>
      <sheetData sheetId="26739">
        <row r="9">
          <cell r="A9" t="str">
            <v>A</v>
          </cell>
        </row>
      </sheetData>
      <sheetData sheetId="26740">
        <row r="9">
          <cell r="A9" t="str">
            <v>A</v>
          </cell>
        </row>
      </sheetData>
      <sheetData sheetId="26741">
        <row r="9">
          <cell r="A9" t="str">
            <v>A</v>
          </cell>
        </row>
      </sheetData>
      <sheetData sheetId="26742">
        <row r="9">
          <cell r="A9" t="str">
            <v>A</v>
          </cell>
        </row>
      </sheetData>
      <sheetData sheetId="26743">
        <row r="9">
          <cell r="A9" t="str">
            <v>A</v>
          </cell>
        </row>
      </sheetData>
      <sheetData sheetId="26744">
        <row r="9">
          <cell r="A9" t="str">
            <v>A</v>
          </cell>
        </row>
      </sheetData>
      <sheetData sheetId="26745">
        <row r="9">
          <cell r="A9" t="str">
            <v>A</v>
          </cell>
        </row>
      </sheetData>
      <sheetData sheetId="26746">
        <row r="9">
          <cell r="A9" t="str">
            <v>A</v>
          </cell>
        </row>
      </sheetData>
      <sheetData sheetId="26747">
        <row r="9">
          <cell r="A9" t="str">
            <v>A</v>
          </cell>
        </row>
      </sheetData>
      <sheetData sheetId="26748">
        <row r="9">
          <cell r="A9" t="str">
            <v>A</v>
          </cell>
        </row>
      </sheetData>
      <sheetData sheetId="26749">
        <row r="9">
          <cell r="A9" t="str">
            <v>A</v>
          </cell>
        </row>
      </sheetData>
      <sheetData sheetId="26750">
        <row r="9">
          <cell r="A9" t="str">
            <v>A</v>
          </cell>
        </row>
      </sheetData>
      <sheetData sheetId="26751">
        <row r="9">
          <cell r="A9" t="str">
            <v>A</v>
          </cell>
        </row>
      </sheetData>
      <sheetData sheetId="26752">
        <row r="9">
          <cell r="A9" t="str">
            <v>A</v>
          </cell>
        </row>
      </sheetData>
      <sheetData sheetId="26753">
        <row r="9">
          <cell r="A9" t="str">
            <v>A</v>
          </cell>
        </row>
      </sheetData>
      <sheetData sheetId="26754">
        <row r="9">
          <cell r="A9" t="str">
            <v>A</v>
          </cell>
        </row>
      </sheetData>
      <sheetData sheetId="26755">
        <row r="9">
          <cell r="A9" t="str">
            <v>A</v>
          </cell>
        </row>
      </sheetData>
      <sheetData sheetId="26756">
        <row r="9">
          <cell r="A9" t="str">
            <v>A</v>
          </cell>
        </row>
      </sheetData>
      <sheetData sheetId="26757">
        <row r="9">
          <cell r="A9" t="str">
            <v>A</v>
          </cell>
        </row>
      </sheetData>
      <sheetData sheetId="26758">
        <row r="9">
          <cell r="A9" t="str">
            <v>A</v>
          </cell>
        </row>
      </sheetData>
      <sheetData sheetId="26759">
        <row r="9">
          <cell r="A9" t="str">
            <v>A</v>
          </cell>
        </row>
      </sheetData>
      <sheetData sheetId="26760">
        <row r="9">
          <cell r="A9" t="str">
            <v>A</v>
          </cell>
        </row>
      </sheetData>
      <sheetData sheetId="26761">
        <row r="9">
          <cell r="A9" t="str">
            <v>A</v>
          </cell>
        </row>
      </sheetData>
      <sheetData sheetId="26762">
        <row r="9">
          <cell r="A9" t="str">
            <v>A</v>
          </cell>
        </row>
      </sheetData>
      <sheetData sheetId="26763">
        <row r="9">
          <cell r="A9" t="str">
            <v>A</v>
          </cell>
        </row>
      </sheetData>
      <sheetData sheetId="26764">
        <row r="9">
          <cell r="A9" t="str">
            <v>A</v>
          </cell>
        </row>
      </sheetData>
      <sheetData sheetId="26765">
        <row r="9">
          <cell r="A9" t="str">
            <v>A</v>
          </cell>
        </row>
      </sheetData>
      <sheetData sheetId="26766">
        <row r="9">
          <cell r="A9" t="str">
            <v>A</v>
          </cell>
        </row>
      </sheetData>
      <sheetData sheetId="26767">
        <row r="9">
          <cell r="A9" t="str">
            <v>A</v>
          </cell>
        </row>
      </sheetData>
      <sheetData sheetId="26768">
        <row r="9">
          <cell r="A9" t="str">
            <v>A</v>
          </cell>
        </row>
      </sheetData>
      <sheetData sheetId="26769">
        <row r="9">
          <cell r="A9" t="str">
            <v>A</v>
          </cell>
        </row>
      </sheetData>
      <sheetData sheetId="26770">
        <row r="9">
          <cell r="A9" t="str">
            <v>A</v>
          </cell>
        </row>
      </sheetData>
      <sheetData sheetId="26771">
        <row r="9">
          <cell r="A9" t="str">
            <v>A</v>
          </cell>
        </row>
      </sheetData>
      <sheetData sheetId="26772">
        <row r="9">
          <cell r="A9" t="str">
            <v>A</v>
          </cell>
        </row>
      </sheetData>
      <sheetData sheetId="26773" refreshError="1"/>
      <sheetData sheetId="26774" refreshError="1"/>
      <sheetData sheetId="26775">
        <row r="9">
          <cell r="A9" t="str">
            <v>A</v>
          </cell>
        </row>
      </sheetData>
      <sheetData sheetId="26776">
        <row r="9">
          <cell r="A9" t="str">
            <v>A</v>
          </cell>
        </row>
      </sheetData>
      <sheetData sheetId="26777">
        <row r="9">
          <cell r="A9" t="str">
            <v>A</v>
          </cell>
        </row>
      </sheetData>
      <sheetData sheetId="26778">
        <row r="9">
          <cell r="A9" t="str">
            <v>A</v>
          </cell>
        </row>
      </sheetData>
      <sheetData sheetId="26779">
        <row r="9">
          <cell r="A9" t="str">
            <v>A</v>
          </cell>
        </row>
      </sheetData>
      <sheetData sheetId="26780">
        <row r="9">
          <cell r="A9" t="str">
            <v>A</v>
          </cell>
        </row>
      </sheetData>
      <sheetData sheetId="26781">
        <row r="9">
          <cell r="A9" t="str">
            <v>A</v>
          </cell>
        </row>
      </sheetData>
      <sheetData sheetId="26782">
        <row r="9">
          <cell r="A9" t="str">
            <v>A</v>
          </cell>
        </row>
      </sheetData>
      <sheetData sheetId="26783">
        <row r="9">
          <cell r="A9" t="str">
            <v>A</v>
          </cell>
        </row>
      </sheetData>
      <sheetData sheetId="26784">
        <row r="9">
          <cell r="A9" t="str">
            <v>A</v>
          </cell>
        </row>
      </sheetData>
      <sheetData sheetId="26785">
        <row r="9">
          <cell r="A9" t="str">
            <v>A</v>
          </cell>
        </row>
      </sheetData>
      <sheetData sheetId="26786">
        <row r="9">
          <cell r="A9" t="str">
            <v>A</v>
          </cell>
        </row>
      </sheetData>
      <sheetData sheetId="26787">
        <row r="9">
          <cell r="A9" t="str">
            <v>A</v>
          </cell>
        </row>
      </sheetData>
      <sheetData sheetId="26788">
        <row r="9">
          <cell r="A9" t="str">
            <v>A</v>
          </cell>
        </row>
      </sheetData>
      <sheetData sheetId="26789">
        <row r="9">
          <cell r="A9" t="str">
            <v>A</v>
          </cell>
        </row>
      </sheetData>
      <sheetData sheetId="26790" refreshError="1"/>
      <sheetData sheetId="26791" refreshError="1"/>
      <sheetData sheetId="26792">
        <row r="9">
          <cell r="A9" t="str">
            <v>A</v>
          </cell>
        </row>
      </sheetData>
      <sheetData sheetId="26793">
        <row r="9">
          <cell r="A9" t="str">
            <v>A</v>
          </cell>
        </row>
      </sheetData>
      <sheetData sheetId="26794">
        <row r="9">
          <cell r="A9" t="str">
            <v>A</v>
          </cell>
        </row>
      </sheetData>
      <sheetData sheetId="26795">
        <row r="9">
          <cell r="A9" t="str">
            <v>A</v>
          </cell>
        </row>
      </sheetData>
      <sheetData sheetId="26796">
        <row r="9">
          <cell r="A9" t="str">
            <v>A</v>
          </cell>
        </row>
      </sheetData>
      <sheetData sheetId="26797">
        <row r="9">
          <cell r="A9" t="str">
            <v>A</v>
          </cell>
        </row>
      </sheetData>
      <sheetData sheetId="26798">
        <row r="9">
          <cell r="A9" t="str">
            <v>A</v>
          </cell>
        </row>
      </sheetData>
      <sheetData sheetId="26799">
        <row r="9">
          <cell r="A9" t="str">
            <v>A</v>
          </cell>
        </row>
      </sheetData>
      <sheetData sheetId="26800">
        <row r="9">
          <cell r="A9" t="str">
            <v>A</v>
          </cell>
        </row>
      </sheetData>
      <sheetData sheetId="26801">
        <row r="9">
          <cell r="A9" t="str">
            <v>A</v>
          </cell>
        </row>
      </sheetData>
      <sheetData sheetId="26802">
        <row r="9">
          <cell r="A9" t="str">
            <v>A</v>
          </cell>
        </row>
      </sheetData>
      <sheetData sheetId="26803">
        <row r="9">
          <cell r="A9" t="str">
            <v>A</v>
          </cell>
        </row>
      </sheetData>
      <sheetData sheetId="26804">
        <row r="9">
          <cell r="A9" t="str">
            <v>A</v>
          </cell>
        </row>
      </sheetData>
      <sheetData sheetId="26805">
        <row r="9">
          <cell r="A9" t="str">
            <v>A</v>
          </cell>
        </row>
      </sheetData>
      <sheetData sheetId="26806">
        <row r="9">
          <cell r="A9" t="str">
            <v>A</v>
          </cell>
        </row>
      </sheetData>
      <sheetData sheetId="26807">
        <row r="9">
          <cell r="A9" t="str">
            <v>A</v>
          </cell>
        </row>
      </sheetData>
      <sheetData sheetId="26808">
        <row r="9">
          <cell r="A9" t="str">
            <v>A</v>
          </cell>
        </row>
      </sheetData>
      <sheetData sheetId="26809">
        <row r="9">
          <cell r="A9" t="str">
            <v>A</v>
          </cell>
        </row>
      </sheetData>
      <sheetData sheetId="26810">
        <row r="9">
          <cell r="A9" t="str">
            <v>A</v>
          </cell>
        </row>
      </sheetData>
      <sheetData sheetId="26811">
        <row r="9">
          <cell r="A9" t="str">
            <v>A</v>
          </cell>
        </row>
      </sheetData>
      <sheetData sheetId="26812">
        <row r="9">
          <cell r="A9" t="str">
            <v>A</v>
          </cell>
        </row>
      </sheetData>
      <sheetData sheetId="26813">
        <row r="9">
          <cell r="A9" t="str">
            <v>A</v>
          </cell>
        </row>
      </sheetData>
      <sheetData sheetId="26814">
        <row r="9">
          <cell r="A9" t="str">
            <v>A</v>
          </cell>
        </row>
      </sheetData>
      <sheetData sheetId="26815">
        <row r="9">
          <cell r="A9" t="str">
            <v>A</v>
          </cell>
        </row>
      </sheetData>
      <sheetData sheetId="26816">
        <row r="9">
          <cell r="A9" t="str">
            <v>A</v>
          </cell>
        </row>
      </sheetData>
      <sheetData sheetId="26817">
        <row r="9">
          <cell r="A9" t="str">
            <v>A</v>
          </cell>
        </row>
      </sheetData>
      <sheetData sheetId="26818">
        <row r="9">
          <cell r="A9" t="str">
            <v>A</v>
          </cell>
        </row>
      </sheetData>
      <sheetData sheetId="26819">
        <row r="9">
          <cell r="A9" t="str">
            <v>A</v>
          </cell>
        </row>
      </sheetData>
      <sheetData sheetId="26820">
        <row r="9">
          <cell r="A9" t="str">
            <v>A</v>
          </cell>
        </row>
      </sheetData>
      <sheetData sheetId="26821">
        <row r="9">
          <cell r="A9" t="str">
            <v>A</v>
          </cell>
        </row>
      </sheetData>
      <sheetData sheetId="26822">
        <row r="9">
          <cell r="A9" t="str">
            <v>A</v>
          </cell>
        </row>
      </sheetData>
      <sheetData sheetId="26823">
        <row r="9">
          <cell r="A9" t="str">
            <v>A</v>
          </cell>
        </row>
      </sheetData>
      <sheetData sheetId="26824">
        <row r="9">
          <cell r="A9" t="str">
            <v>A</v>
          </cell>
        </row>
      </sheetData>
      <sheetData sheetId="26825">
        <row r="9">
          <cell r="A9" t="str">
            <v>A</v>
          </cell>
        </row>
      </sheetData>
      <sheetData sheetId="26826">
        <row r="9">
          <cell r="A9" t="str">
            <v>A</v>
          </cell>
        </row>
      </sheetData>
      <sheetData sheetId="26827">
        <row r="9">
          <cell r="A9" t="str">
            <v>A</v>
          </cell>
        </row>
      </sheetData>
      <sheetData sheetId="26828">
        <row r="9">
          <cell r="A9" t="str">
            <v>A</v>
          </cell>
        </row>
      </sheetData>
      <sheetData sheetId="26829">
        <row r="9">
          <cell r="A9" t="str">
            <v>A</v>
          </cell>
        </row>
      </sheetData>
      <sheetData sheetId="26830">
        <row r="9">
          <cell r="A9" t="str">
            <v>A</v>
          </cell>
        </row>
      </sheetData>
      <sheetData sheetId="26831">
        <row r="9">
          <cell r="A9" t="str">
            <v>A</v>
          </cell>
        </row>
      </sheetData>
      <sheetData sheetId="26832">
        <row r="9">
          <cell r="A9" t="str">
            <v>A</v>
          </cell>
        </row>
      </sheetData>
      <sheetData sheetId="26833">
        <row r="9">
          <cell r="A9" t="str">
            <v>A</v>
          </cell>
        </row>
      </sheetData>
      <sheetData sheetId="26834">
        <row r="9">
          <cell r="A9" t="str">
            <v>A</v>
          </cell>
        </row>
      </sheetData>
      <sheetData sheetId="26835">
        <row r="9">
          <cell r="A9" t="str">
            <v>A</v>
          </cell>
        </row>
      </sheetData>
      <sheetData sheetId="26836">
        <row r="9">
          <cell r="A9" t="str">
            <v>A</v>
          </cell>
        </row>
      </sheetData>
      <sheetData sheetId="26837">
        <row r="9">
          <cell r="A9" t="str">
            <v>A</v>
          </cell>
        </row>
      </sheetData>
      <sheetData sheetId="26838">
        <row r="9">
          <cell r="A9" t="str">
            <v>A</v>
          </cell>
        </row>
      </sheetData>
      <sheetData sheetId="26839">
        <row r="9">
          <cell r="A9" t="str">
            <v>A</v>
          </cell>
        </row>
      </sheetData>
      <sheetData sheetId="26840">
        <row r="9">
          <cell r="A9" t="str">
            <v>A</v>
          </cell>
        </row>
      </sheetData>
      <sheetData sheetId="26841">
        <row r="9">
          <cell r="A9" t="str">
            <v>A</v>
          </cell>
        </row>
      </sheetData>
      <sheetData sheetId="26842">
        <row r="9">
          <cell r="A9" t="str">
            <v>A</v>
          </cell>
        </row>
      </sheetData>
      <sheetData sheetId="26843">
        <row r="9">
          <cell r="A9" t="str">
            <v>A</v>
          </cell>
        </row>
      </sheetData>
      <sheetData sheetId="26844">
        <row r="9">
          <cell r="A9" t="str">
            <v>A</v>
          </cell>
        </row>
      </sheetData>
      <sheetData sheetId="26845">
        <row r="9">
          <cell r="A9" t="str">
            <v>A</v>
          </cell>
        </row>
      </sheetData>
      <sheetData sheetId="26846">
        <row r="9">
          <cell r="A9" t="str">
            <v>A</v>
          </cell>
        </row>
      </sheetData>
      <sheetData sheetId="26847">
        <row r="9">
          <cell r="A9" t="str">
            <v>A</v>
          </cell>
        </row>
      </sheetData>
      <sheetData sheetId="26848">
        <row r="9">
          <cell r="A9" t="str">
            <v>A</v>
          </cell>
        </row>
      </sheetData>
      <sheetData sheetId="26849">
        <row r="9">
          <cell r="A9" t="str">
            <v>A</v>
          </cell>
        </row>
      </sheetData>
      <sheetData sheetId="26850">
        <row r="9">
          <cell r="A9" t="str">
            <v>A</v>
          </cell>
        </row>
      </sheetData>
      <sheetData sheetId="26851">
        <row r="9">
          <cell r="A9" t="str">
            <v>A</v>
          </cell>
        </row>
      </sheetData>
      <sheetData sheetId="26852">
        <row r="9">
          <cell r="A9" t="str">
            <v>A</v>
          </cell>
        </row>
      </sheetData>
      <sheetData sheetId="26853">
        <row r="9">
          <cell r="A9" t="str">
            <v>A</v>
          </cell>
        </row>
      </sheetData>
      <sheetData sheetId="26854">
        <row r="9">
          <cell r="A9" t="str">
            <v>A</v>
          </cell>
        </row>
      </sheetData>
      <sheetData sheetId="26855">
        <row r="9">
          <cell r="A9" t="str">
            <v>A</v>
          </cell>
        </row>
      </sheetData>
      <sheetData sheetId="26856">
        <row r="9">
          <cell r="A9" t="str">
            <v>A</v>
          </cell>
        </row>
      </sheetData>
      <sheetData sheetId="26857">
        <row r="9">
          <cell r="A9" t="str">
            <v>A</v>
          </cell>
        </row>
      </sheetData>
      <sheetData sheetId="26858">
        <row r="9">
          <cell r="A9" t="str">
            <v>A</v>
          </cell>
        </row>
      </sheetData>
      <sheetData sheetId="26859">
        <row r="9">
          <cell r="A9" t="str">
            <v>A</v>
          </cell>
        </row>
      </sheetData>
      <sheetData sheetId="26860">
        <row r="9">
          <cell r="A9" t="str">
            <v>A</v>
          </cell>
        </row>
      </sheetData>
      <sheetData sheetId="26861">
        <row r="9">
          <cell r="A9" t="str">
            <v>A</v>
          </cell>
        </row>
      </sheetData>
      <sheetData sheetId="26862">
        <row r="9">
          <cell r="A9" t="str">
            <v>A</v>
          </cell>
        </row>
      </sheetData>
      <sheetData sheetId="26863">
        <row r="9">
          <cell r="A9" t="str">
            <v>A</v>
          </cell>
        </row>
      </sheetData>
      <sheetData sheetId="26864">
        <row r="9">
          <cell r="A9" t="str">
            <v>A</v>
          </cell>
        </row>
      </sheetData>
      <sheetData sheetId="26865">
        <row r="9">
          <cell r="A9" t="str">
            <v>A</v>
          </cell>
        </row>
      </sheetData>
      <sheetData sheetId="26866">
        <row r="9">
          <cell r="A9" t="str">
            <v>A</v>
          </cell>
        </row>
      </sheetData>
      <sheetData sheetId="26867">
        <row r="9">
          <cell r="A9" t="str">
            <v>A</v>
          </cell>
        </row>
      </sheetData>
      <sheetData sheetId="26868">
        <row r="9">
          <cell r="A9" t="str">
            <v>A</v>
          </cell>
        </row>
      </sheetData>
      <sheetData sheetId="26869">
        <row r="9">
          <cell r="A9" t="str">
            <v>A</v>
          </cell>
        </row>
      </sheetData>
      <sheetData sheetId="26870">
        <row r="9">
          <cell r="A9" t="str">
            <v>A</v>
          </cell>
        </row>
      </sheetData>
      <sheetData sheetId="26871">
        <row r="9">
          <cell r="A9" t="str">
            <v>A</v>
          </cell>
        </row>
      </sheetData>
      <sheetData sheetId="26872">
        <row r="9">
          <cell r="A9" t="str">
            <v>A</v>
          </cell>
        </row>
      </sheetData>
      <sheetData sheetId="26873">
        <row r="9">
          <cell r="A9" t="str">
            <v>A</v>
          </cell>
        </row>
      </sheetData>
      <sheetData sheetId="26874">
        <row r="9">
          <cell r="A9" t="str">
            <v>A</v>
          </cell>
        </row>
      </sheetData>
      <sheetData sheetId="26875">
        <row r="9">
          <cell r="A9" t="str">
            <v>A</v>
          </cell>
        </row>
      </sheetData>
      <sheetData sheetId="26876">
        <row r="9">
          <cell r="A9" t="str">
            <v>A</v>
          </cell>
        </row>
      </sheetData>
      <sheetData sheetId="26877">
        <row r="9">
          <cell r="A9" t="str">
            <v>A</v>
          </cell>
        </row>
      </sheetData>
      <sheetData sheetId="26878">
        <row r="9">
          <cell r="A9" t="str">
            <v>A</v>
          </cell>
        </row>
      </sheetData>
      <sheetData sheetId="26879">
        <row r="9">
          <cell r="A9" t="str">
            <v>A</v>
          </cell>
        </row>
      </sheetData>
      <sheetData sheetId="26880">
        <row r="9">
          <cell r="A9" t="str">
            <v>A</v>
          </cell>
        </row>
      </sheetData>
      <sheetData sheetId="26881" refreshError="1"/>
      <sheetData sheetId="26882">
        <row r="9">
          <cell r="A9" t="str">
            <v>A</v>
          </cell>
        </row>
      </sheetData>
      <sheetData sheetId="26883">
        <row r="9">
          <cell r="A9" t="str">
            <v>A</v>
          </cell>
        </row>
      </sheetData>
      <sheetData sheetId="26884">
        <row r="9">
          <cell r="A9" t="str">
            <v>A</v>
          </cell>
        </row>
      </sheetData>
      <sheetData sheetId="26885">
        <row r="9">
          <cell r="A9" t="str">
            <v>A</v>
          </cell>
        </row>
      </sheetData>
      <sheetData sheetId="26886">
        <row r="9">
          <cell r="A9" t="str">
            <v>A</v>
          </cell>
        </row>
      </sheetData>
      <sheetData sheetId="26887">
        <row r="9">
          <cell r="A9" t="str">
            <v>A</v>
          </cell>
        </row>
      </sheetData>
      <sheetData sheetId="26888">
        <row r="9">
          <cell r="A9" t="str">
            <v>A</v>
          </cell>
        </row>
      </sheetData>
      <sheetData sheetId="26889">
        <row r="9">
          <cell r="A9" t="str">
            <v>A</v>
          </cell>
        </row>
      </sheetData>
      <sheetData sheetId="26890">
        <row r="9">
          <cell r="A9" t="str">
            <v>A</v>
          </cell>
        </row>
      </sheetData>
      <sheetData sheetId="26891">
        <row r="9">
          <cell r="A9" t="str">
            <v>A</v>
          </cell>
        </row>
      </sheetData>
      <sheetData sheetId="26892">
        <row r="9">
          <cell r="A9" t="str">
            <v>A</v>
          </cell>
        </row>
      </sheetData>
      <sheetData sheetId="26893">
        <row r="9">
          <cell r="A9" t="str">
            <v>A</v>
          </cell>
        </row>
      </sheetData>
      <sheetData sheetId="26894">
        <row r="9">
          <cell r="A9" t="str">
            <v>A</v>
          </cell>
        </row>
      </sheetData>
      <sheetData sheetId="26895">
        <row r="9">
          <cell r="A9" t="str">
            <v>A</v>
          </cell>
        </row>
      </sheetData>
      <sheetData sheetId="26896">
        <row r="9">
          <cell r="A9" t="str">
            <v>A</v>
          </cell>
        </row>
      </sheetData>
      <sheetData sheetId="26897">
        <row r="9">
          <cell r="A9" t="str">
            <v>A</v>
          </cell>
        </row>
      </sheetData>
      <sheetData sheetId="26898">
        <row r="9">
          <cell r="A9" t="str">
            <v>A</v>
          </cell>
        </row>
      </sheetData>
      <sheetData sheetId="26899">
        <row r="9">
          <cell r="A9" t="str">
            <v>A</v>
          </cell>
        </row>
      </sheetData>
      <sheetData sheetId="26900">
        <row r="9">
          <cell r="A9" t="str">
            <v>A</v>
          </cell>
        </row>
      </sheetData>
      <sheetData sheetId="26901">
        <row r="9">
          <cell r="A9" t="str">
            <v>A</v>
          </cell>
        </row>
      </sheetData>
      <sheetData sheetId="26902">
        <row r="9">
          <cell r="A9" t="str">
            <v>A</v>
          </cell>
        </row>
      </sheetData>
      <sheetData sheetId="26903">
        <row r="9">
          <cell r="A9" t="str">
            <v>A</v>
          </cell>
        </row>
      </sheetData>
      <sheetData sheetId="26904">
        <row r="9">
          <cell r="A9" t="str">
            <v>A</v>
          </cell>
        </row>
      </sheetData>
      <sheetData sheetId="26905">
        <row r="9">
          <cell r="A9" t="str">
            <v>A</v>
          </cell>
        </row>
      </sheetData>
      <sheetData sheetId="26906">
        <row r="9">
          <cell r="A9" t="str">
            <v>A</v>
          </cell>
        </row>
      </sheetData>
      <sheetData sheetId="26907">
        <row r="9">
          <cell r="A9" t="str">
            <v>A</v>
          </cell>
        </row>
      </sheetData>
      <sheetData sheetId="26908">
        <row r="9">
          <cell r="A9" t="str">
            <v>A</v>
          </cell>
        </row>
      </sheetData>
      <sheetData sheetId="26909">
        <row r="9">
          <cell r="A9" t="str">
            <v>A</v>
          </cell>
        </row>
      </sheetData>
      <sheetData sheetId="26910">
        <row r="9">
          <cell r="A9" t="str">
            <v>A</v>
          </cell>
        </row>
      </sheetData>
      <sheetData sheetId="26911">
        <row r="9">
          <cell r="A9" t="str">
            <v>A</v>
          </cell>
        </row>
      </sheetData>
      <sheetData sheetId="26912">
        <row r="9">
          <cell r="A9" t="str">
            <v>A</v>
          </cell>
        </row>
      </sheetData>
      <sheetData sheetId="26913">
        <row r="9">
          <cell r="A9" t="str">
            <v>A</v>
          </cell>
        </row>
      </sheetData>
      <sheetData sheetId="26914">
        <row r="9">
          <cell r="A9" t="str">
            <v>A</v>
          </cell>
        </row>
      </sheetData>
      <sheetData sheetId="26915">
        <row r="9">
          <cell r="A9" t="str">
            <v>A</v>
          </cell>
        </row>
      </sheetData>
      <sheetData sheetId="26916">
        <row r="9">
          <cell r="A9" t="str">
            <v>A</v>
          </cell>
        </row>
      </sheetData>
      <sheetData sheetId="26917">
        <row r="9">
          <cell r="A9" t="str">
            <v>A</v>
          </cell>
        </row>
      </sheetData>
      <sheetData sheetId="26918">
        <row r="9">
          <cell r="A9" t="str">
            <v>A</v>
          </cell>
        </row>
      </sheetData>
      <sheetData sheetId="26919">
        <row r="9">
          <cell r="A9" t="str">
            <v>A</v>
          </cell>
        </row>
      </sheetData>
      <sheetData sheetId="26920">
        <row r="9">
          <cell r="A9" t="str">
            <v>A</v>
          </cell>
        </row>
      </sheetData>
      <sheetData sheetId="26921">
        <row r="9">
          <cell r="A9" t="str">
            <v>A</v>
          </cell>
        </row>
      </sheetData>
      <sheetData sheetId="26922">
        <row r="9">
          <cell r="A9" t="str">
            <v>A</v>
          </cell>
        </row>
      </sheetData>
      <sheetData sheetId="26923">
        <row r="9">
          <cell r="A9" t="str">
            <v>A</v>
          </cell>
        </row>
      </sheetData>
      <sheetData sheetId="26924">
        <row r="9">
          <cell r="A9" t="str">
            <v>A</v>
          </cell>
        </row>
      </sheetData>
      <sheetData sheetId="26925">
        <row r="9">
          <cell r="A9" t="str">
            <v>A</v>
          </cell>
        </row>
      </sheetData>
      <sheetData sheetId="26926">
        <row r="9">
          <cell r="A9" t="str">
            <v>A</v>
          </cell>
        </row>
      </sheetData>
      <sheetData sheetId="26927">
        <row r="9">
          <cell r="A9" t="str">
            <v>A</v>
          </cell>
        </row>
      </sheetData>
      <sheetData sheetId="26928">
        <row r="9">
          <cell r="A9" t="str">
            <v>A</v>
          </cell>
        </row>
      </sheetData>
      <sheetData sheetId="26929">
        <row r="9">
          <cell r="A9" t="str">
            <v>A</v>
          </cell>
        </row>
      </sheetData>
      <sheetData sheetId="26930">
        <row r="9">
          <cell r="A9" t="str">
            <v>A</v>
          </cell>
        </row>
      </sheetData>
      <sheetData sheetId="26931">
        <row r="9">
          <cell r="A9" t="str">
            <v>A</v>
          </cell>
        </row>
      </sheetData>
      <sheetData sheetId="26932">
        <row r="9">
          <cell r="A9" t="str">
            <v>A</v>
          </cell>
        </row>
      </sheetData>
      <sheetData sheetId="26933">
        <row r="9">
          <cell r="A9" t="str">
            <v>A</v>
          </cell>
        </row>
      </sheetData>
      <sheetData sheetId="26934">
        <row r="9">
          <cell r="A9" t="str">
            <v>A</v>
          </cell>
        </row>
      </sheetData>
      <sheetData sheetId="26935">
        <row r="9">
          <cell r="A9" t="str">
            <v>A</v>
          </cell>
        </row>
      </sheetData>
      <sheetData sheetId="26936">
        <row r="9">
          <cell r="A9" t="str">
            <v>A</v>
          </cell>
        </row>
      </sheetData>
      <sheetData sheetId="26937">
        <row r="9">
          <cell r="A9" t="str">
            <v>A</v>
          </cell>
        </row>
      </sheetData>
      <sheetData sheetId="26938">
        <row r="9">
          <cell r="A9" t="str">
            <v>A</v>
          </cell>
        </row>
      </sheetData>
      <sheetData sheetId="26939">
        <row r="9">
          <cell r="A9" t="str">
            <v>A</v>
          </cell>
        </row>
      </sheetData>
      <sheetData sheetId="26940">
        <row r="9">
          <cell r="A9" t="str">
            <v>A</v>
          </cell>
        </row>
      </sheetData>
      <sheetData sheetId="26941">
        <row r="9">
          <cell r="A9" t="str">
            <v>A</v>
          </cell>
        </row>
      </sheetData>
      <sheetData sheetId="26942">
        <row r="9">
          <cell r="A9" t="str">
            <v>A</v>
          </cell>
        </row>
      </sheetData>
      <sheetData sheetId="26943">
        <row r="9">
          <cell r="A9" t="str">
            <v>A</v>
          </cell>
        </row>
      </sheetData>
      <sheetData sheetId="26944">
        <row r="9">
          <cell r="A9" t="str">
            <v>A</v>
          </cell>
        </row>
      </sheetData>
      <sheetData sheetId="26945">
        <row r="9">
          <cell r="A9" t="str">
            <v>A</v>
          </cell>
        </row>
      </sheetData>
      <sheetData sheetId="26946">
        <row r="9">
          <cell r="A9" t="str">
            <v>A</v>
          </cell>
        </row>
      </sheetData>
      <sheetData sheetId="26947">
        <row r="9">
          <cell r="A9" t="str">
            <v>A</v>
          </cell>
        </row>
      </sheetData>
      <sheetData sheetId="26948">
        <row r="9">
          <cell r="A9" t="str">
            <v>A</v>
          </cell>
        </row>
      </sheetData>
      <sheetData sheetId="26949">
        <row r="9">
          <cell r="A9" t="str">
            <v>A</v>
          </cell>
        </row>
      </sheetData>
      <sheetData sheetId="26950">
        <row r="9">
          <cell r="A9" t="str">
            <v>A</v>
          </cell>
        </row>
      </sheetData>
      <sheetData sheetId="26951">
        <row r="9">
          <cell r="A9" t="str">
            <v>A</v>
          </cell>
        </row>
      </sheetData>
      <sheetData sheetId="26952">
        <row r="9">
          <cell r="A9" t="str">
            <v>A</v>
          </cell>
        </row>
      </sheetData>
      <sheetData sheetId="26953">
        <row r="9">
          <cell r="A9" t="str">
            <v>A</v>
          </cell>
        </row>
      </sheetData>
      <sheetData sheetId="26954">
        <row r="9">
          <cell r="A9" t="str">
            <v>A</v>
          </cell>
        </row>
      </sheetData>
      <sheetData sheetId="26955">
        <row r="9">
          <cell r="A9" t="str">
            <v>A</v>
          </cell>
        </row>
      </sheetData>
      <sheetData sheetId="26956">
        <row r="9">
          <cell r="A9" t="str">
            <v>A</v>
          </cell>
        </row>
      </sheetData>
      <sheetData sheetId="26957">
        <row r="9">
          <cell r="A9" t="str">
            <v>A</v>
          </cell>
        </row>
      </sheetData>
      <sheetData sheetId="26958">
        <row r="9">
          <cell r="A9" t="str">
            <v>A</v>
          </cell>
        </row>
      </sheetData>
      <sheetData sheetId="26959" refreshError="1"/>
      <sheetData sheetId="26960">
        <row r="9">
          <cell r="A9" t="str">
            <v>A</v>
          </cell>
        </row>
      </sheetData>
      <sheetData sheetId="26961">
        <row r="9">
          <cell r="A9" t="str">
            <v>A</v>
          </cell>
        </row>
      </sheetData>
      <sheetData sheetId="26962">
        <row r="9">
          <cell r="A9" t="str">
            <v>A</v>
          </cell>
        </row>
      </sheetData>
      <sheetData sheetId="26963">
        <row r="9">
          <cell r="A9" t="str">
            <v>A</v>
          </cell>
        </row>
      </sheetData>
      <sheetData sheetId="26964">
        <row r="9">
          <cell r="A9" t="str">
            <v>A</v>
          </cell>
        </row>
      </sheetData>
      <sheetData sheetId="26965">
        <row r="9">
          <cell r="A9" t="str">
            <v>A</v>
          </cell>
        </row>
      </sheetData>
      <sheetData sheetId="26966">
        <row r="9">
          <cell r="A9" t="str">
            <v>A</v>
          </cell>
        </row>
      </sheetData>
      <sheetData sheetId="26967">
        <row r="9">
          <cell r="A9" t="str">
            <v>A</v>
          </cell>
        </row>
      </sheetData>
      <sheetData sheetId="26968">
        <row r="9">
          <cell r="A9" t="str">
            <v>A</v>
          </cell>
        </row>
      </sheetData>
      <sheetData sheetId="26969">
        <row r="9">
          <cell r="A9" t="str">
            <v>A</v>
          </cell>
        </row>
      </sheetData>
      <sheetData sheetId="26970">
        <row r="9">
          <cell r="A9" t="str">
            <v>A</v>
          </cell>
        </row>
      </sheetData>
      <sheetData sheetId="26971">
        <row r="9">
          <cell r="A9" t="str">
            <v>A</v>
          </cell>
        </row>
      </sheetData>
      <sheetData sheetId="26972">
        <row r="9">
          <cell r="A9" t="str">
            <v>A</v>
          </cell>
        </row>
      </sheetData>
      <sheetData sheetId="26973">
        <row r="9">
          <cell r="A9" t="str">
            <v>A</v>
          </cell>
        </row>
      </sheetData>
      <sheetData sheetId="26974">
        <row r="9">
          <cell r="A9" t="str">
            <v>A</v>
          </cell>
        </row>
      </sheetData>
      <sheetData sheetId="26975">
        <row r="9">
          <cell r="A9" t="str">
            <v>A</v>
          </cell>
        </row>
      </sheetData>
      <sheetData sheetId="26976">
        <row r="9">
          <cell r="A9" t="str">
            <v>A</v>
          </cell>
        </row>
      </sheetData>
      <sheetData sheetId="26977">
        <row r="9">
          <cell r="A9" t="str">
            <v>A</v>
          </cell>
        </row>
      </sheetData>
      <sheetData sheetId="26978">
        <row r="9">
          <cell r="A9" t="str">
            <v>A</v>
          </cell>
        </row>
      </sheetData>
      <sheetData sheetId="26979">
        <row r="9">
          <cell r="A9" t="str">
            <v>A</v>
          </cell>
        </row>
      </sheetData>
      <sheetData sheetId="26980">
        <row r="9">
          <cell r="A9" t="str">
            <v>A</v>
          </cell>
        </row>
      </sheetData>
      <sheetData sheetId="26981">
        <row r="9">
          <cell r="A9" t="str">
            <v>A</v>
          </cell>
        </row>
      </sheetData>
      <sheetData sheetId="26982">
        <row r="9">
          <cell r="A9" t="str">
            <v>A</v>
          </cell>
        </row>
      </sheetData>
      <sheetData sheetId="26983">
        <row r="9">
          <cell r="A9" t="str">
            <v>A</v>
          </cell>
        </row>
      </sheetData>
      <sheetData sheetId="26984">
        <row r="9">
          <cell r="A9" t="str">
            <v>A</v>
          </cell>
        </row>
      </sheetData>
      <sheetData sheetId="26985">
        <row r="9">
          <cell r="A9" t="str">
            <v>A</v>
          </cell>
        </row>
      </sheetData>
      <sheetData sheetId="26986">
        <row r="9">
          <cell r="A9" t="str">
            <v>A</v>
          </cell>
        </row>
      </sheetData>
      <sheetData sheetId="26987">
        <row r="9">
          <cell r="A9" t="str">
            <v>A</v>
          </cell>
        </row>
      </sheetData>
      <sheetData sheetId="26988">
        <row r="9">
          <cell r="A9" t="str">
            <v>A</v>
          </cell>
        </row>
      </sheetData>
      <sheetData sheetId="26989">
        <row r="9">
          <cell r="A9" t="str">
            <v>A</v>
          </cell>
        </row>
      </sheetData>
      <sheetData sheetId="26990">
        <row r="9">
          <cell r="A9" t="str">
            <v>A</v>
          </cell>
        </row>
      </sheetData>
      <sheetData sheetId="26991">
        <row r="9">
          <cell r="A9" t="str">
            <v>A</v>
          </cell>
        </row>
      </sheetData>
      <sheetData sheetId="26992">
        <row r="9">
          <cell r="A9" t="str">
            <v>A</v>
          </cell>
        </row>
      </sheetData>
      <sheetData sheetId="26993">
        <row r="9">
          <cell r="A9" t="str">
            <v>A</v>
          </cell>
        </row>
      </sheetData>
      <sheetData sheetId="26994">
        <row r="9">
          <cell r="A9" t="str">
            <v>A</v>
          </cell>
        </row>
      </sheetData>
      <sheetData sheetId="26995">
        <row r="9">
          <cell r="A9" t="str">
            <v>A</v>
          </cell>
        </row>
      </sheetData>
      <sheetData sheetId="26996">
        <row r="9">
          <cell r="A9" t="str">
            <v>A</v>
          </cell>
        </row>
      </sheetData>
      <sheetData sheetId="26997">
        <row r="9">
          <cell r="A9" t="str">
            <v>A</v>
          </cell>
        </row>
      </sheetData>
      <sheetData sheetId="26998">
        <row r="9">
          <cell r="A9" t="str">
            <v>A</v>
          </cell>
        </row>
      </sheetData>
      <sheetData sheetId="26999">
        <row r="9">
          <cell r="A9" t="str">
            <v>A</v>
          </cell>
        </row>
      </sheetData>
      <sheetData sheetId="27000">
        <row r="9">
          <cell r="A9" t="str">
            <v>A</v>
          </cell>
        </row>
      </sheetData>
      <sheetData sheetId="27001">
        <row r="9">
          <cell r="A9" t="str">
            <v>A</v>
          </cell>
        </row>
      </sheetData>
      <sheetData sheetId="27002">
        <row r="9">
          <cell r="A9" t="str">
            <v>A</v>
          </cell>
        </row>
      </sheetData>
      <sheetData sheetId="27003">
        <row r="9">
          <cell r="A9" t="str">
            <v>A</v>
          </cell>
        </row>
      </sheetData>
      <sheetData sheetId="27004">
        <row r="9">
          <cell r="A9" t="str">
            <v>A</v>
          </cell>
        </row>
      </sheetData>
      <sheetData sheetId="27005" refreshError="1"/>
      <sheetData sheetId="27006" refreshError="1"/>
      <sheetData sheetId="27007" refreshError="1"/>
      <sheetData sheetId="27008" refreshError="1"/>
      <sheetData sheetId="27009" refreshError="1"/>
      <sheetData sheetId="27010" refreshError="1"/>
      <sheetData sheetId="27011" refreshError="1"/>
      <sheetData sheetId="27012" refreshError="1"/>
      <sheetData sheetId="27013" refreshError="1"/>
      <sheetData sheetId="27014" refreshError="1"/>
      <sheetData sheetId="27015" refreshError="1"/>
      <sheetData sheetId="27016" refreshError="1"/>
      <sheetData sheetId="27017" refreshError="1"/>
      <sheetData sheetId="27018" refreshError="1"/>
      <sheetData sheetId="27019" refreshError="1"/>
      <sheetData sheetId="27020" refreshError="1"/>
      <sheetData sheetId="27021">
        <row r="9">
          <cell r="A9" t="str">
            <v>A</v>
          </cell>
        </row>
      </sheetData>
      <sheetData sheetId="27022">
        <row r="9">
          <cell r="A9" t="str">
            <v>A</v>
          </cell>
        </row>
      </sheetData>
      <sheetData sheetId="27023">
        <row r="9">
          <cell r="A9" t="str">
            <v>A</v>
          </cell>
        </row>
      </sheetData>
      <sheetData sheetId="27024">
        <row r="9">
          <cell r="A9" t="str">
            <v>A</v>
          </cell>
        </row>
      </sheetData>
      <sheetData sheetId="27025">
        <row r="9">
          <cell r="A9" t="str">
            <v>A</v>
          </cell>
        </row>
      </sheetData>
      <sheetData sheetId="27026">
        <row r="9">
          <cell r="A9" t="str">
            <v>A</v>
          </cell>
        </row>
      </sheetData>
      <sheetData sheetId="27027">
        <row r="9">
          <cell r="A9" t="str">
            <v>A</v>
          </cell>
        </row>
      </sheetData>
      <sheetData sheetId="27028">
        <row r="9">
          <cell r="A9" t="str">
            <v>A</v>
          </cell>
        </row>
      </sheetData>
      <sheetData sheetId="27029">
        <row r="9">
          <cell r="A9" t="str">
            <v>A</v>
          </cell>
        </row>
      </sheetData>
      <sheetData sheetId="27030">
        <row r="9">
          <cell r="A9" t="str">
            <v>A</v>
          </cell>
        </row>
      </sheetData>
      <sheetData sheetId="27031">
        <row r="9">
          <cell r="A9" t="str">
            <v>A</v>
          </cell>
        </row>
      </sheetData>
      <sheetData sheetId="27032">
        <row r="9">
          <cell r="A9" t="str">
            <v>A</v>
          </cell>
        </row>
      </sheetData>
      <sheetData sheetId="27033">
        <row r="9">
          <cell r="A9" t="str">
            <v>A</v>
          </cell>
        </row>
      </sheetData>
      <sheetData sheetId="27034">
        <row r="9">
          <cell r="A9" t="str">
            <v>A</v>
          </cell>
        </row>
      </sheetData>
      <sheetData sheetId="27035">
        <row r="9">
          <cell r="A9" t="str">
            <v>A</v>
          </cell>
        </row>
      </sheetData>
      <sheetData sheetId="27036">
        <row r="9">
          <cell r="A9" t="str">
            <v>A</v>
          </cell>
        </row>
      </sheetData>
      <sheetData sheetId="27037">
        <row r="9">
          <cell r="A9" t="str">
            <v>A</v>
          </cell>
        </row>
      </sheetData>
      <sheetData sheetId="27038">
        <row r="9">
          <cell r="A9" t="str">
            <v>A</v>
          </cell>
        </row>
      </sheetData>
      <sheetData sheetId="27039">
        <row r="9">
          <cell r="A9" t="str">
            <v>A</v>
          </cell>
        </row>
      </sheetData>
      <sheetData sheetId="27040">
        <row r="9">
          <cell r="A9" t="str">
            <v>A</v>
          </cell>
        </row>
      </sheetData>
      <sheetData sheetId="27041">
        <row r="9">
          <cell r="A9" t="str">
            <v>A</v>
          </cell>
        </row>
      </sheetData>
      <sheetData sheetId="27042">
        <row r="9">
          <cell r="A9" t="str">
            <v>A</v>
          </cell>
        </row>
      </sheetData>
      <sheetData sheetId="27043">
        <row r="9">
          <cell r="A9" t="str">
            <v>A</v>
          </cell>
        </row>
      </sheetData>
      <sheetData sheetId="27044">
        <row r="9">
          <cell r="A9" t="str">
            <v>A</v>
          </cell>
        </row>
      </sheetData>
      <sheetData sheetId="27045">
        <row r="9">
          <cell r="A9" t="str">
            <v>A</v>
          </cell>
        </row>
      </sheetData>
      <sheetData sheetId="27046">
        <row r="9">
          <cell r="A9" t="str">
            <v>A</v>
          </cell>
        </row>
      </sheetData>
      <sheetData sheetId="27047">
        <row r="9">
          <cell r="A9" t="str">
            <v>A</v>
          </cell>
        </row>
      </sheetData>
      <sheetData sheetId="27048">
        <row r="9">
          <cell r="A9" t="str">
            <v>A</v>
          </cell>
        </row>
      </sheetData>
      <sheetData sheetId="27049">
        <row r="9">
          <cell r="A9" t="str">
            <v>A</v>
          </cell>
        </row>
      </sheetData>
      <sheetData sheetId="27050">
        <row r="9">
          <cell r="A9" t="str">
            <v>A</v>
          </cell>
        </row>
      </sheetData>
      <sheetData sheetId="27051">
        <row r="9">
          <cell r="A9" t="str">
            <v>A</v>
          </cell>
        </row>
      </sheetData>
      <sheetData sheetId="27052">
        <row r="9">
          <cell r="A9" t="str">
            <v>A</v>
          </cell>
        </row>
      </sheetData>
      <sheetData sheetId="27053">
        <row r="9">
          <cell r="A9" t="str">
            <v>A</v>
          </cell>
        </row>
      </sheetData>
      <sheetData sheetId="27054">
        <row r="9">
          <cell r="A9" t="str">
            <v>A</v>
          </cell>
        </row>
      </sheetData>
      <sheetData sheetId="27055" refreshError="1"/>
      <sheetData sheetId="27056" refreshError="1"/>
      <sheetData sheetId="27057" refreshError="1"/>
      <sheetData sheetId="27058" refreshError="1"/>
      <sheetData sheetId="27059" refreshError="1"/>
      <sheetData sheetId="27060" refreshError="1"/>
      <sheetData sheetId="27061" refreshError="1"/>
      <sheetData sheetId="27062" refreshError="1"/>
      <sheetData sheetId="27063" refreshError="1"/>
      <sheetData sheetId="27064" refreshError="1"/>
      <sheetData sheetId="27065" refreshError="1"/>
      <sheetData sheetId="27066" refreshError="1"/>
      <sheetData sheetId="27067" refreshError="1"/>
      <sheetData sheetId="27068" refreshError="1"/>
      <sheetData sheetId="27069" refreshError="1"/>
      <sheetData sheetId="27070" refreshError="1"/>
      <sheetData sheetId="27071" refreshError="1"/>
      <sheetData sheetId="27072" refreshError="1"/>
      <sheetData sheetId="27073" refreshError="1"/>
      <sheetData sheetId="27074" refreshError="1"/>
      <sheetData sheetId="27075" refreshError="1"/>
      <sheetData sheetId="27076" refreshError="1"/>
      <sheetData sheetId="27077" refreshError="1"/>
      <sheetData sheetId="27078" refreshError="1"/>
      <sheetData sheetId="27079" refreshError="1"/>
      <sheetData sheetId="27080">
        <row r="9">
          <cell r="A9" t="str">
            <v>A</v>
          </cell>
        </row>
      </sheetData>
      <sheetData sheetId="27081">
        <row r="9">
          <cell r="A9" t="str">
            <v>A</v>
          </cell>
        </row>
      </sheetData>
      <sheetData sheetId="27082">
        <row r="9">
          <cell r="A9" t="str">
            <v>A</v>
          </cell>
        </row>
      </sheetData>
      <sheetData sheetId="27083">
        <row r="9">
          <cell r="A9" t="str">
            <v>A</v>
          </cell>
        </row>
      </sheetData>
      <sheetData sheetId="27084">
        <row r="9">
          <cell r="A9" t="str">
            <v>A</v>
          </cell>
        </row>
      </sheetData>
      <sheetData sheetId="27085">
        <row r="9">
          <cell r="A9" t="str">
            <v>A</v>
          </cell>
        </row>
      </sheetData>
      <sheetData sheetId="27086">
        <row r="9">
          <cell r="A9" t="str">
            <v>A</v>
          </cell>
        </row>
      </sheetData>
      <sheetData sheetId="27087">
        <row r="9">
          <cell r="A9" t="str">
            <v>A</v>
          </cell>
        </row>
      </sheetData>
      <sheetData sheetId="27088">
        <row r="9">
          <cell r="A9" t="str">
            <v>A</v>
          </cell>
        </row>
      </sheetData>
      <sheetData sheetId="27089">
        <row r="9">
          <cell r="A9" t="str">
            <v>A</v>
          </cell>
        </row>
      </sheetData>
      <sheetData sheetId="27090">
        <row r="9">
          <cell r="A9" t="str">
            <v>A</v>
          </cell>
        </row>
      </sheetData>
      <sheetData sheetId="27091">
        <row r="9">
          <cell r="A9" t="str">
            <v>A</v>
          </cell>
        </row>
      </sheetData>
      <sheetData sheetId="27092">
        <row r="9">
          <cell r="A9" t="str">
            <v>A</v>
          </cell>
        </row>
      </sheetData>
      <sheetData sheetId="27093">
        <row r="9">
          <cell r="A9" t="str">
            <v>A</v>
          </cell>
        </row>
      </sheetData>
      <sheetData sheetId="27094">
        <row r="9">
          <cell r="A9" t="str">
            <v>A</v>
          </cell>
        </row>
      </sheetData>
      <sheetData sheetId="27095">
        <row r="9">
          <cell r="A9" t="str">
            <v>A</v>
          </cell>
        </row>
      </sheetData>
      <sheetData sheetId="27096">
        <row r="9">
          <cell r="A9" t="str">
            <v>A</v>
          </cell>
        </row>
      </sheetData>
      <sheetData sheetId="27097">
        <row r="9">
          <cell r="A9" t="str">
            <v>A</v>
          </cell>
        </row>
      </sheetData>
      <sheetData sheetId="27098">
        <row r="9">
          <cell r="A9" t="str">
            <v>A</v>
          </cell>
        </row>
      </sheetData>
      <sheetData sheetId="27099">
        <row r="9">
          <cell r="A9" t="str">
            <v>A</v>
          </cell>
        </row>
      </sheetData>
      <sheetData sheetId="27100">
        <row r="9">
          <cell r="A9" t="str">
            <v>A</v>
          </cell>
        </row>
      </sheetData>
      <sheetData sheetId="27101">
        <row r="9">
          <cell r="A9" t="str">
            <v>A</v>
          </cell>
        </row>
      </sheetData>
      <sheetData sheetId="27102" refreshError="1"/>
      <sheetData sheetId="27103" refreshError="1"/>
      <sheetData sheetId="27104" refreshError="1"/>
      <sheetData sheetId="27105" refreshError="1"/>
      <sheetData sheetId="27106" refreshError="1"/>
      <sheetData sheetId="27107" refreshError="1"/>
      <sheetData sheetId="27108" refreshError="1"/>
      <sheetData sheetId="27109" refreshError="1"/>
      <sheetData sheetId="27110" refreshError="1"/>
      <sheetData sheetId="27111" refreshError="1"/>
      <sheetData sheetId="27112" refreshError="1"/>
      <sheetData sheetId="27113" refreshError="1"/>
      <sheetData sheetId="27114" refreshError="1"/>
      <sheetData sheetId="27115" refreshError="1"/>
      <sheetData sheetId="27116" refreshError="1"/>
      <sheetData sheetId="27117" refreshError="1"/>
      <sheetData sheetId="27118" refreshError="1"/>
      <sheetData sheetId="27119" refreshError="1"/>
      <sheetData sheetId="27120" refreshError="1"/>
      <sheetData sheetId="27121" refreshError="1"/>
      <sheetData sheetId="27122" refreshError="1"/>
      <sheetData sheetId="27123" refreshError="1"/>
      <sheetData sheetId="27124" refreshError="1"/>
      <sheetData sheetId="27125" refreshError="1"/>
      <sheetData sheetId="27126" refreshError="1"/>
      <sheetData sheetId="27127" refreshError="1"/>
      <sheetData sheetId="27128" refreshError="1"/>
      <sheetData sheetId="27129" refreshError="1"/>
      <sheetData sheetId="27130" refreshError="1"/>
      <sheetData sheetId="27131" refreshError="1"/>
      <sheetData sheetId="27132" refreshError="1"/>
      <sheetData sheetId="27133" refreshError="1"/>
      <sheetData sheetId="27134" refreshError="1"/>
      <sheetData sheetId="27135" refreshError="1"/>
      <sheetData sheetId="27136" refreshError="1"/>
      <sheetData sheetId="27137" refreshError="1"/>
      <sheetData sheetId="27138" refreshError="1"/>
      <sheetData sheetId="27139" refreshError="1"/>
      <sheetData sheetId="27140" refreshError="1"/>
      <sheetData sheetId="27141" refreshError="1"/>
      <sheetData sheetId="27142">
        <row r="9">
          <cell r="A9" t="str">
            <v>A</v>
          </cell>
        </row>
      </sheetData>
      <sheetData sheetId="27143">
        <row r="9">
          <cell r="A9" t="str">
            <v>A</v>
          </cell>
        </row>
      </sheetData>
      <sheetData sheetId="27144">
        <row r="9">
          <cell r="A9" t="str">
            <v>A</v>
          </cell>
        </row>
      </sheetData>
      <sheetData sheetId="27145">
        <row r="9">
          <cell r="A9" t="str">
            <v>A</v>
          </cell>
        </row>
      </sheetData>
      <sheetData sheetId="27146">
        <row r="9">
          <cell r="A9" t="str">
            <v>A</v>
          </cell>
        </row>
      </sheetData>
      <sheetData sheetId="27147">
        <row r="9">
          <cell r="A9" t="str">
            <v>A</v>
          </cell>
        </row>
      </sheetData>
      <sheetData sheetId="27148">
        <row r="9">
          <cell r="A9" t="str">
            <v>A</v>
          </cell>
        </row>
      </sheetData>
      <sheetData sheetId="27149">
        <row r="9">
          <cell r="A9" t="str">
            <v>A</v>
          </cell>
        </row>
      </sheetData>
      <sheetData sheetId="27150">
        <row r="9">
          <cell r="A9" t="str">
            <v>A</v>
          </cell>
        </row>
      </sheetData>
      <sheetData sheetId="27151">
        <row r="9">
          <cell r="A9" t="str">
            <v>A</v>
          </cell>
        </row>
      </sheetData>
      <sheetData sheetId="27152">
        <row r="9">
          <cell r="A9" t="str">
            <v>A</v>
          </cell>
        </row>
      </sheetData>
      <sheetData sheetId="27153">
        <row r="9">
          <cell r="A9" t="str">
            <v>A</v>
          </cell>
        </row>
      </sheetData>
      <sheetData sheetId="27154">
        <row r="9">
          <cell r="A9" t="str">
            <v>A</v>
          </cell>
        </row>
      </sheetData>
      <sheetData sheetId="27155">
        <row r="9">
          <cell r="A9" t="str">
            <v>A</v>
          </cell>
        </row>
      </sheetData>
      <sheetData sheetId="27156">
        <row r="9">
          <cell r="A9" t="str">
            <v>A</v>
          </cell>
        </row>
      </sheetData>
      <sheetData sheetId="27157">
        <row r="9">
          <cell r="A9" t="str">
            <v>A</v>
          </cell>
        </row>
      </sheetData>
      <sheetData sheetId="27158">
        <row r="9">
          <cell r="A9" t="str">
            <v>A</v>
          </cell>
        </row>
      </sheetData>
      <sheetData sheetId="27159">
        <row r="9">
          <cell r="A9" t="str">
            <v>A</v>
          </cell>
        </row>
      </sheetData>
      <sheetData sheetId="27160">
        <row r="9">
          <cell r="A9" t="str">
            <v>A</v>
          </cell>
        </row>
      </sheetData>
      <sheetData sheetId="27161">
        <row r="9">
          <cell r="A9" t="str">
            <v>A</v>
          </cell>
        </row>
      </sheetData>
      <sheetData sheetId="27162">
        <row r="9">
          <cell r="A9" t="str">
            <v>A</v>
          </cell>
        </row>
      </sheetData>
      <sheetData sheetId="27163">
        <row r="9">
          <cell r="A9" t="str">
            <v>A</v>
          </cell>
        </row>
      </sheetData>
      <sheetData sheetId="27164">
        <row r="9">
          <cell r="A9" t="str">
            <v>A</v>
          </cell>
        </row>
      </sheetData>
      <sheetData sheetId="27165">
        <row r="9">
          <cell r="A9" t="str">
            <v>A</v>
          </cell>
        </row>
      </sheetData>
      <sheetData sheetId="27166">
        <row r="9">
          <cell r="A9" t="str">
            <v>A</v>
          </cell>
        </row>
      </sheetData>
      <sheetData sheetId="27167">
        <row r="9">
          <cell r="A9" t="str">
            <v>A</v>
          </cell>
        </row>
      </sheetData>
      <sheetData sheetId="27168">
        <row r="9">
          <cell r="A9" t="str">
            <v>A</v>
          </cell>
        </row>
      </sheetData>
      <sheetData sheetId="27169">
        <row r="9">
          <cell r="A9" t="str">
            <v>A</v>
          </cell>
        </row>
      </sheetData>
      <sheetData sheetId="27170">
        <row r="9">
          <cell r="A9" t="str">
            <v>A</v>
          </cell>
        </row>
      </sheetData>
      <sheetData sheetId="27171">
        <row r="9">
          <cell r="A9" t="str">
            <v>A</v>
          </cell>
        </row>
      </sheetData>
      <sheetData sheetId="27172">
        <row r="9">
          <cell r="A9" t="str">
            <v>A</v>
          </cell>
        </row>
      </sheetData>
      <sheetData sheetId="27173">
        <row r="9">
          <cell r="A9" t="str">
            <v>A</v>
          </cell>
        </row>
      </sheetData>
      <sheetData sheetId="27174">
        <row r="9">
          <cell r="A9" t="str">
            <v>A</v>
          </cell>
        </row>
      </sheetData>
      <sheetData sheetId="27175">
        <row r="9">
          <cell r="A9" t="str">
            <v>A</v>
          </cell>
        </row>
      </sheetData>
      <sheetData sheetId="27176">
        <row r="9">
          <cell r="A9" t="str">
            <v>A</v>
          </cell>
        </row>
      </sheetData>
      <sheetData sheetId="27177">
        <row r="9">
          <cell r="A9" t="str">
            <v>A</v>
          </cell>
        </row>
      </sheetData>
      <sheetData sheetId="27178">
        <row r="9">
          <cell r="A9" t="str">
            <v>A</v>
          </cell>
        </row>
      </sheetData>
      <sheetData sheetId="27179">
        <row r="9">
          <cell r="A9" t="str">
            <v>A</v>
          </cell>
        </row>
      </sheetData>
      <sheetData sheetId="27180">
        <row r="9">
          <cell r="A9" t="str">
            <v>A</v>
          </cell>
        </row>
      </sheetData>
      <sheetData sheetId="27181">
        <row r="9">
          <cell r="A9" t="str">
            <v>A</v>
          </cell>
        </row>
      </sheetData>
      <sheetData sheetId="27182">
        <row r="9">
          <cell r="A9" t="str">
            <v>A</v>
          </cell>
        </row>
      </sheetData>
      <sheetData sheetId="27183">
        <row r="9">
          <cell r="A9" t="str">
            <v>A</v>
          </cell>
        </row>
      </sheetData>
      <sheetData sheetId="27184">
        <row r="9">
          <cell r="A9" t="str">
            <v>A</v>
          </cell>
        </row>
      </sheetData>
      <sheetData sheetId="27185">
        <row r="9">
          <cell r="A9" t="str">
            <v>A</v>
          </cell>
        </row>
      </sheetData>
      <sheetData sheetId="27186">
        <row r="9">
          <cell r="A9" t="str">
            <v>A</v>
          </cell>
        </row>
      </sheetData>
      <sheetData sheetId="27187">
        <row r="9">
          <cell r="A9" t="str">
            <v>A</v>
          </cell>
        </row>
      </sheetData>
      <sheetData sheetId="27188">
        <row r="9">
          <cell r="A9" t="str">
            <v>A</v>
          </cell>
        </row>
      </sheetData>
      <sheetData sheetId="27189">
        <row r="9">
          <cell r="A9" t="str">
            <v>A</v>
          </cell>
        </row>
      </sheetData>
      <sheetData sheetId="27190">
        <row r="9">
          <cell r="A9" t="str">
            <v>A</v>
          </cell>
        </row>
      </sheetData>
      <sheetData sheetId="27191">
        <row r="9">
          <cell r="A9" t="str">
            <v>A</v>
          </cell>
        </row>
      </sheetData>
      <sheetData sheetId="27192">
        <row r="9">
          <cell r="A9" t="str">
            <v>A</v>
          </cell>
        </row>
      </sheetData>
      <sheetData sheetId="27193">
        <row r="9">
          <cell r="A9" t="str">
            <v>A</v>
          </cell>
        </row>
      </sheetData>
      <sheetData sheetId="27194">
        <row r="9">
          <cell r="A9" t="str">
            <v>A</v>
          </cell>
        </row>
      </sheetData>
      <sheetData sheetId="27195">
        <row r="9">
          <cell r="A9" t="str">
            <v>A</v>
          </cell>
        </row>
      </sheetData>
      <sheetData sheetId="27196">
        <row r="9">
          <cell r="A9" t="str">
            <v>A</v>
          </cell>
        </row>
      </sheetData>
      <sheetData sheetId="27197">
        <row r="9">
          <cell r="A9" t="str">
            <v>A</v>
          </cell>
        </row>
      </sheetData>
      <sheetData sheetId="27198">
        <row r="9">
          <cell r="A9" t="str">
            <v>A</v>
          </cell>
        </row>
      </sheetData>
      <sheetData sheetId="27199">
        <row r="9">
          <cell r="A9" t="str">
            <v>A</v>
          </cell>
        </row>
      </sheetData>
      <sheetData sheetId="27200">
        <row r="9">
          <cell r="A9" t="str">
            <v>A</v>
          </cell>
        </row>
      </sheetData>
      <sheetData sheetId="27201">
        <row r="9">
          <cell r="A9" t="str">
            <v>A</v>
          </cell>
        </row>
      </sheetData>
      <sheetData sheetId="27202">
        <row r="9">
          <cell r="A9" t="str">
            <v>A</v>
          </cell>
        </row>
      </sheetData>
      <sheetData sheetId="27203">
        <row r="9">
          <cell r="A9" t="str">
            <v>A</v>
          </cell>
        </row>
      </sheetData>
      <sheetData sheetId="27204">
        <row r="9">
          <cell r="A9" t="str">
            <v>A</v>
          </cell>
        </row>
      </sheetData>
      <sheetData sheetId="27205">
        <row r="9">
          <cell r="A9" t="str">
            <v>A</v>
          </cell>
        </row>
      </sheetData>
      <sheetData sheetId="27206">
        <row r="9">
          <cell r="A9" t="str">
            <v>A</v>
          </cell>
        </row>
      </sheetData>
      <sheetData sheetId="27207">
        <row r="9">
          <cell r="A9" t="str">
            <v>A</v>
          </cell>
        </row>
      </sheetData>
      <sheetData sheetId="27208">
        <row r="9">
          <cell r="A9" t="str">
            <v>A</v>
          </cell>
        </row>
      </sheetData>
      <sheetData sheetId="27209" refreshError="1"/>
      <sheetData sheetId="27210" refreshError="1"/>
      <sheetData sheetId="27211" refreshError="1"/>
      <sheetData sheetId="27212" refreshError="1"/>
      <sheetData sheetId="27213" refreshError="1"/>
      <sheetData sheetId="27214" refreshError="1"/>
      <sheetData sheetId="27215" refreshError="1"/>
      <sheetData sheetId="27216" refreshError="1"/>
      <sheetData sheetId="27217" refreshError="1"/>
      <sheetData sheetId="27218" refreshError="1"/>
      <sheetData sheetId="27219" refreshError="1"/>
      <sheetData sheetId="27220" refreshError="1"/>
      <sheetData sheetId="27221" refreshError="1"/>
      <sheetData sheetId="27222">
        <row r="9">
          <cell r="A9" t="str">
            <v>A</v>
          </cell>
        </row>
      </sheetData>
      <sheetData sheetId="27223" refreshError="1"/>
      <sheetData sheetId="27224" refreshError="1"/>
      <sheetData sheetId="27225" refreshError="1"/>
      <sheetData sheetId="27226" refreshError="1"/>
      <sheetData sheetId="27227" refreshError="1"/>
      <sheetData sheetId="27228" refreshError="1"/>
      <sheetData sheetId="27229">
        <row r="9">
          <cell r="A9" t="str">
            <v>A</v>
          </cell>
        </row>
      </sheetData>
      <sheetData sheetId="27230" refreshError="1"/>
      <sheetData sheetId="27231">
        <row r="9">
          <cell r="A9" t="str">
            <v>A</v>
          </cell>
        </row>
      </sheetData>
      <sheetData sheetId="27232">
        <row r="9">
          <cell r="A9" t="str">
            <v>A</v>
          </cell>
        </row>
      </sheetData>
      <sheetData sheetId="27233" refreshError="1"/>
      <sheetData sheetId="27234">
        <row r="9">
          <cell r="A9" t="str">
            <v>A</v>
          </cell>
        </row>
      </sheetData>
      <sheetData sheetId="27235">
        <row r="9">
          <cell r="A9" t="str">
            <v>A</v>
          </cell>
        </row>
      </sheetData>
      <sheetData sheetId="27236">
        <row r="9">
          <cell r="A9" t="str">
            <v>A</v>
          </cell>
        </row>
      </sheetData>
      <sheetData sheetId="27237">
        <row r="9">
          <cell r="A9" t="str">
            <v>A</v>
          </cell>
        </row>
      </sheetData>
      <sheetData sheetId="27238">
        <row r="9">
          <cell r="A9" t="str">
            <v>A</v>
          </cell>
        </row>
      </sheetData>
      <sheetData sheetId="27239">
        <row r="9">
          <cell r="A9" t="str">
            <v>A</v>
          </cell>
        </row>
      </sheetData>
      <sheetData sheetId="27240">
        <row r="9">
          <cell r="A9" t="str">
            <v>A</v>
          </cell>
        </row>
      </sheetData>
      <sheetData sheetId="27241">
        <row r="9">
          <cell r="A9" t="str">
            <v>A</v>
          </cell>
        </row>
      </sheetData>
      <sheetData sheetId="27242">
        <row r="9">
          <cell r="A9" t="str">
            <v>A</v>
          </cell>
        </row>
      </sheetData>
      <sheetData sheetId="27243">
        <row r="9">
          <cell r="A9" t="str">
            <v>A</v>
          </cell>
        </row>
      </sheetData>
      <sheetData sheetId="27244">
        <row r="9">
          <cell r="A9" t="str">
            <v>A</v>
          </cell>
        </row>
      </sheetData>
      <sheetData sheetId="27245">
        <row r="9">
          <cell r="A9" t="str">
            <v>A</v>
          </cell>
        </row>
      </sheetData>
      <sheetData sheetId="27246">
        <row r="9">
          <cell r="A9" t="str">
            <v>A</v>
          </cell>
        </row>
      </sheetData>
      <sheetData sheetId="27247">
        <row r="9">
          <cell r="A9" t="str">
            <v>A</v>
          </cell>
        </row>
      </sheetData>
      <sheetData sheetId="27248">
        <row r="9">
          <cell r="A9" t="str">
            <v>A</v>
          </cell>
        </row>
      </sheetData>
      <sheetData sheetId="27249">
        <row r="9">
          <cell r="A9" t="str">
            <v>A</v>
          </cell>
        </row>
      </sheetData>
      <sheetData sheetId="27250">
        <row r="9">
          <cell r="A9" t="str">
            <v>A</v>
          </cell>
        </row>
      </sheetData>
      <sheetData sheetId="27251">
        <row r="9">
          <cell r="A9" t="str">
            <v>A</v>
          </cell>
        </row>
      </sheetData>
      <sheetData sheetId="27252">
        <row r="9">
          <cell r="A9" t="str">
            <v>A</v>
          </cell>
        </row>
      </sheetData>
      <sheetData sheetId="27253">
        <row r="9">
          <cell r="A9" t="str">
            <v>A</v>
          </cell>
        </row>
      </sheetData>
      <sheetData sheetId="27254">
        <row r="9">
          <cell r="A9" t="str">
            <v>A</v>
          </cell>
        </row>
      </sheetData>
      <sheetData sheetId="27255">
        <row r="9">
          <cell r="A9" t="str">
            <v>A</v>
          </cell>
        </row>
      </sheetData>
      <sheetData sheetId="27256">
        <row r="9">
          <cell r="A9" t="str">
            <v>A</v>
          </cell>
        </row>
      </sheetData>
      <sheetData sheetId="27257" refreshError="1"/>
      <sheetData sheetId="27258" refreshError="1"/>
      <sheetData sheetId="27259">
        <row r="9">
          <cell r="A9" t="str">
            <v>A</v>
          </cell>
        </row>
      </sheetData>
      <sheetData sheetId="27260">
        <row r="9">
          <cell r="A9" t="str">
            <v>A</v>
          </cell>
        </row>
      </sheetData>
      <sheetData sheetId="27261">
        <row r="9">
          <cell r="A9" t="str">
            <v>A</v>
          </cell>
        </row>
      </sheetData>
      <sheetData sheetId="27262">
        <row r="9">
          <cell r="A9" t="str">
            <v>A</v>
          </cell>
        </row>
      </sheetData>
      <sheetData sheetId="27263">
        <row r="9">
          <cell r="A9" t="str">
            <v>A</v>
          </cell>
        </row>
      </sheetData>
      <sheetData sheetId="27264">
        <row r="9">
          <cell r="A9" t="str">
            <v>A</v>
          </cell>
        </row>
      </sheetData>
      <sheetData sheetId="27265">
        <row r="9">
          <cell r="A9" t="str">
            <v>A</v>
          </cell>
        </row>
      </sheetData>
      <sheetData sheetId="27266">
        <row r="9">
          <cell r="A9" t="str">
            <v>A</v>
          </cell>
        </row>
      </sheetData>
      <sheetData sheetId="27267">
        <row r="9">
          <cell r="A9" t="str">
            <v>A</v>
          </cell>
        </row>
      </sheetData>
      <sheetData sheetId="27268">
        <row r="9">
          <cell r="A9" t="str">
            <v>A</v>
          </cell>
        </row>
      </sheetData>
      <sheetData sheetId="27269">
        <row r="9">
          <cell r="A9" t="str">
            <v>A</v>
          </cell>
        </row>
      </sheetData>
      <sheetData sheetId="27270">
        <row r="9">
          <cell r="A9" t="str">
            <v>A</v>
          </cell>
        </row>
      </sheetData>
      <sheetData sheetId="27271">
        <row r="9">
          <cell r="A9" t="str">
            <v>A</v>
          </cell>
        </row>
      </sheetData>
      <sheetData sheetId="27272">
        <row r="9">
          <cell r="A9" t="str">
            <v>A</v>
          </cell>
        </row>
      </sheetData>
      <sheetData sheetId="27273">
        <row r="9">
          <cell r="A9" t="str">
            <v>A</v>
          </cell>
        </row>
      </sheetData>
      <sheetData sheetId="27274">
        <row r="9">
          <cell r="A9" t="str">
            <v>A</v>
          </cell>
        </row>
      </sheetData>
      <sheetData sheetId="27275">
        <row r="9">
          <cell r="A9" t="str">
            <v>A</v>
          </cell>
        </row>
      </sheetData>
      <sheetData sheetId="27276">
        <row r="9">
          <cell r="A9" t="str">
            <v>A</v>
          </cell>
        </row>
      </sheetData>
      <sheetData sheetId="27277">
        <row r="9">
          <cell r="A9" t="str">
            <v>A</v>
          </cell>
        </row>
      </sheetData>
      <sheetData sheetId="27278">
        <row r="9">
          <cell r="A9" t="str">
            <v>A</v>
          </cell>
        </row>
      </sheetData>
      <sheetData sheetId="27279">
        <row r="9">
          <cell r="A9" t="str">
            <v>A</v>
          </cell>
        </row>
      </sheetData>
      <sheetData sheetId="27280">
        <row r="9">
          <cell r="A9" t="str">
            <v>A</v>
          </cell>
        </row>
      </sheetData>
      <sheetData sheetId="27281">
        <row r="9">
          <cell r="A9" t="str">
            <v>A</v>
          </cell>
        </row>
      </sheetData>
      <sheetData sheetId="27282">
        <row r="9">
          <cell r="A9" t="str">
            <v>A</v>
          </cell>
        </row>
      </sheetData>
      <sheetData sheetId="27283">
        <row r="9">
          <cell r="A9" t="str">
            <v>A</v>
          </cell>
        </row>
      </sheetData>
      <sheetData sheetId="27284">
        <row r="9">
          <cell r="A9" t="str">
            <v>A</v>
          </cell>
        </row>
      </sheetData>
      <sheetData sheetId="27285">
        <row r="9">
          <cell r="A9" t="str">
            <v>A</v>
          </cell>
        </row>
      </sheetData>
      <sheetData sheetId="27286">
        <row r="9">
          <cell r="A9" t="str">
            <v>A</v>
          </cell>
        </row>
      </sheetData>
      <sheetData sheetId="27287">
        <row r="9">
          <cell r="A9" t="str">
            <v>A</v>
          </cell>
        </row>
      </sheetData>
      <sheetData sheetId="27288">
        <row r="9">
          <cell r="A9" t="str">
            <v>A</v>
          </cell>
        </row>
      </sheetData>
      <sheetData sheetId="27289">
        <row r="9">
          <cell r="A9" t="str">
            <v>A</v>
          </cell>
        </row>
      </sheetData>
      <sheetData sheetId="27290">
        <row r="9">
          <cell r="A9" t="str">
            <v>A</v>
          </cell>
        </row>
      </sheetData>
      <sheetData sheetId="27291">
        <row r="9">
          <cell r="A9" t="str">
            <v>A</v>
          </cell>
        </row>
      </sheetData>
      <sheetData sheetId="27292">
        <row r="9">
          <cell r="A9" t="str">
            <v>A</v>
          </cell>
        </row>
      </sheetData>
      <sheetData sheetId="27293">
        <row r="9">
          <cell r="A9" t="str">
            <v>A</v>
          </cell>
        </row>
      </sheetData>
      <sheetData sheetId="27294">
        <row r="9">
          <cell r="A9" t="str">
            <v>A</v>
          </cell>
        </row>
      </sheetData>
      <sheetData sheetId="27295">
        <row r="9">
          <cell r="A9" t="str">
            <v>A</v>
          </cell>
        </row>
      </sheetData>
      <sheetData sheetId="27296">
        <row r="9">
          <cell r="A9" t="str">
            <v>A</v>
          </cell>
        </row>
      </sheetData>
      <sheetData sheetId="27297">
        <row r="9">
          <cell r="A9" t="str">
            <v>A</v>
          </cell>
        </row>
      </sheetData>
      <sheetData sheetId="27298">
        <row r="9">
          <cell r="A9" t="str">
            <v>A</v>
          </cell>
        </row>
      </sheetData>
      <sheetData sheetId="27299">
        <row r="9">
          <cell r="A9" t="str">
            <v>A</v>
          </cell>
        </row>
      </sheetData>
      <sheetData sheetId="27300">
        <row r="9">
          <cell r="A9" t="str">
            <v>A</v>
          </cell>
        </row>
      </sheetData>
      <sheetData sheetId="27301">
        <row r="9">
          <cell r="A9" t="str">
            <v>A</v>
          </cell>
        </row>
      </sheetData>
      <sheetData sheetId="27302">
        <row r="9">
          <cell r="A9" t="str">
            <v>A</v>
          </cell>
        </row>
      </sheetData>
      <sheetData sheetId="27303">
        <row r="9">
          <cell r="A9" t="str">
            <v>A</v>
          </cell>
        </row>
      </sheetData>
      <sheetData sheetId="27304">
        <row r="9">
          <cell r="A9" t="str">
            <v>A</v>
          </cell>
        </row>
      </sheetData>
      <sheetData sheetId="27305">
        <row r="9">
          <cell r="A9" t="str">
            <v>A</v>
          </cell>
        </row>
      </sheetData>
      <sheetData sheetId="27306">
        <row r="9">
          <cell r="A9" t="str">
            <v>A</v>
          </cell>
        </row>
      </sheetData>
      <sheetData sheetId="27307">
        <row r="9">
          <cell r="A9" t="str">
            <v>A</v>
          </cell>
        </row>
      </sheetData>
      <sheetData sheetId="27308">
        <row r="9">
          <cell r="A9" t="str">
            <v>A</v>
          </cell>
        </row>
      </sheetData>
      <sheetData sheetId="27309">
        <row r="9">
          <cell r="A9" t="str">
            <v>A</v>
          </cell>
        </row>
      </sheetData>
      <sheetData sheetId="27310">
        <row r="9">
          <cell r="A9" t="str">
            <v>A</v>
          </cell>
        </row>
      </sheetData>
      <sheetData sheetId="27311">
        <row r="9">
          <cell r="A9" t="str">
            <v>A</v>
          </cell>
        </row>
      </sheetData>
      <sheetData sheetId="27312">
        <row r="9">
          <cell r="A9" t="str">
            <v>A</v>
          </cell>
        </row>
      </sheetData>
      <sheetData sheetId="27313">
        <row r="9">
          <cell r="A9" t="str">
            <v>A</v>
          </cell>
        </row>
      </sheetData>
      <sheetData sheetId="27314">
        <row r="9">
          <cell r="A9" t="str">
            <v>A</v>
          </cell>
        </row>
      </sheetData>
      <sheetData sheetId="27315">
        <row r="9">
          <cell r="A9" t="str">
            <v>A</v>
          </cell>
        </row>
      </sheetData>
      <sheetData sheetId="27316">
        <row r="9">
          <cell r="A9" t="str">
            <v>A</v>
          </cell>
        </row>
      </sheetData>
      <sheetData sheetId="27317">
        <row r="9">
          <cell r="A9" t="str">
            <v>A</v>
          </cell>
        </row>
      </sheetData>
      <sheetData sheetId="27318">
        <row r="9">
          <cell r="A9" t="str">
            <v>A</v>
          </cell>
        </row>
      </sheetData>
      <sheetData sheetId="27319">
        <row r="9">
          <cell r="A9" t="str">
            <v>A</v>
          </cell>
        </row>
      </sheetData>
      <sheetData sheetId="27320">
        <row r="9">
          <cell r="A9" t="str">
            <v>A</v>
          </cell>
        </row>
      </sheetData>
      <sheetData sheetId="27321">
        <row r="9">
          <cell r="A9" t="str">
            <v>A</v>
          </cell>
        </row>
      </sheetData>
      <sheetData sheetId="27322">
        <row r="9">
          <cell r="A9" t="str">
            <v>A</v>
          </cell>
        </row>
      </sheetData>
      <sheetData sheetId="27323">
        <row r="9">
          <cell r="A9" t="str">
            <v>A</v>
          </cell>
        </row>
      </sheetData>
      <sheetData sheetId="27324">
        <row r="9">
          <cell r="A9" t="str">
            <v>A</v>
          </cell>
        </row>
      </sheetData>
      <sheetData sheetId="27325">
        <row r="9">
          <cell r="A9" t="str">
            <v>A</v>
          </cell>
        </row>
      </sheetData>
      <sheetData sheetId="27326">
        <row r="9">
          <cell r="A9" t="str">
            <v>A</v>
          </cell>
        </row>
      </sheetData>
      <sheetData sheetId="27327">
        <row r="9">
          <cell r="A9" t="str">
            <v>A</v>
          </cell>
        </row>
      </sheetData>
      <sheetData sheetId="27328">
        <row r="9">
          <cell r="A9" t="str">
            <v>A</v>
          </cell>
        </row>
      </sheetData>
      <sheetData sheetId="27329">
        <row r="9">
          <cell r="A9" t="str">
            <v>A</v>
          </cell>
        </row>
      </sheetData>
      <sheetData sheetId="27330">
        <row r="9">
          <cell r="A9" t="str">
            <v>A</v>
          </cell>
        </row>
      </sheetData>
      <sheetData sheetId="27331">
        <row r="9">
          <cell r="A9" t="str">
            <v>A</v>
          </cell>
        </row>
      </sheetData>
      <sheetData sheetId="27332">
        <row r="9">
          <cell r="A9" t="str">
            <v>A</v>
          </cell>
        </row>
      </sheetData>
      <sheetData sheetId="27333">
        <row r="9">
          <cell r="A9" t="str">
            <v>A</v>
          </cell>
        </row>
      </sheetData>
      <sheetData sheetId="27334">
        <row r="9">
          <cell r="A9" t="str">
            <v>A</v>
          </cell>
        </row>
      </sheetData>
      <sheetData sheetId="27335">
        <row r="9">
          <cell r="A9" t="str">
            <v>A</v>
          </cell>
        </row>
      </sheetData>
      <sheetData sheetId="27336">
        <row r="9">
          <cell r="A9" t="str">
            <v>A</v>
          </cell>
        </row>
      </sheetData>
      <sheetData sheetId="27337">
        <row r="9">
          <cell r="A9" t="str">
            <v>A</v>
          </cell>
        </row>
      </sheetData>
      <sheetData sheetId="27338">
        <row r="9">
          <cell r="A9" t="str">
            <v>A</v>
          </cell>
        </row>
      </sheetData>
      <sheetData sheetId="27339">
        <row r="9">
          <cell r="A9" t="str">
            <v>A</v>
          </cell>
        </row>
      </sheetData>
      <sheetData sheetId="27340">
        <row r="9">
          <cell r="A9" t="str">
            <v>A</v>
          </cell>
        </row>
      </sheetData>
      <sheetData sheetId="27341">
        <row r="9">
          <cell r="A9" t="str">
            <v>A</v>
          </cell>
        </row>
      </sheetData>
      <sheetData sheetId="27342">
        <row r="9">
          <cell r="A9" t="str">
            <v>A</v>
          </cell>
        </row>
      </sheetData>
      <sheetData sheetId="27343">
        <row r="9">
          <cell r="A9" t="str">
            <v>A</v>
          </cell>
        </row>
      </sheetData>
      <sheetData sheetId="27344">
        <row r="9">
          <cell r="A9" t="str">
            <v>A</v>
          </cell>
        </row>
      </sheetData>
      <sheetData sheetId="27345">
        <row r="9">
          <cell r="A9" t="str">
            <v>A</v>
          </cell>
        </row>
      </sheetData>
      <sheetData sheetId="27346">
        <row r="9">
          <cell r="A9" t="str">
            <v>A</v>
          </cell>
        </row>
      </sheetData>
      <sheetData sheetId="27347" refreshError="1"/>
      <sheetData sheetId="27348">
        <row r="9">
          <cell r="A9" t="str">
            <v>A</v>
          </cell>
        </row>
      </sheetData>
      <sheetData sheetId="27349">
        <row r="9">
          <cell r="A9" t="str">
            <v>A</v>
          </cell>
        </row>
      </sheetData>
      <sheetData sheetId="27350">
        <row r="9">
          <cell r="A9" t="str">
            <v>A</v>
          </cell>
        </row>
      </sheetData>
      <sheetData sheetId="27351">
        <row r="9">
          <cell r="A9" t="str">
            <v>A</v>
          </cell>
        </row>
      </sheetData>
      <sheetData sheetId="27352">
        <row r="9">
          <cell r="A9" t="str">
            <v>A</v>
          </cell>
        </row>
      </sheetData>
      <sheetData sheetId="27353">
        <row r="9">
          <cell r="A9" t="str">
            <v>A</v>
          </cell>
        </row>
      </sheetData>
      <sheetData sheetId="27354" refreshError="1"/>
      <sheetData sheetId="27355" refreshError="1"/>
      <sheetData sheetId="27356">
        <row r="9">
          <cell r="A9" t="str">
            <v>A</v>
          </cell>
        </row>
      </sheetData>
      <sheetData sheetId="27357">
        <row r="9">
          <cell r="A9" t="str">
            <v>A</v>
          </cell>
        </row>
      </sheetData>
      <sheetData sheetId="27358">
        <row r="9">
          <cell r="A9" t="str">
            <v>A</v>
          </cell>
        </row>
      </sheetData>
      <sheetData sheetId="27359">
        <row r="9">
          <cell r="A9" t="str">
            <v>A</v>
          </cell>
        </row>
      </sheetData>
      <sheetData sheetId="27360">
        <row r="9">
          <cell r="A9" t="str">
            <v>A</v>
          </cell>
        </row>
      </sheetData>
      <sheetData sheetId="27361">
        <row r="9">
          <cell r="A9" t="str">
            <v>A</v>
          </cell>
        </row>
      </sheetData>
      <sheetData sheetId="27362">
        <row r="9">
          <cell r="A9" t="str">
            <v>A</v>
          </cell>
        </row>
      </sheetData>
      <sheetData sheetId="27363">
        <row r="9">
          <cell r="A9" t="str">
            <v>A</v>
          </cell>
        </row>
      </sheetData>
      <sheetData sheetId="27364">
        <row r="9">
          <cell r="A9" t="str">
            <v>A</v>
          </cell>
        </row>
      </sheetData>
      <sheetData sheetId="27365">
        <row r="9">
          <cell r="A9" t="str">
            <v>A</v>
          </cell>
        </row>
      </sheetData>
      <sheetData sheetId="27366" refreshError="1"/>
      <sheetData sheetId="27367">
        <row r="9">
          <cell r="A9" t="str">
            <v>A</v>
          </cell>
        </row>
      </sheetData>
      <sheetData sheetId="27368" refreshError="1"/>
      <sheetData sheetId="27369">
        <row r="9">
          <cell r="A9" t="str">
            <v>A</v>
          </cell>
        </row>
      </sheetData>
      <sheetData sheetId="27370">
        <row r="9">
          <cell r="A9" t="str">
            <v>A</v>
          </cell>
        </row>
      </sheetData>
      <sheetData sheetId="27371">
        <row r="9">
          <cell r="A9" t="str">
            <v>A</v>
          </cell>
        </row>
      </sheetData>
      <sheetData sheetId="27372">
        <row r="9">
          <cell r="A9" t="str">
            <v>A</v>
          </cell>
        </row>
      </sheetData>
      <sheetData sheetId="27373">
        <row r="9">
          <cell r="A9" t="str">
            <v>A</v>
          </cell>
        </row>
      </sheetData>
      <sheetData sheetId="27374">
        <row r="9">
          <cell r="A9" t="str">
            <v>A</v>
          </cell>
        </row>
      </sheetData>
      <sheetData sheetId="27375">
        <row r="9">
          <cell r="A9" t="str">
            <v>A</v>
          </cell>
        </row>
      </sheetData>
      <sheetData sheetId="27376">
        <row r="9">
          <cell r="A9" t="str">
            <v>A</v>
          </cell>
        </row>
      </sheetData>
      <sheetData sheetId="27377">
        <row r="9">
          <cell r="A9" t="str">
            <v>A</v>
          </cell>
        </row>
      </sheetData>
      <sheetData sheetId="27378">
        <row r="9">
          <cell r="A9" t="str">
            <v>A</v>
          </cell>
        </row>
      </sheetData>
      <sheetData sheetId="27379">
        <row r="9">
          <cell r="A9" t="str">
            <v>A</v>
          </cell>
        </row>
      </sheetData>
      <sheetData sheetId="27380">
        <row r="9">
          <cell r="A9" t="str">
            <v>A</v>
          </cell>
        </row>
      </sheetData>
      <sheetData sheetId="27381">
        <row r="9">
          <cell r="A9" t="str">
            <v>A</v>
          </cell>
        </row>
      </sheetData>
      <sheetData sheetId="27382">
        <row r="9">
          <cell r="A9" t="str">
            <v>A</v>
          </cell>
        </row>
      </sheetData>
      <sheetData sheetId="27383">
        <row r="9">
          <cell r="A9" t="str">
            <v>A</v>
          </cell>
        </row>
      </sheetData>
      <sheetData sheetId="27384">
        <row r="9">
          <cell r="A9" t="str">
            <v>A</v>
          </cell>
        </row>
      </sheetData>
      <sheetData sheetId="27385">
        <row r="9">
          <cell r="A9" t="str">
            <v>A</v>
          </cell>
        </row>
      </sheetData>
      <sheetData sheetId="27386">
        <row r="9">
          <cell r="A9" t="str">
            <v>A</v>
          </cell>
        </row>
      </sheetData>
      <sheetData sheetId="27387">
        <row r="9">
          <cell r="A9" t="str">
            <v>A</v>
          </cell>
        </row>
      </sheetData>
      <sheetData sheetId="27388">
        <row r="9">
          <cell r="A9" t="str">
            <v>A</v>
          </cell>
        </row>
      </sheetData>
      <sheetData sheetId="27389">
        <row r="9">
          <cell r="A9" t="str">
            <v>A</v>
          </cell>
        </row>
      </sheetData>
      <sheetData sheetId="27390">
        <row r="9">
          <cell r="A9" t="str">
            <v>A</v>
          </cell>
        </row>
      </sheetData>
      <sheetData sheetId="27391">
        <row r="9">
          <cell r="A9" t="str">
            <v>A</v>
          </cell>
        </row>
      </sheetData>
      <sheetData sheetId="27392">
        <row r="9">
          <cell r="A9" t="str">
            <v>A</v>
          </cell>
        </row>
      </sheetData>
      <sheetData sheetId="27393">
        <row r="9">
          <cell r="A9" t="str">
            <v>A</v>
          </cell>
        </row>
      </sheetData>
      <sheetData sheetId="27394">
        <row r="9">
          <cell r="A9" t="str">
            <v>A</v>
          </cell>
        </row>
      </sheetData>
      <sheetData sheetId="27395">
        <row r="9">
          <cell r="A9" t="str">
            <v>A</v>
          </cell>
        </row>
      </sheetData>
      <sheetData sheetId="27396">
        <row r="9">
          <cell r="A9" t="str">
            <v>A</v>
          </cell>
        </row>
      </sheetData>
      <sheetData sheetId="27397">
        <row r="9">
          <cell r="A9" t="str">
            <v>A</v>
          </cell>
        </row>
      </sheetData>
      <sheetData sheetId="27398" refreshError="1"/>
      <sheetData sheetId="27399" refreshError="1"/>
      <sheetData sheetId="27400" refreshError="1"/>
      <sheetData sheetId="27401" refreshError="1"/>
      <sheetData sheetId="27402" refreshError="1"/>
      <sheetData sheetId="27403" refreshError="1"/>
      <sheetData sheetId="27404">
        <row r="9">
          <cell r="A9" t="str">
            <v>A</v>
          </cell>
        </row>
      </sheetData>
      <sheetData sheetId="27405">
        <row r="9">
          <cell r="A9" t="str">
            <v>A</v>
          </cell>
        </row>
      </sheetData>
      <sheetData sheetId="27406">
        <row r="9">
          <cell r="A9" t="str">
            <v>A</v>
          </cell>
        </row>
      </sheetData>
      <sheetData sheetId="27407">
        <row r="9">
          <cell r="A9" t="str">
            <v>A</v>
          </cell>
        </row>
      </sheetData>
      <sheetData sheetId="27408">
        <row r="9">
          <cell r="A9" t="str">
            <v>A</v>
          </cell>
        </row>
      </sheetData>
      <sheetData sheetId="27409">
        <row r="9">
          <cell r="A9" t="str">
            <v>A</v>
          </cell>
        </row>
      </sheetData>
      <sheetData sheetId="27410">
        <row r="9">
          <cell r="A9" t="str">
            <v>A</v>
          </cell>
        </row>
      </sheetData>
      <sheetData sheetId="27411">
        <row r="9">
          <cell r="A9" t="str">
            <v>A</v>
          </cell>
        </row>
      </sheetData>
      <sheetData sheetId="27412">
        <row r="9">
          <cell r="A9" t="str">
            <v>A</v>
          </cell>
        </row>
      </sheetData>
      <sheetData sheetId="27413">
        <row r="9">
          <cell r="A9" t="str">
            <v>A</v>
          </cell>
        </row>
      </sheetData>
      <sheetData sheetId="27414">
        <row r="9">
          <cell r="A9" t="str">
            <v>A</v>
          </cell>
        </row>
      </sheetData>
      <sheetData sheetId="27415">
        <row r="9">
          <cell r="A9" t="str">
            <v>A</v>
          </cell>
        </row>
      </sheetData>
      <sheetData sheetId="27416">
        <row r="9">
          <cell r="A9" t="str">
            <v>A</v>
          </cell>
        </row>
      </sheetData>
      <sheetData sheetId="27417">
        <row r="9">
          <cell r="A9" t="str">
            <v>A</v>
          </cell>
        </row>
      </sheetData>
      <sheetData sheetId="27418">
        <row r="9">
          <cell r="A9" t="str">
            <v>A</v>
          </cell>
        </row>
      </sheetData>
      <sheetData sheetId="27419">
        <row r="9">
          <cell r="A9" t="str">
            <v>A</v>
          </cell>
        </row>
      </sheetData>
      <sheetData sheetId="27420">
        <row r="9">
          <cell r="A9" t="str">
            <v>A</v>
          </cell>
        </row>
      </sheetData>
      <sheetData sheetId="27421">
        <row r="9">
          <cell r="A9" t="str">
            <v>A</v>
          </cell>
        </row>
      </sheetData>
      <sheetData sheetId="27422">
        <row r="9">
          <cell r="A9" t="str">
            <v>A</v>
          </cell>
        </row>
      </sheetData>
      <sheetData sheetId="27423">
        <row r="9">
          <cell r="A9" t="str">
            <v>A</v>
          </cell>
        </row>
      </sheetData>
      <sheetData sheetId="27424">
        <row r="9">
          <cell r="A9" t="str">
            <v>A</v>
          </cell>
        </row>
      </sheetData>
      <sheetData sheetId="27425">
        <row r="9">
          <cell r="A9" t="str">
            <v>A</v>
          </cell>
        </row>
      </sheetData>
      <sheetData sheetId="27426">
        <row r="9">
          <cell r="A9" t="str">
            <v>A</v>
          </cell>
        </row>
      </sheetData>
      <sheetData sheetId="27427">
        <row r="9">
          <cell r="A9" t="str">
            <v>A</v>
          </cell>
        </row>
      </sheetData>
      <sheetData sheetId="27428">
        <row r="9">
          <cell r="A9" t="str">
            <v>A</v>
          </cell>
        </row>
      </sheetData>
      <sheetData sheetId="27429">
        <row r="9">
          <cell r="A9" t="str">
            <v>A</v>
          </cell>
        </row>
      </sheetData>
      <sheetData sheetId="27430">
        <row r="9">
          <cell r="A9" t="str">
            <v>A</v>
          </cell>
        </row>
      </sheetData>
      <sheetData sheetId="27431">
        <row r="9">
          <cell r="A9" t="str">
            <v>A</v>
          </cell>
        </row>
      </sheetData>
      <sheetData sheetId="27432">
        <row r="9">
          <cell r="A9" t="str">
            <v>A</v>
          </cell>
        </row>
      </sheetData>
      <sheetData sheetId="27433">
        <row r="9">
          <cell r="A9" t="str">
            <v>A</v>
          </cell>
        </row>
      </sheetData>
      <sheetData sheetId="27434">
        <row r="9">
          <cell r="A9" t="str">
            <v>A</v>
          </cell>
        </row>
      </sheetData>
      <sheetData sheetId="27435">
        <row r="9">
          <cell r="A9" t="str">
            <v>A</v>
          </cell>
        </row>
      </sheetData>
      <sheetData sheetId="27436">
        <row r="9">
          <cell r="A9" t="str">
            <v>A</v>
          </cell>
        </row>
      </sheetData>
      <sheetData sheetId="27437">
        <row r="9">
          <cell r="A9" t="str">
            <v>A</v>
          </cell>
        </row>
      </sheetData>
      <sheetData sheetId="27438">
        <row r="9">
          <cell r="A9" t="str">
            <v>A</v>
          </cell>
        </row>
      </sheetData>
      <sheetData sheetId="27439">
        <row r="9">
          <cell r="A9" t="str">
            <v>A</v>
          </cell>
        </row>
      </sheetData>
      <sheetData sheetId="27440">
        <row r="9">
          <cell r="A9" t="str">
            <v>A</v>
          </cell>
        </row>
      </sheetData>
      <sheetData sheetId="27441">
        <row r="9">
          <cell r="A9" t="str">
            <v>A</v>
          </cell>
        </row>
      </sheetData>
      <sheetData sheetId="27442">
        <row r="9">
          <cell r="A9" t="str">
            <v>A</v>
          </cell>
        </row>
      </sheetData>
      <sheetData sheetId="27443">
        <row r="9">
          <cell r="A9" t="str">
            <v>A</v>
          </cell>
        </row>
      </sheetData>
      <sheetData sheetId="27444">
        <row r="9">
          <cell r="A9" t="str">
            <v>A</v>
          </cell>
        </row>
      </sheetData>
      <sheetData sheetId="27445">
        <row r="9">
          <cell r="A9" t="str">
            <v>A</v>
          </cell>
        </row>
      </sheetData>
      <sheetData sheetId="27446">
        <row r="9">
          <cell r="A9" t="str">
            <v>A</v>
          </cell>
        </row>
      </sheetData>
      <sheetData sheetId="27447">
        <row r="9">
          <cell r="A9" t="str">
            <v>A</v>
          </cell>
        </row>
      </sheetData>
      <sheetData sheetId="27448">
        <row r="9">
          <cell r="A9" t="str">
            <v>A</v>
          </cell>
        </row>
      </sheetData>
      <sheetData sheetId="27449">
        <row r="9">
          <cell r="A9" t="str">
            <v>A</v>
          </cell>
        </row>
      </sheetData>
      <sheetData sheetId="27450">
        <row r="9">
          <cell r="A9" t="str">
            <v>A</v>
          </cell>
        </row>
      </sheetData>
      <sheetData sheetId="27451">
        <row r="9">
          <cell r="A9" t="str">
            <v>A</v>
          </cell>
        </row>
      </sheetData>
      <sheetData sheetId="27452">
        <row r="9">
          <cell r="A9" t="str">
            <v>A</v>
          </cell>
        </row>
      </sheetData>
      <sheetData sheetId="27453" refreshError="1"/>
      <sheetData sheetId="27454">
        <row r="9">
          <cell r="A9" t="str">
            <v>A</v>
          </cell>
        </row>
      </sheetData>
      <sheetData sheetId="27455">
        <row r="9">
          <cell r="A9" t="str">
            <v>A</v>
          </cell>
        </row>
      </sheetData>
      <sheetData sheetId="27456">
        <row r="9">
          <cell r="A9" t="str">
            <v>A</v>
          </cell>
        </row>
      </sheetData>
      <sheetData sheetId="27457">
        <row r="9">
          <cell r="A9" t="str">
            <v>A</v>
          </cell>
        </row>
      </sheetData>
      <sheetData sheetId="27458">
        <row r="9">
          <cell r="A9" t="str">
            <v>A</v>
          </cell>
        </row>
      </sheetData>
      <sheetData sheetId="27459">
        <row r="9">
          <cell r="A9" t="str">
            <v>A</v>
          </cell>
        </row>
      </sheetData>
      <sheetData sheetId="27460">
        <row r="9">
          <cell r="A9" t="str">
            <v>A</v>
          </cell>
        </row>
      </sheetData>
      <sheetData sheetId="27461">
        <row r="9">
          <cell r="A9" t="str">
            <v>A</v>
          </cell>
        </row>
      </sheetData>
      <sheetData sheetId="27462">
        <row r="9">
          <cell r="A9" t="str">
            <v>A</v>
          </cell>
        </row>
      </sheetData>
      <sheetData sheetId="27463">
        <row r="9">
          <cell r="A9" t="str">
            <v>A</v>
          </cell>
        </row>
      </sheetData>
      <sheetData sheetId="27464" refreshError="1"/>
      <sheetData sheetId="27465" refreshError="1"/>
      <sheetData sheetId="27466">
        <row r="9">
          <cell r="A9" t="str">
            <v>A</v>
          </cell>
        </row>
      </sheetData>
      <sheetData sheetId="27467">
        <row r="9">
          <cell r="A9" t="str">
            <v>A</v>
          </cell>
        </row>
      </sheetData>
      <sheetData sheetId="27468">
        <row r="9">
          <cell r="A9" t="str">
            <v>A</v>
          </cell>
        </row>
      </sheetData>
      <sheetData sheetId="27469" refreshError="1"/>
      <sheetData sheetId="27470">
        <row r="9">
          <cell r="A9" t="str">
            <v>A</v>
          </cell>
        </row>
      </sheetData>
      <sheetData sheetId="27471">
        <row r="9">
          <cell r="A9" t="str">
            <v>A</v>
          </cell>
        </row>
      </sheetData>
      <sheetData sheetId="27472">
        <row r="9">
          <cell r="A9" t="str">
            <v>A</v>
          </cell>
        </row>
      </sheetData>
      <sheetData sheetId="27473">
        <row r="9">
          <cell r="A9" t="str">
            <v>A</v>
          </cell>
        </row>
      </sheetData>
      <sheetData sheetId="27474">
        <row r="9">
          <cell r="A9" t="str">
            <v>A</v>
          </cell>
        </row>
      </sheetData>
      <sheetData sheetId="27475">
        <row r="9">
          <cell r="A9" t="str">
            <v>A</v>
          </cell>
        </row>
      </sheetData>
      <sheetData sheetId="27476">
        <row r="9">
          <cell r="A9" t="str">
            <v>A</v>
          </cell>
        </row>
      </sheetData>
      <sheetData sheetId="27477">
        <row r="9">
          <cell r="A9" t="str">
            <v>A</v>
          </cell>
        </row>
      </sheetData>
      <sheetData sheetId="27478">
        <row r="9">
          <cell r="A9" t="str">
            <v>A</v>
          </cell>
        </row>
      </sheetData>
      <sheetData sheetId="27479">
        <row r="9">
          <cell r="A9" t="str">
            <v>A</v>
          </cell>
        </row>
      </sheetData>
      <sheetData sheetId="27480">
        <row r="9">
          <cell r="A9" t="str">
            <v>A</v>
          </cell>
        </row>
      </sheetData>
      <sheetData sheetId="27481">
        <row r="9">
          <cell r="A9" t="str">
            <v>A</v>
          </cell>
        </row>
      </sheetData>
      <sheetData sheetId="27482">
        <row r="9">
          <cell r="A9" t="str">
            <v>A</v>
          </cell>
        </row>
      </sheetData>
      <sheetData sheetId="27483">
        <row r="9">
          <cell r="A9" t="str">
            <v>A</v>
          </cell>
        </row>
      </sheetData>
      <sheetData sheetId="27484">
        <row r="9">
          <cell r="A9" t="str">
            <v>A</v>
          </cell>
        </row>
      </sheetData>
      <sheetData sheetId="27485">
        <row r="9">
          <cell r="A9" t="str">
            <v>A</v>
          </cell>
        </row>
      </sheetData>
      <sheetData sheetId="27486">
        <row r="9">
          <cell r="A9" t="str">
            <v>A</v>
          </cell>
        </row>
      </sheetData>
      <sheetData sheetId="27487">
        <row r="9">
          <cell r="A9" t="str">
            <v>A</v>
          </cell>
        </row>
      </sheetData>
      <sheetData sheetId="27488">
        <row r="9">
          <cell r="A9" t="str">
            <v>A</v>
          </cell>
        </row>
      </sheetData>
      <sheetData sheetId="27489">
        <row r="9">
          <cell r="A9" t="str">
            <v>A</v>
          </cell>
        </row>
      </sheetData>
      <sheetData sheetId="27490">
        <row r="9">
          <cell r="A9" t="str">
            <v>A</v>
          </cell>
        </row>
      </sheetData>
      <sheetData sheetId="27491" refreshError="1"/>
      <sheetData sheetId="27492" refreshError="1"/>
      <sheetData sheetId="27493" refreshError="1"/>
      <sheetData sheetId="27494" refreshError="1"/>
      <sheetData sheetId="27495" refreshError="1"/>
      <sheetData sheetId="27496" refreshError="1"/>
      <sheetData sheetId="27497" refreshError="1"/>
      <sheetData sheetId="27498" refreshError="1"/>
      <sheetData sheetId="27499" refreshError="1"/>
      <sheetData sheetId="27500" refreshError="1"/>
      <sheetData sheetId="27501" refreshError="1"/>
      <sheetData sheetId="27502" refreshError="1"/>
      <sheetData sheetId="27503" refreshError="1"/>
      <sheetData sheetId="27504" refreshError="1"/>
      <sheetData sheetId="27505" refreshError="1"/>
      <sheetData sheetId="27506" refreshError="1"/>
      <sheetData sheetId="27507" refreshError="1"/>
      <sheetData sheetId="27508" refreshError="1"/>
      <sheetData sheetId="27509" refreshError="1"/>
      <sheetData sheetId="27510" refreshError="1"/>
      <sheetData sheetId="27511" refreshError="1"/>
      <sheetData sheetId="27512" refreshError="1"/>
      <sheetData sheetId="27513" refreshError="1"/>
      <sheetData sheetId="27514" refreshError="1"/>
      <sheetData sheetId="27515" refreshError="1"/>
      <sheetData sheetId="27516" refreshError="1"/>
      <sheetData sheetId="27517" refreshError="1"/>
      <sheetData sheetId="27518" refreshError="1"/>
      <sheetData sheetId="27519" refreshError="1"/>
      <sheetData sheetId="27520" refreshError="1"/>
      <sheetData sheetId="27521" refreshError="1"/>
      <sheetData sheetId="27522" refreshError="1"/>
      <sheetData sheetId="27523" refreshError="1"/>
      <sheetData sheetId="27524" refreshError="1"/>
      <sheetData sheetId="27525" refreshError="1"/>
      <sheetData sheetId="27526" refreshError="1"/>
      <sheetData sheetId="27527" refreshError="1"/>
      <sheetData sheetId="27528" refreshError="1"/>
      <sheetData sheetId="27529" refreshError="1"/>
      <sheetData sheetId="27530" refreshError="1"/>
      <sheetData sheetId="27531" refreshError="1"/>
      <sheetData sheetId="27532" refreshError="1"/>
      <sheetData sheetId="27533" refreshError="1"/>
      <sheetData sheetId="27534" refreshError="1"/>
      <sheetData sheetId="27535" refreshError="1"/>
      <sheetData sheetId="27536" refreshError="1"/>
      <sheetData sheetId="27537" refreshError="1"/>
      <sheetData sheetId="27538" refreshError="1"/>
      <sheetData sheetId="27539" refreshError="1"/>
      <sheetData sheetId="27540" refreshError="1"/>
      <sheetData sheetId="27541" refreshError="1"/>
      <sheetData sheetId="27542" refreshError="1"/>
      <sheetData sheetId="27543" refreshError="1"/>
      <sheetData sheetId="27544" refreshError="1"/>
      <sheetData sheetId="27545" refreshError="1"/>
      <sheetData sheetId="27546" refreshError="1"/>
      <sheetData sheetId="27547" refreshError="1"/>
      <sheetData sheetId="27548" refreshError="1"/>
      <sheetData sheetId="27549" refreshError="1"/>
      <sheetData sheetId="27550" refreshError="1"/>
      <sheetData sheetId="27551" refreshError="1"/>
      <sheetData sheetId="27552" refreshError="1"/>
      <sheetData sheetId="27553" refreshError="1"/>
      <sheetData sheetId="27554" refreshError="1"/>
      <sheetData sheetId="27555" refreshError="1"/>
      <sheetData sheetId="27556" refreshError="1"/>
      <sheetData sheetId="27557" refreshError="1"/>
      <sheetData sheetId="27558" refreshError="1"/>
      <sheetData sheetId="27559" refreshError="1"/>
      <sheetData sheetId="27560" refreshError="1"/>
      <sheetData sheetId="27561" refreshError="1"/>
      <sheetData sheetId="27562" refreshError="1"/>
      <sheetData sheetId="27563" refreshError="1"/>
      <sheetData sheetId="27564">
        <row r="9">
          <cell r="A9" t="str">
            <v>A</v>
          </cell>
        </row>
      </sheetData>
      <sheetData sheetId="27565" refreshError="1"/>
      <sheetData sheetId="27566">
        <row r="9">
          <cell r="A9" t="str">
            <v>A</v>
          </cell>
        </row>
      </sheetData>
      <sheetData sheetId="27567">
        <row r="9">
          <cell r="A9" t="str">
            <v>A</v>
          </cell>
        </row>
      </sheetData>
      <sheetData sheetId="27568">
        <row r="9">
          <cell r="A9" t="str">
            <v>A</v>
          </cell>
        </row>
      </sheetData>
      <sheetData sheetId="27569">
        <row r="9">
          <cell r="A9" t="str">
            <v>A</v>
          </cell>
        </row>
      </sheetData>
      <sheetData sheetId="27570">
        <row r="9">
          <cell r="A9" t="str">
            <v>A</v>
          </cell>
        </row>
      </sheetData>
      <sheetData sheetId="27571">
        <row r="9">
          <cell r="A9" t="str">
            <v>A</v>
          </cell>
        </row>
      </sheetData>
      <sheetData sheetId="27572">
        <row r="9">
          <cell r="A9" t="str">
            <v>A</v>
          </cell>
        </row>
      </sheetData>
      <sheetData sheetId="27573">
        <row r="9">
          <cell r="A9" t="str">
            <v>A</v>
          </cell>
        </row>
      </sheetData>
      <sheetData sheetId="27574">
        <row r="9">
          <cell r="A9" t="str">
            <v>A</v>
          </cell>
        </row>
      </sheetData>
      <sheetData sheetId="27575">
        <row r="9">
          <cell r="A9" t="str">
            <v>A</v>
          </cell>
        </row>
      </sheetData>
      <sheetData sheetId="27576">
        <row r="9">
          <cell r="A9" t="str">
            <v>A</v>
          </cell>
        </row>
      </sheetData>
      <sheetData sheetId="27577">
        <row r="9">
          <cell r="A9" t="str">
            <v>A</v>
          </cell>
        </row>
      </sheetData>
      <sheetData sheetId="27578" refreshError="1"/>
      <sheetData sheetId="27579" refreshError="1"/>
      <sheetData sheetId="27580" refreshError="1"/>
      <sheetData sheetId="27581" refreshError="1"/>
      <sheetData sheetId="27582" refreshError="1"/>
      <sheetData sheetId="27583" refreshError="1"/>
      <sheetData sheetId="27584" refreshError="1"/>
      <sheetData sheetId="27585" refreshError="1"/>
      <sheetData sheetId="27586" refreshError="1"/>
      <sheetData sheetId="27587" refreshError="1"/>
      <sheetData sheetId="27588" refreshError="1"/>
      <sheetData sheetId="27589" refreshError="1"/>
      <sheetData sheetId="27590" refreshError="1"/>
      <sheetData sheetId="27591" refreshError="1"/>
      <sheetData sheetId="27592" refreshError="1"/>
      <sheetData sheetId="27593" refreshError="1"/>
      <sheetData sheetId="27594">
        <row r="9">
          <cell r="A9" t="str">
            <v>A</v>
          </cell>
        </row>
      </sheetData>
      <sheetData sheetId="27595">
        <row r="9">
          <cell r="A9" t="str">
            <v>A</v>
          </cell>
        </row>
      </sheetData>
      <sheetData sheetId="27596">
        <row r="9">
          <cell r="A9" t="str">
            <v>A</v>
          </cell>
        </row>
      </sheetData>
      <sheetData sheetId="27597">
        <row r="9">
          <cell r="A9" t="str">
            <v>A</v>
          </cell>
        </row>
      </sheetData>
      <sheetData sheetId="27598">
        <row r="9">
          <cell r="A9" t="str">
            <v>A</v>
          </cell>
        </row>
      </sheetData>
      <sheetData sheetId="27599">
        <row r="9">
          <cell r="A9" t="str">
            <v>A</v>
          </cell>
        </row>
      </sheetData>
      <sheetData sheetId="27600">
        <row r="9">
          <cell r="A9" t="str">
            <v>A</v>
          </cell>
        </row>
      </sheetData>
      <sheetData sheetId="27601">
        <row r="9">
          <cell r="A9" t="str">
            <v>A</v>
          </cell>
        </row>
      </sheetData>
      <sheetData sheetId="27602">
        <row r="9">
          <cell r="A9" t="str">
            <v>A</v>
          </cell>
        </row>
      </sheetData>
      <sheetData sheetId="27603">
        <row r="9">
          <cell r="A9" t="str">
            <v>A</v>
          </cell>
        </row>
      </sheetData>
      <sheetData sheetId="27604">
        <row r="9">
          <cell r="A9" t="str">
            <v>A</v>
          </cell>
        </row>
      </sheetData>
      <sheetData sheetId="27605">
        <row r="9">
          <cell r="A9" t="str">
            <v>A</v>
          </cell>
        </row>
      </sheetData>
      <sheetData sheetId="27606">
        <row r="9">
          <cell r="A9" t="str">
            <v>A</v>
          </cell>
        </row>
      </sheetData>
      <sheetData sheetId="27607">
        <row r="9">
          <cell r="A9" t="str">
            <v>A</v>
          </cell>
        </row>
      </sheetData>
      <sheetData sheetId="27608">
        <row r="9">
          <cell r="A9" t="str">
            <v>A</v>
          </cell>
        </row>
      </sheetData>
      <sheetData sheetId="27609">
        <row r="9">
          <cell r="A9" t="str">
            <v>A</v>
          </cell>
        </row>
      </sheetData>
      <sheetData sheetId="27610">
        <row r="9">
          <cell r="A9" t="str">
            <v>A</v>
          </cell>
        </row>
      </sheetData>
      <sheetData sheetId="27611">
        <row r="9">
          <cell r="A9" t="str">
            <v>A</v>
          </cell>
        </row>
      </sheetData>
      <sheetData sheetId="27612">
        <row r="9">
          <cell r="A9" t="str">
            <v>A</v>
          </cell>
        </row>
      </sheetData>
      <sheetData sheetId="27613">
        <row r="9">
          <cell r="A9" t="str">
            <v>A</v>
          </cell>
        </row>
      </sheetData>
      <sheetData sheetId="27614">
        <row r="9">
          <cell r="A9" t="str">
            <v>A</v>
          </cell>
        </row>
      </sheetData>
      <sheetData sheetId="27615">
        <row r="9">
          <cell r="A9" t="str">
            <v>A</v>
          </cell>
        </row>
      </sheetData>
      <sheetData sheetId="27616">
        <row r="9">
          <cell r="A9" t="str">
            <v>A</v>
          </cell>
        </row>
      </sheetData>
      <sheetData sheetId="27617">
        <row r="9">
          <cell r="A9" t="str">
            <v>A</v>
          </cell>
        </row>
      </sheetData>
      <sheetData sheetId="27618">
        <row r="9">
          <cell r="A9" t="str">
            <v>A</v>
          </cell>
        </row>
      </sheetData>
      <sheetData sheetId="27619">
        <row r="9">
          <cell r="A9" t="str">
            <v>A</v>
          </cell>
        </row>
      </sheetData>
      <sheetData sheetId="27620">
        <row r="9">
          <cell r="A9" t="str">
            <v>A</v>
          </cell>
        </row>
      </sheetData>
      <sheetData sheetId="27621">
        <row r="9">
          <cell r="A9" t="str">
            <v>A</v>
          </cell>
        </row>
      </sheetData>
      <sheetData sheetId="27622">
        <row r="9">
          <cell r="A9" t="str">
            <v>A</v>
          </cell>
        </row>
      </sheetData>
      <sheetData sheetId="27623">
        <row r="9">
          <cell r="A9" t="str">
            <v>A</v>
          </cell>
        </row>
      </sheetData>
      <sheetData sheetId="27624">
        <row r="9">
          <cell r="A9" t="str">
            <v>A</v>
          </cell>
        </row>
      </sheetData>
      <sheetData sheetId="27625">
        <row r="9">
          <cell r="A9" t="str">
            <v>A</v>
          </cell>
        </row>
      </sheetData>
      <sheetData sheetId="27626">
        <row r="9">
          <cell r="A9" t="str">
            <v>A</v>
          </cell>
        </row>
      </sheetData>
      <sheetData sheetId="27627">
        <row r="9">
          <cell r="A9" t="str">
            <v>A</v>
          </cell>
        </row>
      </sheetData>
      <sheetData sheetId="27628" refreshError="1"/>
      <sheetData sheetId="27629" refreshError="1"/>
      <sheetData sheetId="27630">
        <row r="9">
          <cell r="A9" t="str">
            <v>A</v>
          </cell>
        </row>
      </sheetData>
      <sheetData sheetId="27631">
        <row r="9">
          <cell r="A9" t="str">
            <v>A</v>
          </cell>
        </row>
      </sheetData>
      <sheetData sheetId="27632">
        <row r="9">
          <cell r="A9" t="str">
            <v>A</v>
          </cell>
        </row>
      </sheetData>
      <sheetData sheetId="27633">
        <row r="9">
          <cell r="A9" t="str">
            <v>A</v>
          </cell>
        </row>
      </sheetData>
      <sheetData sheetId="27634" refreshError="1"/>
      <sheetData sheetId="27635" refreshError="1"/>
      <sheetData sheetId="27636" refreshError="1"/>
      <sheetData sheetId="27637" refreshError="1"/>
      <sheetData sheetId="27638" refreshError="1"/>
      <sheetData sheetId="27639" refreshError="1"/>
      <sheetData sheetId="27640" refreshError="1"/>
      <sheetData sheetId="27641" refreshError="1"/>
      <sheetData sheetId="27642" refreshError="1"/>
      <sheetData sheetId="27643" refreshError="1"/>
      <sheetData sheetId="27644" refreshError="1"/>
      <sheetData sheetId="27645" refreshError="1"/>
      <sheetData sheetId="27646" refreshError="1"/>
      <sheetData sheetId="27647" refreshError="1"/>
      <sheetData sheetId="27648" refreshError="1"/>
      <sheetData sheetId="27649" refreshError="1"/>
      <sheetData sheetId="27650" refreshError="1"/>
      <sheetData sheetId="27651" refreshError="1"/>
      <sheetData sheetId="27652" refreshError="1"/>
      <sheetData sheetId="27653">
        <row r="9">
          <cell r="A9" t="str">
            <v>A</v>
          </cell>
        </row>
      </sheetData>
      <sheetData sheetId="27654">
        <row r="9">
          <cell r="A9" t="str">
            <v>A</v>
          </cell>
        </row>
      </sheetData>
      <sheetData sheetId="27655">
        <row r="9">
          <cell r="A9" t="str">
            <v>A</v>
          </cell>
        </row>
      </sheetData>
      <sheetData sheetId="27656">
        <row r="9">
          <cell r="A9" t="str">
            <v>A</v>
          </cell>
        </row>
      </sheetData>
      <sheetData sheetId="27657">
        <row r="9">
          <cell r="A9" t="str">
            <v>A</v>
          </cell>
        </row>
      </sheetData>
      <sheetData sheetId="27658">
        <row r="9">
          <cell r="A9" t="str">
            <v>A</v>
          </cell>
        </row>
      </sheetData>
      <sheetData sheetId="27659">
        <row r="9">
          <cell r="A9" t="str">
            <v>A</v>
          </cell>
        </row>
      </sheetData>
      <sheetData sheetId="27660">
        <row r="9">
          <cell r="A9" t="str">
            <v>A</v>
          </cell>
        </row>
      </sheetData>
      <sheetData sheetId="27661" refreshError="1"/>
      <sheetData sheetId="27662">
        <row r="9">
          <cell r="A9" t="str">
            <v>A</v>
          </cell>
        </row>
      </sheetData>
      <sheetData sheetId="27663">
        <row r="9">
          <cell r="A9" t="str">
            <v>A</v>
          </cell>
        </row>
      </sheetData>
      <sheetData sheetId="27664">
        <row r="9">
          <cell r="A9" t="str">
            <v>A</v>
          </cell>
        </row>
      </sheetData>
      <sheetData sheetId="27665">
        <row r="9">
          <cell r="A9" t="str">
            <v>A</v>
          </cell>
        </row>
      </sheetData>
      <sheetData sheetId="27666">
        <row r="9">
          <cell r="A9" t="str">
            <v>A</v>
          </cell>
        </row>
      </sheetData>
      <sheetData sheetId="27667">
        <row r="9">
          <cell r="A9" t="str">
            <v>A</v>
          </cell>
        </row>
      </sheetData>
      <sheetData sheetId="27668">
        <row r="9">
          <cell r="A9" t="str">
            <v>A</v>
          </cell>
        </row>
      </sheetData>
      <sheetData sheetId="27669">
        <row r="9">
          <cell r="A9" t="str">
            <v>A</v>
          </cell>
        </row>
      </sheetData>
      <sheetData sheetId="27670">
        <row r="9">
          <cell r="A9" t="str">
            <v>A</v>
          </cell>
        </row>
      </sheetData>
      <sheetData sheetId="27671">
        <row r="9">
          <cell r="A9" t="str">
            <v>A</v>
          </cell>
        </row>
      </sheetData>
      <sheetData sheetId="27672">
        <row r="9">
          <cell r="A9" t="str">
            <v>A</v>
          </cell>
        </row>
      </sheetData>
      <sheetData sheetId="27673">
        <row r="9">
          <cell r="A9" t="str">
            <v>A</v>
          </cell>
        </row>
      </sheetData>
      <sheetData sheetId="27674">
        <row r="9">
          <cell r="A9" t="str">
            <v>A</v>
          </cell>
        </row>
      </sheetData>
      <sheetData sheetId="27675">
        <row r="9">
          <cell r="A9" t="str">
            <v>A</v>
          </cell>
        </row>
      </sheetData>
      <sheetData sheetId="27676">
        <row r="9">
          <cell r="A9" t="str">
            <v>A</v>
          </cell>
        </row>
      </sheetData>
      <sheetData sheetId="27677">
        <row r="9">
          <cell r="A9" t="str">
            <v>A</v>
          </cell>
        </row>
      </sheetData>
      <sheetData sheetId="27678">
        <row r="9">
          <cell r="A9" t="str">
            <v>A</v>
          </cell>
        </row>
      </sheetData>
      <sheetData sheetId="27679" refreshError="1"/>
      <sheetData sheetId="27680" refreshError="1"/>
      <sheetData sheetId="27681">
        <row r="9">
          <cell r="A9" t="str">
            <v>A</v>
          </cell>
        </row>
      </sheetData>
      <sheetData sheetId="27682">
        <row r="9">
          <cell r="A9" t="str">
            <v>A</v>
          </cell>
        </row>
      </sheetData>
      <sheetData sheetId="27683">
        <row r="9">
          <cell r="A9" t="str">
            <v>A</v>
          </cell>
        </row>
      </sheetData>
      <sheetData sheetId="27684">
        <row r="9">
          <cell r="A9" t="str">
            <v>A</v>
          </cell>
        </row>
      </sheetData>
      <sheetData sheetId="27685">
        <row r="9">
          <cell r="A9" t="str">
            <v>A</v>
          </cell>
        </row>
      </sheetData>
      <sheetData sheetId="27686">
        <row r="9">
          <cell r="A9" t="str">
            <v>A</v>
          </cell>
        </row>
      </sheetData>
      <sheetData sheetId="27687">
        <row r="9">
          <cell r="A9" t="str">
            <v>A</v>
          </cell>
        </row>
      </sheetData>
      <sheetData sheetId="27688">
        <row r="9">
          <cell r="A9" t="str">
            <v>A</v>
          </cell>
        </row>
      </sheetData>
      <sheetData sheetId="27689">
        <row r="9">
          <cell r="A9" t="str">
            <v>A</v>
          </cell>
        </row>
      </sheetData>
      <sheetData sheetId="27690">
        <row r="9">
          <cell r="A9" t="str">
            <v>A</v>
          </cell>
        </row>
      </sheetData>
      <sheetData sheetId="27691">
        <row r="9">
          <cell r="A9" t="str">
            <v>A</v>
          </cell>
        </row>
      </sheetData>
      <sheetData sheetId="27692">
        <row r="9">
          <cell r="A9" t="str">
            <v>A</v>
          </cell>
        </row>
      </sheetData>
      <sheetData sheetId="27693">
        <row r="9">
          <cell r="A9" t="str">
            <v>A</v>
          </cell>
        </row>
      </sheetData>
      <sheetData sheetId="27694">
        <row r="9">
          <cell r="A9" t="str">
            <v>A</v>
          </cell>
        </row>
      </sheetData>
      <sheetData sheetId="27695">
        <row r="9">
          <cell r="A9" t="str">
            <v>A</v>
          </cell>
        </row>
      </sheetData>
      <sheetData sheetId="27696">
        <row r="9">
          <cell r="A9" t="str">
            <v>A</v>
          </cell>
        </row>
      </sheetData>
      <sheetData sheetId="27697">
        <row r="9">
          <cell r="A9" t="str">
            <v>A</v>
          </cell>
        </row>
      </sheetData>
      <sheetData sheetId="27698">
        <row r="9">
          <cell r="A9" t="str">
            <v>A</v>
          </cell>
        </row>
      </sheetData>
      <sheetData sheetId="27699">
        <row r="9">
          <cell r="A9" t="str">
            <v>A</v>
          </cell>
        </row>
      </sheetData>
      <sheetData sheetId="27700">
        <row r="9">
          <cell r="A9" t="str">
            <v>A</v>
          </cell>
        </row>
      </sheetData>
      <sheetData sheetId="27701">
        <row r="9">
          <cell r="A9" t="str">
            <v>A</v>
          </cell>
        </row>
      </sheetData>
      <sheetData sheetId="27702">
        <row r="9">
          <cell r="A9" t="str">
            <v>A</v>
          </cell>
        </row>
      </sheetData>
      <sheetData sheetId="27703">
        <row r="9">
          <cell r="A9" t="str">
            <v>A</v>
          </cell>
        </row>
      </sheetData>
      <sheetData sheetId="27704">
        <row r="9">
          <cell r="A9" t="str">
            <v>A</v>
          </cell>
        </row>
      </sheetData>
      <sheetData sheetId="27705">
        <row r="9">
          <cell r="A9" t="str">
            <v>A</v>
          </cell>
        </row>
      </sheetData>
      <sheetData sheetId="27706">
        <row r="9">
          <cell r="A9" t="str">
            <v>A</v>
          </cell>
        </row>
      </sheetData>
      <sheetData sheetId="27707">
        <row r="9">
          <cell r="A9" t="str">
            <v>A</v>
          </cell>
        </row>
      </sheetData>
      <sheetData sheetId="27708">
        <row r="9">
          <cell r="A9" t="str">
            <v>A</v>
          </cell>
        </row>
      </sheetData>
      <sheetData sheetId="27709">
        <row r="9">
          <cell r="A9" t="str">
            <v>A</v>
          </cell>
        </row>
      </sheetData>
      <sheetData sheetId="27710">
        <row r="9">
          <cell r="A9" t="str">
            <v>A</v>
          </cell>
        </row>
      </sheetData>
      <sheetData sheetId="27711">
        <row r="9">
          <cell r="A9" t="str">
            <v>A</v>
          </cell>
        </row>
      </sheetData>
      <sheetData sheetId="27712">
        <row r="9">
          <cell r="A9" t="str">
            <v>A</v>
          </cell>
        </row>
      </sheetData>
      <sheetData sheetId="27713">
        <row r="9">
          <cell r="A9" t="str">
            <v>A</v>
          </cell>
        </row>
      </sheetData>
      <sheetData sheetId="27714">
        <row r="9">
          <cell r="A9" t="str">
            <v>A</v>
          </cell>
        </row>
      </sheetData>
      <sheetData sheetId="27715">
        <row r="9">
          <cell r="A9" t="str">
            <v>A</v>
          </cell>
        </row>
      </sheetData>
      <sheetData sheetId="27716">
        <row r="9">
          <cell r="A9" t="str">
            <v>A</v>
          </cell>
        </row>
      </sheetData>
      <sheetData sheetId="27717">
        <row r="9">
          <cell r="A9" t="str">
            <v>A</v>
          </cell>
        </row>
      </sheetData>
      <sheetData sheetId="27718">
        <row r="9">
          <cell r="A9" t="str">
            <v>A</v>
          </cell>
        </row>
      </sheetData>
      <sheetData sheetId="27719">
        <row r="9">
          <cell r="A9" t="str">
            <v>A</v>
          </cell>
        </row>
      </sheetData>
      <sheetData sheetId="27720">
        <row r="9">
          <cell r="A9" t="str">
            <v>A</v>
          </cell>
        </row>
      </sheetData>
      <sheetData sheetId="27721">
        <row r="9">
          <cell r="A9" t="str">
            <v>A</v>
          </cell>
        </row>
      </sheetData>
      <sheetData sheetId="27722">
        <row r="9">
          <cell r="A9" t="str">
            <v>A</v>
          </cell>
        </row>
      </sheetData>
      <sheetData sheetId="27723">
        <row r="9">
          <cell r="A9" t="str">
            <v>A</v>
          </cell>
        </row>
      </sheetData>
      <sheetData sheetId="27724">
        <row r="9">
          <cell r="A9" t="str">
            <v>A</v>
          </cell>
        </row>
      </sheetData>
      <sheetData sheetId="27725">
        <row r="9">
          <cell r="A9" t="str">
            <v>A</v>
          </cell>
        </row>
      </sheetData>
      <sheetData sheetId="27726">
        <row r="9">
          <cell r="A9" t="str">
            <v>A</v>
          </cell>
        </row>
      </sheetData>
      <sheetData sheetId="27727">
        <row r="9">
          <cell r="A9" t="str">
            <v>A</v>
          </cell>
        </row>
      </sheetData>
      <sheetData sheetId="27728">
        <row r="9">
          <cell r="A9" t="str">
            <v>A</v>
          </cell>
        </row>
      </sheetData>
      <sheetData sheetId="27729">
        <row r="9">
          <cell r="A9" t="str">
            <v>A</v>
          </cell>
        </row>
      </sheetData>
      <sheetData sheetId="27730">
        <row r="9">
          <cell r="A9" t="str">
            <v>A</v>
          </cell>
        </row>
      </sheetData>
      <sheetData sheetId="27731">
        <row r="9">
          <cell r="A9" t="str">
            <v>A</v>
          </cell>
        </row>
      </sheetData>
      <sheetData sheetId="27732">
        <row r="9">
          <cell r="A9" t="str">
            <v>A</v>
          </cell>
        </row>
      </sheetData>
      <sheetData sheetId="27733">
        <row r="9">
          <cell r="A9" t="str">
            <v>A</v>
          </cell>
        </row>
      </sheetData>
      <sheetData sheetId="27734">
        <row r="9">
          <cell r="A9" t="str">
            <v>A</v>
          </cell>
        </row>
      </sheetData>
      <sheetData sheetId="27735">
        <row r="9">
          <cell r="A9" t="str">
            <v>A</v>
          </cell>
        </row>
      </sheetData>
      <sheetData sheetId="27736">
        <row r="9">
          <cell r="A9" t="str">
            <v>A</v>
          </cell>
        </row>
      </sheetData>
      <sheetData sheetId="27737">
        <row r="9">
          <cell r="A9" t="str">
            <v>A</v>
          </cell>
        </row>
      </sheetData>
      <sheetData sheetId="27738">
        <row r="9">
          <cell r="A9" t="str">
            <v>A</v>
          </cell>
        </row>
      </sheetData>
      <sheetData sheetId="27739">
        <row r="9">
          <cell r="A9" t="str">
            <v>A</v>
          </cell>
        </row>
      </sheetData>
      <sheetData sheetId="27740">
        <row r="9">
          <cell r="A9" t="str">
            <v>A</v>
          </cell>
        </row>
      </sheetData>
      <sheetData sheetId="27741">
        <row r="9">
          <cell r="A9" t="str">
            <v>A</v>
          </cell>
        </row>
      </sheetData>
      <sheetData sheetId="27742">
        <row r="9">
          <cell r="A9" t="str">
            <v>A</v>
          </cell>
        </row>
      </sheetData>
      <sheetData sheetId="27743">
        <row r="9">
          <cell r="A9" t="str">
            <v>A</v>
          </cell>
        </row>
      </sheetData>
      <sheetData sheetId="27744">
        <row r="9">
          <cell r="A9" t="str">
            <v>A</v>
          </cell>
        </row>
      </sheetData>
      <sheetData sheetId="27745">
        <row r="9">
          <cell r="A9" t="str">
            <v>A</v>
          </cell>
        </row>
      </sheetData>
      <sheetData sheetId="27746">
        <row r="9">
          <cell r="A9" t="str">
            <v>A</v>
          </cell>
        </row>
      </sheetData>
      <sheetData sheetId="27747">
        <row r="9">
          <cell r="A9" t="str">
            <v>A</v>
          </cell>
        </row>
      </sheetData>
      <sheetData sheetId="27748">
        <row r="9">
          <cell r="A9" t="str">
            <v>A</v>
          </cell>
        </row>
      </sheetData>
      <sheetData sheetId="27749">
        <row r="9">
          <cell r="A9" t="str">
            <v>A</v>
          </cell>
        </row>
      </sheetData>
      <sheetData sheetId="27750">
        <row r="9">
          <cell r="A9" t="str">
            <v>A</v>
          </cell>
        </row>
      </sheetData>
      <sheetData sheetId="27751">
        <row r="9">
          <cell r="A9" t="str">
            <v>A</v>
          </cell>
        </row>
      </sheetData>
      <sheetData sheetId="27752">
        <row r="9">
          <cell r="A9" t="str">
            <v>A</v>
          </cell>
        </row>
      </sheetData>
      <sheetData sheetId="27753" refreshError="1"/>
      <sheetData sheetId="27754">
        <row r="9">
          <cell r="A9" t="str">
            <v>A</v>
          </cell>
        </row>
      </sheetData>
      <sheetData sheetId="27755">
        <row r="9">
          <cell r="A9" t="str">
            <v>A</v>
          </cell>
        </row>
      </sheetData>
      <sheetData sheetId="27756">
        <row r="9">
          <cell r="A9" t="str">
            <v>A</v>
          </cell>
        </row>
      </sheetData>
      <sheetData sheetId="27757" refreshError="1"/>
      <sheetData sheetId="27758" refreshError="1"/>
      <sheetData sheetId="27759" refreshError="1"/>
      <sheetData sheetId="27760" refreshError="1"/>
      <sheetData sheetId="27761" refreshError="1"/>
      <sheetData sheetId="27762" refreshError="1"/>
      <sheetData sheetId="27763" refreshError="1"/>
      <sheetData sheetId="27764" refreshError="1"/>
      <sheetData sheetId="27765" refreshError="1"/>
      <sheetData sheetId="27766" refreshError="1"/>
      <sheetData sheetId="27767" refreshError="1"/>
      <sheetData sheetId="27768" refreshError="1"/>
      <sheetData sheetId="27769" refreshError="1"/>
      <sheetData sheetId="27770" refreshError="1"/>
      <sheetData sheetId="27771" refreshError="1"/>
      <sheetData sheetId="27772" refreshError="1"/>
      <sheetData sheetId="27773" refreshError="1"/>
      <sheetData sheetId="27774" refreshError="1"/>
      <sheetData sheetId="27775" refreshError="1"/>
      <sheetData sheetId="27776" refreshError="1"/>
      <sheetData sheetId="27777" refreshError="1"/>
      <sheetData sheetId="27778" refreshError="1"/>
      <sheetData sheetId="27779" refreshError="1"/>
      <sheetData sheetId="27780" refreshError="1"/>
      <sheetData sheetId="27781" refreshError="1"/>
      <sheetData sheetId="27782" refreshError="1"/>
      <sheetData sheetId="27783" refreshError="1"/>
      <sheetData sheetId="27784" refreshError="1"/>
      <sheetData sheetId="27785" refreshError="1"/>
      <sheetData sheetId="27786" refreshError="1"/>
      <sheetData sheetId="27787" refreshError="1"/>
      <sheetData sheetId="27788" refreshError="1"/>
      <sheetData sheetId="27789" refreshError="1"/>
      <sheetData sheetId="27790" refreshError="1"/>
      <sheetData sheetId="27791" refreshError="1"/>
      <sheetData sheetId="27792" refreshError="1"/>
      <sheetData sheetId="27793" refreshError="1"/>
      <sheetData sheetId="27794" refreshError="1"/>
      <sheetData sheetId="27795" refreshError="1"/>
      <sheetData sheetId="27796" refreshError="1"/>
      <sheetData sheetId="27797">
        <row r="9">
          <cell r="A9" t="str">
            <v>A</v>
          </cell>
        </row>
      </sheetData>
      <sheetData sheetId="27798">
        <row r="9">
          <cell r="A9" t="str">
            <v>A</v>
          </cell>
        </row>
      </sheetData>
      <sheetData sheetId="27799">
        <row r="9">
          <cell r="A9" t="str">
            <v>A</v>
          </cell>
        </row>
      </sheetData>
      <sheetData sheetId="27800">
        <row r="9">
          <cell r="A9" t="str">
            <v>A</v>
          </cell>
        </row>
      </sheetData>
      <sheetData sheetId="27801">
        <row r="9">
          <cell r="A9" t="str">
            <v>A</v>
          </cell>
        </row>
      </sheetData>
      <sheetData sheetId="27802">
        <row r="9">
          <cell r="A9" t="str">
            <v>A</v>
          </cell>
        </row>
      </sheetData>
      <sheetData sheetId="27803">
        <row r="9">
          <cell r="A9" t="str">
            <v>A</v>
          </cell>
        </row>
      </sheetData>
      <sheetData sheetId="27804">
        <row r="9">
          <cell r="A9" t="str">
            <v>A</v>
          </cell>
        </row>
      </sheetData>
      <sheetData sheetId="27805">
        <row r="9">
          <cell r="A9" t="str">
            <v>A</v>
          </cell>
        </row>
      </sheetData>
      <sheetData sheetId="27806">
        <row r="9">
          <cell r="A9" t="str">
            <v>A</v>
          </cell>
        </row>
      </sheetData>
      <sheetData sheetId="27807">
        <row r="9">
          <cell r="A9" t="str">
            <v>A</v>
          </cell>
        </row>
      </sheetData>
      <sheetData sheetId="27808">
        <row r="9">
          <cell r="A9" t="str">
            <v>A</v>
          </cell>
        </row>
      </sheetData>
      <sheetData sheetId="27809">
        <row r="9">
          <cell r="A9" t="str">
            <v>A</v>
          </cell>
        </row>
      </sheetData>
      <sheetData sheetId="27810">
        <row r="9">
          <cell r="A9" t="str">
            <v>A</v>
          </cell>
        </row>
      </sheetData>
      <sheetData sheetId="27811">
        <row r="9">
          <cell r="A9" t="str">
            <v>A</v>
          </cell>
        </row>
      </sheetData>
      <sheetData sheetId="27812">
        <row r="9">
          <cell r="A9" t="str">
            <v>A</v>
          </cell>
        </row>
      </sheetData>
      <sheetData sheetId="27813">
        <row r="9">
          <cell r="A9" t="str">
            <v>A</v>
          </cell>
        </row>
      </sheetData>
      <sheetData sheetId="27814">
        <row r="9">
          <cell r="A9" t="str">
            <v>A</v>
          </cell>
        </row>
      </sheetData>
      <sheetData sheetId="27815">
        <row r="9">
          <cell r="A9" t="str">
            <v>A</v>
          </cell>
        </row>
      </sheetData>
      <sheetData sheetId="27816">
        <row r="9">
          <cell r="A9" t="str">
            <v>A</v>
          </cell>
        </row>
      </sheetData>
      <sheetData sheetId="27817">
        <row r="9">
          <cell r="A9" t="str">
            <v>A</v>
          </cell>
        </row>
      </sheetData>
      <sheetData sheetId="27818">
        <row r="9">
          <cell r="A9" t="str">
            <v>A</v>
          </cell>
        </row>
      </sheetData>
      <sheetData sheetId="27819">
        <row r="9">
          <cell r="A9" t="str">
            <v>A</v>
          </cell>
        </row>
      </sheetData>
      <sheetData sheetId="27820">
        <row r="9">
          <cell r="A9" t="str">
            <v>A</v>
          </cell>
        </row>
      </sheetData>
      <sheetData sheetId="27821">
        <row r="9">
          <cell r="A9" t="str">
            <v>A</v>
          </cell>
        </row>
      </sheetData>
      <sheetData sheetId="27822">
        <row r="9">
          <cell r="A9" t="str">
            <v>A</v>
          </cell>
        </row>
      </sheetData>
      <sheetData sheetId="27823">
        <row r="9">
          <cell r="A9" t="str">
            <v>A</v>
          </cell>
        </row>
      </sheetData>
      <sheetData sheetId="27824">
        <row r="9">
          <cell r="A9" t="str">
            <v>A</v>
          </cell>
        </row>
      </sheetData>
      <sheetData sheetId="27825">
        <row r="9">
          <cell r="A9" t="str">
            <v>A</v>
          </cell>
        </row>
      </sheetData>
      <sheetData sheetId="27826">
        <row r="9">
          <cell r="A9" t="str">
            <v>A</v>
          </cell>
        </row>
      </sheetData>
      <sheetData sheetId="27827">
        <row r="9">
          <cell r="A9" t="str">
            <v>A</v>
          </cell>
        </row>
      </sheetData>
      <sheetData sheetId="27828">
        <row r="9">
          <cell r="A9" t="str">
            <v>A</v>
          </cell>
        </row>
      </sheetData>
      <sheetData sheetId="27829">
        <row r="9">
          <cell r="A9" t="str">
            <v>A</v>
          </cell>
        </row>
      </sheetData>
      <sheetData sheetId="27830">
        <row r="9">
          <cell r="A9" t="str">
            <v>A</v>
          </cell>
        </row>
      </sheetData>
      <sheetData sheetId="27831">
        <row r="9">
          <cell r="A9" t="str">
            <v>A</v>
          </cell>
        </row>
      </sheetData>
      <sheetData sheetId="27832">
        <row r="9">
          <cell r="A9" t="str">
            <v>A</v>
          </cell>
        </row>
      </sheetData>
      <sheetData sheetId="27833">
        <row r="9">
          <cell r="A9" t="str">
            <v>A</v>
          </cell>
        </row>
      </sheetData>
      <sheetData sheetId="27834">
        <row r="9">
          <cell r="A9" t="str">
            <v>A</v>
          </cell>
        </row>
      </sheetData>
      <sheetData sheetId="27835">
        <row r="9">
          <cell r="A9" t="str">
            <v>A</v>
          </cell>
        </row>
      </sheetData>
      <sheetData sheetId="27836">
        <row r="9">
          <cell r="A9" t="str">
            <v>A</v>
          </cell>
        </row>
      </sheetData>
      <sheetData sheetId="27837">
        <row r="9">
          <cell r="A9" t="str">
            <v>A</v>
          </cell>
        </row>
      </sheetData>
      <sheetData sheetId="27838">
        <row r="9">
          <cell r="A9" t="str">
            <v>A</v>
          </cell>
        </row>
      </sheetData>
      <sheetData sheetId="27839">
        <row r="9">
          <cell r="A9" t="str">
            <v>A</v>
          </cell>
        </row>
      </sheetData>
      <sheetData sheetId="27840">
        <row r="9">
          <cell r="A9" t="str">
            <v>A</v>
          </cell>
        </row>
      </sheetData>
      <sheetData sheetId="27841">
        <row r="9">
          <cell r="A9" t="str">
            <v>A</v>
          </cell>
        </row>
      </sheetData>
      <sheetData sheetId="27842">
        <row r="9">
          <cell r="A9" t="str">
            <v>A</v>
          </cell>
        </row>
      </sheetData>
      <sheetData sheetId="27843">
        <row r="9">
          <cell r="A9" t="str">
            <v>A</v>
          </cell>
        </row>
      </sheetData>
      <sheetData sheetId="27844">
        <row r="9">
          <cell r="A9" t="str">
            <v>A</v>
          </cell>
        </row>
      </sheetData>
      <sheetData sheetId="27845">
        <row r="9">
          <cell r="A9" t="str">
            <v>A</v>
          </cell>
        </row>
      </sheetData>
      <sheetData sheetId="27846">
        <row r="9">
          <cell r="A9" t="str">
            <v>A</v>
          </cell>
        </row>
      </sheetData>
      <sheetData sheetId="27847">
        <row r="9">
          <cell r="A9" t="str">
            <v>A</v>
          </cell>
        </row>
      </sheetData>
      <sheetData sheetId="27848">
        <row r="9">
          <cell r="A9" t="str">
            <v>A</v>
          </cell>
        </row>
      </sheetData>
      <sheetData sheetId="27849">
        <row r="9">
          <cell r="A9" t="str">
            <v>A</v>
          </cell>
        </row>
      </sheetData>
      <sheetData sheetId="27850">
        <row r="9">
          <cell r="A9" t="str">
            <v>A</v>
          </cell>
        </row>
      </sheetData>
      <sheetData sheetId="27851">
        <row r="9">
          <cell r="A9" t="str">
            <v>A</v>
          </cell>
        </row>
      </sheetData>
      <sheetData sheetId="27852">
        <row r="9">
          <cell r="A9" t="str">
            <v>A</v>
          </cell>
        </row>
      </sheetData>
      <sheetData sheetId="27853">
        <row r="9">
          <cell r="A9" t="str">
            <v>A</v>
          </cell>
        </row>
      </sheetData>
      <sheetData sheetId="27854">
        <row r="9">
          <cell r="A9" t="str">
            <v>A</v>
          </cell>
        </row>
      </sheetData>
      <sheetData sheetId="27855">
        <row r="9">
          <cell r="A9" t="str">
            <v>A</v>
          </cell>
        </row>
      </sheetData>
      <sheetData sheetId="27856">
        <row r="9">
          <cell r="A9" t="str">
            <v>A</v>
          </cell>
        </row>
      </sheetData>
      <sheetData sheetId="27857">
        <row r="9">
          <cell r="A9" t="str">
            <v>A</v>
          </cell>
        </row>
      </sheetData>
      <sheetData sheetId="27858">
        <row r="9">
          <cell r="A9" t="str">
            <v>A</v>
          </cell>
        </row>
      </sheetData>
      <sheetData sheetId="27859">
        <row r="9">
          <cell r="A9" t="str">
            <v>A</v>
          </cell>
        </row>
      </sheetData>
      <sheetData sheetId="27860">
        <row r="9">
          <cell r="A9" t="str">
            <v>A</v>
          </cell>
        </row>
      </sheetData>
      <sheetData sheetId="27861">
        <row r="9">
          <cell r="A9" t="str">
            <v>A</v>
          </cell>
        </row>
      </sheetData>
      <sheetData sheetId="27862">
        <row r="9">
          <cell r="A9" t="str">
            <v>A</v>
          </cell>
        </row>
      </sheetData>
      <sheetData sheetId="27863">
        <row r="9">
          <cell r="A9" t="str">
            <v>A</v>
          </cell>
        </row>
      </sheetData>
      <sheetData sheetId="27864">
        <row r="9">
          <cell r="A9" t="str">
            <v>A</v>
          </cell>
        </row>
      </sheetData>
      <sheetData sheetId="27865">
        <row r="9">
          <cell r="A9" t="str">
            <v>A</v>
          </cell>
        </row>
      </sheetData>
      <sheetData sheetId="27866">
        <row r="9">
          <cell r="A9" t="str">
            <v>A</v>
          </cell>
        </row>
      </sheetData>
      <sheetData sheetId="27867">
        <row r="9">
          <cell r="A9" t="str">
            <v>A</v>
          </cell>
        </row>
      </sheetData>
      <sheetData sheetId="27868">
        <row r="9">
          <cell r="A9" t="str">
            <v>A</v>
          </cell>
        </row>
      </sheetData>
      <sheetData sheetId="27869">
        <row r="9">
          <cell r="A9" t="str">
            <v>A</v>
          </cell>
        </row>
      </sheetData>
      <sheetData sheetId="27870">
        <row r="9">
          <cell r="A9" t="str">
            <v>A</v>
          </cell>
        </row>
      </sheetData>
      <sheetData sheetId="27871">
        <row r="9">
          <cell r="A9" t="str">
            <v>A</v>
          </cell>
        </row>
      </sheetData>
      <sheetData sheetId="27872">
        <row r="9">
          <cell r="A9" t="str">
            <v>A</v>
          </cell>
        </row>
      </sheetData>
      <sheetData sheetId="27873">
        <row r="9">
          <cell r="A9" t="str">
            <v>A</v>
          </cell>
        </row>
      </sheetData>
      <sheetData sheetId="27874">
        <row r="9">
          <cell r="A9" t="str">
            <v>A</v>
          </cell>
        </row>
      </sheetData>
      <sheetData sheetId="27875">
        <row r="9">
          <cell r="A9" t="str">
            <v>A</v>
          </cell>
        </row>
      </sheetData>
      <sheetData sheetId="27876">
        <row r="9">
          <cell r="A9" t="str">
            <v>A</v>
          </cell>
        </row>
      </sheetData>
      <sheetData sheetId="27877">
        <row r="9">
          <cell r="A9" t="str">
            <v>A</v>
          </cell>
        </row>
      </sheetData>
      <sheetData sheetId="27878">
        <row r="9">
          <cell r="A9" t="str">
            <v>A</v>
          </cell>
        </row>
      </sheetData>
      <sheetData sheetId="27879">
        <row r="9">
          <cell r="A9" t="str">
            <v>A</v>
          </cell>
        </row>
      </sheetData>
      <sheetData sheetId="27880">
        <row r="9">
          <cell r="A9" t="str">
            <v>A</v>
          </cell>
        </row>
      </sheetData>
      <sheetData sheetId="27881">
        <row r="9">
          <cell r="A9" t="str">
            <v>A</v>
          </cell>
        </row>
      </sheetData>
      <sheetData sheetId="27882">
        <row r="9">
          <cell r="A9" t="str">
            <v>A</v>
          </cell>
        </row>
      </sheetData>
      <sheetData sheetId="27883">
        <row r="9">
          <cell r="A9" t="str">
            <v>A</v>
          </cell>
        </row>
      </sheetData>
      <sheetData sheetId="27884">
        <row r="9">
          <cell r="A9" t="str">
            <v>A</v>
          </cell>
        </row>
      </sheetData>
      <sheetData sheetId="27885">
        <row r="9">
          <cell r="A9" t="str">
            <v>A</v>
          </cell>
        </row>
      </sheetData>
      <sheetData sheetId="27886">
        <row r="9">
          <cell r="A9" t="str">
            <v>A</v>
          </cell>
        </row>
      </sheetData>
      <sheetData sheetId="27887">
        <row r="9">
          <cell r="A9" t="str">
            <v>A</v>
          </cell>
        </row>
      </sheetData>
      <sheetData sheetId="27888">
        <row r="9">
          <cell r="A9" t="str">
            <v>A</v>
          </cell>
        </row>
      </sheetData>
      <sheetData sheetId="27889">
        <row r="9">
          <cell r="A9" t="str">
            <v>A</v>
          </cell>
        </row>
      </sheetData>
      <sheetData sheetId="27890">
        <row r="9">
          <cell r="A9" t="str">
            <v>A</v>
          </cell>
        </row>
      </sheetData>
      <sheetData sheetId="27891">
        <row r="9">
          <cell r="A9" t="str">
            <v>A</v>
          </cell>
        </row>
      </sheetData>
      <sheetData sheetId="27892">
        <row r="9">
          <cell r="A9" t="str">
            <v>A</v>
          </cell>
        </row>
      </sheetData>
      <sheetData sheetId="27893">
        <row r="9">
          <cell r="A9" t="str">
            <v>A</v>
          </cell>
        </row>
      </sheetData>
      <sheetData sheetId="27894">
        <row r="9">
          <cell r="A9" t="str">
            <v>A</v>
          </cell>
        </row>
      </sheetData>
      <sheetData sheetId="27895">
        <row r="9">
          <cell r="A9" t="str">
            <v>A</v>
          </cell>
        </row>
      </sheetData>
      <sheetData sheetId="27896">
        <row r="9">
          <cell r="A9" t="str">
            <v>A</v>
          </cell>
        </row>
      </sheetData>
      <sheetData sheetId="27897">
        <row r="9">
          <cell r="A9" t="str">
            <v>A</v>
          </cell>
        </row>
      </sheetData>
      <sheetData sheetId="27898">
        <row r="9">
          <cell r="A9" t="str">
            <v>A</v>
          </cell>
        </row>
      </sheetData>
      <sheetData sheetId="27899">
        <row r="9">
          <cell r="A9" t="str">
            <v>A</v>
          </cell>
        </row>
      </sheetData>
      <sheetData sheetId="27900">
        <row r="9">
          <cell r="A9" t="str">
            <v>A</v>
          </cell>
        </row>
      </sheetData>
      <sheetData sheetId="27901">
        <row r="9">
          <cell r="A9" t="str">
            <v>A</v>
          </cell>
        </row>
      </sheetData>
      <sheetData sheetId="27902">
        <row r="9">
          <cell r="A9" t="str">
            <v>A</v>
          </cell>
        </row>
      </sheetData>
      <sheetData sheetId="27903">
        <row r="9">
          <cell r="A9" t="str">
            <v>A</v>
          </cell>
        </row>
      </sheetData>
      <sheetData sheetId="27904">
        <row r="9">
          <cell r="A9" t="str">
            <v>A</v>
          </cell>
        </row>
      </sheetData>
      <sheetData sheetId="27905">
        <row r="9">
          <cell r="A9" t="str">
            <v>A</v>
          </cell>
        </row>
      </sheetData>
      <sheetData sheetId="27906">
        <row r="9">
          <cell r="A9" t="str">
            <v>A</v>
          </cell>
        </row>
      </sheetData>
      <sheetData sheetId="27907">
        <row r="9">
          <cell r="A9" t="str">
            <v>A</v>
          </cell>
        </row>
      </sheetData>
      <sheetData sheetId="27908">
        <row r="9">
          <cell r="A9" t="str">
            <v>A</v>
          </cell>
        </row>
      </sheetData>
      <sheetData sheetId="27909">
        <row r="9">
          <cell r="A9" t="str">
            <v>A</v>
          </cell>
        </row>
      </sheetData>
      <sheetData sheetId="27910">
        <row r="9">
          <cell r="A9" t="str">
            <v>A</v>
          </cell>
        </row>
      </sheetData>
      <sheetData sheetId="27911">
        <row r="9">
          <cell r="A9" t="str">
            <v>A</v>
          </cell>
        </row>
      </sheetData>
      <sheetData sheetId="27912">
        <row r="9">
          <cell r="A9" t="str">
            <v>A</v>
          </cell>
        </row>
      </sheetData>
      <sheetData sheetId="27913">
        <row r="9">
          <cell r="A9" t="str">
            <v>A</v>
          </cell>
        </row>
      </sheetData>
      <sheetData sheetId="27914">
        <row r="9">
          <cell r="A9" t="str">
            <v>A</v>
          </cell>
        </row>
      </sheetData>
      <sheetData sheetId="27915">
        <row r="9">
          <cell r="A9" t="str">
            <v>A</v>
          </cell>
        </row>
      </sheetData>
      <sheetData sheetId="27916">
        <row r="9">
          <cell r="A9" t="str">
            <v>A</v>
          </cell>
        </row>
      </sheetData>
      <sheetData sheetId="27917">
        <row r="9">
          <cell r="A9" t="str">
            <v>A</v>
          </cell>
        </row>
      </sheetData>
      <sheetData sheetId="27918">
        <row r="9">
          <cell r="A9" t="str">
            <v>A</v>
          </cell>
        </row>
      </sheetData>
      <sheetData sheetId="27919">
        <row r="9">
          <cell r="A9" t="str">
            <v>A</v>
          </cell>
        </row>
      </sheetData>
      <sheetData sheetId="27920">
        <row r="9">
          <cell r="A9" t="str">
            <v>A</v>
          </cell>
        </row>
      </sheetData>
      <sheetData sheetId="27921">
        <row r="9">
          <cell r="A9" t="str">
            <v>A</v>
          </cell>
        </row>
      </sheetData>
      <sheetData sheetId="27922">
        <row r="9">
          <cell r="A9" t="str">
            <v>A</v>
          </cell>
        </row>
      </sheetData>
      <sheetData sheetId="27923">
        <row r="9">
          <cell r="A9" t="str">
            <v>A</v>
          </cell>
        </row>
      </sheetData>
      <sheetData sheetId="27924">
        <row r="9">
          <cell r="A9" t="str">
            <v>A</v>
          </cell>
        </row>
      </sheetData>
      <sheetData sheetId="27925">
        <row r="9">
          <cell r="A9" t="str">
            <v>A</v>
          </cell>
        </row>
      </sheetData>
      <sheetData sheetId="27926">
        <row r="9">
          <cell r="A9" t="str">
            <v>A</v>
          </cell>
        </row>
      </sheetData>
      <sheetData sheetId="27927">
        <row r="9">
          <cell r="A9" t="str">
            <v>A</v>
          </cell>
        </row>
      </sheetData>
      <sheetData sheetId="27928">
        <row r="9">
          <cell r="A9" t="str">
            <v>A</v>
          </cell>
        </row>
      </sheetData>
      <sheetData sheetId="27929">
        <row r="9">
          <cell r="A9" t="str">
            <v>A</v>
          </cell>
        </row>
      </sheetData>
      <sheetData sheetId="27930">
        <row r="9">
          <cell r="A9" t="str">
            <v>A</v>
          </cell>
        </row>
      </sheetData>
      <sheetData sheetId="27931">
        <row r="9">
          <cell r="A9" t="str">
            <v>A</v>
          </cell>
        </row>
      </sheetData>
      <sheetData sheetId="27932">
        <row r="9">
          <cell r="A9" t="str">
            <v>A</v>
          </cell>
        </row>
      </sheetData>
      <sheetData sheetId="27933">
        <row r="9">
          <cell r="A9" t="str">
            <v>A</v>
          </cell>
        </row>
      </sheetData>
      <sheetData sheetId="27934">
        <row r="9">
          <cell r="A9" t="str">
            <v>A</v>
          </cell>
        </row>
      </sheetData>
      <sheetData sheetId="27935">
        <row r="9">
          <cell r="A9" t="str">
            <v>A</v>
          </cell>
        </row>
      </sheetData>
      <sheetData sheetId="27936">
        <row r="9">
          <cell r="A9" t="str">
            <v>A</v>
          </cell>
        </row>
      </sheetData>
      <sheetData sheetId="27937">
        <row r="9">
          <cell r="A9" t="str">
            <v>A</v>
          </cell>
        </row>
      </sheetData>
      <sheetData sheetId="27938">
        <row r="9">
          <cell r="A9" t="str">
            <v>A</v>
          </cell>
        </row>
      </sheetData>
      <sheetData sheetId="27939">
        <row r="9">
          <cell r="A9" t="str">
            <v>A</v>
          </cell>
        </row>
      </sheetData>
      <sheetData sheetId="27940" refreshError="1"/>
      <sheetData sheetId="27941" refreshError="1"/>
      <sheetData sheetId="27942" refreshError="1"/>
      <sheetData sheetId="27943" refreshError="1"/>
      <sheetData sheetId="27944" refreshError="1"/>
      <sheetData sheetId="27945" refreshError="1"/>
      <sheetData sheetId="27946">
        <row r="9">
          <cell r="A9" t="str">
            <v>A</v>
          </cell>
        </row>
      </sheetData>
      <sheetData sheetId="27947">
        <row r="9">
          <cell r="A9" t="str">
            <v>A</v>
          </cell>
        </row>
      </sheetData>
      <sheetData sheetId="27948">
        <row r="9">
          <cell r="A9" t="str">
            <v>A</v>
          </cell>
        </row>
      </sheetData>
      <sheetData sheetId="27949">
        <row r="9">
          <cell r="A9" t="str">
            <v>A</v>
          </cell>
        </row>
      </sheetData>
      <sheetData sheetId="27950">
        <row r="9">
          <cell r="A9" t="str">
            <v>A</v>
          </cell>
        </row>
      </sheetData>
      <sheetData sheetId="27951">
        <row r="9">
          <cell r="A9" t="str">
            <v>A</v>
          </cell>
        </row>
      </sheetData>
      <sheetData sheetId="27952">
        <row r="9">
          <cell r="A9" t="str">
            <v>A</v>
          </cell>
        </row>
      </sheetData>
      <sheetData sheetId="27953">
        <row r="9">
          <cell r="A9" t="str">
            <v>A</v>
          </cell>
        </row>
      </sheetData>
      <sheetData sheetId="27954">
        <row r="9">
          <cell r="A9" t="str">
            <v>A</v>
          </cell>
        </row>
      </sheetData>
      <sheetData sheetId="27955">
        <row r="9">
          <cell r="A9" t="str">
            <v>A</v>
          </cell>
        </row>
      </sheetData>
      <sheetData sheetId="27956">
        <row r="9">
          <cell r="A9" t="str">
            <v>A</v>
          </cell>
        </row>
      </sheetData>
      <sheetData sheetId="27957">
        <row r="9">
          <cell r="A9" t="str">
            <v>A</v>
          </cell>
        </row>
      </sheetData>
      <sheetData sheetId="27958">
        <row r="9">
          <cell r="A9" t="str">
            <v>A</v>
          </cell>
        </row>
      </sheetData>
      <sheetData sheetId="27959">
        <row r="9">
          <cell r="A9" t="str">
            <v>A</v>
          </cell>
        </row>
      </sheetData>
      <sheetData sheetId="27960">
        <row r="9">
          <cell r="A9" t="str">
            <v>A</v>
          </cell>
        </row>
      </sheetData>
      <sheetData sheetId="27961" refreshError="1"/>
      <sheetData sheetId="27962" refreshError="1"/>
      <sheetData sheetId="27963" refreshError="1"/>
      <sheetData sheetId="27964" refreshError="1"/>
      <sheetData sheetId="27965" refreshError="1"/>
      <sheetData sheetId="27966" refreshError="1"/>
      <sheetData sheetId="27967" refreshError="1"/>
      <sheetData sheetId="27968" refreshError="1"/>
      <sheetData sheetId="27969" refreshError="1"/>
      <sheetData sheetId="27970" refreshError="1"/>
      <sheetData sheetId="27971" refreshError="1"/>
      <sheetData sheetId="27972" refreshError="1"/>
      <sheetData sheetId="27973" refreshError="1"/>
      <sheetData sheetId="27974" refreshError="1"/>
      <sheetData sheetId="27975" refreshError="1"/>
      <sheetData sheetId="27976" refreshError="1"/>
      <sheetData sheetId="27977" refreshError="1"/>
      <sheetData sheetId="27978" refreshError="1"/>
      <sheetData sheetId="27979" refreshError="1"/>
      <sheetData sheetId="27980" refreshError="1"/>
      <sheetData sheetId="27981" refreshError="1"/>
      <sheetData sheetId="27982" refreshError="1"/>
      <sheetData sheetId="27983" refreshError="1"/>
      <sheetData sheetId="27984" refreshError="1"/>
      <sheetData sheetId="27985" refreshError="1"/>
      <sheetData sheetId="27986" refreshError="1"/>
      <sheetData sheetId="27987" refreshError="1"/>
      <sheetData sheetId="27988" refreshError="1"/>
      <sheetData sheetId="27989" refreshError="1"/>
      <sheetData sheetId="27990" refreshError="1"/>
      <sheetData sheetId="27991" refreshError="1"/>
      <sheetData sheetId="27992" refreshError="1"/>
      <sheetData sheetId="27993" refreshError="1"/>
      <sheetData sheetId="27994" refreshError="1"/>
      <sheetData sheetId="27995" refreshError="1"/>
      <sheetData sheetId="27996" refreshError="1"/>
      <sheetData sheetId="27997" refreshError="1"/>
      <sheetData sheetId="27998" refreshError="1"/>
      <sheetData sheetId="27999" refreshError="1"/>
      <sheetData sheetId="28000" refreshError="1"/>
      <sheetData sheetId="28001" refreshError="1"/>
      <sheetData sheetId="28002" refreshError="1"/>
      <sheetData sheetId="28003" refreshError="1"/>
      <sheetData sheetId="28004" refreshError="1"/>
      <sheetData sheetId="28005" refreshError="1"/>
      <sheetData sheetId="28006" refreshError="1"/>
      <sheetData sheetId="28007" refreshError="1"/>
      <sheetData sheetId="28008" refreshError="1"/>
      <sheetData sheetId="28009" refreshError="1"/>
      <sheetData sheetId="28010" refreshError="1"/>
      <sheetData sheetId="28011" refreshError="1"/>
      <sheetData sheetId="28012" refreshError="1"/>
      <sheetData sheetId="28013" refreshError="1"/>
      <sheetData sheetId="28014" refreshError="1"/>
      <sheetData sheetId="28015" refreshError="1"/>
      <sheetData sheetId="28016" refreshError="1"/>
      <sheetData sheetId="28017" refreshError="1"/>
      <sheetData sheetId="28018" refreshError="1"/>
      <sheetData sheetId="28019" refreshError="1"/>
      <sheetData sheetId="28020" refreshError="1"/>
      <sheetData sheetId="28021" refreshError="1"/>
      <sheetData sheetId="28022" refreshError="1"/>
      <sheetData sheetId="28023" refreshError="1"/>
      <sheetData sheetId="28024" refreshError="1"/>
      <sheetData sheetId="28025" refreshError="1"/>
      <sheetData sheetId="28026" refreshError="1"/>
      <sheetData sheetId="28027" refreshError="1"/>
      <sheetData sheetId="28028" refreshError="1"/>
      <sheetData sheetId="28029" refreshError="1"/>
      <sheetData sheetId="28030" refreshError="1"/>
      <sheetData sheetId="28031" refreshError="1"/>
      <sheetData sheetId="28032" refreshError="1"/>
      <sheetData sheetId="28033" refreshError="1"/>
      <sheetData sheetId="28034" refreshError="1"/>
      <sheetData sheetId="28035" refreshError="1"/>
      <sheetData sheetId="28036" refreshError="1"/>
      <sheetData sheetId="28037" refreshError="1"/>
      <sheetData sheetId="28038" refreshError="1"/>
      <sheetData sheetId="28039" refreshError="1"/>
      <sheetData sheetId="28040" refreshError="1"/>
      <sheetData sheetId="28041" refreshError="1"/>
      <sheetData sheetId="28042" refreshError="1"/>
      <sheetData sheetId="28043" refreshError="1"/>
      <sheetData sheetId="28044" refreshError="1"/>
      <sheetData sheetId="28045" refreshError="1"/>
      <sheetData sheetId="28046" refreshError="1"/>
      <sheetData sheetId="28047" refreshError="1"/>
      <sheetData sheetId="28048" refreshError="1"/>
      <sheetData sheetId="28049" refreshError="1"/>
      <sheetData sheetId="28050" refreshError="1"/>
      <sheetData sheetId="28051" refreshError="1"/>
      <sheetData sheetId="28052" refreshError="1"/>
      <sheetData sheetId="28053" refreshError="1"/>
      <sheetData sheetId="28054" refreshError="1"/>
      <sheetData sheetId="28055" refreshError="1"/>
      <sheetData sheetId="28056" refreshError="1"/>
      <sheetData sheetId="28057" refreshError="1"/>
      <sheetData sheetId="28058" refreshError="1"/>
      <sheetData sheetId="28059" refreshError="1"/>
      <sheetData sheetId="28060" refreshError="1"/>
      <sheetData sheetId="28061" refreshError="1"/>
      <sheetData sheetId="28062" refreshError="1"/>
      <sheetData sheetId="28063" refreshError="1"/>
      <sheetData sheetId="28064" refreshError="1"/>
      <sheetData sheetId="28065" refreshError="1"/>
      <sheetData sheetId="28066" refreshError="1"/>
      <sheetData sheetId="28067" refreshError="1"/>
      <sheetData sheetId="28068" refreshError="1"/>
      <sheetData sheetId="28069" refreshError="1"/>
      <sheetData sheetId="28070" refreshError="1"/>
      <sheetData sheetId="28071" refreshError="1"/>
      <sheetData sheetId="28072" refreshError="1"/>
      <sheetData sheetId="28073" refreshError="1"/>
      <sheetData sheetId="28074" refreshError="1"/>
      <sheetData sheetId="28075" refreshError="1"/>
      <sheetData sheetId="28076" refreshError="1"/>
      <sheetData sheetId="28077" refreshError="1"/>
      <sheetData sheetId="28078" refreshError="1"/>
      <sheetData sheetId="28079" refreshError="1"/>
      <sheetData sheetId="28080" refreshError="1"/>
      <sheetData sheetId="28081" refreshError="1"/>
      <sheetData sheetId="28082" refreshError="1"/>
      <sheetData sheetId="28083" refreshError="1"/>
      <sheetData sheetId="28084" refreshError="1"/>
      <sheetData sheetId="28085" refreshError="1"/>
      <sheetData sheetId="28086" refreshError="1"/>
      <sheetData sheetId="28087" refreshError="1"/>
      <sheetData sheetId="28088" refreshError="1"/>
      <sheetData sheetId="28089" refreshError="1"/>
      <sheetData sheetId="28090" refreshError="1"/>
      <sheetData sheetId="28091" refreshError="1"/>
      <sheetData sheetId="28092" refreshError="1"/>
      <sheetData sheetId="28093" refreshError="1"/>
      <sheetData sheetId="28094" refreshError="1"/>
      <sheetData sheetId="28095" refreshError="1"/>
      <sheetData sheetId="28096" refreshError="1"/>
      <sheetData sheetId="28097" refreshError="1"/>
      <sheetData sheetId="28098" refreshError="1"/>
      <sheetData sheetId="28099" refreshError="1"/>
      <sheetData sheetId="28100" refreshError="1"/>
      <sheetData sheetId="28101" refreshError="1"/>
      <sheetData sheetId="28102" refreshError="1"/>
      <sheetData sheetId="28103" refreshError="1"/>
      <sheetData sheetId="28104" refreshError="1"/>
      <sheetData sheetId="28105" refreshError="1"/>
      <sheetData sheetId="28106" refreshError="1"/>
      <sheetData sheetId="28107" refreshError="1"/>
      <sheetData sheetId="28108" refreshError="1"/>
      <sheetData sheetId="28109" refreshError="1"/>
      <sheetData sheetId="28110" refreshError="1"/>
      <sheetData sheetId="28111" refreshError="1"/>
      <sheetData sheetId="28112" refreshError="1"/>
      <sheetData sheetId="28113" refreshError="1"/>
      <sheetData sheetId="28114" refreshError="1"/>
      <sheetData sheetId="28115" refreshError="1"/>
      <sheetData sheetId="28116" refreshError="1"/>
      <sheetData sheetId="28117" refreshError="1"/>
      <sheetData sheetId="28118" refreshError="1"/>
      <sheetData sheetId="28119" refreshError="1"/>
      <sheetData sheetId="28120" refreshError="1"/>
      <sheetData sheetId="28121" refreshError="1"/>
      <sheetData sheetId="28122" refreshError="1"/>
      <sheetData sheetId="28123" refreshError="1"/>
      <sheetData sheetId="28124" refreshError="1"/>
      <sheetData sheetId="28125" refreshError="1"/>
      <sheetData sheetId="28126" refreshError="1"/>
      <sheetData sheetId="28127" refreshError="1"/>
      <sheetData sheetId="28128" refreshError="1"/>
      <sheetData sheetId="28129" refreshError="1"/>
      <sheetData sheetId="28130" refreshError="1"/>
      <sheetData sheetId="28131" refreshError="1"/>
      <sheetData sheetId="28132" refreshError="1"/>
      <sheetData sheetId="28133" refreshError="1"/>
      <sheetData sheetId="28134" refreshError="1"/>
      <sheetData sheetId="28135" refreshError="1"/>
      <sheetData sheetId="28136" refreshError="1"/>
      <sheetData sheetId="28137" refreshError="1"/>
      <sheetData sheetId="28138" refreshError="1"/>
      <sheetData sheetId="28139" refreshError="1"/>
      <sheetData sheetId="28140" refreshError="1"/>
      <sheetData sheetId="28141" refreshError="1"/>
      <sheetData sheetId="28142" refreshError="1"/>
      <sheetData sheetId="28143" refreshError="1"/>
      <sheetData sheetId="28144" refreshError="1"/>
      <sheetData sheetId="28145" refreshError="1"/>
      <sheetData sheetId="28146" refreshError="1"/>
      <sheetData sheetId="28147" refreshError="1"/>
      <sheetData sheetId="28148">
        <row r="9">
          <cell r="A9" t="str">
            <v>A</v>
          </cell>
        </row>
      </sheetData>
      <sheetData sheetId="28149" refreshError="1"/>
      <sheetData sheetId="28150"/>
      <sheetData sheetId="28151">
        <row r="9">
          <cell r="A9" t="str">
            <v>A</v>
          </cell>
        </row>
      </sheetData>
      <sheetData sheetId="28152" refreshError="1"/>
      <sheetData sheetId="28153"/>
      <sheetData sheetId="28154" refreshError="1"/>
      <sheetData sheetId="28155">
        <row r="9">
          <cell r="A9" t="str">
            <v>A</v>
          </cell>
        </row>
      </sheetData>
      <sheetData sheetId="28156" refreshError="1"/>
      <sheetData sheetId="28157">
        <row r="9">
          <cell r="A9" t="str">
            <v>A</v>
          </cell>
        </row>
      </sheetData>
      <sheetData sheetId="28158"/>
      <sheetData sheetId="28159">
        <row r="9">
          <cell r="A9" t="str">
            <v>A</v>
          </cell>
        </row>
      </sheetData>
      <sheetData sheetId="28160">
        <row r="9">
          <cell r="A9" t="str">
            <v>A</v>
          </cell>
        </row>
      </sheetData>
      <sheetData sheetId="28161"/>
      <sheetData sheetId="28162">
        <row r="9">
          <cell r="A9" t="str">
            <v>A</v>
          </cell>
        </row>
      </sheetData>
      <sheetData sheetId="28163"/>
      <sheetData sheetId="28164"/>
      <sheetData sheetId="28165">
        <row r="9">
          <cell r="A9" t="str">
            <v>A</v>
          </cell>
        </row>
      </sheetData>
      <sheetData sheetId="28166">
        <row r="9">
          <cell r="A9" t="str">
            <v>A</v>
          </cell>
        </row>
      </sheetData>
      <sheetData sheetId="28167">
        <row r="9">
          <cell r="A9" t="str">
            <v>A</v>
          </cell>
        </row>
      </sheetData>
      <sheetData sheetId="28168">
        <row r="9">
          <cell r="A9" t="str">
            <v>A</v>
          </cell>
        </row>
      </sheetData>
      <sheetData sheetId="28169">
        <row r="9">
          <cell r="A9" t="str">
            <v>A</v>
          </cell>
        </row>
      </sheetData>
      <sheetData sheetId="28170">
        <row r="9">
          <cell r="A9" t="str">
            <v>A</v>
          </cell>
        </row>
      </sheetData>
      <sheetData sheetId="28171">
        <row r="9">
          <cell r="A9" t="str">
            <v>A</v>
          </cell>
        </row>
      </sheetData>
      <sheetData sheetId="28172">
        <row r="9">
          <cell r="A9" t="str">
            <v>A</v>
          </cell>
        </row>
      </sheetData>
      <sheetData sheetId="28173" refreshError="1"/>
      <sheetData sheetId="28174" refreshError="1"/>
      <sheetData sheetId="28175">
        <row r="9">
          <cell r="A9" t="str">
            <v>A</v>
          </cell>
        </row>
      </sheetData>
      <sheetData sheetId="28176">
        <row r="9">
          <cell r="A9" t="str">
            <v>A</v>
          </cell>
        </row>
      </sheetData>
      <sheetData sheetId="28177">
        <row r="9">
          <cell r="A9" t="str">
            <v>A</v>
          </cell>
        </row>
      </sheetData>
      <sheetData sheetId="28178">
        <row r="9">
          <cell r="A9" t="str">
            <v>A</v>
          </cell>
        </row>
      </sheetData>
      <sheetData sheetId="28179">
        <row r="9">
          <cell r="A9" t="str">
            <v>A</v>
          </cell>
        </row>
      </sheetData>
      <sheetData sheetId="28180">
        <row r="9">
          <cell r="A9" t="str">
            <v>A</v>
          </cell>
        </row>
      </sheetData>
      <sheetData sheetId="28181">
        <row r="9">
          <cell r="A9" t="str">
            <v>A</v>
          </cell>
        </row>
      </sheetData>
      <sheetData sheetId="28182">
        <row r="9">
          <cell r="A9" t="str">
            <v>A</v>
          </cell>
        </row>
      </sheetData>
      <sheetData sheetId="28183">
        <row r="9">
          <cell r="A9" t="str">
            <v>A</v>
          </cell>
        </row>
      </sheetData>
      <sheetData sheetId="28184">
        <row r="9">
          <cell r="A9" t="str">
            <v>A</v>
          </cell>
        </row>
      </sheetData>
      <sheetData sheetId="28185"/>
      <sheetData sheetId="28186"/>
      <sheetData sheetId="28187">
        <row r="9">
          <cell r="A9" t="str">
            <v>A</v>
          </cell>
        </row>
      </sheetData>
      <sheetData sheetId="28188">
        <row r="9">
          <cell r="A9" t="str">
            <v>A</v>
          </cell>
        </row>
      </sheetData>
      <sheetData sheetId="28189">
        <row r="9">
          <cell r="A9" t="str">
            <v>A</v>
          </cell>
        </row>
      </sheetData>
      <sheetData sheetId="28190">
        <row r="9">
          <cell r="A9" t="str">
            <v>A</v>
          </cell>
        </row>
      </sheetData>
      <sheetData sheetId="28191">
        <row r="9">
          <cell r="A9" t="str">
            <v>A</v>
          </cell>
        </row>
      </sheetData>
      <sheetData sheetId="28192">
        <row r="9">
          <cell r="A9" t="str">
            <v>A</v>
          </cell>
        </row>
      </sheetData>
      <sheetData sheetId="28193">
        <row r="9">
          <cell r="A9" t="str">
            <v>A</v>
          </cell>
        </row>
      </sheetData>
      <sheetData sheetId="28194">
        <row r="9">
          <cell r="A9" t="str">
            <v>A</v>
          </cell>
        </row>
      </sheetData>
      <sheetData sheetId="28195">
        <row r="9">
          <cell r="A9" t="str">
            <v>A</v>
          </cell>
        </row>
      </sheetData>
      <sheetData sheetId="28196" refreshError="1"/>
      <sheetData sheetId="28197" refreshError="1"/>
      <sheetData sheetId="28198">
        <row r="9">
          <cell r="A9" t="str">
            <v>A</v>
          </cell>
        </row>
      </sheetData>
      <sheetData sheetId="28199">
        <row r="9">
          <cell r="A9" t="str">
            <v>A</v>
          </cell>
        </row>
      </sheetData>
      <sheetData sheetId="28200" refreshError="1"/>
      <sheetData sheetId="28201">
        <row r="9">
          <cell r="A9" t="str">
            <v>A</v>
          </cell>
        </row>
      </sheetData>
      <sheetData sheetId="28202">
        <row r="9">
          <cell r="A9" t="str">
            <v>A</v>
          </cell>
        </row>
      </sheetData>
      <sheetData sheetId="28203">
        <row r="9">
          <cell r="A9" t="str">
            <v>A</v>
          </cell>
        </row>
      </sheetData>
      <sheetData sheetId="28204">
        <row r="9">
          <cell r="A9" t="str">
            <v>A</v>
          </cell>
        </row>
      </sheetData>
      <sheetData sheetId="28205">
        <row r="9">
          <cell r="A9" t="str">
            <v>A</v>
          </cell>
        </row>
      </sheetData>
      <sheetData sheetId="28206">
        <row r="9">
          <cell r="A9" t="str">
            <v>A</v>
          </cell>
        </row>
      </sheetData>
      <sheetData sheetId="28207">
        <row r="9">
          <cell r="A9" t="str">
            <v>A</v>
          </cell>
        </row>
      </sheetData>
      <sheetData sheetId="28208">
        <row r="9">
          <cell r="A9" t="str">
            <v>A</v>
          </cell>
        </row>
      </sheetData>
      <sheetData sheetId="28209">
        <row r="9">
          <cell r="A9" t="str">
            <v>A</v>
          </cell>
        </row>
      </sheetData>
      <sheetData sheetId="28210">
        <row r="9">
          <cell r="A9" t="str">
            <v>A</v>
          </cell>
        </row>
      </sheetData>
      <sheetData sheetId="28211">
        <row r="9">
          <cell r="A9" t="str">
            <v>A</v>
          </cell>
        </row>
      </sheetData>
      <sheetData sheetId="28212">
        <row r="9">
          <cell r="A9" t="str">
            <v>A</v>
          </cell>
        </row>
      </sheetData>
      <sheetData sheetId="28213">
        <row r="9">
          <cell r="A9" t="str">
            <v>A</v>
          </cell>
        </row>
      </sheetData>
      <sheetData sheetId="28214">
        <row r="9">
          <cell r="A9" t="str">
            <v>A</v>
          </cell>
        </row>
      </sheetData>
      <sheetData sheetId="28215">
        <row r="9">
          <cell r="A9" t="str">
            <v>A</v>
          </cell>
        </row>
      </sheetData>
      <sheetData sheetId="28216">
        <row r="9">
          <cell r="A9" t="str">
            <v>A</v>
          </cell>
        </row>
      </sheetData>
      <sheetData sheetId="28217">
        <row r="9">
          <cell r="A9" t="str">
            <v>A</v>
          </cell>
        </row>
      </sheetData>
      <sheetData sheetId="28218">
        <row r="9">
          <cell r="A9" t="str">
            <v>A</v>
          </cell>
        </row>
      </sheetData>
      <sheetData sheetId="28219">
        <row r="9">
          <cell r="A9" t="str">
            <v>A</v>
          </cell>
        </row>
      </sheetData>
      <sheetData sheetId="28220">
        <row r="9">
          <cell r="A9" t="str">
            <v>A</v>
          </cell>
        </row>
      </sheetData>
      <sheetData sheetId="28221">
        <row r="9">
          <cell r="A9" t="str">
            <v>A</v>
          </cell>
        </row>
      </sheetData>
      <sheetData sheetId="28222">
        <row r="9">
          <cell r="A9" t="str">
            <v>A</v>
          </cell>
        </row>
      </sheetData>
      <sheetData sheetId="28223">
        <row r="9">
          <cell r="A9" t="str">
            <v>A</v>
          </cell>
        </row>
      </sheetData>
      <sheetData sheetId="28224">
        <row r="9">
          <cell r="A9" t="str">
            <v>A</v>
          </cell>
        </row>
      </sheetData>
      <sheetData sheetId="28225">
        <row r="9">
          <cell r="A9" t="str">
            <v>A</v>
          </cell>
        </row>
      </sheetData>
      <sheetData sheetId="28226">
        <row r="9">
          <cell r="A9" t="str">
            <v>A</v>
          </cell>
        </row>
      </sheetData>
      <sheetData sheetId="28227">
        <row r="9">
          <cell r="A9" t="str">
            <v>A</v>
          </cell>
        </row>
      </sheetData>
      <sheetData sheetId="28228">
        <row r="9">
          <cell r="A9" t="str">
            <v>A</v>
          </cell>
        </row>
      </sheetData>
      <sheetData sheetId="28229">
        <row r="9">
          <cell r="A9" t="str">
            <v>A</v>
          </cell>
        </row>
      </sheetData>
      <sheetData sheetId="28230">
        <row r="9">
          <cell r="A9" t="str">
            <v>A</v>
          </cell>
        </row>
      </sheetData>
      <sheetData sheetId="28231">
        <row r="9">
          <cell r="A9" t="str">
            <v>A</v>
          </cell>
        </row>
      </sheetData>
      <sheetData sheetId="28232">
        <row r="9">
          <cell r="A9" t="str">
            <v>A</v>
          </cell>
        </row>
      </sheetData>
      <sheetData sheetId="28233">
        <row r="9">
          <cell r="A9" t="str">
            <v>A</v>
          </cell>
        </row>
      </sheetData>
      <sheetData sheetId="28234">
        <row r="9">
          <cell r="A9" t="str">
            <v>A</v>
          </cell>
        </row>
      </sheetData>
      <sheetData sheetId="28235">
        <row r="9">
          <cell r="A9" t="str">
            <v>A</v>
          </cell>
        </row>
      </sheetData>
      <sheetData sheetId="28236">
        <row r="9">
          <cell r="A9" t="str">
            <v>A</v>
          </cell>
        </row>
      </sheetData>
      <sheetData sheetId="28237">
        <row r="9">
          <cell r="A9" t="str">
            <v>A</v>
          </cell>
        </row>
      </sheetData>
      <sheetData sheetId="28238">
        <row r="9">
          <cell r="A9" t="str">
            <v>A</v>
          </cell>
        </row>
      </sheetData>
      <sheetData sheetId="28239">
        <row r="9">
          <cell r="A9" t="str">
            <v>A</v>
          </cell>
        </row>
      </sheetData>
      <sheetData sheetId="28240">
        <row r="9">
          <cell r="A9" t="str">
            <v>A</v>
          </cell>
        </row>
      </sheetData>
      <sheetData sheetId="28241">
        <row r="9">
          <cell r="A9" t="str">
            <v>A</v>
          </cell>
        </row>
      </sheetData>
      <sheetData sheetId="28242">
        <row r="9">
          <cell r="A9" t="str">
            <v>A</v>
          </cell>
        </row>
      </sheetData>
      <sheetData sheetId="28243">
        <row r="9">
          <cell r="A9" t="str">
            <v>A</v>
          </cell>
        </row>
      </sheetData>
      <sheetData sheetId="28244">
        <row r="9">
          <cell r="A9" t="str">
            <v>A</v>
          </cell>
        </row>
      </sheetData>
      <sheetData sheetId="28245">
        <row r="9">
          <cell r="A9" t="str">
            <v>A</v>
          </cell>
        </row>
      </sheetData>
      <sheetData sheetId="28246">
        <row r="9">
          <cell r="A9" t="str">
            <v>A</v>
          </cell>
        </row>
      </sheetData>
      <sheetData sheetId="28247">
        <row r="9">
          <cell r="A9" t="str">
            <v>A</v>
          </cell>
        </row>
      </sheetData>
      <sheetData sheetId="28248">
        <row r="9">
          <cell r="A9" t="str">
            <v>A</v>
          </cell>
        </row>
      </sheetData>
      <sheetData sheetId="28249">
        <row r="9">
          <cell r="A9" t="str">
            <v>A</v>
          </cell>
        </row>
      </sheetData>
      <sheetData sheetId="28250">
        <row r="9">
          <cell r="A9" t="str">
            <v>A</v>
          </cell>
        </row>
      </sheetData>
      <sheetData sheetId="28251">
        <row r="9">
          <cell r="A9" t="str">
            <v>A</v>
          </cell>
        </row>
      </sheetData>
      <sheetData sheetId="28252">
        <row r="9">
          <cell r="A9" t="str">
            <v>A</v>
          </cell>
        </row>
      </sheetData>
      <sheetData sheetId="28253">
        <row r="9">
          <cell r="A9" t="str">
            <v>A</v>
          </cell>
        </row>
      </sheetData>
      <sheetData sheetId="28254">
        <row r="9">
          <cell r="A9" t="str">
            <v>A</v>
          </cell>
        </row>
      </sheetData>
      <sheetData sheetId="28255">
        <row r="9">
          <cell r="A9" t="str">
            <v>A</v>
          </cell>
        </row>
      </sheetData>
      <sheetData sheetId="28256">
        <row r="9">
          <cell r="A9" t="str">
            <v>A</v>
          </cell>
        </row>
      </sheetData>
      <sheetData sheetId="28257">
        <row r="9">
          <cell r="A9" t="str">
            <v>A</v>
          </cell>
        </row>
      </sheetData>
      <sheetData sheetId="28258">
        <row r="9">
          <cell r="A9" t="str">
            <v>A</v>
          </cell>
        </row>
      </sheetData>
      <sheetData sheetId="28259">
        <row r="9">
          <cell r="A9" t="str">
            <v>A</v>
          </cell>
        </row>
      </sheetData>
      <sheetData sheetId="28260">
        <row r="9">
          <cell r="A9" t="str">
            <v>A</v>
          </cell>
        </row>
      </sheetData>
      <sheetData sheetId="28261">
        <row r="9">
          <cell r="A9" t="str">
            <v>A</v>
          </cell>
        </row>
      </sheetData>
      <sheetData sheetId="28262">
        <row r="9">
          <cell r="A9" t="str">
            <v>A</v>
          </cell>
        </row>
      </sheetData>
      <sheetData sheetId="28263">
        <row r="9">
          <cell r="A9" t="str">
            <v>A</v>
          </cell>
        </row>
      </sheetData>
      <sheetData sheetId="28264">
        <row r="9">
          <cell r="A9" t="str">
            <v>A</v>
          </cell>
        </row>
      </sheetData>
      <sheetData sheetId="28265">
        <row r="9">
          <cell r="A9" t="str">
            <v>A</v>
          </cell>
        </row>
      </sheetData>
      <sheetData sheetId="28266">
        <row r="9">
          <cell r="A9" t="str">
            <v>A</v>
          </cell>
        </row>
      </sheetData>
      <sheetData sheetId="28267">
        <row r="9">
          <cell r="A9" t="str">
            <v>A</v>
          </cell>
        </row>
      </sheetData>
      <sheetData sheetId="28268">
        <row r="9">
          <cell r="A9" t="str">
            <v>A</v>
          </cell>
        </row>
      </sheetData>
      <sheetData sheetId="28269">
        <row r="9">
          <cell r="A9" t="str">
            <v>A</v>
          </cell>
        </row>
      </sheetData>
      <sheetData sheetId="28270">
        <row r="9">
          <cell r="A9" t="str">
            <v>A</v>
          </cell>
        </row>
      </sheetData>
      <sheetData sheetId="28271">
        <row r="9">
          <cell r="A9" t="str">
            <v>A</v>
          </cell>
        </row>
      </sheetData>
      <sheetData sheetId="28272">
        <row r="9">
          <cell r="A9" t="str">
            <v>A</v>
          </cell>
        </row>
      </sheetData>
      <sheetData sheetId="28273">
        <row r="9">
          <cell r="A9" t="str">
            <v>A</v>
          </cell>
        </row>
      </sheetData>
      <sheetData sheetId="28274">
        <row r="9">
          <cell r="A9" t="str">
            <v>A</v>
          </cell>
        </row>
      </sheetData>
      <sheetData sheetId="28275"/>
      <sheetData sheetId="28276" refreshError="1"/>
      <sheetData sheetId="28277">
        <row r="9">
          <cell r="A9" t="str">
            <v>A</v>
          </cell>
        </row>
      </sheetData>
      <sheetData sheetId="28278">
        <row r="9">
          <cell r="A9" t="str">
            <v>A</v>
          </cell>
        </row>
      </sheetData>
      <sheetData sheetId="28279">
        <row r="9">
          <cell r="A9" t="str">
            <v>A</v>
          </cell>
        </row>
      </sheetData>
      <sheetData sheetId="28280">
        <row r="9">
          <cell r="A9" t="str">
            <v>A</v>
          </cell>
        </row>
      </sheetData>
      <sheetData sheetId="28281">
        <row r="9">
          <cell r="A9" t="str">
            <v>A</v>
          </cell>
        </row>
      </sheetData>
      <sheetData sheetId="28282"/>
      <sheetData sheetId="28283"/>
      <sheetData sheetId="28284">
        <row r="9">
          <cell r="A9" t="str">
            <v>A</v>
          </cell>
        </row>
      </sheetData>
      <sheetData sheetId="28285">
        <row r="9">
          <cell r="A9" t="str">
            <v>A</v>
          </cell>
        </row>
      </sheetData>
      <sheetData sheetId="28286">
        <row r="9">
          <cell r="A9" t="str">
            <v>A</v>
          </cell>
        </row>
      </sheetData>
      <sheetData sheetId="28287" refreshError="1"/>
      <sheetData sheetId="28288" refreshError="1"/>
      <sheetData sheetId="28289" refreshError="1"/>
      <sheetData sheetId="28290" refreshError="1"/>
      <sheetData sheetId="28291" refreshError="1"/>
      <sheetData sheetId="28292" refreshError="1"/>
      <sheetData sheetId="28293">
        <row r="9">
          <cell r="A9" t="str">
            <v>A</v>
          </cell>
        </row>
      </sheetData>
      <sheetData sheetId="28294"/>
      <sheetData sheetId="28295">
        <row r="9">
          <cell r="A9" t="str">
            <v>A</v>
          </cell>
        </row>
      </sheetData>
      <sheetData sheetId="28296"/>
      <sheetData sheetId="28297">
        <row r="9">
          <cell r="A9" t="str">
            <v>A</v>
          </cell>
        </row>
      </sheetData>
      <sheetData sheetId="28298">
        <row r="9">
          <cell r="A9" t="str">
            <v>A</v>
          </cell>
        </row>
      </sheetData>
      <sheetData sheetId="28299">
        <row r="9">
          <cell r="A9" t="str">
            <v>A</v>
          </cell>
        </row>
      </sheetData>
      <sheetData sheetId="28300">
        <row r="9">
          <cell r="A9" t="str">
            <v>A</v>
          </cell>
        </row>
      </sheetData>
      <sheetData sheetId="28301">
        <row r="9">
          <cell r="A9" t="str">
            <v>A</v>
          </cell>
        </row>
      </sheetData>
      <sheetData sheetId="28302">
        <row r="9">
          <cell r="A9" t="str">
            <v>A</v>
          </cell>
        </row>
      </sheetData>
      <sheetData sheetId="28303">
        <row r="9">
          <cell r="A9" t="str">
            <v>A</v>
          </cell>
        </row>
      </sheetData>
      <sheetData sheetId="28304">
        <row r="9">
          <cell r="A9" t="str">
            <v>A</v>
          </cell>
        </row>
      </sheetData>
      <sheetData sheetId="28305">
        <row r="9">
          <cell r="A9" t="str">
            <v>A</v>
          </cell>
        </row>
      </sheetData>
      <sheetData sheetId="28306">
        <row r="9">
          <cell r="A9" t="str">
            <v>A</v>
          </cell>
        </row>
      </sheetData>
      <sheetData sheetId="28307">
        <row r="9">
          <cell r="A9" t="str">
            <v>A</v>
          </cell>
        </row>
      </sheetData>
      <sheetData sheetId="28308">
        <row r="9">
          <cell r="A9" t="str">
            <v>A</v>
          </cell>
        </row>
      </sheetData>
      <sheetData sheetId="28309">
        <row r="9">
          <cell r="A9" t="str">
            <v>A</v>
          </cell>
        </row>
      </sheetData>
      <sheetData sheetId="28310">
        <row r="9">
          <cell r="A9" t="str">
            <v>A</v>
          </cell>
        </row>
      </sheetData>
      <sheetData sheetId="28311">
        <row r="9">
          <cell r="A9" t="str">
            <v>A</v>
          </cell>
        </row>
      </sheetData>
      <sheetData sheetId="28312">
        <row r="9">
          <cell r="A9" t="str">
            <v>A</v>
          </cell>
        </row>
      </sheetData>
      <sheetData sheetId="28313">
        <row r="9">
          <cell r="A9" t="str">
            <v>A</v>
          </cell>
        </row>
      </sheetData>
      <sheetData sheetId="28314">
        <row r="9">
          <cell r="A9" t="str">
            <v>A</v>
          </cell>
        </row>
      </sheetData>
      <sheetData sheetId="28315">
        <row r="9">
          <cell r="A9" t="str">
            <v>A</v>
          </cell>
        </row>
      </sheetData>
      <sheetData sheetId="28316">
        <row r="9">
          <cell r="A9" t="str">
            <v>A</v>
          </cell>
        </row>
      </sheetData>
      <sheetData sheetId="28317">
        <row r="9">
          <cell r="A9" t="str">
            <v>A</v>
          </cell>
        </row>
      </sheetData>
      <sheetData sheetId="28318">
        <row r="9">
          <cell r="A9" t="str">
            <v>A</v>
          </cell>
        </row>
      </sheetData>
      <sheetData sheetId="28319">
        <row r="9">
          <cell r="A9" t="str">
            <v>A</v>
          </cell>
        </row>
      </sheetData>
      <sheetData sheetId="28320">
        <row r="9">
          <cell r="A9" t="str">
            <v>A</v>
          </cell>
        </row>
      </sheetData>
      <sheetData sheetId="28321">
        <row r="9">
          <cell r="A9" t="str">
            <v>A</v>
          </cell>
        </row>
      </sheetData>
      <sheetData sheetId="28322">
        <row r="9">
          <cell r="A9" t="str">
            <v>A</v>
          </cell>
        </row>
      </sheetData>
      <sheetData sheetId="28323">
        <row r="9">
          <cell r="A9" t="str">
            <v>A</v>
          </cell>
        </row>
      </sheetData>
      <sheetData sheetId="28324">
        <row r="9">
          <cell r="A9" t="str">
            <v>A</v>
          </cell>
        </row>
      </sheetData>
      <sheetData sheetId="28325">
        <row r="9">
          <cell r="A9" t="str">
            <v>A</v>
          </cell>
        </row>
      </sheetData>
      <sheetData sheetId="28326"/>
      <sheetData sheetId="28327"/>
      <sheetData sheetId="28328"/>
      <sheetData sheetId="28329"/>
      <sheetData sheetId="28330"/>
      <sheetData sheetId="28331"/>
      <sheetData sheetId="28332">
        <row r="9">
          <cell r="A9" t="str">
            <v>A</v>
          </cell>
        </row>
      </sheetData>
      <sheetData sheetId="28333">
        <row r="9">
          <cell r="A9" t="str">
            <v>A</v>
          </cell>
        </row>
      </sheetData>
      <sheetData sheetId="28334">
        <row r="9">
          <cell r="A9" t="str">
            <v>A</v>
          </cell>
        </row>
      </sheetData>
      <sheetData sheetId="28335">
        <row r="9">
          <cell r="A9" t="str">
            <v>A</v>
          </cell>
        </row>
      </sheetData>
      <sheetData sheetId="28336">
        <row r="9">
          <cell r="A9" t="str">
            <v>A</v>
          </cell>
        </row>
      </sheetData>
      <sheetData sheetId="28337">
        <row r="9">
          <cell r="A9" t="str">
            <v>A</v>
          </cell>
        </row>
      </sheetData>
      <sheetData sheetId="28338">
        <row r="9">
          <cell r="A9" t="str">
            <v>A</v>
          </cell>
        </row>
      </sheetData>
      <sheetData sheetId="28339">
        <row r="9">
          <cell r="A9" t="str">
            <v>A</v>
          </cell>
        </row>
      </sheetData>
      <sheetData sheetId="28340">
        <row r="9">
          <cell r="A9" t="str">
            <v>A</v>
          </cell>
        </row>
      </sheetData>
      <sheetData sheetId="28341">
        <row r="9">
          <cell r="A9" t="str">
            <v>A</v>
          </cell>
        </row>
      </sheetData>
      <sheetData sheetId="28342">
        <row r="9">
          <cell r="A9" t="str">
            <v>A</v>
          </cell>
        </row>
      </sheetData>
      <sheetData sheetId="28343">
        <row r="9">
          <cell r="A9" t="str">
            <v>A</v>
          </cell>
        </row>
      </sheetData>
      <sheetData sheetId="28344">
        <row r="9">
          <cell r="A9" t="str">
            <v>A</v>
          </cell>
        </row>
      </sheetData>
      <sheetData sheetId="28345">
        <row r="9">
          <cell r="A9" t="str">
            <v>A</v>
          </cell>
        </row>
      </sheetData>
      <sheetData sheetId="28346">
        <row r="9">
          <cell r="A9" t="str">
            <v>A</v>
          </cell>
        </row>
      </sheetData>
      <sheetData sheetId="28347">
        <row r="9">
          <cell r="A9" t="str">
            <v>A</v>
          </cell>
        </row>
      </sheetData>
      <sheetData sheetId="28348">
        <row r="9">
          <cell r="A9" t="str">
            <v>A</v>
          </cell>
        </row>
      </sheetData>
      <sheetData sheetId="28349">
        <row r="9">
          <cell r="A9" t="str">
            <v>A</v>
          </cell>
        </row>
      </sheetData>
      <sheetData sheetId="28350">
        <row r="9">
          <cell r="A9" t="str">
            <v>A</v>
          </cell>
        </row>
      </sheetData>
      <sheetData sheetId="28351">
        <row r="9">
          <cell r="A9" t="str">
            <v>A</v>
          </cell>
        </row>
      </sheetData>
      <sheetData sheetId="28352">
        <row r="9">
          <cell r="A9" t="str">
            <v>A</v>
          </cell>
        </row>
      </sheetData>
      <sheetData sheetId="28353">
        <row r="9">
          <cell r="A9" t="str">
            <v>A</v>
          </cell>
        </row>
      </sheetData>
      <sheetData sheetId="28354">
        <row r="9">
          <cell r="A9" t="str">
            <v>A</v>
          </cell>
        </row>
      </sheetData>
      <sheetData sheetId="28355">
        <row r="9">
          <cell r="A9" t="str">
            <v>A</v>
          </cell>
        </row>
      </sheetData>
      <sheetData sheetId="28356">
        <row r="9">
          <cell r="A9" t="str">
            <v>A</v>
          </cell>
        </row>
      </sheetData>
      <sheetData sheetId="28357">
        <row r="9">
          <cell r="A9" t="str">
            <v>A</v>
          </cell>
        </row>
      </sheetData>
      <sheetData sheetId="28358">
        <row r="9">
          <cell r="A9" t="str">
            <v>A</v>
          </cell>
        </row>
      </sheetData>
      <sheetData sheetId="28359">
        <row r="9">
          <cell r="A9" t="str">
            <v>A</v>
          </cell>
        </row>
      </sheetData>
      <sheetData sheetId="28360">
        <row r="9">
          <cell r="A9" t="str">
            <v>A</v>
          </cell>
        </row>
      </sheetData>
      <sheetData sheetId="28361">
        <row r="9">
          <cell r="A9" t="str">
            <v>A</v>
          </cell>
        </row>
      </sheetData>
      <sheetData sheetId="28362">
        <row r="9">
          <cell r="A9" t="str">
            <v>A</v>
          </cell>
        </row>
      </sheetData>
      <sheetData sheetId="28363">
        <row r="9">
          <cell r="A9" t="str">
            <v>A</v>
          </cell>
        </row>
      </sheetData>
      <sheetData sheetId="28364">
        <row r="9">
          <cell r="A9" t="str">
            <v>A</v>
          </cell>
        </row>
      </sheetData>
      <sheetData sheetId="28365">
        <row r="9">
          <cell r="A9" t="str">
            <v>A</v>
          </cell>
        </row>
      </sheetData>
      <sheetData sheetId="28366">
        <row r="9">
          <cell r="A9" t="str">
            <v>A</v>
          </cell>
        </row>
      </sheetData>
      <sheetData sheetId="28367">
        <row r="9">
          <cell r="A9" t="str">
            <v>A</v>
          </cell>
        </row>
      </sheetData>
      <sheetData sheetId="28368">
        <row r="9">
          <cell r="A9" t="str">
            <v>A</v>
          </cell>
        </row>
      </sheetData>
      <sheetData sheetId="28369" refreshError="1"/>
      <sheetData sheetId="28370" refreshError="1"/>
      <sheetData sheetId="28371" refreshError="1"/>
      <sheetData sheetId="28372">
        <row r="9">
          <cell r="A9" t="str">
            <v>A</v>
          </cell>
        </row>
      </sheetData>
      <sheetData sheetId="28373">
        <row r="9">
          <cell r="A9" t="str">
            <v>A</v>
          </cell>
        </row>
      </sheetData>
      <sheetData sheetId="28374">
        <row r="9">
          <cell r="A9" t="str">
            <v>A</v>
          </cell>
        </row>
      </sheetData>
      <sheetData sheetId="28375">
        <row r="9">
          <cell r="A9" t="str">
            <v>A</v>
          </cell>
        </row>
      </sheetData>
      <sheetData sheetId="28376">
        <row r="9">
          <cell r="A9" t="str">
            <v>A</v>
          </cell>
        </row>
      </sheetData>
      <sheetData sheetId="28377">
        <row r="9">
          <cell r="A9" t="str">
            <v>A</v>
          </cell>
        </row>
      </sheetData>
      <sheetData sheetId="28378">
        <row r="9">
          <cell r="A9" t="str">
            <v>A</v>
          </cell>
        </row>
      </sheetData>
      <sheetData sheetId="28379">
        <row r="9">
          <cell r="A9" t="str">
            <v>A</v>
          </cell>
        </row>
      </sheetData>
      <sheetData sheetId="28380">
        <row r="9">
          <cell r="A9" t="str">
            <v>A</v>
          </cell>
        </row>
      </sheetData>
      <sheetData sheetId="28381"/>
      <sheetData sheetId="28382">
        <row r="9">
          <cell r="A9" t="str">
            <v>A</v>
          </cell>
        </row>
      </sheetData>
      <sheetData sheetId="28383">
        <row r="9">
          <cell r="A9" t="str">
            <v>A</v>
          </cell>
        </row>
      </sheetData>
      <sheetData sheetId="28384">
        <row r="9">
          <cell r="A9" t="str">
            <v>A</v>
          </cell>
        </row>
      </sheetData>
      <sheetData sheetId="28385" refreshError="1"/>
      <sheetData sheetId="28386" refreshError="1"/>
      <sheetData sheetId="28387" refreshError="1"/>
      <sheetData sheetId="28388" refreshError="1"/>
      <sheetData sheetId="28389" refreshError="1"/>
      <sheetData sheetId="28390" refreshError="1"/>
      <sheetData sheetId="28391" refreshError="1"/>
      <sheetData sheetId="28392" refreshError="1"/>
      <sheetData sheetId="28393" refreshError="1"/>
      <sheetData sheetId="28394" refreshError="1"/>
      <sheetData sheetId="28395" refreshError="1"/>
      <sheetData sheetId="28396" refreshError="1"/>
      <sheetData sheetId="28397" refreshError="1"/>
      <sheetData sheetId="28398" refreshError="1"/>
      <sheetData sheetId="28399" refreshError="1"/>
      <sheetData sheetId="28400" refreshError="1"/>
      <sheetData sheetId="28401" refreshError="1"/>
      <sheetData sheetId="28402" refreshError="1"/>
      <sheetData sheetId="28403" refreshError="1"/>
      <sheetData sheetId="28404" refreshError="1"/>
      <sheetData sheetId="28405" refreshError="1"/>
      <sheetData sheetId="28406" refreshError="1"/>
      <sheetData sheetId="28407" refreshError="1"/>
      <sheetData sheetId="28408" refreshError="1"/>
      <sheetData sheetId="28409" refreshError="1"/>
      <sheetData sheetId="28410" refreshError="1"/>
      <sheetData sheetId="28411" refreshError="1"/>
      <sheetData sheetId="28412" refreshError="1"/>
      <sheetData sheetId="28413" refreshError="1"/>
      <sheetData sheetId="28414" refreshError="1"/>
      <sheetData sheetId="28415" refreshError="1"/>
      <sheetData sheetId="28416" refreshError="1"/>
      <sheetData sheetId="28417" refreshError="1"/>
      <sheetData sheetId="28418" refreshError="1"/>
      <sheetData sheetId="28419" refreshError="1"/>
      <sheetData sheetId="28420" refreshError="1"/>
      <sheetData sheetId="28421" refreshError="1"/>
      <sheetData sheetId="28422" refreshError="1"/>
      <sheetData sheetId="28423" refreshError="1"/>
      <sheetData sheetId="28424" refreshError="1"/>
      <sheetData sheetId="28425" refreshError="1"/>
      <sheetData sheetId="28426" refreshError="1"/>
      <sheetData sheetId="28427" refreshError="1"/>
      <sheetData sheetId="28428" refreshError="1"/>
      <sheetData sheetId="28429" refreshError="1"/>
      <sheetData sheetId="28430" refreshError="1"/>
      <sheetData sheetId="28431" refreshError="1"/>
      <sheetData sheetId="28432" refreshError="1"/>
      <sheetData sheetId="28433" refreshError="1"/>
      <sheetData sheetId="28434" refreshError="1"/>
      <sheetData sheetId="28435" refreshError="1"/>
      <sheetData sheetId="28436" refreshError="1"/>
      <sheetData sheetId="28437" refreshError="1"/>
      <sheetData sheetId="28438" refreshError="1"/>
      <sheetData sheetId="28439" refreshError="1"/>
      <sheetData sheetId="28440" refreshError="1"/>
      <sheetData sheetId="28441" refreshError="1"/>
      <sheetData sheetId="28442" refreshError="1"/>
      <sheetData sheetId="28443" refreshError="1"/>
      <sheetData sheetId="28444" refreshError="1"/>
      <sheetData sheetId="28445" refreshError="1"/>
      <sheetData sheetId="28446" refreshError="1"/>
      <sheetData sheetId="28447" refreshError="1"/>
      <sheetData sheetId="28448" refreshError="1"/>
      <sheetData sheetId="28449" refreshError="1"/>
      <sheetData sheetId="28450" refreshError="1"/>
      <sheetData sheetId="28451" refreshError="1"/>
      <sheetData sheetId="28452" refreshError="1"/>
      <sheetData sheetId="28453" refreshError="1"/>
      <sheetData sheetId="28454" refreshError="1"/>
      <sheetData sheetId="28455" refreshError="1"/>
      <sheetData sheetId="28456" refreshError="1"/>
      <sheetData sheetId="28457" refreshError="1"/>
      <sheetData sheetId="28458"/>
      <sheetData sheetId="28459"/>
      <sheetData sheetId="28460"/>
      <sheetData sheetId="28461"/>
      <sheetData sheetId="28462"/>
      <sheetData sheetId="28463"/>
      <sheetData sheetId="28464"/>
      <sheetData sheetId="28465"/>
      <sheetData sheetId="28466"/>
      <sheetData sheetId="28467"/>
      <sheetData sheetId="28468"/>
      <sheetData sheetId="28469"/>
      <sheetData sheetId="28470"/>
      <sheetData sheetId="28471"/>
      <sheetData sheetId="28472"/>
      <sheetData sheetId="28473"/>
      <sheetData sheetId="28474"/>
      <sheetData sheetId="28475"/>
      <sheetData sheetId="28476"/>
      <sheetData sheetId="28477"/>
      <sheetData sheetId="28478"/>
      <sheetData sheetId="28479"/>
      <sheetData sheetId="28480"/>
      <sheetData sheetId="28481"/>
      <sheetData sheetId="28482"/>
      <sheetData sheetId="28483"/>
      <sheetData sheetId="28484"/>
      <sheetData sheetId="28485"/>
      <sheetData sheetId="28486"/>
      <sheetData sheetId="28487"/>
      <sheetData sheetId="28488"/>
      <sheetData sheetId="28489"/>
      <sheetData sheetId="28490" refreshError="1"/>
      <sheetData sheetId="28491"/>
      <sheetData sheetId="28492">
        <row r="9">
          <cell r="A9" t="str">
            <v>A</v>
          </cell>
        </row>
      </sheetData>
      <sheetData sheetId="28493" refreshError="1"/>
      <sheetData sheetId="28494">
        <row r="9">
          <cell r="A9" t="str">
            <v>A</v>
          </cell>
        </row>
      </sheetData>
      <sheetData sheetId="28495" refreshError="1"/>
      <sheetData sheetId="28496" refreshError="1"/>
      <sheetData sheetId="28497" refreshError="1"/>
      <sheetData sheetId="28498" refreshError="1"/>
      <sheetData sheetId="28499" refreshError="1"/>
      <sheetData sheetId="28500" refreshError="1"/>
      <sheetData sheetId="28501" refreshError="1"/>
      <sheetData sheetId="28502" refreshError="1"/>
      <sheetData sheetId="28503" refreshError="1"/>
      <sheetData sheetId="28504" refreshError="1"/>
      <sheetData sheetId="28505" refreshError="1"/>
      <sheetData sheetId="28506" refreshError="1"/>
      <sheetData sheetId="28507" refreshError="1"/>
      <sheetData sheetId="28508" refreshError="1"/>
      <sheetData sheetId="28509" refreshError="1"/>
      <sheetData sheetId="28510" refreshError="1"/>
      <sheetData sheetId="28511"/>
      <sheetData sheetId="28512"/>
      <sheetData sheetId="28513"/>
      <sheetData sheetId="28514"/>
      <sheetData sheetId="28515"/>
      <sheetData sheetId="28516"/>
      <sheetData sheetId="28517"/>
      <sheetData sheetId="28518"/>
      <sheetData sheetId="28519"/>
      <sheetData sheetId="28520"/>
      <sheetData sheetId="28521"/>
      <sheetData sheetId="28522">
        <row r="9">
          <cell r="A9" t="str">
            <v>A</v>
          </cell>
        </row>
      </sheetData>
      <sheetData sheetId="28523">
        <row r="9">
          <cell r="A9" t="str">
            <v>A</v>
          </cell>
        </row>
      </sheetData>
      <sheetData sheetId="28524">
        <row r="9">
          <cell r="A9" t="str">
            <v>A</v>
          </cell>
        </row>
      </sheetData>
      <sheetData sheetId="28525">
        <row r="9">
          <cell r="A9" t="str">
            <v>A</v>
          </cell>
        </row>
      </sheetData>
      <sheetData sheetId="28526">
        <row r="9">
          <cell r="A9" t="str">
            <v>A</v>
          </cell>
        </row>
      </sheetData>
      <sheetData sheetId="28527">
        <row r="9">
          <cell r="A9" t="str">
            <v>A</v>
          </cell>
        </row>
      </sheetData>
      <sheetData sheetId="28528">
        <row r="9">
          <cell r="A9" t="str">
            <v>A</v>
          </cell>
        </row>
      </sheetData>
      <sheetData sheetId="28529">
        <row r="9">
          <cell r="A9" t="str">
            <v>A</v>
          </cell>
        </row>
      </sheetData>
      <sheetData sheetId="28530">
        <row r="9">
          <cell r="A9" t="str">
            <v>A</v>
          </cell>
        </row>
      </sheetData>
      <sheetData sheetId="28531">
        <row r="9">
          <cell r="A9" t="str">
            <v>A</v>
          </cell>
        </row>
      </sheetData>
      <sheetData sheetId="28532">
        <row r="9">
          <cell r="A9" t="str">
            <v>A</v>
          </cell>
        </row>
      </sheetData>
      <sheetData sheetId="28533">
        <row r="9">
          <cell r="A9" t="str">
            <v>A</v>
          </cell>
        </row>
      </sheetData>
      <sheetData sheetId="28534">
        <row r="9">
          <cell r="A9" t="str">
            <v>A</v>
          </cell>
        </row>
      </sheetData>
      <sheetData sheetId="28535">
        <row r="9">
          <cell r="A9" t="str">
            <v>A</v>
          </cell>
        </row>
      </sheetData>
      <sheetData sheetId="28536">
        <row r="9">
          <cell r="A9" t="str">
            <v>A</v>
          </cell>
        </row>
      </sheetData>
      <sheetData sheetId="28537">
        <row r="9">
          <cell r="A9" t="str">
            <v>A</v>
          </cell>
        </row>
      </sheetData>
      <sheetData sheetId="28538">
        <row r="9">
          <cell r="A9" t="str">
            <v>A</v>
          </cell>
        </row>
      </sheetData>
      <sheetData sheetId="28539" refreshError="1"/>
      <sheetData sheetId="28540" refreshError="1"/>
      <sheetData sheetId="28541" refreshError="1"/>
      <sheetData sheetId="28542" refreshError="1"/>
      <sheetData sheetId="28543" refreshError="1"/>
      <sheetData sheetId="28544" refreshError="1"/>
      <sheetData sheetId="28545" refreshError="1"/>
      <sheetData sheetId="28546" refreshError="1"/>
      <sheetData sheetId="28547" refreshError="1"/>
      <sheetData sheetId="28548" refreshError="1"/>
      <sheetData sheetId="28549" refreshError="1"/>
      <sheetData sheetId="28550" refreshError="1"/>
      <sheetData sheetId="28551" refreshError="1"/>
      <sheetData sheetId="28552" refreshError="1"/>
      <sheetData sheetId="28553" refreshError="1"/>
      <sheetData sheetId="28554" refreshError="1"/>
      <sheetData sheetId="28555" refreshError="1"/>
      <sheetData sheetId="28556" refreshError="1"/>
      <sheetData sheetId="28557" refreshError="1"/>
      <sheetData sheetId="28558" refreshError="1"/>
      <sheetData sheetId="28559" refreshError="1"/>
      <sheetData sheetId="28560" refreshError="1"/>
      <sheetData sheetId="28561" refreshError="1"/>
      <sheetData sheetId="28562" refreshError="1"/>
      <sheetData sheetId="28563" refreshError="1"/>
      <sheetData sheetId="28564"/>
      <sheetData sheetId="28565"/>
      <sheetData sheetId="28566"/>
      <sheetData sheetId="28567"/>
      <sheetData sheetId="28568"/>
      <sheetData sheetId="28569"/>
      <sheetData sheetId="28570"/>
      <sheetData sheetId="28571"/>
      <sheetData sheetId="28572"/>
      <sheetData sheetId="28573"/>
      <sheetData sheetId="28574" refreshError="1"/>
      <sheetData sheetId="28575"/>
      <sheetData sheetId="28576"/>
      <sheetData sheetId="28577"/>
      <sheetData sheetId="28578"/>
      <sheetData sheetId="28579"/>
      <sheetData sheetId="28580" refreshError="1"/>
      <sheetData sheetId="28581" refreshError="1"/>
      <sheetData sheetId="28582">
        <row r="9">
          <cell r="A9" t="str">
            <v>A</v>
          </cell>
        </row>
      </sheetData>
      <sheetData sheetId="28583" refreshError="1"/>
      <sheetData sheetId="28584">
        <row r="9">
          <cell r="A9" t="str">
            <v>A</v>
          </cell>
        </row>
      </sheetData>
      <sheetData sheetId="28585">
        <row r="9">
          <cell r="A9" t="str">
            <v>A</v>
          </cell>
        </row>
      </sheetData>
      <sheetData sheetId="28586">
        <row r="9">
          <cell r="A9" t="str">
            <v>A</v>
          </cell>
        </row>
      </sheetData>
      <sheetData sheetId="28587">
        <row r="9">
          <cell r="A9" t="str">
            <v>A</v>
          </cell>
        </row>
      </sheetData>
      <sheetData sheetId="28588">
        <row r="9">
          <cell r="A9" t="str">
            <v>A</v>
          </cell>
        </row>
      </sheetData>
      <sheetData sheetId="28589"/>
      <sheetData sheetId="28590">
        <row r="9">
          <cell r="A9" t="str">
            <v>A</v>
          </cell>
        </row>
      </sheetData>
      <sheetData sheetId="28591">
        <row r="9">
          <cell r="A9" t="str">
            <v>A</v>
          </cell>
        </row>
      </sheetData>
      <sheetData sheetId="28592">
        <row r="9">
          <cell r="A9" t="str">
            <v>A</v>
          </cell>
        </row>
      </sheetData>
      <sheetData sheetId="28593">
        <row r="9">
          <cell r="A9" t="str">
            <v>A</v>
          </cell>
        </row>
      </sheetData>
      <sheetData sheetId="28594" refreshError="1"/>
      <sheetData sheetId="28595">
        <row r="9">
          <cell r="A9" t="str">
            <v>A</v>
          </cell>
        </row>
      </sheetData>
      <sheetData sheetId="28596">
        <row r="9">
          <cell r="A9" t="str">
            <v>A</v>
          </cell>
        </row>
      </sheetData>
      <sheetData sheetId="28597">
        <row r="9">
          <cell r="A9" t="str">
            <v>A</v>
          </cell>
        </row>
      </sheetData>
      <sheetData sheetId="28598">
        <row r="9">
          <cell r="A9" t="str">
            <v>A</v>
          </cell>
        </row>
      </sheetData>
      <sheetData sheetId="28599">
        <row r="9">
          <cell r="A9" t="str">
            <v>A</v>
          </cell>
        </row>
      </sheetData>
      <sheetData sheetId="28600">
        <row r="9">
          <cell r="A9" t="str">
            <v>A</v>
          </cell>
        </row>
      </sheetData>
      <sheetData sheetId="28601">
        <row r="9">
          <cell r="A9" t="str">
            <v>A</v>
          </cell>
        </row>
      </sheetData>
      <sheetData sheetId="28602">
        <row r="9">
          <cell r="A9" t="str">
            <v>A</v>
          </cell>
        </row>
      </sheetData>
      <sheetData sheetId="28603">
        <row r="9">
          <cell r="A9" t="str">
            <v>A</v>
          </cell>
        </row>
      </sheetData>
      <sheetData sheetId="28604">
        <row r="9">
          <cell r="A9" t="str">
            <v>A</v>
          </cell>
        </row>
      </sheetData>
      <sheetData sheetId="28605" refreshError="1"/>
      <sheetData sheetId="28606" refreshError="1"/>
      <sheetData sheetId="28607" refreshError="1"/>
      <sheetData sheetId="28608" refreshError="1"/>
      <sheetData sheetId="28609" refreshError="1"/>
      <sheetData sheetId="28610" refreshError="1"/>
      <sheetData sheetId="28611" refreshError="1"/>
      <sheetData sheetId="28612" refreshError="1"/>
      <sheetData sheetId="28613" refreshError="1"/>
      <sheetData sheetId="28614" refreshError="1"/>
      <sheetData sheetId="28615" refreshError="1"/>
      <sheetData sheetId="28616" refreshError="1"/>
      <sheetData sheetId="28617" refreshError="1"/>
      <sheetData sheetId="28618" refreshError="1"/>
      <sheetData sheetId="28619" refreshError="1"/>
      <sheetData sheetId="28620" refreshError="1"/>
      <sheetData sheetId="28621" refreshError="1"/>
      <sheetData sheetId="28622" refreshError="1"/>
      <sheetData sheetId="28623" refreshError="1"/>
      <sheetData sheetId="28624" refreshError="1"/>
      <sheetData sheetId="28625" refreshError="1"/>
      <sheetData sheetId="28626" refreshError="1"/>
      <sheetData sheetId="28627" refreshError="1"/>
      <sheetData sheetId="28628" refreshError="1"/>
      <sheetData sheetId="28629" refreshError="1"/>
      <sheetData sheetId="28630" refreshError="1"/>
      <sheetData sheetId="28631" refreshError="1"/>
      <sheetData sheetId="28632" refreshError="1"/>
      <sheetData sheetId="28633">
        <row r="9">
          <cell r="A9" t="str">
            <v>A</v>
          </cell>
        </row>
      </sheetData>
      <sheetData sheetId="28634" refreshError="1"/>
      <sheetData sheetId="28635" refreshError="1"/>
      <sheetData sheetId="28636" refreshError="1"/>
      <sheetData sheetId="28637" refreshError="1"/>
      <sheetData sheetId="28638" refreshError="1"/>
      <sheetData sheetId="28639" refreshError="1"/>
      <sheetData sheetId="28640" refreshError="1"/>
      <sheetData sheetId="28641" refreshError="1"/>
      <sheetData sheetId="28642" refreshError="1"/>
      <sheetData sheetId="28643" refreshError="1"/>
      <sheetData sheetId="28644" refreshError="1"/>
      <sheetData sheetId="28645" refreshError="1"/>
      <sheetData sheetId="28646">
        <row r="9">
          <cell r="A9" t="str">
            <v>A</v>
          </cell>
        </row>
      </sheetData>
      <sheetData sheetId="28647">
        <row r="9">
          <cell r="A9" t="str">
            <v>A</v>
          </cell>
        </row>
      </sheetData>
      <sheetData sheetId="28648">
        <row r="9">
          <cell r="A9" t="str">
            <v>A</v>
          </cell>
        </row>
      </sheetData>
      <sheetData sheetId="28649">
        <row r="9">
          <cell r="A9" t="str">
            <v>A</v>
          </cell>
        </row>
      </sheetData>
      <sheetData sheetId="28650">
        <row r="9">
          <cell r="A9" t="str">
            <v>A</v>
          </cell>
        </row>
      </sheetData>
      <sheetData sheetId="28651">
        <row r="9">
          <cell r="A9" t="str">
            <v>A</v>
          </cell>
        </row>
      </sheetData>
      <sheetData sheetId="28652">
        <row r="9">
          <cell r="A9" t="str">
            <v>A</v>
          </cell>
        </row>
      </sheetData>
      <sheetData sheetId="28653">
        <row r="9">
          <cell r="A9" t="str">
            <v>A</v>
          </cell>
        </row>
      </sheetData>
      <sheetData sheetId="28654">
        <row r="9">
          <cell r="A9" t="str">
            <v>A</v>
          </cell>
        </row>
      </sheetData>
      <sheetData sheetId="28655">
        <row r="9">
          <cell r="A9" t="str">
            <v>A</v>
          </cell>
        </row>
      </sheetData>
      <sheetData sheetId="28656">
        <row r="9">
          <cell r="A9" t="str">
            <v>A</v>
          </cell>
        </row>
      </sheetData>
      <sheetData sheetId="28657">
        <row r="9">
          <cell r="A9" t="str">
            <v>A</v>
          </cell>
        </row>
      </sheetData>
      <sheetData sheetId="28658">
        <row r="9">
          <cell r="A9" t="str">
            <v>A</v>
          </cell>
        </row>
      </sheetData>
      <sheetData sheetId="28659">
        <row r="9">
          <cell r="A9" t="str">
            <v>A</v>
          </cell>
        </row>
      </sheetData>
      <sheetData sheetId="28660" refreshError="1"/>
      <sheetData sheetId="28661" refreshError="1"/>
      <sheetData sheetId="28662" refreshError="1"/>
      <sheetData sheetId="28663" refreshError="1"/>
      <sheetData sheetId="28664" refreshError="1"/>
      <sheetData sheetId="28665" refreshError="1"/>
      <sheetData sheetId="28666" refreshError="1"/>
      <sheetData sheetId="28667" refreshError="1"/>
      <sheetData sheetId="28668" refreshError="1"/>
      <sheetData sheetId="28669" refreshError="1"/>
      <sheetData sheetId="28670" refreshError="1"/>
      <sheetData sheetId="28671" refreshError="1"/>
      <sheetData sheetId="28672" refreshError="1"/>
      <sheetData sheetId="28673" refreshError="1"/>
      <sheetData sheetId="28674" refreshError="1"/>
      <sheetData sheetId="28675" refreshError="1"/>
      <sheetData sheetId="28676" refreshError="1"/>
      <sheetData sheetId="28677" refreshError="1"/>
      <sheetData sheetId="28678" refreshError="1"/>
      <sheetData sheetId="28679" refreshError="1"/>
      <sheetData sheetId="28680" refreshError="1"/>
      <sheetData sheetId="28681" refreshError="1"/>
      <sheetData sheetId="28682" refreshError="1"/>
      <sheetData sheetId="28683" refreshError="1"/>
      <sheetData sheetId="28684" refreshError="1"/>
      <sheetData sheetId="28685" refreshError="1"/>
      <sheetData sheetId="28686" refreshError="1"/>
      <sheetData sheetId="28687" refreshError="1"/>
      <sheetData sheetId="28688" refreshError="1"/>
      <sheetData sheetId="28689" refreshError="1"/>
      <sheetData sheetId="28690" refreshError="1"/>
      <sheetData sheetId="28691" refreshError="1"/>
      <sheetData sheetId="28692" refreshError="1"/>
      <sheetData sheetId="28693" refreshError="1"/>
      <sheetData sheetId="28694" refreshError="1"/>
      <sheetData sheetId="28695" refreshError="1"/>
      <sheetData sheetId="28696" refreshError="1"/>
      <sheetData sheetId="28697" refreshError="1"/>
      <sheetData sheetId="28698" refreshError="1"/>
      <sheetData sheetId="28699" refreshError="1"/>
      <sheetData sheetId="28700" refreshError="1"/>
      <sheetData sheetId="28701" refreshError="1"/>
      <sheetData sheetId="28702" refreshError="1"/>
      <sheetData sheetId="28703" refreshError="1"/>
      <sheetData sheetId="28704" refreshError="1"/>
      <sheetData sheetId="28705" refreshError="1"/>
      <sheetData sheetId="28706" refreshError="1"/>
      <sheetData sheetId="28707" refreshError="1"/>
      <sheetData sheetId="28708" refreshError="1"/>
      <sheetData sheetId="28709" refreshError="1"/>
      <sheetData sheetId="28710" refreshError="1"/>
      <sheetData sheetId="28711" refreshError="1"/>
      <sheetData sheetId="28712" refreshError="1"/>
      <sheetData sheetId="28713" refreshError="1"/>
      <sheetData sheetId="28714" refreshError="1"/>
      <sheetData sheetId="28715"/>
      <sheetData sheetId="28716"/>
      <sheetData sheetId="28717"/>
      <sheetData sheetId="28718"/>
      <sheetData sheetId="28719"/>
      <sheetData sheetId="28720"/>
      <sheetData sheetId="28721"/>
      <sheetData sheetId="28722"/>
      <sheetData sheetId="28723"/>
      <sheetData sheetId="28724"/>
      <sheetData sheetId="28725" refreshError="1"/>
      <sheetData sheetId="28726">
        <row r="9">
          <cell r="A9" t="str">
            <v>A</v>
          </cell>
        </row>
      </sheetData>
      <sheetData sheetId="28727">
        <row r="9">
          <cell r="A9" t="str">
            <v>A</v>
          </cell>
        </row>
      </sheetData>
      <sheetData sheetId="28728">
        <row r="9">
          <cell r="A9" t="str">
            <v>A</v>
          </cell>
        </row>
      </sheetData>
      <sheetData sheetId="28729">
        <row r="9">
          <cell r="A9" t="str">
            <v>A</v>
          </cell>
        </row>
      </sheetData>
      <sheetData sheetId="28730">
        <row r="9">
          <cell r="A9" t="str">
            <v>A</v>
          </cell>
        </row>
      </sheetData>
      <sheetData sheetId="28731">
        <row r="9">
          <cell r="A9" t="str">
            <v>A</v>
          </cell>
        </row>
      </sheetData>
      <sheetData sheetId="28732">
        <row r="9">
          <cell r="A9" t="str">
            <v>A</v>
          </cell>
        </row>
      </sheetData>
      <sheetData sheetId="28733">
        <row r="9">
          <cell r="A9" t="str">
            <v>A</v>
          </cell>
        </row>
      </sheetData>
      <sheetData sheetId="28734">
        <row r="9">
          <cell r="A9" t="str">
            <v>A</v>
          </cell>
        </row>
      </sheetData>
      <sheetData sheetId="28735">
        <row r="9">
          <cell r="A9" t="str">
            <v>A</v>
          </cell>
        </row>
      </sheetData>
      <sheetData sheetId="28736">
        <row r="9">
          <cell r="A9" t="str">
            <v>A</v>
          </cell>
        </row>
      </sheetData>
      <sheetData sheetId="28737">
        <row r="9">
          <cell r="A9" t="str">
            <v>A</v>
          </cell>
        </row>
      </sheetData>
      <sheetData sheetId="28738">
        <row r="9">
          <cell r="A9" t="str">
            <v>A</v>
          </cell>
        </row>
      </sheetData>
      <sheetData sheetId="28739">
        <row r="9">
          <cell r="A9" t="str">
            <v>A</v>
          </cell>
        </row>
      </sheetData>
      <sheetData sheetId="28740">
        <row r="9">
          <cell r="A9" t="str">
            <v>A</v>
          </cell>
        </row>
      </sheetData>
      <sheetData sheetId="28741">
        <row r="9">
          <cell r="A9" t="str">
            <v>A</v>
          </cell>
        </row>
      </sheetData>
      <sheetData sheetId="28742">
        <row r="9">
          <cell r="A9" t="str">
            <v>A</v>
          </cell>
        </row>
      </sheetData>
      <sheetData sheetId="28743">
        <row r="9">
          <cell r="A9" t="str">
            <v>A</v>
          </cell>
        </row>
      </sheetData>
      <sheetData sheetId="28744">
        <row r="9">
          <cell r="A9" t="str">
            <v>A</v>
          </cell>
        </row>
      </sheetData>
      <sheetData sheetId="28745">
        <row r="9">
          <cell r="A9" t="str">
            <v>A</v>
          </cell>
        </row>
      </sheetData>
      <sheetData sheetId="28746">
        <row r="9">
          <cell r="A9" t="str">
            <v>A</v>
          </cell>
        </row>
      </sheetData>
      <sheetData sheetId="28747">
        <row r="9">
          <cell r="A9" t="str">
            <v>A</v>
          </cell>
        </row>
      </sheetData>
      <sheetData sheetId="28748">
        <row r="9">
          <cell r="A9" t="str">
            <v>A</v>
          </cell>
        </row>
      </sheetData>
      <sheetData sheetId="28749">
        <row r="9">
          <cell r="A9" t="str">
            <v>A</v>
          </cell>
        </row>
      </sheetData>
      <sheetData sheetId="28750">
        <row r="9">
          <cell r="A9" t="str">
            <v>A</v>
          </cell>
        </row>
      </sheetData>
      <sheetData sheetId="28751">
        <row r="9">
          <cell r="A9" t="str">
            <v>A</v>
          </cell>
        </row>
      </sheetData>
      <sheetData sheetId="28752">
        <row r="9">
          <cell r="A9" t="str">
            <v>A</v>
          </cell>
        </row>
      </sheetData>
      <sheetData sheetId="28753">
        <row r="9">
          <cell r="A9" t="str">
            <v>A</v>
          </cell>
        </row>
      </sheetData>
      <sheetData sheetId="28754">
        <row r="9">
          <cell r="A9" t="str">
            <v>A</v>
          </cell>
        </row>
      </sheetData>
      <sheetData sheetId="28755">
        <row r="9">
          <cell r="A9" t="str">
            <v>A</v>
          </cell>
        </row>
      </sheetData>
      <sheetData sheetId="28756">
        <row r="9">
          <cell r="A9" t="str">
            <v>A</v>
          </cell>
        </row>
      </sheetData>
      <sheetData sheetId="28757">
        <row r="9">
          <cell r="A9" t="str">
            <v>A</v>
          </cell>
        </row>
      </sheetData>
      <sheetData sheetId="28758">
        <row r="9">
          <cell r="A9" t="str">
            <v>A</v>
          </cell>
        </row>
      </sheetData>
      <sheetData sheetId="28759">
        <row r="9">
          <cell r="A9" t="str">
            <v>A</v>
          </cell>
        </row>
      </sheetData>
      <sheetData sheetId="28760">
        <row r="9">
          <cell r="A9" t="str">
            <v>A</v>
          </cell>
        </row>
      </sheetData>
      <sheetData sheetId="28761">
        <row r="9">
          <cell r="A9" t="str">
            <v>A</v>
          </cell>
        </row>
      </sheetData>
      <sheetData sheetId="28762">
        <row r="9">
          <cell r="A9" t="str">
            <v>A</v>
          </cell>
        </row>
      </sheetData>
      <sheetData sheetId="28763">
        <row r="9">
          <cell r="A9" t="str">
            <v>A</v>
          </cell>
        </row>
      </sheetData>
      <sheetData sheetId="28764">
        <row r="9">
          <cell r="A9" t="str">
            <v>A</v>
          </cell>
        </row>
      </sheetData>
      <sheetData sheetId="28765">
        <row r="9">
          <cell r="A9" t="str">
            <v>A</v>
          </cell>
        </row>
      </sheetData>
      <sheetData sheetId="28766">
        <row r="9">
          <cell r="A9" t="str">
            <v>A</v>
          </cell>
        </row>
      </sheetData>
      <sheetData sheetId="28767">
        <row r="9">
          <cell r="A9" t="str">
            <v>A</v>
          </cell>
        </row>
      </sheetData>
      <sheetData sheetId="28768">
        <row r="9">
          <cell r="A9" t="str">
            <v>A</v>
          </cell>
        </row>
      </sheetData>
      <sheetData sheetId="28769">
        <row r="9">
          <cell r="A9" t="str">
            <v>A</v>
          </cell>
        </row>
      </sheetData>
      <sheetData sheetId="28770">
        <row r="9">
          <cell r="A9" t="str">
            <v>A</v>
          </cell>
        </row>
      </sheetData>
      <sheetData sheetId="28771" refreshError="1"/>
      <sheetData sheetId="28772" refreshError="1"/>
      <sheetData sheetId="28773" refreshError="1"/>
      <sheetData sheetId="28774" refreshError="1"/>
      <sheetData sheetId="28775" refreshError="1"/>
      <sheetData sheetId="28776" refreshError="1"/>
      <sheetData sheetId="28777" refreshError="1"/>
      <sheetData sheetId="28778" refreshError="1"/>
      <sheetData sheetId="28779" refreshError="1"/>
      <sheetData sheetId="28780" refreshError="1"/>
      <sheetData sheetId="28781" refreshError="1"/>
      <sheetData sheetId="28782" refreshError="1"/>
      <sheetData sheetId="28783" refreshError="1"/>
      <sheetData sheetId="28784" refreshError="1"/>
      <sheetData sheetId="28785" refreshError="1"/>
      <sheetData sheetId="28786" refreshError="1"/>
      <sheetData sheetId="28787" refreshError="1"/>
      <sheetData sheetId="28788" refreshError="1"/>
      <sheetData sheetId="28789" refreshError="1"/>
      <sheetData sheetId="28790" refreshError="1"/>
      <sheetData sheetId="28791" refreshError="1"/>
      <sheetData sheetId="28792" refreshError="1"/>
      <sheetData sheetId="28793" refreshError="1"/>
      <sheetData sheetId="28794" refreshError="1"/>
      <sheetData sheetId="28795" refreshError="1"/>
      <sheetData sheetId="28796" refreshError="1"/>
      <sheetData sheetId="28797" refreshError="1"/>
      <sheetData sheetId="28798" refreshError="1"/>
      <sheetData sheetId="28799" refreshError="1"/>
      <sheetData sheetId="28800" refreshError="1"/>
      <sheetData sheetId="28801" refreshError="1"/>
      <sheetData sheetId="28802" refreshError="1"/>
      <sheetData sheetId="28803" refreshError="1"/>
      <sheetData sheetId="28804" refreshError="1"/>
      <sheetData sheetId="28805" refreshError="1"/>
      <sheetData sheetId="28806">
        <row r="9">
          <cell r="A9" t="str">
            <v>A</v>
          </cell>
        </row>
      </sheetData>
      <sheetData sheetId="28807">
        <row r="9">
          <cell r="A9" t="str">
            <v>A</v>
          </cell>
        </row>
      </sheetData>
      <sheetData sheetId="28808">
        <row r="9">
          <cell r="A9" t="str">
            <v>A</v>
          </cell>
        </row>
      </sheetData>
      <sheetData sheetId="28809">
        <row r="9">
          <cell r="A9" t="str">
            <v>A</v>
          </cell>
        </row>
      </sheetData>
      <sheetData sheetId="28810">
        <row r="9">
          <cell r="A9" t="str">
            <v>A</v>
          </cell>
        </row>
      </sheetData>
      <sheetData sheetId="28811">
        <row r="9">
          <cell r="A9" t="str">
            <v>A</v>
          </cell>
        </row>
      </sheetData>
      <sheetData sheetId="28812">
        <row r="9">
          <cell r="A9" t="str">
            <v>A</v>
          </cell>
        </row>
      </sheetData>
      <sheetData sheetId="28813">
        <row r="9">
          <cell r="A9" t="str">
            <v>A</v>
          </cell>
        </row>
      </sheetData>
      <sheetData sheetId="28814">
        <row r="9">
          <cell r="A9" t="str">
            <v>A</v>
          </cell>
        </row>
      </sheetData>
      <sheetData sheetId="28815">
        <row r="9">
          <cell r="A9" t="str">
            <v>A</v>
          </cell>
        </row>
      </sheetData>
      <sheetData sheetId="28816">
        <row r="9">
          <cell r="A9" t="str">
            <v>A</v>
          </cell>
        </row>
      </sheetData>
      <sheetData sheetId="28817">
        <row r="9">
          <cell r="A9" t="str">
            <v>A</v>
          </cell>
        </row>
      </sheetData>
      <sheetData sheetId="28818">
        <row r="9">
          <cell r="A9" t="str">
            <v>A</v>
          </cell>
        </row>
      </sheetData>
      <sheetData sheetId="28819">
        <row r="9">
          <cell r="A9" t="str">
            <v>A</v>
          </cell>
        </row>
      </sheetData>
      <sheetData sheetId="28820">
        <row r="9">
          <cell r="A9" t="str">
            <v>A</v>
          </cell>
        </row>
      </sheetData>
      <sheetData sheetId="28821">
        <row r="9">
          <cell r="A9" t="str">
            <v>A</v>
          </cell>
        </row>
      </sheetData>
      <sheetData sheetId="28822">
        <row r="9">
          <cell r="A9" t="str">
            <v>A</v>
          </cell>
        </row>
      </sheetData>
      <sheetData sheetId="28823">
        <row r="9">
          <cell r="A9" t="str">
            <v>A</v>
          </cell>
        </row>
      </sheetData>
      <sheetData sheetId="28824">
        <row r="9">
          <cell r="A9" t="str">
            <v>A</v>
          </cell>
        </row>
      </sheetData>
      <sheetData sheetId="28825">
        <row r="9">
          <cell r="A9" t="str">
            <v>A</v>
          </cell>
        </row>
      </sheetData>
      <sheetData sheetId="28826">
        <row r="9">
          <cell r="A9" t="str">
            <v>A</v>
          </cell>
        </row>
      </sheetData>
      <sheetData sheetId="28827">
        <row r="9">
          <cell r="A9" t="str">
            <v>A</v>
          </cell>
        </row>
      </sheetData>
      <sheetData sheetId="28828">
        <row r="9">
          <cell r="A9" t="str">
            <v>A</v>
          </cell>
        </row>
      </sheetData>
      <sheetData sheetId="28829">
        <row r="9">
          <cell r="A9" t="str">
            <v>A</v>
          </cell>
        </row>
      </sheetData>
      <sheetData sheetId="28830">
        <row r="9">
          <cell r="A9" t="str">
            <v>A</v>
          </cell>
        </row>
      </sheetData>
      <sheetData sheetId="28831">
        <row r="9">
          <cell r="A9" t="str">
            <v>A</v>
          </cell>
        </row>
      </sheetData>
      <sheetData sheetId="28832">
        <row r="9">
          <cell r="A9" t="str">
            <v>A</v>
          </cell>
        </row>
      </sheetData>
      <sheetData sheetId="28833">
        <row r="9">
          <cell r="A9" t="str">
            <v>A</v>
          </cell>
        </row>
      </sheetData>
      <sheetData sheetId="28834">
        <row r="9">
          <cell r="A9" t="str">
            <v>A</v>
          </cell>
        </row>
      </sheetData>
      <sheetData sheetId="28835">
        <row r="9">
          <cell r="A9" t="str">
            <v>A</v>
          </cell>
        </row>
      </sheetData>
      <sheetData sheetId="28836">
        <row r="9">
          <cell r="A9" t="str">
            <v>A</v>
          </cell>
        </row>
      </sheetData>
      <sheetData sheetId="28837">
        <row r="9">
          <cell r="A9" t="str">
            <v>A</v>
          </cell>
        </row>
      </sheetData>
      <sheetData sheetId="28838">
        <row r="9">
          <cell r="A9" t="str">
            <v>A</v>
          </cell>
        </row>
      </sheetData>
      <sheetData sheetId="28839">
        <row r="9">
          <cell r="A9" t="str">
            <v>A</v>
          </cell>
        </row>
      </sheetData>
      <sheetData sheetId="28840">
        <row r="9">
          <cell r="A9" t="str">
            <v>A</v>
          </cell>
        </row>
      </sheetData>
      <sheetData sheetId="28841">
        <row r="9">
          <cell r="A9" t="str">
            <v>A</v>
          </cell>
        </row>
      </sheetData>
      <sheetData sheetId="28842">
        <row r="9">
          <cell r="A9" t="str">
            <v>A</v>
          </cell>
        </row>
      </sheetData>
      <sheetData sheetId="28843">
        <row r="9">
          <cell r="A9" t="str">
            <v>A</v>
          </cell>
        </row>
      </sheetData>
      <sheetData sheetId="28844">
        <row r="9">
          <cell r="A9" t="str">
            <v>A</v>
          </cell>
        </row>
      </sheetData>
      <sheetData sheetId="28845">
        <row r="9">
          <cell r="A9" t="str">
            <v>A</v>
          </cell>
        </row>
      </sheetData>
      <sheetData sheetId="28846">
        <row r="9">
          <cell r="A9" t="str">
            <v>A</v>
          </cell>
        </row>
      </sheetData>
      <sheetData sheetId="28847">
        <row r="9">
          <cell r="A9" t="str">
            <v>A</v>
          </cell>
        </row>
      </sheetData>
      <sheetData sheetId="28848">
        <row r="9">
          <cell r="A9" t="str">
            <v>A</v>
          </cell>
        </row>
      </sheetData>
      <sheetData sheetId="28849">
        <row r="9">
          <cell r="A9" t="str">
            <v>A</v>
          </cell>
        </row>
      </sheetData>
      <sheetData sheetId="28850">
        <row r="9">
          <cell r="A9" t="str">
            <v>A</v>
          </cell>
        </row>
      </sheetData>
      <sheetData sheetId="28851">
        <row r="9">
          <cell r="A9" t="str">
            <v>A</v>
          </cell>
        </row>
      </sheetData>
      <sheetData sheetId="28852">
        <row r="9">
          <cell r="A9" t="str">
            <v>A</v>
          </cell>
        </row>
      </sheetData>
      <sheetData sheetId="28853">
        <row r="9">
          <cell r="A9" t="str">
            <v>A</v>
          </cell>
        </row>
      </sheetData>
      <sheetData sheetId="28854">
        <row r="9">
          <cell r="A9" t="str">
            <v>A</v>
          </cell>
        </row>
      </sheetData>
      <sheetData sheetId="28855">
        <row r="9">
          <cell r="A9" t="str">
            <v>A</v>
          </cell>
        </row>
      </sheetData>
      <sheetData sheetId="28856">
        <row r="9">
          <cell r="A9" t="str">
            <v>A</v>
          </cell>
        </row>
      </sheetData>
      <sheetData sheetId="28857">
        <row r="9">
          <cell r="A9" t="str">
            <v>A</v>
          </cell>
        </row>
      </sheetData>
      <sheetData sheetId="28858">
        <row r="9">
          <cell r="A9" t="str">
            <v>A</v>
          </cell>
        </row>
      </sheetData>
      <sheetData sheetId="28859">
        <row r="9">
          <cell r="A9" t="str">
            <v>A</v>
          </cell>
        </row>
      </sheetData>
      <sheetData sheetId="28860">
        <row r="9">
          <cell r="A9" t="str">
            <v>A</v>
          </cell>
        </row>
      </sheetData>
      <sheetData sheetId="28861">
        <row r="9">
          <cell r="A9" t="str">
            <v>A</v>
          </cell>
        </row>
      </sheetData>
      <sheetData sheetId="28862">
        <row r="9">
          <cell r="A9" t="str">
            <v>A</v>
          </cell>
        </row>
      </sheetData>
      <sheetData sheetId="28863">
        <row r="9">
          <cell r="A9" t="str">
            <v>A</v>
          </cell>
        </row>
      </sheetData>
      <sheetData sheetId="28864">
        <row r="9">
          <cell r="A9" t="str">
            <v>A</v>
          </cell>
        </row>
      </sheetData>
      <sheetData sheetId="28865">
        <row r="9">
          <cell r="A9" t="str">
            <v>A</v>
          </cell>
        </row>
      </sheetData>
      <sheetData sheetId="28866">
        <row r="9">
          <cell r="A9" t="str">
            <v>A</v>
          </cell>
        </row>
      </sheetData>
      <sheetData sheetId="28867">
        <row r="9">
          <cell r="A9" t="str">
            <v>A</v>
          </cell>
        </row>
      </sheetData>
      <sheetData sheetId="28868" refreshError="1"/>
      <sheetData sheetId="28869" refreshError="1"/>
      <sheetData sheetId="28870">
        <row r="9">
          <cell r="A9" t="str">
            <v>A</v>
          </cell>
        </row>
      </sheetData>
      <sheetData sheetId="28871">
        <row r="9">
          <cell r="A9" t="str">
            <v>A</v>
          </cell>
        </row>
      </sheetData>
      <sheetData sheetId="28872">
        <row r="9">
          <cell r="A9" t="str">
            <v>A</v>
          </cell>
        </row>
      </sheetData>
      <sheetData sheetId="28873">
        <row r="9">
          <cell r="A9" t="str">
            <v>A</v>
          </cell>
        </row>
      </sheetData>
      <sheetData sheetId="28874">
        <row r="9">
          <cell r="A9" t="str">
            <v>A</v>
          </cell>
        </row>
      </sheetData>
      <sheetData sheetId="28875">
        <row r="9">
          <cell r="A9" t="str">
            <v>A</v>
          </cell>
        </row>
      </sheetData>
      <sheetData sheetId="28876">
        <row r="9">
          <cell r="A9" t="str">
            <v>A</v>
          </cell>
        </row>
      </sheetData>
      <sheetData sheetId="28877">
        <row r="9">
          <cell r="A9" t="str">
            <v>A</v>
          </cell>
        </row>
      </sheetData>
      <sheetData sheetId="28878">
        <row r="9">
          <cell r="A9" t="str">
            <v>A</v>
          </cell>
        </row>
      </sheetData>
      <sheetData sheetId="28879">
        <row r="9">
          <cell r="A9" t="str">
            <v>A</v>
          </cell>
        </row>
      </sheetData>
      <sheetData sheetId="28880">
        <row r="9">
          <cell r="A9" t="str">
            <v>A</v>
          </cell>
        </row>
      </sheetData>
      <sheetData sheetId="28881">
        <row r="9">
          <cell r="A9" t="str">
            <v>A</v>
          </cell>
        </row>
      </sheetData>
      <sheetData sheetId="28882">
        <row r="9">
          <cell r="A9" t="str">
            <v>A</v>
          </cell>
        </row>
      </sheetData>
      <sheetData sheetId="28883">
        <row r="9">
          <cell r="A9" t="str">
            <v>A</v>
          </cell>
        </row>
      </sheetData>
      <sheetData sheetId="28884">
        <row r="9">
          <cell r="A9" t="str">
            <v>A</v>
          </cell>
        </row>
      </sheetData>
      <sheetData sheetId="28885">
        <row r="9">
          <cell r="A9" t="str">
            <v>A</v>
          </cell>
        </row>
      </sheetData>
      <sheetData sheetId="28886" refreshError="1"/>
      <sheetData sheetId="28887" refreshError="1"/>
      <sheetData sheetId="28888" refreshError="1"/>
      <sheetData sheetId="28889" refreshError="1"/>
      <sheetData sheetId="28890" refreshError="1"/>
      <sheetData sheetId="28891" refreshError="1"/>
      <sheetData sheetId="28892" refreshError="1"/>
      <sheetData sheetId="28893" refreshError="1"/>
      <sheetData sheetId="28894" refreshError="1"/>
      <sheetData sheetId="28895" refreshError="1"/>
      <sheetData sheetId="28896" refreshError="1"/>
      <sheetData sheetId="28897" refreshError="1"/>
      <sheetData sheetId="28898" refreshError="1"/>
      <sheetData sheetId="28899" refreshError="1"/>
      <sheetData sheetId="28900" refreshError="1"/>
      <sheetData sheetId="28901" refreshError="1"/>
      <sheetData sheetId="28902" refreshError="1"/>
      <sheetData sheetId="28903" refreshError="1"/>
      <sheetData sheetId="28904" refreshError="1"/>
      <sheetData sheetId="28905" refreshError="1"/>
      <sheetData sheetId="28906" refreshError="1"/>
      <sheetData sheetId="28907" refreshError="1"/>
      <sheetData sheetId="28908" refreshError="1"/>
      <sheetData sheetId="28909" refreshError="1"/>
      <sheetData sheetId="28910" refreshError="1"/>
      <sheetData sheetId="28911" refreshError="1"/>
      <sheetData sheetId="28912" refreshError="1"/>
      <sheetData sheetId="28913" refreshError="1"/>
      <sheetData sheetId="28914" refreshError="1"/>
      <sheetData sheetId="28915" refreshError="1"/>
      <sheetData sheetId="28916">
        <row r="9">
          <cell r="A9" t="str">
            <v>A</v>
          </cell>
        </row>
      </sheetData>
      <sheetData sheetId="28917"/>
      <sheetData sheetId="28918"/>
      <sheetData sheetId="28919"/>
      <sheetData sheetId="28920"/>
      <sheetData sheetId="28921"/>
      <sheetData sheetId="28922"/>
      <sheetData sheetId="28923"/>
      <sheetData sheetId="28924"/>
      <sheetData sheetId="28925"/>
      <sheetData sheetId="28926"/>
      <sheetData sheetId="28927" refreshError="1"/>
      <sheetData sheetId="28928" refreshError="1"/>
      <sheetData sheetId="28929" refreshError="1"/>
      <sheetData sheetId="28930" refreshError="1"/>
      <sheetData sheetId="28931" refreshError="1"/>
      <sheetData sheetId="28932" refreshError="1"/>
      <sheetData sheetId="28933" refreshError="1"/>
      <sheetData sheetId="28934" refreshError="1"/>
      <sheetData sheetId="28935" refreshError="1"/>
      <sheetData sheetId="28936" refreshError="1"/>
      <sheetData sheetId="28937" refreshError="1"/>
      <sheetData sheetId="28938" refreshError="1"/>
      <sheetData sheetId="28939" refreshError="1"/>
      <sheetData sheetId="28940" refreshError="1"/>
      <sheetData sheetId="28941" refreshError="1"/>
      <sheetData sheetId="28942" refreshError="1"/>
      <sheetData sheetId="28943" refreshError="1"/>
      <sheetData sheetId="28944" refreshError="1"/>
      <sheetData sheetId="28945" refreshError="1"/>
      <sheetData sheetId="28946" refreshError="1"/>
      <sheetData sheetId="28947" refreshError="1"/>
      <sheetData sheetId="28948" refreshError="1"/>
      <sheetData sheetId="28949" refreshError="1"/>
      <sheetData sheetId="28950" refreshError="1"/>
      <sheetData sheetId="28951" refreshError="1"/>
      <sheetData sheetId="28952" refreshError="1"/>
      <sheetData sheetId="28953" refreshError="1"/>
      <sheetData sheetId="28954" refreshError="1"/>
      <sheetData sheetId="28955" refreshError="1"/>
      <sheetData sheetId="28956" refreshError="1"/>
      <sheetData sheetId="28957" refreshError="1"/>
      <sheetData sheetId="28958" refreshError="1"/>
      <sheetData sheetId="28959" refreshError="1"/>
      <sheetData sheetId="28960" refreshError="1"/>
      <sheetData sheetId="28961" refreshError="1"/>
      <sheetData sheetId="28962" refreshError="1"/>
      <sheetData sheetId="28963" refreshError="1"/>
      <sheetData sheetId="28964" refreshError="1"/>
      <sheetData sheetId="28965" refreshError="1"/>
      <sheetData sheetId="28966" refreshError="1"/>
      <sheetData sheetId="28967" refreshError="1"/>
      <sheetData sheetId="28968" refreshError="1"/>
      <sheetData sheetId="28969" refreshError="1"/>
      <sheetData sheetId="28970" refreshError="1"/>
      <sheetData sheetId="28971" refreshError="1"/>
      <sheetData sheetId="28972" refreshError="1"/>
      <sheetData sheetId="28973" refreshError="1"/>
      <sheetData sheetId="28974" refreshError="1"/>
      <sheetData sheetId="28975" refreshError="1"/>
      <sheetData sheetId="28976" refreshError="1"/>
      <sheetData sheetId="28977" refreshError="1"/>
      <sheetData sheetId="28978" refreshError="1"/>
      <sheetData sheetId="28979" refreshError="1"/>
      <sheetData sheetId="28980" refreshError="1"/>
      <sheetData sheetId="28981" refreshError="1"/>
      <sheetData sheetId="28982" refreshError="1"/>
      <sheetData sheetId="28983" refreshError="1"/>
      <sheetData sheetId="28984" refreshError="1"/>
      <sheetData sheetId="28985" refreshError="1"/>
      <sheetData sheetId="28986" refreshError="1"/>
      <sheetData sheetId="28987" refreshError="1"/>
      <sheetData sheetId="28988" refreshError="1"/>
      <sheetData sheetId="28989" refreshError="1"/>
      <sheetData sheetId="28990" refreshError="1"/>
      <sheetData sheetId="28991" refreshError="1"/>
      <sheetData sheetId="28992">
        <row r="9">
          <cell r="A9" t="str">
            <v>A</v>
          </cell>
        </row>
      </sheetData>
      <sheetData sheetId="28993" refreshError="1"/>
      <sheetData sheetId="28994" refreshError="1"/>
      <sheetData sheetId="28995" refreshError="1"/>
      <sheetData sheetId="28996" refreshError="1"/>
      <sheetData sheetId="28997" refreshError="1"/>
      <sheetData sheetId="28998" refreshError="1"/>
      <sheetData sheetId="28999" refreshError="1"/>
      <sheetData sheetId="29000"/>
      <sheetData sheetId="29001">
        <row r="9">
          <cell r="A9" t="str">
            <v>A</v>
          </cell>
        </row>
      </sheetData>
      <sheetData sheetId="29002">
        <row r="9">
          <cell r="A9" t="str">
            <v>A</v>
          </cell>
        </row>
      </sheetData>
      <sheetData sheetId="29003">
        <row r="9">
          <cell r="A9" t="str">
            <v>A</v>
          </cell>
        </row>
      </sheetData>
      <sheetData sheetId="29004" refreshError="1"/>
      <sheetData sheetId="29005" refreshError="1"/>
      <sheetData sheetId="29006" refreshError="1"/>
      <sheetData sheetId="29007" refreshError="1"/>
      <sheetData sheetId="29008" refreshError="1"/>
      <sheetData sheetId="29009" refreshError="1"/>
      <sheetData sheetId="29010" refreshError="1"/>
      <sheetData sheetId="29011" refreshError="1"/>
      <sheetData sheetId="29012" refreshError="1"/>
      <sheetData sheetId="29013" refreshError="1"/>
      <sheetData sheetId="29014" refreshError="1"/>
      <sheetData sheetId="29015" refreshError="1"/>
      <sheetData sheetId="29016" refreshError="1"/>
      <sheetData sheetId="29017" refreshError="1"/>
      <sheetData sheetId="29018" refreshError="1"/>
      <sheetData sheetId="29019" refreshError="1"/>
      <sheetData sheetId="29020" refreshError="1"/>
      <sheetData sheetId="29021" refreshError="1"/>
      <sheetData sheetId="29022" refreshError="1"/>
      <sheetData sheetId="29023" refreshError="1"/>
      <sheetData sheetId="29024" refreshError="1"/>
      <sheetData sheetId="29025">
        <row r="9">
          <cell r="A9" t="str">
            <v>A</v>
          </cell>
        </row>
      </sheetData>
      <sheetData sheetId="29026" refreshError="1"/>
      <sheetData sheetId="29027" refreshError="1"/>
      <sheetData sheetId="29028">
        <row r="9">
          <cell r="A9" t="str">
            <v>A</v>
          </cell>
        </row>
      </sheetData>
      <sheetData sheetId="29029">
        <row r="9">
          <cell r="A9" t="str">
            <v>A</v>
          </cell>
        </row>
      </sheetData>
      <sheetData sheetId="29030">
        <row r="9">
          <cell r="A9" t="str">
            <v>A</v>
          </cell>
        </row>
      </sheetData>
      <sheetData sheetId="29031">
        <row r="9">
          <cell r="A9" t="str">
            <v>A</v>
          </cell>
        </row>
      </sheetData>
      <sheetData sheetId="29032" refreshError="1"/>
      <sheetData sheetId="29033" refreshError="1"/>
      <sheetData sheetId="29034">
        <row r="9">
          <cell r="A9" t="str">
            <v>A</v>
          </cell>
        </row>
      </sheetData>
      <sheetData sheetId="29035" refreshError="1"/>
      <sheetData sheetId="29036">
        <row r="9">
          <cell r="A9" t="str">
            <v>A</v>
          </cell>
        </row>
      </sheetData>
      <sheetData sheetId="29037">
        <row r="9">
          <cell r="A9" t="str">
            <v>A</v>
          </cell>
        </row>
      </sheetData>
      <sheetData sheetId="29038">
        <row r="9">
          <cell r="A9" t="str">
            <v>A</v>
          </cell>
        </row>
      </sheetData>
      <sheetData sheetId="29039">
        <row r="9">
          <cell r="A9" t="str">
            <v>A</v>
          </cell>
        </row>
      </sheetData>
      <sheetData sheetId="29040">
        <row r="9">
          <cell r="A9" t="str">
            <v>A</v>
          </cell>
        </row>
      </sheetData>
      <sheetData sheetId="29041">
        <row r="9">
          <cell r="A9" t="str">
            <v>A</v>
          </cell>
        </row>
      </sheetData>
      <sheetData sheetId="29042">
        <row r="9">
          <cell r="A9" t="str">
            <v>A</v>
          </cell>
        </row>
      </sheetData>
      <sheetData sheetId="29043">
        <row r="9">
          <cell r="A9" t="str">
            <v>A</v>
          </cell>
        </row>
      </sheetData>
      <sheetData sheetId="29044">
        <row r="9">
          <cell r="A9" t="str">
            <v>A</v>
          </cell>
        </row>
      </sheetData>
      <sheetData sheetId="29045">
        <row r="9">
          <cell r="A9" t="str">
            <v>A</v>
          </cell>
        </row>
      </sheetData>
      <sheetData sheetId="29046">
        <row r="9">
          <cell r="A9" t="str">
            <v>A</v>
          </cell>
        </row>
      </sheetData>
      <sheetData sheetId="29047">
        <row r="9">
          <cell r="A9" t="str">
            <v>A</v>
          </cell>
        </row>
      </sheetData>
      <sheetData sheetId="29048">
        <row r="9">
          <cell r="A9" t="str">
            <v>A</v>
          </cell>
        </row>
      </sheetData>
      <sheetData sheetId="29049">
        <row r="9">
          <cell r="A9" t="str">
            <v>A</v>
          </cell>
        </row>
      </sheetData>
      <sheetData sheetId="29050">
        <row r="9">
          <cell r="A9" t="str">
            <v>A</v>
          </cell>
        </row>
      </sheetData>
      <sheetData sheetId="29051">
        <row r="9">
          <cell r="A9" t="str">
            <v>A</v>
          </cell>
        </row>
      </sheetData>
      <sheetData sheetId="29052">
        <row r="9">
          <cell r="A9" t="str">
            <v>A</v>
          </cell>
        </row>
      </sheetData>
      <sheetData sheetId="29053">
        <row r="9">
          <cell r="A9" t="str">
            <v>A</v>
          </cell>
        </row>
      </sheetData>
      <sheetData sheetId="29054">
        <row r="9">
          <cell r="A9" t="str">
            <v>A</v>
          </cell>
        </row>
      </sheetData>
      <sheetData sheetId="29055" refreshError="1"/>
      <sheetData sheetId="29056">
        <row r="9">
          <cell r="A9" t="str">
            <v>A</v>
          </cell>
        </row>
      </sheetData>
      <sheetData sheetId="29057">
        <row r="9">
          <cell r="A9" t="str">
            <v>A</v>
          </cell>
        </row>
      </sheetData>
      <sheetData sheetId="29058">
        <row r="9">
          <cell r="A9" t="str">
            <v>A</v>
          </cell>
        </row>
      </sheetData>
      <sheetData sheetId="29059">
        <row r="9">
          <cell r="A9" t="str">
            <v>A</v>
          </cell>
        </row>
      </sheetData>
      <sheetData sheetId="29060">
        <row r="9">
          <cell r="A9" t="str">
            <v>A</v>
          </cell>
        </row>
      </sheetData>
      <sheetData sheetId="29061" refreshError="1"/>
      <sheetData sheetId="29062" refreshError="1"/>
      <sheetData sheetId="29063">
        <row r="9">
          <cell r="A9" t="str">
            <v>A</v>
          </cell>
        </row>
      </sheetData>
      <sheetData sheetId="29064">
        <row r="9">
          <cell r="A9" t="str">
            <v>A</v>
          </cell>
        </row>
      </sheetData>
      <sheetData sheetId="29065">
        <row r="9">
          <cell r="A9" t="str">
            <v>A</v>
          </cell>
        </row>
      </sheetData>
      <sheetData sheetId="29066" refreshError="1"/>
      <sheetData sheetId="29067" refreshError="1"/>
      <sheetData sheetId="29068" refreshError="1"/>
      <sheetData sheetId="29069">
        <row r="9">
          <cell r="A9" t="str">
            <v>A</v>
          </cell>
        </row>
      </sheetData>
      <sheetData sheetId="29070">
        <row r="9">
          <cell r="A9" t="str">
            <v>A</v>
          </cell>
        </row>
      </sheetData>
      <sheetData sheetId="29071">
        <row r="9">
          <cell r="A9" t="str">
            <v>A</v>
          </cell>
        </row>
      </sheetData>
      <sheetData sheetId="29072" refreshError="1"/>
      <sheetData sheetId="29073" refreshError="1"/>
      <sheetData sheetId="29074" refreshError="1"/>
      <sheetData sheetId="29075" refreshError="1"/>
      <sheetData sheetId="29076" refreshError="1"/>
      <sheetData sheetId="29077" refreshError="1"/>
      <sheetData sheetId="29078" refreshError="1"/>
      <sheetData sheetId="29079" refreshError="1"/>
      <sheetData sheetId="29080" refreshError="1"/>
      <sheetData sheetId="29081" refreshError="1"/>
      <sheetData sheetId="29082" refreshError="1"/>
      <sheetData sheetId="29083" refreshError="1"/>
      <sheetData sheetId="29084" refreshError="1"/>
      <sheetData sheetId="29085" refreshError="1"/>
      <sheetData sheetId="29086" refreshError="1"/>
      <sheetData sheetId="29087" refreshError="1"/>
      <sheetData sheetId="29088" refreshError="1"/>
      <sheetData sheetId="29089" refreshError="1"/>
      <sheetData sheetId="29090" refreshError="1"/>
      <sheetData sheetId="29091" refreshError="1"/>
      <sheetData sheetId="29092" refreshError="1"/>
      <sheetData sheetId="29093" refreshError="1"/>
      <sheetData sheetId="29094" refreshError="1"/>
      <sheetData sheetId="29095" refreshError="1"/>
      <sheetData sheetId="29096" refreshError="1"/>
      <sheetData sheetId="29097" refreshError="1"/>
      <sheetData sheetId="29098" refreshError="1"/>
      <sheetData sheetId="29099" refreshError="1"/>
      <sheetData sheetId="29100" refreshError="1"/>
      <sheetData sheetId="29101" refreshError="1"/>
      <sheetData sheetId="29102" refreshError="1"/>
      <sheetData sheetId="29103" refreshError="1"/>
      <sheetData sheetId="29104" refreshError="1"/>
      <sheetData sheetId="29105" refreshError="1"/>
      <sheetData sheetId="29106" refreshError="1"/>
      <sheetData sheetId="29107" refreshError="1"/>
      <sheetData sheetId="29108" refreshError="1"/>
      <sheetData sheetId="29109" refreshError="1"/>
      <sheetData sheetId="29110" refreshError="1"/>
      <sheetData sheetId="29111" refreshError="1"/>
      <sheetData sheetId="29112" refreshError="1"/>
      <sheetData sheetId="29113" refreshError="1"/>
      <sheetData sheetId="29114" refreshError="1"/>
      <sheetData sheetId="29115" refreshError="1"/>
      <sheetData sheetId="29116" refreshError="1"/>
      <sheetData sheetId="29117" refreshError="1"/>
      <sheetData sheetId="29118" refreshError="1"/>
      <sheetData sheetId="29119" refreshError="1"/>
      <sheetData sheetId="29120" refreshError="1"/>
      <sheetData sheetId="29121" refreshError="1"/>
      <sheetData sheetId="29122" refreshError="1"/>
      <sheetData sheetId="29123" refreshError="1"/>
      <sheetData sheetId="29124" refreshError="1"/>
      <sheetData sheetId="29125" refreshError="1"/>
      <sheetData sheetId="29126" refreshError="1"/>
      <sheetData sheetId="29127" refreshError="1"/>
      <sheetData sheetId="29128" refreshError="1"/>
      <sheetData sheetId="29129" refreshError="1"/>
      <sheetData sheetId="29130" refreshError="1"/>
      <sheetData sheetId="29131" refreshError="1"/>
      <sheetData sheetId="29132" refreshError="1"/>
      <sheetData sheetId="29133" refreshError="1"/>
      <sheetData sheetId="29134" refreshError="1"/>
      <sheetData sheetId="29135" refreshError="1"/>
      <sheetData sheetId="29136" refreshError="1"/>
      <sheetData sheetId="29137" refreshError="1"/>
      <sheetData sheetId="29138" refreshError="1"/>
      <sheetData sheetId="29139" refreshError="1"/>
      <sheetData sheetId="29140" refreshError="1"/>
      <sheetData sheetId="29141" refreshError="1"/>
      <sheetData sheetId="29142" refreshError="1"/>
      <sheetData sheetId="29143">
        <row r="9">
          <cell r="A9" t="str">
            <v>A</v>
          </cell>
        </row>
      </sheetData>
      <sheetData sheetId="29144" refreshError="1"/>
      <sheetData sheetId="29145" refreshError="1"/>
      <sheetData sheetId="29146" refreshError="1"/>
      <sheetData sheetId="29147">
        <row r="9">
          <cell r="A9" t="str">
            <v>A</v>
          </cell>
        </row>
      </sheetData>
      <sheetData sheetId="29148">
        <row r="9">
          <cell r="A9" t="str">
            <v>A</v>
          </cell>
        </row>
      </sheetData>
      <sheetData sheetId="29149">
        <row r="9">
          <cell r="A9" t="str">
            <v>A</v>
          </cell>
        </row>
      </sheetData>
      <sheetData sheetId="29150">
        <row r="9">
          <cell r="A9" t="str">
            <v>A</v>
          </cell>
        </row>
      </sheetData>
      <sheetData sheetId="29151">
        <row r="9">
          <cell r="A9" t="str">
            <v>A</v>
          </cell>
        </row>
      </sheetData>
      <sheetData sheetId="29152">
        <row r="9">
          <cell r="A9" t="str">
            <v>A</v>
          </cell>
        </row>
      </sheetData>
      <sheetData sheetId="29153">
        <row r="9">
          <cell r="A9" t="str">
            <v>A</v>
          </cell>
        </row>
      </sheetData>
      <sheetData sheetId="29154">
        <row r="9">
          <cell r="A9" t="str">
            <v>A</v>
          </cell>
        </row>
      </sheetData>
      <sheetData sheetId="29155">
        <row r="9">
          <cell r="A9" t="str">
            <v>A</v>
          </cell>
        </row>
      </sheetData>
      <sheetData sheetId="29156">
        <row r="9">
          <cell r="A9" t="str">
            <v>A</v>
          </cell>
        </row>
      </sheetData>
      <sheetData sheetId="29157">
        <row r="9">
          <cell r="A9" t="str">
            <v>A</v>
          </cell>
        </row>
      </sheetData>
      <sheetData sheetId="29158">
        <row r="9">
          <cell r="A9" t="str">
            <v>A</v>
          </cell>
        </row>
      </sheetData>
      <sheetData sheetId="29159">
        <row r="9">
          <cell r="A9" t="str">
            <v>A</v>
          </cell>
        </row>
      </sheetData>
      <sheetData sheetId="29160">
        <row r="9">
          <cell r="A9" t="str">
            <v>A</v>
          </cell>
        </row>
      </sheetData>
      <sheetData sheetId="29161">
        <row r="9">
          <cell r="A9" t="str">
            <v>A</v>
          </cell>
        </row>
      </sheetData>
      <sheetData sheetId="29162">
        <row r="9">
          <cell r="A9" t="str">
            <v>A</v>
          </cell>
        </row>
      </sheetData>
      <sheetData sheetId="29163">
        <row r="9">
          <cell r="A9" t="str">
            <v>A</v>
          </cell>
        </row>
      </sheetData>
      <sheetData sheetId="29164">
        <row r="9">
          <cell r="A9" t="str">
            <v>A</v>
          </cell>
        </row>
      </sheetData>
      <sheetData sheetId="29165" refreshError="1"/>
      <sheetData sheetId="29166" refreshError="1"/>
      <sheetData sheetId="29167" refreshError="1"/>
      <sheetData sheetId="29168" refreshError="1"/>
      <sheetData sheetId="29169" refreshError="1"/>
      <sheetData sheetId="29170" refreshError="1"/>
      <sheetData sheetId="29171" refreshError="1"/>
      <sheetData sheetId="29172" refreshError="1"/>
      <sheetData sheetId="29173" refreshError="1"/>
      <sheetData sheetId="29174" refreshError="1"/>
      <sheetData sheetId="29175" refreshError="1"/>
      <sheetData sheetId="29176" refreshError="1"/>
      <sheetData sheetId="29177" refreshError="1"/>
      <sheetData sheetId="29178" refreshError="1"/>
      <sheetData sheetId="29179" refreshError="1"/>
      <sheetData sheetId="29180" refreshError="1"/>
      <sheetData sheetId="29181" refreshError="1"/>
      <sheetData sheetId="29182" refreshError="1"/>
      <sheetData sheetId="29183" refreshError="1"/>
      <sheetData sheetId="29184" refreshError="1"/>
      <sheetData sheetId="29185" refreshError="1"/>
      <sheetData sheetId="29186" refreshError="1"/>
      <sheetData sheetId="29187" refreshError="1"/>
      <sheetData sheetId="29188" refreshError="1"/>
      <sheetData sheetId="29189" refreshError="1"/>
      <sheetData sheetId="29190" refreshError="1"/>
      <sheetData sheetId="29191" refreshError="1"/>
      <sheetData sheetId="29192" refreshError="1"/>
      <sheetData sheetId="29193" refreshError="1"/>
      <sheetData sheetId="29194" refreshError="1"/>
      <sheetData sheetId="29195" refreshError="1"/>
      <sheetData sheetId="29196" refreshError="1"/>
      <sheetData sheetId="29197" refreshError="1"/>
      <sheetData sheetId="29198" refreshError="1"/>
      <sheetData sheetId="29199" refreshError="1"/>
      <sheetData sheetId="29200" refreshError="1"/>
      <sheetData sheetId="29201" refreshError="1"/>
      <sheetData sheetId="29202" refreshError="1"/>
      <sheetData sheetId="29203" refreshError="1"/>
      <sheetData sheetId="29204" refreshError="1"/>
      <sheetData sheetId="29205" refreshError="1"/>
      <sheetData sheetId="29206" refreshError="1"/>
      <sheetData sheetId="29207" refreshError="1"/>
      <sheetData sheetId="29208" refreshError="1"/>
      <sheetData sheetId="29209" refreshError="1"/>
      <sheetData sheetId="29210" refreshError="1"/>
      <sheetData sheetId="29211" refreshError="1"/>
      <sheetData sheetId="29212" refreshError="1"/>
      <sheetData sheetId="29213" refreshError="1"/>
      <sheetData sheetId="29214" refreshError="1"/>
      <sheetData sheetId="29215" refreshError="1"/>
      <sheetData sheetId="29216" refreshError="1"/>
      <sheetData sheetId="29217" refreshError="1"/>
      <sheetData sheetId="29218" refreshError="1"/>
      <sheetData sheetId="29219" refreshError="1"/>
      <sheetData sheetId="29220" refreshError="1"/>
      <sheetData sheetId="29221">
        <row r="9">
          <cell r="A9" t="str">
            <v>A</v>
          </cell>
        </row>
      </sheetData>
      <sheetData sheetId="29222">
        <row r="9">
          <cell r="A9" t="str">
            <v>A</v>
          </cell>
        </row>
      </sheetData>
      <sheetData sheetId="29223">
        <row r="9">
          <cell r="A9" t="str">
            <v>A</v>
          </cell>
        </row>
      </sheetData>
      <sheetData sheetId="29224">
        <row r="9">
          <cell r="A9" t="str">
            <v>A</v>
          </cell>
        </row>
      </sheetData>
      <sheetData sheetId="29225">
        <row r="9">
          <cell r="A9" t="str">
            <v>A</v>
          </cell>
        </row>
      </sheetData>
      <sheetData sheetId="29226">
        <row r="9">
          <cell r="A9" t="str">
            <v>A</v>
          </cell>
        </row>
      </sheetData>
      <sheetData sheetId="29227">
        <row r="9">
          <cell r="A9" t="str">
            <v>A</v>
          </cell>
        </row>
      </sheetData>
      <sheetData sheetId="29228">
        <row r="9">
          <cell r="A9" t="str">
            <v>A</v>
          </cell>
        </row>
      </sheetData>
      <sheetData sheetId="29229">
        <row r="9">
          <cell r="A9" t="str">
            <v>A</v>
          </cell>
        </row>
      </sheetData>
      <sheetData sheetId="29230">
        <row r="9">
          <cell r="A9" t="str">
            <v>A</v>
          </cell>
        </row>
      </sheetData>
      <sheetData sheetId="29231">
        <row r="9">
          <cell r="A9" t="str">
            <v>A</v>
          </cell>
        </row>
      </sheetData>
      <sheetData sheetId="29232">
        <row r="9">
          <cell r="A9" t="str">
            <v>A</v>
          </cell>
        </row>
      </sheetData>
      <sheetData sheetId="29233">
        <row r="9">
          <cell r="A9" t="str">
            <v>A</v>
          </cell>
        </row>
      </sheetData>
      <sheetData sheetId="29234">
        <row r="9">
          <cell r="A9" t="str">
            <v>A</v>
          </cell>
        </row>
      </sheetData>
      <sheetData sheetId="29235">
        <row r="9">
          <cell r="A9" t="str">
            <v>A</v>
          </cell>
        </row>
      </sheetData>
      <sheetData sheetId="29236">
        <row r="9">
          <cell r="A9" t="str">
            <v>A</v>
          </cell>
        </row>
      </sheetData>
      <sheetData sheetId="29237">
        <row r="9">
          <cell r="A9" t="str">
            <v>A</v>
          </cell>
        </row>
      </sheetData>
      <sheetData sheetId="29238">
        <row r="9">
          <cell r="A9" t="str">
            <v>A</v>
          </cell>
        </row>
      </sheetData>
      <sheetData sheetId="29239">
        <row r="9">
          <cell r="A9" t="str">
            <v>A</v>
          </cell>
        </row>
      </sheetData>
      <sheetData sheetId="29240">
        <row r="9">
          <cell r="A9" t="str">
            <v>A</v>
          </cell>
        </row>
      </sheetData>
      <sheetData sheetId="29241">
        <row r="9">
          <cell r="A9" t="str">
            <v>A</v>
          </cell>
        </row>
      </sheetData>
      <sheetData sheetId="29242">
        <row r="9">
          <cell r="A9" t="str">
            <v>A</v>
          </cell>
        </row>
      </sheetData>
      <sheetData sheetId="29243">
        <row r="9">
          <cell r="A9" t="str">
            <v>A</v>
          </cell>
        </row>
      </sheetData>
      <sheetData sheetId="29244">
        <row r="9">
          <cell r="A9" t="str">
            <v>A</v>
          </cell>
        </row>
      </sheetData>
      <sheetData sheetId="29245">
        <row r="9">
          <cell r="A9" t="str">
            <v>A</v>
          </cell>
        </row>
      </sheetData>
      <sheetData sheetId="29246">
        <row r="9">
          <cell r="A9" t="str">
            <v>A</v>
          </cell>
        </row>
      </sheetData>
      <sheetData sheetId="29247">
        <row r="9">
          <cell r="A9" t="str">
            <v>A</v>
          </cell>
        </row>
      </sheetData>
      <sheetData sheetId="29248">
        <row r="9">
          <cell r="A9" t="str">
            <v>A</v>
          </cell>
        </row>
      </sheetData>
      <sheetData sheetId="29249">
        <row r="9">
          <cell r="A9" t="str">
            <v>A</v>
          </cell>
        </row>
      </sheetData>
      <sheetData sheetId="29250">
        <row r="9">
          <cell r="A9" t="str">
            <v>A</v>
          </cell>
        </row>
      </sheetData>
      <sheetData sheetId="29251">
        <row r="9">
          <cell r="A9" t="str">
            <v>A</v>
          </cell>
        </row>
      </sheetData>
      <sheetData sheetId="29252">
        <row r="9">
          <cell r="A9" t="str">
            <v>A</v>
          </cell>
        </row>
      </sheetData>
      <sheetData sheetId="29253">
        <row r="9">
          <cell r="A9" t="str">
            <v>A</v>
          </cell>
        </row>
      </sheetData>
      <sheetData sheetId="29254">
        <row r="9">
          <cell r="A9" t="str">
            <v>A</v>
          </cell>
        </row>
      </sheetData>
      <sheetData sheetId="29255">
        <row r="9">
          <cell r="A9" t="str">
            <v>A</v>
          </cell>
        </row>
      </sheetData>
      <sheetData sheetId="29256">
        <row r="9">
          <cell r="A9" t="str">
            <v>A</v>
          </cell>
        </row>
      </sheetData>
      <sheetData sheetId="29257">
        <row r="9">
          <cell r="A9" t="str">
            <v>A</v>
          </cell>
        </row>
      </sheetData>
      <sheetData sheetId="29258">
        <row r="9">
          <cell r="A9" t="str">
            <v>A</v>
          </cell>
        </row>
      </sheetData>
      <sheetData sheetId="29259">
        <row r="9">
          <cell r="A9" t="str">
            <v>A</v>
          </cell>
        </row>
      </sheetData>
      <sheetData sheetId="29260">
        <row r="9">
          <cell r="A9" t="str">
            <v>A</v>
          </cell>
        </row>
      </sheetData>
      <sheetData sheetId="29261">
        <row r="9">
          <cell r="A9" t="str">
            <v>A</v>
          </cell>
        </row>
      </sheetData>
      <sheetData sheetId="29262">
        <row r="9">
          <cell r="A9" t="str">
            <v>A</v>
          </cell>
        </row>
      </sheetData>
      <sheetData sheetId="29263">
        <row r="9">
          <cell r="A9" t="str">
            <v>A</v>
          </cell>
        </row>
      </sheetData>
      <sheetData sheetId="29264">
        <row r="9">
          <cell r="A9" t="str">
            <v>A</v>
          </cell>
        </row>
      </sheetData>
      <sheetData sheetId="29265">
        <row r="9">
          <cell r="A9" t="str">
            <v>A</v>
          </cell>
        </row>
      </sheetData>
      <sheetData sheetId="29266">
        <row r="9">
          <cell r="A9" t="str">
            <v>A</v>
          </cell>
        </row>
      </sheetData>
      <sheetData sheetId="29267">
        <row r="9">
          <cell r="A9" t="str">
            <v>A</v>
          </cell>
        </row>
      </sheetData>
      <sheetData sheetId="29268">
        <row r="9">
          <cell r="A9" t="str">
            <v>A</v>
          </cell>
        </row>
      </sheetData>
      <sheetData sheetId="29269">
        <row r="9">
          <cell r="A9" t="str">
            <v>A</v>
          </cell>
        </row>
      </sheetData>
      <sheetData sheetId="29270">
        <row r="9">
          <cell r="A9" t="str">
            <v>A</v>
          </cell>
        </row>
      </sheetData>
      <sheetData sheetId="29271">
        <row r="9">
          <cell r="A9" t="str">
            <v>A</v>
          </cell>
        </row>
      </sheetData>
      <sheetData sheetId="29272">
        <row r="9">
          <cell r="A9" t="str">
            <v>A</v>
          </cell>
        </row>
      </sheetData>
      <sheetData sheetId="29273">
        <row r="9">
          <cell r="A9" t="str">
            <v>A</v>
          </cell>
        </row>
      </sheetData>
      <sheetData sheetId="29274">
        <row r="9">
          <cell r="A9" t="str">
            <v>A</v>
          </cell>
        </row>
      </sheetData>
      <sheetData sheetId="29275">
        <row r="9">
          <cell r="A9" t="str">
            <v>A</v>
          </cell>
        </row>
      </sheetData>
      <sheetData sheetId="29276">
        <row r="9">
          <cell r="A9" t="str">
            <v>A</v>
          </cell>
        </row>
      </sheetData>
      <sheetData sheetId="29277">
        <row r="9">
          <cell r="A9" t="str">
            <v>A</v>
          </cell>
        </row>
      </sheetData>
      <sheetData sheetId="29278">
        <row r="9">
          <cell r="A9" t="str">
            <v>A</v>
          </cell>
        </row>
      </sheetData>
      <sheetData sheetId="29279">
        <row r="9">
          <cell r="A9" t="str">
            <v>A</v>
          </cell>
        </row>
      </sheetData>
      <sheetData sheetId="29280">
        <row r="9">
          <cell r="A9" t="str">
            <v>A</v>
          </cell>
        </row>
      </sheetData>
      <sheetData sheetId="29281">
        <row r="9">
          <cell r="A9" t="str">
            <v>A</v>
          </cell>
        </row>
      </sheetData>
      <sheetData sheetId="29282">
        <row r="9">
          <cell r="A9" t="str">
            <v>A</v>
          </cell>
        </row>
      </sheetData>
      <sheetData sheetId="29283">
        <row r="9">
          <cell r="A9" t="str">
            <v>A</v>
          </cell>
        </row>
      </sheetData>
      <sheetData sheetId="29284">
        <row r="9">
          <cell r="A9" t="str">
            <v>A</v>
          </cell>
        </row>
      </sheetData>
      <sheetData sheetId="29285">
        <row r="9">
          <cell r="A9" t="str">
            <v>A</v>
          </cell>
        </row>
      </sheetData>
      <sheetData sheetId="29286">
        <row r="9">
          <cell r="A9" t="str">
            <v>A</v>
          </cell>
        </row>
      </sheetData>
      <sheetData sheetId="29287">
        <row r="9">
          <cell r="A9" t="str">
            <v>A</v>
          </cell>
        </row>
      </sheetData>
      <sheetData sheetId="29288">
        <row r="9">
          <cell r="A9" t="str">
            <v>A</v>
          </cell>
        </row>
      </sheetData>
      <sheetData sheetId="29289">
        <row r="9">
          <cell r="A9" t="str">
            <v>A</v>
          </cell>
        </row>
      </sheetData>
      <sheetData sheetId="29290">
        <row r="9">
          <cell r="A9" t="str">
            <v>A</v>
          </cell>
        </row>
      </sheetData>
      <sheetData sheetId="29291">
        <row r="9">
          <cell r="A9" t="str">
            <v>A</v>
          </cell>
        </row>
      </sheetData>
      <sheetData sheetId="29292">
        <row r="9">
          <cell r="A9" t="str">
            <v>A</v>
          </cell>
        </row>
      </sheetData>
      <sheetData sheetId="29293">
        <row r="9">
          <cell r="A9" t="str">
            <v>A</v>
          </cell>
        </row>
      </sheetData>
      <sheetData sheetId="29294">
        <row r="9">
          <cell r="A9" t="str">
            <v>A</v>
          </cell>
        </row>
      </sheetData>
      <sheetData sheetId="29295">
        <row r="9">
          <cell r="A9" t="str">
            <v>A</v>
          </cell>
        </row>
      </sheetData>
      <sheetData sheetId="29296">
        <row r="9">
          <cell r="A9" t="str">
            <v>A</v>
          </cell>
        </row>
      </sheetData>
      <sheetData sheetId="29297">
        <row r="9">
          <cell r="A9" t="str">
            <v>A</v>
          </cell>
        </row>
      </sheetData>
      <sheetData sheetId="29298">
        <row r="9">
          <cell r="A9" t="str">
            <v>A</v>
          </cell>
        </row>
      </sheetData>
      <sheetData sheetId="29299">
        <row r="9">
          <cell r="A9" t="str">
            <v>A</v>
          </cell>
        </row>
      </sheetData>
      <sheetData sheetId="29300" refreshError="1"/>
      <sheetData sheetId="29301" refreshError="1"/>
      <sheetData sheetId="29302">
        <row r="9">
          <cell r="A9" t="str">
            <v>A</v>
          </cell>
        </row>
      </sheetData>
      <sheetData sheetId="29303" refreshError="1"/>
      <sheetData sheetId="29304" refreshError="1"/>
      <sheetData sheetId="29305">
        <row r="9">
          <cell r="A9" t="str">
            <v>A</v>
          </cell>
        </row>
      </sheetData>
      <sheetData sheetId="29306">
        <row r="9">
          <cell r="A9" t="str">
            <v>A</v>
          </cell>
        </row>
      </sheetData>
      <sheetData sheetId="29307">
        <row r="9">
          <cell r="A9" t="str">
            <v>A</v>
          </cell>
        </row>
      </sheetData>
      <sheetData sheetId="29308">
        <row r="9">
          <cell r="A9" t="str">
            <v>A</v>
          </cell>
        </row>
      </sheetData>
      <sheetData sheetId="29309">
        <row r="9">
          <cell r="A9" t="str">
            <v>A</v>
          </cell>
        </row>
      </sheetData>
      <sheetData sheetId="29310">
        <row r="9">
          <cell r="A9" t="str">
            <v>A</v>
          </cell>
        </row>
      </sheetData>
      <sheetData sheetId="29311">
        <row r="9">
          <cell r="A9" t="str">
            <v>A</v>
          </cell>
        </row>
      </sheetData>
      <sheetData sheetId="29312">
        <row r="9">
          <cell r="A9" t="str">
            <v>A</v>
          </cell>
        </row>
      </sheetData>
      <sheetData sheetId="29313">
        <row r="9">
          <cell r="A9" t="str">
            <v>A</v>
          </cell>
        </row>
      </sheetData>
      <sheetData sheetId="29314">
        <row r="9">
          <cell r="A9" t="str">
            <v>A</v>
          </cell>
        </row>
      </sheetData>
      <sheetData sheetId="29315">
        <row r="9">
          <cell r="A9" t="str">
            <v>A</v>
          </cell>
        </row>
      </sheetData>
      <sheetData sheetId="29316">
        <row r="9">
          <cell r="A9" t="str">
            <v>A</v>
          </cell>
        </row>
      </sheetData>
      <sheetData sheetId="29317">
        <row r="9">
          <cell r="A9" t="str">
            <v>A</v>
          </cell>
        </row>
      </sheetData>
      <sheetData sheetId="29318">
        <row r="9">
          <cell r="A9" t="str">
            <v>A</v>
          </cell>
        </row>
      </sheetData>
      <sheetData sheetId="29319">
        <row r="9">
          <cell r="A9" t="str">
            <v>A</v>
          </cell>
        </row>
      </sheetData>
      <sheetData sheetId="29320">
        <row r="9">
          <cell r="A9" t="str">
            <v>A</v>
          </cell>
        </row>
      </sheetData>
      <sheetData sheetId="29321">
        <row r="9">
          <cell r="A9" t="str">
            <v>A</v>
          </cell>
        </row>
      </sheetData>
      <sheetData sheetId="29322" refreshError="1"/>
      <sheetData sheetId="29323" refreshError="1"/>
      <sheetData sheetId="29324">
        <row r="9">
          <cell r="A9" t="str">
            <v>A</v>
          </cell>
        </row>
      </sheetData>
      <sheetData sheetId="29325">
        <row r="9">
          <cell r="A9" t="str">
            <v>A</v>
          </cell>
        </row>
      </sheetData>
      <sheetData sheetId="29326">
        <row r="9">
          <cell r="A9" t="str">
            <v>A</v>
          </cell>
        </row>
      </sheetData>
      <sheetData sheetId="29327">
        <row r="9">
          <cell r="A9" t="str">
            <v>A</v>
          </cell>
        </row>
      </sheetData>
      <sheetData sheetId="29328">
        <row r="9">
          <cell r="A9" t="str">
            <v>A</v>
          </cell>
        </row>
      </sheetData>
      <sheetData sheetId="29329">
        <row r="9">
          <cell r="A9" t="str">
            <v>A</v>
          </cell>
        </row>
      </sheetData>
      <sheetData sheetId="29330">
        <row r="9">
          <cell r="A9" t="str">
            <v>A</v>
          </cell>
        </row>
      </sheetData>
      <sheetData sheetId="29331">
        <row r="9">
          <cell r="A9" t="str">
            <v>A</v>
          </cell>
        </row>
      </sheetData>
      <sheetData sheetId="29332">
        <row r="9">
          <cell r="A9" t="str">
            <v>A</v>
          </cell>
        </row>
      </sheetData>
      <sheetData sheetId="29333">
        <row r="9">
          <cell r="A9" t="str">
            <v>A</v>
          </cell>
        </row>
      </sheetData>
      <sheetData sheetId="29334">
        <row r="9">
          <cell r="A9" t="str">
            <v>A</v>
          </cell>
        </row>
      </sheetData>
      <sheetData sheetId="29335">
        <row r="9">
          <cell r="A9" t="str">
            <v>A</v>
          </cell>
        </row>
      </sheetData>
      <sheetData sheetId="29336">
        <row r="9">
          <cell r="A9" t="str">
            <v>A</v>
          </cell>
        </row>
      </sheetData>
      <sheetData sheetId="29337">
        <row r="9">
          <cell r="A9" t="str">
            <v>A</v>
          </cell>
        </row>
      </sheetData>
      <sheetData sheetId="29338">
        <row r="9">
          <cell r="A9" t="str">
            <v>A</v>
          </cell>
        </row>
      </sheetData>
      <sheetData sheetId="29339">
        <row r="9">
          <cell r="A9" t="str">
            <v>A</v>
          </cell>
        </row>
      </sheetData>
      <sheetData sheetId="29340">
        <row r="9">
          <cell r="A9" t="str">
            <v>A</v>
          </cell>
        </row>
      </sheetData>
      <sheetData sheetId="29341">
        <row r="9">
          <cell r="A9" t="str">
            <v>A</v>
          </cell>
        </row>
      </sheetData>
      <sheetData sheetId="29342">
        <row r="9">
          <cell r="A9" t="str">
            <v>A</v>
          </cell>
        </row>
      </sheetData>
      <sheetData sheetId="29343">
        <row r="9">
          <cell r="A9" t="str">
            <v>A</v>
          </cell>
        </row>
      </sheetData>
      <sheetData sheetId="29344">
        <row r="9">
          <cell r="A9" t="str">
            <v>A</v>
          </cell>
        </row>
      </sheetData>
      <sheetData sheetId="29345">
        <row r="9">
          <cell r="A9" t="str">
            <v>A</v>
          </cell>
        </row>
      </sheetData>
      <sheetData sheetId="29346">
        <row r="9">
          <cell r="A9" t="str">
            <v>A</v>
          </cell>
        </row>
      </sheetData>
      <sheetData sheetId="29347">
        <row r="9">
          <cell r="A9" t="str">
            <v>A</v>
          </cell>
        </row>
      </sheetData>
      <sheetData sheetId="29348">
        <row r="9">
          <cell r="A9" t="str">
            <v>A</v>
          </cell>
        </row>
      </sheetData>
      <sheetData sheetId="29349">
        <row r="9">
          <cell r="A9" t="str">
            <v>A</v>
          </cell>
        </row>
      </sheetData>
      <sheetData sheetId="29350">
        <row r="9">
          <cell r="A9" t="str">
            <v>A</v>
          </cell>
        </row>
      </sheetData>
      <sheetData sheetId="29351">
        <row r="9">
          <cell r="A9" t="str">
            <v>A</v>
          </cell>
        </row>
      </sheetData>
      <sheetData sheetId="29352">
        <row r="9">
          <cell r="A9" t="str">
            <v>A</v>
          </cell>
        </row>
      </sheetData>
      <sheetData sheetId="29353">
        <row r="9">
          <cell r="A9" t="str">
            <v>A</v>
          </cell>
        </row>
      </sheetData>
      <sheetData sheetId="29354">
        <row r="9">
          <cell r="A9" t="str">
            <v>A</v>
          </cell>
        </row>
      </sheetData>
      <sheetData sheetId="29355">
        <row r="9">
          <cell r="A9" t="str">
            <v>A</v>
          </cell>
        </row>
      </sheetData>
      <sheetData sheetId="29356">
        <row r="9">
          <cell r="A9" t="str">
            <v>A</v>
          </cell>
        </row>
      </sheetData>
      <sheetData sheetId="29357">
        <row r="9">
          <cell r="A9" t="str">
            <v>A</v>
          </cell>
        </row>
      </sheetData>
      <sheetData sheetId="29358">
        <row r="9">
          <cell r="A9" t="str">
            <v>A</v>
          </cell>
        </row>
      </sheetData>
      <sheetData sheetId="29359">
        <row r="9">
          <cell r="A9" t="str">
            <v>A</v>
          </cell>
        </row>
      </sheetData>
      <sheetData sheetId="29360">
        <row r="9">
          <cell r="A9" t="str">
            <v>A</v>
          </cell>
        </row>
      </sheetData>
      <sheetData sheetId="29361">
        <row r="9">
          <cell r="A9" t="str">
            <v>A</v>
          </cell>
        </row>
      </sheetData>
      <sheetData sheetId="29362">
        <row r="9">
          <cell r="A9" t="str">
            <v>A</v>
          </cell>
        </row>
      </sheetData>
      <sheetData sheetId="29363">
        <row r="9">
          <cell r="A9" t="str">
            <v>A</v>
          </cell>
        </row>
      </sheetData>
      <sheetData sheetId="29364">
        <row r="9">
          <cell r="A9" t="str">
            <v>A</v>
          </cell>
        </row>
      </sheetData>
      <sheetData sheetId="29365">
        <row r="9">
          <cell r="A9" t="str">
            <v>A</v>
          </cell>
        </row>
      </sheetData>
      <sheetData sheetId="29366">
        <row r="9">
          <cell r="A9" t="str">
            <v>A</v>
          </cell>
        </row>
      </sheetData>
      <sheetData sheetId="29367">
        <row r="9">
          <cell r="A9" t="str">
            <v>A</v>
          </cell>
        </row>
      </sheetData>
      <sheetData sheetId="29368">
        <row r="9">
          <cell r="A9" t="str">
            <v>A</v>
          </cell>
        </row>
      </sheetData>
      <sheetData sheetId="29369">
        <row r="9">
          <cell r="A9" t="str">
            <v>A</v>
          </cell>
        </row>
      </sheetData>
      <sheetData sheetId="29370">
        <row r="9">
          <cell r="A9" t="str">
            <v>A</v>
          </cell>
        </row>
      </sheetData>
      <sheetData sheetId="29371">
        <row r="9">
          <cell r="A9" t="str">
            <v>A</v>
          </cell>
        </row>
      </sheetData>
      <sheetData sheetId="29372">
        <row r="9">
          <cell r="A9" t="str">
            <v>A</v>
          </cell>
        </row>
      </sheetData>
      <sheetData sheetId="29373">
        <row r="9">
          <cell r="A9" t="str">
            <v>A</v>
          </cell>
        </row>
      </sheetData>
      <sheetData sheetId="29374">
        <row r="9">
          <cell r="A9" t="str">
            <v>A</v>
          </cell>
        </row>
      </sheetData>
      <sheetData sheetId="29375">
        <row r="9">
          <cell r="A9" t="str">
            <v>A</v>
          </cell>
        </row>
      </sheetData>
      <sheetData sheetId="29376">
        <row r="9">
          <cell r="A9" t="str">
            <v>A</v>
          </cell>
        </row>
      </sheetData>
      <sheetData sheetId="29377">
        <row r="9">
          <cell r="A9" t="str">
            <v>A</v>
          </cell>
        </row>
      </sheetData>
      <sheetData sheetId="29378">
        <row r="9">
          <cell r="A9" t="str">
            <v>A</v>
          </cell>
        </row>
      </sheetData>
      <sheetData sheetId="29379">
        <row r="9">
          <cell r="A9" t="str">
            <v>A</v>
          </cell>
        </row>
      </sheetData>
      <sheetData sheetId="29380">
        <row r="9">
          <cell r="A9" t="str">
            <v>A</v>
          </cell>
        </row>
      </sheetData>
      <sheetData sheetId="29381">
        <row r="9">
          <cell r="A9" t="str">
            <v>A</v>
          </cell>
        </row>
      </sheetData>
      <sheetData sheetId="29382">
        <row r="9">
          <cell r="A9" t="str">
            <v>A</v>
          </cell>
        </row>
      </sheetData>
      <sheetData sheetId="29383">
        <row r="9">
          <cell r="A9" t="str">
            <v>A</v>
          </cell>
        </row>
      </sheetData>
      <sheetData sheetId="29384">
        <row r="9">
          <cell r="A9" t="str">
            <v>A</v>
          </cell>
        </row>
      </sheetData>
      <sheetData sheetId="29385">
        <row r="9">
          <cell r="A9" t="str">
            <v>A</v>
          </cell>
        </row>
      </sheetData>
      <sheetData sheetId="29386">
        <row r="9">
          <cell r="A9" t="str">
            <v>A</v>
          </cell>
        </row>
      </sheetData>
      <sheetData sheetId="29387">
        <row r="9">
          <cell r="A9" t="str">
            <v>A</v>
          </cell>
        </row>
      </sheetData>
      <sheetData sheetId="29388">
        <row r="9">
          <cell r="A9" t="str">
            <v>A</v>
          </cell>
        </row>
      </sheetData>
      <sheetData sheetId="29389">
        <row r="9">
          <cell r="A9" t="str">
            <v>A</v>
          </cell>
        </row>
      </sheetData>
      <sheetData sheetId="29390">
        <row r="9">
          <cell r="A9" t="str">
            <v>A</v>
          </cell>
        </row>
      </sheetData>
      <sheetData sheetId="29391">
        <row r="9">
          <cell r="A9" t="str">
            <v>A</v>
          </cell>
        </row>
      </sheetData>
      <sheetData sheetId="29392">
        <row r="9">
          <cell r="A9" t="str">
            <v>A</v>
          </cell>
        </row>
      </sheetData>
      <sheetData sheetId="29393">
        <row r="9">
          <cell r="A9" t="str">
            <v>A</v>
          </cell>
        </row>
      </sheetData>
      <sheetData sheetId="29394">
        <row r="9">
          <cell r="A9" t="str">
            <v>A</v>
          </cell>
        </row>
      </sheetData>
      <sheetData sheetId="29395">
        <row r="9">
          <cell r="A9" t="str">
            <v>A</v>
          </cell>
        </row>
      </sheetData>
      <sheetData sheetId="29396">
        <row r="9">
          <cell r="A9" t="str">
            <v>A</v>
          </cell>
        </row>
      </sheetData>
      <sheetData sheetId="29397">
        <row r="9">
          <cell r="A9" t="str">
            <v>A</v>
          </cell>
        </row>
      </sheetData>
      <sheetData sheetId="29398">
        <row r="9">
          <cell r="A9" t="str">
            <v>A</v>
          </cell>
        </row>
      </sheetData>
      <sheetData sheetId="29399">
        <row r="9">
          <cell r="A9" t="str">
            <v>A</v>
          </cell>
        </row>
      </sheetData>
      <sheetData sheetId="29400">
        <row r="9">
          <cell r="A9" t="str">
            <v>A</v>
          </cell>
        </row>
      </sheetData>
      <sheetData sheetId="29401">
        <row r="9">
          <cell r="A9" t="str">
            <v>A</v>
          </cell>
        </row>
      </sheetData>
      <sheetData sheetId="29402">
        <row r="9">
          <cell r="A9" t="str">
            <v>A</v>
          </cell>
        </row>
      </sheetData>
      <sheetData sheetId="29403">
        <row r="9">
          <cell r="A9" t="str">
            <v>A</v>
          </cell>
        </row>
      </sheetData>
      <sheetData sheetId="29404">
        <row r="9">
          <cell r="A9" t="str">
            <v>A</v>
          </cell>
        </row>
      </sheetData>
      <sheetData sheetId="29405">
        <row r="9">
          <cell r="A9" t="str">
            <v>A</v>
          </cell>
        </row>
      </sheetData>
      <sheetData sheetId="29406">
        <row r="9">
          <cell r="A9" t="str">
            <v>A</v>
          </cell>
        </row>
      </sheetData>
      <sheetData sheetId="29407">
        <row r="9">
          <cell r="A9" t="str">
            <v>A</v>
          </cell>
        </row>
      </sheetData>
      <sheetData sheetId="29408">
        <row r="9">
          <cell r="A9" t="str">
            <v>A</v>
          </cell>
        </row>
      </sheetData>
      <sheetData sheetId="29409">
        <row r="9">
          <cell r="A9" t="str">
            <v>A</v>
          </cell>
        </row>
      </sheetData>
      <sheetData sheetId="29410">
        <row r="9">
          <cell r="A9" t="str">
            <v>A</v>
          </cell>
        </row>
      </sheetData>
      <sheetData sheetId="29411">
        <row r="9">
          <cell r="A9" t="str">
            <v>A</v>
          </cell>
        </row>
      </sheetData>
      <sheetData sheetId="29412">
        <row r="9">
          <cell r="A9" t="str">
            <v>A</v>
          </cell>
        </row>
      </sheetData>
      <sheetData sheetId="29413" refreshError="1"/>
      <sheetData sheetId="29414">
        <row r="9">
          <cell r="A9" t="str">
            <v>A</v>
          </cell>
        </row>
      </sheetData>
      <sheetData sheetId="29415">
        <row r="9">
          <cell r="A9" t="str">
            <v>A</v>
          </cell>
        </row>
      </sheetData>
      <sheetData sheetId="29416">
        <row r="9">
          <cell r="A9" t="str">
            <v>A</v>
          </cell>
        </row>
      </sheetData>
      <sheetData sheetId="29417">
        <row r="9">
          <cell r="A9" t="str">
            <v>A</v>
          </cell>
        </row>
      </sheetData>
      <sheetData sheetId="29418">
        <row r="9">
          <cell r="A9" t="str">
            <v>A</v>
          </cell>
        </row>
      </sheetData>
      <sheetData sheetId="29419">
        <row r="9">
          <cell r="A9" t="str">
            <v>A</v>
          </cell>
        </row>
      </sheetData>
      <sheetData sheetId="29420">
        <row r="9">
          <cell r="A9" t="str">
            <v>A</v>
          </cell>
        </row>
      </sheetData>
      <sheetData sheetId="29421">
        <row r="9">
          <cell r="A9" t="str">
            <v>A</v>
          </cell>
        </row>
      </sheetData>
      <sheetData sheetId="29422">
        <row r="9">
          <cell r="A9" t="str">
            <v>A</v>
          </cell>
        </row>
      </sheetData>
      <sheetData sheetId="29423">
        <row r="9">
          <cell r="A9" t="str">
            <v>A</v>
          </cell>
        </row>
      </sheetData>
      <sheetData sheetId="29424">
        <row r="9">
          <cell r="A9" t="str">
            <v>A</v>
          </cell>
        </row>
      </sheetData>
      <sheetData sheetId="29425">
        <row r="9">
          <cell r="A9" t="str">
            <v>A</v>
          </cell>
        </row>
      </sheetData>
      <sheetData sheetId="29426">
        <row r="9">
          <cell r="A9" t="str">
            <v>A</v>
          </cell>
        </row>
      </sheetData>
      <sheetData sheetId="29427">
        <row r="9">
          <cell r="A9" t="str">
            <v>A</v>
          </cell>
        </row>
      </sheetData>
      <sheetData sheetId="29428">
        <row r="9">
          <cell r="A9" t="str">
            <v>A</v>
          </cell>
        </row>
      </sheetData>
      <sheetData sheetId="29429">
        <row r="9">
          <cell r="A9" t="str">
            <v>A</v>
          </cell>
        </row>
      </sheetData>
      <sheetData sheetId="29430">
        <row r="9">
          <cell r="A9" t="str">
            <v>A</v>
          </cell>
        </row>
      </sheetData>
      <sheetData sheetId="29431">
        <row r="9">
          <cell r="A9" t="str">
            <v>A</v>
          </cell>
        </row>
      </sheetData>
      <sheetData sheetId="29432">
        <row r="9">
          <cell r="A9" t="str">
            <v>A</v>
          </cell>
        </row>
      </sheetData>
      <sheetData sheetId="29433">
        <row r="9">
          <cell r="A9" t="str">
            <v>A</v>
          </cell>
        </row>
      </sheetData>
      <sheetData sheetId="29434">
        <row r="9">
          <cell r="A9" t="str">
            <v>A</v>
          </cell>
        </row>
      </sheetData>
      <sheetData sheetId="29435">
        <row r="9">
          <cell r="A9" t="str">
            <v>A</v>
          </cell>
        </row>
      </sheetData>
      <sheetData sheetId="29436">
        <row r="9">
          <cell r="A9" t="str">
            <v>A</v>
          </cell>
        </row>
      </sheetData>
      <sheetData sheetId="29437">
        <row r="9">
          <cell r="A9" t="str">
            <v>A</v>
          </cell>
        </row>
      </sheetData>
      <sheetData sheetId="29438">
        <row r="9">
          <cell r="A9" t="str">
            <v>A</v>
          </cell>
        </row>
      </sheetData>
      <sheetData sheetId="29439">
        <row r="9">
          <cell r="A9" t="str">
            <v>A</v>
          </cell>
        </row>
      </sheetData>
      <sheetData sheetId="29440">
        <row r="9">
          <cell r="A9" t="str">
            <v>A</v>
          </cell>
        </row>
      </sheetData>
      <sheetData sheetId="29441">
        <row r="9">
          <cell r="A9" t="str">
            <v>A</v>
          </cell>
        </row>
      </sheetData>
      <sheetData sheetId="29442">
        <row r="9">
          <cell r="A9" t="str">
            <v>A</v>
          </cell>
        </row>
      </sheetData>
      <sheetData sheetId="29443">
        <row r="9">
          <cell r="A9" t="str">
            <v>A</v>
          </cell>
        </row>
      </sheetData>
      <sheetData sheetId="29444">
        <row r="9">
          <cell r="A9" t="str">
            <v>A</v>
          </cell>
        </row>
      </sheetData>
      <sheetData sheetId="29445">
        <row r="9">
          <cell r="A9" t="str">
            <v>A</v>
          </cell>
        </row>
      </sheetData>
      <sheetData sheetId="29446">
        <row r="9">
          <cell r="A9" t="str">
            <v>A</v>
          </cell>
        </row>
      </sheetData>
      <sheetData sheetId="29447">
        <row r="9">
          <cell r="A9" t="str">
            <v>A</v>
          </cell>
        </row>
      </sheetData>
      <sheetData sheetId="29448">
        <row r="9">
          <cell r="A9" t="str">
            <v>A</v>
          </cell>
        </row>
      </sheetData>
      <sheetData sheetId="29449">
        <row r="9">
          <cell r="A9" t="str">
            <v>A</v>
          </cell>
        </row>
      </sheetData>
      <sheetData sheetId="29450">
        <row r="9">
          <cell r="A9" t="str">
            <v>A</v>
          </cell>
        </row>
      </sheetData>
      <sheetData sheetId="29451">
        <row r="9">
          <cell r="A9" t="str">
            <v>A</v>
          </cell>
        </row>
      </sheetData>
      <sheetData sheetId="29452">
        <row r="9">
          <cell r="A9" t="str">
            <v>A</v>
          </cell>
        </row>
      </sheetData>
      <sheetData sheetId="29453">
        <row r="9">
          <cell r="A9" t="str">
            <v>A</v>
          </cell>
        </row>
      </sheetData>
      <sheetData sheetId="29454">
        <row r="9">
          <cell r="A9" t="str">
            <v>A</v>
          </cell>
        </row>
      </sheetData>
      <sheetData sheetId="29455">
        <row r="9">
          <cell r="A9" t="str">
            <v>A</v>
          </cell>
        </row>
      </sheetData>
      <sheetData sheetId="29456">
        <row r="9">
          <cell r="A9" t="str">
            <v>A</v>
          </cell>
        </row>
      </sheetData>
      <sheetData sheetId="29457">
        <row r="9">
          <cell r="A9" t="str">
            <v>A</v>
          </cell>
        </row>
      </sheetData>
      <sheetData sheetId="29458">
        <row r="9">
          <cell r="A9" t="str">
            <v>A</v>
          </cell>
        </row>
      </sheetData>
      <sheetData sheetId="29459">
        <row r="9">
          <cell r="A9" t="str">
            <v>A</v>
          </cell>
        </row>
      </sheetData>
      <sheetData sheetId="29460">
        <row r="9">
          <cell r="A9" t="str">
            <v>A</v>
          </cell>
        </row>
      </sheetData>
      <sheetData sheetId="29461">
        <row r="9">
          <cell r="A9" t="str">
            <v>A</v>
          </cell>
        </row>
      </sheetData>
      <sheetData sheetId="29462">
        <row r="9">
          <cell r="A9" t="str">
            <v>A</v>
          </cell>
        </row>
      </sheetData>
      <sheetData sheetId="29463">
        <row r="9">
          <cell r="A9" t="str">
            <v>A</v>
          </cell>
        </row>
      </sheetData>
      <sheetData sheetId="29464">
        <row r="9">
          <cell r="A9" t="str">
            <v>A</v>
          </cell>
        </row>
      </sheetData>
      <sheetData sheetId="29465">
        <row r="9">
          <cell r="A9" t="str">
            <v>A</v>
          </cell>
        </row>
      </sheetData>
      <sheetData sheetId="29466">
        <row r="9">
          <cell r="A9" t="str">
            <v>A</v>
          </cell>
        </row>
      </sheetData>
      <sheetData sheetId="29467">
        <row r="9">
          <cell r="A9" t="str">
            <v>A</v>
          </cell>
        </row>
      </sheetData>
      <sheetData sheetId="29468">
        <row r="9">
          <cell r="A9" t="str">
            <v>A</v>
          </cell>
        </row>
      </sheetData>
      <sheetData sheetId="29469">
        <row r="9">
          <cell r="A9" t="str">
            <v>A</v>
          </cell>
        </row>
      </sheetData>
      <sheetData sheetId="29470">
        <row r="9">
          <cell r="A9" t="str">
            <v>A</v>
          </cell>
        </row>
      </sheetData>
      <sheetData sheetId="29471">
        <row r="9">
          <cell r="A9" t="str">
            <v>A</v>
          </cell>
        </row>
      </sheetData>
      <sheetData sheetId="29472">
        <row r="9">
          <cell r="A9" t="str">
            <v>A</v>
          </cell>
        </row>
      </sheetData>
      <sheetData sheetId="29473">
        <row r="9">
          <cell r="A9" t="str">
            <v>A</v>
          </cell>
        </row>
      </sheetData>
      <sheetData sheetId="29474">
        <row r="9">
          <cell r="A9" t="str">
            <v>A</v>
          </cell>
        </row>
      </sheetData>
      <sheetData sheetId="29475">
        <row r="9">
          <cell r="A9" t="str">
            <v>A</v>
          </cell>
        </row>
      </sheetData>
      <sheetData sheetId="29476">
        <row r="9">
          <cell r="A9" t="str">
            <v>A</v>
          </cell>
        </row>
      </sheetData>
      <sheetData sheetId="29477">
        <row r="9">
          <cell r="A9" t="str">
            <v>A</v>
          </cell>
        </row>
      </sheetData>
      <sheetData sheetId="29478">
        <row r="9">
          <cell r="A9" t="str">
            <v>A</v>
          </cell>
        </row>
      </sheetData>
      <sheetData sheetId="29479">
        <row r="9">
          <cell r="A9" t="str">
            <v>A</v>
          </cell>
        </row>
      </sheetData>
      <sheetData sheetId="29480">
        <row r="9">
          <cell r="A9" t="str">
            <v>A</v>
          </cell>
        </row>
      </sheetData>
      <sheetData sheetId="29481">
        <row r="9">
          <cell r="A9" t="str">
            <v>A</v>
          </cell>
        </row>
      </sheetData>
      <sheetData sheetId="29482">
        <row r="9">
          <cell r="A9" t="str">
            <v>A</v>
          </cell>
        </row>
      </sheetData>
      <sheetData sheetId="29483">
        <row r="9">
          <cell r="A9" t="str">
            <v>A</v>
          </cell>
        </row>
      </sheetData>
      <sheetData sheetId="29484">
        <row r="9">
          <cell r="A9" t="str">
            <v>A</v>
          </cell>
        </row>
      </sheetData>
      <sheetData sheetId="29485">
        <row r="9">
          <cell r="A9" t="str">
            <v>A</v>
          </cell>
        </row>
      </sheetData>
      <sheetData sheetId="29486">
        <row r="9">
          <cell r="A9" t="str">
            <v>A</v>
          </cell>
        </row>
      </sheetData>
      <sheetData sheetId="29487">
        <row r="9">
          <cell r="A9" t="str">
            <v>A</v>
          </cell>
        </row>
      </sheetData>
      <sheetData sheetId="29488">
        <row r="9">
          <cell r="A9" t="str">
            <v>A</v>
          </cell>
        </row>
      </sheetData>
      <sheetData sheetId="29489">
        <row r="9">
          <cell r="A9" t="str">
            <v>A</v>
          </cell>
        </row>
      </sheetData>
      <sheetData sheetId="29490">
        <row r="9">
          <cell r="A9" t="str">
            <v>A</v>
          </cell>
        </row>
      </sheetData>
      <sheetData sheetId="29491">
        <row r="9">
          <cell r="A9" t="str">
            <v>A</v>
          </cell>
        </row>
      </sheetData>
      <sheetData sheetId="29492">
        <row r="9">
          <cell r="A9" t="str">
            <v>A</v>
          </cell>
        </row>
      </sheetData>
      <sheetData sheetId="29493">
        <row r="9">
          <cell r="A9" t="str">
            <v>A</v>
          </cell>
        </row>
      </sheetData>
      <sheetData sheetId="29494">
        <row r="9">
          <cell r="A9" t="str">
            <v>A</v>
          </cell>
        </row>
      </sheetData>
      <sheetData sheetId="29495">
        <row r="9">
          <cell r="A9" t="str">
            <v>A</v>
          </cell>
        </row>
      </sheetData>
      <sheetData sheetId="29496">
        <row r="9">
          <cell r="A9" t="str">
            <v>A</v>
          </cell>
        </row>
      </sheetData>
      <sheetData sheetId="29497">
        <row r="9">
          <cell r="A9" t="str">
            <v>A</v>
          </cell>
        </row>
      </sheetData>
      <sheetData sheetId="29498">
        <row r="9">
          <cell r="A9" t="str">
            <v>A</v>
          </cell>
        </row>
      </sheetData>
      <sheetData sheetId="29499">
        <row r="9">
          <cell r="A9" t="str">
            <v>A</v>
          </cell>
        </row>
      </sheetData>
      <sheetData sheetId="29500">
        <row r="9">
          <cell r="A9" t="str">
            <v>A</v>
          </cell>
        </row>
      </sheetData>
      <sheetData sheetId="29501" refreshError="1"/>
      <sheetData sheetId="29502">
        <row r="9">
          <cell r="A9" t="str">
            <v>A</v>
          </cell>
        </row>
      </sheetData>
      <sheetData sheetId="29503">
        <row r="9">
          <cell r="A9" t="str">
            <v>A</v>
          </cell>
        </row>
      </sheetData>
      <sheetData sheetId="29504">
        <row r="9">
          <cell r="A9" t="str">
            <v>A</v>
          </cell>
        </row>
      </sheetData>
      <sheetData sheetId="29505">
        <row r="9">
          <cell r="A9" t="str">
            <v>A</v>
          </cell>
        </row>
      </sheetData>
      <sheetData sheetId="29506">
        <row r="9">
          <cell r="A9" t="str">
            <v>A</v>
          </cell>
        </row>
      </sheetData>
      <sheetData sheetId="29507">
        <row r="9">
          <cell r="A9" t="str">
            <v>A</v>
          </cell>
        </row>
      </sheetData>
      <sheetData sheetId="29508">
        <row r="9">
          <cell r="A9" t="str">
            <v>A</v>
          </cell>
        </row>
      </sheetData>
      <sheetData sheetId="29509">
        <row r="9">
          <cell r="A9" t="str">
            <v>A</v>
          </cell>
        </row>
      </sheetData>
      <sheetData sheetId="29510">
        <row r="9">
          <cell r="A9" t="str">
            <v>A</v>
          </cell>
        </row>
      </sheetData>
      <sheetData sheetId="29511">
        <row r="9">
          <cell r="A9" t="str">
            <v>A</v>
          </cell>
        </row>
      </sheetData>
      <sheetData sheetId="29512">
        <row r="9">
          <cell r="A9" t="str">
            <v>A</v>
          </cell>
        </row>
      </sheetData>
      <sheetData sheetId="29513">
        <row r="9">
          <cell r="A9" t="str">
            <v>A</v>
          </cell>
        </row>
      </sheetData>
      <sheetData sheetId="29514">
        <row r="9">
          <cell r="A9" t="str">
            <v>A</v>
          </cell>
        </row>
      </sheetData>
      <sheetData sheetId="29515">
        <row r="9">
          <cell r="A9" t="str">
            <v>A</v>
          </cell>
        </row>
      </sheetData>
      <sheetData sheetId="29516">
        <row r="9">
          <cell r="A9" t="str">
            <v>A</v>
          </cell>
        </row>
      </sheetData>
      <sheetData sheetId="29517">
        <row r="9">
          <cell r="A9" t="str">
            <v>A</v>
          </cell>
        </row>
      </sheetData>
      <sheetData sheetId="29518">
        <row r="9">
          <cell r="A9" t="str">
            <v>A</v>
          </cell>
        </row>
      </sheetData>
      <sheetData sheetId="29519">
        <row r="9">
          <cell r="A9" t="str">
            <v>A</v>
          </cell>
        </row>
      </sheetData>
      <sheetData sheetId="29520">
        <row r="9">
          <cell r="A9" t="str">
            <v>A</v>
          </cell>
        </row>
      </sheetData>
      <sheetData sheetId="29521">
        <row r="9">
          <cell r="A9" t="str">
            <v>A</v>
          </cell>
        </row>
      </sheetData>
      <sheetData sheetId="29522">
        <row r="9">
          <cell r="A9" t="str">
            <v>A</v>
          </cell>
        </row>
      </sheetData>
      <sheetData sheetId="29523">
        <row r="9">
          <cell r="A9" t="str">
            <v>A</v>
          </cell>
        </row>
      </sheetData>
      <sheetData sheetId="29524">
        <row r="9">
          <cell r="A9" t="str">
            <v>A</v>
          </cell>
        </row>
      </sheetData>
      <sheetData sheetId="29525" refreshError="1"/>
      <sheetData sheetId="29526">
        <row r="9">
          <cell r="A9" t="str">
            <v>A</v>
          </cell>
        </row>
      </sheetData>
      <sheetData sheetId="29527">
        <row r="9">
          <cell r="A9" t="str">
            <v>A</v>
          </cell>
        </row>
      </sheetData>
      <sheetData sheetId="29528">
        <row r="9">
          <cell r="A9" t="str">
            <v>A</v>
          </cell>
        </row>
      </sheetData>
      <sheetData sheetId="29529">
        <row r="9">
          <cell r="A9" t="str">
            <v>A</v>
          </cell>
        </row>
      </sheetData>
      <sheetData sheetId="29530">
        <row r="9">
          <cell r="A9" t="str">
            <v>A</v>
          </cell>
        </row>
      </sheetData>
      <sheetData sheetId="29531">
        <row r="9">
          <cell r="A9" t="str">
            <v>A</v>
          </cell>
        </row>
      </sheetData>
      <sheetData sheetId="29532">
        <row r="9">
          <cell r="A9" t="str">
            <v>A</v>
          </cell>
        </row>
      </sheetData>
      <sheetData sheetId="29533">
        <row r="9">
          <cell r="A9" t="str">
            <v>A</v>
          </cell>
        </row>
      </sheetData>
      <sheetData sheetId="29534">
        <row r="9">
          <cell r="A9" t="str">
            <v>A</v>
          </cell>
        </row>
      </sheetData>
      <sheetData sheetId="29535">
        <row r="9">
          <cell r="A9" t="str">
            <v>A</v>
          </cell>
        </row>
      </sheetData>
      <sheetData sheetId="29536">
        <row r="9">
          <cell r="A9" t="str">
            <v>A</v>
          </cell>
        </row>
      </sheetData>
      <sheetData sheetId="29537">
        <row r="9">
          <cell r="A9" t="str">
            <v>A</v>
          </cell>
        </row>
      </sheetData>
      <sheetData sheetId="29538" refreshError="1"/>
      <sheetData sheetId="29539" refreshError="1"/>
      <sheetData sheetId="29540" refreshError="1"/>
      <sheetData sheetId="29541" refreshError="1"/>
      <sheetData sheetId="29542" refreshError="1"/>
      <sheetData sheetId="29543" refreshError="1"/>
      <sheetData sheetId="29544" refreshError="1"/>
      <sheetData sheetId="29545" refreshError="1"/>
      <sheetData sheetId="29546" refreshError="1"/>
      <sheetData sheetId="29547" refreshError="1"/>
      <sheetData sheetId="29548" refreshError="1"/>
      <sheetData sheetId="29549" refreshError="1"/>
      <sheetData sheetId="29550" refreshError="1"/>
      <sheetData sheetId="29551" refreshError="1"/>
      <sheetData sheetId="29552" refreshError="1"/>
      <sheetData sheetId="29553" refreshError="1"/>
      <sheetData sheetId="29554">
        <row r="9">
          <cell r="A9" t="str">
            <v>A</v>
          </cell>
        </row>
      </sheetData>
      <sheetData sheetId="29555">
        <row r="9">
          <cell r="A9" t="str">
            <v>A</v>
          </cell>
        </row>
      </sheetData>
      <sheetData sheetId="29556">
        <row r="9">
          <cell r="A9" t="str">
            <v>A</v>
          </cell>
        </row>
      </sheetData>
      <sheetData sheetId="29557">
        <row r="9">
          <cell r="A9" t="str">
            <v>A</v>
          </cell>
        </row>
      </sheetData>
      <sheetData sheetId="29558">
        <row r="9">
          <cell r="A9" t="str">
            <v>A</v>
          </cell>
        </row>
      </sheetData>
      <sheetData sheetId="29559">
        <row r="9">
          <cell r="A9" t="str">
            <v>A</v>
          </cell>
        </row>
      </sheetData>
      <sheetData sheetId="29560">
        <row r="9">
          <cell r="A9" t="str">
            <v>A</v>
          </cell>
        </row>
      </sheetData>
      <sheetData sheetId="29561">
        <row r="9">
          <cell r="A9" t="str">
            <v>A</v>
          </cell>
        </row>
      </sheetData>
      <sheetData sheetId="29562">
        <row r="9">
          <cell r="A9" t="str">
            <v>A</v>
          </cell>
        </row>
      </sheetData>
      <sheetData sheetId="29563">
        <row r="9">
          <cell r="A9" t="str">
            <v>A</v>
          </cell>
        </row>
      </sheetData>
      <sheetData sheetId="29564">
        <row r="9">
          <cell r="A9" t="str">
            <v>A</v>
          </cell>
        </row>
      </sheetData>
      <sheetData sheetId="29565">
        <row r="9">
          <cell r="A9" t="str">
            <v>A</v>
          </cell>
        </row>
      </sheetData>
      <sheetData sheetId="29566">
        <row r="9">
          <cell r="A9" t="str">
            <v>A</v>
          </cell>
        </row>
      </sheetData>
      <sheetData sheetId="29567">
        <row r="9">
          <cell r="A9" t="str">
            <v>A</v>
          </cell>
        </row>
      </sheetData>
      <sheetData sheetId="29568">
        <row r="9">
          <cell r="A9" t="str">
            <v>A</v>
          </cell>
        </row>
      </sheetData>
      <sheetData sheetId="29569">
        <row r="9">
          <cell r="A9" t="str">
            <v>A</v>
          </cell>
        </row>
      </sheetData>
      <sheetData sheetId="29570">
        <row r="9">
          <cell r="A9" t="str">
            <v>A</v>
          </cell>
        </row>
      </sheetData>
      <sheetData sheetId="29571">
        <row r="9">
          <cell r="A9" t="str">
            <v>A</v>
          </cell>
        </row>
      </sheetData>
      <sheetData sheetId="29572">
        <row r="9">
          <cell r="A9" t="str">
            <v>A</v>
          </cell>
        </row>
      </sheetData>
      <sheetData sheetId="29573">
        <row r="9">
          <cell r="A9" t="str">
            <v>A</v>
          </cell>
        </row>
      </sheetData>
      <sheetData sheetId="29574">
        <row r="9">
          <cell r="A9" t="str">
            <v>A</v>
          </cell>
        </row>
      </sheetData>
      <sheetData sheetId="29575">
        <row r="9">
          <cell r="A9" t="str">
            <v>A</v>
          </cell>
        </row>
      </sheetData>
      <sheetData sheetId="29576">
        <row r="9">
          <cell r="A9" t="str">
            <v>A</v>
          </cell>
        </row>
      </sheetData>
      <sheetData sheetId="29577">
        <row r="9">
          <cell r="A9" t="str">
            <v>A</v>
          </cell>
        </row>
      </sheetData>
      <sheetData sheetId="29578">
        <row r="9">
          <cell r="A9" t="str">
            <v>A</v>
          </cell>
        </row>
      </sheetData>
      <sheetData sheetId="29579">
        <row r="9">
          <cell r="A9" t="str">
            <v>A</v>
          </cell>
        </row>
      </sheetData>
      <sheetData sheetId="29580">
        <row r="9">
          <cell r="A9" t="str">
            <v>A</v>
          </cell>
        </row>
      </sheetData>
      <sheetData sheetId="29581">
        <row r="9">
          <cell r="A9" t="str">
            <v>A</v>
          </cell>
        </row>
      </sheetData>
      <sheetData sheetId="29582">
        <row r="9">
          <cell r="A9" t="str">
            <v>A</v>
          </cell>
        </row>
      </sheetData>
      <sheetData sheetId="29583">
        <row r="9">
          <cell r="A9" t="str">
            <v>A</v>
          </cell>
        </row>
      </sheetData>
      <sheetData sheetId="29584">
        <row r="9">
          <cell r="A9" t="str">
            <v>A</v>
          </cell>
        </row>
      </sheetData>
      <sheetData sheetId="29585">
        <row r="9">
          <cell r="A9" t="str">
            <v>A</v>
          </cell>
        </row>
      </sheetData>
      <sheetData sheetId="29586">
        <row r="9">
          <cell r="A9" t="str">
            <v>A</v>
          </cell>
        </row>
      </sheetData>
      <sheetData sheetId="29587">
        <row r="9">
          <cell r="A9" t="str">
            <v>A</v>
          </cell>
        </row>
      </sheetData>
      <sheetData sheetId="29588" refreshError="1"/>
      <sheetData sheetId="29589" refreshError="1"/>
      <sheetData sheetId="29590" refreshError="1"/>
      <sheetData sheetId="29591" refreshError="1"/>
      <sheetData sheetId="29592" refreshError="1"/>
      <sheetData sheetId="29593" refreshError="1"/>
      <sheetData sheetId="29594" refreshError="1"/>
      <sheetData sheetId="29595" refreshError="1"/>
      <sheetData sheetId="29596" refreshError="1"/>
      <sheetData sheetId="29597" refreshError="1"/>
      <sheetData sheetId="29598" refreshError="1"/>
      <sheetData sheetId="29599" refreshError="1"/>
      <sheetData sheetId="29600" refreshError="1"/>
      <sheetData sheetId="29601" refreshError="1"/>
      <sheetData sheetId="29602" refreshError="1"/>
      <sheetData sheetId="29603" refreshError="1"/>
      <sheetData sheetId="29604" refreshError="1"/>
      <sheetData sheetId="29605" refreshError="1"/>
      <sheetData sheetId="29606" refreshError="1"/>
      <sheetData sheetId="29607" refreshError="1"/>
      <sheetData sheetId="29608" refreshError="1"/>
      <sheetData sheetId="29609" refreshError="1"/>
      <sheetData sheetId="29610" refreshError="1"/>
      <sheetData sheetId="29611" refreshError="1"/>
      <sheetData sheetId="29612" refreshError="1"/>
      <sheetData sheetId="29613">
        <row r="9">
          <cell r="A9" t="str">
            <v>A</v>
          </cell>
        </row>
      </sheetData>
      <sheetData sheetId="29614">
        <row r="9">
          <cell r="A9" t="str">
            <v>A</v>
          </cell>
        </row>
      </sheetData>
      <sheetData sheetId="29615">
        <row r="9">
          <cell r="A9" t="str">
            <v>A</v>
          </cell>
        </row>
      </sheetData>
      <sheetData sheetId="29616">
        <row r="9">
          <cell r="A9" t="str">
            <v>A</v>
          </cell>
        </row>
      </sheetData>
      <sheetData sheetId="29617">
        <row r="9">
          <cell r="A9" t="str">
            <v>A</v>
          </cell>
        </row>
      </sheetData>
      <sheetData sheetId="29618">
        <row r="9">
          <cell r="A9" t="str">
            <v>A</v>
          </cell>
        </row>
      </sheetData>
      <sheetData sheetId="29619">
        <row r="9">
          <cell r="A9" t="str">
            <v>A</v>
          </cell>
        </row>
      </sheetData>
      <sheetData sheetId="29620">
        <row r="9">
          <cell r="A9" t="str">
            <v>A</v>
          </cell>
        </row>
      </sheetData>
      <sheetData sheetId="29621">
        <row r="9">
          <cell r="A9" t="str">
            <v>A</v>
          </cell>
        </row>
      </sheetData>
      <sheetData sheetId="29622">
        <row r="9">
          <cell r="A9" t="str">
            <v>A</v>
          </cell>
        </row>
      </sheetData>
      <sheetData sheetId="29623">
        <row r="9">
          <cell r="A9" t="str">
            <v>A</v>
          </cell>
        </row>
      </sheetData>
      <sheetData sheetId="29624">
        <row r="9">
          <cell r="A9" t="str">
            <v>A</v>
          </cell>
        </row>
      </sheetData>
      <sheetData sheetId="29625">
        <row r="9">
          <cell r="A9" t="str">
            <v>A</v>
          </cell>
        </row>
      </sheetData>
      <sheetData sheetId="29626">
        <row r="9">
          <cell r="A9" t="str">
            <v>A</v>
          </cell>
        </row>
      </sheetData>
      <sheetData sheetId="29627">
        <row r="9">
          <cell r="A9" t="str">
            <v>A</v>
          </cell>
        </row>
      </sheetData>
      <sheetData sheetId="29628">
        <row r="9">
          <cell r="A9" t="str">
            <v>A</v>
          </cell>
        </row>
      </sheetData>
      <sheetData sheetId="29629">
        <row r="9">
          <cell r="A9" t="str">
            <v>A</v>
          </cell>
        </row>
      </sheetData>
      <sheetData sheetId="29630">
        <row r="9">
          <cell r="A9" t="str">
            <v>A</v>
          </cell>
        </row>
      </sheetData>
      <sheetData sheetId="29631">
        <row r="9">
          <cell r="A9" t="str">
            <v>A</v>
          </cell>
        </row>
      </sheetData>
      <sheetData sheetId="29632">
        <row r="9">
          <cell r="A9" t="str">
            <v>A</v>
          </cell>
        </row>
      </sheetData>
      <sheetData sheetId="29633">
        <row r="9">
          <cell r="A9" t="str">
            <v>A</v>
          </cell>
        </row>
      </sheetData>
      <sheetData sheetId="29634">
        <row r="9">
          <cell r="A9" t="str">
            <v>A</v>
          </cell>
        </row>
      </sheetData>
      <sheetData sheetId="29635">
        <row r="9">
          <cell r="A9" t="str">
            <v>A</v>
          </cell>
        </row>
      </sheetData>
      <sheetData sheetId="29636" refreshError="1"/>
      <sheetData sheetId="29637" refreshError="1"/>
      <sheetData sheetId="29638" refreshError="1"/>
      <sheetData sheetId="29639" refreshError="1"/>
      <sheetData sheetId="29640" refreshError="1"/>
      <sheetData sheetId="29641" refreshError="1"/>
      <sheetData sheetId="29642" refreshError="1"/>
      <sheetData sheetId="29643" refreshError="1"/>
      <sheetData sheetId="29644" refreshError="1"/>
      <sheetData sheetId="29645" refreshError="1"/>
      <sheetData sheetId="29646" refreshError="1"/>
      <sheetData sheetId="29647" refreshError="1"/>
      <sheetData sheetId="29648" refreshError="1"/>
      <sheetData sheetId="29649" refreshError="1"/>
      <sheetData sheetId="29650" refreshError="1"/>
      <sheetData sheetId="29651" refreshError="1"/>
      <sheetData sheetId="29652" refreshError="1"/>
      <sheetData sheetId="29653" refreshError="1"/>
      <sheetData sheetId="29654" refreshError="1"/>
      <sheetData sheetId="29655" refreshError="1"/>
      <sheetData sheetId="29656" refreshError="1"/>
      <sheetData sheetId="29657" refreshError="1"/>
      <sheetData sheetId="29658" refreshError="1"/>
      <sheetData sheetId="29659" refreshError="1"/>
      <sheetData sheetId="29660" refreshError="1"/>
      <sheetData sheetId="29661" refreshError="1"/>
      <sheetData sheetId="29662" refreshError="1"/>
      <sheetData sheetId="29663" refreshError="1"/>
      <sheetData sheetId="29664" refreshError="1"/>
      <sheetData sheetId="29665" refreshError="1"/>
      <sheetData sheetId="29666" refreshError="1"/>
      <sheetData sheetId="29667" refreshError="1"/>
      <sheetData sheetId="29668" refreshError="1"/>
      <sheetData sheetId="29669" refreshError="1"/>
      <sheetData sheetId="29670" refreshError="1"/>
      <sheetData sheetId="29671" refreshError="1"/>
      <sheetData sheetId="29672" refreshError="1"/>
      <sheetData sheetId="29673" refreshError="1"/>
      <sheetData sheetId="29674" refreshError="1"/>
      <sheetData sheetId="29675" refreshError="1"/>
      <sheetData sheetId="29676">
        <row r="9">
          <cell r="A9" t="str">
            <v>A</v>
          </cell>
        </row>
      </sheetData>
      <sheetData sheetId="29677">
        <row r="9">
          <cell r="A9" t="str">
            <v>A</v>
          </cell>
        </row>
      </sheetData>
      <sheetData sheetId="29678">
        <row r="9">
          <cell r="A9" t="str">
            <v>A</v>
          </cell>
        </row>
      </sheetData>
      <sheetData sheetId="29679">
        <row r="9">
          <cell r="A9" t="str">
            <v>A</v>
          </cell>
        </row>
      </sheetData>
      <sheetData sheetId="29680">
        <row r="9">
          <cell r="A9" t="str">
            <v>A</v>
          </cell>
        </row>
      </sheetData>
      <sheetData sheetId="29681">
        <row r="9">
          <cell r="A9" t="str">
            <v>A</v>
          </cell>
        </row>
      </sheetData>
      <sheetData sheetId="29682">
        <row r="9">
          <cell r="A9" t="str">
            <v>A</v>
          </cell>
        </row>
      </sheetData>
      <sheetData sheetId="29683">
        <row r="9">
          <cell r="A9" t="str">
            <v>A</v>
          </cell>
        </row>
      </sheetData>
      <sheetData sheetId="29684">
        <row r="9">
          <cell r="A9" t="str">
            <v>A</v>
          </cell>
        </row>
      </sheetData>
      <sheetData sheetId="29685">
        <row r="9">
          <cell r="A9" t="str">
            <v>A</v>
          </cell>
        </row>
      </sheetData>
      <sheetData sheetId="29686">
        <row r="9">
          <cell r="A9" t="str">
            <v>A</v>
          </cell>
        </row>
      </sheetData>
      <sheetData sheetId="29687">
        <row r="9">
          <cell r="A9" t="str">
            <v>A</v>
          </cell>
        </row>
      </sheetData>
      <sheetData sheetId="29688">
        <row r="9">
          <cell r="A9" t="str">
            <v>A</v>
          </cell>
        </row>
      </sheetData>
      <sheetData sheetId="29689">
        <row r="9">
          <cell r="A9" t="str">
            <v>A</v>
          </cell>
        </row>
      </sheetData>
      <sheetData sheetId="29690">
        <row r="9">
          <cell r="A9" t="str">
            <v>A</v>
          </cell>
        </row>
      </sheetData>
      <sheetData sheetId="29691">
        <row r="9">
          <cell r="A9" t="str">
            <v>A</v>
          </cell>
        </row>
      </sheetData>
      <sheetData sheetId="29692">
        <row r="9">
          <cell r="A9" t="str">
            <v>A</v>
          </cell>
        </row>
      </sheetData>
      <sheetData sheetId="29693">
        <row r="9">
          <cell r="A9" t="str">
            <v>A</v>
          </cell>
        </row>
      </sheetData>
      <sheetData sheetId="29694">
        <row r="9">
          <cell r="A9" t="str">
            <v>A</v>
          </cell>
        </row>
      </sheetData>
      <sheetData sheetId="29695">
        <row r="9">
          <cell r="A9" t="str">
            <v>A</v>
          </cell>
        </row>
      </sheetData>
      <sheetData sheetId="29696">
        <row r="9">
          <cell r="A9" t="str">
            <v>A</v>
          </cell>
        </row>
      </sheetData>
      <sheetData sheetId="29697">
        <row r="9">
          <cell r="A9" t="str">
            <v>A</v>
          </cell>
        </row>
      </sheetData>
      <sheetData sheetId="29698">
        <row r="9">
          <cell r="A9" t="str">
            <v>A</v>
          </cell>
        </row>
      </sheetData>
      <sheetData sheetId="29699">
        <row r="9">
          <cell r="A9" t="str">
            <v>A</v>
          </cell>
        </row>
      </sheetData>
      <sheetData sheetId="29700">
        <row r="9">
          <cell r="A9" t="str">
            <v>A</v>
          </cell>
        </row>
      </sheetData>
      <sheetData sheetId="29701">
        <row r="9">
          <cell r="A9" t="str">
            <v>A</v>
          </cell>
        </row>
      </sheetData>
      <sheetData sheetId="29702">
        <row r="9">
          <cell r="A9" t="str">
            <v>A</v>
          </cell>
        </row>
      </sheetData>
      <sheetData sheetId="29703">
        <row r="9">
          <cell r="A9" t="str">
            <v>A</v>
          </cell>
        </row>
      </sheetData>
      <sheetData sheetId="29704">
        <row r="9">
          <cell r="A9" t="str">
            <v>A</v>
          </cell>
        </row>
      </sheetData>
      <sheetData sheetId="29705">
        <row r="9">
          <cell r="A9" t="str">
            <v>A</v>
          </cell>
        </row>
      </sheetData>
      <sheetData sheetId="29706">
        <row r="9">
          <cell r="A9" t="str">
            <v>A</v>
          </cell>
        </row>
      </sheetData>
      <sheetData sheetId="29707">
        <row r="9">
          <cell r="A9" t="str">
            <v>A</v>
          </cell>
        </row>
      </sheetData>
      <sheetData sheetId="29708">
        <row r="9">
          <cell r="A9" t="str">
            <v>A</v>
          </cell>
        </row>
      </sheetData>
      <sheetData sheetId="29709">
        <row r="9">
          <cell r="A9" t="str">
            <v>A</v>
          </cell>
        </row>
      </sheetData>
      <sheetData sheetId="29710">
        <row r="9">
          <cell r="A9" t="str">
            <v>A</v>
          </cell>
        </row>
      </sheetData>
      <sheetData sheetId="29711">
        <row r="9">
          <cell r="A9" t="str">
            <v>A</v>
          </cell>
        </row>
      </sheetData>
      <sheetData sheetId="29712">
        <row r="9">
          <cell r="A9" t="str">
            <v>A</v>
          </cell>
        </row>
      </sheetData>
      <sheetData sheetId="29713">
        <row r="9">
          <cell r="A9" t="str">
            <v>A</v>
          </cell>
        </row>
      </sheetData>
      <sheetData sheetId="29714">
        <row r="9">
          <cell r="A9" t="str">
            <v>A</v>
          </cell>
        </row>
      </sheetData>
      <sheetData sheetId="29715">
        <row r="9">
          <cell r="A9" t="str">
            <v>A</v>
          </cell>
        </row>
      </sheetData>
      <sheetData sheetId="29716">
        <row r="9">
          <cell r="A9" t="str">
            <v>A</v>
          </cell>
        </row>
      </sheetData>
      <sheetData sheetId="29717">
        <row r="9">
          <cell r="A9" t="str">
            <v>A</v>
          </cell>
        </row>
      </sheetData>
      <sheetData sheetId="29718">
        <row r="9">
          <cell r="A9" t="str">
            <v>A</v>
          </cell>
        </row>
      </sheetData>
      <sheetData sheetId="29719">
        <row r="9">
          <cell r="A9" t="str">
            <v>A</v>
          </cell>
        </row>
      </sheetData>
      <sheetData sheetId="29720">
        <row r="9">
          <cell r="A9" t="str">
            <v>A</v>
          </cell>
        </row>
      </sheetData>
      <sheetData sheetId="29721">
        <row r="9">
          <cell r="A9" t="str">
            <v>A</v>
          </cell>
        </row>
      </sheetData>
      <sheetData sheetId="29722">
        <row r="9">
          <cell r="A9" t="str">
            <v>A</v>
          </cell>
        </row>
      </sheetData>
      <sheetData sheetId="29723">
        <row r="9">
          <cell r="A9" t="str">
            <v>A</v>
          </cell>
        </row>
      </sheetData>
      <sheetData sheetId="29724">
        <row r="9">
          <cell r="A9" t="str">
            <v>A</v>
          </cell>
        </row>
      </sheetData>
      <sheetData sheetId="29725">
        <row r="9">
          <cell r="A9" t="str">
            <v>A</v>
          </cell>
        </row>
      </sheetData>
      <sheetData sheetId="29726">
        <row r="9">
          <cell r="A9" t="str">
            <v>A</v>
          </cell>
        </row>
      </sheetData>
      <sheetData sheetId="29727">
        <row r="9">
          <cell r="A9" t="str">
            <v>A</v>
          </cell>
        </row>
      </sheetData>
      <sheetData sheetId="29728">
        <row r="9">
          <cell r="A9" t="str">
            <v>A</v>
          </cell>
        </row>
      </sheetData>
      <sheetData sheetId="29729">
        <row r="9">
          <cell r="A9" t="str">
            <v>A</v>
          </cell>
        </row>
      </sheetData>
      <sheetData sheetId="29730">
        <row r="9">
          <cell r="A9" t="str">
            <v>A</v>
          </cell>
        </row>
      </sheetData>
      <sheetData sheetId="29731">
        <row r="9">
          <cell r="A9" t="str">
            <v>A</v>
          </cell>
        </row>
      </sheetData>
      <sheetData sheetId="29732">
        <row r="9">
          <cell r="A9" t="str">
            <v>A</v>
          </cell>
        </row>
      </sheetData>
      <sheetData sheetId="29733">
        <row r="9">
          <cell r="A9" t="str">
            <v>A</v>
          </cell>
        </row>
      </sheetData>
      <sheetData sheetId="29734">
        <row r="9">
          <cell r="A9" t="str">
            <v>A</v>
          </cell>
        </row>
      </sheetData>
      <sheetData sheetId="29735">
        <row r="9">
          <cell r="A9" t="str">
            <v>A</v>
          </cell>
        </row>
      </sheetData>
      <sheetData sheetId="29736">
        <row r="9">
          <cell r="A9" t="str">
            <v>A</v>
          </cell>
        </row>
      </sheetData>
      <sheetData sheetId="29737">
        <row r="9">
          <cell r="A9" t="str">
            <v>A</v>
          </cell>
        </row>
      </sheetData>
      <sheetData sheetId="29738">
        <row r="9">
          <cell r="A9" t="str">
            <v>A</v>
          </cell>
        </row>
      </sheetData>
      <sheetData sheetId="29739">
        <row r="9">
          <cell r="A9" t="str">
            <v>A</v>
          </cell>
        </row>
      </sheetData>
      <sheetData sheetId="29740" refreshError="1"/>
      <sheetData sheetId="29741">
        <row r="9">
          <cell r="A9" t="str">
            <v>A</v>
          </cell>
        </row>
      </sheetData>
      <sheetData sheetId="29742">
        <row r="9">
          <cell r="A9" t="str">
            <v>A</v>
          </cell>
        </row>
      </sheetData>
      <sheetData sheetId="29743">
        <row r="9">
          <cell r="A9" t="str">
            <v>A</v>
          </cell>
        </row>
      </sheetData>
      <sheetData sheetId="29744">
        <row r="9">
          <cell r="A9" t="str">
            <v>A</v>
          </cell>
        </row>
      </sheetData>
      <sheetData sheetId="29745">
        <row r="9">
          <cell r="A9" t="str">
            <v>A</v>
          </cell>
        </row>
      </sheetData>
      <sheetData sheetId="29746" refreshError="1"/>
      <sheetData sheetId="29747">
        <row r="9">
          <cell r="A9" t="str">
            <v>A</v>
          </cell>
        </row>
      </sheetData>
      <sheetData sheetId="29748">
        <row r="9">
          <cell r="A9" t="str">
            <v>A</v>
          </cell>
        </row>
      </sheetData>
      <sheetData sheetId="29749">
        <row r="9">
          <cell r="A9" t="str">
            <v>A</v>
          </cell>
        </row>
      </sheetData>
      <sheetData sheetId="29750">
        <row r="9">
          <cell r="A9" t="str">
            <v>A</v>
          </cell>
        </row>
      </sheetData>
      <sheetData sheetId="29751">
        <row r="9">
          <cell r="A9" t="str">
            <v>A</v>
          </cell>
        </row>
      </sheetData>
      <sheetData sheetId="29752">
        <row r="9">
          <cell r="A9" t="str">
            <v>A</v>
          </cell>
        </row>
      </sheetData>
      <sheetData sheetId="29753">
        <row r="9">
          <cell r="A9" t="str">
            <v>A</v>
          </cell>
        </row>
      </sheetData>
      <sheetData sheetId="29754">
        <row r="9">
          <cell r="A9" t="str">
            <v>A</v>
          </cell>
        </row>
      </sheetData>
      <sheetData sheetId="29755">
        <row r="9">
          <cell r="A9" t="str">
            <v>A</v>
          </cell>
        </row>
      </sheetData>
      <sheetData sheetId="29756">
        <row r="9">
          <cell r="A9" t="str">
            <v>A</v>
          </cell>
        </row>
      </sheetData>
      <sheetData sheetId="29757">
        <row r="9">
          <cell r="A9" t="str">
            <v>A</v>
          </cell>
        </row>
      </sheetData>
      <sheetData sheetId="29758">
        <row r="9">
          <cell r="A9" t="str">
            <v>A</v>
          </cell>
        </row>
      </sheetData>
      <sheetData sheetId="29759">
        <row r="9">
          <cell r="A9" t="str">
            <v>A</v>
          </cell>
        </row>
      </sheetData>
      <sheetData sheetId="29760">
        <row r="9">
          <cell r="A9" t="str">
            <v>A</v>
          </cell>
        </row>
      </sheetData>
      <sheetData sheetId="29761">
        <row r="9">
          <cell r="A9" t="str">
            <v>A</v>
          </cell>
        </row>
      </sheetData>
      <sheetData sheetId="29762">
        <row r="9">
          <cell r="A9" t="str">
            <v>A</v>
          </cell>
        </row>
      </sheetData>
      <sheetData sheetId="29763">
        <row r="9">
          <cell r="A9" t="str">
            <v>A</v>
          </cell>
        </row>
      </sheetData>
      <sheetData sheetId="29764">
        <row r="9">
          <cell r="A9" t="str">
            <v>A</v>
          </cell>
        </row>
      </sheetData>
      <sheetData sheetId="29765">
        <row r="9">
          <cell r="A9" t="str">
            <v>A</v>
          </cell>
        </row>
      </sheetData>
      <sheetData sheetId="29766">
        <row r="9">
          <cell r="A9" t="str">
            <v>A</v>
          </cell>
        </row>
      </sheetData>
      <sheetData sheetId="29767">
        <row r="9">
          <cell r="A9" t="str">
            <v>A</v>
          </cell>
        </row>
      </sheetData>
      <sheetData sheetId="29768" refreshError="1"/>
      <sheetData sheetId="29769">
        <row r="9">
          <cell r="A9" t="str">
            <v>A</v>
          </cell>
        </row>
      </sheetData>
      <sheetData sheetId="29770">
        <row r="9">
          <cell r="A9" t="str">
            <v>A</v>
          </cell>
        </row>
      </sheetData>
      <sheetData sheetId="29771">
        <row r="9">
          <cell r="A9" t="str">
            <v>A</v>
          </cell>
        </row>
      </sheetData>
      <sheetData sheetId="29772" refreshError="1"/>
      <sheetData sheetId="29773" refreshError="1"/>
      <sheetData sheetId="29774" refreshError="1"/>
      <sheetData sheetId="29775" refreshError="1"/>
      <sheetData sheetId="29776">
        <row r="9">
          <cell r="A9" t="str">
            <v>A</v>
          </cell>
        </row>
      </sheetData>
      <sheetData sheetId="29777">
        <row r="9">
          <cell r="A9" t="str">
            <v>A</v>
          </cell>
        </row>
      </sheetData>
      <sheetData sheetId="29778">
        <row r="9">
          <cell r="A9" t="str">
            <v>A</v>
          </cell>
        </row>
      </sheetData>
      <sheetData sheetId="29779" refreshError="1"/>
      <sheetData sheetId="29780" refreshError="1"/>
      <sheetData sheetId="29781" refreshError="1"/>
      <sheetData sheetId="29782">
        <row r="9">
          <cell r="A9" t="str">
            <v>A</v>
          </cell>
        </row>
      </sheetData>
      <sheetData sheetId="29783" refreshError="1"/>
      <sheetData sheetId="29784" refreshError="1"/>
      <sheetData sheetId="29785" refreshError="1"/>
      <sheetData sheetId="29786" refreshError="1"/>
      <sheetData sheetId="29787" refreshError="1"/>
      <sheetData sheetId="29788" refreshError="1"/>
      <sheetData sheetId="29789" refreshError="1"/>
      <sheetData sheetId="29790" refreshError="1"/>
      <sheetData sheetId="29791" refreshError="1"/>
      <sheetData sheetId="29792" refreshError="1"/>
      <sheetData sheetId="29793" refreshError="1"/>
      <sheetData sheetId="29794" refreshError="1"/>
      <sheetData sheetId="29795" refreshError="1"/>
      <sheetData sheetId="29796" refreshError="1"/>
      <sheetData sheetId="29797" refreshError="1"/>
      <sheetData sheetId="29798" refreshError="1"/>
      <sheetData sheetId="29799" refreshError="1"/>
      <sheetData sheetId="29800" refreshError="1"/>
      <sheetData sheetId="29801" refreshError="1"/>
      <sheetData sheetId="29802" refreshError="1"/>
      <sheetData sheetId="29803" refreshError="1"/>
      <sheetData sheetId="29804" refreshError="1"/>
      <sheetData sheetId="29805" refreshError="1"/>
      <sheetData sheetId="29806" refreshError="1"/>
      <sheetData sheetId="29807" refreshError="1"/>
      <sheetData sheetId="29808" refreshError="1"/>
      <sheetData sheetId="29809" refreshError="1"/>
      <sheetData sheetId="29810" refreshError="1"/>
      <sheetData sheetId="29811" refreshError="1"/>
      <sheetData sheetId="29812" refreshError="1"/>
      <sheetData sheetId="29813" refreshError="1"/>
      <sheetData sheetId="29814" refreshError="1"/>
      <sheetData sheetId="29815" refreshError="1"/>
      <sheetData sheetId="29816" refreshError="1"/>
      <sheetData sheetId="29817" refreshError="1"/>
      <sheetData sheetId="29818" refreshError="1"/>
      <sheetData sheetId="29819" refreshError="1"/>
      <sheetData sheetId="29820" refreshError="1"/>
      <sheetData sheetId="29821" refreshError="1"/>
      <sheetData sheetId="29822" refreshError="1"/>
      <sheetData sheetId="29823" refreshError="1"/>
      <sheetData sheetId="29824" refreshError="1"/>
      <sheetData sheetId="29825" refreshError="1"/>
      <sheetData sheetId="29826" refreshError="1"/>
      <sheetData sheetId="29827" refreshError="1"/>
      <sheetData sheetId="29828" refreshError="1"/>
      <sheetData sheetId="29829" refreshError="1"/>
      <sheetData sheetId="29830" refreshError="1"/>
      <sheetData sheetId="29831" refreshError="1"/>
      <sheetData sheetId="29832" refreshError="1"/>
      <sheetData sheetId="29833" refreshError="1"/>
      <sheetData sheetId="29834" refreshError="1"/>
      <sheetData sheetId="29835" refreshError="1"/>
      <sheetData sheetId="29836" refreshError="1"/>
      <sheetData sheetId="29837" refreshError="1"/>
      <sheetData sheetId="29838" refreshError="1"/>
      <sheetData sheetId="29839" refreshError="1"/>
      <sheetData sheetId="29840" refreshError="1"/>
      <sheetData sheetId="29841" refreshError="1"/>
      <sheetData sheetId="29842" refreshError="1"/>
      <sheetData sheetId="29843" refreshError="1"/>
      <sheetData sheetId="29844" refreshError="1"/>
      <sheetData sheetId="29845" refreshError="1"/>
      <sheetData sheetId="29846" refreshError="1"/>
      <sheetData sheetId="29847" refreshError="1"/>
      <sheetData sheetId="29848" refreshError="1"/>
      <sheetData sheetId="29849" refreshError="1"/>
      <sheetData sheetId="29850" refreshError="1"/>
      <sheetData sheetId="29851" refreshError="1"/>
      <sheetData sheetId="29852" refreshError="1"/>
      <sheetData sheetId="29853" refreshError="1"/>
      <sheetData sheetId="29854" refreshError="1"/>
      <sheetData sheetId="29855" refreshError="1"/>
      <sheetData sheetId="29856">
        <row r="9">
          <cell r="A9" t="str">
            <v>A</v>
          </cell>
        </row>
      </sheetData>
      <sheetData sheetId="29857" refreshError="1"/>
      <sheetData sheetId="29858" refreshError="1"/>
      <sheetData sheetId="29859" refreshError="1"/>
      <sheetData sheetId="29860">
        <row r="9">
          <cell r="A9" t="str">
            <v>A</v>
          </cell>
        </row>
      </sheetData>
      <sheetData sheetId="29861">
        <row r="9">
          <cell r="A9" t="str">
            <v>A</v>
          </cell>
        </row>
      </sheetData>
      <sheetData sheetId="29862">
        <row r="9">
          <cell r="A9" t="str">
            <v>A</v>
          </cell>
        </row>
      </sheetData>
      <sheetData sheetId="29863">
        <row r="9">
          <cell r="A9" t="str">
            <v>A</v>
          </cell>
        </row>
      </sheetData>
      <sheetData sheetId="29864">
        <row r="9">
          <cell r="A9" t="str">
            <v>A</v>
          </cell>
        </row>
      </sheetData>
      <sheetData sheetId="29865">
        <row r="9">
          <cell r="A9" t="str">
            <v>A</v>
          </cell>
        </row>
      </sheetData>
      <sheetData sheetId="29866">
        <row r="9">
          <cell r="A9" t="str">
            <v>A</v>
          </cell>
        </row>
      </sheetData>
      <sheetData sheetId="29867">
        <row r="9">
          <cell r="A9" t="str">
            <v>A</v>
          </cell>
        </row>
      </sheetData>
      <sheetData sheetId="29868">
        <row r="9">
          <cell r="A9" t="str">
            <v>A</v>
          </cell>
        </row>
      </sheetData>
      <sheetData sheetId="29869">
        <row r="9">
          <cell r="A9" t="str">
            <v>A</v>
          </cell>
        </row>
      </sheetData>
      <sheetData sheetId="29870">
        <row r="9">
          <cell r="A9" t="str">
            <v>A</v>
          </cell>
        </row>
      </sheetData>
      <sheetData sheetId="29871">
        <row r="9">
          <cell r="A9" t="str">
            <v>A</v>
          </cell>
        </row>
      </sheetData>
      <sheetData sheetId="29872">
        <row r="9">
          <cell r="A9" t="str">
            <v>A</v>
          </cell>
        </row>
      </sheetData>
      <sheetData sheetId="29873">
        <row r="9">
          <cell r="A9" t="str">
            <v>A</v>
          </cell>
        </row>
      </sheetData>
      <sheetData sheetId="29874">
        <row r="9">
          <cell r="A9" t="str">
            <v>A</v>
          </cell>
        </row>
      </sheetData>
      <sheetData sheetId="29875">
        <row r="9">
          <cell r="A9" t="str">
            <v>A</v>
          </cell>
        </row>
      </sheetData>
      <sheetData sheetId="29876">
        <row r="9">
          <cell r="A9" t="str">
            <v>A</v>
          </cell>
        </row>
      </sheetData>
      <sheetData sheetId="29877">
        <row r="9">
          <cell r="A9" t="str">
            <v>A</v>
          </cell>
        </row>
      </sheetData>
      <sheetData sheetId="29878">
        <row r="9">
          <cell r="A9" t="str">
            <v>A</v>
          </cell>
        </row>
      </sheetData>
      <sheetData sheetId="29879">
        <row r="9">
          <cell r="A9" t="str">
            <v>A</v>
          </cell>
        </row>
      </sheetData>
      <sheetData sheetId="29880">
        <row r="9">
          <cell r="A9" t="str">
            <v>A</v>
          </cell>
        </row>
      </sheetData>
      <sheetData sheetId="29881">
        <row r="9">
          <cell r="A9" t="str">
            <v>A</v>
          </cell>
        </row>
      </sheetData>
      <sheetData sheetId="29882">
        <row r="9">
          <cell r="A9" t="str">
            <v>A</v>
          </cell>
        </row>
      </sheetData>
      <sheetData sheetId="29883">
        <row r="9">
          <cell r="A9" t="str">
            <v>A</v>
          </cell>
        </row>
      </sheetData>
      <sheetData sheetId="29884">
        <row r="9">
          <cell r="A9" t="str">
            <v>A</v>
          </cell>
        </row>
      </sheetData>
      <sheetData sheetId="29885">
        <row r="9">
          <cell r="A9" t="str">
            <v>A</v>
          </cell>
        </row>
      </sheetData>
      <sheetData sheetId="29886">
        <row r="9">
          <cell r="A9" t="str">
            <v>A</v>
          </cell>
        </row>
      </sheetData>
      <sheetData sheetId="29887">
        <row r="9">
          <cell r="A9" t="str">
            <v>A</v>
          </cell>
        </row>
      </sheetData>
      <sheetData sheetId="29888">
        <row r="9">
          <cell r="A9" t="str">
            <v>A</v>
          </cell>
        </row>
      </sheetData>
      <sheetData sheetId="29889">
        <row r="9">
          <cell r="A9" t="str">
            <v>A</v>
          </cell>
        </row>
      </sheetData>
      <sheetData sheetId="29890">
        <row r="9">
          <cell r="A9" t="str">
            <v>A</v>
          </cell>
        </row>
      </sheetData>
      <sheetData sheetId="29891">
        <row r="9">
          <cell r="A9" t="str">
            <v>A</v>
          </cell>
        </row>
      </sheetData>
      <sheetData sheetId="29892">
        <row r="9">
          <cell r="A9" t="str">
            <v>A</v>
          </cell>
        </row>
      </sheetData>
      <sheetData sheetId="29893">
        <row r="9">
          <cell r="A9" t="str">
            <v>A</v>
          </cell>
        </row>
      </sheetData>
      <sheetData sheetId="29894">
        <row r="9">
          <cell r="A9" t="str">
            <v>A</v>
          </cell>
        </row>
      </sheetData>
      <sheetData sheetId="29895">
        <row r="9">
          <cell r="A9" t="str">
            <v>A</v>
          </cell>
        </row>
      </sheetData>
      <sheetData sheetId="29896">
        <row r="9">
          <cell r="A9" t="str">
            <v>A</v>
          </cell>
        </row>
      </sheetData>
      <sheetData sheetId="29897">
        <row r="9">
          <cell r="A9" t="str">
            <v>A</v>
          </cell>
        </row>
      </sheetData>
      <sheetData sheetId="29898">
        <row r="9">
          <cell r="A9" t="str">
            <v>A</v>
          </cell>
        </row>
      </sheetData>
      <sheetData sheetId="29899">
        <row r="9">
          <cell r="A9" t="str">
            <v>A</v>
          </cell>
        </row>
      </sheetData>
      <sheetData sheetId="29900">
        <row r="9">
          <cell r="A9" t="str">
            <v>A</v>
          </cell>
        </row>
      </sheetData>
      <sheetData sheetId="29901">
        <row r="9">
          <cell r="A9" t="str">
            <v>A</v>
          </cell>
        </row>
      </sheetData>
      <sheetData sheetId="29902">
        <row r="9">
          <cell r="A9" t="str">
            <v>A</v>
          </cell>
        </row>
      </sheetData>
      <sheetData sheetId="29903">
        <row r="9">
          <cell r="A9" t="str">
            <v>A</v>
          </cell>
        </row>
      </sheetData>
      <sheetData sheetId="29904">
        <row r="9">
          <cell r="A9" t="str">
            <v>A</v>
          </cell>
        </row>
      </sheetData>
      <sheetData sheetId="29905">
        <row r="9">
          <cell r="A9" t="str">
            <v>A</v>
          </cell>
        </row>
      </sheetData>
      <sheetData sheetId="29906">
        <row r="9">
          <cell r="A9" t="str">
            <v>A</v>
          </cell>
        </row>
      </sheetData>
      <sheetData sheetId="29907">
        <row r="9">
          <cell r="A9" t="str">
            <v>A</v>
          </cell>
        </row>
      </sheetData>
      <sheetData sheetId="29908">
        <row r="9">
          <cell r="A9" t="str">
            <v>A</v>
          </cell>
        </row>
      </sheetData>
      <sheetData sheetId="29909">
        <row r="9">
          <cell r="A9" t="str">
            <v>A</v>
          </cell>
        </row>
      </sheetData>
      <sheetData sheetId="29910">
        <row r="9">
          <cell r="A9" t="str">
            <v>A</v>
          </cell>
        </row>
      </sheetData>
      <sheetData sheetId="29911">
        <row r="9">
          <cell r="A9" t="str">
            <v>A</v>
          </cell>
        </row>
      </sheetData>
      <sheetData sheetId="29912">
        <row r="9">
          <cell r="A9" t="str">
            <v>A</v>
          </cell>
        </row>
      </sheetData>
      <sheetData sheetId="29913">
        <row r="9">
          <cell r="A9" t="str">
            <v>A</v>
          </cell>
        </row>
      </sheetData>
      <sheetData sheetId="29914">
        <row r="9">
          <cell r="A9" t="str">
            <v>A</v>
          </cell>
        </row>
      </sheetData>
      <sheetData sheetId="29915">
        <row r="9">
          <cell r="A9" t="str">
            <v>A</v>
          </cell>
        </row>
      </sheetData>
      <sheetData sheetId="29916">
        <row r="9">
          <cell r="A9" t="str">
            <v>A</v>
          </cell>
        </row>
      </sheetData>
      <sheetData sheetId="29917">
        <row r="9">
          <cell r="A9" t="str">
            <v>A</v>
          </cell>
        </row>
      </sheetData>
      <sheetData sheetId="29918">
        <row r="9">
          <cell r="A9" t="str">
            <v>A</v>
          </cell>
        </row>
      </sheetData>
      <sheetData sheetId="29919">
        <row r="9">
          <cell r="A9" t="str">
            <v>A</v>
          </cell>
        </row>
      </sheetData>
      <sheetData sheetId="29920">
        <row r="9">
          <cell r="A9" t="str">
            <v>A</v>
          </cell>
        </row>
      </sheetData>
      <sheetData sheetId="29921">
        <row r="9">
          <cell r="A9" t="str">
            <v>A</v>
          </cell>
        </row>
      </sheetData>
      <sheetData sheetId="29922">
        <row r="9">
          <cell r="A9" t="str">
            <v>A</v>
          </cell>
        </row>
      </sheetData>
      <sheetData sheetId="29923">
        <row r="9">
          <cell r="A9" t="str">
            <v>A</v>
          </cell>
        </row>
      </sheetData>
      <sheetData sheetId="29924">
        <row r="9">
          <cell r="A9" t="str">
            <v>A</v>
          </cell>
        </row>
      </sheetData>
      <sheetData sheetId="29925">
        <row r="9">
          <cell r="A9" t="str">
            <v>A</v>
          </cell>
        </row>
      </sheetData>
      <sheetData sheetId="29926">
        <row r="9">
          <cell r="A9" t="str">
            <v>A</v>
          </cell>
        </row>
      </sheetData>
      <sheetData sheetId="29927">
        <row r="9">
          <cell r="A9" t="str">
            <v>A</v>
          </cell>
        </row>
      </sheetData>
      <sheetData sheetId="29928">
        <row r="9">
          <cell r="A9" t="str">
            <v>A</v>
          </cell>
        </row>
      </sheetData>
      <sheetData sheetId="29929">
        <row r="9">
          <cell r="A9" t="str">
            <v>A</v>
          </cell>
        </row>
      </sheetData>
      <sheetData sheetId="29930">
        <row r="9">
          <cell r="A9" t="str">
            <v>A</v>
          </cell>
        </row>
      </sheetData>
      <sheetData sheetId="29931">
        <row r="9">
          <cell r="A9" t="str">
            <v>A</v>
          </cell>
        </row>
      </sheetData>
      <sheetData sheetId="29932" refreshError="1"/>
      <sheetData sheetId="29933" refreshError="1"/>
      <sheetData sheetId="29934">
        <row r="9">
          <cell r="A9" t="str">
            <v>A</v>
          </cell>
        </row>
      </sheetData>
      <sheetData sheetId="29935">
        <row r="9">
          <cell r="A9" t="str">
            <v>A</v>
          </cell>
        </row>
      </sheetData>
      <sheetData sheetId="29936">
        <row r="9">
          <cell r="A9" t="str">
            <v>A</v>
          </cell>
        </row>
      </sheetData>
      <sheetData sheetId="29937">
        <row r="9">
          <cell r="A9" t="str">
            <v>A</v>
          </cell>
        </row>
      </sheetData>
      <sheetData sheetId="29938">
        <row r="9">
          <cell r="A9" t="str">
            <v>A</v>
          </cell>
        </row>
      </sheetData>
      <sheetData sheetId="29939">
        <row r="9">
          <cell r="A9" t="str">
            <v>A</v>
          </cell>
        </row>
      </sheetData>
      <sheetData sheetId="29940">
        <row r="9">
          <cell r="A9" t="str">
            <v>A</v>
          </cell>
        </row>
      </sheetData>
      <sheetData sheetId="29941">
        <row r="9">
          <cell r="A9" t="str">
            <v>A</v>
          </cell>
        </row>
      </sheetData>
      <sheetData sheetId="29942">
        <row r="9">
          <cell r="A9" t="str">
            <v>A</v>
          </cell>
        </row>
      </sheetData>
      <sheetData sheetId="29943">
        <row r="9">
          <cell r="A9" t="str">
            <v>A</v>
          </cell>
        </row>
      </sheetData>
      <sheetData sheetId="29944">
        <row r="9">
          <cell r="A9" t="str">
            <v>A</v>
          </cell>
        </row>
      </sheetData>
      <sheetData sheetId="29945">
        <row r="9">
          <cell r="A9" t="str">
            <v>A</v>
          </cell>
        </row>
      </sheetData>
      <sheetData sheetId="29946">
        <row r="9">
          <cell r="A9" t="str">
            <v>A</v>
          </cell>
        </row>
      </sheetData>
      <sheetData sheetId="29947">
        <row r="9">
          <cell r="A9" t="str">
            <v>A</v>
          </cell>
        </row>
      </sheetData>
      <sheetData sheetId="29948">
        <row r="9">
          <cell r="A9" t="str">
            <v>A</v>
          </cell>
        </row>
      </sheetData>
      <sheetData sheetId="29949">
        <row r="9">
          <cell r="A9" t="str">
            <v>A</v>
          </cell>
        </row>
      </sheetData>
      <sheetData sheetId="29950">
        <row r="9">
          <cell r="A9" t="str">
            <v>A</v>
          </cell>
        </row>
      </sheetData>
      <sheetData sheetId="29951">
        <row r="9">
          <cell r="A9" t="str">
            <v>A</v>
          </cell>
        </row>
      </sheetData>
      <sheetData sheetId="29952">
        <row r="9">
          <cell r="A9" t="str">
            <v>A</v>
          </cell>
        </row>
      </sheetData>
      <sheetData sheetId="29953">
        <row r="9">
          <cell r="A9" t="str">
            <v>A</v>
          </cell>
        </row>
      </sheetData>
      <sheetData sheetId="29954">
        <row r="9">
          <cell r="A9" t="str">
            <v>A</v>
          </cell>
        </row>
      </sheetData>
      <sheetData sheetId="29955">
        <row r="9">
          <cell r="A9" t="str">
            <v>A</v>
          </cell>
        </row>
      </sheetData>
      <sheetData sheetId="29956">
        <row r="9">
          <cell r="A9" t="str">
            <v>A</v>
          </cell>
        </row>
      </sheetData>
      <sheetData sheetId="29957">
        <row r="9">
          <cell r="A9" t="str">
            <v>A</v>
          </cell>
        </row>
      </sheetData>
      <sheetData sheetId="29958">
        <row r="9">
          <cell r="A9" t="str">
            <v>A</v>
          </cell>
        </row>
      </sheetData>
      <sheetData sheetId="29959">
        <row r="9">
          <cell r="A9" t="str">
            <v>A</v>
          </cell>
        </row>
      </sheetData>
      <sheetData sheetId="29960">
        <row r="9">
          <cell r="A9" t="str">
            <v>A</v>
          </cell>
        </row>
      </sheetData>
      <sheetData sheetId="29961">
        <row r="9">
          <cell r="A9" t="str">
            <v>A</v>
          </cell>
        </row>
      </sheetData>
      <sheetData sheetId="29962">
        <row r="9">
          <cell r="A9" t="str">
            <v>A</v>
          </cell>
        </row>
      </sheetData>
      <sheetData sheetId="29963">
        <row r="9">
          <cell r="A9" t="str">
            <v>A</v>
          </cell>
        </row>
      </sheetData>
      <sheetData sheetId="29964">
        <row r="9">
          <cell r="A9" t="str">
            <v>A</v>
          </cell>
        </row>
      </sheetData>
      <sheetData sheetId="29965">
        <row r="9">
          <cell r="A9" t="str">
            <v>A</v>
          </cell>
        </row>
      </sheetData>
      <sheetData sheetId="29966">
        <row r="9">
          <cell r="A9" t="str">
            <v>A</v>
          </cell>
        </row>
      </sheetData>
      <sheetData sheetId="29967">
        <row r="9">
          <cell r="A9" t="str">
            <v>A</v>
          </cell>
        </row>
      </sheetData>
      <sheetData sheetId="29968">
        <row r="9">
          <cell r="A9" t="str">
            <v>A</v>
          </cell>
        </row>
      </sheetData>
      <sheetData sheetId="29969">
        <row r="9">
          <cell r="A9" t="str">
            <v>A</v>
          </cell>
        </row>
      </sheetData>
      <sheetData sheetId="29970">
        <row r="9">
          <cell r="A9" t="str">
            <v>A</v>
          </cell>
        </row>
      </sheetData>
      <sheetData sheetId="29971">
        <row r="9">
          <cell r="A9" t="str">
            <v>A</v>
          </cell>
        </row>
      </sheetData>
      <sheetData sheetId="29972">
        <row r="9">
          <cell r="A9" t="str">
            <v>A</v>
          </cell>
        </row>
      </sheetData>
      <sheetData sheetId="29973">
        <row r="9">
          <cell r="A9" t="str">
            <v>A</v>
          </cell>
        </row>
      </sheetData>
      <sheetData sheetId="29974">
        <row r="9">
          <cell r="A9" t="str">
            <v>A</v>
          </cell>
        </row>
      </sheetData>
      <sheetData sheetId="29975">
        <row r="9">
          <cell r="A9" t="str">
            <v>A</v>
          </cell>
        </row>
      </sheetData>
      <sheetData sheetId="29976">
        <row r="9">
          <cell r="A9" t="str">
            <v>A</v>
          </cell>
        </row>
      </sheetData>
      <sheetData sheetId="29977">
        <row r="9">
          <cell r="A9" t="str">
            <v>A</v>
          </cell>
        </row>
      </sheetData>
      <sheetData sheetId="29978">
        <row r="9">
          <cell r="A9" t="str">
            <v>A</v>
          </cell>
        </row>
      </sheetData>
      <sheetData sheetId="29979">
        <row r="9">
          <cell r="A9" t="str">
            <v>A</v>
          </cell>
        </row>
      </sheetData>
      <sheetData sheetId="29980">
        <row r="9">
          <cell r="A9" t="str">
            <v>A</v>
          </cell>
        </row>
      </sheetData>
      <sheetData sheetId="29981">
        <row r="9">
          <cell r="A9" t="str">
            <v>A</v>
          </cell>
        </row>
      </sheetData>
      <sheetData sheetId="29982">
        <row r="9">
          <cell r="A9" t="str">
            <v>A</v>
          </cell>
        </row>
      </sheetData>
      <sheetData sheetId="29983">
        <row r="9">
          <cell r="A9" t="str">
            <v>A</v>
          </cell>
        </row>
      </sheetData>
      <sheetData sheetId="29984">
        <row r="9">
          <cell r="A9" t="str">
            <v>A</v>
          </cell>
        </row>
      </sheetData>
      <sheetData sheetId="29985">
        <row r="9">
          <cell r="A9" t="str">
            <v>A</v>
          </cell>
        </row>
      </sheetData>
      <sheetData sheetId="29986">
        <row r="9">
          <cell r="A9" t="str">
            <v>A</v>
          </cell>
        </row>
      </sheetData>
      <sheetData sheetId="29987">
        <row r="9">
          <cell r="A9" t="str">
            <v>A</v>
          </cell>
        </row>
      </sheetData>
      <sheetData sheetId="29988">
        <row r="9">
          <cell r="A9" t="str">
            <v>A</v>
          </cell>
        </row>
      </sheetData>
      <sheetData sheetId="29989">
        <row r="9">
          <cell r="A9" t="str">
            <v>A</v>
          </cell>
        </row>
      </sheetData>
      <sheetData sheetId="29990">
        <row r="9">
          <cell r="A9" t="str">
            <v>A</v>
          </cell>
        </row>
      </sheetData>
      <sheetData sheetId="29991">
        <row r="9">
          <cell r="A9" t="str">
            <v>A</v>
          </cell>
        </row>
      </sheetData>
      <sheetData sheetId="29992">
        <row r="9">
          <cell r="A9" t="str">
            <v>A</v>
          </cell>
        </row>
      </sheetData>
      <sheetData sheetId="29993">
        <row r="9">
          <cell r="A9" t="str">
            <v>A</v>
          </cell>
        </row>
      </sheetData>
      <sheetData sheetId="29994">
        <row r="9">
          <cell r="A9" t="str">
            <v>A</v>
          </cell>
        </row>
      </sheetData>
      <sheetData sheetId="29995">
        <row r="9">
          <cell r="A9" t="str">
            <v>A</v>
          </cell>
        </row>
      </sheetData>
      <sheetData sheetId="29996">
        <row r="9">
          <cell r="A9" t="str">
            <v>A</v>
          </cell>
        </row>
      </sheetData>
      <sheetData sheetId="29997">
        <row r="9">
          <cell r="A9" t="str">
            <v>A</v>
          </cell>
        </row>
      </sheetData>
      <sheetData sheetId="29998">
        <row r="9">
          <cell r="A9" t="str">
            <v>A</v>
          </cell>
        </row>
      </sheetData>
      <sheetData sheetId="29999">
        <row r="9">
          <cell r="A9" t="str">
            <v>A</v>
          </cell>
        </row>
      </sheetData>
      <sheetData sheetId="30000">
        <row r="9">
          <cell r="A9" t="str">
            <v>A</v>
          </cell>
        </row>
      </sheetData>
      <sheetData sheetId="30001">
        <row r="9">
          <cell r="A9" t="str">
            <v>A</v>
          </cell>
        </row>
      </sheetData>
      <sheetData sheetId="30002">
        <row r="9">
          <cell r="A9" t="str">
            <v>A</v>
          </cell>
        </row>
      </sheetData>
      <sheetData sheetId="30003">
        <row r="9">
          <cell r="A9" t="str">
            <v>A</v>
          </cell>
        </row>
      </sheetData>
      <sheetData sheetId="30004">
        <row r="9">
          <cell r="A9" t="str">
            <v>A</v>
          </cell>
        </row>
      </sheetData>
      <sheetData sheetId="30005">
        <row r="9">
          <cell r="A9" t="str">
            <v>A</v>
          </cell>
        </row>
      </sheetData>
      <sheetData sheetId="30006">
        <row r="9">
          <cell r="A9" t="str">
            <v>A</v>
          </cell>
        </row>
      </sheetData>
      <sheetData sheetId="30007">
        <row r="9">
          <cell r="A9" t="str">
            <v>A</v>
          </cell>
        </row>
      </sheetData>
      <sheetData sheetId="30008">
        <row r="9">
          <cell r="A9" t="str">
            <v>A</v>
          </cell>
        </row>
      </sheetData>
      <sheetData sheetId="30009">
        <row r="9">
          <cell r="A9" t="str">
            <v>A</v>
          </cell>
        </row>
      </sheetData>
      <sheetData sheetId="30010">
        <row r="9">
          <cell r="A9" t="str">
            <v>A</v>
          </cell>
        </row>
      </sheetData>
      <sheetData sheetId="30011">
        <row r="9">
          <cell r="A9" t="str">
            <v>A</v>
          </cell>
        </row>
      </sheetData>
      <sheetData sheetId="30012">
        <row r="9">
          <cell r="A9" t="str">
            <v>A</v>
          </cell>
        </row>
      </sheetData>
      <sheetData sheetId="30013" refreshError="1"/>
      <sheetData sheetId="30014" refreshError="1"/>
      <sheetData sheetId="30015" refreshError="1"/>
      <sheetData sheetId="30016" refreshError="1"/>
      <sheetData sheetId="30017" refreshError="1"/>
      <sheetData sheetId="30018" refreshError="1"/>
      <sheetData sheetId="30019">
        <row r="9">
          <cell r="A9" t="str">
            <v>A</v>
          </cell>
        </row>
      </sheetData>
      <sheetData sheetId="30020" refreshError="1"/>
      <sheetData sheetId="30021" refreshError="1"/>
      <sheetData sheetId="30022">
        <row r="9">
          <cell r="A9" t="str">
            <v>A</v>
          </cell>
        </row>
      </sheetData>
      <sheetData sheetId="30023">
        <row r="9">
          <cell r="A9" t="str">
            <v>A</v>
          </cell>
        </row>
      </sheetData>
      <sheetData sheetId="30024">
        <row r="9">
          <cell r="A9" t="str">
            <v>A</v>
          </cell>
        </row>
      </sheetData>
      <sheetData sheetId="30025">
        <row r="9">
          <cell r="A9" t="str">
            <v>A</v>
          </cell>
        </row>
      </sheetData>
      <sheetData sheetId="30026">
        <row r="9">
          <cell r="A9" t="str">
            <v>A</v>
          </cell>
        </row>
      </sheetData>
      <sheetData sheetId="30027">
        <row r="9">
          <cell r="A9" t="str">
            <v>A</v>
          </cell>
        </row>
      </sheetData>
      <sheetData sheetId="30028">
        <row r="9">
          <cell r="A9" t="str">
            <v>A</v>
          </cell>
        </row>
      </sheetData>
      <sheetData sheetId="30029">
        <row r="9">
          <cell r="A9" t="str">
            <v>A</v>
          </cell>
        </row>
      </sheetData>
      <sheetData sheetId="30030">
        <row r="9">
          <cell r="A9" t="str">
            <v>A</v>
          </cell>
        </row>
      </sheetData>
      <sheetData sheetId="30031">
        <row r="9">
          <cell r="A9" t="str">
            <v>A</v>
          </cell>
        </row>
      </sheetData>
      <sheetData sheetId="30032">
        <row r="9">
          <cell r="A9" t="str">
            <v>A</v>
          </cell>
        </row>
      </sheetData>
      <sheetData sheetId="30033">
        <row r="9">
          <cell r="A9" t="str">
            <v>A</v>
          </cell>
        </row>
      </sheetData>
      <sheetData sheetId="30034">
        <row r="9">
          <cell r="A9" t="str">
            <v>A</v>
          </cell>
        </row>
      </sheetData>
      <sheetData sheetId="30035">
        <row r="9">
          <cell r="A9" t="str">
            <v>A</v>
          </cell>
        </row>
      </sheetData>
      <sheetData sheetId="30036">
        <row r="9">
          <cell r="A9" t="str">
            <v>A</v>
          </cell>
        </row>
      </sheetData>
      <sheetData sheetId="30037">
        <row r="9">
          <cell r="A9" t="str">
            <v>A</v>
          </cell>
        </row>
      </sheetData>
      <sheetData sheetId="30038">
        <row r="9">
          <cell r="A9" t="str">
            <v>A</v>
          </cell>
        </row>
      </sheetData>
      <sheetData sheetId="30039" refreshError="1"/>
      <sheetData sheetId="30040" refreshError="1"/>
      <sheetData sheetId="30041">
        <row r="9">
          <cell r="A9" t="str">
            <v>A</v>
          </cell>
        </row>
      </sheetData>
      <sheetData sheetId="30042">
        <row r="9">
          <cell r="A9" t="str">
            <v>A</v>
          </cell>
        </row>
      </sheetData>
      <sheetData sheetId="30043">
        <row r="9">
          <cell r="A9" t="str">
            <v>A</v>
          </cell>
        </row>
      </sheetData>
      <sheetData sheetId="30044">
        <row r="9">
          <cell r="A9" t="str">
            <v>A</v>
          </cell>
        </row>
      </sheetData>
      <sheetData sheetId="30045">
        <row r="9">
          <cell r="A9" t="str">
            <v>A</v>
          </cell>
        </row>
      </sheetData>
      <sheetData sheetId="30046">
        <row r="9">
          <cell r="A9" t="str">
            <v>A</v>
          </cell>
        </row>
      </sheetData>
      <sheetData sheetId="30047">
        <row r="9">
          <cell r="A9" t="str">
            <v>A</v>
          </cell>
        </row>
      </sheetData>
      <sheetData sheetId="30048">
        <row r="9">
          <cell r="A9" t="str">
            <v>A</v>
          </cell>
        </row>
      </sheetData>
      <sheetData sheetId="30049">
        <row r="9">
          <cell r="A9" t="str">
            <v>A</v>
          </cell>
        </row>
      </sheetData>
      <sheetData sheetId="30050">
        <row r="9">
          <cell r="A9" t="str">
            <v>A</v>
          </cell>
        </row>
      </sheetData>
      <sheetData sheetId="30051">
        <row r="9">
          <cell r="A9" t="str">
            <v>A</v>
          </cell>
        </row>
      </sheetData>
      <sheetData sheetId="30052">
        <row r="9">
          <cell r="A9" t="str">
            <v>A</v>
          </cell>
        </row>
      </sheetData>
      <sheetData sheetId="30053">
        <row r="9">
          <cell r="A9" t="str">
            <v>A</v>
          </cell>
        </row>
      </sheetData>
      <sheetData sheetId="30054">
        <row r="9">
          <cell r="A9" t="str">
            <v>A</v>
          </cell>
        </row>
      </sheetData>
      <sheetData sheetId="30055">
        <row r="9">
          <cell r="A9" t="str">
            <v>A</v>
          </cell>
        </row>
      </sheetData>
      <sheetData sheetId="30056">
        <row r="9">
          <cell r="A9" t="str">
            <v>A</v>
          </cell>
        </row>
      </sheetData>
      <sheetData sheetId="30057">
        <row r="9">
          <cell r="A9" t="str">
            <v>A</v>
          </cell>
        </row>
      </sheetData>
      <sheetData sheetId="30058">
        <row r="9">
          <cell r="A9" t="str">
            <v>A</v>
          </cell>
        </row>
      </sheetData>
      <sheetData sheetId="30059">
        <row r="9">
          <cell r="A9" t="str">
            <v>A</v>
          </cell>
        </row>
      </sheetData>
      <sheetData sheetId="30060">
        <row r="9">
          <cell r="A9" t="str">
            <v>A</v>
          </cell>
        </row>
      </sheetData>
      <sheetData sheetId="30061">
        <row r="9">
          <cell r="A9" t="str">
            <v>A</v>
          </cell>
        </row>
      </sheetData>
      <sheetData sheetId="30062">
        <row r="9">
          <cell r="A9" t="str">
            <v>A</v>
          </cell>
        </row>
      </sheetData>
      <sheetData sheetId="30063">
        <row r="9">
          <cell r="A9" t="str">
            <v>A</v>
          </cell>
        </row>
      </sheetData>
      <sheetData sheetId="30064">
        <row r="9">
          <cell r="A9" t="str">
            <v>A</v>
          </cell>
        </row>
      </sheetData>
      <sheetData sheetId="30065">
        <row r="9">
          <cell r="A9" t="str">
            <v>A</v>
          </cell>
        </row>
      </sheetData>
      <sheetData sheetId="30066">
        <row r="9">
          <cell r="A9" t="str">
            <v>A</v>
          </cell>
        </row>
      </sheetData>
      <sheetData sheetId="30067">
        <row r="9">
          <cell r="A9" t="str">
            <v>A</v>
          </cell>
        </row>
      </sheetData>
      <sheetData sheetId="30068">
        <row r="9">
          <cell r="A9" t="str">
            <v>A</v>
          </cell>
        </row>
      </sheetData>
      <sheetData sheetId="30069">
        <row r="9">
          <cell r="A9" t="str">
            <v>A</v>
          </cell>
        </row>
      </sheetData>
      <sheetData sheetId="30070">
        <row r="9">
          <cell r="A9" t="str">
            <v>A</v>
          </cell>
        </row>
      </sheetData>
      <sheetData sheetId="30071">
        <row r="9">
          <cell r="A9" t="str">
            <v>A</v>
          </cell>
        </row>
      </sheetData>
      <sheetData sheetId="30072">
        <row r="9">
          <cell r="A9" t="str">
            <v>A</v>
          </cell>
        </row>
      </sheetData>
      <sheetData sheetId="30073">
        <row r="9">
          <cell r="A9" t="str">
            <v>A</v>
          </cell>
        </row>
      </sheetData>
      <sheetData sheetId="30074">
        <row r="9">
          <cell r="A9" t="str">
            <v>A</v>
          </cell>
        </row>
      </sheetData>
      <sheetData sheetId="30075">
        <row r="9">
          <cell r="A9" t="str">
            <v>A</v>
          </cell>
        </row>
      </sheetData>
      <sheetData sheetId="30076">
        <row r="9">
          <cell r="A9" t="str">
            <v>A</v>
          </cell>
        </row>
      </sheetData>
      <sheetData sheetId="30077">
        <row r="9">
          <cell r="A9" t="str">
            <v>A</v>
          </cell>
        </row>
      </sheetData>
      <sheetData sheetId="30078">
        <row r="9">
          <cell r="A9" t="str">
            <v>A</v>
          </cell>
        </row>
      </sheetData>
      <sheetData sheetId="30079">
        <row r="9">
          <cell r="A9" t="str">
            <v>A</v>
          </cell>
        </row>
      </sheetData>
      <sheetData sheetId="30080">
        <row r="9">
          <cell r="A9" t="str">
            <v>A</v>
          </cell>
        </row>
      </sheetData>
      <sheetData sheetId="30081">
        <row r="9">
          <cell r="A9" t="str">
            <v>A</v>
          </cell>
        </row>
      </sheetData>
      <sheetData sheetId="30082">
        <row r="9">
          <cell r="A9" t="str">
            <v>A</v>
          </cell>
        </row>
      </sheetData>
      <sheetData sheetId="30083">
        <row r="9">
          <cell r="A9" t="str">
            <v>A</v>
          </cell>
        </row>
      </sheetData>
      <sheetData sheetId="30084">
        <row r="9">
          <cell r="A9" t="str">
            <v>A</v>
          </cell>
        </row>
      </sheetData>
      <sheetData sheetId="30085">
        <row r="9">
          <cell r="A9" t="str">
            <v>A</v>
          </cell>
        </row>
      </sheetData>
      <sheetData sheetId="30086">
        <row r="9">
          <cell r="A9" t="str">
            <v>A</v>
          </cell>
        </row>
      </sheetData>
      <sheetData sheetId="30087">
        <row r="9">
          <cell r="A9" t="str">
            <v>A</v>
          </cell>
        </row>
      </sheetData>
      <sheetData sheetId="30088">
        <row r="9">
          <cell r="A9" t="str">
            <v>A</v>
          </cell>
        </row>
      </sheetData>
      <sheetData sheetId="30089">
        <row r="9">
          <cell r="A9" t="str">
            <v>A</v>
          </cell>
        </row>
      </sheetData>
      <sheetData sheetId="30090">
        <row r="9">
          <cell r="A9" t="str">
            <v>A</v>
          </cell>
        </row>
      </sheetData>
      <sheetData sheetId="30091">
        <row r="9">
          <cell r="A9" t="str">
            <v>A</v>
          </cell>
        </row>
      </sheetData>
      <sheetData sheetId="30092">
        <row r="9">
          <cell r="A9" t="str">
            <v>A</v>
          </cell>
        </row>
      </sheetData>
      <sheetData sheetId="30093">
        <row r="9">
          <cell r="A9" t="str">
            <v>A</v>
          </cell>
        </row>
      </sheetData>
      <sheetData sheetId="30094">
        <row r="9">
          <cell r="A9" t="str">
            <v>A</v>
          </cell>
        </row>
      </sheetData>
      <sheetData sheetId="30095">
        <row r="9">
          <cell r="A9" t="str">
            <v>A</v>
          </cell>
        </row>
      </sheetData>
      <sheetData sheetId="30096">
        <row r="9">
          <cell r="A9" t="str">
            <v>A</v>
          </cell>
        </row>
      </sheetData>
      <sheetData sheetId="30097">
        <row r="9">
          <cell r="A9" t="str">
            <v>A</v>
          </cell>
        </row>
      </sheetData>
      <sheetData sheetId="30098">
        <row r="9">
          <cell r="A9" t="str">
            <v>A</v>
          </cell>
        </row>
      </sheetData>
      <sheetData sheetId="30099">
        <row r="9">
          <cell r="A9" t="str">
            <v>A</v>
          </cell>
        </row>
      </sheetData>
      <sheetData sheetId="30100">
        <row r="9">
          <cell r="A9" t="str">
            <v>A</v>
          </cell>
        </row>
      </sheetData>
      <sheetData sheetId="30101">
        <row r="9">
          <cell r="A9" t="str">
            <v>A</v>
          </cell>
        </row>
      </sheetData>
      <sheetData sheetId="30102">
        <row r="9">
          <cell r="A9" t="str">
            <v>A</v>
          </cell>
        </row>
      </sheetData>
      <sheetData sheetId="30103">
        <row r="9">
          <cell r="A9" t="str">
            <v>A</v>
          </cell>
        </row>
      </sheetData>
      <sheetData sheetId="30104">
        <row r="9">
          <cell r="A9" t="str">
            <v>A</v>
          </cell>
        </row>
      </sheetData>
      <sheetData sheetId="30105">
        <row r="9">
          <cell r="A9" t="str">
            <v>A</v>
          </cell>
        </row>
      </sheetData>
      <sheetData sheetId="30106">
        <row r="9">
          <cell r="A9" t="str">
            <v>A</v>
          </cell>
        </row>
      </sheetData>
      <sheetData sheetId="30107">
        <row r="9">
          <cell r="A9" t="str">
            <v>A</v>
          </cell>
        </row>
      </sheetData>
      <sheetData sheetId="30108">
        <row r="9">
          <cell r="A9" t="str">
            <v>A</v>
          </cell>
        </row>
      </sheetData>
      <sheetData sheetId="30109">
        <row r="9">
          <cell r="A9" t="str">
            <v>A</v>
          </cell>
        </row>
      </sheetData>
      <sheetData sheetId="30110">
        <row r="9">
          <cell r="A9" t="str">
            <v>A</v>
          </cell>
        </row>
      </sheetData>
      <sheetData sheetId="30111">
        <row r="9">
          <cell r="A9" t="str">
            <v>A</v>
          </cell>
        </row>
      </sheetData>
      <sheetData sheetId="30112">
        <row r="9">
          <cell r="A9" t="str">
            <v>A</v>
          </cell>
        </row>
      </sheetData>
      <sheetData sheetId="30113">
        <row r="9">
          <cell r="A9" t="str">
            <v>A</v>
          </cell>
        </row>
      </sheetData>
      <sheetData sheetId="30114">
        <row r="9">
          <cell r="A9" t="str">
            <v>A</v>
          </cell>
        </row>
      </sheetData>
      <sheetData sheetId="30115">
        <row r="9">
          <cell r="A9" t="str">
            <v>A</v>
          </cell>
        </row>
      </sheetData>
      <sheetData sheetId="30116">
        <row r="9">
          <cell r="A9" t="str">
            <v>A</v>
          </cell>
        </row>
      </sheetData>
      <sheetData sheetId="30117">
        <row r="9">
          <cell r="A9" t="str">
            <v>A</v>
          </cell>
        </row>
      </sheetData>
      <sheetData sheetId="30118">
        <row r="9">
          <cell r="A9" t="str">
            <v>A</v>
          </cell>
        </row>
      </sheetData>
      <sheetData sheetId="30119">
        <row r="9">
          <cell r="A9" t="str">
            <v>A</v>
          </cell>
        </row>
      </sheetData>
      <sheetData sheetId="30120">
        <row r="9">
          <cell r="A9" t="str">
            <v>A</v>
          </cell>
        </row>
      </sheetData>
      <sheetData sheetId="30121">
        <row r="9">
          <cell r="A9" t="str">
            <v>A</v>
          </cell>
        </row>
      </sheetData>
      <sheetData sheetId="30122">
        <row r="9">
          <cell r="A9" t="str">
            <v>A</v>
          </cell>
        </row>
      </sheetData>
      <sheetData sheetId="30123">
        <row r="9">
          <cell r="A9" t="str">
            <v>A</v>
          </cell>
        </row>
      </sheetData>
      <sheetData sheetId="30124">
        <row r="9">
          <cell r="A9" t="str">
            <v>A</v>
          </cell>
        </row>
      </sheetData>
      <sheetData sheetId="30125">
        <row r="9">
          <cell r="A9" t="str">
            <v>A</v>
          </cell>
        </row>
      </sheetData>
      <sheetData sheetId="30126">
        <row r="9">
          <cell r="A9" t="str">
            <v>A</v>
          </cell>
        </row>
      </sheetData>
      <sheetData sheetId="30127">
        <row r="9">
          <cell r="A9" t="str">
            <v>A</v>
          </cell>
        </row>
      </sheetData>
      <sheetData sheetId="30128">
        <row r="9">
          <cell r="A9" t="str">
            <v>A</v>
          </cell>
        </row>
      </sheetData>
      <sheetData sheetId="30129">
        <row r="9">
          <cell r="A9" t="str">
            <v>A</v>
          </cell>
        </row>
      </sheetData>
      <sheetData sheetId="30130" refreshError="1"/>
      <sheetData sheetId="30131">
        <row r="9">
          <cell r="A9" t="str">
            <v>A</v>
          </cell>
        </row>
      </sheetData>
      <sheetData sheetId="30132" refreshError="1"/>
      <sheetData sheetId="30133">
        <row r="9">
          <cell r="A9" t="str">
            <v>A</v>
          </cell>
        </row>
      </sheetData>
      <sheetData sheetId="30134">
        <row r="9">
          <cell r="A9" t="str">
            <v>A</v>
          </cell>
        </row>
      </sheetData>
      <sheetData sheetId="30135">
        <row r="9">
          <cell r="A9" t="str">
            <v>A</v>
          </cell>
        </row>
      </sheetData>
      <sheetData sheetId="30136">
        <row r="9">
          <cell r="A9" t="str">
            <v>A</v>
          </cell>
        </row>
      </sheetData>
      <sheetData sheetId="30137">
        <row r="9">
          <cell r="A9" t="str">
            <v>A</v>
          </cell>
        </row>
      </sheetData>
      <sheetData sheetId="30138">
        <row r="9">
          <cell r="A9" t="str">
            <v>A</v>
          </cell>
        </row>
      </sheetData>
      <sheetData sheetId="30139">
        <row r="9">
          <cell r="A9" t="str">
            <v>A</v>
          </cell>
        </row>
      </sheetData>
      <sheetData sheetId="30140">
        <row r="9">
          <cell r="A9" t="str">
            <v>A</v>
          </cell>
        </row>
      </sheetData>
      <sheetData sheetId="30141">
        <row r="9">
          <cell r="A9" t="str">
            <v>A</v>
          </cell>
        </row>
      </sheetData>
      <sheetData sheetId="30142">
        <row r="9">
          <cell r="A9" t="str">
            <v>A</v>
          </cell>
        </row>
      </sheetData>
      <sheetData sheetId="30143">
        <row r="9">
          <cell r="A9" t="str">
            <v>A</v>
          </cell>
        </row>
      </sheetData>
      <sheetData sheetId="30144">
        <row r="9">
          <cell r="A9" t="str">
            <v>A</v>
          </cell>
        </row>
      </sheetData>
      <sheetData sheetId="30145">
        <row r="9">
          <cell r="A9" t="str">
            <v>A</v>
          </cell>
        </row>
      </sheetData>
      <sheetData sheetId="30146">
        <row r="9">
          <cell r="A9" t="str">
            <v>A</v>
          </cell>
        </row>
      </sheetData>
      <sheetData sheetId="30147">
        <row r="9">
          <cell r="A9" t="str">
            <v>A</v>
          </cell>
        </row>
      </sheetData>
      <sheetData sheetId="30148">
        <row r="9">
          <cell r="A9" t="str">
            <v>A</v>
          </cell>
        </row>
      </sheetData>
      <sheetData sheetId="30149">
        <row r="9">
          <cell r="A9" t="str">
            <v>A</v>
          </cell>
        </row>
      </sheetData>
      <sheetData sheetId="30150">
        <row r="9">
          <cell r="A9" t="str">
            <v>A</v>
          </cell>
        </row>
      </sheetData>
      <sheetData sheetId="30151">
        <row r="9">
          <cell r="A9" t="str">
            <v>A</v>
          </cell>
        </row>
      </sheetData>
      <sheetData sheetId="30152">
        <row r="9">
          <cell r="A9" t="str">
            <v>A</v>
          </cell>
        </row>
      </sheetData>
      <sheetData sheetId="30153">
        <row r="9">
          <cell r="A9" t="str">
            <v>A</v>
          </cell>
        </row>
      </sheetData>
      <sheetData sheetId="30154">
        <row r="9">
          <cell r="A9" t="str">
            <v>A</v>
          </cell>
        </row>
      </sheetData>
      <sheetData sheetId="30155">
        <row r="9">
          <cell r="A9" t="str">
            <v>A</v>
          </cell>
        </row>
      </sheetData>
      <sheetData sheetId="30156">
        <row r="9">
          <cell r="A9" t="str">
            <v>A</v>
          </cell>
        </row>
      </sheetData>
      <sheetData sheetId="30157">
        <row r="9">
          <cell r="A9" t="str">
            <v>A</v>
          </cell>
        </row>
      </sheetData>
      <sheetData sheetId="30158">
        <row r="9">
          <cell r="A9" t="str">
            <v>A</v>
          </cell>
        </row>
      </sheetData>
      <sheetData sheetId="30159">
        <row r="9">
          <cell r="A9" t="str">
            <v>A</v>
          </cell>
        </row>
      </sheetData>
      <sheetData sheetId="30160">
        <row r="9">
          <cell r="A9" t="str">
            <v>A</v>
          </cell>
        </row>
      </sheetData>
      <sheetData sheetId="30161">
        <row r="9">
          <cell r="A9" t="str">
            <v>A</v>
          </cell>
        </row>
      </sheetData>
      <sheetData sheetId="30162">
        <row r="9">
          <cell r="A9" t="str">
            <v>A</v>
          </cell>
        </row>
      </sheetData>
      <sheetData sheetId="30163">
        <row r="9">
          <cell r="A9" t="str">
            <v>A</v>
          </cell>
        </row>
      </sheetData>
      <sheetData sheetId="30164">
        <row r="9">
          <cell r="A9" t="str">
            <v>A</v>
          </cell>
        </row>
      </sheetData>
      <sheetData sheetId="30165">
        <row r="9">
          <cell r="A9" t="str">
            <v>A</v>
          </cell>
        </row>
      </sheetData>
      <sheetData sheetId="30166">
        <row r="9">
          <cell r="A9" t="str">
            <v>A</v>
          </cell>
        </row>
      </sheetData>
      <sheetData sheetId="30167">
        <row r="9">
          <cell r="A9" t="str">
            <v>A</v>
          </cell>
        </row>
      </sheetData>
      <sheetData sheetId="30168">
        <row r="9">
          <cell r="A9" t="str">
            <v>A</v>
          </cell>
        </row>
      </sheetData>
      <sheetData sheetId="30169">
        <row r="9">
          <cell r="A9" t="str">
            <v>A</v>
          </cell>
        </row>
      </sheetData>
      <sheetData sheetId="30170">
        <row r="9">
          <cell r="A9" t="str">
            <v>A</v>
          </cell>
        </row>
      </sheetData>
      <sheetData sheetId="30171">
        <row r="9">
          <cell r="A9" t="str">
            <v>A</v>
          </cell>
        </row>
      </sheetData>
      <sheetData sheetId="30172">
        <row r="9">
          <cell r="A9" t="str">
            <v>A</v>
          </cell>
        </row>
      </sheetData>
      <sheetData sheetId="30173">
        <row r="9">
          <cell r="A9" t="str">
            <v>A</v>
          </cell>
        </row>
      </sheetData>
      <sheetData sheetId="30174">
        <row r="9">
          <cell r="A9" t="str">
            <v>A</v>
          </cell>
        </row>
      </sheetData>
      <sheetData sheetId="30175">
        <row r="9">
          <cell r="A9" t="str">
            <v>A</v>
          </cell>
        </row>
      </sheetData>
      <sheetData sheetId="30176">
        <row r="9">
          <cell r="A9" t="str">
            <v>A</v>
          </cell>
        </row>
      </sheetData>
      <sheetData sheetId="30177">
        <row r="9">
          <cell r="A9" t="str">
            <v>A</v>
          </cell>
        </row>
      </sheetData>
      <sheetData sheetId="30178">
        <row r="9">
          <cell r="A9" t="str">
            <v>A</v>
          </cell>
        </row>
      </sheetData>
      <sheetData sheetId="30179">
        <row r="9">
          <cell r="A9" t="str">
            <v>A</v>
          </cell>
        </row>
      </sheetData>
      <sheetData sheetId="30180">
        <row r="9">
          <cell r="A9" t="str">
            <v>A</v>
          </cell>
        </row>
      </sheetData>
      <sheetData sheetId="30181">
        <row r="9">
          <cell r="A9" t="str">
            <v>A</v>
          </cell>
        </row>
      </sheetData>
      <sheetData sheetId="30182">
        <row r="9">
          <cell r="A9" t="str">
            <v>A</v>
          </cell>
        </row>
      </sheetData>
      <sheetData sheetId="30183">
        <row r="9">
          <cell r="A9" t="str">
            <v>A</v>
          </cell>
        </row>
      </sheetData>
      <sheetData sheetId="30184">
        <row r="9">
          <cell r="A9" t="str">
            <v>A</v>
          </cell>
        </row>
      </sheetData>
      <sheetData sheetId="30185">
        <row r="9">
          <cell r="A9" t="str">
            <v>A</v>
          </cell>
        </row>
      </sheetData>
      <sheetData sheetId="30186">
        <row r="9">
          <cell r="A9" t="str">
            <v>A</v>
          </cell>
        </row>
      </sheetData>
      <sheetData sheetId="30187">
        <row r="9">
          <cell r="A9" t="str">
            <v>A</v>
          </cell>
        </row>
      </sheetData>
      <sheetData sheetId="30188">
        <row r="9">
          <cell r="A9" t="str">
            <v>A</v>
          </cell>
        </row>
      </sheetData>
      <sheetData sheetId="30189">
        <row r="9">
          <cell r="A9" t="str">
            <v>A</v>
          </cell>
        </row>
      </sheetData>
      <sheetData sheetId="30190">
        <row r="9">
          <cell r="A9" t="str">
            <v>A</v>
          </cell>
        </row>
      </sheetData>
      <sheetData sheetId="30191">
        <row r="9">
          <cell r="A9" t="str">
            <v>A</v>
          </cell>
        </row>
      </sheetData>
      <sheetData sheetId="30192">
        <row r="9">
          <cell r="A9" t="str">
            <v>A</v>
          </cell>
        </row>
      </sheetData>
      <sheetData sheetId="30193">
        <row r="9">
          <cell r="A9" t="str">
            <v>A</v>
          </cell>
        </row>
      </sheetData>
      <sheetData sheetId="30194">
        <row r="9">
          <cell r="A9" t="str">
            <v>A</v>
          </cell>
        </row>
      </sheetData>
      <sheetData sheetId="30195">
        <row r="9">
          <cell r="A9" t="str">
            <v>A</v>
          </cell>
        </row>
      </sheetData>
      <sheetData sheetId="30196">
        <row r="9">
          <cell r="A9" t="str">
            <v>A</v>
          </cell>
        </row>
      </sheetData>
      <sheetData sheetId="30197">
        <row r="9">
          <cell r="A9" t="str">
            <v>A</v>
          </cell>
        </row>
      </sheetData>
      <sheetData sheetId="30198">
        <row r="9">
          <cell r="A9" t="str">
            <v>A</v>
          </cell>
        </row>
      </sheetData>
      <sheetData sheetId="30199">
        <row r="9">
          <cell r="A9" t="str">
            <v>A</v>
          </cell>
        </row>
      </sheetData>
      <sheetData sheetId="30200">
        <row r="9">
          <cell r="A9" t="str">
            <v>A</v>
          </cell>
        </row>
      </sheetData>
      <sheetData sheetId="30201">
        <row r="9">
          <cell r="A9" t="str">
            <v>A</v>
          </cell>
        </row>
      </sheetData>
      <sheetData sheetId="30202">
        <row r="9">
          <cell r="A9" t="str">
            <v>A</v>
          </cell>
        </row>
      </sheetData>
      <sheetData sheetId="30203">
        <row r="9">
          <cell r="A9" t="str">
            <v>A</v>
          </cell>
        </row>
      </sheetData>
      <sheetData sheetId="30204">
        <row r="9">
          <cell r="A9" t="str">
            <v>A</v>
          </cell>
        </row>
      </sheetData>
      <sheetData sheetId="30205">
        <row r="9">
          <cell r="A9" t="str">
            <v>A</v>
          </cell>
        </row>
      </sheetData>
      <sheetData sheetId="30206">
        <row r="9">
          <cell r="A9" t="str">
            <v>A</v>
          </cell>
        </row>
      </sheetData>
      <sheetData sheetId="30207">
        <row r="9">
          <cell r="A9" t="str">
            <v>A</v>
          </cell>
        </row>
      </sheetData>
      <sheetData sheetId="30208">
        <row r="9">
          <cell r="A9" t="str">
            <v>A</v>
          </cell>
        </row>
      </sheetData>
      <sheetData sheetId="30209">
        <row r="9">
          <cell r="A9" t="str">
            <v>A</v>
          </cell>
        </row>
      </sheetData>
      <sheetData sheetId="30210">
        <row r="9">
          <cell r="A9" t="str">
            <v>A</v>
          </cell>
        </row>
      </sheetData>
      <sheetData sheetId="30211">
        <row r="9">
          <cell r="A9" t="str">
            <v>A</v>
          </cell>
        </row>
      </sheetData>
      <sheetData sheetId="30212">
        <row r="9">
          <cell r="A9" t="str">
            <v>A</v>
          </cell>
        </row>
      </sheetData>
      <sheetData sheetId="30213">
        <row r="9">
          <cell r="A9" t="str">
            <v>A</v>
          </cell>
        </row>
      </sheetData>
      <sheetData sheetId="30214">
        <row r="9">
          <cell r="A9" t="str">
            <v>A</v>
          </cell>
        </row>
      </sheetData>
      <sheetData sheetId="30215">
        <row r="9">
          <cell r="A9" t="str">
            <v>A</v>
          </cell>
        </row>
      </sheetData>
      <sheetData sheetId="30216">
        <row r="9">
          <cell r="A9" t="str">
            <v>A</v>
          </cell>
        </row>
      </sheetData>
      <sheetData sheetId="30217">
        <row r="9">
          <cell r="A9" t="str">
            <v>A</v>
          </cell>
        </row>
      </sheetData>
      <sheetData sheetId="30218">
        <row r="9">
          <cell r="A9" t="str">
            <v>A</v>
          </cell>
        </row>
      </sheetData>
      <sheetData sheetId="30219" refreshError="1"/>
      <sheetData sheetId="30220">
        <row r="9">
          <cell r="A9" t="str">
            <v>A</v>
          </cell>
        </row>
      </sheetData>
      <sheetData sheetId="30221">
        <row r="9">
          <cell r="A9" t="str">
            <v>A</v>
          </cell>
        </row>
      </sheetData>
      <sheetData sheetId="30222">
        <row r="9">
          <cell r="A9" t="str">
            <v>A</v>
          </cell>
        </row>
      </sheetData>
      <sheetData sheetId="30223">
        <row r="9">
          <cell r="A9" t="str">
            <v>A</v>
          </cell>
        </row>
      </sheetData>
      <sheetData sheetId="30224">
        <row r="9">
          <cell r="A9" t="str">
            <v>A</v>
          </cell>
        </row>
      </sheetData>
      <sheetData sheetId="30225">
        <row r="9">
          <cell r="A9" t="str">
            <v>A</v>
          </cell>
        </row>
      </sheetData>
      <sheetData sheetId="30226">
        <row r="9">
          <cell r="A9" t="str">
            <v>A</v>
          </cell>
        </row>
      </sheetData>
      <sheetData sheetId="30227">
        <row r="9">
          <cell r="A9" t="str">
            <v>A</v>
          </cell>
        </row>
      </sheetData>
      <sheetData sheetId="30228">
        <row r="9">
          <cell r="A9" t="str">
            <v>A</v>
          </cell>
        </row>
      </sheetData>
      <sheetData sheetId="30229">
        <row r="9">
          <cell r="A9" t="str">
            <v>A</v>
          </cell>
        </row>
      </sheetData>
      <sheetData sheetId="30230">
        <row r="9">
          <cell r="A9" t="str">
            <v>A</v>
          </cell>
        </row>
      </sheetData>
      <sheetData sheetId="30231">
        <row r="9">
          <cell r="A9" t="str">
            <v>A</v>
          </cell>
        </row>
      </sheetData>
      <sheetData sheetId="30232">
        <row r="9">
          <cell r="A9" t="str">
            <v>A</v>
          </cell>
        </row>
      </sheetData>
      <sheetData sheetId="30233">
        <row r="9">
          <cell r="A9" t="str">
            <v>A</v>
          </cell>
        </row>
      </sheetData>
      <sheetData sheetId="30234">
        <row r="9">
          <cell r="A9" t="str">
            <v>A</v>
          </cell>
        </row>
      </sheetData>
      <sheetData sheetId="30235">
        <row r="9">
          <cell r="A9" t="str">
            <v>A</v>
          </cell>
        </row>
      </sheetData>
      <sheetData sheetId="30236">
        <row r="9">
          <cell r="A9" t="str">
            <v>A</v>
          </cell>
        </row>
      </sheetData>
      <sheetData sheetId="30237">
        <row r="9">
          <cell r="A9" t="str">
            <v>A</v>
          </cell>
        </row>
      </sheetData>
      <sheetData sheetId="30238">
        <row r="9">
          <cell r="A9" t="str">
            <v>A</v>
          </cell>
        </row>
      </sheetData>
      <sheetData sheetId="30239">
        <row r="9">
          <cell r="A9" t="str">
            <v>A</v>
          </cell>
        </row>
      </sheetData>
      <sheetData sheetId="30240">
        <row r="9">
          <cell r="A9" t="str">
            <v>A</v>
          </cell>
        </row>
      </sheetData>
      <sheetData sheetId="30241">
        <row r="9">
          <cell r="A9" t="str">
            <v>A</v>
          </cell>
        </row>
      </sheetData>
      <sheetData sheetId="30242">
        <row r="9">
          <cell r="A9" t="str">
            <v>A</v>
          </cell>
        </row>
      </sheetData>
      <sheetData sheetId="30243" refreshError="1"/>
      <sheetData sheetId="30244">
        <row r="9">
          <cell r="A9" t="str">
            <v>A</v>
          </cell>
        </row>
      </sheetData>
      <sheetData sheetId="30245">
        <row r="9">
          <cell r="A9" t="str">
            <v>A</v>
          </cell>
        </row>
      </sheetData>
      <sheetData sheetId="30246">
        <row r="9">
          <cell r="A9" t="str">
            <v>A</v>
          </cell>
        </row>
      </sheetData>
      <sheetData sheetId="30247">
        <row r="9">
          <cell r="A9" t="str">
            <v>A</v>
          </cell>
        </row>
      </sheetData>
      <sheetData sheetId="30248">
        <row r="9">
          <cell r="A9" t="str">
            <v>A</v>
          </cell>
        </row>
      </sheetData>
      <sheetData sheetId="30249">
        <row r="9">
          <cell r="A9" t="str">
            <v>A</v>
          </cell>
        </row>
      </sheetData>
      <sheetData sheetId="30250">
        <row r="9">
          <cell r="A9" t="str">
            <v>A</v>
          </cell>
        </row>
      </sheetData>
      <sheetData sheetId="30251">
        <row r="9">
          <cell r="A9" t="str">
            <v>A</v>
          </cell>
        </row>
      </sheetData>
      <sheetData sheetId="30252">
        <row r="9">
          <cell r="A9" t="str">
            <v>A</v>
          </cell>
        </row>
      </sheetData>
      <sheetData sheetId="30253">
        <row r="9">
          <cell r="A9" t="str">
            <v>A</v>
          </cell>
        </row>
      </sheetData>
      <sheetData sheetId="30254">
        <row r="9">
          <cell r="A9" t="str">
            <v>A</v>
          </cell>
        </row>
      </sheetData>
      <sheetData sheetId="30255">
        <row r="9">
          <cell r="A9" t="str">
            <v>A</v>
          </cell>
        </row>
      </sheetData>
      <sheetData sheetId="30256" refreshError="1"/>
      <sheetData sheetId="30257" refreshError="1"/>
      <sheetData sheetId="30258" refreshError="1"/>
      <sheetData sheetId="30259" refreshError="1"/>
      <sheetData sheetId="30260" refreshError="1"/>
      <sheetData sheetId="30261" refreshError="1"/>
      <sheetData sheetId="30262" refreshError="1"/>
      <sheetData sheetId="30263" refreshError="1"/>
      <sheetData sheetId="30264" refreshError="1"/>
      <sheetData sheetId="30265" refreshError="1"/>
      <sheetData sheetId="30266" refreshError="1"/>
      <sheetData sheetId="30267" refreshError="1"/>
      <sheetData sheetId="30268" refreshError="1"/>
      <sheetData sheetId="30269" refreshError="1"/>
      <sheetData sheetId="30270" refreshError="1"/>
      <sheetData sheetId="30271" refreshError="1"/>
      <sheetData sheetId="30272">
        <row r="9">
          <cell r="A9" t="str">
            <v>A</v>
          </cell>
        </row>
      </sheetData>
      <sheetData sheetId="30273">
        <row r="9">
          <cell r="A9" t="str">
            <v>A</v>
          </cell>
        </row>
      </sheetData>
      <sheetData sheetId="30274">
        <row r="9">
          <cell r="A9" t="str">
            <v>A</v>
          </cell>
        </row>
      </sheetData>
      <sheetData sheetId="30275">
        <row r="9">
          <cell r="A9" t="str">
            <v>A</v>
          </cell>
        </row>
      </sheetData>
      <sheetData sheetId="30276">
        <row r="9">
          <cell r="A9" t="str">
            <v>A</v>
          </cell>
        </row>
      </sheetData>
      <sheetData sheetId="30277">
        <row r="9">
          <cell r="A9" t="str">
            <v>A</v>
          </cell>
        </row>
      </sheetData>
      <sheetData sheetId="30278">
        <row r="9">
          <cell r="A9" t="str">
            <v>A</v>
          </cell>
        </row>
      </sheetData>
      <sheetData sheetId="30279">
        <row r="9">
          <cell r="A9" t="str">
            <v>A</v>
          </cell>
        </row>
      </sheetData>
      <sheetData sheetId="30280">
        <row r="9">
          <cell r="A9" t="str">
            <v>A</v>
          </cell>
        </row>
      </sheetData>
      <sheetData sheetId="30281">
        <row r="9">
          <cell r="A9" t="str">
            <v>A</v>
          </cell>
        </row>
      </sheetData>
      <sheetData sheetId="30282">
        <row r="9">
          <cell r="A9" t="str">
            <v>A</v>
          </cell>
        </row>
      </sheetData>
      <sheetData sheetId="30283">
        <row r="9">
          <cell r="A9" t="str">
            <v>A</v>
          </cell>
        </row>
      </sheetData>
      <sheetData sheetId="30284">
        <row r="9">
          <cell r="A9" t="str">
            <v>A</v>
          </cell>
        </row>
      </sheetData>
      <sheetData sheetId="30285">
        <row r="9">
          <cell r="A9" t="str">
            <v>A</v>
          </cell>
        </row>
      </sheetData>
      <sheetData sheetId="30286">
        <row r="9">
          <cell r="A9" t="str">
            <v>A</v>
          </cell>
        </row>
      </sheetData>
      <sheetData sheetId="30287">
        <row r="9">
          <cell r="A9" t="str">
            <v>A</v>
          </cell>
        </row>
      </sheetData>
      <sheetData sheetId="30288">
        <row r="9">
          <cell r="A9" t="str">
            <v>A</v>
          </cell>
        </row>
      </sheetData>
      <sheetData sheetId="30289">
        <row r="9">
          <cell r="A9" t="str">
            <v>A</v>
          </cell>
        </row>
      </sheetData>
      <sheetData sheetId="30290">
        <row r="9">
          <cell r="A9" t="str">
            <v>A</v>
          </cell>
        </row>
      </sheetData>
      <sheetData sheetId="30291">
        <row r="9">
          <cell r="A9" t="str">
            <v>A</v>
          </cell>
        </row>
      </sheetData>
      <sheetData sheetId="30292">
        <row r="9">
          <cell r="A9" t="str">
            <v>A</v>
          </cell>
        </row>
      </sheetData>
      <sheetData sheetId="30293">
        <row r="9">
          <cell r="A9" t="str">
            <v>A</v>
          </cell>
        </row>
      </sheetData>
      <sheetData sheetId="30294">
        <row r="9">
          <cell r="A9" t="str">
            <v>A</v>
          </cell>
        </row>
      </sheetData>
      <sheetData sheetId="30295">
        <row r="9">
          <cell r="A9" t="str">
            <v>A</v>
          </cell>
        </row>
      </sheetData>
      <sheetData sheetId="30296">
        <row r="9">
          <cell r="A9" t="str">
            <v>A</v>
          </cell>
        </row>
      </sheetData>
      <sheetData sheetId="30297">
        <row r="9">
          <cell r="A9" t="str">
            <v>A</v>
          </cell>
        </row>
      </sheetData>
      <sheetData sheetId="30298">
        <row r="9">
          <cell r="A9" t="str">
            <v>A</v>
          </cell>
        </row>
      </sheetData>
      <sheetData sheetId="30299">
        <row r="9">
          <cell r="A9" t="str">
            <v>A</v>
          </cell>
        </row>
      </sheetData>
      <sheetData sheetId="30300">
        <row r="9">
          <cell r="A9" t="str">
            <v>A</v>
          </cell>
        </row>
      </sheetData>
      <sheetData sheetId="30301">
        <row r="9">
          <cell r="A9" t="str">
            <v>A</v>
          </cell>
        </row>
      </sheetData>
      <sheetData sheetId="30302">
        <row r="9">
          <cell r="A9" t="str">
            <v>A</v>
          </cell>
        </row>
      </sheetData>
      <sheetData sheetId="30303">
        <row r="9">
          <cell r="A9" t="str">
            <v>A</v>
          </cell>
        </row>
      </sheetData>
      <sheetData sheetId="30304">
        <row r="9">
          <cell r="A9" t="str">
            <v>A</v>
          </cell>
        </row>
      </sheetData>
      <sheetData sheetId="30305">
        <row r="9">
          <cell r="A9" t="str">
            <v>A</v>
          </cell>
        </row>
      </sheetData>
      <sheetData sheetId="30306" refreshError="1"/>
      <sheetData sheetId="30307" refreshError="1"/>
      <sheetData sheetId="30308" refreshError="1"/>
      <sheetData sheetId="30309" refreshError="1"/>
      <sheetData sheetId="30310" refreshError="1"/>
      <sheetData sheetId="30311" refreshError="1"/>
      <sheetData sheetId="30312" refreshError="1"/>
      <sheetData sheetId="30313" refreshError="1"/>
      <sheetData sheetId="30314" refreshError="1"/>
      <sheetData sheetId="30315" refreshError="1"/>
      <sheetData sheetId="30316" refreshError="1"/>
      <sheetData sheetId="30317" refreshError="1"/>
      <sheetData sheetId="30318" refreshError="1"/>
      <sheetData sheetId="30319" refreshError="1"/>
      <sheetData sheetId="30320" refreshError="1"/>
      <sheetData sheetId="30321" refreshError="1"/>
      <sheetData sheetId="30322" refreshError="1"/>
      <sheetData sheetId="30323" refreshError="1"/>
      <sheetData sheetId="30324" refreshError="1"/>
      <sheetData sheetId="30325" refreshError="1"/>
      <sheetData sheetId="30326" refreshError="1"/>
      <sheetData sheetId="30327" refreshError="1"/>
      <sheetData sheetId="30328" refreshError="1"/>
      <sheetData sheetId="30329" refreshError="1"/>
      <sheetData sheetId="30330" refreshError="1"/>
      <sheetData sheetId="30331">
        <row r="9">
          <cell r="A9" t="str">
            <v>A</v>
          </cell>
        </row>
      </sheetData>
      <sheetData sheetId="30332">
        <row r="9">
          <cell r="A9" t="str">
            <v>A</v>
          </cell>
        </row>
      </sheetData>
      <sheetData sheetId="30333">
        <row r="9">
          <cell r="A9" t="str">
            <v>A</v>
          </cell>
        </row>
      </sheetData>
      <sheetData sheetId="30334">
        <row r="9">
          <cell r="A9" t="str">
            <v>A</v>
          </cell>
        </row>
      </sheetData>
      <sheetData sheetId="30335">
        <row r="9">
          <cell r="A9" t="str">
            <v>A</v>
          </cell>
        </row>
      </sheetData>
      <sheetData sheetId="30336">
        <row r="9">
          <cell r="A9" t="str">
            <v>A</v>
          </cell>
        </row>
      </sheetData>
      <sheetData sheetId="30337">
        <row r="9">
          <cell r="A9" t="str">
            <v>A</v>
          </cell>
        </row>
      </sheetData>
      <sheetData sheetId="30338">
        <row r="9">
          <cell r="A9" t="str">
            <v>A</v>
          </cell>
        </row>
      </sheetData>
      <sheetData sheetId="30339">
        <row r="9">
          <cell r="A9" t="str">
            <v>A</v>
          </cell>
        </row>
      </sheetData>
      <sheetData sheetId="30340">
        <row r="9">
          <cell r="A9" t="str">
            <v>A</v>
          </cell>
        </row>
      </sheetData>
      <sheetData sheetId="30341">
        <row r="9">
          <cell r="A9" t="str">
            <v>A</v>
          </cell>
        </row>
      </sheetData>
      <sheetData sheetId="30342">
        <row r="9">
          <cell r="A9" t="str">
            <v>A</v>
          </cell>
        </row>
      </sheetData>
      <sheetData sheetId="30343">
        <row r="9">
          <cell r="A9" t="str">
            <v>A</v>
          </cell>
        </row>
      </sheetData>
      <sheetData sheetId="30344">
        <row r="9">
          <cell r="A9" t="str">
            <v>A</v>
          </cell>
        </row>
      </sheetData>
      <sheetData sheetId="30345">
        <row r="9">
          <cell r="A9" t="str">
            <v>A</v>
          </cell>
        </row>
      </sheetData>
      <sheetData sheetId="30346">
        <row r="9">
          <cell r="A9" t="str">
            <v>A</v>
          </cell>
        </row>
      </sheetData>
      <sheetData sheetId="30347">
        <row r="9">
          <cell r="A9" t="str">
            <v>A</v>
          </cell>
        </row>
      </sheetData>
      <sheetData sheetId="30348">
        <row r="9">
          <cell r="A9" t="str">
            <v>A</v>
          </cell>
        </row>
      </sheetData>
      <sheetData sheetId="30349">
        <row r="9">
          <cell r="A9" t="str">
            <v>A</v>
          </cell>
        </row>
      </sheetData>
      <sheetData sheetId="30350">
        <row r="9">
          <cell r="A9" t="str">
            <v>A</v>
          </cell>
        </row>
      </sheetData>
      <sheetData sheetId="30351">
        <row r="9">
          <cell r="A9" t="str">
            <v>A</v>
          </cell>
        </row>
      </sheetData>
      <sheetData sheetId="30352">
        <row r="9">
          <cell r="A9" t="str">
            <v>A</v>
          </cell>
        </row>
      </sheetData>
      <sheetData sheetId="30353">
        <row r="9">
          <cell r="A9" t="str">
            <v>A</v>
          </cell>
        </row>
      </sheetData>
      <sheetData sheetId="30354">
        <row r="9">
          <cell r="A9" t="str">
            <v>A</v>
          </cell>
        </row>
      </sheetData>
      <sheetData sheetId="30355" refreshError="1"/>
      <sheetData sheetId="30356" refreshError="1"/>
      <sheetData sheetId="30357" refreshError="1"/>
      <sheetData sheetId="30358" refreshError="1"/>
      <sheetData sheetId="30359" refreshError="1"/>
      <sheetData sheetId="30360" refreshError="1"/>
      <sheetData sheetId="30361" refreshError="1"/>
      <sheetData sheetId="30362" refreshError="1"/>
      <sheetData sheetId="30363" refreshError="1"/>
      <sheetData sheetId="30364" refreshError="1"/>
      <sheetData sheetId="30365" refreshError="1"/>
      <sheetData sheetId="30366" refreshError="1"/>
      <sheetData sheetId="30367" refreshError="1"/>
      <sheetData sheetId="30368" refreshError="1"/>
      <sheetData sheetId="30369" refreshError="1"/>
      <sheetData sheetId="30370" refreshError="1"/>
      <sheetData sheetId="30371" refreshError="1"/>
      <sheetData sheetId="30372" refreshError="1"/>
      <sheetData sheetId="30373" refreshError="1"/>
      <sheetData sheetId="30374" refreshError="1"/>
      <sheetData sheetId="30375" refreshError="1"/>
      <sheetData sheetId="30376" refreshError="1"/>
      <sheetData sheetId="30377" refreshError="1"/>
      <sheetData sheetId="30378" refreshError="1"/>
      <sheetData sheetId="30379" refreshError="1"/>
      <sheetData sheetId="30380" refreshError="1"/>
      <sheetData sheetId="30381" refreshError="1"/>
      <sheetData sheetId="30382" refreshError="1"/>
      <sheetData sheetId="30383" refreshError="1"/>
      <sheetData sheetId="30384" refreshError="1"/>
      <sheetData sheetId="30385" refreshError="1"/>
      <sheetData sheetId="30386" refreshError="1"/>
      <sheetData sheetId="30387" refreshError="1"/>
      <sheetData sheetId="30388" refreshError="1"/>
      <sheetData sheetId="30389" refreshError="1"/>
      <sheetData sheetId="30390" refreshError="1"/>
      <sheetData sheetId="30391" refreshError="1"/>
      <sheetData sheetId="30392" refreshError="1"/>
      <sheetData sheetId="30393" refreshError="1"/>
      <sheetData sheetId="30394" refreshError="1"/>
      <sheetData sheetId="30395">
        <row r="9">
          <cell r="A9" t="str">
            <v>A</v>
          </cell>
        </row>
      </sheetData>
      <sheetData sheetId="30396">
        <row r="9">
          <cell r="A9" t="str">
            <v>A</v>
          </cell>
        </row>
      </sheetData>
      <sheetData sheetId="30397">
        <row r="9">
          <cell r="A9" t="str">
            <v>A</v>
          </cell>
        </row>
      </sheetData>
      <sheetData sheetId="30398">
        <row r="9">
          <cell r="A9" t="str">
            <v>A</v>
          </cell>
        </row>
      </sheetData>
      <sheetData sheetId="30399">
        <row r="9">
          <cell r="A9" t="str">
            <v>A</v>
          </cell>
        </row>
      </sheetData>
      <sheetData sheetId="30400">
        <row r="9">
          <cell r="A9" t="str">
            <v>A</v>
          </cell>
        </row>
      </sheetData>
      <sheetData sheetId="30401">
        <row r="9">
          <cell r="A9" t="str">
            <v>A</v>
          </cell>
        </row>
      </sheetData>
      <sheetData sheetId="30402">
        <row r="9">
          <cell r="A9" t="str">
            <v>A</v>
          </cell>
        </row>
      </sheetData>
      <sheetData sheetId="30403">
        <row r="9">
          <cell r="A9" t="str">
            <v>A</v>
          </cell>
        </row>
      </sheetData>
      <sheetData sheetId="30404">
        <row r="9">
          <cell r="A9" t="str">
            <v>A</v>
          </cell>
        </row>
      </sheetData>
      <sheetData sheetId="30405">
        <row r="9">
          <cell r="A9" t="str">
            <v>A</v>
          </cell>
        </row>
      </sheetData>
      <sheetData sheetId="30406">
        <row r="9">
          <cell r="A9" t="str">
            <v>A</v>
          </cell>
        </row>
      </sheetData>
      <sheetData sheetId="30407">
        <row r="9">
          <cell r="A9" t="str">
            <v>A</v>
          </cell>
        </row>
      </sheetData>
      <sheetData sheetId="30408">
        <row r="9">
          <cell r="A9" t="str">
            <v>A</v>
          </cell>
        </row>
      </sheetData>
      <sheetData sheetId="30409">
        <row r="9">
          <cell r="A9" t="str">
            <v>A</v>
          </cell>
        </row>
      </sheetData>
      <sheetData sheetId="30410">
        <row r="9">
          <cell r="A9" t="str">
            <v>A</v>
          </cell>
        </row>
      </sheetData>
      <sheetData sheetId="30411">
        <row r="9">
          <cell r="A9" t="str">
            <v>A</v>
          </cell>
        </row>
      </sheetData>
      <sheetData sheetId="30412">
        <row r="9">
          <cell r="A9" t="str">
            <v>A</v>
          </cell>
        </row>
      </sheetData>
      <sheetData sheetId="30413">
        <row r="9">
          <cell r="A9" t="str">
            <v>A</v>
          </cell>
        </row>
      </sheetData>
      <sheetData sheetId="30414">
        <row r="9">
          <cell r="A9" t="str">
            <v>A</v>
          </cell>
        </row>
      </sheetData>
      <sheetData sheetId="30415">
        <row r="9">
          <cell r="A9" t="str">
            <v>A</v>
          </cell>
        </row>
      </sheetData>
      <sheetData sheetId="30416">
        <row r="9">
          <cell r="A9" t="str">
            <v>A</v>
          </cell>
        </row>
      </sheetData>
      <sheetData sheetId="30417">
        <row r="9">
          <cell r="A9" t="str">
            <v>A</v>
          </cell>
        </row>
      </sheetData>
      <sheetData sheetId="30418">
        <row r="9">
          <cell r="A9" t="str">
            <v>A</v>
          </cell>
        </row>
      </sheetData>
      <sheetData sheetId="30419">
        <row r="9">
          <cell r="A9" t="str">
            <v>A</v>
          </cell>
        </row>
      </sheetData>
      <sheetData sheetId="30420">
        <row r="9">
          <cell r="A9" t="str">
            <v>A</v>
          </cell>
        </row>
      </sheetData>
      <sheetData sheetId="30421">
        <row r="9">
          <cell r="A9" t="str">
            <v>A</v>
          </cell>
        </row>
      </sheetData>
      <sheetData sheetId="30422">
        <row r="9">
          <cell r="A9" t="str">
            <v>A</v>
          </cell>
        </row>
      </sheetData>
      <sheetData sheetId="30423">
        <row r="9">
          <cell r="A9" t="str">
            <v>A</v>
          </cell>
        </row>
      </sheetData>
      <sheetData sheetId="30424">
        <row r="9">
          <cell r="A9" t="str">
            <v>A</v>
          </cell>
        </row>
      </sheetData>
      <sheetData sheetId="30425">
        <row r="9">
          <cell r="A9" t="str">
            <v>A</v>
          </cell>
        </row>
      </sheetData>
      <sheetData sheetId="30426">
        <row r="9">
          <cell r="A9" t="str">
            <v>A</v>
          </cell>
        </row>
      </sheetData>
      <sheetData sheetId="30427">
        <row r="9">
          <cell r="A9" t="str">
            <v>A</v>
          </cell>
        </row>
      </sheetData>
      <sheetData sheetId="30428">
        <row r="9">
          <cell r="A9" t="str">
            <v>A</v>
          </cell>
        </row>
      </sheetData>
      <sheetData sheetId="30429">
        <row r="9">
          <cell r="A9" t="str">
            <v>A</v>
          </cell>
        </row>
      </sheetData>
      <sheetData sheetId="30430">
        <row r="9">
          <cell r="A9" t="str">
            <v>A</v>
          </cell>
        </row>
      </sheetData>
      <sheetData sheetId="30431">
        <row r="9">
          <cell r="A9" t="str">
            <v>A</v>
          </cell>
        </row>
      </sheetData>
      <sheetData sheetId="30432">
        <row r="9">
          <cell r="A9" t="str">
            <v>A</v>
          </cell>
        </row>
      </sheetData>
      <sheetData sheetId="30433">
        <row r="9">
          <cell r="A9" t="str">
            <v>A</v>
          </cell>
        </row>
      </sheetData>
      <sheetData sheetId="30434">
        <row r="9">
          <cell r="A9" t="str">
            <v>A</v>
          </cell>
        </row>
      </sheetData>
      <sheetData sheetId="30435">
        <row r="9">
          <cell r="A9" t="str">
            <v>A</v>
          </cell>
        </row>
      </sheetData>
      <sheetData sheetId="30436">
        <row r="9">
          <cell r="A9" t="str">
            <v>A</v>
          </cell>
        </row>
      </sheetData>
      <sheetData sheetId="30437">
        <row r="9">
          <cell r="A9" t="str">
            <v>A</v>
          </cell>
        </row>
      </sheetData>
      <sheetData sheetId="30438">
        <row r="9">
          <cell r="A9" t="str">
            <v>A</v>
          </cell>
        </row>
      </sheetData>
      <sheetData sheetId="30439">
        <row r="9">
          <cell r="A9" t="str">
            <v>A</v>
          </cell>
        </row>
      </sheetData>
      <sheetData sheetId="30440">
        <row r="9">
          <cell r="A9" t="str">
            <v>A</v>
          </cell>
        </row>
      </sheetData>
      <sheetData sheetId="30441">
        <row r="9">
          <cell r="A9" t="str">
            <v>A</v>
          </cell>
        </row>
      </sheetData>
      <sheetData sheetId="30442">
        <row r="9">
          <cell r="A9" t="str">
            <v>A</v>
          </cell>
        </row>
      </sheetData>
      <sheetData sheetId="30443">
        <row r="9">
          <cell r="A9" t="str">
            <v>A</v>
          </cell>
        </row>
      </sheetData>
      <sheetData sheetId="30444">
        <row r="9">
          <cell r="A9" t="str">
            <v>A</v>
          </cell>
        </row>
      </sheetData>
      <sheetData sheetId="30445">
        <row r="9">
          <cell r="A9" t="str">
            <v>A</v>
          </cell>
        </row>
      </sheetData>
      <sheetData sheetId="30446">
        <row r="9">
          <cell r="A9" t="str">
            <v>A</v>
          </cell>
        </row>
      </sheetData>
      <sheetData sheetId="30447">
        <row r="9">
          <cell r="A9" t="str">
            <v>A</v>
          </cell>
        </row>
      </sheetData>
      <sheetData sheetId="30448">
        <row r="9">
          <cell r="A9" t="str">
            <v>A</v>
          </cell>
        </row>
      </sheetData>
      <sheetData sheetId="30449">
        <row r="9">
          <cell r="A9" t="str">
            <v>A</v>
          </cell>
        </row>
      </sheetData>
      <sheetData sheetId="30450">
        <row r="9">
          <cell r="A9" t="str">
            <v>A</v>
          </cell>
        </row>
      </sheetData>
      <sheetData sheetId="30451">
        <row r="9">
          <cell r="A9" t="str">
            <v>A</v>
          </cell>
        </row>
      </sheetData>
      <sheetData sheetId="30452">
        <row r="9">
          <cell r="A9" t="str">
            <v>A</v>
          </cell>
        </row>
      </sheetData>
      <sheetData sheetId="30453">
        <row r="9">
          <cell r="A9" t="str">
            <v>A</v>
          </cell>
        </row>
      </sheetData>
      <sheetData sheetId="30454">
        <row r="9">
          <cell r="A9" t="str">
            <v>A</v>
          </cell>
        </row>
      </sheetData>
      <sheetData sheetId="30455">
        <row r="9">
          <cell r="A9" t="str">
            <v>A</v>
          </cell>
        </row>
      </sheetData>
      <sheetData sheetId="30456">
        <row r="9">
          <cell r="A9" t="str">
            <v>A</v>
          </cell>
        </row>
      </sheetData>
      <sheetData sheetId="30457">
        <row r="9">
          <cell r="A9" t="str">
            <v>A</v>
          </cell>
        </row>
      </sheetData>
      <sheetData sheetId="30458">
        <row r="9">
          <cell r="A9" t="str">
            <v>A</v>
          </cell>
        </row>
      </sheetData>
      <sheetData sheetId="30459">
        <row r="9">
          <cell r="A9" t="str">
            <v>A</v>
          </cell>
        </row>
      </sheetData>
      <sheetData sheetId="30460">
        <row r="9">
          <cell r="A9" t="str">
            <v>A</v>
          </cell>
        </row>
      </sheetData>
      <sheetData sheetId="30461" refreshError="1"/>
      <sheetData sheetId="30462" refreshError="1"/>
      <sheetData sheetId="30463" refreshError="1"/>
      <sheetData sheetId="30464" refreshError="1"/>
      <sheetData sheetId="30465" refreshError="1"/>
      <sheetData sheetId="30466" refreshError="1"/>
      <sheetData sheetId="30467">
        <row r="9">
          <cell r="A9" t="str">
            <v>A</v>
          </cell>
        </row>
      </sheetData>
      <sheetData sheetId="30468" refreshError="1"/>
      <sheetData sheetId="30469" refreshError="1"/>
      <sheetData sheetId="30470">
        <row r="9">
          <cell r="A9" t="str">
            <v>A</v>
          </cell>
        </row>
      </sheetData>
      <sheetData sheetId="30471">
        <row r="9">
          <cell r="A9" t="str">
            <v>A</v>
          </cell>
        </row>
      </sheetData>
      <sheetData sheetId="30472" refreshError="1"/>
      <sheetData sheetId="30473">
        <row r="9">
          <cell r="A9" t="str">
            <v>A</v>
          </cell>
        </row>
      </sheetData>
      <sheetData sheetId="30474">
        <row r="9">
          <cell r="A9" t="str">
            <v>A</v>
          </cell>
        </row>
      </sheetData>
      <sheetData sheetId="30475" refreshError="1"/>
      <sheetData sheetId="30476">
        <row r="9">
          <cell r="A9" t="str">
            <v>A</v>
          </cell>
        </row>
      </sheetData>
      <sheetData sheetId="30477">
        <row r="9">
          <cell r="A9" t="str">
            <v>A</v>
          </cell>
        </row>
      </sheetData>
      <sheetData sheetId="30478">
        <row r="9">
          <cell r="A9" t="str">
            <v>A</v>
          </cell>
        </row>
      </sheetData>
      <sheetData sheetId="30479">
        <row r="9">
          <cell r="A9" t="str">
            <v>A</v>
          </cell>
        </row>
      </sheetData>
      <sheetData sheetId="30480">
        <row r="9">
          <cell r="A9" t="str">
            <v>A</v>
          </cell>
        </row>
      </sheetData>
      <sheetData sheetId="30481">
        <row r="9">
          <cell r="A9" t="str">
            <v>A</v>
          </cell>
        </row>
      </sheetData>
      <sheetData sheetId="30482">
        <row r="9">
          <cell r="A9" t="str">
            <v>A</v>
          </cell>
        </row>
      </sheetData>
      <sheetData sheetId="30483">
        <row r="9">
          <cell r="A9" t="str">
            <v>A</v>
          </cell>
        </row>
      </sheetData>
      <sheetData sheetId="30484">
        <row r="9">
          <cell r="A9" t="str">
            <v>A</v>
          </cell>
        </row>
      </sheetData>
      <sheetData sheetId="30485">
        <row r="9">
          <cell r="A9" t="str">
            <v>A</v>
          </cell>
        </row>
      </sheetData>
      <sheetData sheetId="30486">
        <row r="9">
          <cell r="A9" t="str">
            <v>A</v>
          </cell>
        </row>
      </sheetData>
      <sheetData sheetId="30487">
        <row r="9">
          <cell r="A9" t="str">
            <v>A</v>
          </cell>
        </row>
      </sheetData>
      <sheetData sheetId="30488">
        <row r="9">
          <cell r="A9" t="str">
            <v>A</v>
          </cell>
        </row>
      </sheetData>
      <sheetData sheetId="30489">
        <row r="9">
          <cell r="A9" t="str">
            <v>A</v>
          </cell>
        </row>
      </sheetData>
      <sheetData sheetId="30490">
        <row r="9">
          <cell r="A9" t="str">
            <v>A</v>
          </cell>
        </row>
      </sheetData>
      <sheetData sheetId="30491">
        <row r="9">
          <cell r="A9" t="str">
            <v>A</v>
          </cell>
        </row>
      </sheetData>
      <sheetData sheetId="30492">
        <row r="9">
          <cell r="A9" t="str">
            <v>A</v>
          </cell>
        </row>
      </sheetData>
      <sheetData sheetId="30493">
        <row r="9">
          <cell r="A9" t="str">
            <v>A</v>
          </cell>
        </row>
      </sheetData>
      <sheetData sheetId="30494">
        <row r="9">
          <cell r="A9" t="str">
            <v>A</v>
          </cell>
        </row>
      </sheetData>
      <sheetData sheetId="30495">
        <row r="9">
          <cell r="A9" t="str">
            <v>A</v>
          </cell>
        </row>
      </sheetData>
      <sheetData sheetId="30496" refreshError="1"/>
      <sheetData sheetId="30497" refreshError="1"/>
      <sheetData sheetId="30498" refreshError="1"/>
      <sheetData sheetId="30499">
        <row r="9">
          <cell r="A9" t="str">
            <v>A</v>
          </cell>
        </row>
      </sheetData>
      <sheetData sheetId="30500">
        <row r="9">
          <cell r="A9" t="str">
            <v>A</v>
          </cell>
        </row>
      </sheetData>
      <sheetData sheetId="30501">
        <row r="9">
          <cell r="A9" t="str">
            <v>A</v>
          </cell>
        </row>
      </sheetData>
      <sheetData sheetId="30502">
        <row r="9">
          <cell r="A9" t="str">
            <v>A</v>
          </cell>
        </row>
      </sheetData>
      <sheetData sheetId="30503">
        <row r="9">
          <cell r="A9" t="str">
            <v>A</v>
          </cell>
        </row>
      </sheetData>
      <sheetData sheetId="30504">
        <row r="9">
          <cell r="A9" t="str">
            <v>A</v>
          </cell>
        </row>
      </sheetData>
      <sheetData sheetId="30505">
        <row r="9">
          <cell r="A9" t="str">
            <v>A</v>
          </cell>
        </row>
      </sheetData>
      <sheetData sheetId="30506">
        <row r="9">
          <cell r="A9" t="str">
            <v>A</v>
          </cell>
        </row>
      </sheetData>
      <sheetData sheetId="30507">
        <row r="9">
          <cell r="A9" t="str">
            <v>A</v>
          </cell>
        </row>
      </sheetData>
      <sheetData sheetId="30508">
        <row r="9">
          <cell r="A9" t="str">
            <v>A</v>
          </cell>
        </row>
      </sheetData>
      <sheetData sheetId="30509">
        <row r="9">
          <cell r="A9" t="str">
            <v>A</v>
          </cell>
        </row>
      </sheetData>
      <sheetData sheetId="30510">
        <row r="9">
          <cell r="A9" t="str">
            <v>A</v>
          </cell>
        </row>
      </sheetData>
      <sheetData sheetId="30511">
        <row r="9">
          <cell r="A9" t="str">
            <v>A</v>
          </cell>
        </row>
      </sheetData>
      <sheetData sheetId="30512">
        <row r="9">
          <cell r="A9" t="str">
            <v>A</v>
          </cell>
        </row>
      </sheetData>
      <sheetData sheetId="30513">
        <row r="9">
          <cell r="A9" t="str">
            <v>A</v>
          </cell>
        </row>
      </sheetData>
      <sheetData sheetId="30514">
        <row r="9">
          <cell r="A9" t="str">
            <v>A</v>
          </cell>
        </row>
      </sheetData>
      <sheetData sheetId="30515">
        <row r="9">
          <cell r="A9" t="str">
            <v>A</v>
          </cell>
        </row>
      </sheetData>
      <sheetData sheetId="30516">
        <row r="9">
          <cell r="A9" t="str">
            <v>A</v>
          </cell>
        </row>
      </sheetData>
      <sheetData sheetId="30517">
        <row r="9">
          <cell r="A9" t="str">
            <v>A</v>
          </cell>
        </row>
      </sheetData>
      <sheetData sheetId="30518">
        <row r="9">
          <cell r="A9" t="str">
            <v>A</v>
          </cell>
        </row>
      </sheetData>
      <sheetData sheetId="30519">
        <row r="9">
          <cell r="A9" t="str">
            <v>A</v>
          </cell>
        </row>
      </sheetData>
      <sheetData sheetId="30520">
        <row r="9">
          <cell r="A9" t="str">
            <v>A</v>
          </cell>
        </row>
      </sheetData>
      <sheetData sheetId="30521">
        <row r="9">
          <cell r="A9" t="str">
            <v>A</v>
          </cell>
        </row>
      </sheetData>
      <sheetData sheetId="30522">
        <row r="9">
          <cell r="A9" t="str">
            <v>A</v>
          </cell>
        </row>
      </sheetData>
      <sheetData sheetId="30523">
        <row r="9">
          <cell r="A9" t="str">
            <v>A</v>
          </cell>
        </row>
      </sheetData>
      <sheetData sheetId="30524">
        <row r="9">
          <cell r="A9" t="str">
            <v>A</v>
          </cell>
        </row>
      </sheetData>
      <sheetData sheetId="30525">
        <row r="9">
          <cell r="A9" t="str">
            <v>A</v>
          </cell>
        </row>
      </sheetData>
      <sheetData sheetId="30526">
        <row r="9">
          <cell r="A9" t="str">
            <v>A</v>
          </cell>
        </row>
      </sheetData>
      <sheetData sheetId="30527">
        <row r="9">
          <cell r="A9" t="str">
            <v>A</v>
          </cell>
        </row>
      </sheetData>
      <sheetData sheetId="30528">
        <row r="9">
          <cell r="A9" t="str">
            <v>A</v>
          </cell>
        </row>
      </sheetData>
      <sheetData sheetId="30529">
        <row r="9">
          <cell r="A9" t="str">
            <v>A</v>
          </cell>
        </row>
      </sheetData>
      <sheetData sheetId="30530">
        <row r="9">
          <cell r="A9" t="str">
            <v>A</v>
          </cell>
        </row>
      </sheetData>
      <sheetData sheetId="30531">
        <row r="9">
          <cell r="A9" t="str">
            <v>A</v>
          </cell>
        </row>
      </sheetData>
      <sheetData sheetId="30532">
        <row r="9">
          <cell r="A9" t="str">
            <v>A</v>
          </cell>
        </row>
      </sheetData>
      <sheetData sheetId="30533">
        <row r="9">
          <cell r="A9" t="str">
            <v>A</v>
          </cell>
        </row>
      </sheetData>
      <sheetData sheetId="30534">
        <row r="9">
          <cell r="A9" t="str">
            <v>A</v>
          </cell>
        </row>
      </sheetData>
      <sheetData sheetId="30535">
        <row r="9">
          <cell r="A9" t="str">
            <v>A</v>
          </cell>
        </row>
      </sheetData>
      <sheetData sheetId="30536">
        <row r="9">
          <cell r="A9" t="str">
            <v>A</v>
          </cell>
        </row>
      </sheetData>
      <sheetData sheetId="30537">
        <row r="9">
          <cell r="A9" t="str">
            <v>A</v>
          </cell>
        </row>
      </sheetData>
      <sheetData sheetId="30538">
        <row r="9">
          <cell r="A9" t="str">
            <v>A</v>
          </cell>
        </row>
      </sheetData>
      <sheetData sheetId="30539">
        <row r="9">
          <cell r="A9" t="str">
            <v>A</v>
          </cell>
        </row>
      </sheetData>
      <sheetData sheetId="30540">
        <row r="9">
          <cell r="A9" t="str">
            <v>A</v>
          </cell>
        </row>
      </sheetData>
      <sheetData sheetId="30541">
        <row r="9">
          <cell r="A9" t="str">
            <v>A</v>
          </cell>
        </row>
      </sheetData>
      <sheetData sheetId="30542">
        <row r="9">
          <cell r="A9" t="str">
            <v>A</v>
          </cell>
        </row>
      </sheetData>
      <sheetData sheetId="30543">
        <row r="9">
          <cell r="A9" t="str">
            <v>A</v>
          </cell>
        </row>
      </sheetData>
      <sheetData sheetId="30544">
        <row r="9">
          <cell r="A9" t="str">
            <v>A</v>
          </cell>
        </row>
      </sheetData>
      <sheetData sheetId="30545">
        <row r="9">
          <cell r="A9" t="str">
            <v>A</v>
          </cell>
        </row>
      </sheetData>
      <sheetData sheetId="30546">
        <row r="9">
          <cell r="A9" t="str">
            <v>A</v>
          </cell>
        </row>
      </sheetData>
      <sheetData sheetId="30547">
        <row r="9">
          <cell r="A9" t="str">
            <v>A</v>
          </cell>
        </row>
      </sheetData>
      <sheetData sheetId="30548">
        <row r="9">
          <cell r="A9" t="str">
            <v>A</v>
          </cell>
        </row>
      </sheetData>
      <sheetData sheetId="30549">
        <row r="9">
          <cell r="A9" t="str">
            <v>A</v>
          </cell>
        </row>
      </sheetData>
      <sheetData sheetId="30550">
        <row r="9">
          <cell r="A9" t="str">
            <v>A</v>
          </cell>
        </row>
      </sheetData>
      <sheetData sheetId="30551">
        <row r="9">
          <cell r="A9" t="str">
            <v>A</v>
          </cell>
        </row>
      </sheetData>
      <sheetData sheetId="30552">
        <row r="9">
          <cell r="A9" t="str">
            <v>A</v>
          </cell>
        </row>
      </sheetData>
      <sheetData sheetId="30553">
        <row r="9">
          <cell r="A9" t="str">
            <v>A</v>
          </cell>
        </row>
      </sheetData>
      <sheetData sheetId="30554">
        <row r="9">
          <cell r="A9" t="str">
            <v>A</v>
          </cell>
        </row>
      </sheetData>
      <sheetData sheetId="30555">
        <row r="9">
          <cell r="A9" t="str">
            <v>A</v>
          </cell>
        </row>
      </sheetData>
      <sheetData sheetId="30556">
        <row r="9">
          <cell r="A9" t="str">
            <v>A</v>
          </cell>
        </row>
      </sheetData>
      <sheetData sheetId="30557">
        <row r="9">
          <cell r="A9" t="str">
            <v>A</v>
          </cell>
        </row>
      </sheetData>
      <sheetData sheetId="30558">
        <row r="9">
          <cell r="A9" t="str">
            <v>A</v>
          </cell>
        </row>
      </sheetData>
      <sheetData sheetId="30559">
        <row r="9">
          <cell r="A9" t="str">
            <v>A</v>
          </cell>
        </row>
      </sheetData>
      <sheetData sheetId="30560">
        <row r="9">
          <cell r="A9" t="str">
            <v>A</v>
          </cell>
        </row>
      </sheetData>
      <sheetData sheetId="30561">
        <row r="9">
          <cell r="A9" t="str">
            <v>A</v>
          </cell>
        </row>
      </sheetData>
      <sheetData sheetId="30562">
        <row r="9">
          <cell r="A9" t="str">
            <v>A</v>
          </cell>
        </row>
      </sheetData>
      <sheetData sheetId="30563">
        <row r="9">
          <cell r="A9" t="str">
            <v>A</v>
          </cell>
        </row>
      </sheetData>
      <sheetData sheetId="30564">
        <row r="9">
          <cell r="A9" t="str">
            <v>A</v>
          </cell>
        </row>
      </sheetData>
      <sheetData sheetId="30565">
        <row r="9">
          <cell r="A9" t="str">
            <v>A</v>
          </cell>
        </row>
      </sheetData>
      <sheetData sheetId="30566">
        <row r="9">
          <cell r="A9" t="str">
            <v>A</v>
          </cell>
        </row>
      </sheetData>
      <sheetData sheetId="30567">
        <row r="9">
          <cell r="A9" t="str">
            <v>A</v>
          </cell>
        </row>
      </sheetData>
      <sheetData sheetId="30568">
        <row r="9">
          <cell r="A9" t="str">
            <v>A</v>
          </cell>
        </row>
      </sheetData>
      <sheetData sheetId="30569">
        <row r="9">
          <cell r="A9" t="str">
            <v>A</v>
          </cell>
        </row>
      </sheetData>
      <sheetData sheetId="30570">
        <row r="9">
          <cell r="A9" t="str">
            <v>A</v>
          </cell>
        </row>
      </sheetData>
      <sheetData sheetId="30571">
        <row r="9">
          <cell r="A9" t="str">
            <v>A</v>
          </cell>
        </row>
      </sheetData>
      <sheetData sheetId="30572">
        <row r="9">
          <cell r="A9" t="str">
            <v>A</v>
          </cell>
        </row>
      </sheetData>
      <sheetData sheetId="30573">
        <row r="9">
          <cell r="A9" t="str">
            <v>A</v>
          </cell>
        </row>
      </sheetData>
      <sheetData sheetId="30574">
        <row r="9">
          <cell r="A9" t="str">
            <v>A</v>
          </cell>
        </row>
      </sheetData>
      <sheetData sheetId="30575">
        <row r="9">
          <cell r="A9" t="str">
            <v>A</v>
          </cell>
        </row>
      </sheetData>
      <sheetData sheetId="30576">
        <row r="9">
          <cell r="A9" t="str">
            <v>A</v>
          </cell>
        </row>
      </sheetData>
      <sheetData sheetId="30577">
        <row r="9">
          <cell r="A9" t="str">
            <v>A</v>
          </cell>
        </row>
      </sheetData>
      <sheetData sheetId="30578">
        <row r="9">
          <cell r="A9" t="str">
            <v>A</v>
          </cell>
        </row>
      </sheetData>
      <sheetData sheetId="30579">
        <row r="9">
          <cell r="A9" t="str">
            <v>A</v>
          </cell>
        </row>
      </sheetData>
      <sheetData sheetId="30580">
        <row r="9">
          <cell r="A9" t="str">
            <v>A</v>
          </cell>
        </row>
      </sheetData>
      <sheetData sheetId="30581">
        <row r="9">
          <cell r="A9" t="str">
            <v>A</v>
          </cell>
        </row>
      </sheetData>
      <sheetData sheetId="30582">
        <row r="9">
          <cell r="A9" t="str">
            <v>A</v>
          </cell>
        </row>
      </sheetData>
      <sheetData sheetId="30583">
        <row r="9">
          <cell r="A9" t="str">
            <v>A</v>
          </cell>
        </row>
      </sheetData>
      <sheetData sheetId="30584">
        <row r="9">
          <cell r="A9" t="str">
            <v>A</v>
          </cell>
        </row>
      </sheetData>
      <sheetData sheetId="30585">
        <row r="9">
          <cell r="A9" t="str">
            <v>A</v>
          </cell>
        </row>
      </sheetData>
      <sheetData sheetId="30586">
        <row r="9">
          <cell r="A9" t="str">
            <v>A</v>
          </cell>
        </row>
      </sheetData>
      <sheetData sheetId="30587">
        <row r="9">
          <cell r="A9" t="str">
            <v>A</v>
          </cell>
        </row>
      </sheetData>
      <sheetData sheetId="30588" refreshError="1"/>
      <sheetData sheetId="30589">
        <row r="9">
          <cell r="A9" t="str">
            <v>A</v>
          </cell>
        </row>
      </sheetData>
      <sheetData sheetId="30590">
        <row r="9">
          <cell r="A9" t="str">
            <v>A</v>
          </cell>
        </row>
      </sheetData>
      <sheetData sheetId="30591">
        <row r="9">
          <cell r="A9" t="str">
            <v>A</v>
          </cell>
        </row>
      </sheetData>
      <sheetData sheetId="30592" refreshError="1"/>
      <sheetData sheetId="30593">
        <row r="9">
          <cell r="A9" t="str">
            <v>A</v>
          </cell>
        </row>
      </sheetData>
      <sheetData sheetId="30594">
        <row r="9">
          <cell r="A9" t="str">
            <v>A</v>
          </cell>
        </row>
      </sheetData>
      <sheetData sheetId="30595">
        <row r="9">
          <cell r="A9" t="str">
            <v>A</v>
          </cell>
        </row>
      </sheetData>
      <sheetData sheetId="30596" refreshError="1"/>
      <sheetData sheetId="30597" refreshError="1"/>
      <sheetData sheetId="30598">
        <row r="9">
          <cell r="A9" t="str">
            <v>A</v>
          </cell>
        </row>
      </sheetData>
      <sheetData sheetId="30599">
        <row r="9">
          <cell r="A9" t="str">
            <v>A</v>
          </cell>
        </row>
      </sheetData>
      <sheetData sheetId="30600">
        <row r="9">
          <cell r="A9" t="str">
            <v>A</v>
          </cell>
        </row>
      </sheetData>
      <sheetData sheetId="30601" refreshError="1"/>
      <sheetData sheetId="30602">
        <row r="9">
          <cell r="A9" t="str">
            <v>A</v>
          </cell>
        </row>
      </sheetData>
      <sheetData sheetId="30603">
        <row r="9">
          <cell r="A9" t="str">
            <v>A</v>
          </cell>
        </row>
      </sheetData>
      <sheetData sheetId="30604">
        <row r="9">
          <cell r="A9" t="str">
            <v>A</v>
          </cell>
        </row>
      </sheetData>
      <sheetData sheetId="30605">
        <row r="9">
          <cell r="A9" t="str">
            <v>A</v>
          </cell>
        </row>
      </sheetData>
      <sheetData sheetId="30606">
        <row r="9">
          <cell r="A9" t="str">
            <v>A</v>
          </cell>
        </row>
      </sheetData>
      <sheetData sheetId="30607">
        <row r="9">
          <cell r="A9" t="str">
            <v>A</v>
          </cell>
        </row>
      </sheetData>
      <sheetData sheetId="30608">
        <row r="9">
          <cell r="A9" t="str">
            <v>A</v>
          </cell>
        </row>
      </sheetData>
      <sheetData sheetId="30609">
        <row r="9">
          <cell r="A9" t="str">
            <v>A</v>
          </cell>
        </row>
      </sheetData>
      <sheetData sheetId="30610" refreshError="1"/>
      <sheetData sheetId="30611" refreshError="1"/>
      <sheetData sheetId="30612" refreshError="1"/>
      <sheetData sheetId="30613" refreshError="1"/>
      <sheetData sheetId="30614" refreshError="1"/>
      <sheetData sheetId="30615" refreshError="1"/>
      <sheetData sheetId="30616">
        <row r="9">
          <cell r="A9" t="str">
            <v>A</v>
          </cell>
        </row>
      </sheetData>
      <sheetData sheetId="30617">
        <row r="9">
          <cell r="A9" t="str">
            <v>A</v>
          </cell>
        </row>
      </sheetData>
      <sheetData sheetId="30618">
        <row r="9">
          <cell r="A9" t="str">
            <v>A</v>
          </cell>
        </row>
      </sheetData>
      <sheetData sheetId="30619">
        <row r="9">
          <cell r="A9" t="str">
            <v>A</v>
          </cell>
        </row>
      </sheetData>
      <sheetData sheetId="30620">
        <row r="9">
          <cell r="A9" t="str">
            <v>A</v>
          </cell>
        </row>
      </sheetData>
      <sheetData sheetId="30621">
        <row r="9">
          <cell r="A9" t="str">
            <v>A</v>
          </cell>
        </row>
      </sheetData>
      <sheetData sheetId="30622">
        <row r="9">
          <cell r="A9" t="str">
            <v>A</v>
          </cell>
        </row>
      </sheetData>
      <sheetData sheetId="30623">
        <row r="9">
          <cell r="A9" t="str">
            <v>A</v>
          </cell>
        </row>
      </sheetData>
      <sheetData sheetId="30624">
        <row r="9">
          <cell r="A9" t="str">
            <v>A</v>
          </cell>
        </row>
      </sheetData>
      <sheetData sheetId="30625">
        <row r="9">
          <cell r="A9" t="str">
            <v>A</v>
          </cell>
        </row>
      </sheetData>
      <sheetData sheetId="30626">
        <row r="9">
          <cell r="A9" t="str">
            <v>A</v>
          </cell>
        </row>
      </sheetData>
      <sheetData sheetId="30627">
        <row r="9">
          <cell r="A9" t="str">
            <v>A</v>
          </cell>
        </row>
      </sheetData>
      <sheetData sheetId="30628">
        <row r="9">
          <cell r="A9" t="str">
            <v>A</v>
          </cell>
        </row>
      </sheetData>
      <sheetData sheetId="30629">
        <row r="9">
          <cell r="A9" t="str">
            <v>A</v>
          </cell>
        </row>
      </sheetData>
      <sheetData sheetId="30630">
        <row r="9">
          <cell r="A9" t="str">
            <v>A</v>
          </cell>
        </row>
      </sheetData>
      <sheetData sheetId="30631">
        <row r="9">
          <cell r="A9" t="str">
            <v>A</v>
          </cell>
        </row>
      </sheetData>
      <sheetData sheetId="30632">
        <row r="9">
          <cell r="A9" t="str">
            <v>A</v>
          </cell>
        </row>
      </sheetData>
      <sheetData sheetId="30633">
        <row r="9">
          <cell r="A9" t="str">
            <v>A</v>
          </cell>
        </row>
      </sheetData>
      <sheetData sheetId="30634">
        <row r="9">
          <cell r="A9" t="str">
            <v>A</v>
          </cell>
        </row>
      </sheetData>
      <sheetData sheetId="30635">
        <row r="9">
          <cell r="A9" t="str">
            <v>A</v>
          </cell>
        </row>
      </sheetData>
      <sheetData sheetId="30636">
        <row r="9">
          <cell r="A9" t="str">
            <v>A</v>
          </cell>
        </row>
      </sheetData>
      <sheetData sheetId="30637">
        <row r="9">
          <cell r="A9" t="str">
            <v>A</v>
          </cell>
        </row>
      </sheetData>
      <sheetData sheetId="30638">
        <row r="9">
          <cell r="A9" t="str">
            <v>A</v>
          </cell>
        </row>
      </sheetData>
      <sheetData sheetId="30639">
        <row r="9">
          <cell r="A9" t="str">
            <v>A</v>
          </cell>
        </row>
      </sheetData>
      <sheetData sheetId="30640">
        <row r="9">
          <cell r="A9" t="str">
            <v>A</v>
          </cell>
        </row>
      </sheetData>
      <sheetData sheetId="30641">
        <row r="9">
          <cell r="A9" t="str">
            <v>A</v>
          </cell>
        </row>
      </sheetData>
      <sheetData sheetId="30642">
        <row r="9">
          <cell r="A9" t="str">
            <v>A</v>
          </cell>
        </row>
      </sheetData>
      <sheetData sheetId="30643">
        <row r="9">
          <cell r="A9" t="str">
            <v>A</v>
          </cell>
        </row>
      </sheetData>
      <sheetData sheetId="30644">
        <row r="9">
          <cell r="A9" t="str">
            <v>A</v>
          </cell>
        </row>
      </sheetData>
      <sheetData sheetId="30645">
        <row r="9">
          <cell r="A9" t="str">
            <v>A</v>
          </cell>
        </row>
      </sheetData>
      <sheetData sheetId="30646">
        <row r="9">
          <cell r="A9" t="str">
            <v>A</v>
          </cell>
        </row>
      </sheetData>
      <sheetData sheetId="30647">
        <row r="9">
          <cell r="A9" t="str">
            <v>A</v>
          </cell>
        </row>
      </sheetData>
      <sheetData sheetId="30648">
        <row r="9">
          <cell r="A9" t="str">
            <v>A</v>
          </cell>
        </row>
      </sheetData>
      <sheetData sheetId="30649">
        <row r="9">
          <cell r="A9" t="str">
            <v>A</v>
          </cell>
        </row>
      </sheetData>
      <sheetData sheetId="30650">
        <row r="9">
          <cell r="A9" t="str">
            <v>A</v>
          </cell>
        </row>
      </sheetData>
      <sheetData sheetId="30651">
        <row r="9">
          <cell r="A9" t="str">
            <v>A</v>
          </cell>
        </row>
      </sheetData>
      <sheetData sheetId="30652">
        <row r="9">
          <cell r="A9" t="str">
            <v>A</v>
          </cell>
        </row>
      </sheetData>
      <sheetData sheetId="30653">
        <row r="9">
          <cell r="A9" t="str">
            <v>A</v>
          </cell>
        </row>
      </sheetData>
      <sheetData sheetId="30654">
        <row r="9">
          <cell r="A9" t="str">
            <v>A</v>
          </cell>
        </row>
      </sheetData>
      <sheetData sheetId="30655">
        <row r="9">
          <cell r="A9" t="str">
            <v>A</v>
          </cell>
        </row>
      </sheetData>
      <sheetData sheetId="30656">
        <row r="9">
          <cell r="A9" t="str">
            <v>A</v>
          </cell>
        </row>
      </sheetData>
      <sheetData sheetId="30657">
        <row r="9">
          <cell r="A9" t="str">
            <v>A</v>
          </cell>
        </row>
      </sheetData>
      <sheetData sheetId="30658">
        <row r="9">
          <cell r="A9" t="str">
            <v>A</v>
          </cell>
        </row>
      </sheetData>
      <sheetData sheetId="30659">
        <row r="9">
          <cell r="A9" t="str">
            <v>A</v>
          </cell>
        </row>
      </sheetData>
      <sheetData sheetId="30660">
        <row r="9">
          <cell r="A9" t="str">
            <v>A</v>
          </cell>
        </row>
      </sheetData>
      <sheetData sheetId="30661">
        <row r="9">
          <cell r="A9" t="str">
            <v>A</v>
          </cell>
        </row>
      </sheetData>
      <sheetData sheetId="30662">
        <row r="9">
          <cell r="A9" t="str">
            <v>A</v>
          </cell>
        </row>
      </sheetData>
      <sheetData sheetId="30663">
        <row r="9">
          <cell r="A9" t="str">
            <v>A</v>
          </cell>
        </row>
      </sheetData>
      <sheetData sheetId="30664">
        <row r="9">
          <cell r="A9" t="str">
            <v>A</v>
          </cell>
        </row>
      </sheetData>
      <sheetData sheetId="30665">
        <row r="9">
          <cell r="A9" t="str">
            <v>A</v>
          </cell>
        </row>
      </sheetData>
      <sheetData sheetId="30666">
        <row r="9">
          <cell r="A9" t="str">
            <v>A</v>
          </cell>
        </row>
      </sheetData>
      <sheetData sheetId="30667">
        <row r="9">
          <cell r="A9" t="str">
            <v>A</v>
          </cell>
        </row>
      </sheetData>
      <sheetData sheetId="30668">
        <row r="9">
          <cell r="A9" t="str">
            <v>A</v>
          </cell>
        </row>
      </sheetData>
      <sheetData sheetId="30669">
        <row r="9">
          <cell r="A9" t="str">
            <v>A</v>
          </cell>
        </row>
      </sheetData>
      <sheetData sheetId="30670">
        <row r="9">
          <cell r="A9" t="str">
            <v>A</v>
          </cell>
        </row>
      </sheetData>
      <sheetData sheetId="30671">
        <row r="9">
          <cell r="A9" t="str">
            <v>A</v>
          </cell>
        </row>
      </sheetData>
      <sheetData sheetId="30672">
        <row r="9">
          <cell r="A9" t="str">
            <v>A</v>
          </cell>
        </row>
      </sheetData>
      <sheetData sheetId="30673">
        <row r="9">
          <cell r="A9" t="str">
            <v>A</v>
          </cell>
        </row>
      </sheetData>
      <sheetData sheetId="30674">
        <row r="9">
          <cell r="A9" t="str">
            <v>A</v>
          </cell>
        </row>
      </sheetData>
      <sheetData sheetId="30675">
        <row r="9">
          <cell r="A9" t="str">
            <v>A</v>
          </cell>
        </row>
      </sheetData>
      <sheetData sheetId="30676">
        <row r="9">
          <cell r="A9" t="str">
            <v>A</v>
          </cell>
        </row>
      </sheetData>
      <sheetData sheetId="30677">
        <row r="9">
          <cell r="A9" t="str">
            <v>A</v>
          </cell>
        </row>
      </sheetData>
      <sheetData sheetId="30678">
        <row r="9">
          <cell r="A9" t="str">
            <v>A</v>
          </cell>
        </row>
      </sheetData>
      <sheetData sheetId="30679">
        <row r="9">
          <cell r="A9" t="str">
            <v>A</v>
          </cell>
        </row>
      </sheetData>
      <sheetData sheetId="30680">
        <row r="9">
          <cell r="A9" t="str">
            <v>A</v>
          </cell>
        </row>
      </sheetData>
      <sheetData sheetId="30681">
        <row r="9">
          <cell r="A9" t="str">
            <v>A</v>
          </cell>
        </row>
      </sheetData>
      <sheetData sheetId="30682">
        <row r="9">
          <cell r="A9" t="str">
            <v>A</v>
          </cell>
        </row>
      </sheetData>
      <sheetData sheetId="30683">
        <row r="9">
          <cell r="A9" t="str">
            <v>A</v>
          </cell>
        </row>
      </sheetData>
      <sheetData sheetId="30684">
        <row r="9">
          <cell r="A9" t="str">
            <v>A</v>
          </cell>
        </row>
      </sheetData>
      <sheetData sheetId="30685">
        <row r="9">
          <cell r="A9" t="str">
            <v>A</v>
          </cell>
        </row>
      </sheetData>
      <sheetData sheetId="30686">
        <row r="9">
          <cell r="A9" t="str">
            <v>A</v>
          </cell>
        </row>
      </sheetData>
      <sheetData sheetId="30687">
        <row r="9">
          <cell r="A9" t="str">
            <v>A</v>
          </cell>
        </row>
      </sheetData>
      <sheetData sheetId="30688">
        <row r="9">
          <cell r="A9" t="str">
            <v>A</v>
          </cell>
        </row>
      </sheetData>
      <sheetData sheetId="30689">
        <row r="9">
          <cell r="A9" t="str">
            <v>A</v>
          </cell>
        </row>
      </sheetData>
      <sheetData sheetId="30690">
        <row r="9">
          <cell r="A9" t="str">
            <v>A</v>
          </cell>
        </row>
      </sheetData>
      <sheetData sheetId="30691">
        <row r="9">
          <cell r="A9" t="str">
            <v>A</v>
          </cell>
        </row>
      </sheetData>
      <sheetData sheetId="30692">
        <row r="9">
          <cell r="A9" t="str">
            <v>A</v>
          </cell>
        </row>
      </sheetData>
      <sheetData sheetId="30693">
        <row r="9">
          <cell r="A9" t="str">
            <v>A</v>
          </cell>
        </row>
      </sheetData>
      <sheetData sheetId="30694">
        <row r="9">
          <cell r="A9" t="str">
            <v>A</v>
          </cell>
        </row>
      </sheetData>
      <sheetData sheetId="30695">
        <row r="9">
          <cell r="A9" t="str">
            <v>A</v>
          </cell>
        </row>
      </sheetData>
      <sheetData sheetId="30696">
        <row r="9">
          <cell r="A9" t="str">
            <v>A</v>
          </cell>
        </row>
      </sheetData>
      <sheetData sheetId="30697">
        <row r="9">
          <cell r="A9" t="str">
            <v>A</v>
          </cell>
        </row>
      </sheetData>
      <sheetData sheetId="30698">
        <row r="9">
          <cell r="A9" t="str">
            <v>A</v>
          </cell>
        </row>
      </sheetData>
      <sheetData sheetId="30699">
        <row r="9">
          <cell r="A9" t="str">
            <v>A</v>
          </cell>
        </row>
      </sheetData>
      <sheetData sheetId="30700">
        <row r="9">
          <cell r="A9" t="str">
            <v>A</v>
          </cell>
        </row>
      </sheetData>
      <sheetData sheetId="30701">
        <row r="9">
          <cell r="A9" t="str">
            <v>A</v>
          </cell>
        </row>
      </sheetData>
      <sheetData sheetId="30702">
        <row r="9">
          <cell r="A9" t="str">
            <v>A</v>
          </cell>
        </row>
      </sheetData>
      <sheetData sheetId="30703" refreshError="1"/>
      <sheetData sheetId="30704" refreshError="1"/>
      <sheetData sheetId="30705">
        <row r="9">
          <cell r="A9" t="str">
            <v>A</v>
          </cell>
        </row>
      </sheetData>
      <sheetData sheetId="30706">
        <row r="9">
          <cell r="A9" t="str">
            <v>A</v>
          </cell>
        </row>
      </sheetData>
      <sheetData sheetId="30707">
        <row r="9">
          <cell r="A9" t="str">
            <v>A</v>
          </cell>
        </row>
      </sheetData>
      <sheetData sheetId="30708" refreshError="1"/>
      <sheetData sheetId="30709" refreshError="1"/>
      <sheetData sheetId="30710" refreshError="1"/>
      <sheetData sheetId="30711" refreshError="1"/>
      <sheetData sheetId="30712" refreshError="1"/>
      <sheetData sheetId="30713" refreshError="1"/>
      <sheetData sheetId="30714" refreshError="1"/>
      <sheetData sheetId="30715" refreshError="1"/>
      <sheetData sheetId="30716" refreshError="1"/>
      <sheetData sheetId="30717" refreshError="1"/>
      <sheetData sheetId="30718" refreshError="1"/>
      <sheetData sheetId="30719" refreshError="1"/>
      <sheetData sheetId="30720" refreshError="1"/>
      <sheetData sheetId="30721" refreshError="1"/>
      <sheetData sheetId="30722" refreshError="1"/>
      <sheetData sheetId="30723" refreshError="1"/>
      <sheetData sheetId="30724" refreshError="1"/>
      <sheetData sheetId="30725" refreshError="1"/>
      <sheetData sheetId="30726" refreshError="1"/>
      <sheetData sheetId="30727" refreshError="1"/>
      <sheetData sheetId="30728" refreshError="1"/>
      <sheetData sheetId="30729" refreshError="1"/>
      <sheetData sheetId="30730" refreshError="1"/>
      <sheetData sheetId="30731" refreshError="1"/>
      <sheetData sheetId="30732" refreshError="1"/>
      <sheetData sheetId="30733" refreshError="1"/>
      <sheetData sheetId="30734" refreshError="1"/>
      <sheetData sheetId="30735" refreshError="1"/>
      <sheetData sheetId="30736" refreshError="1"/>
      <sheetData sheetId="30737" refreshError="1"/>
      <sheetData sheetId="30738" refreshError="1"/>
      <sheetData sheetId="30739" refreshError="1"/>
      <sheetData sheetId="30740" refreshError="1"/>
      <sheetData sheetId="30741" refreshError="1"/>
      <sheetData sheetId="30742" refreshError="1"/>
      <sheetData sheetId="30743" refreshError="1"/>
      <sheetData sheetId="30744" refreshError="1"/>
      <sheetData sheetId="30745" refreshError="1"/>
      <sheetData sheetId="30746" refreshError="1"/>
      <sheetData sheetId="30747" refreshError="1"/>
      <sheetData sheetId="30748" refreshError="1"/>
      <sheetData sheetId="30749" refreshError="1"/>
      <sheetData sheetId="30750" refreshError="1"/>
      <sheetData sheetId="30751" refreshError="1"/>
      <sheetData sheetId="30752" refreshError="1"/>
      <sheetData sheetId="30753" refreshError="1"/>
      <sheetData sheetId="30754" refreshError="1"/>
      <sheetData sheetId="30755" refreshError="1"/>
      <sheetData sheetId="30756" refreshError="1"/>
      <sheetData sheetId="30757" refreshError="1"/>
      <sheetData sheetId="30758" refreshError="1"/>
      <sheetData sheetId="30759" refreshError="1"/>
      <sheetData sheetId="30760" refreshError="1"/>
      <sheetData sheetId="30761" refreshError="1"/>
      <sheetData sheetId="30762" refreshError="1"/>
      <sheetData sheetId="30763" refreshError="1"/>
      <sheetData sheetId="30764" refreshError="1"/>
      <sheetData sheetId="30765" refreshError="1"/>
      <sheetData sheetId="30766" refreshError="1"/>
      <sheetData sheetId="30767" refreshError="1"/>
      <sheetData sheetId="30768" refreshError="1"/>
      <sheetData sheetId="30769" refreshError="1"/>
      <sheetData sheetId="30770" refreshError="1"/>
      <sheetData sheetId="30771" refreshError="1"/>
      <sheetData sheetId="30772" refreshError="1"/>
      <sheetData sheetId="30773" refreshError="1"/>
      <sheetData sheetId="30774" refreshError="1"/>
      <sheetData sheetId="30775" refreshError="1"/>
      <sheetData sheetId="30776" refreshError="1"/>
      <sheetData sheetId="30777" refreshError="1"/>
      <sheetData sheetId="30778" refreshError="1"/>
      <sheetData sheetId="30779">
        <row r="9">
          <cell r="A9" t="str">
            <v>A</v>
          </cell>
        </row>
      </sheetData>
      <sheetData sheetId="30780" refreshError="1"/>
      <sheetData sheetId="30781">
        <row r="9">
          <cell r="A9" t="str">
            <v>A</v>
          </cell>
        </row>
      </sheetData>
      <sheetData sheetId="30782">
        <row r="9">
          <cell r="A9" t="str">
            <v>A</v>
          </cell>
        </row>
      </sheetData>
      <sheetData sheetId="30783">
        <row r="9">
          <cell r="A9" t="str">
            <v>A</v>
          </cell>
        </row>
      </sheetData>
      <sheetData sheetId="30784">
        <row r="9">
          <cell r="A9" t="str">
            <v>A</v>
          </cell>
        </row>
      </sheetData>
      <sheetData sheetId="30785">
        <row r="9">
          <cell r="A9" t="str">
            <v>A</v>
          </cell>
        </row>
      </sheetData>
      <sheetData sheetId="30786">
        <row r="9">
          <cell r="A9" t="str">
            <v>A</v>
          </cell>
        </row>
      </sheetData>
      <sheetData sheetId="30787">
        <row r="9">
          <cell r="A9" t="str">
            <v>A</v>
          </cell>
        </row>
      </sheetData>
      <sheetData sheetId="30788">
        <row r="9">
          <cell r="A9" t="str">
            <v>A</v>
          </cell>
        </row>
      </sheetData>
      <sheetData sheetId="30789">
        <row r="9">
          <cell r="A9" t="str">
            <v>A</v>
          </cell>
        </row>
      </sheetData>
      <sheetData sheetId="30790">
        <row r="9">
          <cell r="A9" t="str">
            <v>A</v>
          </cell>
        </row>
      </sheetData>
      <sheetData sheetId="30791">
        <row r="9">
          <cell r="A9" t="str">
            <v>A</v>
          </cell>
        </row>
      </sheetData>
      <sheetData sheetId="30792">
        <row r="9">
          <cell r="A9" t="str">
            <v>A</v>
          </cell>
        </row>
      </sheetData>
      <sheetData sheetId="30793">
        <row r="9">
          <cell r="A9" t="str">
            <v>A</v>
          </cell>
        </row>
      </sheetData>
      <sheetData sheetId="30794">
        <row r="9">
          <cell r="A9" t="str">
            <v>A</v>
          </cell>
        </row>
      </sheetData>
      <sheetData sheetId="30795">
        <row r="9">
          <cell r="A9" t="str">
            <v>A</v>
          </cell>
        </row>
      </sheetData>
      <sheetData sheetId="30796">
        <row r="9">
          <cell r="A9" t="str">
            <v>A</v>
          </cell>
        </row>
      </sheetData>
      <sheetData sheetId="30797">
        <row r="9">
          <cell r="A9" t="str">
            <v>A</v>
          </cell>
        </row>
      </sheetData>
      <sheetData sheetId="30798">
        <row r="9">
          <cell r="A9" t="str">
            <v>A</v>
          </cell>
        </row>
      </sheetData>
      <sheetData sheetId="30799">
        <row r="9">
          <cell r="A9" t="str">
            <v>A</v>
          </cell>
        </row>
      </sheetData>
      <sheetData sheetId="30800">
        <row r="9">
          <cell r="A9" t="str">
            <v>A</v>
          </cell>
        </row>
      </sheetData>
      <sheetData sheetId="30801">
        <row r="9">
          <cell r="A9" t="str">
            <v>A</v>
          </cell>
        </row>
      </sheetData>
      <sheetData sheetId="30802">
        <row r="9">
          <cell r="A9" t="str">
            <v>A</v>
          </cell>
        </row>
      </sheetData>
      <sheetData sheetId="30803">
        <row r="9">
          <cell r="A9" t="str">
            <v>A</v>
          </cell>
        </row>
      </sheetData>
      <sheetData sheetId="30804">
        <row r="9">
          <cell r="A9" t="str">
            <v>A</v>
          </cell>
        </row>
      </sheetData>
      <sheetData sheetId="30805">
        <row r="9">
          <cell r="A9" t="str">
            <v>A</v>
          </cell>
        </row>
      </sheetData>
      <sheetData sheetId="30806">
        <row r="9">
          <cell r="A9" t="str">
            <v>A</v>
          </cell>
        </row>
      </sheetData>
      <sheetData sheetId="30807">
        <row r="9">
          <cell r="A9" t="str">
            <v>A</v>
          </cell>
        </row>
      </sheetData>
      <sheetData sheetId="30808">
        <row r="9">
          <cell r="A9" t="str">
            <v>A</v>
          </cell>
        </row>
      </sheetData>
      <sheetData sheetId="30809">
        <row r="9">
          <cell r="A9" t="str">
            <v>A</v>
          </cell>
        </row>
      </sheetData>
      <sheetData sheetId="30810">
        <row r="9">
          <cell r="A9" t="str">
            <v>A</v>
          </cell>
        </row>
      </sheetData>
      <sheetData sheetId="30811" refreshError="1"/>
      <sheetData sheetId="30812" refreshError="1"/>
      <sheetData sheetId="30813">
        <row r="9">
          <cell r="A9" t="str">
            <v>A</v>
          </cell>
        </row>
      </sheetData>
      <sheetData sheetId="30814" refreshError="1"/>
      <sheetData sheetId="30815" refreshError="1"/>
      <sheetData sheetId="30816" refreshError="1"/>
      <sheetData sheetId="30817" refreshError="1"/>
      <sheetData sheetId="30818" refreshError="1"/>
      <sheetData sheetId="30819" refreshError="1"/>
      <sheetData sheetId="30820" refreshError="1"/>
      <sheetData sheetId="30821" refreshError="1"/>
      <sheetData sheetId="30822" refreshError="1"/>
      <sheetData sheetId="30823" refreshError="1"/>
      <sheetData sheetId="30824" refreshError="1"/>
      <sheetData sheetId="30825" refreshError="1"/>
      <sheetData sheetId="30826" refreshError="1"/>
      <sheetData sheetId="30827" refreshError="1"/>
      <sheetData sheetId="30828">
        <row r="9">
          <cell r="A9" t="str">
            <v>A</v>
          </cell>
        </row>
      </sheetData>
      <sheetData sheetId="30829">
        <row r="9">
          <cell r="A9" t="str">
            <v>A</v>
          </cell>
        </row>
      </sheetData>
      <sheetData sheetId="30830">
        <row r="9">
          <cell r="A9" t="str">
            <v>A</v>
          </cell>
        </row>
      </sheetData>
      <sheetData sheetId="30831">
        <row r="9">
          <cell r="A9" t="str">
            <v>A</v>
          </cell>
        </row>
      </sheetData>
      <sheetData sheetId="30832">
        <row r="9">
          <cell r="A9" t="str">
            <v>A</v>
          </cell>
        </row>
      </sheetData>
      <sheetData sheetId="30833">
        <row r="9">
          <cell r="A9" t="str">
            <v>A</v>
          </cell>
        </row>
      </sheetData>
      <sheetData sheetId="30834">
        <row r="9">
          <cell r="A9" t="str">
            <v>A</v>
          </cell>
        </row>
      </sheetData>
      <sheetData sheetId="30835">
        <row r="9">
          <cell r="A9" t="str">
            <v>A</v>
          </cell>
        </row>
      </sheetData>
      <sheetData sheetId="30836">
        <row r="9">
          <cell r="A9" t="str">
            <v>A</v>
          </cell>
        </row>
      </sheetData>
      <sheetData sheetId="30837">
        <row r="9">
          <cell r="A9" t="str">
            <v>A</v>
          </cell>
        </row>
      </sheetData>
      <sheetData sheetId="30838">
        <row r="9">
          <cell r="A9" t="str">
            <v>A</v>
          </cell>
        </row>
      </sheetData>
      <sheetData sheetId="30839">
        <row r="9">
          <cell r="A9" t="str">
            <v>A</v>
          </cell>
        </row>
      </sheetData>
      <sheetData sheetId="30840">
        <row r="9">
          <cell r="A9" t="str">
            <v>A</v>
          </cell>
        </row>
      </sheetData>
      <sheetData sheetId="30841">
        <row r="9">
          <cell r="A9" t="str">
            <v>A</v>
          </cell>
        </row>
      </sheetData>
      <sheetData sheetId="30842">
        <row r="9">
          <cell r="A9" t="str">
            <v>A</v>
          </cell>
        </row>
      </sheetData>
      <sheetData sheetId="30843">
        <row r="9">
          <cell r="A9" t="str">
            <v>A</v>
          </cell>
        </row>
      </sheetData>
      <sheetData sheetId="30844">
        <row r="9">
          <cell r="A9" t="str">
            <v>A</v>
          </cell>
        </row>
      </sheetData>
      <sheetData sheetId="30845">
        <row r="9">
          <cell r="A9" t="str">
            <v>A</v>
          </cell>
        </row>
      </sheetData>
      <sheetData sheetId="30846">
        <row r="9">
          <cell r="A9" t="str">
            <v>A</v>
          </cell>
        </row>
      </sheetData>
      <sheetData sheetId="30847">
        <row r="9">
          <cell r="A9" t="str">
            <v>A</v>
          </cell>
        </row>
      </sheetData>
      <sheetData sheetId="30848">
        <row r="9">
          <cell r="A9" t="str">
            <v>A</v>
          </cell>
        </row>
      </sheetData>
      <sheetData sheetId="30849">
        <row r="9">
          <cell r="A9" t="str">
            <v>A</v>
          </cell>
        </row>
      </sheetData>
      <sheetData sheetId="30850">
        <row r="9">
          <cell r="A9" t="str">
            <v>A</v>
          </cell>
        </row>
      </sheetData>
      <sheetData sheetId="30851">
        <row r="9">
          <cell r="A9" t="str">
            <v>A</v>
          </cell>
        </row>
      </sheetData>
      <sheetData sheetId="30852">
        <row r="9">
          <cell r="A9" t="str">
            <v>A</v>
          </cell>
        </row>
      </sheetData>
      <sheetData sheetId="30853">
        <row r="9">
          <cell r="A9" t="str">
            <v>A</v>
          </cell>
        </row>
      </sheetData>
      <sheetData sheetId="30854" refreshError="1"/>
      <sheetData sheetId="30855">
        <row r="9">
          <cell r="A9" t="str">
            <v>A</v>
          </cell>
        </row>
      </sheetData>
      <sheetData sheetId="30856">
        <row r="9">
          <cell r="A9" t="str">
            <v>A</v>
          </cell>
        </row>
      </sheetData>
      <sheetData sheetId="30857">
        <row r="9">
          <cell r="A9" t="str">
            <v>A</v>
          </cell>
        </row>
      </sheetData>
      <sheetData sheetId="30858" refreshError="1"/>
      <sheetData sheetId="30859" refreshError="1"/>
      <sheetData sheetId="30860" refreshError="1"/>
      <sheetData sheetId="30861">
        <row r="9">
          <cell r="A9" t="str">
            <v>A</v>
          </cell>
        </row>
      </sheetData>
      <sheetData sheetId="30862">
        <row r="9">
          <cell r="A9" t="str">
            <v>A</v>
          </cell>
        </row>
      </sheetData>
      <sheetData sheetId="30863">
        <row r="9">
          <cell r="A9" t="str">
            <v>A</v>
          </cell>
        </row>
      </sheetData>
      <sheetData sheetId="30864">
        <row r="9">
          <cell r="A9" t="str">
            <v>A</v>
          </cell>
        </row>
      </sheetData>
      <sheetData sheetId="30865" refreshError="1"/>
      <sheetData sheetId="30866" refreshError="1"/>
      <sheetData sheetId="30867" refreshError="1"/>
      <sheetData sheetId="30868" refreshError="1"/>
      <sheetData sheetId="30869" refreshError="1"/>
      <sheetData sheetId="30870" refreshError="1"/>
      <sheetData sheetId="30871" refreshError="1"/>
      <sheetData sheetId="30872" refreshError="1"/>
      <sheetData sheetId="30873" refreshError="1"/>
      <sheetData sheetId="30874" refreshError="1"/>
      <sheetData sheetId="30875" refreshError="1"/>
      <sheetData sheetId="30876" refreshError="1"/>
      <sheetData sheetId="30877" refreshError="1"/>
      <sheetData sheetId="30878" refreshError="1"/>
      <sheetData sheetId="30879" refreshError="1"/>
      <sheetData sheetId="30880" refreshError="1"/>
      <sheetData sheetId="30881" refreshError="1"/>
      <sheetData sheetId="30882" refreshError="1"/>
      <sheetData sheetId="30883" refreshError="1"/>
      <sheetData sheetId="30884">
        <row r="9">
          <cell r="A9" t="str">
            <v>A</v>
          </cell>
        </row>
      </sheetData>
      <sheetData sheetId="30885">
        <row r="9">
          <cell r="A9" t="str">
            <v>A</v>
          </cell>
        </row>
      </sheetData>
      <sheetData sheetId="30886">
        <row r="9">
          <cell r="A9" t="str">
            <v>A</v>
          </cell>
        </row>
      </sheetData>
      <sheetData sheetId="30887">
        <row r="9">
          <cell r="A9" t="str">
            <v>A</v>
          </cell>
        </row>
      </sheetData>
      <sheetData sheetId="30888">
        <row r="9">
          <cell r="A9" t="str">
            <v>A</v>
          </cell>
        </row>
      </sheetData>
      <sheetData sheetId="30889">
        <row r="9">
          <cell r="A9" t="str">
            <v>A</v>
          </cell>
        </row>
      </sheetData>
      <sheetData sheetId="30890">
        <row r="9">
          <cell r="A9" t="str">
            <v>A</v>
          </cell>
        </row>
      </sheetData>
      <sheetData sheetId="30891">
        <row r="9">
          <cell r="A9" t="str">
            <v>A</v>
          </cell>
        </row>
      </sheetData>
      <sheetData sheetId="30892">
        <row r="9">
          <cell r="A9" t="str">
            <v>A</v>
          </cell>
        </row>
      </sheetData>
      <sheetData sheetId="30893">
        <row r="9">
          <cell r="A9" t="str">
            <v>A</v>
          </cell>
        </row>
      </sheetData>
      <sheetData sheetId="30894">
        <row r="9">
          <cell r="A9" t="str">
            <v>A</v>
          </cell>
        </row>
      </sheetData>
      <sheetData sheetId="30895">
        <row r="9">
          <cell r="A9" t="str">
            <v>A</v>
          </cell>
        </row>
      </sheetData>
      <sheetData sheetId="30896">
        <row r="9">
          <cell r="A9" t="str">
            <v>A</v>
          </cell>
        </row>
      </sheetData>
      <sheetData sheetId="30897">
        <row r="9">
          <cell r="A9" t="str">
            <v>A</v>
          </cell>
        </row>
      </sheetData>
      <sheetData sheetId="30898">
        <row r="9">
          <cell r="A9" t="str">
            <v>A</v>
          </cell>
        </row>
      </sheetData>
      <sheetData sheetId="30899">
        <row r="9">
          <cell r="A9" t="str">
            <v>A</v>
          </cell>
        </row>
      </sheetData>
      <sheetData sheetId="30900">
        <row r="9">
          <cell r="A9" t="str">
            <v>A</v>
          </cell>
        </row>
      </sheetData>
      <sheetData sheetId="30901">
        <row r="9">
          <cell r="A9" t="str">
            <v>A</v>
          </cell>
        </row>
      </sheetData>
      <sheetData sheetId="30902">
        <row r="9">
          <cell r="A9" t="str">
            <v>A</v>
          </cell>
        </row>
      </sheetData>
      <sheetData sheetId="30903">
        <row r="9">
          <cell r="A9" t="str">
            <v>A</v>
          </cell>
        </row>
      </sheetData>
      <sheetData sheetId="30904">
        <row r="9">
          <cell r="A9" t="str">
            <v>A</v>
          </cell>
        </row>
      </sheetData>
      <sheetData sheetId="30905">
        <row r="9">
          <cell r="A9" t="str">
            <v>A</v>
          </cell>
        </row>
      </sheetData>
      <sheetData sheetId="30906">
        <row r="9">
          <cell r="A9" t="str">
            <v>A</v>
          </cell>
        </row>
      </sheetData>
      <sheetData sheetId="30907">
        <row r="9">
          <cell r="A9" t="str">
            <v>A</v>
          </cell>
        </row>
      </sheetData>
      <sheetData sheetId="30908">
        <row r="9">
          <cell r="A9" t="str">
            <v>A</v>
          </cell>
        </row>
      </sheetData>
      <sheetData sheetId="30909" refreshError="1"/>
      <sheetData sheetId="30910" refreshError="1"/>
      <sheetData sheetId="30911" refreshError="1"/>
      <sheetData sheetId="30912" refreshError="1"/>
      <sheetData sheetId="30913" refreshError="1"/>
      <sheetData sheetId="30914">
        <row r="9">
          <cell r="A9" t="str">
            <v>A</v>
          </cell>
        </row>
      </sheetData>
      <sheetData sheetId="30915">
        <row r="9">
          <cell r="A9" t="str">
            <v>A</v>
          </cell>
        </row>
      </sheetData>
      <sheetData sheetId="30916">
        <row r="9">
          <cell r="A9" t="str">
            <v>A</v>
          </cell>
        </row>
      </sheetData>
      <sheetData sheetId="30917">
        <row r="9">
          <cell r="A9" t="str">
            <v>A</v>
          </cell>
        </row>
      </sheetData>
      <sheetData sheetId="30918">
        <row r="9">
          <cell r="A9" t="str">
            <v>A</v>
          </cell>
        </row>
      </sheetData>
      <sheetData sheetId="30919">
        <row r="9">
          <cell r="A9" t="str">
            <v>A</v>
          </cell>
        </row>
      </sheetData>
      <sheetData sheetId="30920">
        <row r="9">
          <cell r="A9" t="str">
            <v>A</v>
          </cell>
        </row>
      </sheetData>
      <sheetData sheetId="30921">
        <row r="9">
          <cell r="A9" t="str">
            <v>A</v>
          </cell>
        </row>
      </sheetData>
      <sheetData sheetId="30922">
        <row r="9">
          <cell r="A9" t="str">
            <v>A</v>
          </cell>
        </row>
      </sheetData>
      <sheetData sheetId="30923">
        <row r="9">
          <cell r="A9" t="str">
            <v>A</v>
          </cell>
        </row>
      </sheetData>
      <sheetData sheetId="30924">
        <row r="9">
          <cell r="A9" t="str">
            <v>A</v>
          </cell>
        </row>
      </sheetData>
      <sheetData sheetId="30925">
        <row r="9">
          <cell r="A9" t="str">
            <v>A</v>
          </cell>
        </row>
      </sheetData>
      <sheetData sheetId="30926">
        <row r="9">
          <cell r="A9" t="str">
            <v>A</v>
          </cell>
        </row>
      </sheetData>
      <sheetData sheetId="30927">
        <row r="9">
          <cell r="A9" t="str">
            <v>A</v>
          </cell>
        </row>
      </sheetData>
      <sheetData sheetId="30928">
        <row r="9">
          <cell r="A9" t="str">
            <v>A</v>
          </cell>
        </row>
      </sheetData>
      <sheetData sheetId="30929">
        <row r="9">
          <cell r="A9" t="str">
            <v>A</v>
          </cell>
        </row>
      </sheetData>
      <sheetData sheetId="30930">
        <row r="9">
          <cell r="A9" t="str">
            <v>A</v>
          </cell>
        </row>
      </sheetData>
      <sheetData sheetId="30931">
        <row r="9">
          <cell r="A9" t="str">
            <v>A</v>
          </cell>
        </row>
      </sheetData>
      <sheetData sheetId="30932">
        <row r="9">
          <cell r="A9" t="str">
            <v>A</v>
          </cell>
        </row>
      </sheetData>
      <sheetData sheetId="30933">
        <row r="9">
          <cell r="A9" t="str">
            <v>A</v>
          </cell>
        </row>
      </sheetData>
      <sheetData sheetId="30934">
        <row r="9">
          <cell r="A9" t="str">
            <v>A</v>
          </cell>
        </row>
      </sheetData>
      <sheetData sheetId="30935">
        <row r="9">
          <cell r="A9" t="str">
            <v>A</v>
          </cell>
        </row>
      </sheetData>
      <sheetData sheetId="30936">
        <row r="9">
          <cell r="A9" t="str">
            <v>A</v>
          </cell>
        </row>
      </sheetData>
      <sheetData sheetId="30937">
        <row r="9">
          <cell r="A9" t="str">
            <v>A</v>
          </cell>
        </row>
      </sheetData>
      <sheetData sheetId="30938">
        <row r="9">
          <cell r="A9" t="str">
            <v>A</v>
          </cell>
        </row>
      </sheetData>
      <sheetData sheetId="30939">
        <row r="9">
          <cell r="A9" t="str">
            <v>A</v>
          </cell>
        </row>
      </sheetData>
      <sheetData sheetId="30940">
        <row r="9">
          <cell r="A9" t="str">
            <v>A</v>
          </cell>
        </row>
      </sheetData>
      <sheetData sheetId="30941">
        <row r="9">
          <cell r="A9" t="str">
            <v>A</v>
          </cell>
        </row>
      </sheetData>
      <sheetData sheetId="30942">
        <row r="9">
          <cell r="A9" t="str">
            <v>A</v>
          </cell>
        </row>
      </sheetData>
      <sheetData sheetId="30943">
        <row r="9">
          <cell r="A9" t="str">
            <v>A</v>
          </cell>
        </row>
      </sheetData>
      <sheetData sheetId="30944">
        <row r="9">
          <cell r="A9" t="str">
            <v>A</v>
          </cell>
        </row>
      </sheetData>
      <sheetData sheetId="30945">
        <row r="9">
          <cell r="A9" t="str">
            <v>A</v>
          </cell>
        </row>
      </sheetData>
      <sheetData sheetId="30946">
        <row r="9">
          <cell r="A9" t="str">
            <v>A</v>
          </cell>
        </row>
      </sheetData>
      <sheetData sheetId="30947">
        <row r="9">
          <cell r="A9" t="str">
            <v>A</v>
          </cell>
        </row>
      </sheetData>
      <sheetData sheetId="30948">
        <row r="9">
          <cell r="A9" t="str">
            <v>A</v>
          </cell>
        </row>
      </sheetData>
      <sheetData sheetId="30949">
        <row r="9">
          <cell r="A9" t="str">
            <v>A</v>
          </cell>
        </row>
      </sheetData>
      <sheetData sheetId="30950">
        <row r="9">
          <cell r="A9" t="str">
            <v>A</v>
          </cell>
        </row>
      </sheetData>
      <sheetData sheetId="30951">
        <row r="9">
          <cell r="A9" t="str">
            <v>A</v>
          </cell>
        </row>
      </sheetData>
      <sheetData sheetId="30952">
        <row r="9">
          <cell r="A9" t="str">
            <v>A</v>
          </cell>
        </row>
      </sheetData>
      <sheetData sheetId="30953">
        <row r="9">
          <cell r="A9" t="str">
            <v>A</v>
          </cell>
        </row>
      </sheetData>
      <sheetData sheetId="30954">
        <row r="9">
          <cell r="A9" t="str">
            <v>A</v>
          </cell>
        </row>
      </sheetData>
      <sheetData sheetId="30955">
        <row r="9">
          <cell r="A9" t="str">
            <v>A</v>
          </cell>
        </row>
      </sheetData>
      <sheetData sheetId="30956">
        <row r="9">
          <cell r="A9" t="str">
            <v>A</v>
          </cell>
        </row>
      </sheetData>
      <sheetData sheetId="30957">
        <row r="9">
          <cell r="A9" t="str">
            <v>A</v>
          </cell>
        </row>
      </sheetData>
      <sheetData sheetId="30958">
        <row r="9">
          <cell r="A9" t="str">
            <v>A</v>
          </cell>
        </row>
      </sheetData>
      <sheetData sheetId="30959">
        <row r="9">
          <cell r="A9" t="str">
            <v>A</v>
          </cell>
        </row>
      </sheetData>
      <sheetData sheetId="30960">
        <row r="9">
          <cell r="A9" t="str">
            <v>A</v>
          </cell>
        </row>
      </sheetData>
      <sheetData sheetId="30961">
        <row r="9">
          <cell r="A9" t="str">
            <v>A</v>
          </cell>
        </row>
      </sheetData>
      <sheetData sheetId="30962">
        <row r="9">
          <cell r="A9" t="str">
            <v>A</v>
          </cell>
        </row>
      </sheetData>
      <sheetData sheetId="30963">
        <row r="9">
          <cell r="A9" t="str">
            <v>A</v>
          </cell>
        </row>
      </sheetData>
      <sheetData sheetId="30964">
        <row r="9">
          <cell r="A9" t="str">
            <v>A</v>
          </cell>
        </row>
      </sheetData>
      <sheetData sheetId="30965">
        <row r="9">
          <cell r="A9" t="str">
            <v>A</v>
          </cell>
        </row>
      </sheetData>
      <sheetData sheetId="30966">
        <row r="9">
          <cell r="A9" t="str">
            <v>A</v>
          </cell>
        </row>
      </sheetData>
      <sheetData sheetId="30967">
        <row r="9">
          <cell r="A9" t="str">
            <v>A</v>
          </cell>
        </row>
      </sheetData>
      <sheetData sheetId="30968">
        <row r="9">
          <cell r="A9" t="str">
            <v>A</v>
          </cell>
        </row>
      </sheetData>
      <sheetData sheetId="30969">
        <row r="9">
          <cell r="A9" t="str">
            <v>A</v>
          </cell>
        </row>
      </sheetData>
      <sheetData sheetId="30970">
        <row r="9">
          <cell r="A9" t="str">
            <v>A</v>
          </cell>
        </row>
      </sheetData>
      <sheetData sheetId="30971">
        <row r="9">
          <cell r="A9" t="str">
            <v>A</v>
          </cell>
        </row>
      </sheetData>
      <sheetData sheetId="30972">
        <row r="9">
          <cell r="A9" t="str">
            <v>A</v>
          </cell>
        </row>
      </sheetData>
      <sheetData sheetId="30973">
        <row r="9">
          <cell r="A9" t="str">
            <v>A</v>
          </cell>
        </row>
      </sheetData>
      <sheetData sheetId="30974">
        <row r="9">
          <cell r="A9" t="str">
            <v>A</v>
          </cell>
        </row>
      </sheetData>
      <sheetData sheetId="30975">
        <row r="9">
          <cell r="A9" t="str">
            <v>A</v>
          </cell>
        </row>
      </sheetData>
      <sheetData sheetId="30976">
        <row r="9">
          <cell r="A9" t="str">
            <v>A</v>
          </cell>
        </row>
      </sheetData>
      <sheetData sheetId="30977">
        <row r="9">
          <cell r="A9" t="str">
            <v>A</v>
          </cell>
        </row>
      </sheetData>
      <sheetData sheetId="30978">
        <row r="9">
          <cell r="A9" t="str">
            <v>A</v>
          </cell>
        </row>
      </sheetData>
      <sheetData sheetId="30979">
        <row r="9">
          <cell r="A9" t="str">
            <v>A</v>
          </cell>
        </row>
      </sheetData>
      <sheetData sheetId="30980">
        <row r="9">
          <cell r="A9" t="str">
            <v>A</v>
          </cell>
        </row>
      </sheetData>
      <sheetData sheetId="30981">
        <row r="9">
          <cell r="A9" t="str">
            <v>A</v>
          </cell>
        </row>
      </sheetData>
      <sheetData sheetId="30982">
        <row r="9">
          <cell r="A9" t="str">
            <v>A</v>
          </cell>
        </row>
      </sheetData>
      <sheetData sheetId="30983">
        <row r="9">
          <cell r="A9" t="str">
            <v>A</v>
          </cell>
        </row>
      </sheetData>
      <sheetData sheetId="30984">
        <row r="9">
          <cell r="A9" t="str">
            <v>A</v>
          </cell>
        </row>
      </sheetData>
      <sheetData sheetId="30985">
        <row r="9">
          <cell r="A9" t="str">
            <v>A</v>
          </cell>
        </row>
      </sheetData>
      <sheetData sheetId="30986" refreshError="1"/>
      <sheetData sheetId="30987" refreshError="1"/>
      <sheetData sheetId="30988">
        <row r="9">
          <cell r="A9" t="str">
            <v>A</v>
          </cell>
        </row>
      </sheetData>
      <sheetData sheetId="30989">
        <row r="9">
          <cell r="A9" t="str">
            <v>A</v>
          </cell>
        </row>
      </sheetData>
      <sheetData sheetId="30990">
        <row r="9">
          <cell r="A9" t="str">
            <v>A</v>
          </cell>
        </row>
      </sheetData>
      <sheetData sheetId="30991">
        <row r="9">
          <cell r="A9" t="str">
            <v>A</v>
          </cell>
        </row>
      </sheetData>
      <sheetData sheetId="30992">
        <row r="9">
          <cell r="A9" t="str">
            <v>A</v>
          </cell>
        </row>
      </sheetData>
      <sheetData sheetId="30993">
        <row r="9">
          <cell r="A9" t="str">
            <v>A</v>
          </cell>
        </row>
      </sheetData>
      <sheetData sheetId="30994">
        <row r="9">
          <cell r="A9" t="str">
            <v>A</v>
          </cell>
        </row>
      </sheetData>
      <sheetData sheetId="30995">
        <row r="9">
          <cell r="A9" t="str">
            <v>A</v>
          </cell>
        </row>
      </sheetData>
      <sheetData sheetId="30996">
        <row r="9">
          <cell r="A9" t="str">
            <v>A</v>
          </cell>
        </row>
      </sheetData>
      <sheetData sheetId="30997">
        <row r="9">
          <cell r="A9" t="str">
            <v>A</v>
          </cell>
        </row>
      </sheetData>
      <sheetData sheetId="30998">
        <row r="9">
          <cell r="A9" t="str">
            <v>A</v>
          </cell>
        </row>
      </sheetData>
      <sheetData sheetId="30999">
        <row r="9">
          <cell r="A9" t="str">
            <v>A</v>
          </cell>
        </row>
      </sheetData>
      <sheetData sheetId="31000">
        <row r="9">
          <cell r="A9" t="str">
            <v>A</v>
          </cell>
        </row>
      </sheetData>
      <sheetData sheetId="31001">
        <row r="9">
          <cell r="A9" t="str">
            <v>A</v>
          </cell>
        </row>
      </sheetData>
      <sheetData sheetId="31002">
        <row r="9">
          <cell r="A9" t="str">
            <v>A</v>
          </cell>
        </row>
      </sheetData>
      <sheetData sheetId="31003">
        <row r="9">
          <cell r="A9" t="str">
            <v>A</v>
          </cell>
        </row>
      </sheetData>
      <sheetData sheetId="31004">
        <row r="9">
          <cell r="A9" t="str">
            <v>A</v>
          </cell>
        </row>
      </sheetData>
      <sheetData sheetId="31005">
        <row r="9">
          <cell r="A9" t="str">
            <v>A</v>
          </cell>
        </row>
      </sheetData>
      <sheetData sheetId="31006">
        <row r="9">
          <cell r="A9" t="str">
            <v>A</v>
          </cell>
        </row>
      </sheetData>
      <sheetData sheetId="31007">
        <row r="9">
          <cell r="A9" t="str">
            <v>A</v>
          </cell>
        </row>
      </sheetData>
      <sheetData sheetId="31008">
        <row r="9">
          <cell r="A9" t="str">
            <v>A</v>
          </cell>
        </row>
      </sheetData>
      <sheetData sheetId="31009">
        <row r="9">
          <cell r="A9" t="str">
            <v>A</v>
          </cell>
        </row>
      </sheetData>
      <sheetData sheetId="31010">
        <row r="9">
          <cell r="A9" t="str">
            <v>A</v>
          </cell>
        </row>
      </sheetData>
      <sheetData sheetId="31011">
        <row r="9">
          <cell r="A9" t="str">
            <v>A</v>
          </cell>
        </row>
      </sheetData>
      <sheetData sheetId="31012">
        <row r="9">
          <cell r="A9" t="str">
            <v>A</v>
          </cell>
        </row>
      </sheetData>
      <sheetData sheetId="31013">
        <row r="9">
          <cell r="A9" t="str">
            <v>A</v>
          </cell>
        </row>
      </sheetData>
      <sheetData sheetId="31014">
        <row r="9">
          <cell r="A9" t="str">
            <v>A</v>
          </cell>
        </row>
      </sheetData>
      <sheetData sheetId="31015">
        <row r="9">
          <cell r="A9" t="str">
            <v>A</v>
          </cell>
        </row>
      </sheetData>
      <sheetData sheetId="31016">
        <row r="9">
          <cell r="A9" t="str">
            <v>A</v>
          </cell>
        </row>
      </sheetData>
      <sheetData sheetId="31017">
        <row r="9">
          <cell r="A9" t="str">
            <v>A</v>
          </cell>
        </row>
      </sheetData>
      <sheetData sheetId="31018">
        <row r="9">
          <cell r="A9" t="str">
            <v>A</v>
          </cell>
        </row>
      </sheetData>
      <sheetData sheetId="31019">
        <row r="9">
          <cell r="A9" t="str">
            <v>A</v>
          </cell>
        </row>
      </sheetData>
      <sheetData sheetId="31020">
        <row r="9">
          <cell r="A9" t="str">
            <v>A</v>
          </cell>
        </row>
      </sheetData>
      <sheetData sheetId="31021">
        <row r="9">
          <cell r="A9" t="str">
            <v>A</v>
          </cell>
        </row>
      </sheetData>
      <sheetData sheetId="31022">
        <row r="9">
          <cell r="A9" t="str">
            <v>A</v>
          </cell>
        </row>
      </sheetData>
      <sheetData sheetId="31023">
        <row r="9">
          <cell r="A9" t="str">
            <v>A</v>
          </cell>
        </row>
      </sheetData>
      <sheetData sheetId="31024">
        <row r="9">
          <cell r="A9" t="str">
            <v>A</v>
          </cell>
        </row>
      </sheetData>
      <sheetData sheetId="31025">
        <row r="9">
          <cell r="A9" t="str">
            <v>A</v>
          </cell>
        </row>
      </sheetData>
      <sheetData sheetId="31026">
        <row r="9">
          <cell r="A9" t="str">
            <v>A</v>
          </cell>
        </row>
      </sheetData>
      <sheetData sheetId="31027">
        <row r="9">
          <cell r="A9" t="str">
            <v>A</v>
          </cell>
        </row>
      </sheetData>
      <sheetData sheetId="31028">
        <row r="9">
          <cell r="A9" t="str">
            <v>A</v>
          </cell>
        </row>
      </sheetData>
      <sheetData sheetId="31029">
        <row r="9">
          <cell r="A9" t="str">
            <v>A</v>
          </cell>
        </row>
      </sheetData>
      <sheetData sheetId="31030">
        <row r="9">
          <cell r="A9" t="str">
            <v>A</v>
          </cell>
        </row>
      </sheetData>
      <sheetData sheetId="31031">
        <row r="9">
          <cell r="A9" t="str">
            <v>A</v>
          </cell>
        </row>
      </sheetData>
      <sheetData sheetId="31032">
        <row r="9">
          <cell r="A9" t="str">
            <v>A</v>
          </cell>
        </row>
      </sheetData>
      <sheetData sheetId="31033">
        <row r="9">
          <cell r="A9" t="str">
            <v>A</v>
          </cell>
        </row>
      </sheetData>
      <sheetData sheetId="31034">
        <row r="9">
          <cell r="A9" t="str">
            <v>A</v>
          </cell>
        </row>
      </sheetData>
      <sheetData sheetId="31035">
        <row r="9">
          <cell r="A9" t="str">
            <v>A</v>
          </cell>
        </row>
      </sheetData>
      <sheetData sheetId="31036">
        <row r="9">
          <cell r="A9" t="str">
            <v>A</v>
          </cell>
        </row>
      </sheetData>
      <sheetData sheetId="31037">
        <row r="9">
          <cell r="A9" t="str">
            <v>A</v>
          </cell>
        </row>
      </sheetData>
      <sheetData sheetId="31038">
        <row r="9">
          <cell r="A9" t="str">
            <v>A</v>
          </cell>
        </row>
      </sheetData>
      <sheetData sheetId="31039">
        <row r="9">
          <cell r="A9" t="str">
            <v>A</v>
          </cell>
        </row>
      </sheetData>
      <sheetData sheetId="31040">
        <row r="9">
          <cell r="A9" t="str">
            <v>A</v>
          </cell>
        </row>
      </sheetData>
      <sheetData sheetId="31041">
        <row r="9">
          <cell r="A9" t="str">
            <v>A</v>
          </cell>
        </row>
      </sheetData>
      <sheetData sheetId="31042">
        <row r="9">
          <cell r="A9" t="str">
            <v>A</v>
          </cell>
        </row>
      </sheetData>
      <sheetData sheetId="31043">
        <row r="9">
          <cell r="A9" t="str">
            <v>A</v>
          </cell>
        </row>
      </sheetData>
      <sheetData sheetId="31044">
        <row r="9">
          <cell r="A9" t="str">
            <v>A</v>
          </cell>
        </row>
      </sheetData>
      <sheetData sheetId="31045">
        <row r="9">
          <cell r="A9" t="str">
            <v>A</v>
          </cell>
        </row>
      </sheetData>
      <sheetData sheetId="31046">
        <row r="9">
          <cell r="A9" t="str">
            <v>A</v>
          </cell>
        </row>
      </sheetData>
      <sheetData sheetId="31047">
        <row r="9">
          <cell r="A9" t="str">
            <v>A</v>
          </cell>
        </row>
      </sheetData>
      <sheetData sheetId="31048">
        <row r="9">
          <cell r="A9" t="str">
            <v>A</v>
          </cell>
        </row>
      </sheetData>
      <sheetData sheetId="31049">
        <row r="9">
          <cell r="A9" t="str">
            <v>A</v>
          </cell>
        </row>
      </sheetData>
      <sheetData sheetId="31050">
        <row r="9">
          <cell r="A9" t="str">
            <v>A</v>
          </cell>
        </row>
      </sheetData>
      <sheetData sheetId="31051">
        <row r="9">
          <cell r="A9" t="str">
            <v>A</v>
          </cell>
        </row>
      </sheetData>
      <sheetData sheetId="31052">
        <row r="9">
          <cell r="A9" t="str">
            <v>A</v>
          </cell>
        </row>
      </sheetData>
      <sheetData sheetId="31053">
        <row r="9">
          <cell r="A9" t="str">
            <v>A</v>
          </cell>
        </row>
      </sheetData>
      <sheetData sheetId="31054">
        <row r="9">
          <cell r="A9" t="str">
            <v>A</v>
          </cell>
        </row>
      </sheetData>
      <sheetData sheetId="31055">
        <row r="9">
          <cell r="A9" t="str">
            <v>A</v>
          </cell>
        </row>
      </sheetData>
      <sheetData sheetId="31056">
        <row r="9">
          <cell r="A9" t="str">
            <v>A</v>
          </cell>
        </row>
      </sheetData>
      <sheetData sheetId="31057">
        <row r="9">
          <cell r="A9" t="str">
            <v>A</v>
          </cell>
        </row>
      </sheetData>
      <sheetData sheetId="31058">
        <row r="9">
          <cell r="A9" t="str">
            <v>A</v>
          </cell>
        </row>
      </sheetData>
      <sheetData sheetId="31059">
        <row r="9">
          <cell r="A9" t="str">
            <v>A</v>
          </cell>
        </row>
      </sheetData>
      <sheetData sheetId="31060">
        <row r="9">
          <cell r="A9" t="str">
            <v>A</v>
          </cell>
        </row>
      </sheetData>
      <sheetData sheetId="31061">
        <row r="9">
          <cell r="A9" t="str">
            <v>A</v>
          </cell>
        </row>
      </sheetData>
      <sheetData sheetId="31062">
        <row r="9">
          <cell r="A9" t="str">
            <v>A</v>
          </cell>
        </row>
      </sheetData>
      <sheetData sheetId="31063">
        <row r="9">
          <cell r="A9" t="str">
            <v>A</v>
          </cell>
        </row>
      </sheetData>
      <sheetData sheetId="31064">
        <row r="9">
          <cell r="A9" t="str">
            <v>A</v>
          </cell>
        </row>
      </sheetData>
      <sheetData sheetId="31065">
        <row r="9">
          <cell r="A9" t="str">
            <v>A</v>
          </cell>
        </row>
      </sheetData>
      <sheetData sheetId="31066">
        <row r="9">
          <cell r="A9" t="str">
            <v>A</v>
          </cell>
        </row>
      </sheetData>
      <sheetData sheetId="31067">
        <row r="9">
          <cell r="A9" t="str">
            <v>A</v>
          </cell>
        </row>
      </sheetData>
      <sheetData sheetId="31068">
        <row r="9">
          <cell r="A9" t="str">
            <v>A</v>
          </cell>
        </row>
      </sheetData>
      <sheetData sheetId="31069" refreshError="1"/>
      <sheetData sheetId="31070" refreshError="1"/>
      <sheetData sheetId="31071">
        <row r="9">
          <cell r="A9" t="str">
            <v>A</v>
          </cell>
        </row>
      </sheetData>
      <sheetData sheetId="31072" refreshError="1"/>
      <sheetData sheetId="31073">
        <row r="9">
          <cell r="A9" t="str">
            <v>A</v>
          </cell>
        </row>
      </sheetData>
      <sheetData sheetId="31074" refreshError="1"/>
      <sheetData sheetId="31075" refreshError="1"/>
      <sheetData sheetId="31076" refreshError="1"/>
      <sheetData sheetId="31077">
        <row r="9">
          <cell r="A9" t="str">
            <v>A</v>
          </cell>
        </row>
      </sheetData>
      <sheetData sheetId="31078">
        <row r="9">
          <cell r="A9" t="str">
            <v>A</v>
          </cell>
        </row>
      </sheetData>
      <sheetData sheetId="31079">
        <row r="9">
          <cell r="A9" t="str">
            <v>A</v>
          </cell>
        </row>
      </sheetData>
      <sheetData sheetId="31080">
        <row r="9">
          <cell r="A9" t="str">
            <v>A</v>
          </cell>
        </row>
      </sheetData>
      <sheetData sheetId="31081">
        <row r="9">
          <cell r="A9" t="str">
            <v>A</v>
          </cell>
        </row>
      </sheetData>
      <sheetData sheetId="31082">
        <row r="9">
          <cell r="A9" t="str">
            <v>A</v>
          </cell>
        </row>
      </sheetData>
      <sheetData sheetId="31083">
        <row r="9">
          <cell r="A9" t="str">
            <v>A</v>
          </cell>
        </row>
      </sheetData>
      <sheetData sheetId="31084">
        <row r="9">
          <cell r="A9" t="str">
            <v>A</v>
          </cell>
        </row>
      </sheetData>
      <sheetData sheetId="31085">
        <row r="9">
          <cell r="A9" t="str">
            <v>A</v>
          </cell>
        </row>
      </sheetData>
      <sheetData sheetId="31086">
        <row r="9">
          <cell r="A9" t="str">
            <v>A</v>
          </cell>
        </row>
      </sheetData>
      <sheetData sheetId="31087" refreshError="1"/>
      <sheetData sheetId="31088" refreshError="1"/>
      <sheetData sheetId="31089" refreshError="1"/>
      <sheetData sheetId="31090" refreshError="1"/>
      <sheetData sheetId="31091" refreshError="1"/>
      <sheetData sheetId="31092" refreshError="1"/>
      <sheetData sheetId="31093" refreshError="1"/>
      <sheetData sheetId="31094" refreshError="1"/>
      <sheetData sheetId="31095" refreshError="1"/>
      <sheetData sheetId="31096" refreshError="1"/>
      <sheetData sheetId="31097" refreshError="1"/>
      <sheetData sheetId="31098" refreshError="1"/>
      <sheetData sheetId="31099" refreshError="1"/>
      <sheetData sheetId="31100" refreshError="1"/>
      <sheetData sheetId="31101" refreshError="1"/>
      <sheetData sheetId="31102" refreshError="1"/>
      <sheetData sheetId="31103" refreshError="1"/>
      <sheetData sheetId="31104" refreshError="1"/>
      <sheetData sheetId="31105" refreshError="1"/>
      <sheetData sheetId="31106" refreshError="1"/>
      <sheetData sheetId="31107" refreshError="1"/>
      <sheetData sheetId="31108" refreshError="1"/>
      <sheetData sheetId="31109" refreshError="1"/>
      <sheetData sheetId="31110" refreshError="1"/>
      <sheetData sheetId="31111" refreshError="1"/>
      <sheetData sheetId="31112" refreshError="1"/>
      <sheetData sheetId="31113" refreshError="1"/>
      <sheetData sheetId="31114" refreshError="1"/>
      <sheetData sheetId="31115" refreshError="1"/>
      <sheetData sheetId="31116" refreshError="1"/>
      <sheetData sheetId="31117" refreshError="1"/>
      <sheetData sheetId="31118" refreshError="1"/>
      <sheetData sheetId="31119" refreshError="1"/>
      <sheetData sheetId="31120" refreshError="1"/>
      <sheetData sheetId="31121" refreshError="1"/>
      <sheetData sheetId="31122" refreshError="1"/>
      <sheetData sheetId="31123" refreshError="1"/>
      <sheetData sheetId="31124" refreshError="1"/>
      <sheetData sheetId="31125" refreshError="1"/>
      <sheetData sheetId="31126">
        <row r="9">
          <cell r="A9" t="str">
            <v>A</v>
          </cell>
        </row>
      </sheetData>
      <sheetData sheetId="31127">
        <row r="9">
          <cell r="A9" t="str">
            <v>A</v>
          </cell>
        </row>
      </sheetData>
      <sheetData sheetId="31128">
        <row r="9">
          <cell r="A9" t="str">
            <v>A</v>
          </cell>
        </row>
      </sheetData>
      <sheetData sheetId="31129">
        <row r="9">
          <cell r="A9" t="str">
            <v>A</v>
          </cell>
        </row>
      </sheetData>
      <sheetData sheetId="31130">
        <row r="9">
          <cell r="A9" t="str">
            <v>A</v>
          </cell>
        </row>
      </sheetData>
      <sheetData sheetId="31131">
        <row r="9">
          <cell r="A9" t="str">
            <v>A</v>
          </cell>
        </row>
      </sheetData>
      <sheetData sheetId="31132">
        <row r="9">
          <cell r="A9" t="str">
            <v>A</v>
          </cell>
        </row>
      </sheetData>
      <sheetData sheetId="31133">
        <row r="9">
          <cell r="A9" t="str">
            <v>A</v>
          </cell>
        </row>
      </sheetData>
      <sheetData sheetId="31134">
        <row r="9">
          <cell r="A9" t="str">
            <v>A</v>
          </cell>
        </row>
      </sheetData>
      <sheetData sheetId="31135">
        <row r="9">
          <cell r="A9" t="str">
            <v>A</v>
          </cell>
        </row>
      </sheetData>
      <sheetData sheetId="31136">
        <row r="9">
          <cell r="A9" t="str">
            <v>A</v>
          </cell>
        </row>
      </sheetData>
      <sheetData sheetId="31137">
        <row r="9">
          <cell r="A9" t="str">
            <v>A</v>
          </cell>
        </row>
      </sheetData>
      <sheetData sheetId="31138">
        <row r="9">
          <cell r="A9" t="str">
            <v>A</v>
          </cell>
        </row>
      </sheetData>
      <sheetData sheetId="31139">
        <row r="9">
          <cell r="A9" t="str">
            <v>A</v>
          </cell>
        </row>
      </sheetData>
      <sheetData sheetId="31140">
        <row r="9">
          <cell r="A9" t="str">
            <v>A</v>
          </cell>
        </row>
      </sheetData>
      <sheetData sheetId="31141">
        <row r="9">
          <cell r="A9" t="str">
            <v>A</v>
          </cell>
        </row>
      </sheetData>
      <sheetData sheetId="31142">
        <row r="9">
          <cell r="A9" t="str">
            <v>A</v>
          </cell>
        </row>
      </sheetData>
      <sheetData sheetId="31143">
        <row r="9">
          <cell r="A9" t="str">
            <v>A</v>
          </cell>
        </row>
      </sheetData>
      <sheetData sheetId="31144">
        <row r="9">
          <cell r="A9" t="str">
            <v>A</v>
          </cell>
        </row>
      </sheetData>
      <sheetData sheetId="31145">
        <row r="9">
          <cell r="A9" t="str">
            <v>A</v>
          </cell>
        </row>
      </sheetData>
      <sheetData sheetId="31146">
        <row r="9">
          <cell r="A9" t="str">
            <v>A</v>
          </cell>
        </row>
      </sheetData>
      <sheetData sheetId="31147">
        <row r="9">
          <cell r="A9" t="str">
            <v>A</v>
          </cell>
        </row>
      </sheetData>
      <sheetData sheetId="31148">
        <row r="9">
          <cell r="A9" t="str">
            <v>A</v>
          </cell>
        </row>
      </sheetData>
      <sheetData sheetId="31149">
        <row r="9">
          <cell r="A9" t="str">
            <v>A</v>
          </cell>
        </row>
      </sheetData>
      <sheetData sheetId="31150">
        <row r="9">
          <cell r="A9" t="str">
            <v>A</v>
          </cell>
        </row>
      </sheetData>
      <sheetData sheetId="31151">
        <row r="9">
          <cell r="A9" t="str">
            <v>A</v>
          </cell>
        </row>
      </sheetData>
      <sheetData sheetId="31152">
        <row r="9">
          <cell r="A9" t="str">
            <v>A</v>
          </cell>
        </row>
      </sheetData>
      <sheetData sheetId="31153">
        <row r="9">
          <cell r="A9" t="str">
            <v>A</v>
          </cell>
        </row>
      </sheetData>
      <sheetData sheetId="31154">
        <row r="9">
          <cell r="A9" t="str">
            <v>A</v>
          </cell>
        </row>
      </sheetData>
      <sheetData sheetId="31155">
        <row r="9">
          <cell r="A9" t="str">
            <v>A</v>
          </cell>
        </row>
      </sheetData>
      <sheetData sheetId="31156">
        <row r="9">
          <cell r="A9" t="str">
            <v>A</v>
          </cell>
        </row>
      </sheetData>
      <sheetData sheetId="31157">
        <row r="9">
          <cell r="A9" t="str">
            <v>A</v>
          </cell>
        </row>
      </sheetData>
      <sheetData sheetId="31158">
        <row r="9">
          <cell r="A9" t="str">
            <v>A</v>
          </cell>
        </row>
      </sheetData>
      <sheetData sheetId="31159">
        <row r="9">
          <cell r="A9" t="str">
            <v>A</v>
          </cell>
        </row>
      </sheetData>
      <sheetData sheetId="31160">
        <row r="9">
          <cell r="A9" t="str">
            <v>A</v>
          </cell>
        </row>
      </sheetData>
      <sheetData sheetId="31161">
        <row r="9">
          <cell r="A9" t="str">
            <v>A</v>
          </cell>
        </row>
      </sheetData>
      <sheetData sheetId="31162">
        <row r="9">
          <cell r="A9" t="str">
            <v>A</v>
          </cell>
        </row>
      </sheetData>
      <sheetData sheetId="31163">
        <row r="9">
          <cell r="A9" t="str">
            <v>A</v>
          </cell>
        </row>
      </sheetData>
      <sheetData sheetId="31164">
        <row r="9">
          <cell r="A9" t="str">
            <v>A</v>
          </cell>
        </row>
      </sheetData>
      <sheetData sheetId="31165">
        <row r="9">
          <cell r="A9" t="str">
            <v>A</v>
          </cell>
        </row>
      </sheetData>
      <sheetData sheetId="31166">
        <row r="9">
          <cell r="A9" t="str">
            <v>A</v>
          </cell>
        </row>
      </sheetData>
      <sheetData sheetId="31167">
        <row r="9">
          <cell r="A9" t="str">
            <v>A</v>
          </cell>
        </row>
      </sheetData>
      <sheetData sheetId="31168">
        <row r="9">
          <cell r="A9" t="str">
            <v>A</v>
          </cell>
        </row>
      </sheetData>
      <sheetData sheetId="31169">
        <row r="9">
          <cell r="A9" t="str">
            <v>A</v>
          </cell>
        </row>
      </sheetData>
      <sheetData sheetId="31170">
        <row r="9">
          <cell r="A9" t="str">
            <v>A</v>
          </cell>
        </row>
      </sheetData>
      <sheetData sheetId="31171">
        <row r="9">
          <cell r="A9" t="str">
            <v>A</v>
          </cell>
        </row>
      </sheetData>
      <sheetData sheetId="31172">
        <row r="9">
          <cell r="A9" t="str">
            <v>A</v>
          </cell>
        </row>
      </sheetData>
      <sheetData sheetId="31173">
        <row r="9">
          <cell r="A9" t="str">
            <v>A</v>
          </cell>
        </row>
      </sheetData>
      <sheetData sheetId="31174">
        <row r="9">
          <cell r="A9" t="str">
            <v>A</v>
          </cell>
        </row>
      </sheetData>
      <sheetData sheetId="31175">
        <row r="9">
          <cell r="A9" t="str">
            <v>A</v>
          </cell>
        </row>
      </sheetData>
      <sheetData sheetId="31176">
        <row r="9">
          <cell r="A9" t="str">
            <v>A</v>
          </cell>
        </row>
      </sheetData>
      <sheetData sheetId="31177">
        <row r="9">
          <cell r="A9" t="str">
            <v>A</v>
          </cell>
        </row>
      </sheetData>
      <sheetData sheetId="31178">
        <row r="9">
          <cell r="A9" t="str">
            <v>A</v>
          </cell>
        </row>
      </sheetData>
      <sheetData sheetId="31179">
        <row r="9">
          <cell r="A9" t="str">
            <v>A</v>
          </cell>
        </row>
      </sheetData>
      <sheetData sheetId="31180">
        <row r="9">
          <cell r="A9" t="str">
            <v>A</v>
          </cell>
        </row>
      </sheetData>
      <sheetData sheetId="31181">
        <row r="9">
          <cell r="A9" t="str">
            <v>A</v>
          </cell>
        </row>
      </sheetData>
      <sheetData sheetId="31182">
        <row r="9">
          <cell r="A9" t="str">
            <v>A</v>
          </cell>
        </row>
      </sheetData>
      <sheetData sheetId="31183">
        <row r="9">
          <cell r="A9" t="str">
            <v>A</v>
          </cell>
        </row>
      </sheetData>
      <sheetData sheetId="31184">
        <row r="9">
          <cell r="A9" t="str">
            <v>A</v>
          </cell>
        </row>
      </sheetData>
      <sheetData sheetId="31185">
        <row r="9">
          <cell r="A9" t="str">
            <v>A</v>
          </cell>
        </row>
      </sheetData>
      <sheetData sheetId="31186">
        <row r="9">
          <cell r="A9" t="str">
            <v>A</v>
          </cell>
        </row>
      </sheetData>
      <sheetData sheetId="31187">
        <row r="9">
          <cell r="A9" t="str">
            <v>A</v>
          </cell>
        </row>
      </sheetData>
      <sheetData sheetId="31188">
        <row r="9">
          <cell r="A9" t="str">
            <v>A</v>
          </cell>
        </row>
      </sheetData>
      <sheetData sheetId="31189">
        <row r="9">
          <cell r="A9" t="str">
            <v>A</v>
          </cell>
        </row>
      </sheetData>
      <sheetData sheetId="31190" refreshError="1"/>
      <sheetData sheetId="31191">
        <row r="9">
          <cell r="A9" t="str">
            <v>A</v>
          </cell>
        </row>
      </sheetData>
      <sheetData sheetId="31192">
        <row r="9">
          <cell r="A9" t="str">
            <v>A</v>
          </cell>
        </row>
      </sheetData>
      <sheetData sheetId="31193" refreshError="1"/>
      <sheetData sheetId="31194" refreshError="1"/>
      <sheetData sheetId="31195" refreshError="1"/>
      <sheetData sheetId="31196" refreshError="1"/>
      <sheetData sheetId="31197" refreshError="1"/>
      <sheetData sheetId="31198" refreshError="1"/>
      <sheetData sheetId="31199" refreshError="1"/>
      <sheetData sheetId="31200" refreshError="1"/>
      <sheetData sheetId="31201" refreshError="1"/>
      <sheetData sheetId="31202" refreshError="1"/>
      <sheetData sheetId="31203">
        <row r="9">
          <cell r="A9" t="str">
            <v>A</v>
          </cell>
        </row>
      </sheetData>
      <sheetData sheetId="31204">
        <row r="9">
          <cell r="A9" t="str">
            <v>A</v>
          </cell>
        </row>
      </sheetData>
      <sheetData sheetId="31205">
        <row r="9">
          <cell r="A9" t="str">
            <v>A</v>
          </cell>
        </row>
      </sheetData>
      <sheetData sheetId="31206" refreshError="1"/>
      <sheetData sheetId="31207">
        <row r="9">
          <cell r="A9" t="str">
            <v>A</v>
          </cell>
        </row>
      </sheetData>
      <sheetData sheetId="31208">
        <row r="9">
          <cell r="A9" t="str">
            <v>A</v>
          </cell>
        </row>
      </sheetData>
      <sheetData sheetId="31209">
        <row r="9">
          <cell r="A9" t="str">
            <v>A</v>
          </cell>
        </row>
      </sheetData>
      <sheetData sheetId="31210" refreshError="1"/>
      <sheetData sheetId="31211" refreshError="1"/>
      <sheetData sheetId="31212" refreshError="1"/>
      <sheetData sheetId="31213" refreshError="1"/>
      <sheetData sheetId="31214" refreshError="1"/>
      <sheetData sheetId="31215" refreshError="1"/>
      <sheetData sheetId="31216">
        <row r="9">
          <cell r="A9" t="str">
            <v>A</v>
          </cell>
        </row>
      </sheetData>
      <sheetData sheetId="31217">
        <row r="9">
          <cell r="A9" t="str">
            <v>A</v>
          </cell>
        </row>
      </sheetData>
      <sheetData sheetId="31218">
        <row r="9">
          <cell r="A9" t="str">
            <v>A</v>
          </cell>
        </row>
      </sheetData>
      <sheetData sheetId="31219">
        <row r="9">
          <cell r="A9" t="str">
            <v>A</v>
          </cell>
        </row>
      </sheetData>
      <sheetData sheetId="31220">
        <row r="9">
          <cell r="A9" t="str">
            <v>A</v>
          </cell>
        </row>
      </sheetData>
      <sheetData sheetId="31221">
        <row r="9">
          <cell r="A9" t="str">
            <v>A</v>
          </cell>
        </row>
      </sheetData>
      <sheetData sheetId="31222">
        <row r="9">
          <cell r="A9" t="str">
            <v>A</v>
          </cell>
        </row>
      </sheetData>
      <sheetData sheetId="31223">
        <row r="9">
          <cell r="A9" t="str">
            <v>A</v>
          </cell>
        </row>
      </sheetData>
      <sheetData sheetId="31224">
        <row r="9">
          <cell r="A9" t="str">
            <v>A</v>
          </cell>
        </row>
      </sheetData>
      <sheetData sheetId="31225">
        <row r="9">
          <cell r="A9" t="str">
            <v>A</v>
          </cell>
        </row>
      </sheetData>
      <sheetData sheetId="31226">
        <row r="9">
          <cell r="A9" t="str">
            <v>A</v>
          </cell>
        </row>
      </sheetData>
      <sheetData sheetId="31227">
        <row r="9">
          <cell r="A9" t="str">
            <v>A</v>
          </cell>
        </row>
      </sheetData>
      <sheetData sheetId="31228">
        <row r="9">
          <cell r="A9" t="str">
            <v>A</v>
          </cell>
        </row>
      </sheetData>
      <sheetData sheetId="31229">
        <row r="9">
          <cell r="A9" t="str">
            <v>A</v>
          </cell>
        </row>
      </sheetData>
      <sheetData sheetId="31230">
        <row r="9">
          <cell r="A9" t="str">
            <v>A</v>
          </cell>
        </row>
      </sheetData>
      <sheetData sheetId="31231">
        <row r="9">
          <cell r="A9" t="str">
            <v>A</v>
          </cell>
        </row>
      </sheetData>
      <sheetData sheetId="31232">
        <row r="9">
          <cell r="A9" t="str">
            <v>A</v>
          </cell>
        </row>
      </sheetData>
      <sheetData sheetId="31233">
        <row r="9">
          <cell r="A9" t="str">
            <v>A</v>
          </cell>
        </row>
      </sheetData>
      <sheetData sheetId="31234">
        <row r="9">
          <cell r="A9" t="str">
            <v>A</v>
          </cell>
        </row>
      </sheetData>
      <sheetData sheetId="31235">
        <row r="9">
          <cell r="A9" t="str">
            <v>A</v>
          </cell>
        </row>
      </sheetData>
      <sheetData sheetId="31236">
        <row r="9">
          <cell r="A9" t="str">
            <v>A</v>
          </cell>
        </row>
      </sheetData>
      <sheetData sheetId="31237">
        <row r="9">
          <cell r="A9" t="str">
            <v>A</v>
          </cell>
        </row>
      </sheetData>
      <sheetData sheetId="31238">
        <row r="9">
          <cell r="A9" t="str">
            <v>A</v>
          </cell>
        </row>
      </sheetData>
      <sheetData sheetId="31239">
        <row r="9">
          <cell r="A9" t="str">
            <v>A</v>
          </cell>
        </row>
      </sheetData>
      <sheetData sheetId="31240">
        <row r="9">
          <cell r="A9" t="str">
            <v>A</v>
          </cell>
        </row>
      </sheetData>
      <sheetData sheetId="31241">
        <row r="9">
          <cell r="A9" t="str">
            <v>A</v>
          </cell>
        </row>
      </sheetData>
      <sheetData sheetId="31242" refreshError="1"/>
      <sheetData sheetId="31243" refreshError="1"/>
      <sheetData sheetId="31244" refreshError="1"/>
      <sheetData sheetId="31245">
        <row r="9">
          <cell r="A9" t="str">
            <v>A</v>
          </cell>
        </row>
      </sheetData>
      <sheetData sheetId="31246" refreshError="1"/>
      <sheetData sheetId="31247" refreshError="1"/>
      <sheetData sheetId="31248" refreshError="1"/>
      <sheetData sheetId="31249" refreshError="1"/>
      <sheetData sheetId="31250" refreshError="1"/>
      <sheetData sheetId="31251" refreshError="1"/>
      <sheetData sheetId="31252" refreshError="1"/>
      <sheetData sheetId="31253" refreshError="1"/>
      <sheetData sheetId="31254" refreshError="1"/>
      <sheetData sheetId="31255">
        <row r="9">
          <cell r="A9" t="str">
            <v>A</v>
          </cell>
        </row>
      </sheetData>
      <sheetData sheetId="31256" refreshError="1"/>
      <sheetData sheetId="31257" refreshError="1"/>
      <sheetData sheetId="31258" refreshError="1"/>
      <sheetData sheetId="31259" refreshError="1"/>
      <sheetData sheetId="31260" refreshError="1"/>
      <sheetData sheetId="31261" refreshError="1"/>
      <sheetData sheetId="31262" refreshError="1"/>
      <sheetData sheetId="31263">
        <row r="9">
          <cell r="A9" t="str">
            <v>A</v>
          </cell>
        </row>
      </sheetData>
      <sheetData sheetId="31264">
        <row r="9">
          <cell r="A9" t="str">
            <v>A</v>
          </cell>
        </row>
      </sheetData>
      <sheetData sheetId="31265">
        <row r="9">
          <cell r="A9" t="str">
            <v>A</v>
          </cell>
        </row>
      </sheetData>
      <sheetData sheetId="31266">
        <row r="9">
          <cell r="A9" t="str">
            <v>A</v>
          </cell>
        </row>
      </sheetData>
      <sheetData sheetId="31267">
        <row r="9">
          <cell r="A9" t="str">
            <v>A</v>
          </cell>
        </row>
      </sheetData>
      <sheetData sheetId="31268">
        <row r="9">
          <cell r="A9" t="str">
            <v>A</v>
          </cell>
        </row>
      </sheetData>
      <sheetData sheetId="31269">
        <row r="9">
          <cell r="A9" t="str">
            <v>A</v>
          </cell>
        </row>
      </sheetData>
      <sheetData sheetId="31270">
        <row r="9">
          <cell r="A9" t="str">
            <v>A</v>
          </cell>
        </row>
      </sheetData>
      <sheetData sheetId="31271">
        <row r="9">
          <cell r="A9" t="str">
            <v>A</v>
          </cell>
        </row>
      </sheetData>
      <sheetData sheetId="31272">
        <row r="9">
          <cell r="A9" t="str">
            <v>A</v>
          </cell>
        </row>
      </sheetData>
      <sheetData sheetId="31273">
        <row r="9">
          <cell r="A9" t="str">
            <v>A</v>
          </cell>
        </row>
      </sheetData>
      <sheetData sheetId="31274">
        <row r="9">
          <cell r="A9" t="str">
            <v>A</v>
          </cell>
        </row>
      </sheetData>
      <sheetData sheetId="31275">
        <row r="9">
          <cell r="A9" t="str">
            <v>A</v>
          </cell>
        </row>
      </sheetData>
      <sheetData sheetId="31276">
        <row r="9">
          <cell r="A9" t="str">
            <v>A</v>
          </cell>
        </row>
      </sheetData>
      <sheetData sheetId="31277">
        <row r="9">
          <cell r="A9" t="str">
            <v>A</v>
          </cell>
        </row>
      </sheetData>
      <sheetData sheetId="31278">
        <row r="9">
          <cell r="A9" t="str">
            <v>A</v>
          </cell>
        </row>
      </sheetData>
      <sheetData sheetId="31279">
        <row r="9">
          <cell r="A9" t="str">
            <v>A</v>
          </cell>
        </row>
      </sheetData>
      <sheetData sheetId="31280">
        <row r="9">
          <cell r="A9" t="str">
            <v>A</v>
          </cell>
        </row>
      </sheetData>
      <sheetData sheetId="31281">
        <row r="9">
          <cell r="A9" t="str">
            <v>A</v>
          </cell>
        </row>
      </sheetData>
      <sheetData sheetId="31282">
        <row r="9">
          <cell r="A9" t="str">
            <v>A</v>
          </cell>
        </row>
      </sheetData>
      <sheetData sheetId="31283">
        <row r="9">
          <cell r="A9" t="str">
            <v>A</v>
          </cell>
        </row>
      </sheetData>
      <sheetData sheetId="31284">
        <row r="9">
          <cell r="A9" t="str">
            <v>A</v>
          </cell>
        </row>
      </sheetData>
      <sheetData sheetId="31285">
        <row r="9">
          <cell r="A9" t="str">
            <v>A</v>
          </cell>
        </row>
      </sheetData>
      <sheetData sheetId="31286">
        <row r="9">
          <cell r="A9" t="str">
            <v>A</v>
          </cell>
        </row>
      </sheetData>
      <sheetData sheetId="31287">
        <row r="9">
          <cell r="A9" t="str">
            <v>A</v>
          </cell>
        </row>
      </sheetData>
      <sheetData sheetId="31288">
        <row r="9">
          <cell r="A9" t="str">
            <v>A</v>
          </cell>
        </row>
      </sheetData>
      <sheetData sheetId="31289">
        <row r="9">
          <cell r="A9" t="str">
            <v>A</v>
          </cell>
        </row>
      </sheetData>
      <sheetData sheetId="31290">
        <row r="9">
          <cell r="A9" t="str">
            <v>A</v>
          </cell>
        </row>
      </sheetData>
      <sheetData sheetId="31291">
        <row r="9">
          <cell r="A9" t="str">
            <v>A</v>
          </cell>
        </row>
      </sheetData>
      <sheetData sheetId="31292">
        <row r="9">
          <cell r="A9" t="str">
            <v>A</v>
          </cell>
        </row>
      </sheetData>
      <sheetData sheetId="31293">
        <row r="9">
          <cell r="A9" t="str">
            <v>A</v>
          </cell>
        </row>
      </sheetData>
      <sheetData sheetId="31294">
        <row r="9">
          <cell r="A9" t="str">
            <v>A</v>
          </cell>
        </row>
      </sheetData>
      <sheetData sheetId="31295">
        <row r="9">
          <cell r="A9" t="str">
            <v>A</v>
          </cell>
        </row>
      </sheetData>
      <sheetData sheetId="31296">
        <row r="9">
          <cell r="A9" t="str">
            <v>A</v>
          </cell>
        </row>
      </sheetData>
      <sheetData sheetId="31297">
        <row r="9">
          <cell r="A9" t="str">
            <v>A</v>
          </cell>
        </row>
      </sheetData>
      <sheetData sheetId="31298">
        <row r="9">
          <cell r="A9" t="str">
            <v>A</v>
          </cell>
        </row>
      </sheetData>
      <sheetData sheetId="31299">
        <row r="9">
          <cell r="A9" t="str">
            <v>A</v>
          </cell>
        </row>
      </sheetData>
      <sheetData sheetId="31300">
        <row r="9">
          <cell r="A9" t="str">
            <v>A</v>
          </cell>
        </row>
      </sheetData>
      <sheetData sheetId="31301">
        <row r="9">
          <cell r="A9" t="str">
            <v>A</v>
          </cell>
        </row>
      </sheetData>
      <sheetData sheetId="31302">
        <row r="9">
          <cell r="A9" t="str">
            <v>A</v>
          </cell>
        </row>
      </sheetData>
      <sheetData sheetId="31303">
        <row r="9">
          <cell r="A9" t="str">
            <v>A</v>
          </cell>
        </row>
      </sheetData>
      <sheetData sheetId="31304">
        <row r="9">
          <cell r="A9" t="str">
            <v>A</v>
          </cell>
        </row>
      </sheetData>
      <sheetData sheetId="31305">
        <row r="9">
          <cell r="A9" t="str">
            <v>A</v>
          </cell>
        </row>
      </sheetData>
      <sheetData sheetId="31306">
        <row r="9">
          <cell r="A9" t="str">
            <v>A</v>
          </cell>
        </row>
      </sheetData>
      <sheetData sheetId="31307">
        <row r="9">
          <cell r="A9" t="str">
            <v>A</v>
          </cell>
        </row>
      </sheetData>
      <sheetData sheetId="31308">
        <row r="9">
          <cell r="A9" t="str">
            <v>A</v>
          </cell>
        </row>
      </sheetData>
      <sheetData sheetId="31309">
        <row r="9">
          <cell r="A9" t="str">
            <v>A</v>
          </cell>
        </row>
      </sheetData>
      <sheetData sheetId="31310">
        <row r="9">
          <cell r="A9" t="str">
            <v>A</v>
          </cell>
        </row>
      </sheetData>
      <sheetData sheetId="31311">
        <row r="9">
          <cell r="A9" t="str">
            <v>A</v>
          </cell>
        </row>
      </sheetData>
      <sheetData sheetId="31312">
        <row r="9">
          <cell r="A9" t="str">
            <v>A</v>
          </cell>
        </row>
      </sheetData>
      <sheetData sheetId="31313">
        <row r="9">
          <cell r="A9" t="str">
            <v>A</v>
          </cell>
        </row>
      </sheetData>
      <sheetData sheetId="31314">
        <row r="9">
          <cell r="A9" t="str">
            <v>A</v>
          </cell>
        </row>
      </sheetData>
      <sheetData sheetId="31315">
        <row r="9">
          <cell r="A9" t="str">
            <v>A</v>
          </cell>
        </row>
      </sheetData>
      <sheetData sheetId="31316">
        <row r="9">
          <cell r="A9" t="str">
            <v>A</v>
          </cell>
        </row>
      </sheetData>
      <sheetData sheetId="31317">
        <row r="9">
          <cell r="A9" t="str">
            <v>A</v>
          </cell>
        </row>
      </sheetData>
      <sheetData sheetId="31318">
        <row r="9">
          <cell r="A9" t="str">
            <v>A</v>
          </cell>
        </row>
      </sheetData>
      <sheetData sheetId="31319">
        <row r="9">
          <cell r="A9" t="str">
            <v>A</v>
          </cell>
        </row>
      </sheetData>
      <sheetData sheetId="31320">
        <row r="9">
          <cell r="A9" t="str">
            <v>A</v>
          </cell>
        </row>
      </sheetData>
      <sheetData sheetId="31321">
        <row r="9">
          <cell r="A9" t="str">
            <v>A</v>
          </cell>
        </row>
      </sheetData>
      <sheetData sheetId="31322">
        <row r="9">
          <cell r="A9" t="str">
            <v>A</v>
          </cell>
        </row>
      </sheetData>
      <sheetData sheetId="31323">
        <row r="9">
          <cell r="A9" t="str">
            <v>A</v>
          </cell>
        </row>
      </sheetData>
      <sheetData sheetId="31324" refreshError="1"/>
      <sheetData sheetId="31325">
        <row r="9">
          <cell r="A9" t="str">
            <v>A</v>
          </cell>
        </row>
      </sheetData>
      <sheetData sheetId="31326">
        <row r="9">
          <cell r="A9" t="str">
            <v>A</v>
          </cell>
        </row>
      </sheetData>
      <sheetData sheetId="31327">
        <row r="9">
          <cell r="A9" t="str">
            <v>A</v>
          </cell>
        </row>
      </sheetData>
      <sheetData sheetId="31328">
        <row r="9">
          <cell r="A9" t="str">
            <v>A</v>
          </cell>
        </row>
      </sheetData>
      <sheetData sheetId="31329">
        <row r="9">
          <cell r="A9" t="str">
            <v>A</v>
          </cell>
        </row>
      </sheetData>
      <sheetData sheetId="31330">
        <row r="9">
          <cell r="A9" t="str">
            <v>A</v>
          </cell>
        </row>
      </sheetData>
      <sheetData sheetId="31331">
        <row r="9">
          <cell r="A9" t="str">
            <v>A</v>
          </cell>
        </row>
      </sheetData>
      <sheetData sheetId="31332">
        <row r="9">
          <cell r="A9" t="str">
            <v>A</v>
          </cell>
        </row>
      </sheetData>
      <sheetData sheetId="31333">
        <row r="9">
          <cell r="A9" t="str">
            <v>A</v>
          </cell>
        </row>
      </sheetData>
      <sheetData sheetId="31334">
        <row r="9">
          <cell r="A9" t="str">
            <v>A</v>
          </cell>
        </row>
      </sheetData>
      <sheetData sheetId="31335">
        <row r="9">
          <cell r="A9" t="str">
            <v>A</v>
          </cell>
        </row>
      </sheetData>
      <sheetData sheetId="31336">
        <row r="9">
          <cell r="A9" t="str">
            <v>A</v>
          </cell>
        </row>
      </sheetData>
      <sheetData sheetId="31337">
        <row r="9">
          <cell r="A9" t="str">
            <v>A</v>
          </cell>
        </row>
      </sheetData>
      <sheetData sheetId="31338">
        <row r="9">
          <cell r="A9" t="str">
            <v>A</v>
          </cell>
        </row>
      </sheetData>
      <sheetData sheetId="31339">
        <row r="9">
          <cell r="A9" t="str">
            <v>A</v>
          </cell>
        </row>
      </sheetData>
      <sheetData sheetId="31340">
        <row r="9">
          <cell r="A9" t="str">
            <v>A</v>
          </cell>
        </row>
      </sheetData>
      <sheetData sheetId="31341">
        <row r="9">
          <cell r="A9" t="str">
            <v>A</v>
          </cell>
        </row>
      </sheetData>
      <sheetData sheetId="31342">
        <row r="9">
          <cell r="A9" t="str">
            <v>A</v>
          </cell>
        </row>
      </sheetData>
      <sheetData sheetId="31343">
        <row r="9">
          <cell r="A9" t="str">
            <v>A</v>
          </cell>
        </row>
      </sheetData>
      <sheetData sheetId="31344">
        <row r="9">
          <cell r="A9" t="str">
            <v>A</v>
          </cell>
        </row>
      </sheetData>
      <sheetData sheetId="31345" refreshError="1"/>
      <sheetData sheetId="31346">
        <row r="9">
          <cell r="A9" t="str">
            <v>A</v>
          </cell>
        </row>
      </sheetData>
      <sheetData sheetId="31347">
        <row r="9">
          <cell r="A9" t="str">
            <v>A</v>
          </cell>
        </row>
      </sheetData>
      <sheetData sheetId="31348">
        <row r="9">
          <cell r="A9" t="str">
            <v>A</v>
          </cell>
        </row>
      </sheetData>
      <sheetData sheetId="31349">
        <row r="9">
          <cell r="A9" t="str">
            <v>A</v>
          </cell>
        </row>
      </sheetData>
      <sheetData sheetId="31350" refreshError="1"/>
      <sheetData sheetId="31351">
        <row r="9">
          <cell r="A9" t="str">
            <v>A</v>
          </cell>
        </row>
      </sheetData>
      <sheetData sheetId="31352">
        <row r="9">
          <cell r="A9" t="str">
            <v>A</v>
          </cell>
        </row>
      </sheetData>
      <sheetData sheetId="31353" refreshError="1"/>
      <sheetData sheetId="31354" refreshError="1"/>
      <sheetData sheetId="31355" refreshError="1"/>
      <sheetData sheetId="31356" refreshError="1"/>
      <sheetData sheetId="31357">
        <row r="9">
          <cell r="A9" t="str">
            <v>A</v>
          </cell>
        </row>
      </sheetData>
      <sheetData sheetId="31358" refreshError="1"/>
      <sheetData sheetId="31359">
        <row r="9">
          <cell r="A9" t="str">
            <v>A</v>
          </cell>
        </row>
      </sheetData>
      <sheetData sheetId="31360">
        <row r="9">
          <cell r="A9" t="str">
            <v>A</v>
          </cell>
        </row>
      </sheetData>
      <sheetData sheetId="31361" refreshError="1"/>
      <sheetData sheetId="31362">
        <row r="9">
          <cell r="A9" t="str">
            <v>A</v>
          </cell>
        </row>
      </sheetData>
      <sheetData sheetId="31363">
        <row r="9">
          <cell r="A9" t="str">
            <v>A</v>
          </cell>
        </row>
      </sheetData>
      <sheetData sheetId="31364" refreshError="1"/>
      <sheetData sheetId="31365" refreshError="1"/>
      <sheetData sheetId="31366">
        <row r="9">
          <cell r="A9" t="str">
            <v>A</v>
          </cell>
        </row>
      </sheetData>
      <sheetData sheetId="31367">
        <row r="9">
          <cell r="A9" t="str">
            <v>A</v>
          </cell>
        </row>
      </sheetData>
      <sheetData sheetId="31368">
        <row r="9">
          <cell r="A9" t="str">
            <v>A</v>
          </cell>
        </row>
      </sheetData>
      <sheetData sheetId="31369">
        <row r="9">
          <cell r="A9" t="str">
            <v>A</v>
          </cell>
        </row>
      </sheetData>
      <sheetData sheetId="31370">
        <row r="9">
          <cell r="A9" t="str">
            <v>A</v>
          </cell>
        </row>
      </sheetData>
      <sheetData sheetId="31371">
        <row r="9">
          <cell r="A9" t="str">
            <v>A</v>
          </cell>
        </row>
      </sheetData>
      <sheetData sheetId="31372">
        <row r="9">
          <cell r="A9" t="str">
            <v>A</v>
          </cell>
        </row>
      </sheetData>
      <sheetData sheetId="31373">
        <row r="9">
          <cell r="A9" t="str">
            <v>A</v>
          </cell>
        </row>
      </sheetData>
      <sheetData sheetId="31374" refreshError="1"/>
      <sheetData sheetId="31375" refreshError="1"/>
      <sheetData sheetId="31376" refreshError="1"/>
      <sheetData sheetId="31377" refreshError="1"/>
      <sheetData sheetId="31378" refreshError="1"/>
      <sheetData sheetId="31379" refreshError="1"/>
      <sheetData sheetId="31380" refreshError="1"/>
      <sheetData sheetId="31381" refreshError="1"/>
      <sheetData sheetId="31382" refreshError="1"/>
      <sheetData sheetId="31383">
        <row r="9">
          <cell r="A9" t="str">
            <v>A</v>
          </cell>
        </row>
      </sheetData>
      <sheetData sheetId="31384">
        <row r="9">
          <cell r="A9" t="str">
            <v>A</v>
          </cell>
        </row>
      </sheetData>
      <sheetData sheetId="31385">
        <row r="9">
          <cell r="A9" t="str">
            <v>A</v>
          </cell>
        </row>
      </sheetData>
      <sheetData sheetId="31386">
        <row r="9">
          <cell r="A9" t="str">
            <v>A</v>
          </cell>
        </row>
      </sheetData>
      <sheetData sheetId="31387">
        <row r="9">
          <cell r="A9" t="str">
            <v>A</v>
          </cell>
        </row>
      </sheetData>
      <sheetData sheetId="31388">
        <row r="9">
          <cell r="A9" t="str">
            <v>A</v>
          </cell>
        </row>
      </sheetData>
      <sheetData sheetId="31389">
        <row r="9">
          <cell r="A9" t="str">
            <v>A</v>
          </cell>
        </row>
      </sheetData>
      <sheetData sheetId="31390">
        <row r="9">
          <cell r="A9" t="str">
            <v>A</v>
          </cell>
        </row>
      </sheetData>
      <sheetData sheetId="31391">
        <row r="9">
          <cell r="A9" t="str">
            <v>A</v>
          </cell>
        </row>
      </sheetData>
      <sheetData sheetId="31392">
        <row r="9">
          <cell r="A9" t="str">
            <v>A</v>
          </cell>
        </row>
      </sheetData>
      <sheetData sheetId="31393">
        <row r="9">
          <cell r="A9" t="str">
            <v>A</v>
          </cell>
        </row>
      </sheetData>
      <sheetData sheetId="31394">
        <row r="9">
          <cell r="A9" t="str">
            <v>A</v>
          </cell>
        </row>
      </sheetData>
      <sheetData sheetId="31395">
        <row r="9">
          <cell r="A9" t="str">
            <v>A</v>
          </cell>
        </row>
      </sheetData>
      <sheetData sheetId="31396">
        <row r="9">
          <cell r="A9" t="str">
            <v>A</v>
          </cell>
        </row>
      </sheetData>
      <sheetData sheetId="31397">
        <row r="9">
          <cell r="A9" t="str">
            <v>A</v>
          </cell>
        </row>
      </sheetData>
      <sheetData sheetId="31398">
        <row r="9">
          <cell r="A9" t="str">
            <v>A</v>
          </cell>
        </row>
      </sheetData>
      <sheetData sheetId="31399">
        <row r="9">
          <cell r="A9" t="str">
            <v>A</v>
          </cell>
        </row>
      </sheetData>
      <sheetData sheetId="31400">
        <row r="9">
          <cell r="A9" t="str">
            <v>A</v>
          </cell>
        </row>
      </sheetData>
      <sheetData sheetId="31401">
        <row r="9">
          <cell r="A9" t="str">
            <v>A</v>
          </cell>
        </row>
      </sheetData>
      <sheetData sheetId="31402">
        <row r="9">
          <cell r="A9" t="str">
            <v>A</v>
          </cell>
        </row>
      </sheetData>
      <sheetData sheetId="31403">
        <row r="9">
          <cell r="A9" t="str">
            <v>A</v>
          </cell>
        </row>
      </sheetData>
      <sheetData sheetId="31404">
        <row r="9">
          <cell r="A9" t="str">
            <v>A</v>
          </cell>
        </row>
      </sheetData>
      <sheetData sheetId="31405">
        <row r="9">
          <cell r="A9" t="str">
            <v>A</v>
          </cell>
        </row>
      </sheetData>
      <sheetData sheetId="31406">
        <row r="9">
          <cell r="A9" t="str">
            <v>A</v>
          </cell>
        </row>
      </sheetData>
      <sheetData sheetId="31407">
        <row r="9">
          <cell r="A9" t="str">
            <v>A</v>
          </cell>
        </row>
      </sheetData>
      <sheetData sheetId="31408">
        <row r="9">
          <cell r="A9" t="str">
            <v>A</v>
          </cell>
        </row>
      </sheetData>
      <sheetData sheetId="31409">
        <row r="9">
          <cell r="A9" t="str">
            <v>A</v>
          </cell>
        </row>
      </sheetData>
      <sheetData sheetId="31410">
        <row r="9">
          <cell r="A9" t="str">
            <v>A</v>
          </cell>
        </row>
      </sheetData>
      <sheetData sheetId="31411">
        <row r="9">
          <cell r="A9" t="str">
            <v>A</v>
          </cell>
        </row>
      </sheetData>
      <sheetData sheetId="31412">
        <row r="9">
          <cell r="A9" t="str">
            <v>A</v>
          </cell>
        </row>
      </sheetData>
      <sheetData sheetId="31413">
        <row r="9">
          <cell r="A9" t="str">
            <v>A</v>
          </cell>
        </row>
      </sheetData>
      <sheetData sheetId="31414">
        <row r="9">
          <cell r="A9" t="str">
            <v>A</v>
          </cell>
        </row>
      </sheetData>
      <sheetData sheetId="31415">
        <row r="9">
          <cell r="A9" t="str">
            <v>A</v>
          </cell>
        </row>
      </sheetData>
      <sheetData sheetId="31416">
        <row r="9">
          <cell r="A9" t="str">
            <v>A</v>
          </cell>
        </row>
      </sheetData>
      <sheetData sheetId="31417">
        <row r="9">
          <cell r="A9" t="str">
            <v>A</v>
          </cell>
        </row>
      </sheetData>
      <sheetData sheetId="31418">
        <row r="9">
          <cell r="A9" t="str">
            <v>A</v>
          </cell>
        </row>
      </sheetData>
      <sheetData sheetId="31419">
        <row r="9">
          <cell r="A9" t="str">
            <v>A</v>
          </cell>
        </row>
      </sheetData>
      <sheetData sheetId="31420">
        <row r="9">
          <cell r="A9" t="str">
            <v>A</v>
          </cell>
        </row>
      </sheetData>
      <sheetData sheetId="31421">
        <row r="9">
          <cell r="A9" t="str">
            <v>A</v>
          </cell>
        </row>
      </sheetData>
      <sheetData sheetId="31422" refreshError="1"/>
      <sheetData sheetId="31423" refreshError="1"/>
      <sheetData sheetId="31424" refreshError="1"/>
      <sheetData sheetId="31425" refreshError="1"/>
      <sheetData sheetId="31426" refreshError="1"/>
      <sheetData sheetId="31427" refreshError="1"/>
      <sheetData sheetId="31428" refreshError="1"/>
      <sheetData sheetId="31429" refreshError="1"/>
      <sheetData sheetId="31430" refreshError="1"/>
      <sheetData sheetId="31431" refreshError="1"/>
      <sheetData sheetId="31432" refreshError="1"/>
      <sheetData sheetId="31433" refreshError="1"/>
      <sheetData sheetId="31434" refreshError="1"/>
      <sheetData sheetId="31435" refreshError="1"/>
      <sheetData sheetId="31436" refreshError="1"/>
      <sheetData sheetId="31437" refreshError="1"/>
      <sheetData sheetId="31438" refreshError="1"/>
      <sheetData sheetId="31439" refreshError="1"/>
      <sheetData sheetId="31440" refreshError="1"/>
      <sheetData sheetId="31441" refreshError="1"/>
      <sheetData sheetId="31442" refreshError="1"/>
      <sheetData sheetId="31443" refreshError="1"/>
      <sheetData sheetId="31444" refreshError="1"/>
      <sheetData sheetId="31445" refreshError="1"/>
      <sheetData sheetId="31446" refreshError="1"/>
      <sheetData sheetId="31447" refreshError="1"/>
      <sheetData sheetId="31448" refreshError="1"/>
      <sheetData sheetId="31449" refreshError="1"/>
      <sheetData sheetId="31450" refreshError="1"/>
      <sheetData sheetId="31451" refreshError="1"/>
      <sheetData sheetId="31452" refreshError="1"/>
      <sheetData sheetId="31453" refreshError="1"/>
      <sheetData sheetId="31454" refreshError="1"/>
      <sheetData sheetId="31455" refreshError="1"/>
      <sheetData sheetId="31456" refreshError="1"/>
      <sheetData sheetId="31457" refreshError="1"/>
      <sheetData sheetId="31458" refreshError="1"/>
      <sheetData sheetId="31459" refreshError="1"/>
      <sheetData sheetId="31460" refreshError="1"/>
      <sheetData sheetId="31461" refreshError="1"/>
      <sheetData sheetId="31462" refreshError="1"/>
      <sheetData sheetId="31463" refreshError="1"/>
      <sheetData sheetId="31464" refreshError="1"/>
      <sheetData sheetId="31465" refreshError="1"/>
      <sheetData sheetId="31466" refreshError="1"/>
      <sheetData sheetId="31467" refreshError="1"/>
      <sheetData sheetId="31468" refreshError="1"/>
      <sheetData sheetId="31469" refreshError="1"/>
      <sheetData sheetId="31470" refreshError="1"/>
      <sheetData sheetId="31471" refreshError="1"/>
      <sheetData sheetId="31472" refreshError="1"/>
      <sheetData sheetId="31473" refreshError="1"/>
      <sheetData sheetId="31474" refreshError="1"/>
      <sheetData sheetId="31475" refreshError="1"/>
      <sheetData sheetId="31476" refreshError="1"/>
      <sheetData sheetId="31477" refreshError="1"/>
      <sheetData sheetId="31478" refreshError="1"/>
      <sheetData sheetId="31479" refreshError="1"/>
      <sheetData sheetId="31480" refreshError="1"/>
      <sheetData sheetId="31481" refreshError="1"/>
      <sheetData sheetId="31482" refreshError="1"/>
      <sheetData sheetId="31483" refreshError="1"/>
      <sheetData sheetId="31484" refreshError="1"/>
      <sheetData sheetId="31485" refreshError="1"/>
      <sheetData sheetId="31486" refreshError="1"/>
      <sheetData sheetId="31487" refreshError="1"/>
      <sheetData sheetId="31488" refreshError="1"/>
      <sheetData sheetId="31489" refreshError="1"/>
      <sheetData sheetId="31490" refreshError="1"/>
      <sheetData sheetId="31491" refreshError="1"/>
      <sheetData sheetId="31492" refreshError="1"/>
      <sheetData sheetId="31493">
        <row r="9">
          <cell r="A9" t="str">
            <v>A</v>
          </cell>
        </row>
      </sheetData>
      <sheetData sheetId="31494">
        <row r="9">
          <cell r="A9" t="str">
            <v>A</v>
          </cell>
        </row>
      </sheetData>
      <sheetData sheetId="31495">
        <row r="9">
          <cell r="A9" t="str">
            <v>A</v>
          </cell>
        </row>
      </sheetData>
      <sheetData sheetId="31496">
        <row r="9">
          <cell r="A9" t="str">
            <v>A</v>
          </cell>
        </row>
      </sheetData>
      <sheetData sheetId="31497">
        <row r="9">
          <cell r="A9" t="str">
            <v>A</v>
          </cell>
        </row>
      </sheetData>
      <sheetData sheetId="31498">
        <row r="9">
          <cell r="A9" t="str">
            <v>A</v>
          </cell>
        </row>
      </sheetData>
      <sheetData sheetId="31499">
        <row r="9">
          <cell r="A9" t="str">
            <v>A</v>
          </cell>
        </row>
      </sheetData>
      <sheetData sheetId="31500">
        <row r="9">
          <cell r="A9" t="str">
            <v>A</v>
          </cell>
        </row>
      </sheetData>
      <sheetData sheetId="31501">
        <row r="9">
          <cell r="A9" t="str">
            <v>A</v>
          </cell>
        </row>
      </sheetData>
      <sheetData sheetId="31502">
        <row r="9">
          <cell r="A9" t="str">
            <v>A</v>
          </cell>
        </row>
      </sheetData>
      <sheetData sheetId="31503">
        <row r="9">
          <cell r="A9" t="str">
            <v>A</v>
          </cell>
        </row>
      </sheetData>
      <sheetData sheetId="31504">
        <row r="9">
          <cell r="A9" t="str">
            <v>A</v>
          </cell>
        </row>
      </sheetData>
      <sheetData sheetId="31505">
        <row r="9">
          <cell r="A9" t="str">
            <v>A</v>
          </cell>
        </row>
      </sheetData>
      <sheetData sheetId="31506">
        <row r="9">
          <cell r="A9" t="str">
            <v>A</v>
          </cell>
        </row>
      </sheetData>
      <sheetData sheetId="31507">
        <row r="9">
          <cell r="A9" t="str">
            <v>A</v>
          </cell>
        </row>
      </sheetData>
      <sheetData sheetId="31508">
        <row r="9">
          <cell r="A9" t="str">
            <v>A</v>
          </cell>
        </row>
      </sheetData>
      <sheetData sheetId="31509">
        <row r="9">
          <cell r="A9" t="str">
            <v>A</v>
          </cell>
        </row>
      </sheetData>
      <sheetData sheetId="31510">
        <row r="9">
          <cell r="A9" t="str">
            <v>A</v>
          </cell>
        </row>
      </sheetData>
      <sheetData sheetId="31511">
        <row r="9">
          <cell r="A9" t="str">
            <v>A</v>
          </cell>
        </row>
      </sheetData>
      <sheetData sheetId="31512">
        <row r="9">
          <cell r="A9" t="str">
            <v>A</v>
          </cell>
        </row>
      </sheetData>
      <sheetData sheetId="31513">
        <row r="9">
          <cell r="A9" t="str">
            <v>A</v>
          </cell>
        </row>
      </sheetData>
      <sheetData sheetId="31514">
        <row r="9">
          <cell r="A9" t="str">
            <v>A</v>
          </cell>
        </row>
      </sheetData>
      <sheetData sheetId="31515">
        <row r="9">
          <cell r="A9" t="str">
            <v>A</v>
          </cell>
        </row>
      </sheetData>
      <sheetData sheetId="31516">
        <row r="9">
          <cell r="A9" t="str">
            <v>A</v>
          </cell>
        </row>
      </sheetData>
      <sheetData sheetId="31517">
        <row r="9">
          <cell r="A9" t="str">
            <v>A</v>
          </cell>
        </row>
      </sheetData>
      <sheetData sheetId="31518">
        <row r="9">
          <cell r="A9" t="str">
            <v>A</v>
          </cell>
        </row>
      </sheetData>
      <sheetData sheetId="31519">
        <row r="9">
          <cell r="A9" t="str">
            <v>A</v>
          </cell>
        </row>
      </sheetData>
      <sheetData sheetId="31520">
        <row r="9">
          <cell r="A9" t="str">
            <v>A</v>
          </cell>
        </row>
      </sheetData>
      <sheetData sheetId="31521">
        <row r="9">
          <cell r="A9" t="str">
            <v>A</v>
          </cell>
        </row>
      </sheetData>
      <sheetData sheetId="31522">
        <row r="9">
          <cell r="A9" t="str">
            <v>A</v>
          </cell>
        </row>
      </sheetData>
      <sheetData sheetId="31523">
        <row r="9">
          <cell r="A9" t="str">
            <v>A</v>
          </cell>
        </row>
      </sheetData>
      <sheetData sheetId="31524">
        <row r="9">
          <cell r="A9" t="str">
            <v>A</v>
          </cell>
        </row>
      </sheetData>
      <sheetData sheetId="31525">
        <row r="9">
          <cell r="A9" t="str">
            <v>A</v>
          </cell>
        </row>
      </sheetData>
      <sheetData sheetId="31526">
        <row r="9">
          <cell r="A9" t="str">
            <v>A</v>
          </cell>
        </row>
      </sheetData>
      <sheetData sheetId="31527">
        <row r="9">
          <cell r="A9" t="str">
            <v>A</v>
          </cell>
        </row>
      </sheetData>
      <sheetData sheetId="31528">
        <row r="9">
          <cell r="A9" t="str">
            <v>A</v>
          </cell>
        </row>
      </sheetData>
      <sheetData sheetId="31529">
        <row r="9">
          <cell r="A9" t="str">
            <v>A</v>
          </cell>
        </row>
      </sheetData>
      <sheetData sheetId="31530">
        <row r="9">
          <cell r="A9" t="str">
            <v>A</v>
          </cell>
        </row>
      </sheetData>
      <sheetData sheetId="31531">
        <row r="9">
          <cell r="A9" t="str">
            <v>A</v>
          </cell>
        </row>
      </sheetData>
      <sheetData sheetId="31532">
        <row r="9">
          <cell r="A9" t="str">
            <v>A</v>
          </cell>
        </row>
      </sheetData>
      <sheetData sheetId="31533">
        <row r="9">
          <cell r="A9" t="str">
            <v>A</v>
          </cell>
        </row>
      </sheetData>
      <sheetData sheetId="31534">
        <row r="9">
          <cell r="A9" t="str">
            <v>A</v>
          </cell>
        </row>
      </sheetData>
      <sheetData sheetId="31535">
        <row r="9">
          <cell r="A9" t="str">
            <v>A</v>
          </cell>
        </row>
      </sheetData>
      <sheetData sheetId="31536">
        <row r="9">
          <cell r="A9" t="str">
            <v>A</v>
          </cell>
        </row>
      </sheetData>
      <sheetData sheetId="31537">
        <row r="9">
          <cell r="A9" t="str">
            <v>A</v>
          </cell>
        </row>
      </sheetData>
      <sheetData sheetId="31538">
        <row r="9">
          <cell r="A9" t="str">
            <v>A</v>
          </cell>
        </row>
      </sheetData>
      <sheetData sheetId="31539">
        <row r="9">
          <cell r="A9" t="str">
            <v>A</v>
          </cell>
        </row>
      </sheetData>
      <sheetData sheetId="31540">
        <row r="9">
          <cell r="A9" t="str">
            <v>A</v>
          </cell>
        </row>
      </sheetData>
      <sheetData sheetId="31541">
        <row r="9">
          <cell r="A9" t="str">
            <v>A</v>
          </cell>
        </row>
      </sheetData>
      <sheetData sheetId="31542">
        <row r="9">
          <cell r="A9" t="str">
            <v>A</v>
          </cell>
        </row>
      </sheetData>
      <sheetData sheetId="31543">
        <row r="9">
          <cell r="A9" t="str">
            <v>A</v>
          </cell>
        </row>
      </sheetData>
      <sheetData sheetId="31544">
        <row r="9">
          <cell r="A9" t="str">
            <v>A</v>
          </cell>
        </row>
      </sheetData>
      <sheetData sheetId="31545">
        <row r="9">
          <cell r="A9" t="str">
            <v>A</v>
          </cell>
        </row>
      </sheetData>
      <sheetData sheetId="31546">
        <row r="9">
          <cell r="A9" t="str">
            <v>A</v>
          </cell>
        </row>
      </sheetData>
      <sheetData sheetId="31547" refreshError="1"/>
      <sheetData sheetId="31548" refreshError="1"/>
      <sheetData sheetId="31549">
        <row r="9">
          <cell r="A9" t="str">
            <v>A</v>
          </cell>
        </row>
      </sheetData>
      <sheetData sheetId="31550">
        <row r="9">
          <cell r="A9" t="str">
            <v>A</v>
          </cell>
        </row>
      </sheetData>
      <sheetData sheetId="31551">
        <row r="9">
          <cell r="A9" t="str">
            <v>A</v>
          </cell>
        </row>
      </sheetData>
      <sheetData sheetId="31552" refreshError="1"/>
      <sheetData sheetId="31553" refreshError="1"/>
      <sheetData sheetId="31554" refreshError="1"/>
      <sheetData sheetId="31555" refreshError="1"/>
      <sheetData sheetId="31556" refreshError="1"/>
      <sheetData sheetId="31557" refreshError="1"/>
      <sheetData sheetId="31558" refreshError="1"/>
      <sheetData sheetId="31559" refreshError="1"/>
      <sheetData sheetId="31560" refreshError="1"/>
      <sheetData sheetId="31561" refreshError="1"/>
      <sheetData sheetId="31562" refreshError="1"/>
      <sheetData sheetId="31563" refreshError="1"/>
      <sheetData sheetId="31564" refreshError="1"/>
      <sheetData sheetId="31565" refreshError="1"/>
      <sheetData sheetId="31566" refreshError="1"/>
      <sheetData sheetId="31567" refreshError="1"/>
      <sheetData sheetId="31568" refreshError="1"/>
      <sheetData sheetId="31569" refreshError="1"/>
      <sheetData sheetId="31570" refreshError="1"/>
      <sheetData sheetId="31571" refreshError="1"/>
      <sheetData sheetId="31572" refreshError="1"/>
      <sheetData sheetId="31573" refreshError="1"/>
      <sheetData sheetId="31574" refreshError="1"/>
      <sheetData sheetId="31575" refreshError="1"/>
      <sheetData sheetId="31576" refreshError="1"/>
      <sheetData sheetId="31577" refreshError="1"/>
      <sheetData sheetId="31578" refreshError="1"/>
      <sheetData sheetId="31579" refreshError="1"/>
      <sheetData sheetId="31580" refreshError="1"/>
      <sheetData sheetId="31581" refreshError="1"/>
      <sheetData sheetId="31582" refreshError="1"/>
      <sheetData sheetId="31583" refreshError="1"/>
      <sheetData sheetId="31584" refreshError="1"/>
      <sheetData sheetId="31585" refreshError="1"/>
      <sheetData sheetId="31586" refreshError="1"/>
      <sheetData sheetId="31587" refreshError="1"/>
      <sheetData sheetId="31588" refreshError="1"/>
      <sheetData sheetId="31589" refreshError="1"/>
      <sheetData sheetId="31590" refreshError="1"/>
      <sheetData sheetId="31591" refreshError="1"/>
      <sheetData sheetId="31592" refreshError="1"/>
      <sheetData sheetId="31593" refreshError="1"/>
      <sheetData sheetId="31594" refreshError="1"/>
      <sheetData sheetId="31595" refreshError="1"/>
      <sheetData sheetId="31596" refreshError="1"/>
      <sheetData sheetId="31597" refreshError="1"/>
      <sheetData sheetId="31598" refreshError="1"/>
      <sheetData sheetId="31599" refreshError="1"/>
      <sheetData sheetId="31600" refreshError="1"/>
      <sheetData sheetId="31601" refreshError="1"/>
      <sheetData sheetId="31602" refreshError="1"/>
      <sheetData sheetId="31603" refreshError="1"/>
      <sheetData sheetId="31604" refreshError="1"/>
      <sheetData sheetId="31605" refreshError="1"/>
      <sheetData sheetId="31606" refreshError="1"/>
      <sheetData sheetId="31607" refreshError="1"/>
      <sheetData sheetId="31608" refreshError="1"/>
      <sheetData sheetId="31609" refreshError="1"/>
      <sheetData sheetId="31610" refreshError="1"/>
      <sheetData sheetId="31611" refreshError="1"/>
      <sheetData sheetId="31612" refreshError="1"/>
      <sheetData sheetId="31613" refreshError="1"/>
      <sheetData sheetId="31614" refreshError="1"/>
      <sheetData sheetId="31615" refreshError="1"/>
      <sheetData sheetId="31616" refreshError="1"/>
      <sheetData sheetId="31617" refreshError="1"/>
      <sheetData sheetId="31618" refreshError="1"/>
      <sheetData sheetId="31619" refreshError="1"/>
      <sheetData sheetId="31620" refreshError="1"/>
      <sheetData sheetId="31621" refreshError="1"/>
      <sheetData sheetId="31622" refreshError="1"/>
      <sheetData sheetId="31623">
        <row r="9">
          <cell r="A9" t="str">
            <v>A</v>
          </cell>
        </row>
      </sheetData>
      <sheetData sheetId="31624" refreshError="1"/>
      <sheetData sheetId="31625" refreshError="1"/>
      <sheetData sheetId="31626" refreshError="1"/>
      <sheetData sheetId="31627" refreshError="1"/>
      <sheetData sheetId="31628">
        <row r="9">
          <cell r="A9" t="str">
            <v>A</v>
          </cell>
        </row>
      </sheetData>
      <sheetData sheetId="31629">
        <row r="9">
          <cell r="A9" t="str">
            <v>A</v>
          </cell>
        </row>
      </sheetData>
      <sheetData sheetId="31630">
        <row r="9">
          <cell r="A9" t="str">
            <v>A</v>
          </cell>
        </row>
      </sheetData>
      <sheetData sheetId="31631">
        <row r="9">
          <cell r="A9" t="str">
            <v>A</v>
          </cell>
        </row>
      </sheetData>
      <sheetData sheetId="31632">
        <row r="9">
          <cell r="A9" t="str">
            <v>A</v>
          </cell>
        </row>
      </sheetData>
      <sheetData sheetId="31633">
        <row r="9">
          <cell r="A9" t="str">
            <v>A</v>
          </cell>
        </row>
      </sheetData>
      <sheetData sheetId="31634">
        <row r="9">
          <cell r="A9" t="str">
            <v>A</v>
          </cell>
        </row>
      </sheetData>
      <sheetData sheetId="31635">
        <row r="9">
          <cell r="A9" t="str">
            <v>A</v>
          </cell>
        </row>
      </sheetData>
      <sheetData sheetId="31636">
        <row r="9">
          <cell r="A9" t="str">
            <v>A</v>
          </cell>
        </row>
      </sheetData>
      <sheetData sheetId="31637">
        <row r="9">
          <cell r="A9" t="str">
            <v>A</v>
          </cell>
        </row>
      </sheetData>
      <sheetData sheetId="31638">
        <row r="9">
          <cell r="A9" t="str">
            <v>A</v>
          </cell>
        </row>
      </sheetData>
      <sheetData sheetId="31639">
        <row r="9">
          <cell r="A9" t="str">
            <v>A</v>
          </cell>
        </row>
      </sheetData>
      <sheetData sheetId="31640">
        <row r="9">
          <cell r="A9" t="str">
            <v>A</v>
          </cell>
        </row>
      </sheetData>
      <sheetData sheetId="31641">
        <row r="9">
          <cell r="A9" t="str">
            <v>A</v>
          </cell>
        </row>
      </sheetData>
      <sheetData sheetId="31642">
        <row r="9">
          <cell r="A9" t="str">
            <v>A</v>
          </cell>
        </row>
      </sheetData>
      <sheetData sheetId="31643">
        <row r="9">
          <cell r="A9" t="str">
            <v>A</v>
          </cell>
        </row>
      </sheetData>
      <sheetData sheetId="31644">
        <row r="9">
          <cell r="A9" t="str">
            <v>A</v>
          </cell>
        </row>
      </sheetData>
      <sheetData sheetId="31645">
        <row r="9">
          <cell r="A9" t="str">
            <v>A</v>
          </cell>
        </row>
      </sheetData>
      <sheetData sheetId="31646">
        <row r="9">
          <cell r="A9" t="str">
            <v>A</v>
          </cell>
        </row>
      </sheetData>
      <sheetData sheetId="31647">
        <row r="9">
          <cell r="A9" t="str">
            <v>A</v>
          </cell>
        </row>
      </sheetData>
      <sheetData sheetId="31648">
        <row r="9">
          <cell r="A9" t="str">
            <v>A</v>
          </cell>
        </row>
      </sheetData>
      <sheetData sheetId="31649">
        <row r="9">
          <cell r="A9" t="str">
            <v>A</v>
          </cell>
        </row>
      </sheetData>
      <sheetData sheetId="31650">
        <row r="9">
          <cell r="A9" t="str">
            <v>A</v>
          </cell>
        </row>
      </sheetData>
      <sheetData sheetId="31651">
        <row r="9">
          <cell r="A9" t="str">
            <v>A</v>
          </cell>
        </row>
      </sheetData>
      <sheetData sheetId="31652">
        <row r="9">
          <cell r="A9" t="str">
            <v>A</v>
          </cell>
        </row>
      </sheetData>
      <sheetData sheetId="31653">
        <row r="9">
          <cell r="A9" t="str">
            <v>A</v>
          </cell>
        </row>
      </sheetData>
      <sheetData sheetId="31654">
        <row r="9">
          <cell r="A9" t="str">
            <v>A</v>
          </cell>
        </row>
      </sheetData>
      <sheetData sheetId="31655">
        <row r="9">
          <cell r="A9" t="str">
            <v>A</v>
          </cell>
        </row>
      </sheetData>
      <sheetData sheetId="31656">
        <row r="9">
          <cell r="A9" t="str">
            <v>A</v>
          </cell>
        </row>
      </sheetData>
      <sheetData sheetId="31657">
        <row r="9">
          <cell r="A9" t="str">
            <v>A</v>
          </cell>
        </row>
      </sheetData>
      <sheetData sheetId="31658">
        <row r="9">
          <cell r="A9" t="str">
            <v>A</v>
          </cell>
        </row>
      </sheetData>
      <sheetData sheetId="31659">
        <row r="9">
          <cell r="A9" t="str">
            <v>A</v>
          </cell>
        </row>
      </sheetData>
      <sheetData sheetId="31660">
        <row r="9">
          <cell r="A9" t="str">
            <v>A</v>
          </cell>
        </row>
      </sheetData>
      <sheetData sheetId="31661">
        <row r="9">
          <cell r="A9" t="str">
            <v>A</v>
          </cell>
        </row>
      </sheetData>
      <sheetData sheetId="31662">
        <row r="9">
          <cell r="A9" t="str">
            <v>A</v>
          </cell>
        </row>
      </sheetData>
      <sheetData sheetId="31663">
        <row r="9">
          <cell r="A9" t="str">
            <v>A</v>
          </cell>
        </row>
      </sheetData>
      <sheetData sheetId="31664">
        <row r="9">
          <cell r="A9" t="str">
            <v>A</v>
          </cell>
        </row>
      </sheetData>
      <sheetData sheetId="31665">
        <row r="9">
          <cell r="A9" t="str">
            <v>A</v>
          </cell>
        </row>
      </sheetData>
      <sheetData sheetId="31666">
        <row r="9">
          <cell r="A9" t="str">
            <v>A</v>
          </cell>
        </row>
      </sheetData>
      <sheetData sheetId="31667">
        <row r="9">
          <cell r="A9" t="str">
            <v>A</v>
          </cell>
        </row>
      </sheetData>
      <sheetData sheetId="31668">
        <row r="9">
          <cell r="A9" t="str">
            <v>A</v>
          </cell>
        </row>
      </sheetData>
      <sheetData sheetId="31669">
        <row r="9">
          <cell r="A9" t="str">
            <v>A</v>
          </cell>
        </row>
      </sheetData>
      <sheetData sheetId="31670">
        <row r="9">
          <cell r="A9" t="str">
            <v>A</v>
          </cell>
        </row>
      </sheetData>
      <sheetData sheetId="31671">
        <row r="9">
          <cell r="A9" t="str">
            <v>A</v>
          </cell>
        </row>
      </sheetData>
      <sheetData sheetId="31672" refreshError="1"/>
      <sheetData sheetId="31673" refreshError="1"/>
      <sheetData sheetId="31674">
        <row r="9">
          <cell r="A9" t="str">
            <v>A</v>
          </cell>
        </row>
      </sheetData>
      <sheetData sheetId="31675" refreshError="1"/>
      <sheetData sheetId="31676" refreshError="1"/>
      <sheetData sheetId="31677" refreshError="1"/>
      <sheetData sheetId="31678" refreshError="1"/>
      <sheetData sheetId="31679" refreshError="1"/>
      <sheetData sheetId="31680" refreshError="1"/>
      <sheetData sheetId="31681" refreshError="1"/>
      <sheetData sheetId="31682" refreshError="1"/>
      <sheetData sheetId="31683" refreshError="1"/>
      <sheetData sheetId="31684" refreshError="1"/>
      <sheetData sheetId="31685" refreshError="1"/>
      <sheetData sheetId="31686" refreshError="1"/>
      <sheetData sheetId="31687" refreshError="1"/>
      <sheetData sheetId="31688" refreshError="1"/>
      <sheetData sheetId="31689">
        <row r="9">
          <cell r="A9" t="str">
            <v>A</v>
          </cell>
        </row>
      </sheetData>
      <sheetData sheetId="31690">
        <row r="9">
          <cell r="A9" t="str">
            <v>A</v>
          </cell>
        </row>
      </sheetData>
      <sheetData sheetId="31691">
        <row r="9">
          <cell r="A9" t="str">
            <v>A</v>
          </cell>
        </row>
      </sheetData>
      <sheetData sheetId="31692">
        <row r="9">
          <cell r="A9" t="str">
            <v>A</v>
          </cell>
        </row>
      </sheetData>
      <sheetData sheetId="31693">
        <row r="9">
          <cell r="A9" t="str">
            <v>A</v>
          </cell>
        </row>
      </sheetData>
      <sheetData sheetId="31694">
        <row r="9">
          <cell r="A9" t="str">
            <v>A</v>
          </cell>
        </row>
      </sheetData>
      <sheetData sheetId="31695">
        <row r="9">
          <cell r="A9" t="str">
            <v>A</v>
          </cell>
        </row>
      </sheetData>
      <sheetData sheetId="31696">
        <row r="9">
          <cell r="A9" t="str">
            <v>A</v>
          </cell>
        </row>
      </sheetData>
      <sheetData sheetId="31697">
        <row r="9">
          <cell r="A9" t="str">
            <v>A</v>
          </cell>
        </row>
      </sheetData>
      <sheetData sheetId="31698">
        <row r="9">
          <cell r="A9" t="str">
            <v>A</v>
          </cell>
        </row>
      </sheetData>
      <sheetData sheetId="31699">
        <row r="9">
          <cell r="A9" t="str">
            <v>A</v>
          </cell>
        </row>
      </sheetData>
      <sheetData sheetId="31700">
        <row r="9">
          <cell r="A9" t="str">
            <v>A</v>
          </cell>
        </row>
      </sheetData>
      <sheetData sheetId="31701">
        <row r="9">
          <cell r="A9" t="str">
            <v>A</v>
          </cell>
        </row>
      </sheetData>
      <sheetData sheetId="31702">
        <row r="9">
          <cell r="A9" t="str">
            <v>A</v>
          </cell>
        </row>
      </sheetData>
      <sheetData sheetId="31703">
        <row r="9">
          <cell r="A9" t="str">
            <v>A</v>
          </cell>
        </row>
      </sheetData>
      <sheetData sheetId="31704">
        <row r="9">
          <cell r="A9" t="str">
            <v>A</v>
          </cell>
        </row>
      </sheetData>
      <sheetData sheetId="31705">
        <row r="9">
          <cell r="A9" t="str">
            <v>A</v>
          </cell>
        </row>
      </sheetData>
      <sheetData sheetId="31706">
        <row r="9">
          <cell r="A9" t="str">
            <v>A</v>
          </cell>
        </row>
      </sheetData>
      <sheetData sheetId="31707">
        <row r="9">
          <cell r="A9" t="str">
            <v>A</v>
          </cell>
        </row>
      </sheetData>
      <sheetData sheetId="31708">
        <row r="9">
          <cell r="A9" t="str">
            <v>A</v>
          </cell>
        </row>
      </sheetData>
      <sheetData sheetId="31709">
        <row r="9">
          <cell r="A9" t="str">
            <v>A</v>
          </cell>
        </row>
      </sheetData>
      <sheetData sheetId="31710">
        <row r="9">
          <cell r="A9" t="str">
            <v>A</v>
          </cell>
        </row>
      </sheetData>
      <sheetData sheetId="31711">
        <row r="9">
          <cell r="A9" t="str">
            <v>A</v>
          </cell>
        </row>
      </sheetData>
      <sheetData sheetId="31712">
        <row r="9">
          <cell r="A9" t="str">
            <v>A</v>
          </cell>
        </row>
      </sheetData>
      <sheetData sheetId="31713">
        <row r="9">
          <cell r="A9" t="str">
            <v>A</v>
          </cell>
        </row>
      </sheetData>
      <sheetData sheetId="31714">
        <row r="9">
          <cell r="A9" t="str">
            <v>A</v>
          </cell>
        </row>
      </sheetData>
      <sheetData sheetId="31715">
        <row r="9">
          <cell r="A9" t="str">
            <v>A</v>
          </cell>
        </row>
      </sheetData>
      <sheetData sheetId="31716" refreshError="1"/>
      <sheetData sheetId="31717">
        <row r="9">
          <cell r="A9" t="str">
            <v>A</v>
          </cell>
        </row>
      </sheetData>
      <sheetData sheetId="31718">
        <row r="9">
          <cell r="A9" t="str">
            <v>A</v>
          </cell>
        </row>
      </sheetData>
      <sheetData sheetId="31719">
        <row r="9">
          <cell r="A9" t="str">
            <v>A</v>
          </cell>
        </row>
      </sheetData>
      <sheetData sheetId="31720">
        <row r="9">
          <cell r="A9" t="str">
            <v>A</v>
          </cell>
        </row>
      </sheetData>
      <sheetData sheetId="31721">
        <row r="9">
          <cell r="A9" t="str">
            <v>A</v>
          </cell>
        </row>
      </sheetData>
      <sheetData sheetId="31722">
        <row r="9">
          <cell r="A9" t="str">
            <v>A</v>
          </cell>
        </row>
      </sheetData>
      <sheetData sheetId="31723">
        <row r="9">
          <cell r="A9" t="str">
            <v>A</v>
          </cell>
        </row>
      </sheetData>
      <sheetData sheetId="31724">
        <row r="9">
          <cell r="A9" t="str">
            <v>A</v>
          </cell>
        </row>
      </sheetData>
      <sheetData sheetId="31725">
        <row r="9">
          <cell r="A9" t="str">
            <v>A</v>
          </cell>
        </row>
      </sheetData>
      <sheetData sheetId="31726">
        <row r="9">
          <cell r="A9" t="str">
            <v>A</v>
          </cell>
        </row>
      </sheetData>
      <sheetData sheetId="31727">
        <row r="9">
          <cell r="A9" t="str">
            <v>A</v>
          </cell>
        </row>
      </sheetData>
      <sheetData sheetId="31728">
        <row r="9">
          <cell r="A9" t="str">
            <v>A</v>
          </cell>
        </row>
      </sheetData>
      <sheetData sheetId="31729">
        <row r="9">
          <cell r="A9" t="str">
            <v>A</v>
          </cell>
        </row>
      </sheetData>
      <sheetData sheetId="31730">
        <row r="9">
          <cell r="A9" t="str">
            <v>A</v>
          </cell>
        </row>
      </sheetData>
      <sheetData sheetId="31731">
        <row r="9">
          <cell r="A9" t="str">
            <v>A</v>
          </cell>
        </row>
      </sheetData>
      <sheetData sheetId="31732">
        <row r="9">
          <cell r="A9" t="str">
            <v>A</v>
          </cell>
        </row>
      </sheetData>
      <sheetData sheetId="31733">
        <row r="9">
          <cell r="A9" t="str">
            <v>A</v>
          </cell>
        </row>
      </sheetData>
      <sheetData sheetId="31734">
        <row r="9">
          <cell r="A9" t="str">
            <v>A</v>
          </cell>
        </row>
      </sheetData>
      <sheetData sheetId="31735">
        <row r="9">
          <cell r="A9" t="str">
            <v>A</v>
          </cell>
        </row>
      </sheetData>
      <sheetData sheetId="31736">
        <row r="9">
          <cell r="A9" t="str">
            <v>A</v>
          </cell>
        </row>
      </sheetData>
      <sheetData sheetId="31737">
        <row r="9">
          <cell r="A9" t="str">
            <v>A</v>
          </cell>
        </row>
      </sheetData>
      <sheetData sheetId="31738">
        <row r="9">
          <cell r="A9" t="str">
            <v>A</v>
          </cell>
        </row>
      </sheetData>
      <sheetData sheetId="31739">
        <row r="9">
          <cell r="A9" t="str">
            <v>A</v>
          </cell>
        </row>
      </sheetData>
      <sheetData sheetId="31740">
        <row r="9">
          <cell r="A9" t="str">
            <v>A</v>
          </cell>
        </row>
      </sheetData>
      <sheetData sheetId="31741">
        <row r="9">
          <cell r="A9" t="str">
            <v>A</v>
          </cell>
        </row>
      </sheetData>
      <sheetData sheetId="31742">
        <row r="9">
          <cell r="A9" t="str">
            <v>A</v>
          </cell>
        </row>
      </sheetData>
      <sheetData sheetId="31743">
        <row r="9">
          <cell r="A9" t="str">
            <v>A</v>
          </cell>
        </row>
      </sheetData>
      <sheetData sheetId="31744">
        <row r="9">
          <cell r="A9" t="str">
            <v>A</v>
          </cell>
        </row>
      </sheetData>
      <sheetData sheetId="31745">
        <row r="9">
          <cell r="A9" t="str">
            <v>A</v>
          </cell>
        </row>
      </sheetData>
      <sheetData sheetId="31746">
        <row r="9">
          <cell r="A9" t="str">
            <v>A</v>
          </cell>
        </row>
      </sheetData>
      <sheetData sheetId="31747">
        <row r="9">
          <cell r="A9" t="str">
            <v>A</v>
          </cell>
        </row>
      </sheetData>
      <sheetData sheetId="31748">
        <row r="9">
          <cell r="A9" t="str">
            <v>A</v>
          </cell>
        </row>
      </sheetData>
      <sheetData sheetId="31749">
        <row r="9">
          <cell r="A9" t="str">
            <v>A</v>
          </cell>
        </row>
      </sheetData>
      <sheetData sheetId="31750">
        <row r="9">
          <cell r="A9" t="str">
            <v>A</v>
          </cell>
        </row>
      </sheetData>
      <sheetData sheetId="31751">
        <row r="9">
          <cell r="A9" t="str">
            <v>A</v>
          </cell>
        </row>
      </sheetData>
      <sheetData sheetId="31752">
        <row r="9">
          <cell r="A9" t="str">
            <v>A</v>
          </cell>
        </row>
      </sheetData>
      <sheetData sheetId="31753">
        <row r="9">
          <cell r="A9" t="str">
            <v>A</v>
          </cell>
        </row>
      </sheetData>
      <sheetData sheetId="31754">
        <row r="9">
          <cell r="A9" t="str">
            <v>A</v>
          </cell>
        </row>
      </sheetData>
      <sheetData sheetId="31755">
        <row r="9">
          <cell r="A9" t="str">
            <v>A</v>
          </cell>
        </row>
      </sheetData>
      <sheetData sheetId="31756">
        <row r="9">
          <cell r="A9" t="str">
            <v>A</v>
          </cell>
        </row>
      </sheetData>
      <sheetData sheetId="31757">
        <row r="9">
          <cell r="A9" t="str">
            <v>A</v>
          </cell>
        </row>
      </sheetData>
      <sheetData sheetId="31758">
        <row r="9">
          <cell r="A9" t="str">
            <v>A</v>
          </cell>
        </row>
      </sheetData>
      <sheetData sheetId="31759">
        <row r="9">
          <cell r="A9" t="str">
            <v>A</v>
          </cell>
        </row>
      </sheetData>
      <sheetData sheetId="31760">
        <row r="9">
          <cell r="A9" t="str">
            <v>A</v>
          </cell>
        </row>
      </sheetData>
      <sheetData sheetId="31761">
        <row r="9">
          <cell r="A9" t="str">
            <v>A</v>
          </cell>
        </row>
      </sheetData>
      <sheetData sheetId="31762">
        <row r="9">
          <cell r="A9" t="str">
            <v>A</v>
          </cell>
        </row>
      </sheetData>
      <sheetData sheetId="31763">
        <row r="9">
          <cell r="A9" t="str">
            <v>A</v>
          </cell>
        </row>
      </sheetData>
      <sheetData sheetId="31764">
        <row r="9">
          <cell r="A9" t="str">
            <v>A</v>
          </cell>
        </row>
      </sheetData>
      <sheetData sheetId="31765">
        <row r="9">
          <cell r="A9" t="str">
            <v>A</v>
          </cell>
        </row>
      </sheetData>
      <sheetData sheetId="31766">
        <row r="9">
          <cell r="A9" t="str">
            <v>A</v>
          </cell>
        </row>
      </sheetData>
      <sheetData sheetId="31767">
        <row r="9">
          <cell r="A9" t="str">
            <v>A</v>
          </cell>
        </row>
      </sheetData>
      <sheetData sheetId="31768">
        <row r="9">
          <cell r="A9" t="str">
            <v>A</v>
          </cell>
        </row>
      </sheetData>
      <sheetData sheetId="31769">
        <row r="9">
          <cell r="A9" t="str">
            <v>A</v>
          </cell>
        </row>
      </sheetData>
      <sheetData sheetId="31770">
        <row r="9">
          <cell r="A9" t="str">
            <v>A</v>
          </cell>
        </row>
      </sheetData>
      <sheetData sheetId="31771">
        <row r="9">
          <cell r="A9" t="str">
            <v>A</v>
          </cell>
        </row>
      </sheetData>
      <sheetData sheetId="31772">
        <row r="9">
          <cell r="A9" t="str">
            <v>A</v>
          </cell>
        </row>
      </sheetData>
      <sheetData sheetId="31773">
        <row r="9">
          <cell r="A9" t="str">
            <v>A</v>
          </cell>
        </row>
      </sheetData>
      <sheetData sheetId="31774">
        <row r="9">
          <cell r="A9" t="str">
            <v>A</v>
          </cell>
        </row>
      </sheetData>
      <sheetData sheetId="31775">
        <row r="9">
          <cell r="A9" t="str">
            <v>A</v>
          </cell>
        </row>
      </sheetData>
      <sheetData sheetId="31776">
        <row r="9">
          <cell r="A9" t="str">
            <v>A</v>
          </cell>
        </row>
      </sheetData>
      <sheetData sheetId="31777" refreshError="1"/>
      <sheetData sheetId="31778">
        <row r="9">
          <cell r="A9" t="str">
            <v>A</v>
          </cell>
        </row>
      </sheetData>
      <sheetData sheetId="31779" refreshError="1"/>
      <sheetData sheetId="31780" refreshError="1"/>
      <sheetData sheetId="31781" refreshError="1"/>
      <sheetData sheetId="31782" refreshError="1"/>
      <sheetData sheetId="31783" refreshError="1"/>
      <sheetData sheetId="31784" refreshError="1"/>
      <sheetData sheetId="31785" refreshError="1"/>
      <sheetData sheetId="31786" refreshError="1"/>
      <sheetData sheetId="31787" refreshError="1"/>
      <sheetData sheetId="31788" refreshError="1"/>
      <sheetData sheetId="31789" refreshError="1"/>
      <sheetData sheetId="31790" refreshError="1"/>
      <sheetData sheetId="31791" refreshError="1"/>
      <sheetData sheetId="31792" refreshError="1"/>
      <sheetData sheetId="31793" refreshError="1"/>
      <sheetData sheetId="31794" refreshError="1"/>
      <sheetData sheetId="31795" refreshError="1"/>
      <sheetData sheetId="31796" refreshError="1"/>
      <sheetData sheetId="31797" refreshError="1"/>
      <sheetData sheetId="31798" refreshError="1"/>
      <sheetData sheetId="31799" refreshError="1"/>
      <sheetData sheetId="31800" refreshError="1"/>
      <sheetData sheetId="31801" refreshError="1"/>
      <sheetData sheetId="31802" refreshError="1"/>
      <sheetData sheetId="31803" refreshError="1"/>
      <sheetData sheetId="31804">
        <row r="9">
          <cell r="A9" t="str">
            <v>A</v>
          </cell>
        </row>
      </sheetData>
      <sheetData sheetId="31805">
        <row r="9">
          <cell r="A9" t="str">
            <v>A</v>
          </cell>
        </row>
      </sheetData>
      <sheetData sheetId="31806">
        <row r="9">
          <cell r="A9" t="str">
            <v>A</v>
          </cell>
        </row>
      </sheetData>
      <sheetData sheetId="31807">
        <row r="9">
          <cell r="A9" t="str">
            <v>A</v>
          </cell>
        </row>
      </sheetData>
      <sheetData sheetId="31808">
        <row r="9">
          <cell r="A9" t="str">
            <v>A</v>
          </cell>
        </row>
      </sheetData>
      <sheetData sheetId="31809">
        <row r="9">
          <cell r="A9" t="str">
            <v>A</v>
          </cell>
        </row>
      </sheetData>
      <sheetData sheetId="31810">
        <row r="9">
          <cell r="A9" t="str">
            <v>A</v>
          </cell>
        </row>
      </sheetData>
      <sheetData sheetId="31811">
        <row r="9">
          <cell r="A9" t="str">
            <v>A</v>
          </cell>
        </row>
      </sheetData>
      <sheetData sheetId="31812">
        <row r="9">
          <cell r="A9" t="str">
            <v>A</v>
          </cell>
        </row>
      </sheetData>
      <sheetData sheetId="31813">
        <row r="9">
          <cell r="A9" t="str">
            <v>A</v>
          </cell>
        </row>
      </sheetData>
      <sheetData sheetId="31814">
        <row r="9">
          <cell r="A9" t="str">
            <v>A</v>
          </cell>
        </row>
      </sheetData>
      <sheetData sheetId="31815">
        <row r="9">
          <cell r="A9" t="str">
            <v>A</v>
          </cell>
        </row>
      </sheetData>
      <sheetData sheetId="31816">
        <row r="9">
          <cell r="A9" t="str">
            <v>A</v>
          </cell>
        </row>
      </sheetData>
      <sheetData sheetId="31817">
        <row r="9">
          <cell r="A9" t="str">
            <v>A</v>
          </cell>
        </row>
      </sheetData>
      <sheetData sheetId="31818">
        <row r="9">
          <cell r="A9" t="str">
            <v>A</v>
          </cell>
        </row>
      </sheetData>
      <sheetData sheetId="31819">
        <row r="9">
          <cell r="A9" t="str">
            <v>A</v>
          </cell>
        </row>
      </sheetData>
      <sheetData sheetId="31820">
        <row r="9">
          <cell r="A9" t="str">
            <v>A</v>
          </cell>
        </row>
      </sheetData>
      <sheetData sheetId="31821">
        <row r="9">
          <cell r="A9" t="str">
            <v>A</v>
          </cell>
        </row>
      </sheetData>
      <sheetData sheetId="31822">
        <row r="9">
          <cell r="A9" t="str">
            <v>A</v>
          </cell>
        </row>
      </sheetData>
      <sheetData sheetId="31823">
        <row r="9">
          <cell r="A9" t="str">
            <v>A</v>
          </cell>
        </row>
      </sheetData>
      <sheetData sheetId="31824">
        <row r="9">
          <cell r="A9" t="str">
            <v>A</v>
          </cell>
        </row>
      </sheetData>
      <sheetData sheetId="31825">
        <row r="9">
          <cell r="A9" t="str">
            <v>A</v>
          </cell>
        </row>
      </sheetData>
      <sheetData sheetId="31826">
        <row r="9">
          <cell r="A9" t="str">
            <v>A</v>
          </cell>
        </row>
      </sheetData>
      <sheetData sheetId="31827">
        <row r="9">
          <cell r="A9" t="str">
            <v>A</v>
          </cell>
        </row>
      </sheetData>
      <sheetData sheetId="31828">
        <row r="9">
          <cell r="A9" t="str">
            <v>A</v>
          </cell>
        </row>
      </sheetData>
      <sheetData sheetId="31829">
        <row r="9">
          <cell r="A9" t="str">
            <v>A</v>
          </cell>
        </row>
      </sheetData>
      <sheetData sheetId="31830">
        <row r="9">
          <cell r="A9" t="str">
            <v>A</v>
          </cell>
        </row>
      </sheetData>
      <sheetData sheetId="31831">
        <row r="9">
          <cell r="A9" t="str">
            <v>A</v>
          </cell>
        </row>
      </sheetData>
      <sheetData sheetId="31832">
        <row r="9">
          <cell r="A9" t="str">
            <v>A</v>
          </cell>
        </row>
      </sheetData>
      <sheetData sheetId="31833" refreshError="1"/>
      <sheetData sheetId="31834" refreshError="1"/>
      <sheetData sheetId="31835" refreshError="1"/>
      <sheetData sheetId="31836" refreshError="1"/>
      <sheetData sheetId="31837">
        <row r="9">
          <cell r="A9" t="str">
            <v>A</v>
          </cell>
        </row>
      </sheetData>
      <sheetData sheetId="31838">
        <row r="9">
          <cell r="A9" t="str">
            <v>A</v>
          </cell>
        </row>
      </sheetData>
      <sheetData sheetId="31839">
        <row r="9">
          <cell r="A9" t="str">
            <v>A</v>
          </cell>
        </row>
      </sheetData>
      <sheetData sheetId="31840">
        <row r="9">
          <cell r="A9" t="str">
            <v>A</v>
          </cell>
        </row>
      </sheetData>
      <sheetData sheetId="31841">
        <row r="9">
          <cell r="A9" t="str">
            <v>A</v>
          </cell>
        </row>
      </sheetData>
      <sheetData sheetId="31842">
        <row r="9">
          <cell r="A9" t="str">
            <v>A</v>
          </cell>
        </row>
      </sheetData>
      <sheetData sheetId="31843">
        <row r="9">
          <cell r="A9" t="str">
            <v>A</v>
          </cell>
        </row>
      </sheetData>
      <sheetData sheetId="31844">
        <row r="9">
          <cell r="A9" t="str">
            <v>A</v>
          </cell>
        </row>
      </sheetData>
      <sheetData sheetId="31845">
        <row r="9">
          <cell r="A9" t="str">
            <v>A</v>
          </cell>
        </row>
      </sheetData>
      <sheetData sheetId="31846">
        <row r="9">
          <cell r="A9" t="str">
            <v>A</v>
          </cell>
        </row>
      </sheetData>
      <sheetData sheetId="31847">
        <row r="9">
          <cell r="A9" t="str">
            <v>A</v>
          </cell>
        </row>
      </sheetData>
      <sheetData sheetId="31848">
        <row r="9">
          <cell r="A9" t="str">
            <v>A</v>
          </cell>
        </row>
      </sheetData>
      <sheetData sheetId="31849">
        <row r="9">
          <cell r="A9" t="str">
            <v>A</v>
          </cell>
        </row>
      </sheetData>
      <sheetData sheetId="31850">
        <row r="9">
          <cell r="A9" t="str">
            <v>A</v>
          </cell>
        </row>
      </sheetData>
      <sheetData sheetId="31851">
        <row r="9">
          <cell r="A9" t="str">
            <v>A</v>
          </cell>
        </row>
      </sheetData>
      <sheetData sheetId="31852">
        <row r="9">
          <cell r="A9" t="str">
            <v>A</v>
          </cell>
        </row>
      </sheetData>
      <sheetData sheetId="31853">
        <row r="9">
          <cell r="A9" t="str">
            <v>A</v>
          </cell>
        </row>
      </sheetData>
      <sheetData sheetId="31854">
        <row r="9">
          <cell r="A9" t="str">
            <v>A</v>
          </cell>
        </row>
      </sheetData>
      <sheetData sheetId="31855">
        <row r="9">
          <cell r="A9" t="str">
            <v>A</v>
          </cell>
        </row>
      </sheetData>
      <sheetData sheetId="31856">
        <row r="9">
          <cell r="A9" t="str">
            <v>A</v>
          </cell>
        </row>
      </sheetData>
      <sheetData sheetId="31857">
        <row r="9">
          <cell r="A9" t="str">
            <v>A</v>
          </cell>
        </row>
      </sheetData>
      <sheetData sheetId="31858">
        <row r="9">
          <cell r="A9" t="str">
            <v>A</v>
          </cell>
        </row>
      </sheetData>
      <sheetData sheetId="31859">
        <row r="9">
          <cell r="A9" t="str">
            <v>A</v>
          </cell>
        </row>
      </sheetData>
      <sheetData sheetId="31860">
        <row r="9">
          <cell r="A9" t="str">
            <v>A</v>
          </cell>
        </row>
      </sheetData>
      <sheetData sheetId="31861">
        <row r="9">
          <cell r="A9" t="str">
            <v>A</v>
          </cell>
        </row>
      </sheetData>
      <sheetData sheetId="31862">
        <row r="9">
          <cell r="A9" t="str">
            <v>A</v>
          </cell>
        </row>
      </sheetData>
      <sheetData sheetId="31863">
        <row r="9">
          <cell r="A9" t="str">
            <v>A</v>
          </cell>
        </row>
      </sheetData>
      <sheetData sheetId="31864">
        <row r="9">
          <cell r="A9" t="str">
            <v>A</v>
          </cell>
        </row>
      </sheetData>
      <sheetData sheetId="31865">
        <row r="9">
          <cell r="A9" t="str">
            <v>A</v>
          </cell>
        </row>
      </sheetData>
      <sheetData sheetId="31866">
        <row r="9">
          <cell r="A9" t="str">
            <v>A</v>
          </cell>
        </row>
      </sheetData>
      <sheetData sheetId="31867">
        <row r="9">
          <cell r="A9" t="str">
            <v>A</v>
          </cell>
        </row>
      </sheetData>
      <sheetData sheetId="31868">
        <row r="9">
          <cell r="A9" t="str">
            <v>A</v>
          </cell>
        </row>
      </sheetData>
      <sheetData sheetId="31869">
        <row r="9">
          <cell r="A9" t="str">
            <v>A</v>
          </cell>
        </row>
      </sheetData>
      <sheetData sheetId="31870">
        <row r="9">
          <cell r="A9" t="str">
            <v>A</v>
          </cell>
        </row>
      </sheetData>
      <sheetData sheetId="31871">
        <row r="9">
          <cell r="A9" t="str">
            <v>A</v>
          </cell>
        </row>
      </sheetData>
      <sheetData sheetId="31872">
        <row r="9">
          <cell r="A9" t="str">
            <v>A</v>
          </cell>
        </row>
      </sheetData>
      <sheetData sheetId="31873">
        <row r="9">
          <cell r="A9" t="str">
            <v>A</v>
          </cell>
        </row>
      </sheetData>
      <sheetData sheetId="31874">
        <row r="9">
          <cell r="A9" t="str">
            <v>A</v>
          </cell>
        </row>
      </sheetData>
      <sheetData sheetId="31875">
        <row r="9">
          <cell r="A9" t="str">
            <v>A</v>
          </cell>
        </row>
      </sheetData>
      <sheetData sheetId="31876">
        <row r="9">
          <cell r="A9" t="str">
            <v>A</v>
          </cell>
        </row>
      </sheetData>
      <sheetData sheetId="31877">
        <row r="9">
          <cell r="A9" t="str">
            <v>A</v>
          </cell>
        </row>
      </sheetData>
      <sheetData sheetId="31878">
        <row r="9">
          <cell r="A9" t="str">
            <v>A</v>
          </cell>
        </row>
      </sheetData>
      <sheetData sheetId="31879">
        <row r="9">
          <cell r="A9" t="str">
            <v>A</v>
          </cell>
        </row>
      </sheetData>
      <sheetData sheetId="31880">
        <row r="9">
          <cell r="A9" t="str">
            <v>A</v>
          </cell>
        </row>
      </sheetData>
      <sheetData sheetId="31881">
        <row r="9">
          <cell r="A9" t="str">
            <v>A</v>
          </cell>
        </row>
      </sheetData>
      <sheetData sheetId="31882">
        <row r="9">
          <cell r="A9" t="str">
            <v>A</v>
          </cell>
        </row>
      </sheetData>
      <sheetData sheetId="31883">
        <row r="9">
          <cell r="A9" t="str">
            <v>A</v>
          </cell>
        </row>
      </sheetData>
      <sheetData sheetId="31884">
        <row r="9">
          <cell r="A9" t="str">
            <v>A</v>
          </cell>
        </row>
      </sheetData>
      <sheetData sheetId="31885">
        <row r="9">
          <cell r="A9" t="str">
            <v>A</v>
          </cell>
        </row>
      </sheetData>
      <sheetData sheetId="31886">
        <row r="9">
          <cell r="A9" t="str">
            <v>A</v>
          </cell>
        </row>
      </sheetData>
      <sheetData sheetId="31887">
        <row r="9">
          <cell r="A9" t="str">
            <v>A</v>
          </cell>
        </row>
      </sheetData>
      <sheetData sheetId="31888">
        <row r="9">
          <cell r="A9" t="str">
            <v>A</v>
          </cell>
        </row>
      </sheetData>
      <sheetData sheetId="31889">
        <row r="9">
          <cell r="A9" t="str">
            <v>A</v>
          </cell>
        </row>
      </sheetData>
      <sheetData sheetId="31890">
        <row r="9">
          <cell r="A9" t="str">
            <v>A</v>
          </cell>
        </row>
      </sheetData>
      <sheetData sheetId="31891">
        <row r="9">
          <cell r="A9" t="str">
            <v>A</v>
          </cell>
        </row>
      </sheetData>
      <sheetData sheetId="31892">
        <row r="9">
          <cell r="A9" t="str">
            <v>A</v>
          </cell>
        </row>
      </sheetData>
      <sheetData sheetId="31893">
        <row r="9">
          <cell r="A9" t="str">
            <v>A</v>
          </cell>
        </row>
      </sheetData>
      <sheetData sheetId="31894">
        <row r="9">
          <cell r="A9" t="str">
            <v>A</v>
          </cell>
        </row>
      </sheetData>
      <sheetData sheetId="31895">
        <row r="9">
          <cell r="A9" t="str">
            <v>A</v>
          </cell>
        </row>
      </sheetData>
      <sheetData sheetId="31896">
        <row r="9">
          <cell r="A9" t="str">
            <v>A</v>
          </cell>
        </row>
      </sheetData>
      <sheetData sheetId="31897">
        <row r="9">
          <cell r="A9" t="str">
            <v>A</v>
          </cell>
        </row>
      </sheetData>
      <sheetData sheetId="31898">
        <row r="9">
          <cell r="A9" t="str">
            <v>A</v>
          </cell>
        </row>
      </sheetData>
      <sheetData sheetId="31899">
        <row r="9">
          <cell r="A9" t="str">
            <v>A</v>
          </cell>
        </row>
      </sheetData>
      <sheetData sheetId="31900">
        <row r="9">
          <cell r="A9" t="str">
            <v>A</v>
          </cell>
        </row>
      </sheetData>
      <sheetData sheetId="31901">
        <row r="9">
          <cell r="A9" t="str">
            <v>A</v>
          </cell>
        </row>
      </sheetData>
      <sheetData sheetId="31902">
        <row r="9">
          <cell r="A9" t="str">
            <v>A</v>
          </cell>
        </row>
      </sheetData>
      <sheetData sheetId="31903">
        <row r="9">
          <cell r="A9" t="str">
            <v>A</v>
          </cell>
        </row>
      </sheetData>
      <sheetData sheetId="31904">
        <row r="9">
          <cell r="A9" t="str">
            <v>A</v>
          </cell>
        </row>
      </sheetData>
      <sheetData sheetId="31905">
        <row r="9">
          <cell r="A9" t="str">
            <v>A</v>
          </cell>
        </row>
      </sheetData>
      <sheetData sheetId="31906">
        <row r="9">
          <cell r="A9" t="str">
            <v>A</v>
          </cell>
        </row>
      </sheetData>
      <sheetData sheetId="31907">
        <row r="9">
          <cell r="A9" t="str">
            <v>A</v>
          </cell>
        </row>
      </sheetData>
      <sheetData sheetId="31908">
        <row r="9">
          <cell r="A9" t="str">
            <v>A</v>
          </cell>
        </row>
      </sheetData>
      <sheetData sheetId="31909">
        <row r="9">
          <cell r="A9" t="str">
            <v>A</v>
          </cell>
        </row>
      </sheetData>
      <sheetData sheetId="31910" refreshError="1"/>
      <sheetData sheetId="31911" refreshError="1"/>
      <sheetData sheetId="31912">
        <row r="9">
          <cell r="A9" t="str">
            <v>A</v>
          </cell>
        </row>
      </sheetData>
      <sheetData sheetId="31913">
        <row r="9">
          <cell r="A9" t="str">
            <v>A</v>
          </cell>
        </row>
      </sheetData>
      <sheetData sheetId="31914">
        <row r="9">
          <cell r="A9" t="str">
            <v>A</v>
          </cell>
        </row>
      </sheetData>
      <sheetData sheetId="31915">
        <row r="9">
          <cell r="A9" t="str">
            <v>A</v>
          </cell>
        </row>
      </sheetData>
      <sheetData sheetId="31916">
        <row r="9">
          <cell r="A9" t="str">
            <v>A</v>
          </cell>
        </row>
      </sheetData>
      <sheetData sheetId="31917">
        <row r="9">
          <cell r="A9" t="str">
            <v>A</v>
          </cell>
        </row>
      </sheetData>
      <sheetData sheetId="31918">
        <row r="9">
          <cell r="A9" t="str">
            <v>A</v>
          </cell>
        </row>
      </sheetData>
      <sheetData sheetId="31919">
        <row r="9">
          <cell r="A9" t="str">
            <v>A</v>
          </cell>
        </row>
      </sheetData>
      <sheetData sheetId="31920">
        <row r="9">
          <cell r="A9" t="str">
            <v>A</v>
          </cell>
        </row>
      </sheetData>
      <sheetData sheetId="31921">
        <row r="9">
          <cell r="A9" t="str">
            <v>A</v>
          </cell>
        </row>
      </sheetData>
      <sheetData sheetId="31922">
        <row r="9">
          <cell r="A9" t="str">
            <v>A</v>
          </cell>
        </row>
      </sheetData>
      <sheetData sheetId="31923">
        <row r="9">
          <cell r="A9" t="str">
            <v>A</v>
          </cell>
        </row>
      </sheetData>
      <sheetData sheetId="31924">
        <row r="9">
          <cell r="A9" t="str">
            <v>A</v>
          </cell>
        </row>
      </sheetData>
      <sheetData sheetId="31925">
        <row r="9">
          <cell r="A9" t="str">
            <v>A</v>
          </cell>
        </row>
      </sheetData>
      <sheetData sheetId="31926">
        <row r="9">
          <cell r="A9" t="str">
            <v>A</v>
          </cell>
        </row>
      </sheetData>
      <sheetData sheetId="31927">
        <row r="9">
          <cell r="A9" t="str">
            <v>A</v>
          </cell>
        </row>
      </sheetData>
      <sheetData sheetId="31928">
        <row r="9">
          <cell r="A9" t="str">
            <v>A</v>
          </cell>
        </row>
      </sheetData>
      <sheetData sheetId="31929">
        <row r="9">
          <cell r="A9" t="str">
            <v>A</v>
          </cell>
        </row>
      </sheetData>
      <sheetData sheetId="31930">
        <row r="9">
          <cell r="A9" t="str">
            <v>A</v>
          </cell>
        </row>
      </sheetData>
      <sheetData sheetId="31931">
        <row r="9">
          <cell r="A9" t="str">
            <v>A</v>
          </cell>
        </row>
      </sheetData>
      <sheetData sheetId="31932">
        <row r="9">
          <cell r="A9" t="str">
            <v>A</v>
          </cell>
        </row>
      </sheetData>
      <sheetData sheetId="31933">
        <row r="9">
          <cell r="A9" t="str">
            <v>A</v>
          </cell>
        </row>
      </sheetData>
      <sheetData sheetId="31934">
        <row r="9">
          <cell r="A9" t="str">
            <v>A</v>
          </cell>
        </row>
      </sheetData>
      <sheetData sheetId="31935">
        <row r="9">
          <cell r="A9" t="str">
            <v>A</v>
          </cell>
        </row>
      </sheetData>
      <sheetData sheetId="31936">
        <row r="9">
          <cell r="A9" t="str">
            <v>A</v>
          </cell>
        </row>
      </sheetData>
      <sheetData sheetId="31937">
        <row r="9">
          <cell r="A9" t="str">
            <v>A</v>
          </cell>
        </row>
      </sheetData>
      <sheetData sheetId="31938">
        <row r="9">
          <cell r="A9" t="str">
            <v>A</v>
          </cell>
        </row>
      </sheetData>
      <sheetData sheetId="31939">
        <row r="9">
          <cell r="A9" t="str">
            <v>A</v>
          </cell>
        </row>
      </sheetData>
      <sheetData sheetId="31940">
        <row r="9">
          <cell r="A9" t="str">
            <v>A</v>
          </cell>
        </row>
      </sheetData>
      <sheetData sheetId="31941">
        <row r="9">
          <cell r="A9" t="str">
            <v>A</v>
          </cell>
        </row>
      </sheetData>
      <sheetData sheetId="31942">
        <row r="9">
          <cell r="A9" t="str">
            <v>A</v>
          </cell>
        </row>
      </sheetData>
      <sheetData sheetId="31943">
        <row r="9">
          <cell r="A9" t="str">
            <v>A</v>
          </cell>
        </row>
      </sheetData>
      <sheetData sheetId="31944">
        <row r="9">
          <cell r="A9" t="str">
            <v>A</v>
          </cell>
        </row>
      </sheetData>
      <sheetData sheetId="31945">
        <row r="9">
          <cell r="A9" t="str">
            <v>A</v>
          </cell>
        </row>
      </sheetData>
      <sheetData sheetId="31946">
        <row r="9">
          <cell r="A9" t="str">
            <v>A</v>
          </cell>
        </row>
      </sheetData>
      <sheetData sheetId="31947">
        <row r="9">
          <cell r="A9" t="str">
            <v>A</v>
          </cell>
        </row>
      </sheetData>
      <sheetData sheetId="31948">
        <row r="9">
          <cell r="A9" t="str">
            <v>A</v>
          </cell>
        </row>
      </sheetData>
      <sheetData sheetId="31949">
        <row r="9">
          <cell r="A9" t="str">
            <v>A</v>
          </cell>
        </row>
      </sheetData>
      <sheetData sheetId="31950">
        <row r="9">
          <cell r="A9" t="str">
            <v>A</v>
          </cell>
        </row>
      </sheetData>
      <sheetData sheetId="31951">
        <row r="9">
          <cell r="A9" t="str">
            <v>A</v>
          </cell>
        </row>
      </sheetData>
      <sheetData sheetId="31952">
        <row r="9">
          <cell r="A9" t="str">
            <v>A</v>
          </cell>
        </row>
      </sheetData>
      <sheetData sheetId="31953">
        <row r="9">
          <cell r="A9" t="str">
            <v>A</v>
          </cell>
        </row>
      </sheetData>
      <sheetData sheetId="31954">
        <row r="9">
          <cell r="A9" t="str">
            <v>A</v>
          </cell>
        </row>
      </sheetData>
      <sheetData sheetId="31955">
        <row r="9">
          <cell r="A9" t="str">
            <v>A</v>
          </cell>
        </row>
      </sheetData>
      <sheetData sheetId="31956">
        <row r="9">
          <cell r="A9" t="str">
            <v>A</v>
          </cell>
        </row>
      </sheetData>
      <sheetData sheetId="31957">
        <row r="9">
          <cell r="A9" t="str">
            <v>A</v>
          </cell>
        </row>
      </sheetData>
      <sheetData sheetId="31958">
        <row r="9">
          <cell r="A9" t="str">
            <v>A</v>
          </cell>
        </row>
      </sheetData>
      <sheetData sheetId="31959">
        <row r="9">
          <cell r="A9" t="str">
            <v>A</v>
          </cell>
        </row>
      </sheetData>
      <sheetData sheetId="31960">
        <row r="9">
          <cell r="A9" t="str">
            <v>A</v>
          </cell>
        </row>
      </sheetData>
      <sheetData sheetId="31961">
        <row r="9">
          <cell r="A9" t="str">
            <v>A</v>
          </cell>
        </row>
      </sheetData>
      <sheetData sheetId="31962">
        <row r="9">
          <cell r="A9" t="str">
            <v>A</v>
          </cell>
        </row>
      </sheetData>
      <sheetData sheetId="31963">
        <row r="9">
          <cell r="A9" t="str">
            <v>A</v>
          </cell>
        </row>
      </sheetData>
      <sheetData sheetId="31964">
        <row r="9">
          <cell r="A9" t="str">
            <v>A</v>
          </cell>
        </row>
      </sheetData>
      <sheetData sheetId="31965">
        <row r="9">
          <cell r="A9" t="str">
            <v>A</v>
          </cell>
        </row>
      </sheetData>
      <sheetData sheetId="31966">
        <row r="9">
          <cell r="A9" t="str">
            <v>A</v>
          </cell>
        </row>
      </sheetData>
      <sheetData sheetId="31967">
        <row r="9">
          <cell r="A9" t="str">
            <v>A</v>
          </cell>
        </row>
      </sheetData>
      <sheetData sheetId="31968">
        <row r="9">
          <cell r="A9" t="str">
            <v>A</v>
          </cell>
        </row>
      </sheetData>
      <sheetData sheetId="31969">
        <row r="9">
          <cell r="A9" t="str">
            <v>A</v>
          </cell>
        </row>
      </sheetData>
      <sheetData sheetId="31970">
        <row r="9">
          <cell r="A9" t="str">
            <v>A</v>
          </cell>
        </row>
      </sheetData>
      <sheetData sheetId="31971">
        <row r="9">
          <cell r="A9" t="str">
            <v>A</v>
          </cell>
        </row>
      </sheetData>
      <sheetData sheetId="31972">
        <row r="9">
          <cell r="A9" t="str">
            <v>A</v>
          </cell>
        </row>
      </sheetData>
      <sheetData sheetId="31973">
        <row r="9">
          <cell r="A9" t="str">
            <v>A</v>
          </cell>
        </row>
      </sheetData>
      <sheetData sheetId="31974">
        <row r="9">
          <cell r="A9" t="str">
            <v>A</v>
          </cell>
        </row>
      </sheetData>
      <sheetData sheetId="31975">
        <row r="9">
          <cell r="A9" t="str">
            <v>A</v>
          </cell>
        </row>
      </sheetData>
      <sheetData sheetId="31976">
        <row r="9">
          <cell r="A9" t="str">
            <v>A</v>
          </cell>
        </row>
      </sheetData>
      <sheetData sheetId="31977">
        <row r="9">
          <cell r="A9" t="str">
            <v>A</v>
          </cell>
        </row>
      </sheetData>
      <sheetData sheetId="31978">
        <row r="9">
          <cell r="A9" t="str">
            <v>A</v>
          </cell>
        </row>
      </sheetData>
      <sheetData sheetId="31979">
        <row r="9">
          <cell r="A9" t="str">
            <v>A</v>
          </cell>
        </row>
      </sheetData>
      <sheetData sheetId="31980">
        <row r="9">
          <cell r="A9" t="str">
            <v>A</v>
          </cell>
        </row>
      </sheetData>
      <sheetData sheetId="31981">
        <row r="9">
          <cell r="A9" t="str">
            <v>A</v>
          </cell>
        </row>
      </sheetData>
      <sheetData sheetId="31982">
        <row r="9">
          <cell r="A9" t="str">
            <v>A</v>
          </cell>
        </row>
      </sheetData>
      <sheetData sheetId="31983">
        <row r="9">
          <cell r="A9" t="str">
            <v>A</v>
          </cell>
        </row>
      </sheetData>
      <sheetData sheetId="31984">
        <row r="9">
          <cell r="A9" t="str">
            <v>A</v>
          </cell>
        </row>
      </sheetData>
      <sheetData sheetId="31985">
        <row r="9">
          <cell r="A9" t="str">
            <v>A</v>
          </cell>
        </row>
      </sheetData>
      <sheetData sheetId="31986">
        <row r="9">
          <cell r="A9" t="str">
            <v>A</v>
          </cell>
        </row>
      </sheetData>
      <sheetData sheetId="31987">
        <row r="9">
          <cell r="A9" t="str">
            <v>A</v>
          </cell>
        </row>
      </sheetData>
      <sheetData sheetId="31988">
        <row r="9">
          <cell r="A9" t="str">
            <v>A</v>
          </cell>
        </row>
      </sheetData>
      <sheetData sheetId="31989">
        <row r="9">
          <cell r="A9" t="str">
            <v>A</v>
          </cell>
        </row>
      </sheetData>
      <sheetData sheetId="31990">
        <row r="9">
          <cell r="A9" t="str">
            <v>A</v>
          </cell>
        </row>
      </sheetData>
      <sheetData sheetId="31991">
        <row r="9">
          <cell r="A9" t="str">
            <v>A</v>
          </cell>
        </row>
      </sheetData>
      <sheetData sheetId="31992">
        <row r="9">
          <cell r="A9" t="str">
            <v>A</v>
          </cell>
        </row>
      </sheetData>
      <sheetData sheetId="31993">
        <row r="9">
          <cell r="A9" t="str">
            <v>A</v>
          </cell>
        </row>
      </sheetData>
      <sheetData sheetId="31994">
        <row r="9">
          <cell r="A9" t="str">
            <v>A</v>
          </cell>
        </row>
      </sheetData>
      <sheetData sheetId="31995">
        <row r="9">
          <cell r="A9" t="str">
            <v>A</v>
          </cell>
        </row>
      </sheetData>
      <sheetData sheetId="31996">
        <row r="9">
          <cell r="A9" t="str">
            <v>A</v>
          </cell>
        </row>
      </sheetData>
      <sheetData sheetId="31997" refreshError="1"/>
      <sheetData sheetId="31998" refreshError="1"/>
      <sheetData sheetId="31999" refreshError="1"/>
      <sheetData sheetId="32000" refreshError="1"/>
      <sheetData sheetId="32001" refreshError="1"/>
      <sheetData sheetId="32002">
        <row r="9">
          <cell r="A9" t="str">
            <v>A</v>
          </cell>
        </row>
      </sheetData>
      <sheetData sheetId="32003" refreshError="1"/>
      <sheetData sheetId="32004">
        <row r="9">
          <cell r="A9" t="str">
            <v>A</v>
          </cell>
        </row>
      </sheetData>
      <sheetData sheetId="32005" refreshError="1"/>
      <sheetData sheetId="32006" refreshError="1"/>
      <sheetData sheetId="32007">
        <row r="9">
          <cell r="A9" t="str">
            <v>A</v>
          </cell>
        </row>
      </sheetData>
      <sheetData sheetId="32008">
        <row r="9">
          <cell r="A9" t="str">
            <v>A</v>
          </cell>
        </row>
      </sheetData>
      <sheetData sheetId="32009">
        <row r="9">
          <cell r="A9" t="str">
            <v>A</v>
          </cell>
        </row>
      </sheetData>
      <sheetData sheetId="32010">
        <row r="9">
          <cell r="A9" t="str">
            <v>A</v>
          </cell>
        </row>
      </sheetData>
      <sheetData sheetId="32011">
        <row r="9">
          <cell r="A9" t="str">
            <v>A</v>
          </cell>
        </row>
      </sheetData>
      <sheetData sheetId="32012">
        <row r="9">
          <cell r="A9" t="str">
            <v>A</v>
          </cell>
        </row>
      </sheetData>
      <sheetData sheetId="32013">
        <row r="9">
          <cell r="A9" t="str">
            <v>A</v>
          </cell>
        </row>
      </sheetData>
      <sheetData sheetId="32014">
        <row r="9">
          <cell r="A9" t="str">
            <v>A</v>
          </cell>
        </row>
      </sheetData>
      <sheetData sheetId="32015">
        <row r="9">
          <cell r="A9" t="str">
            <v>A</v>
          </cell>
        </row>
      </sheetData>
      <sheetData sheetId="32016">
        <row r="9">
          <cell r="A9" t="str">
            <v>A</v>
          </cell>
        </row>
      </sheetData>
      <sheetData sheetId="32017" refreshError="1"/>
      <sheetData sheetId="32018" refreshError="1"/>
      <sheetData sheetId="32019" refreshError="1"/>
      <sheetData sheetId="32020" refreshError="1"/>
      <sheetData sheetId="32021" refreshError="1"/>
      <sheetData sheetId="32022" refreshError="1"/>
      <sheetData sheetId="32023" refreshError="1"/>
      <sheetData sheetId="32024" refreshError="1"/>
      <sheetData sheetId="32025" refreshError="1"/>
      <sheetData sheetId="32026" refreshError="1"/>
      <sheetData sheetId="32027" refreshError="1"/>
      <sheetData sheetId="32028" refreshError="1"/>
      <sheetData sheetId="32029" refreshError="1"/>
      <sheetData sheetId="32030" refreshError="1"/>
      <sheetData sheetId="32031" refreshError="1"/>
      <sheetData sheetId="32032" refreshError="1"/>
      <sheetData sheetId="32033" refreshError="1"/>
      <sheetData sheetId="32034" refreshError="1"/>
      <sheetData sheetId="32035" refreshError="1"/>
      <sheetData sheetId="32036" refreshError="1"/>
      <sheetData sheetId="32037" refreshError="1"/>
      <sheetData sheetId="32038" refreshError="1"/>
      <sheetData sheetId="32039" refreshError="1"/>
      <sheetData sheetId="32040" refreshError="1"/>
      <sheetData sheetId="32041" refreshError="1"/>
      <sheetData sheetId="32042" refreshError="1"/>
      <sheetData sheetId="32043" refreshError="1"/>
      <sheetData sheetId="32044" refreshError="1"/>
      <sheetData sheetId="32045" refreshError="1"/>
      <sheetData sheetId="32046" refreshError="1"/>
      <sheetData sheetId="32047" refreshError="1"/>
      <sheetData sheetId="32048" refreshError="1"/>
      <sheetData sheetId="32049" refreshError="1"/>
      <sheetData sheetId="32050" refreshError="1"/>
      <sheetData sheetId="32051" refreshError="1"/>
      <sheetData sheetId="32052" refreshError="1"/>
      <sheetData sheetId="32053" refreshError="1"/>
      <sheetData sheetId="32054" refreshError="1"/>
      <sheetData sheetId="32055" refreshError="1"/>
      <sheetData sheetId="32056">
        <row r="9">
          <cell r="A9" t="str">
            <v>A</v>
          </cell>
        </row>
      </sheetData>
      <sheetData sheetId="32057">
        <row r="9">
          <cell r="A9" t="str">
            <v>A</v>
          </cell>
        </row>
      </sheetData>
      <sheetData sheetId="32058">
        <row r="9">
          <cell r="A9" t="str">
            <v>A</v>
          </cell>
        </row>
      </sheetData>
      <sheetData sheetId="32059">
        <row r="9">
          <cell r="A9" t="str">
            <v>A</v>
          </cell>
        </row>
      </sheetData>
      <sheetData sheetId="32060">
        <row r="9">
          <cell r="A9" t="str">
            <v>A</v>
          </cell>
        </row>
      </sheetData>
      <sheetData sheetId="32061">
        <row r="9">
          <cell r="A9" t="str">
            <v>A</v>
          </cell>
        </row>
      </sheetData>
      <sheetData sheetId="32062">
        <row r="9">
          <cell r="A9" t="str">
            <v>A</v>
          </cell>
        </row>
      </sheetData>
      <sheetData sheetId="32063">
        <row r="9">
          <cell r="A9" t="str">
            <v>A</v>
          </cell>
        </row>
      </sheetData>
      <sheetData sheetId="32064">
        <row r="9">
          <cell r="A9" t="str">
            <v>A</v>
          </cell>
        </row>
      </sheetData>
      <sheetData sheetId="32065">
        <row r="9">
          <cell r="A9" t="str">
            <v>A</v>
          </cell>
        </row>
      </sheetData>
      <sheetData sheetId="32066">
        <row r="9">
          <cell r="A9" t="str">
            <v>A</v>
          </cell>
        </row>
      </sheetData>
      <sheetData sheetId="32067">
        <row r="9">
          <cell r="A9" t="str">
            <v>A</v>
          </cell>
        </row>
      </sheetData>
      <sheetData sheetId="32068">
        <row r="9">
          <cell r="A9" t="str">
            <v>A</v>
          </cell>
        </row>
      </sheetData>
      <sheetData sheetId="32069">
        <row r="9">
          <cell r="A9" t="str">
            <v>A</v>
          </cell>
        </row>
      </sheetData>
      <sheetData sheetId="32070">
        <row r="9">
          <cell r="A9" t="str">
            <v>A</v>
          </cell>
        </row>
      </sheetData>
      <sheetData sheetId="32071">
        <row r="9">
          <cell r="A9" t="str">
            <v>A</v>
          </cell>
        </row>
      </sheetData>
      <sheetData sheetId="32072">
        <row r="9">
          <cell r="A9" t="str">
            <v>A</v>
          </cell>
        </row>
      </sheetData>
      <sheetData sheetId="32073">
        <row r="9">
          <cell r="A9" t="str">
            <v>A</v>
          </cell>
        </row>
      </sheetData>
      <sheetData sheetId="32074">
        <row r="9">
          <cell r="A9" t="str">
            <v>A</v>
          </cell>
        </row>
      </sheetData>
      <sheetData sheetId="32075">
        <row r="9">
          <cell r="A9" t="str">
            <v>A</v>
          </cell>
        </row>
      </sheetData>
      <sheetData sheetId="32076">
        <row r="9">
          <cell r="A9" t="str">
            <v>A</v>
          </cell>
        </row>
      </sheetData>
      <sheetData sheetId="32077">
        <row r="9">
          <cell r="A9" t="str">
            <v>A</v>
          </cell>
        </row>
      </sheetData>
      <sheetData sheetId="32078">
        <row r="9">
          <cell r="A9" t="str">
            <v>A</v>
          </cell>
        </row>
      </sheetData>
      <sheetData sheetId="32079">
        <row r="9">
          <cell r="A9" t="str">
            <v>A</v>
          </cell>
        </row>
      </sheetData>
      <sheetData sheetId="32080">
        <row r="9">
          <cell r="A9" t="str">
            <v>A</v>
          </cell>
        </row>
      </sheetData>
      <sheetData sheetId="32081">
        <row r="9">
          <cell r="A9" t="str">
            <v>A</v>
          </cell>
        </row>
      </sheetData>
      <sheetData sheetId="32082">
        <row r="9">
          <cell r="A9" t="str">
            <v>A</v>
          </cell>
        </row>
      </sheetData>
      <sheetData sheetId="32083">
        <row r="9">
          <cell r="A9" t="str">
            <v>A</v>
          </cell>
        </row>
      </sheetData>
      <sheetData sheetId="32084">
        <row r="9">
          <cell r="A9" t="str">
            <v>A</v>
          </cell>
        </row>
      </sheetData>
      <sheetData sheetId="32085">
        <row r="9">
          <cell r="A9" t="str">
            <v>A</v>
          </cell>
        </row>
      </sheetData>
      <sheetData sheetId="32086">
        <row r="9">
          <cell r="A9" t="str">
            <v>A</v>
          </cell>
        </row>
      </sheetData>
      <sheetData sheetId="32087">
        <row r="9">
          <cell r="A9" t="str">
            <v>A</v>
          </cell>
        </row>
      </sheetData>
      <sheetData sheetId="32088">
        <row r="9">
          <cell r="A9" t="str">
            <v>A</v>
          </cell>
        </row>
      </sheetData>
      <sheetData sheetId="32089">
        <row r="9">
          <cell r="A9" t="str">
            <v>A</v>
          </cell>
        </row>
      </sheetData>
      <sheetData sheetId="32090">
        <row r="9">
          <cell r="A9" t="str">
            <v>A</v>
          </cell>
        </row>
      </sheetData>
      <sheetData sheetId="32091">
        <row r="9">
          <cell r="A9" t="str">
            <v>A</v>
          </cell>
        </row>
      </sheetData>
      <sheetData sheetId="32092">
        <row r="9">
          <cell r="A9" t="str">
            <v>A</v>
          </cell>
        </row>
      </sheetData>
      <sheetData sheetId="32093">
        <row r="9">
          <cell r="A9" t="str">
            <v>A</v>
          </cell>
        </row>
      </sheetData>
      <sheetData sheetId="32094">
        <row r="9">
          <cell r="A9" t="str">
            <v>A</v>
          </cell>
        </row>
      </sheetData>
      <sheetData sheetId="32095">
        <row r="9">
          <cell r="A9" t="str">
            <v>A</v>
          </cell>
        </row>
      </sheetData>
      <sheetData sheetId="32096">
        <row r="9">
          <cell r="A9" t="str">
            <v>A</v>
          </cell>
        </row>
      </sheetData>
      <sheetData sheetId="32097">
        <row r="9">
          <cell r="A9" t="str">
            <v>A</v>
          </cell>
        </row>
      </sheetData>
      <sheetData sheetId="32098">
        <row r="9">
          <cell r="A9" t="str">
            <v>A</v>
          </cell>
        </row>
      </sheetData>
      <sheetData sheetId="32099">
        <row r="9">
          <cell r="A9" t="str">
            <v>A</v>
          </cell>
        </row>
      </sheetData>
      <sheetData sheetId="32100">
        <row r="9">
          <cell r="A9" t="str">
            <v>A</v>
          </cell>
        </row>
      </sheetData>
      <sheetData sheetId="32101">
        <row r="9">
          <cell r="A9" t="str">
            <v>A</v>
          </cell>
        </row>
      </sheetData>
      <sheetData sheetId="32102">
        <row r="9">
          <cell r="A9" t="str">
            <v>A</v>
          </cell>
        </row>
      </sheetData>
      <sheetData sheetId="32103">
        <row r="9">
          <cell r="A9" t="str">
            <v>A</v>
          </cell>
        </row>
      </sheetData>
      <sheetData sheetId="32104">
        <row r="9">
          <cell r="A9" t="str">
            <v>A</v>
          </cell>
        </row>
      </sheetData>
      <sheetData sheetId="32105">
        <row r="9">
          <cell r="A9" t="str">
            <v>A</v>
          </cell>
        </row>
      </sheetData>
      <sheetData sheetId="32106">
        <row r="9">
          <cell r="A9" t="str">
            <v>A</v>
          </cell>
        </row>
      </sheetData>
      <sheetData sheetId="32107">
        <row r="9">
          <cell r="A9" t="str">
            <v>A</v>
          </cell>
        </row>
      </sheetData>
      <sheetData sheetId="32108">
        <row r="9">
          <cell r="A9" t="str">
            <v>A</v>
          </cell>
        </row>
      </sheetData>
      <sheetData sheetId="32109">
        <row r="9">
          <cell r="A9" t="str">
            <v>A</v>
          </cell>
        </row>
      </sheetData>
      <sheetData sheetId="32110">
        <row r="9">
          <cell r="A9" t="str">
            <v>A</v>
          </cell>
        </row>
      </sheetData>
      <sheetData sheetId="32111">
        <row r="9">
          <cell r="A9" t="str">
            <v>A</v>
          </cell>
        </row>
      </sheetData>
      <sheetData sheetId="32112">
        <row r="9">
          <cell r="A9" t="str">
            <v>A</v>
          </cell>
        </row>
      </sheetData>
      <sheetData sheetId="32113">
        <row r="9">
          <cell r="A9" t="str">
            <v>A</v>
          </cell>
        </row>
      </sheetData>
      <sheetData sheetId="32114">
        <row r="9">
          <cell r="A9" t="str">
            <v>A</v>
          </cell>
        </row>
      </sheetData>
      <sheetData sheetId="32115">
        <row r="9">
          <cell r="A9" t="str">
            <v>A</v>
          </cell>
        </row>
      </sheetData>
      <sheetData sheetId="32116">
        <row r="9">
          <cell r="A9" t="str">
            <v>A</v>
          </cell>
        </row>
      </sheetData>
      <sheetData sheetId="32117">
        <row r="9">
          <cell r="A9" t="str">
            <v>A</v>
          </cell>
        </row>
      </sheetData>
      <sheetData sheetId="32118">
        <row r="9">
          <cell r="A9" t="str">
            <v>A</v>
          </cell>
        </row>
      </sheetData>
      <sheetData sheetId="32119">
        <row r="9">
          <cell r="A9" t="str">
            <v>A</v>
          </cell>
        </row>
      </sheetData>
      <sheetData sheetId="32120">
        <row r="9">
          <cell r="A9" t="str">
            <v>A</v>
          </cell>
        </row>
      </sheetData>
      <sheetData sheetId="32121">
        <row r="9">
          <cell r="A9" t="str">
            <v>A</v>
          </cell>
        </row>
      </sheetData>
      <sheetData sheetId="32122">
        <row r="9">
          <cell r="A9" t="str">
            <v>A</v>
          </cell>
        </row>
      </sheetData>
      <sheetData sheetId="32123">
        <row r="9">
          <cell r="A9" t="str">
            <v>A</v>
          </cell>
        </row>
      </sheetData>
      <sheetData sheetId="32124">
        <row r="9">
          <cell r="A9" t="str">
            <v>A</v>
          </cell>
        </row>
      </sheetData>
      <sheetData sheetId="32125">
        <row r="9">
          <cell r="A9" t="str">
            <v>A</v>
          </cell>
        </row>
      </sheetData>
      <sheetData sheetId="32126">
        <row r="9">
          <cell r="A9" t="str">
            <v>A</v>
          </cell>
        </row>
      </sheetData>
      <sheetData sheetId="32127">
        <row r="9">
          <cell r="A9" t="str">
            <v>A</v>
          </cell>
        </row>
      </sheetData>
      <sheetData sheetId="32128">
        <row r="9">
          <cell r="A9" t="str">
            <v>A</v>
          </cell>
        </row>
      </sheetData>
      <sheetData sheetId="32129">
        <row r="9">
          <cell r="A9" t="str">
            <v>A</v>
          </cell>
        </row>
      </sheetData>
      <sheetData sheetId="32130">
        <row r="9">
          <cell r="A9" t="str">
            <v>A</v>
          </cell>
        </row>
      </sheetData>
      <sheetData sheetId="32131">
        <row r="9">
          <cell r="A9" t="str">
            <v>A</v>
          </cell>
        </row>
      </sheetData>
      <sheetData sheetId="32132">
        <row r="9">
          <cell r="A9" t="str">
            <v>A</v>
          </cell>
        </row>
      </sheetData>
      <sheetData sheetId="32133">
        <row r="9">
          <cell r="A9" t="str">
            <v>A</v>
          </cell>
        </row>
      </sheetData>
      <sheetData sheetId="32134">
        <row r="9">
          <cell r="A9" t="str">
            <v>A</v>
          </cell>
        </row>
      </sheetData>
      <sheetData sheetId="32135">
        <row r="9">
          <cell r="A9" t="str">
            <v>A</v>
          </cell>
        </row>
      </sheetData>
      <sheetData sheetId="32136">
        <row r="9">
          <cell r="A9" t="str">
            <v>A</v>
          </cell>
        </row>
      </sheetData>
      <sheetData sheetId="32137">
        <row r="9">
          <cell r="A9" t="str">
            <v>A</v>
          </cell>
        </row>
      </sheetData>
      <sheetData sheetId="32138">
        <row r="9">
          <cell r="A9" t="str">
            <v>A</v>
          </cell>
        </row>
      </sheetData>
      <sheetData sheetId="32139">
        <row r="9">
          <cell r="A9" t="str">
            <v>A</v>
          </cell>
        </row>
      </sheetData>
      <sheetData sheetId="32140">
        <row r="9">
          <cell r="A9" t="str">
            <v>A</v>
          </cell>
        </row>
      </sheetData>
      <sheetData sheetId="32141">
        <row r="9">
          <cell r="A9" t="str">
            <v>A</v>
          </cell>
        </row>
      </sheetData>
      <sheetData sheetId="32142">
        <row r="9">
          <cell r="A9" t="str">
            <v>A</v>
          </cell>
        </row>
      </sheetData>
      <sheetData sheetId="32143">
        <row r="9">
          <cell r="A9" t="str">
            <v>A</v>
          </cell>
        </row>
      </sheetData>
      <sheetData sheetId="32144">
        <row r="9">
          <cell r="A9" t="str">
            <v>A</v>
          </cell>
        </row>
      </sheetData>
      <sheetData sheetId="32145">
        <row r="9">
          <cell r="A9" t="str">
            <v>A</v>
          </cell>
        </row>
      </sheetData>
      <sheetData sheetId="32146">
        <row r="9">
          <cell r="A9" t="str">
            <v>A</v>
          </cell>
        </row>
      </sheetData>
      <sheetData sheetId="32147">
        <row r="9">
          <cell r="A9" t="str">
            <v>A</v>
          </cell>
        </row>
      </sheetData>
      <sheetData sheetId="32148">
        <row r="9">
          <cell r="A9" t="str">
            <v>A</v>
          </cell>
        </row>
      </sheetData>
      <sheetData sheetId="32149">
        <row r="9">
          <cell r="A9" t="str">
            <v>A</v>
          </cell>
        </row>
      </sheetData>
      <sheetData sheetId="32150">
        <row r="9">
          <cell r="A9" t="str">
            <v>A</v>
          </cell>
        </row>
      </sheetData>
      <sheetData sheetId="32151">
        <row r="9">
          <cell r="A9" t="str">
            <v>A</v>
          </cell>
        </row>
      </sheetData>
      <sheetData sheetId="32152">
        <row r="9">
          <cell r="A9" t="str">
            <v>A</v>
          </cell>
        </row>
      </sheetData>
      <sheetData sheetId="32153">
        <row r="9">
          <cell r="A9" t="str">
            <v>A</v>
          </cell>
        </row>
      </sheetData>
      <sheetData sheetId="32154">
        <row r="9">
          <cell r="A9" t="str">
            <v>A</v>
          </cell>
        </row>
      </sheetData>
      <sheetData sheetId="32155">
        <row r="9">
          <cell r="A9" t="str">
            <v>A</v>
          </cell>
        </row>
      </sheetData>
      <sheetData sheetId="32156">
        <row r="9">
          <cell r="A9" t="str">
            <v>A</v>
          </cell>
        </row>
      </sheetData>
      <sheetData sheetId="32157">
        <row r="9">
          <cell r="A9" t="str">
            <v>A</v>
          </cell>
        </row>
      </sheetData>
      <sheetData sheetId="32158">
        <row r="9">
          <cell r="A9" t="str">
            <v>A</v>
          </cell>
        </row>
      </sheetData>
      <sheetData sheetId="32159">
        <row r="9">
          <cell r="A9" t="str">
            <v>A</v>
          </cell>
        </row>
      </sheetData>
      <sheetData sheetId="32160">
        <row r="9">
          <cell r="A9" t="str">
            <v>A</v>
          </cell>
        </row>
      </sheetData>
      <sheetData sheetId="32161">
        <row r="9">
          <cell r="A9" t="str">
            <v>A</v>
          </cell>
        </row>
      </sheetData>
      <sheetData sheetId="32162">
        <row r="9">
          <cell r="A9" t="str">
            <v>A</v>
          </cell>
        </row>
      </sheetData>
      <sheetData sheetId="32163">
        <row r="9">
          <cell r="A9" t="str">
            <v>A</v>
          </cell>
        </row>
      </sheetData>
      <sheetData sheetId="32164">
        <row r="9">
          <cell r="A9" t="str">
            <v>A</v>
          </cell>
        </row>
      </sheetData>
      <sheetData sheetId="32165">
        <row r="9">
          <cell r="A9" t="str">
            <v>A</v>
          </cell>
        </row>
      </sheetData>
      <sheetData sheetId="32166">
        <row r="9">
          <cell r="A9" t="str">
            <v>A</v>
          </cell>
        </row>
      </sheetData>
      <sheetData sheetId="32167">
        <row r="9">
          <cell r="A9" t="str">
            <v>A</v>
          </cell>
        </row>
      </sheetData>
      <sheetData sheetId="32168">
        <row r="9">
          <cell r="A9" t="str">
            <v>A</v>
          </cell>
        </row>
      </sheetData>
      <sheetData sheetId="32169">
        <row r="9">
          <cell r="A9" t="str">
            <v>A</v>
          </cell>
        </row>
      </sheetData>
      <sheetData sheetId="32170">
        <row r="9">
          <cell r="A9" t="str">
            <v>A</v>
          </cell>
        </row>
      </sheetData>
      <sheetData sheetId="32171">
        <row r="9">
          <cell r="A9" t="str">
            <v>A</v>
          </cell>
        </row>
      </sheetData>
      <sheetData sheetId="32172">
        <row r="9">
          <cell r="A9" t="str">
            <v>A</v>
          </cell>
        </row>
      </sheetData>
      <sheetData sheetId="32173">
        <row r="9">
          <cell r="A9" t="str">
            <v>A</v>
          </cell>
        </row>
      </sheetData>
      <sheetData sheetId="32174">
        <row r="9">
          <cell r="A9" t="str">
            <v>A</v>
          </cell>
        </row>
      </sheetData>
      <sheetData sheetId="32175">
        <row r="9">
          <cell r="A9" t="str">
            <v>A</v>
          </cell>
        </row>
      </sheetData>
      <sheetData sheetId="32176">
        <row r="9">
          <cell r="A9" t="str">
            <v>A</v>
          </cell>
        </row>
      </sheetData>
      <sheetData sheetId="32177">
        <row r="9">
          <cell r="A9" t="str">
            <v>A</v>
          </cell>
        </row>
      </sheetData>
      <sheetData sheetId="32178">
        <row r="9">
          <cell r="A9" t="str">
            <v>A</v>
          </cell>
        </row>
      </sheetData>
      <sheetData sheetId="32179">
        <row r="9">
          <cell r="A9" t="str">
            <v>A</v>
          </cell>
        </row>
      </sheetData>
      <sheetData sheetId="32180">
        <row r="9">
          <cell r="A9" t="str">
            <v>A</v>
          </cell>
        </row>
      </sheetData>
      <sheetData sheetId="32181">
        <row r="9">
          <cell r="A9" t="str">
            <v>A</v>
          </cell>
        </row>
      </sheetData>
      <sheetData sheetId="32182">
        <row r="9">
          <cell r="A9" t="str">
            <v>A</v>
          </cell>
        </row>
      </sheetData>
      <sheetData sheetId="32183">
        <row r="9">
          <cell r="A9" t="str">
            <v>A</v>
          </cell>
        </row>
      </sheetData>
      <sheetData sheetId="32184">
        <row r="9">
          <cell r="A9" t="str">
            <v>A</v>
          </cell>
        </row>
      </sheetData>
      <sheetData sheetId="32185">
        <row r="9">
          <cell r="A9" t="str">
            <v>A</v>
          </cell>
        </row>
      </sheetData>
      <sheetData sheetId="32186">
        <row r="9">
          <cell r="A9" t="str">
            <v>A</v>
          </cell>
        </row>
      </sheetData>
      <sheetData sheetId="32187">
        <row r="9">
          <cell r="A9" t="str">
            <v>A</v>
          </cell>
        </row>
      </sheetData>
      <sheetData sheetId="32188">
        <row r="9">
          <cell r="A9" t="str">
            <v>A</v>
          </cell>
        </row>
      </sheetData>
      <sheetData sheetId="32189">
        <row r="9">
          <cell r="A9" t="str">
            <v>A</v>
          </cell>
        </row>
      </sheetData>
      <sheetData sheetId="32190">
        <row r="9">
          <cell r="A9" t="str">
            <v>A</v>
          </cell>
        </row>
      </sheetData>
      <sheetData sheetId="32191">
        <row r="9">
          <cell r="A9" t="str">
            <v>A</v>
          </cell>
        </row>
      </sheetData>
      <sheetData sheetId="32192">
        <row r="9">
          <cell r="A9" t="str">
            <v>A</v>
          </cell>
        </row>
      </sheetData>
      <sheetData sheetId="32193">
        <row r="9">
          <cell r="A9" t="str">
            <v>A</v>
          </cell>
        </row>
      </sheetData>
      <sheetData sheetId="32194">
        <row r="9">
          <cell r="A9" t="str">
            <v>A</v>
          </cell>
        </row>
      </sheetData>
      <sheetData sheetId="32195" refreshError="1"/>
      <sheetData sheetId="32196" refreshError="1"/>
      <sheetData sheetId="32197">
        <row r="9">
          <cell r="A9" t="str">
            <v>A</v>
          </cell>
        </row>
      </sheetData>
      <sheetData sheetId="32198">
        <row r="9">
          <cell r="A9" t="str">
            <v>A</v>
          </cell>
        </row>
      </sheetData>
      <sheetData sheetId="32199" refreshError="1"/>
      <sheetData sheetId="32200" refreshError="1"/>
      <sheetData sheetId="32201" refreshError="1"/>
      <sheetData sheetId="32202">
        <row r="9">
          <cell r="A9" t="str">
            <v>A</v>
          </cell>
        </row>
      </sheetData>
      <sheetData sheetId="32203">
        <row r="9">
          <cell r="A9" t="str">
            <v>A</v>
          </cell>
        </row>
      </sheetData>
      <sheetData sheetId="32204">
        <row r="9">
          <cell r="A9" t="str">
            <v>A</v>
          </cell>
        </row>
      </sheetData>
      <sheetData sheetId="32205" refreshError="1"/>
      <sheetData sheetId="32206">
        <row r="9">
          <cell r="A9" t="str">
            <v>A</v>
          </cell>
        </row>
      </sheetData>
      <sheetData sheetId="32207">
        <row r="9">
          <cell r="A9" t="str">
            <v>A</v>
          </cell>
        </row>
      </sheetData>
      <sheetData sheetId="32208" refreshError="1"/>
      <sheetData sheetId="32209" refreshError="1"/>
      <sheetData sheetId="32210" refreshError="1"/>
      <sheetData sheetId="32211" refreshError="1"/>
      <sheetData sheetId="32212">
        <row r="9">
          <cell r="A9" t="str">
            <v>A</v>
          </cell>
        </row>
      </sheetData>
      <sheetData sheetId="32213">
        <row r="9">
          <cell r="A9" t="str">
            <v>A</v>
          </cell>
        </row>
      </sheetData>
      <sheetData sheetId="32214">
        <row r="9">
          <cell r="A9" t="str">
            <v>A</v>
          </cell>
        </row>
      </sheetData>
      <sheetData sheetId="32215">
        <row r="9">
          <cell r="A9" t="str">
            <v>A</v>
          </cell>
        </row>
      </sheetData>
      <sheetData sheetId="32216">
        <row r="9">
          <cell r="A9" t="str">
            <v>A</v>
          </cell>
        </row>
      </sheetData>
      <sheetData sheetId="32217">
        <row r="9">
          <cell r="A9" t="str">
            <v>A</v>
          </cell>
        </row>
      </sheetData>
      <sheetData sheetId="32218">
        <row r="9">
          <cell r="A9" t="str">
            <v>A</v>
          </cell>
        </row>
      </sheetData>
      <sheetData sheetId="32219">
        <row r="9">
          <cell r="A9" t="str">
            <v>A</v>
          </cell>
        </row>
      </sheetData>
      <sheetData sheetId="32220">
        <row r="9">
          <cell r="A9" t="str">
            <v>A</v>
          </cell>
        </row>
      </sheetData>
      <sheetData sheetId="32221">
        <row r="9">
          <cell r="A9" t="str">
            <v>A</v>
          </cell>
        </row>
      </sheetData>
      <sheetData sheetId="32222">
        <row r="9">
          <cell r="A9" t="str">
            <v>A</v>
          </cell>
        </row>
      </sheetData>
      <sheetData sheetId="32223">
        <row r="9">
          <cell r="A9" t="str">
            <v>A</v>
          </cell>
        </row>
      </sheetData>
      <sheetData sheetId="32224">
        <row r="9">
          <cell r="A9" t="str">
            <v>A</v>
          </cell>
        </row>
      </sheetData>
      <sheetData sheetId="32225">
        <row r="9">
          <cell r="A9" t="str">
            <v>A</v>
          </cell>
        </row>
      </sheetData>
      <sheetData sheetId="32226">
        <row r="9">
          <cell r="A9" t="str">
            <v>A</v>
          </cell>
        </row>
      </sheetData>
      <sheetData sheetId="32227" refreshError="1"/>
      <sheetData sheetId="32228" refreshError="1"/>
      <sheetData sheetId="32229" refreshError="1"/>
      <sheetData sheetId="32230" refreshError="1"/>
      <sheetData sheetId="32231" refreshError="1"/>
      <sheetData sheetId="32232" refreshError="1"/>
      <sheetData sheetId="32233" refreshError="1"/>
      <sheetData sheetId="32234" refreshError="1"/>
      <sheetData sheetId="32235" refreshError="1"/>
      <sheetData sheetId="32236" refreshError="1"/>
      <sheetData sheetId="32237" refreshError="1"/>
      <sheetData sheetId="32238" refreshError="1"/>
      <sheetData sheetId="32239" refreshError="1"/>
      <sheetData sheetId="32240" refreshError="1"/>
      <sheetData sheetId="32241" refreshError="1"/>
      <sheetData sheetId="32242" refreshError="1"/>
      <sheetData sheetId="32243" refreshError="1"/>
      <sheetData sheetId="32244" refreshError="1"/>
      <sheetData sheetId="32245">
        <row r="9">
          <cell r="A9" t="str">
            <v>A</v>
          </cell>
        </row>
      </sheetData>
      <sheetData sheetId="32246">
        <row r="9">
          <cell r="A9" t="str">
            <v>A</v>
          </cell>
        </row>
      </sheetData>
      <sheetData sheetId="32247">
        <row r="9">
          <cell r="A9" t="str">
            <v>A</v>
          </cell>
        </row>
      </sheetData>
      <sheetData sheetId="32248">
        <row r="9">
          <cell r="A9" t="str">
            <v>A</v>
          </cell>
        </row>
      </sheetData>
      <sheetData sheetId="32249">
        <row r="9">
          <cell r="A9" t="str">
            <v>A</v>
          </cell>
        </row>
      </sheetData>
      <sheetData sheetId="32250">
        <row r="9">
          <cell r="A9" t="str">
            <v>A</v>
          </cell>
        </row>
      </sheetData>
      <sheetData sheetId="32251">
        <row r="9">
          <cell r="A9" t="str">
            <v>A</v>
          </cell>
        </row>
      </sheetData>
      <sheetData sheetId="32252">
        <row r="9">
          <cell r="A9" t="str">
            <v>A</v>
          </cell>
        </row>
      </sheetData>
      <sheetData sheetId="32253">
        <row r="9">
          <cell r="A9" t="str">
            <v>A</v>
          </cell>
        </row>
      </sheetData>
      <sheetData sheetId="32254">
        <row r="9">
          <cell r="A9" t="str">
            <v>A</v>
          </cell>
        </row>
      </sheetData>
      <sheetData sheetId="32255">
        <row r="9">
          <cell r="A9" t="str">
            <v>A</v>
          </cell>
        </row>
      </sheetData>
      <sheetData sheetId="32256">
        <row r="9">
          <cell r="A9" t="str">
            <v>A</v>
          </cell>
        </row>
      </sheetData>
      <sheetData sheetId="32257">
        <row r="9">
          <cell r="A9" t="str">
            <v>A</v>
          </cell>
        </row>
      </sheetData>
      <sheetData sheetId="32258">
        <row r="9">
          <cell r="A9" t="str">
            <v>A</v>
          </cell>
        </row>
      </sheetData>
      <sheetData sheetId="32259">
        <row r="9">
          <cell r="A9" t="str">
            <v>A</v>
          </cell>
        </row>
      </sheetData>
      <sheetData sheetId="32260">
        <row r="9">
          <cell r="A9" t="str">
            <v>A</v>
          </cell>
        </row>
      </sheetData>
      <sheetData sheetId="32261">
        <row r="9">
          <cell r="A9" t="str">
            <v>A</v>
          </cell>
        </row>
      </sheetData>
      <sheetData sheetId="32262">
        <row r="9">
          <cell r="A9" t="str">
            <v>A</v>
          </cell>
        </row>
      </sheetData>
      <sheetData sheetId="32263">
        <row r="9">
          <cell r="A9" t="str">
            <v>A</v>
          </cell>
        </row>
      </sheetData>
      <sheetData sheetId="32264">
        <row r="9">
          <cell r="A9" t="str">
            <v>A</v>
          </cell>
        </row>
      </sheetData>
      <sheetData sheetId="32265">
        <row r="9">
          <cell r="A9" t="str">
            <v>A</v>
          </cell>
        </row>
      </sheetData>
      <sheetData sheetId="32266">
        <row r="9">
          <cell r="A9" t="str">
            <v>A</v>
          </cell>
        </row>
      </sheetData>
      <sheetData sheetId="32267">
        <row r="9">
          <cell r="A9" t="str">
            <v>A</v>
          </cell>
        </row>
      </sheetData>
      <sheetData sheetId="32268">
        <row r="9">
          <cell r="A9" t="str">
            <v>A</v>
          </cell>
        </row>
      </sheetData>
      <sheetData sheetId="32269">
        <row r="9">
          <cell r="A9" t="str">
            <v>A</v>
          </cell>
        </row>
      </sheetData>
      <sheetData sheetId="32270">
        <row r="9">
          <cell r="A9" t="str">
            <v>A</v>
          </cell>
        </row>
      </sheetData>
      <sheetData sheetId="32271">
        <row r="9">
          <cell r="A9" t="str">
            <v>A</v>
          </cell>
        </row>
      </sheetData>
      <sheetData sheetId="32272">
        <row r="9">
          <cell r="A9" t="str">
            <v>A</v>
          </cell>
        </row>
      </sheetData>
      <sheetData sheetId="32273">
        <row r="9">
          <cell r="A9" t="str">
            <v>A</v>
          </cell>
        </row>
      </sheetData>
      <sheetData sheetId="32274">
        <row r="9">
          <cell r="A9" t="str">
            <v>A</v>
          </cell>
        </row>
      </sheetData>
      <sheetData sheetId="32275">
        <row r="9">
          <cell r="A9" t="str">
            <v>A</v>
          </cell>
        </row>
      </sheetData>
      <sheetData sheetId="32276">
        <row r="9">
          <cell r="A9" t="str">
            <v>A</v>
          </cell>
        </row>
      </sheetData>
      <sheetData sheetId="32277">
        <row r="9">
          <cell r="A9" t="str">
            <v>A</v>
          </cell>
        </row>
      </sheetData>
      <sheetData sheetId="32278">
        <row r="9">
          <cell r="A9" t="str">
            <v>A</v>
          </cell>
        </row>
      </sheetData>
      <sheetData sheetId="32279">
        <row r="9">
          <cell r="A9" t="str">
            <v>A</v>
          </cell>
        </row>
      </sheetData>
      <sheetData sheetId="32280">
        <row r="9">
          <cell r="A9" t="str">
            <v>A</v>
          </cell>
        </row>
      </sheetData>
      <sheetData sheetId="32281">
        <row r="9">
          <cell r="A9" t="str">
            <v>A</v>
          </cell>
        </row>
      </sheetData>
      <sheetData sheetId="32282">
        <row r="9">
          <cell r="A9" t="str">
            <v>A</v>
          </cell>
        </row>
      </sheetData>
      <sheetData sheetId="32283">
        <row r="9">
          <cell r="A9" t="str">
            <v>A</v>
          </cell>
        </row>
      </sheetData>
      <sheetData sheetId="32284">
        <row r="9">
          <cell r="A9" t="str">
            <v>A</v>
          </cell>
        </row>
      </sheetData>
      <sheetData sheetId="32285">
        <row r="9">
          <cell r="A9" t="str">
            <v>A</v>
          </cell>
        </row>
      </sheetData>
      <sheetData sheetId="32286">
        <row r="9">
          <cell r="A9" t="str">
            <v>A</v>
          </cell>
        </row>
      </sheetData>
      <sheetData sheetId="32287">
        <row r="9">
          <cell r="A9" t="str">
            <v>A</v>
          </cell>
        </row>
      </sheetData>
      <sheetData sheetId="32288">
        <row r="9">
          <cell r="A9" t="str">
            <v>A</v>
          </cell>
        </row>
      </sheetData>
      <sheetData sheetId="32289">
        <row r="9">
          <cell r="A9" t="str">
            <v>A</v>
          </cell>
        </row>
      </sheetData>
      <sheetData sheetId="32290">
        <row r="9">
          <cell r="A9" t="str">
            <v>A</v>
          </cell>
        </row>
      </sheetData>
      <sheetData sheetId="32291">
        <row r="9">
          <cell r="A9" t="str">
            <v>A</v>
          </cell>
        </row>
      </sheetData>
      <sheetData sheetId="32292">
        <row r="9">
          <cell r="A9" t="str">
            <v>A</v>
          </cell>
        </row>
      </sheetData>
      <sheetData sheetId="32293">
        <row r="9">
          <cell r="A9" t="str">
            <v>A</v>
          </cell>
        </row>
      </sheetData>
      <sheetData sheetId="32294">
        <row r="9">
          <cell r="A9" t="str">
            <v>A</v>
          </cell>
        </row>
      </sheetData>
      <sheetData sheetId="32295">
        <row r="9">
          <cell r="A9" t="str">
            <v>A</v>
          </cell>
        </row>
      </sheetData>
      <sheetData sheetId="32296">
        <row r="9">
          <cell r="A9" t="str">
            <v>A</v>
          </cell>
        </row>
      </sheetData>
      <sheetData sheetId="32297">
        <row r="9">
          <cell r="A9" t="str">
            <v>A</v>
          </cell>
        </row>
      </sheetData>
      <sheetData sheetId="32298">
        <row r="9">
          <cell r="A9" t="str">
            <v>A</v>
          </cell>
        </row>
      </sheetData>
      <sheetData sheetId="32299">
        <row r="9">
          <cell r="A9" t="str">
            <v>A</v>
          </cell>
        </row>
      </sheetData>
      <sheetData sheetId="32300">
        <row r="9">
          <cell r="A9" t="str">
            <v>A</v>
          </cell>
        </row>
      </sheetData>
      <sheetData sheetId="32301">
        <row r="9">
          <cell r="A9" t="str">
            <v>A</v>
          </cell>
        </row>
      </sheetData>
      <sheetData sheetId="32302">
        <row r="9">
          <cell r="A9" t="str">
            <v>A</v>
          </cell>
        </row>
      </sheetData>
      <sheetData sheetId="32303">
        <row r="9">
          <cell r="A9" t="str">
            <v>A</v>
          </cell>
        </row>
      </sheetData>
      <sheetData sheetId="32304">
        <row r="9">
          <cell r="A9" t="str">
            <v>A</v>
          </cell>
        </row>
      </sheetData>
      <sheetData sheetId="32305">
        <row r="9">
          <cell r="A9" t="str">
            <v>A</v>
          </cell>
        </row>
      </sheetData>
      <sheetData sheetId="32306">
        <row r="9">
          <cell r="A9" t="str">
            <v>A</v>
          </cell>
        </row>
      </sheetData>
      <sheetData sheetId="32307">
        <row r="9">
          <cell r="A9" t="str">
            <v>A</v>
          </cell>
        </row>
      </sheetData>
      <sheetData sheetId="32308">
        <row r="9">
          <cell r="A9" t="str">
            <v>A</v>
          </cell>
        </row>
      </sheetData>
      <sheetData sheetId="32309">
        <row r="9">
          <cell r="A9" t="str">
            <v>A</v>
          </cell>
        </row>
      </sheetData>
      <sheetData sheetId="32310">
        <row r="9">
          <cell r="A9" t="str">
            <v>A</v>
          </cell>
        </row>
      </sheetData>
      <sheetData sheetId="32311">
        <row r="9">
          <cell r="A9" t="str">
            <v>A</v>
          </cell>
        </row>
      </sheetData>
      <sheetData sheetId="32312">
        <row r="9">
          <cell r="A9" t="str">
            <v>A</v>
          </cell>
        </row>
      </sheetData>
      <sheetData sheetId="32313">
        <row r="9">
          <cell r="A9" t="str">
            <v>A</v>
          </cell>
        </row>
      </sheetData>
      <sheetData sheetId="32314">
        <row r="9">
          <cell r="A9" t="str">
            <v>A</v>
          </cell>
        </row>
      </sheetData>
      <sheetData sheetId="32315">
        <row r="9">
          <cell r="A9" t="str">
            <v>A</v>
          </cell>
        </row>
      </sheetData>
      <sheetData sheetId="32316">
        <row r="9">
          <cell r="A9" t="str">
            <v>A</v>
          </cell>
        </row>
      </sheetData>
      <sheetData sheetId="32317">
        <row r="9">
          <cell r="A9" t="str">
            <v>A</v>
          </cell>
        </row>
      </sheetData>
      <sheetData sheetId="32318" refreshError="1"/>
      <sheetData sheetId="32319">
        <row r="9">
          <cell r="A9" t="str">
            <v>A</v>
          </cell>
        </row>
      </sheetData>
      <sheetData sheetId="32320" refreshError="1"/>
      <sheetData sheetId="32321">
        <row r="9">
          <cell r="A9" t="str">
            <v>A</v>
          </cell>
        </row>
      </sheetData>
      <sheetData sheetId="32322" refreshError="1"/>
      <sheetData sheetId="32323">
        <row r="9">
          <cell r="A9" t="str">
            <v>A</v>
          </cell>
        </row>
      </sheetData>
      <sheetData sheetId="32324">
        <row r="9">
          <cell r="A9" t="str">
            <v>A</v>
          </cell>
        </row>
      </sheetData>
      <sheetData sheetId="32325">
        <row r="9">
          <cell r="A9" t="str">
            <v>A</v>
          </cell>
        </row>
      </sheetData>
      <sheetData sheetId="32326">
        <row r="9">
          <cell r="A9" t="str">
            <v>A</v>
          </cell>
        </row>
      </sheetData>
      <sheetData sheetId="32327">
        <row r="9">
          <cell r="A9" t="str">
            <v>A</v>
          </cell>
        </row>
      </sheetData>
      <sheetData sheetId="32328">
        <row r="9">
          <cell r="A9" t="str">
            <v>A</v>
          </cell>
        </row>
      </sheetData>
      <sheetData sheetId="32329">
        <row r="9">
          <cell r="A9" t="str">
            <v>A</v>
          </cell>
        </row>
      </sheetData>
      <sheetData sheetId="32330">
        <row r="9">
          <cell r="A9" t="str">
            <v>A</v>
          </cell>
        </row>
      </sheetData>
      <sheetData sheetId="32331">
        <row r="9">
          <cell r="A9" t="str">
            <v>A</v>
          </cell>
        </row>
      </sheetData>
      <sheetData sheetId="32332">
        <row r="9">
          <cell r="A9" t="str">
            <v>A</v>
          </cell>
        </row>
      </sheetData>
      <sheetData sheetId="32333">
        <row r="9">
          <cell r="A9" t="str">
            <v>A</v>
          </cell>
        </row>
      </sheetData>
      <sheetData sheetId="32334">
        <row r="9">
          <cell r="A9" t="str">
            <v>A</v>
          </cell>
        </row>
      </sheetData>
      <sheetData sheetId="32335">
        <row r="9">
          <cell r="A9" t="str">
            <v>A</v>
          </cell>
        </row>
      </sheetData>
      <sheetData sheetId="32336">
        <row r="9">
          <cell r="A9" t="str">
            <v>A</v>
          </cell>
        </row>
      </sheetData>
      <sheetData sheetId="32337">
        <row r="9">
          <cell r="A9" t="str">
            <v>A</v>
          </cell>
        </row>
      </sheetData>
      <sheetData sheetId="32338">
        <row r="9">
          <cell r="A9" t="str">
            <v>A</v>
          </cell>
        </row>
      </sheetData>
      <sheetData sheetId="32339">
        <row r="9">
          <cell r="A9" t="str">
            <v>A</v>
          </cell>
        </row>
      </sheetData>
      <sheetData sheetId="32340">
        <row r="9">
          <cell r="A9" t="str">
            <v>A</v>
          </cell>
        </row>
      </sheetData>
      <sheetData sheetId="32341">
        <row r="9">
          <cell r="A9" t="str">
            <v>A</v>
          </cell>
        </row>
      </sheetData>
      <sheetData sheetId="32342">
        <row r="9">
          <cell r="A9" t="str">
            <v>A</v>
          </cell>
        </row>
      </sheetData>
      <sheetData sheetId="32343">
        <row r="9">
          <cell r="A9" t="str">
            <v>A</v>
          </cell>
        </row>
      </sheetData>
      <sheetData sheetId="32344">
        <row r="9">
          <cell r="A9" t="str">
            <v>A</v>
          </cell>
        </row>
      </sheetData>
      <sheetData sheetId="32345">
        <row r="9">
          <cell r="A9" t="str">
            <v>A</v>
          </cell>
        </row>
      </sheetData>
      <sheetData sheetId="32346">
        <row r="9">
          <cell r="A9" t="str">
            <v>A</v>
          </cell>
        </row>
      </sheetData>
      <sheetData sheetId="32347">
        <row r="9">
          <cell r="A9" t="str">
            <v>A</v>
          </cell>
        </row>
      </sheetData>
      <sheetData sheetId="32348">
        <row r="9">
          <cell r="A9" t="str">
            <v>A</v>
          </cell>
        </row>
      </sheetData>
      <sheetData sheetId="32349">
        <row r="9">
          <cell r="A9" t="str">
            <v>A</v>
          </cell>
        </row>
      </sheetData>
      <sheetData sheetId="32350">
        <row r="9">
          <cell r="A9" t="str">
            <v>A</v>
          </cell>
        </row>
      </sheetData>
      <sheetData sheetId="32351">
        <row r="9">
          <cell r="A9" t="str">
            <v>A</v>
          </cell>
        </row>
      </sheetData>
      <sheetData sheetId="32352">
        <row r="9">
          <cell r="A9" t="str">
            <v>A</v>
          </cell>
        </row>
      </sheetData>
      <sheetData sheetId="32353">
        <row r="9">
          <cell r="A9" t="str">
            <v>A</v>
          </cell>
        </row>
      </sheetData>
      <sheetData sheetId="32354">
        <row r="9">
          <cell r="A9" t="str">
            <v>A</v>
          </cell>
        </row>
      </sheetData>
      <sheetData sheetId="32355">
        <row r="9">
          <cell r="A9" t="str">
            <v>A</v>
          </cell>
        </row>
      </sheetData>
      <sheetData sheetId="32356">
        <row r="9">
          <cell r="A9" t="str">
            <v>A</v>
          </cell>
        </row>
      </sheetData>
      <sheetData sheetId="32357">
        <row r="9">
          <cell r="A9" t="str">
            <v>A</v>
          </cell>
        </row>
      </sheetData>
      <sheetData sheetId="32358">
        <row r="9">
          <cell r="A9" t="str">
            <v>A</v>
          </cell>
        </row>
      </sheetData>
      <sheetData sheetId="32359">
        <row r="9">
          <cell r="A9" t="str">
            <v>A</v>
          </cell>
        </row>
      </sheetData>
      <sheetData sheetId="32360">
        <row r="9">
          <cell r="A9" t="str">
            <v>A</v>
          </cell>
        </row>
      </sheetData>
      <sheetData sheetId="32361">
        <row r="9">
          <cell r="A9" t="str">
            <v>A</v>
          </cell>
        </row>
      </sheetData>
      <sheetData sheetId="32362">
        <row r="9">
          <cell r="A9" t="str">
            <v>A</v>
          </cell>
        </row>
      </sheetData>
      <sheetData sheetId="32363">
        <row r="9">
          <cell r="A9" t="str">
            <v>A</v>
          </cell>
        </row>
      </sheetData>
      <sheetData sheetId="32364">
        <row r="9">
          <cell r="A9" t="str">
            <v>A</v>
          </cell>
        </row>
      </sheetData>
      <sheetData sheetId="32365">
        <row r="9">
          <cell r="A9" t="str">
            <v>A</v>
          </cell>
        </row>
      </sheetData>
      <sheetData sheetId="32366">
        <row r="9">
          <cell r="A9" t="str">
            <v>A</v>
          </cell>
        </row>
      </sheetData>
      <sheetData sheetId="32367">
        <row r="9">
          <cell r="A9" t="str">
            <v>A</v>
          </cell>
        </row>
      </sheetData>
      <sheetData sheetId="32368">
        <row r="9">
          <cell r="A9" t="str">
            <v>A</v>
          </cell>
        </row>
      </sheetData>
      <sheetData sheetId="32369">
        <row r="9">
          <cell r="A9" t="str">
            <v>A</v>
          </cell>
        </row>
      </sheetData>
      <sheetData sheetId="32370">
        <row r="9">
          <cell r="A9" t="str">
            <v>A</v>
          </cell>
        </row>
      </sheetData>
      <sheetData sheetId="32371">
        <row r="9">
          <cell r="A9" t="str">
            <v>A</v>
          </cell>
        </row>
      </sheetData>
      <sheetData sheetId="32372">
        <row r="9">
          <cell r="A9" t="str">
            <v>A</v>
          </cell>
        </row>
      </sheetData>
      <sheetData sheetId="32373">
        <row r="9">
          <cell r="A9" t="str">
            <v>A</v>
          </cell>
        </row>
      </sheetData>
      <sheetData sheetId="32374">
        <row r="9">
          <cell r="A9" t="str">
            <v>A</v>
          </cell>
        </row>
      </sheetData>
      <sheetData sheetId="32375">
        <row r="9">
          <cell r="A9" t="str">
            <v>A</v>
          </cell>
        </row>
      </sheetData>
      <sheetData sheetId="32376">
        <row r="9">
          <cell r="A9" t="str">
            <v>A</v>
          </cell>
        </row>
      </sheetData>
      <sheetData sheetId="32377">
        <row r="9">
          <cell r="A9" t="str">
            <v>A</v>
          </cell>
        </row>
      </sheetData>
      <sheetData sheetId="32378">
        <row r="9">
          <cell r="A9" t="str">
            <v>A</v>
          </cell>
        </row>
      </sheetData>
      <sheetData sheetId="32379">
        <row r="9">
          <cell r="A9" t="str">
            <v>A</v>
          </cell>
        </row>
      </sheetData>
      <sheetData sheetId="32380">
        <row r="9">
          <cell r="A9" t="str">
            <v>A</v>
          </cell>
        </row>
      </sheetData>
      <sheetData sheetId="32381">
        <row r="9">
          <cell r="A9" t="str">
            <v>A</v>
          </cell>
        </row>
      </sheetData>
      <sheetData sheetId="32382">
        <row r="9">
          <cell r="A9" t="str">
            <v>A</v>
          </cell>
        </row>
      </sheetData>
      <sheetData sheetId="32383">
        <row r="9">
          <cell r="A9" t="str">
            <v>A</v>
          </cell>
        </row>
      </sheetData>
      <sheetData sheetId="32384">
        <row r="9">
          <cell r="A9" t="str">
            <v>A</v>
          </cell>
        </row>
      </sheetData>
      <sheetData sheetId="32385">
        <row r="9">
          <cell r="A9" t="str">
            <v>A</v>
          </cell>
        </row>
      </sheetData>
      <sheetData sheetId="32386">
        <row r="9">
          <cell r="A9" t="str">
            <v>A</v>
          </cell>
        </row>
      </sheetData>
      <sheetData sheetId="32387">
        <row r="9">
          <cell r="A9" t="str">
            <v>A</v>
          </cell>
        </row>
      </sheetData>
      <sheetData sheetId="32388">
        <row r="9">
          <cell r="A9" t="str">
            <v>A</v>
          </cell>
        </row>
      </sheetData>
      <sheetData sheetId="32389">
        <row r="9">
          <cell r="A9" t="str">
            <v>A</v>
          </cell>
        </row>
      </sheetData>
      <sheetData sheetId="32390">
        <row r="9">
          <cell r="A9" t="str">
            <v>A</v>
          </cell>
        </row>
      </sheetData>
      <sheetData sheetId="32391">
        <row r="9">
          <cell r="A9" t="str">
            <v>A</v>
          </cell>
        </row>
      </sheetData>
      <sheetData sheetId="32392">
        <row r="9">
          <cell r="A9" t="str">
            <v>A</v>
          </cell>
        </row>
      </sheetData>
      <sheetData sheetId="32393">
        <row r="9">
          <cell r="A9" t="str">
            <v>A</v>
          </cell>
        </row>
      </sheetData>
      <sheetData sheetId="32394">
        <row r="9">
          <cell r="A9" t="str">
            <v>A</v>
          </cell>
        </row>
      </sheetData>
      <sheetData sheetId="32395">
        <row r="9">
          <cell r="A9" t="str">
            <v>A</v>
          </cell>
        </row>
      </sheetData>
      <sheetData sheetId="32396">
        <row r="9">
          <cell r="A9" t="str">
            <v>A</v>
          </cell>
        </row>
      </sheetData>
      <sheetData sheetId="32397">
        <row r="9">
          <cell r="A9" t="str">
            <v>A</v>
          </cell>
        </row>
      </sheetData>
      <sheetData sheetId="32398">
        <row r="9">
          <cell r="A9" t="str">
            <v>A</v>
          </cell>
        </row>
      </sheetData>
      <sheetData sheetId="32399">
        <row r="9">
          <cell r="A9" t="str">
            <v>A</v>
          </cell>
        </row>
      </sheetData>
      <sheetData sheetId="32400">
        <row r="9">
          <cell r="A9" t="str">
            <v>A</v>
          </cell>
        </row>
      </sheetData>
      <sheetData sheetId="32401">
        <row r="9">
          <cell r="A9" t="str">
            <v>A</v>
          </cell>
        </row>
      </sheetData>
      <sheetData sheetId="32402">
        <row r="9">
          <cell r="A9" t="str">
            <v>A</v>
          </cell>
        </row>
      </sheetData>
      <sheetData sheetId="32403">
        <row r="9">
          <cell r="A9" t="str">
            <v>A</v>
          </cell>
        </row>
      </sheetData>
      <sheetData sheetId="32404">
        <row r="9">
          <cell r="A9" t="str">
            <v>A</v>
          </cell>
        </row>
      </sheetData>
      <sheetData sheetId="32405">
        <row r="9">
          <cell r="A9" t="str">
            <v>A</v>
          </cell>
        </row>
      </sheetData>
      <sheetData sheetId="32406">
        <row r="9">
          <cell r="A9" t="str">
            <v>A</v>
          </cell>
        </row>
      </sheetData>
      <sheetData sheetId="32407">
        <row r="9">
          <cell r="A9" t="str">
            <v>A</v>
          </cell>
        </row>
      </sheetData>
      <sheetData sheetId="32408" refreshError="1"/>
      <sheetData sheetId="32409">
        <row r="9">
          <cell r="A9" t="str">
            <v>A</v>
          </cell>
        </row>
      </sheetData>
      <sheetData sheetId="32410">
        <row r="9">
          <cell r="A9" t="str">
            <v>A</v>
          </cell>
        </row>
      </sheetData>
      <sheetData sheetId="32411">
        <row r="9">
          <cell r="A9" t="str">
            <v>A</v>
          </cell>
        </row>
      </sheetData>
      <sheetData sheetId="32412">
        <row r="9">
          <cell r="A9" t="str">
            <v>A</v>
          </cell>
        </row>
      </sheetData>
      <sheetData sheetId="32413">
        <row r="9">
          <cell r="A9" t="str">
            <v>A</v>
          </cell>
        </row>
      </sheetData>
      <sheetData sheetId="32414">
        <row r="9">
          <cell r="A9" t="str">
            <v>A</v>
          </cell>
        </row>
      </sheetData>
      <sheetData sheetId="32415">
        <row r="9">
          <cell r="A9" t="str">
            <v>A</v>
          </cell>
        </row>
      </sheetData>
      <sheetData sheetId="32416">
        <row r="9">
          <cell r="A9" t="str">
            <v>A</v>
          </cell>
        </row>
      </sheetData>
      <sheetData sheetId="32417">
        <row r="9">
          <cell r="A9" t="str">
            <v>A</v>
          </cell>
        </row>
      </sheetData>
      <sheetData sheetId="32418">
        <row r="9">
          <cell r="A9" t="str">
            <v>A</v>
          </cell>
        </row>
      </sheetData>
      <sheetData sheetId="32419">
        <row r="9">
          <cell r="A9" t="str">
            <v>A</v>
          </cell>
        </row>
      </sheetData>
      <sheetData sheetId="32420">
        <row r="9">
          <cell r="A9" t="str">
            <v>A</v>
          </cell>
        </row>
      </sheetData>
      <sheetData sheetId="32421">
        <row r="9">
          <cell r="A9" t="str">
            <v>A</v>
          </cell>
        </row>
      </sheetData>
      <sheetData sheetId="32422">
        <row r="9">
          <cell r="A9" t="str">
            <v>A</v>
          </cell>
        </row>
      </sheetData>
      <sheetData sheetId="32423">
        <row r="9">
          <cell r="A9" t="str">
            <v>A</v>
          </cell>
        </row>
      </sheetData>
      <sheetData sheetId="32424">
        <row r="9">
          <cell r="A9" t="str">
            <v>A</v>
          </cell>
        </row>
      </sheetData>
      <sheetData sheetId="32425">
        <row r="9">
          <cell r="A9" t="str">
            <v>A</v>
          </cell>
        </row>
      </sheetData>
      <sheetData sheetId="32426">
        <row r="9">
          <cell r="A9" t="str">
            <v>A</v>
          </cell>
        </row>
      </sheetData>
      <sheetData sheetId="32427">
        <row r="9">
          <cell r="A9" t="str">
            <v>A</v>
          </cell>
        </row>
      </sheetData>
      <sheetData sheetId="32428">
        <row r="9">
          <cell r="A9" t="str">
            <v>A</v>
          </cell>
        </row>
      </sheetData>
      <sheetData sheetId="32429">
        <row r="9">
          <cell r="A9" t="str">
            <v>A</v>
          </cell>
        </row>
      </sheetData>
      <sheetData sheetId="32430">
        <row r="9">
          <cell r="A9" t="str">
            <v>A</v>
          </cell>
        </row>
      </sheetData>
      <sheetData sheetId="32431">
        <row r="9">
          <cell r="A9" t="str">
            <v>A</v>
          </cell>
        </row>
      </sheetData>
      <sheetData sheetId="32432">
        <row r="9">
          <cell r="A9" t="str">
            <v>A</v>
          </cell>
        </row>
      </sheetData>
      <sheetData sheetId="32433">
        <row r="9">
          <cell r="A9" t="str">
            <v>A</v>
          </cell>
        </row>
      </sheetData>
      <sheetData sheetId="32434">
        <row r="9">
          <cell r="A9" t="str">
            <v>A</v>
          </cell>
        </row>
      </sheetData>
      <sheetData sheetId="32435">
        <row r="9">
          <cell r="A9" t="str">
            <v>A</v>
          </cell>
        </row>
      </sheetData>
      <sheetData sheetId="32436">
        <row r="9">
          <cell r="A9" t="str">
            <v>A</v>
          </cell>
        </row>
      </sheetData>
      <sheetData sheetId="32437">
        <row r="9">
          <cell r="A9" t="str">
            <v>A</v>
          </cell>
        </row>
      </sheetData>
      <sheetData sheetId="32438">
        <row r="9">
          <cell r="A9" t="str">
            <v>A</v>
          </cell>
        </row>
      </sheetData>
      <sheetData sheetId="32439" refreshError="1"/>
      <sheetData sheetId="32440" refreshError="1"/>
      <sheetData sheetId="32441">
        <row r="9">
          <cell r="A9" t="str">
            <v>A</v>
          </cell>
        </row>
      </sheetData>
      <sheetData sheetId="32442" refreshError="1"/>
      <sheetData sheetId="32443" refreshError="1"/>
      <sheetData sheetId="32444" refreshError="1"/>
      <sheetData sheetId="32445" refreshError="1"/>
      <sheetData sheetId="32446" refreshError="1"/>
      <sheetData sheetId="32447" refreshError="1"/>
      <sheetData sheetId="32448" refreshError="1"/>
      <sheetData sheetId="32449" refreshError="1"/>
      <sheetData sheetId="32450" refreshError="1"/>
      <sheetData sheetId="32451" refreshError="1"/>
      <sheetData sheetId="32452" refreshError="1"/>
      <sheetData sheetId="32453" refreshError="1"/>
      <sheetData sheetId="32454" refreshError="1"/>
      <sheetData sheetId="32455" refreshError="1"/>
      <sheetData sheetId="32456">
        <row r="9">
          <cell r="A9" t="str">
            <v>A</v>
          </cell>
        </row>
      </sheetData>
      <sheetData sheetId="32457">
        <row r="9">
          <cell r="A9" t="str">
            <v>A</v>
          </cell>
        </row>
      </sheetData>
      <sheetData sheetId="32458">
        <row r="9">
          <cell r="A9" t="str">
            <v>A</v>
          </cell>
        </row>
      </sheetData>
      <sheetData sheetId="32459">
        <row r="9">
          <cell r="A9" t="str">
            <v>A</v>
          </cell>
        </row>
      </sheetData>
      <sheetData sheetId="32460">
        <row r="9">
          <cell r="A9" t="str">
            <v>A</v>
          </cell>
        </row>
      </sheetData>
      <sheetData sheetId="32461">
        <row r="9">
          <cell r="A9" t="str">
            <v>A</v>
          </cell>
        </row>
      </sheetData>
      <sheetData sheetId="32462">
        <row r="9">
          <cell r="A9" t="str">
            <v>A</v>
          </cell>
        </row>
      </sheetData>
      <sheetData sheetId="32463">
        <row r="9">
          <cell r="A9" t="str">
            <v>A</v>
          </cell>
        </row>
      </sheetData>
      <sheetData sheetId="32464">
        <row r="9">
          <cell r="A9" t="str">
            <v>A</v>
          </cell>
        </row>
      </sheetData>
      <sheetData sheetId="32465">
        <row r="9">
          <cell r="A9" t="str">
            <v>A</v>
          </cell>
        </row>
      </sheetData>
      <sheetData sheetId="32466">
        <row r="9">
          <cell r="A9" t="str">
            <v>A</v>
          </cell>
        </row>
      </sheetData>
      <sheetData sheetId="32467">
        <row r="9">
          <cell r="A9" t="str">
            <v>A</v>
          </cell>
        </row>
      </sheetData>
      <sheetData sheetId="32468">
        <row r="9">
          <cell r="A9" t="str">
            <v>A</v>
          </cell>
        </row>
      </sheetData>
      <sheetData sheetId="32469">
        <row r="9">
          <cell r="A9" t="str">
            <v>A</v>
          </cell>
        </row>
      </sheetData>
      <sheetData sheetId="32470">
        <row r="9">
          <cell r="A9" t="str">
            <v>A</v>
          </cell>
        </row>
      </sheetData>
      <sheetData sheetId="32471">
        <row r="9">
          <cell r="A9" t="str">
            <v>A</v>
          </cell>
        </row>
      </sheetData>
      <sheetData sheetId="32472">
        <row r="9">
          <cell r="A9" t="str">
            <v>A</v>
          </cell>
        </row>
      </sheetData>
      <sheetData sheetId="32473">
        <row r="9">
          <cell r="A9" t="str">
            <v>A</v>
          </cell>
        </row>
      </sheetData>
      <sheetData sheetId="32474">
        <row r="9">
          <cell r="A9" t="str">
            <v>A</v>
          </cell>
        </row>
      </sheetData>
      <sheetData sheetId="32475">
        <row r="9">
          <cell r="A9" t="str">
            <v>A</v>
          </cell>
        </row>
      </sheetData>
      <sheetData sheetId="32476">
        <row r="9">
          <cell r="A9" t="str">
            <v>A</v>
          </cell>
        </row>
      </sheetData>
      <sheetData sheetId="32477">
        <row r="9">
          <cell r="A9" t="str">
            <v>A</v>
          </cell>
        </row>
      </sheetData>
      <sheetData sheetId="32478">
        <row r="9">
          <cell r="A9" t="str">
            <v>A</v>
          </cell>
        </row>
      </sheetData>
      <sheetData sheetId="32479">
        <row r="9">
          <cell r="A9" t="str">
            <v>A</v>
          </cell>
        </row>
      </sheetData>
      <sheetData sheetId="32480">
        <row r="9">
          <cell r="A9" t="str">
            <v>A</v>
          </cell>
        </row>
      </sheetData>
      <sheetData sheetId="32481">
        <row r="9">
          <cell r="A9" t="str">
            <v>A</v>
          </cell>
        </row>
      </sheetData>
      <sheetData sheetId="32482">
        <row r="9">
          <cell r="A9" t="str">
            <v>A</v>
          </cell>
        </row>
      </sheetData>
      <sheetData sheetId="32483" refreshError="1"/>
      <sheetData sheetId="32484">
        <row r="9">
          <cell r="A9" t="str">
            <v>A</v>
          </cell>
        </row>
      </sheetData>
      <sheetData sheetId="32485">
        <row r="9">
          <cell r="A9" t="str">
            <v>A</v>
          </cell>
        </row>
      </sheetData>
      <sheetData sheetId="32486" refreshError="1"/>
      <sheetData sheetId="32487" refreshError="1"/>
      <sheetData sheetId="32488" refreshError="1"/>
      <sheetData sheetId="32489" refreshError="1"/>
      <sheetData sheetId="32490" refreshError="1"/>
      <sheetData sheetId="32491" refreshError="1"/>
      <sheetData sheetId="32492" refreshError="1"/>
      <sheetData sheetId="32493" refreshError="1"/>
      <sheetData sheetId="32494" refreshError="1"/>
      <sheetData sheetId="32495" refreshError="1"/>
      <sheetData sheetId="32496" refreshError="1"/>
      <sheetData sheetId="32497" refreshError="1"/>
      <sheetData sheetId="32498" refreshError="1"/>
      <sheetData sheetId="32499" refreshError="1"/>
      <sheetData sheetId="32500" refreshError="1"/>
      <sheetData sheetId="32501" refreshError="1"/>
      <sheetData sheetId="32502" refreshError="1"/>
      <sheetData sheetId="32503" refreshError="1"/>
      <sheetData sheetId="32504" refreshError="1"/>
      <sheetData sheetId="32505" refreshError="1"/>
      <sheetData sheetId="32506" refreshError="1"/>
      <sheetData sheetId="32507" refreshError="1"/>
      <sheetData sheetId="32508" refreshError="1"/>
      <sheetData sheetId="32509" refreshError="1"/>
      <sheetData sheetId="32510" refreshError="1"/>
      <sheetData sheetId="32511">
        <row r="9">
          <cell r="A9" t="str">
            <v>A</v>
          </cell>
        </row>
      </sheetData>
      <sheetData sheetId="32512">
        <row r="9">
          <cell r="A9" t="str">
            <v>A</v>
          </cell>
        </row>
      </sheetData>
      <sheetData sheetId="32513">
        <row r="9">
          <cell r="A9" t="str">
            <v>A</v>
          </cell>
        </row>
      </sheetData>
      <sheetData sheetId="32514">
        <row r="9">
          <cell r="A9" t="str">
            <v>A</v>
          </cell>
        </row>
      </sheetData>
      <sheetData sheetId="32515">
        <row r="9">
          <cell r="A9" t="str">
            <v>A</v>
          </cell>
        </row>
      </sheetData>
      <sheetData sheetId="32516">
        <row r="9">
          <cell r="A9" t="str">
            <v>A</v>
          </cell>
        </row>
      </sheetData>
      <sheetData sheetId="32517">
        <row r="9">
          <cell r="A9" t="str">
            <v>A</v>
          </cell>
        </row>
      </sheetData>
      <sheetData sheetId="32518">
        <row r="9">
          <cell r="A9" t="str">
            <v>A</v>
          </cell>
        </row>
      </sheetData>
      <sheetData sheetId="32519">
        <row r="9">
          <cell r="A9" t="str">
            <v>A</v>
          </cell>
        </row>
      </sheetData>
      <sheetData sheetId="32520">
        <row r="9">
          <cell r="A9" t="str">
            <v>A</v>
          </cell>
        </row>
      </sheetData>
      <sheetData sheetId="32521">
        <row r="9">
          <cell r="A9" t="str">
            <v>A</v>
          </cell>
        </row>
      </sheetData>
      <sheetData sheetId="32522" refreshError="1"/>
      <sheetData sheetId="32523">
        <row r="9">
          <cell r="A9" t="str">
            <v>A</v>
          </cell>
        </row>
      </sheetData>
      <sheetData sheetId="32524" refreshError="1"/>
      <sheetData sheetId="32525">
        <row r="9">
          <cell r="A9" t="str">
            <v>A</v>
          </cell>
        </row>
      </sheetData>
      <sheetData sheetId="32526">
        <row r="9">
          <cell r="A9" t="str">
            <v>A</v>
          </cell>
        </row>
      </sheetData>
      <sheetData sheetId="32527" refreshError="1"/>
      <sheetData sheetId="32528">
        <row r="9">
          <cell r="A9" t="str">
            <v>A</v>
          </cell>
        </row>
      </sheetData>
      <sheetData sheetId="32529">
        <row r="9">
          <cell r="A9" t="str">
            <v>A</v>
          </cell>
        </row>
      </sheetData>
      <sheetData sheetId="32530">
        <row r="9">
          <cell r="A9" t="str">
            <v>A</v>
          </cell>
        </row>
      </sheetData>
      <sheetData sheetId="32531" refreshError="1"/>
      <sheetData sheetId="32532">
        <row r="9">
          <cell r="A9" t="str">
            <v>A</v>
          </cell>
        </row>
      </sheetData>
      <sheetData sheetId="32533">
        <row r="9">
          <cell r="A9" t="str">
            <v>A</v>
          </cell>
        </row>
      </sheetData>
      <sheetData sheetId="32534">
        <row r="9">
          <cell r="A9" t="str">
            <v>A</v>
          </cell>
        </row>
      </sheetData>
      <sheetData sheetId="32535" refreshError="1"/>
      <sheetData sheetId="32536" refreshError="1"/>
      <sheetData sheetId="32537">
        <row r="9">
          <cell r="A9" t="str">
            <v>A</v>
          </cell>
        </row>
      </sheetData>
      <sheetData sheetId="32538" refreshError="1"/>
      <sheetData sheetId="32539">
        <row r="9">
          <cell r="A9" t="str">
            <v>A</v>
          </cell>
        </row>
      </sheetData>
      <sheetData sheetId="32540">
        <row r="9">
          <cell r="A9" t="str">
            <v>A</v>
          </cell>
        </row>
      </sheetData>
      <sheetData sheetId="32541">
        <row r="9">
          <cell r="A9" t="str">
            <v>A</v>
          </cell>
        </row>
      </sheetData>
      <sheetData sheetId="32542">
        <row r="9">
          <cell r="A9" t="str">
            <v>A</v>
          </cell>
        </row>
      </sheetData>
      <sheetData sheetId="32543">
        <row r="9">
          <cell r="A9" t="str">
            <v>A</v>
          </cell>
        </row>
      </sheetData>
      <sheetData sheetId="32544">
        <row r="9">
          <cell r="A9" t="str">
            <v>A</v>
          </cell>
        </row>
      </sheetData>
      <sheetData sheetId="32545">
        <row r="9">
          <cell r="A9" t="str">
            <v>A</v>
          </cell>
        </row>
      </sheetData>
      <sheetData sheetId="32546">
        <row r="9">
          <cell r="A9" t="str">
            <v>A</v>
          </cell>
        </row>
      </sheetData>
      <sheetData sheetId="32547">
        <row r="9">
          <cell r="A9" t="str">
            <v>A</v>
          </cell>
        </row>
      </sheetData>
      <sheetData sheetId="32548" refreshError="1"/>
      <sheetData sheetId="32549" refreshError="1"/>
      <sheetData sheetId="32550" refreshError="1"/>
      <sheetData sheetId="32551" refreshError="1"/>
      <sheetData sheetId="32552" refreshError="1"/>
      <sheetData sheetId="32553" refreshError="1"/>
      <sheetData sheetId="32554" refreshError="1"/>
      <sheetData sheetId="32555" refreshError="1"/>
      <sheetData sheetId="32556" refreshError="1"/>
      <sheetData sheetId="32557" refreshError="1"/>
      <sheetData sheetId="32558" refreshError="1"/>
      <sheetData sheetId="32559" refreshError="1"/>
      <sheetData sheetId="32560" refreshError="1"/>
      <sheetData sheetId="32561" refreshError="1"/>
      <sheetData sheetId="32562" refreshError="1"/>
      <sheetData sheetId="32563" refreshError="1"/>
      <sheetData sheetId="32564" refreshError="1"/>
      <sheetData sheetId="32565" refreshError="1"/>
      <sheetData sheetId="32566" refreshError="1"/>
      <sheetData sheetId="32567" refreshError="1"/>
      <sheetData sheetId="32568" refreshError="1"/>
      <sheetData sheetId="32569" refreshError="1"/>
      <sheetData sheetId="32570" refreshError="1"/>
      <sheetData sheetId="32571" refreshError="1"/>
      <sheetData sheetId="32572" refreshError="1"/>
      <sheetData sheetId="32573" refreshError="1"/>
      <sheetData sheetId="32574" refreshError="1"/>
      <sheetData sheetId="32575" refreshError="1"/>
      <sheetData sheetId="32576" refreshError="1"/>
      <sheetData sheetId="32577" refreshError="1"/>
      <sheetData sheetId="32578" refreshError="1"/>
      <sheetData sheetId="32579" refreshError="1"/>
      <sheetData sheetId="32580" refreshError="1"/>
      <sheetData sheetId="32581" refreshError="1"/>
      <sheetData sheetId="32582" refreshError="1"/>
      <sheetData sheetId="32583" refreshError="1"/>
      <sheetData sheetId="32584">
        <row r="9">
          <cell r="A9" t="str">
            <v>A</v>
          </cell>
        </row>
      </sheetData>
      <sheetData sheetId="32585" refreshError="1"/>
      <sheetData sheetId="32586" refreshError="1"/>
      <sheetData sheetId="32587" refreshError="1"/>
      <sheetData sheetId="32588">
        <row r="9">
          <cell r="A9" t="str">
            <v>A</v>
          </cell>
        </row>
      </sheetData>
      <sheetData sheetId="32589">
        <row r="9">
          <cell r="A9" t="str">
            <v>A</v>
          </cell>
        </row>
      </sheetData>
      <sheetData sheetId="32590">
        <row r="9">
          <cell r="A9" t="str">
            <v>A</v>
          </cell>
        </row>
      </sheetData>
      <sheetData sheetId="32591">
        <row r="9">
          <cell r="A9" t="str">
            <v>A</v>
          </cell>
        </row>
      </sheetData>
      <sheetData sheetId="32592">
        <row r="9">
          <cell r="A9" t="str">
            <v>A</v>
          </cell>
        </row>
      </sheetData>
      <sheetData sheetId="32593">
        <row r="9">
          <cell r="A9" t="str">
            <v>A</v>
          </cell>
        </row>
      </sheetData>
      <sheetData sheetId="32594">
        <row r="9">
          <cell r="A9" t="str">
            <v>A</v>
          </cell>
        </row>
      </sheetData>
      <sheetData sheetId="32595">
        <row r="9">
          <cell r="A9" t="str">
            <v>A</v>
          </cell>
        </row>
      </sheetData>
      <sheetData sheetId="32596">
        <row r="9">
          <cell r="A9" t="str">
            <v>A</v>
          </cell>
        </row>
      </sheetData>
      <sheetData sheetId="32597">
        <row r="9">
          <cell r="A9" t="str">
            <v>A</v>
          </cell>
        </row>
      </sheetData>
      <sheetData sheetId="32598">
        <row r="9">
          <cell r="A9" t="str">
            <v>A</v>
          </cell>
        </row>
      </sheetData>
      <sheetData sheetId="32599">
        <row r="9">
          <cell r="A9" t="str">
            <v>A</v>
          </cell>
        </row>
      </sheetData>
      <sheetData sheetId="32600">
        <row r="9">
          <cell r="A9" t="str">
            <v>A</v>
          </cell>
        </row>
      </sheetData>
      <sheetData sheetId="32601">
        <row r="9">
          <cell r="A9" t="str">
            <v>A</v>
          </cell>
        </row>
      </sheetData>
      <sheetData sheetId="32602">
        <row r="9">
          <cell r="A9" t="str">
            <v>A</v>
          </cell>
        </row>
      </sheetData>
      <sheetData sheetId="32603">
        <row r="9">
          <cell r="A9" t="str">
            <v>A</v>
          </cell>
        </row>
      </sheetData>
      <sheetData sheetId="32604">
        <row r="9">
          <cell r="A9" t="str">
            <v>A</v>
          </cell>
        </row>
      </sheetData>
      <sheetData sheetId="32605">
        <row r="9">
          <cell r="A9" t="str">
            <v>A</v>
          </cell>
        </row>
      </sheetData>
      <sheetData sheetId="32606">
        <row r="9">
          <cell r="A9" t="str">
            <v>A</v>
          </cell>
        </row>
      </sheetData>
      <sheetData sheetId="32607">
        <row r="9">
          <cell r="A9" t="str">
            <v>A</v>
          </cell>
        </row>
      </sheetData>
      <sheetData sheetId="32608">
        <row r="9">
          <cell r="A9" t="str">
            <v>A</v>
          </cell>
        </row>
      </sheetData>
      <sheetData sheetId="32609">
        <row r="9">
          <cell r="A9" t="str">
            <v>A</v>
          </cell>
        </row>
      </sheetData>
      <sheetData sheetId="32610">
        <row r="9">
          <cell r="A9" t="str">
            <v>A</v>
          </cell>
        </row>
      </sheetData>
      <sheetData sheetId="32611">
        <row r="9">
          <cell r="A9" t="str">
            <v>A</v>
          </cell>
        </row>
      </sheetData>
      <sheetData sheetId="32612">
        <row r="9">
          <cell r="A9" t="str">
            <v>A</v>
          </cell>
        </row>
      </sheetData>
      <sheetData sheetId="32613">
        <row r="9">
          <cell r="A9" t="str">
            <v>A</v>
          </cell>
        </row>
      </sheetData>
      <sheetData sheetId="32614">
        <row r="9">
          <cell r="A9" t="str">
            <v>A</v>
          </cell>
        </row>
      </sheetData>
      <sheetData sheetId="32615">
        <row r="9">
          <cell r="A9" t="str">
            <v>A</v>
          </cell>
        </row>
      </sheetData>
      <sheetData sheetId="32616">
        <row r="9">
          <cell r="A9" t="str">
            <v>A</v>
          </cell>
        </row>
      </sheetData>
      <sheetData sheetId="32617">
        <row r="9">
          <cell r="A9" t="str">
            <v>A</v>
          </cell>
        </row>
      </sheetData>
      <sheetData sheetId="32618">
        <row r="9">
          <cell r="A9" t="str">
            <v>A</v>
          </cell>
        </row>
      </sheetData>
      <sheetData sheetId="32619">
        <row r="9">
          <cell r="A9" t="str">
            <v>A</v>
          </cell>
        </row>
      </sheetData>
      <sheetData sheetId="32620">
        <row r="9">
          <cell r="A9" t="str">
            <v>A</v>
          </cell>
        </row>
      </sheetData>
      <sheetData sheetId="32621">
        <row r="9">
          <cell r="A9" t="str">
            <v>A</v>
          </cell>
        </row>
      </sheetData>
      <sheetData sheetId="32622">
        <row r="9">
          <cell r="A9" t="str">
            <v>A</v>
          </cell>
        </row>
      </sheetData>
      <sheetData sheetId="32623">
        <row r="9">
          <cell r="A9" t="str">
            <v>A</v>
          </cell>
        </row>
      </sheetData>
      <sheetData sheetId="32624">
        <row r="9">
          <cell r="A9" t="str">
            <v>A</v>
          </cell>
        </row>
      </sheetData>
      <sheetData sheetId="32625">
        <row r="9">
          <cell r="A9" t="str">
            <v>A</v>
          </cell>
        </row>
      </sheetData>
      <sheetData sheetId="32626">
        <row r="9">
          <cell r="A9" t="str">
            <v>A</v>
          </cell>
        </row>
      </sheetData>
      <sheetData sheetId="32627">
        <row r="9">
          <cell r="A9" t="str">
            <v>A</v>
          </cell>
        </row>
      </sheetData>
      <sheetData sheetId="32628">
        <row r="9">
          <cell r="A9" t="str">
            <v>A</v>
          </cell>
        </row>
      </sheetData>
      <sheetData sheetId="32629">
        <row r="9">
          <cell r="A9" t="str">
            <v>A</v>
          </cell>
        </row>
      </sheetData>
      <sheetData sheetId="32630">
        <row r="9">
          <cell r="A9" t="str">
            <v>A</v>
          </cell>
        </row>
      </sheetData>
      <sheetData sheetId="32631">
        <row r="9">
          <cell r="A9" t="str">
            <v>A</v>
          </cell>
        </row>
      </sheetData>
      <sheetData sheetId="32632">
        <row r="9">
          <cell r="A9" t="str">
            <v>A</v>
          </cell>
        </row>
      </sheetData>
      <sheetData sheetId="32633">
        <row r="9">
          <cell r="A9" t="str">
            <v>A</v>
          </cell>
        </row>
      </sheetData>
      <sheetData sheetId="32634">
        <row r="9">
          <cell r="A9" t="str">
            <v>A</v>
          </cell>
        </row>
      </sheetData>
      <sheetData sheetId="32635">
        <row r="9">
          <cell r="A9" t="str">
            <v>A</v>
          </cell>
        </row>
      </sheetData>
      <sheetData sheetId="32636">
        <row r="9">
          <cell r="A9" t="str">
            <v>A</v>
          </cell>
        </row>
      </sheetData>
      <sheetData sheetId="32637">
        <row r="9">
          <cell r="A9" t="str">
            <v>A</v>
          </cell>
        </row>
      </sheetData>
      <sheetData sheetId="32638">
        <row r="9">
          <cell r="A9" t="str">
            <v>A</v>
          </cell>
        </row>
      </sheetData>
      <sheetData sheetId="32639">
        <row r="9">
          <cell r="A9" t="str">
            <v>A</v>
          </cell>
        </row>
      </sheetData>
      <sheetData sheetId="32640">
        <row r="9">
          <cell r="A9" t="str">
            <v>A</v>
          </cell>
        </row>
      </sheetData>
      <sheetData sheetId="32641">
        <row r="9">
          <cell r="A9" t="str">
            <v>A</v>
          </cell>
        </row>
      </sheetData>
      <sheetData sheetId="32642">
        <row r="9">
          <cell r="A9" t="str">
            <v>A</v>
          </cell>
        </row>
      </sheetData>
      <sheetData sheetId="32643">
        <row r="9">
          <cell r="A9" t="str">
            <v>A</v>
          </cell>
        </row>
      </sheetData>
      <sheetData sheetId="32644">
        <row r="9">
          <cell r="A9" t="str">
            <v>A</v>
          </cell>
        </row>
      </sheetData>
      <sheetData sheetId="32645">
        <row r="9">
          <cell r="A9" t="str">
            <v>A</v>
          </cell>
        </row>
      </sheetData>
      <sheetData sheetId="32646">
        <row r="9">
          <cell r="A9" t="str">
            <v>A</v>
          </cell>
        </row>
      </sheetData>
      <sheetData sheetId="32647">
        <row r="9">
          <cell r="A9" t="str">
            <v>A</v>
          </cell>
        </row>
      </sheetData>
      <sheetData sheetId="32648">
        <row r="9">
          <cell r="A9" t="str">
            <v>A</v>
          </cell>
        </row>
      </sheetData>
      <sheetData sheetId="32649">
        <row r="9">
          <cell r="A9" t="str">
            <v>A</v>
          </cell>
        </row>
      </sheetData>
      <sheetData sheetId="32650">
        <row r="9">
          <cell r="A9" t="str">
            <v>A</v>
          </cell>
        </row>
      </sheetData>
      <sheetData sheetId="32651" refreshError="1"/>
      <sheetData sheetId="32652">
        <row r="9">
          <cell r="A9" t="str">
            <v>A</v>
          </cell>
        </row>
      </sheetData>
      <sheetData sheetId="32653" refreshError="1"/>
      <sheetData sheetId="32654">
        <row r="9">
          <cell r="A9" t="str">
            <v>A</v>
          </cell>
        </row>
      </sheetData>
      <sheetData sheetId="32655">
        <row r="9">
          <cell r="A9" t="str">
            <v>A</v>
          </cell>
        </row>
      </sheetData>
      <sheetData sheetId="32656" refreshError="1"/>
      <sheetData sheetId="32657" refreshError="1"/>
      <sheetData sheetId="32658" refreshError="1"/>
      <sheetData sheetId="32659" refreshError="1"/>
      <sheetData sheetId="32660" refreshError="1"/>
      <sheetData sheetId="32661">
        <row r="9">
          <cell r="A9" t="str">
            <v>A</v>
          </cell>
        </row>
      </sheetData>
      <sheetData sheetId="32662">
        <row r="9">
          <cell r="A9" t="str">
            <v>A</v>
          </cell>
        </row>
      </sheetData>
      <sheetData sheetId="32663">
        <row r="9">
          <cell r="A9" t="str">
            <v>A</v>
          </cell>
        </row>
      </sheetData>
      <sheetData sheetId="32664">
        <row r="9">
          <cell r="A9" t="str">
            <v>A</v>
          </cell>
        </row>
      </sheetData>
      <sheetData sheetId="32665">
        <row r="9">
          <cell r="A9" t="str">
            <v>A</v>
          </cell>
        </row>
      </sheetData>
      <sheetData sheetId="32666">
        <row r="9">
          <cell r="A9" t="str">
            <v>A</v>
          </cell>
        </row>
      </sheetData>
      <sheetData sheetId="32667">
        <row r="9">
          <cell r="A9" t="str">
            <v>A</v>
          </cell>
        </row>
      </sheetData>
      <sheetData sheetId="32668">
        <row r="9">
          <cell r="A9" t="str">
            <v>A</v>
          </cell>
        </row>
      </sheetData>
      <sheetData sheetId="32669">
        <row r="9">
          <cell r="A9" t="str">
            <v>A</v>
          </cell>
        </row>
      </sheetData>
      <sheetData sheetId="32670">
        <row r="9">
          <cell r="A9" t="str">
            <v>A</v>
          </cell>
        </row>
      </sheetData>
      <sheetData sheetId="32671">
        <row r="9">
          <cell r="A9" t="str">
            <v>A</v>
          </cell>
        </row>
      </sheetData>
      <sheetData sheetId="32672">
        <row r="9">
          <cell r="A9" t="str">
            <v>A</v>
          </cell>
        </row>
      </sheetData>
      <sheetData sheetId="32673">
        <row r="9">
          <cell r="A9" t="str">
            <v>A</v>
          </cell>
        </row>
      </sheetData>
      <sheetData sheetId="32674">
        <row r="9">
          <cell r="A9" t="str">
            <v>A</v>
          </cell>
        </row>
      </sheetData>
      <sheetData sheetId="32675">
        <row r="9">
          <cell r="A9" t="str">
            <v>A</v>
          </cell>
        </row>
      </sheetData>
      <sheetData sheetId="32676">
        <row r="9">
          <cell r="A9" t="str">
            <v>A</v>
          </cell>
        </row>
      </sheetData>
      <sheetData sheetId="32677">
        <row r="9">
          <cell r="A9" t="str">
            <v>A</v>
          </cell>
        </row>
      </sheetData>
      <sheetData sheetId="32678" refreshError="1"/>
      <sheetData sheetId="32679" refreshError="1"/>
      <sheetData sheetId="32680" refreshError="1"/>
      <sheetData sheetId="32681" refreshError="1"/>
      <sheetData sheetId="32682" refreshError="1"/>
      <sheetData sheetId="32683" refreshError="1"/>
      <sheetData sheetId="32684" refreshError="1"/>
      <sheetData sheetId="32685" refreshError="1"/>
      <sheetData sheetId="32686" refreshError="1"/>
      <sheetData sheetId="32687" refreshError="1"/>
      <sheetData sheetId="32688" refreshError="1"/>
      <sheetData sheetId="32689" refreshError="1"/>
      <sheetData sheetId="32690" refreshError="1"/>
      <sheetData sheetId="32691" refreshError="1"/>
      <sheetData sheetId="32692" refreshError="1"/>
      <sheetData sheetId="32693" refreshError="1"/>
      <sheetData sheetId="32694" refreshError="1"/>
      <sheetData sheetId="32695" refreshError="1"/>
      <sheetData sheetId="32696" refreshError="1"/>
      <sheetData sheetId="32697" refreshError="1"/>
      <sheetData sheetId="32698" refreshError="1"/>
      <sheetData sheetId="32699" refreshError="1"/>
      <sheetData sheetId="32700" refreshError="1"/>
      <sheetData sheetId="32701" refreshError="1"/>
      <sheetData sheetId="32702" refreshError="1"/>
      <sheetData sheetId="32703" refreshError="1"/>
      <sheetData sheetId="32704" refreshError="1"/>
      <sheetData sheetId="32705">
        <row r="9">
          <cell r="A9" t="str">
            <v>A</v>
          </cell>
        </row>
      </sheetData>
      <sheetData sheetId="32706">
        <row r="9">
          <cell r="A9" t="str">
            <v>A</v>
          </cell>
        </row>
      </sheetData>
      <sheetData sheetId="32707">
        <row r="9">
          <cell r="A9" t="str">
            <v>A</v>
          </cell>
        </row>
      </sheetData>
      <sheetData sheetId="32708">
        <row r="9">
          <cell r="A9" t="str">
            <v>A</v>
          </cell>
        </row>
      </sheetData>
      <sheetData sheetId="32709">
        <row r="9">
          <cell r="A9" t="str">
            <v>A</v>
          </cell>
        </row>
      </sheetData>
      <sheetData sheetId="32710">
        <row r="9">
          <cell r="A9" t="str">
            <v>A</v>
          </cell>
        </row>
      </sheetData>
      <sheetData sheetId="32711">
        <row r="9">
          <cell r="A9" t="str">
            <v>A</v>
          </cell>
        </row>
      </sheetData>
      <sheetData sheetId="32712">
        <row r="9">
          <cell r="A9" t="str">
            <v>A</v>
          </cell>
        </row>
      </sheetData>
      <sheetData sheetId="32713">
        <row r="9">
          <cell r="A9" t="str">
            <v>A</v>
          </cell>
        </row>
      </sheetData>
      <sheetData sheetId="32714">
        <row r="9">
          <cell r="A9" t="str">
            <v>A</v>
          </cell>
        </row>
      </sheetData>
      <sheetData sheetId="32715">
        <row r="9">
          <cell r="A9" t="str">
            <v>A</v>
          </cell>
        </row>
      </sheetData>
      <sheetData sheetId="32716">
        <row r="9">
          <cell r="A9" t="str">
            <v>A</v>
          </cell>
        </row>
      </sheetData>
      <sheetData sheetId="32717">
        <row r="9">
          <cell r="A9" t="str">
            <v>A</v>
          </cell>
        </row>
      </sheetData>
      <sheetData sheetId="32718">
        <row r="9">
          <cell r="A9" t="str">
            <v>A</v>
          </cell>
        </row>
      </sheetData>
      <sheetData sheetId="32719">
        <row r="9">
          <cell r="A9" t="str">
            <v>A</v>
          </cell>
        </row>
      </sheetData>
      <sheetData sheetId="32720">
        <row r="9">
          <cell r="A9" t="str">
            <v>A</v>
          </cell>
        </row>
      </sheetData>
      <sheetData sheetId="32721">
        <row r="9">
          <cell r="A9" t="str">
            <v>A</v>
          </cell>
        </row>
      </sheetData>
      <sheetData sheetId="32722">
        <row r="9">
          <cell r="A9" t="str">
            <v>A</v>
          </cell>
        </row>
      </sheetData>
      <sheetData sheetId="32723">
        <row r="9">
          <cell r="A9" t="str">
            <v>A</v>
          </cell>
        </row>
      </sheetData>
      <sheetData sheetId="32724">
        <row r="9">
          <cell r="A9" t="str">
            <v>A</v>
          </cell>
        </row>
      </sheetData>
      <sheetData sheetId="32725">
        <row r="9">
          <cell r="A9" t="str">
            <v>A</v>
          </cell>
        </row>
      </sheetData>
      <sheetData sheetId="32726">
        <row r="9">
          <cell r="A9" t="str">
            <v>A</v>
          </cell>
        </row>
      </sheetData>
      <sheetData sheetId="32727">
        <row r="9">
          <cell r="A9" t="str">
            <v>A</v>
          </cell>
        </row>
      </sheetData>
      <sheetData sheetId="32728">
        <row r="9">
          <cell r="A9" t="str">
            <v>A</v>
          </cell>
        </row>
      </sheetData>
      <sheetData sheetId="32729">
        <row r="9">
          <cell r="A9" t="str">
            <v>A</v>
          </cell>
        </row>
      </sheetData>
      <sheetData sheetId="32730">
        <row r="9">
          <cell r="A9" t="str">
            <v>A</v>
          </cell>
        </row>
      </sheetData>
      <sheetData sheetId="32731">
        <row r="9">
          <cell r="A9" t="str">
            <v>A</v>
          </cell>
        </row>
      </sheetData>
      <sheetData sheetId="32732">
        <row r="9">
          <cell r="A9" t="str">
            <v>A</v>
          </cell>
        </row>
      </sheetData>
      <sheetData sheetId="32733">
        <row r="9">
          <cell r="A9" t="str">
            <v>A</v>
          </cell>
        </row>
      </sheetData>
      <sheetData sheetId="32734">
        <row r="9">
          <cell r="A9" t="str">
            <v>A</v>
          </cell>
        </row>
      </sheetData>
      <sheetData sheetId="32735">
        <row r="9">
          <cell r="A9" t="str">
            <v>A</v>
          </cell>
        </row>
      </sheetData>
      <sheetData sheetId="32736">
        <row r="9">
          <cell r="A9" t="str">
            <v>A</v>
          </cell>
        </row>
      </sheetData>
      <sheetData sheetId="32737">
        <row r="9">
          <cell r="A9" t="str">
            <v>A</v>
          </cell>
        </row>
      </sheetData>
      <sheetData sheetId="32738">
        <row r="9">
          <cell r="A9" t="str">
            <v>A</v>
          </cell>
        </row>
      </sheetData>
      <sheetData sheetId="32739">
        <row r="9">
          <cell r="A9" t="str">
            <v>A</v>
          </cell>
        </row>
      </sheetData>
      <sheetData sheetId="32740">
        <row r="9">
          <cell r="A9" t="str">
            <v>A</v>
          </cell>
        </row>
      </sheetData>
      <sheetData sheetId="32741">
        <row r="9">
          <cell r="A9" t="str">
            <v>A</v>
          </cell>
        </row>
      </sheetData>
      <sheetData sheetId="32742">
        <row r="9">
          <cell r="A9" t="str">
            <v>A</v>
          </cell>
        </row>
      </sheetData>
      <sheetData sheetId="32743">
        <row r="9">
          <cell r="A9" t="str">
            <v>A</v>
          </cell>
        </row>
      </sheetData>
      <sheetData sheetId="32744">
        <row r="9">
          <cell r="A9" t="str">
            <v>A</v>
          </cell>
        </row>
      </sheetData>
      <sheetData sheetId="32745">
        <row r="9">
          <cell r="A9" t="str">
            <v>A</v>
          </cell>
        </row>
      </sheetData>
      <sheetData sheetId="32746">
        <row r="9">
          <cell r="A9" t="str">
            <v>A</v>
          </cell>
        </row>
      </sheetData>
      <sheetData sheetId="32747">
        <row r="9">
          <cell r="A9" t="str">
            <v>A</v>
          </cell>
        </row>
      </sheetData>
      <sheetData sheetId="32748">
        <row r="9">
          <cell r="A9" t="str">
            <v>A</v>
          </cell>
        </row>
      </sheetData>
      <sheetData sheetId="32749">
        <row r="9">
          <cell r="A9" t="str">
            <v>A</v>
          </cell>
        </row>
      </sheetData>
      <sheetData sheetId="32750">
        <row r="9">
          <cell r="A9" t="str">
            <v>A</v>
          </cell>
        </row>
      </sheetData>
      <sheetData sheetId="32751">
        <row r="9">
          <cell r="A9" t="str">
            <v>A</v>
          </cell>
        </row>
      </sheetData>
      <sheetData sheetId="32752">
        <row r="9">
          <cell r="A9" t="str">
            <v>A</v>
          </cell>
        </row>
      </sheetData>
      <sheetData sheetId="32753" refreshError="1"/>
      <sheetData sheetId="32754" refreshError="1"/>
      <sheetData sheetId="32755">
        <row r="9">
          <cell r="A9" t="str">
            <v>A</v>
          </cell>
        </row>
      </sheetData>
      <sheetData sheetId="32756">
        <row r="9">
          <cell r="A9" t="str">
            <v>A</v>
          </cell>
        </row>
      </sheetData>
      <sheetData sheetId="32757">
        <row r="9">
          <cell r="A9" t="str">
            <v>A</v>
          </cell>
        </row>
      </sheetData>
      <sheetData sheetId="32758">
        <row r="9">
          <cell r="A9" t="str">
            <v>A</v>
          </cell>
        </row>
      </sheetData>
      <sheetData sheetId="32759">
        <row r="9">
          <cell r="A9" t="str">
            <v>A</v>
          </cell>
        </row>
      </sheetData>
      <sheetData sheetId="32760">
        <row r="9">
          <cell r="A9" t="str">
            <v>A</v>
          </cell>
        </row>
      </sheetData>
      <sheetData sheetId="32761">
        <row r="9">
          <cell r="A9" t="str">
            <v>A</v>
          </cell>
        </row>
      </sheetData>
      <sheetData sheetId="32762">
        <row r="9">
          <cell r="A9" t="str">
            <v>A</v>
          </cell>
        </row>
      </sheetData>
      <sheetData sheetId="32763">
        <row r="9">
          <cell r="A9" t="str">
            <v>A</v>
          </cell>
        </row>
      </sheetData>
      <sheetData sheetId="32764">
        <row r="9">
          <cell r="A9" t="str">
            <v>A</v>
          </cell>
        </row>
      </sheetData>
      <sheetData sheetId="32765">
        <row r="9">
          <cell r="A9" t="str">
            <v>A</v>
          </cell>
        </row>
      </sheetData>
      <sheetData sheetId="32766">
        <row r="9">
          <cell r="A9" t="str">
            <v>A</v>
          </cell>
        </row>
      </sheetData>
      <sheetData sheetId="32767">
        <row r="9">
          <cell r="A9" t="str">
            <v>A</v>
          </cell>
        </row>
      </sheetData>
      <sheetData sheetId="32768">
        <row r="9">
          <cell r="A9" t="str">
            <v>A</v>
          </cell>
        </row>
      </sheetData>
      <sheetData sheetId="32769">
        <row r="9">
          <cell r="A9" t="str">
            <v>A</v>
          </cell>
        </row>
      </sheetData>
      <sheetData sheetId="32770">
        <row r="9">
          <cell r="A9" t="str">
            <v>A</v>
          </cell>
        </row>
      </sheetData>
      <sheetData sheetId="32771">
        <row r="9">
          <cell r="A9" t="str">
            <v>A</v>
          </cell>
        </row>
      </sheetData>
      <sheetData sheetId="32772">
        <row r="9">
          <cell r="A9" t="str">
            <v>A</v>
          </cell>
        </row>
      </sheetData>
      <sheetData sheetId="32773">
        <row r="9">
          <cell r="A9" t="str">
            <v>A</v>
          </cell>
        </row>
      </sheetData>
      <sheetData sheetId="32774">
        <row r="9">
          <cell r="A9" t="str">
            <v>A</v>
          </cell>
        </row>
      </sheetData>
      <sheetData sheetId="32775">
        <row r="9">
          <cell r="A9" t="str">
            <v>A</v>
          </cell>
        </row>
      </sheetData>
      <sheetData sheetId="32776">
        <row r="9">
          <cell r="A9" t="str">
            <v>A</v>
          </cell>
        </row>
      </sheetData>
      <sheetData sheetId="32777">
        <row r="9">
          <cell r="A9" t="str">
            <v>A</v>
          </cell>
        </row>
      </sheetData>
      <sheetData sheetId="32778">
        <row r="9">
          <cell r="A9" t="str">
            <v>A</v>
          </cell>
        </row>
      </sheetData>
      <sheetData sheetId="32779">
        <row r="9">
          <cell r="A9" t="str">
            <v>A</v>
          </cell>
        </row>
      </sheetData>
      <sheetData sheetId="32780">
        <row r="9">
          <cell r="A9" t="str">
            <v>A</v>
          </cell>
        </row>
      </sheetData>
      <sheetData sheetId="32781">
        <row r="9">
          <cell r="A9" t="str">
            <v>A</v>
          </cell>
        </row>
      </sheetData>
      <sheetData sheetId="32782">
        <row r="9">
          <cell r="A9" t="str">
            <v>A</v>
          </cell>
        </row>
      </sheetData>
      <sheetData sheetId="32783">
        <row r="9">
          <cell r="A9" t="str">
            <v>A</v>
          </cell>
        </row>
      </sheetData>
      <sheetData sheetId="32784">
        <row r="9">
          <cell r="A9" t="str">
            <v>A</v>
          </cell>
        </row>
      </sheetData>
      <sheetData sheetId="32785">
        <row r="9">
          <cell r="A9" t="str">
            <v>A</v>
          </cell>
        </row>
      </sheetData>
      <sheetData sheetId="32786">
        <row r="9">
          <cell r="A9" t="str">
            <v>A</v>
          </cell>
        </row>
      </sheetData>
      <sheetData sheetId="32787">
        <row r="9">
          <cell r="A9" t="str">
            <v>A</v>
          </cell>
        </row>
      </sheetData>
      <sheetData sheetId="32788">
        <row r="9">
          <cell r="A9" t="str">
            <v>A</v>
          </cell>
        </row>
      </sheetData>
      <sheetData sheetId="32789">
        <row r="9">
          <cell r="A9" t="str">
            <v>A</v>
          </cell>
        </row>
      </sheetData>
      <sheetData sheetId="32790">
        <row r="9">
          <cell r="A9" t="str">
            <v>A</v>
          </cell>
        </row>
      </sheetData>
      <sheetData sheetId="32791">
        <row r="9">
          <cell r="A9" t="str">
            <v>A</v>
          </cell>
        </row>
      </sheetData>
      <sheetData sheetId="32792">
        <row r="9">
          <cell r="A9" t="str">
            <v>A</v>
          </cell>
        </row>
      </sheetData>
      <sheetData sheetId="32793">
        <row r="9">
          <cell r="A9" t="str">
            <v>A</v>
          </cell>
        </row>
      </sheetData>
      <sheetData sheetId="32794">
        <row r="9">
          <cell r="A9" t="str">
            <v>A</v>
          </cell>
        </row>
      </sheetData>
      <sheetData sheetId="32795">
        <row r="9">
          <cell r="A9" t="str">
            <v>A</v>
          </cell>
        </row>
      </sheetData>
      <sheetData sheetId="32796">
        <row r="9">
          <cell r="A9" t="str">
            <v>A</v>
          </cell>
        </row>
      </sheetData>
      <sheetData sheetId="32797">
        <row r="9">
          <cell r="A9" t="str">
            <v>A</v>
          </cell>
        </row>
      </sheetData>
      <sheetData sheetId="32798">
        <row r="9">
          <cell r="A9" t="str">
            <v>A</v>
          </cell>
        </row>
      </sheetData>
      <sheetData sheetId="32799">
        <row r="9">
          <cell r="A9" t="str">
            <v>A</v>
          </cell>
        </row>
      </sheetData>
      <sheetData sheetId="32800">
        <row r="9">
          <cell r="A9" t="str">
            <v>A</v>
          </cell>
        </row>
      </sheetData>
      <sheetData sheetId="32801">
        <row r="9">
          <cell r="A9" t="str">
            <v>A</v>
          </cell>
        </row>
      </sheetData>
      <sheetData sheetId="32802">
        <row r="9">
          <cell r="A9" t="str">
            <v>A</v>
          </cell>
        </row>
      </sheetData>
      <sheetData sheetId="32803">
        <row r="9">
          <cell r="A9" t="str">
            <v>A</v>
          </cell>
        </row>
      </sheetData>
      <sheetData sheetId="32804">
        <row r="9">
          <cell r="A9" t="str">
            <v>A</v>
          </cell>
        </row>
      </sheetData>
      <sheetData sheetId="32805">
        <row r="9">
          <cell r="A9" t="str">
            <v>A</v>
          </cell>
        </row>
      </sheetData>
      <sheetData sheetId="32806">
        <row r="9">
          <cell r="A9" t="str">
            <v>A</v>
          </cell>
        </row>
      </sheetData>
      <sheetData sheetId="32807">
        <row r="9">
          <cell r="A9" t="str">
            <v>A</v>
          </cell>
        </row>
      </sheetData>
      <sheetData sheetId="32808">
        <row r="9">
          <cell r="A9" t="str">
            <v>A</v>
          </cell>
        </row>
      </sheetData>
      <sheetData sheetId="32809">
        <row r="9">
          <cell r="A9" t="str">
            <v>A</v>
          </cell>
        </row>
      </sheetData>
      <sheetData sheetId="32810">
        <row r="9">
          <cell r="A9" t="str">
            <v>A</v>
          </cell>
        </row>
      </sheetData>
      <sheetData sheetId="32811">
        <row r="9">
          <cell r="A9" t="str">
            <v>A</v>
          </cell>
        </row>
      </sheetData>
      <sheetData sheetId="32812">
        <row r="9">
          <cell r="A9" t="str">
            <v>A</v>
          </cell>
        </row>
      </sheetData>
      <sheetData sheetId="32813">
        <row r="9">
          <cell r="A9" t="str">
            <v>A</v>
          </cell>
        </row>
      </sheetData>
      <sheetData sheetId="32814">
        <row r="9">
          <cell r="A9" t="str">
            <v>A</v>
          </cell>
        </row>
      </sheetData>
      <sheetData sheetId="32815">
        <row r="9">
          <cell r="A9" t="str">
            <v>A</v>
          </cell>
        </row>
      </sheetData>
      <sheetData sheetId="32816">
        <row r="9">
          <cell r="A9" t="str">
            <v>A</v>
          </cell>
        </row>
      </sheetData>
      <sheetData sheetId="32817">
        <row r="9">
          <cell r="A9" t="str">
            <v>A</v>
          </cell>
        </row>
      </sheetData>
      <sheetData sheetId="32818">
        <row r="9">
          <cell r="A9" t="str">
            <v>A</v>
          </cell>
        </row>
      </sheetData>
      <sheetData sheetId="32819">
        <row r="9">
          <cell r="A9" t="str">
            <v>A</v>
          </cell>
        </row>
      </sheetData>
      <sheetData sheetId="32820">
        <row r="9">
          <cell r="A9" t="str">
            <v>A</v>
          </cell>
        </row>
      </sheetData>
      <sheetData sheetId="32821">
        <row r="9">
          <cell r="A9" t="str">
            <v>A</v>
          </cell>
        </row>
      </sheetData>
      <sheetData sheetId="32822">
        <row r="9">
          <cell r="A9" t="str">
            <v>A</v>
          </cell>
        </row>
      </sheetData>
      <sheetData sheetId="32823">
        <row r="9">
          <cell r="A9" t="str">
            <v>A</v>
          </cell>
        </row>
      </sheetData>
      <sheetData sheetId="32824">
        <row r="9">
          <cell r="A9" t="str">
            <v>A</v>
          </cell>
        </row>
      </sheetData>
      <sheetData sheetId="32825">
        <row r="9">
          <cell r="A9" t="str">
            <v>A</v>
          </cell>
        </row>
      </sheetData>
      <sheetData sheetId="32826">
        <row r="9">
          <cell r="A9" t="str">
            <v>A</v>
          </cell>
        </row>
      </sheetData>
      <sheetData sheetId="32827">
        <row r="9">
          <cell r="A9" t="str">
            <v>A</v>
          </cell>
        </row>
      </sheetData>
      <sheetData sheetId="32828">
        <row r="9">
          <cell r="A9" t="str">
            <v>A</v>
          </cell>
        </row>
      </sheetData>
      <sheetData sheetId="32829">
        <row r="9">
          <cell r="A9" t="str">
            <v>A</v>
          </cell>
        </row>
      </sheetData>
      <sheetData sheetId="32830">
        <row r="9">
          <cell r="A9" t="str">
            <v>A</v>
          </cell>
        </row>
      </sheetData>
      <sheetData sheetId="32831">
        <row r="9">
          <cell r="A9" t="str">
            <v>A</v>
          </cell>
        </row>
      </sheetData>
      <sheetData sheetId="32832">
        <row r="9">
          <cell r="A9" t="str">
            <v>A</v>
          </cell>
        </row>
      </sheetData>
      <sheetData sheetId="32833">
        <row r="9">
          <cell r="A9" t="str">
            <v>A</v>
          </cell>
        </row>
      </sheetData>
      <sheetData sheetId="32834">
        <row r="9">
          <cell r="A9" t="str">
            <v>A</v>
          </cell>
        </row>
      </sheetData>
      <sheetData sheetId="32835">
        <row r="9">
          <cell r="A9" t="str">
            <v>A</v>
          </cell>
        </row>
      </sheetData>
      <sheetData sheetId="32836">
        <row r="9">
          <cell r="A9" t="str">
            <v>A</v>
          </cell>
        </row>
      </sheetData>
      <sheetData sheetId="32837">
        <row r="9">
          <cell r="A9" t="str">
            <v>A</v>
          </cell>
        </row>
      </sheetData>
      <sheetData sheetId="32838">
        <row r="9">
          <cell r="A9" t="str">
            <v>A</v>
          </cell>
        </row>
      </sheetData>
      <sheetData sheetId="32839">
        <row r="9">
          <cell r="A9" t="str">
            <v>A</v>
          </cell>
        </row>
      </sheetData>
      <sheetData sheetId="32840">
        <row r="9">
          <cell r="A9" t="str">
            <v>A</v>
          </cell>
        </row>
      </sheetData>
      <sheetData sheetId="32841">
        <row r="9">
          <cell r="A9" t="str">
            <v>A</v>
          </cell>
        </row>
      </sheetData>
      <sheetData sheetId="32842">
        <row r="9">
          <cell r="A9" t="str">
            <v>A</v>
          </cell>
        </row>
      </sheetData>
      <sheetData sheetId="32843">
        <row r="9">
          <cell r="A9" t="str">
            <v>A</v>
          </cell>
        </row>
      </sheetData>
      <sheetData sheetId="32844">
        <row r="9">
          <cell r="A9" t="str">
            <v>A</v>
          </cell>
        </row>
      </sheetData>
      <sheetData sheetId="32845">
        <row r="9">
          <cell r="A9" t="str">
            <v>A</v>
          </cell>
        </row>
      </sheetData>
      <sheetData sheetId="32846">
        <row r="9">
          <cell r="A9" t="str">
            <v>A</v>
          </cell>
        </row>
      </sheetData>
      <sheetData sheetId="32847">
        <row r="9">
          <cell r="A9" t="str">
            <v>A</v>
          </cell>
        </row>
      </sheetData>
      <sheetData sheetId="32848">
        <row r="9">
          <cell r="A9" t="str">
            <v>A</v>
          </cell>
        </row>
      </sheetData>
      <sheetData sheetId="32849">
        <row r="9">
          <cell r="A9" t="str">
            <v>A</v>
          </cell>
        </row>
      </sheetData>
      <sheetData sheetId="32850">
        <row r="9">
          <cell r="A9" t="str">
            <v>A</v>
          </cell>
        </row>
      </sheetData>
      <sheetData sheetId="32851">
        <row r="9">
          <cell r="A9" t="str">
            <v>A</v>
          </cell>
        </row>
      </sheetData>
      <sheetData sheetId="32852">
        <row r="9">
          <cell r="A9" t="str">
            <v>A</v>
          </cell>
        </row>
      </sheetData>
      <sheetData sheetId="32853">
        <row r="9">
          <cell r="A9" t="str">
            <v>A</v>
          </cell>
        </row>
      </sheetData>
      <sheetData sheetId="32854">
        <row r="9">
          <cell r="A9" t="str">
            <v>A</v>
          </cell>
        </row>
      </sheetData>
      <sheetData sheetId="32855">
        <row r="9">
          <cell r="A9" t="str">
            <v>A</v>
          </cell>
        </row>
      </sheetData>
      <sheetData sheetId="32856">
        <row r="9">
          <cell r="A9" t="str">
            <v>A</v>
          </cell>
        </row>
      </sheetData>
      <sheetData sheetId="32857">
        <row r="9">
          <cell r="A9" t="str">
            <v>A</v>
          </cell>
        </row>
      </sheetData>
      <sheetData sheetId="32858">
        <row r="9">
          <cell r="A9" t="str">
            <v>A</v>
          </cell>
        </row>
      </sheetData>
      <sheetData sheetId="32859">
        <row r="9">
          <cell r="A9" t="str">
            <v>A</v>
          </cell>
        </row>
      </sheetData>
      <sheetData sheetId="32860">
        <row r="9">
          <cell r="A9" t="str">
            <v>A</v>
          </cell>
        </row>
      </sheetData>
      <sheetData sheetId="32861">
        <row r="9">
          <cell r="A9" t="str">
            <v>A</v>
          </cell>
        </row>
      </sheetData>
      <sheetData sheetId="32862">
        <row r="9">
          <cell r="A9" t="str">
            <v>A</v>
          </cell>
        </row>
      </sheetData>
      <sheetData sheetId="32863">
        <row r="9">
          <cell r="A9" t="str">
            <v>A</v>
          </cell>
        </row>
      </sheetData>
      <sheetData sheetId="32864">
        <row r="9">
          <cell r="A9" t="str">
            <v>A</v>
          </cell>
        </row>
      </sheetData>
      <sheetData sheetId="32865">
        <row r="9">
          <cell r="A9" t="str">
            <v>A</v>
          </cell>
        </row>
      </sheetData>
      <sheetData sheetId="32866">
        <row r="9">
          <cell r="A9" t="str">
            <v>A</v>
          </cell>
        </row>
      </sheetData>
      <sheetData sheetId="32867">
        <row r="9">
          <cell r="A9" t="str">
            <v>A</v>
          </cell>
        </row>
      </sheetData>
      <sheetData sheetId="32868">
        <row r="9">
          <cell r="A9" t="str">
            <v>A</v>
          </cell>
        </row>
      </sheetData>
      <sheetData sheetId="32869">
        <row r="9">
          <cell r="A9" t="str">
            <v>A</v>
          </cell>
        </row>
      </sheetData>
      <sheetData sheetId="32870">
        <row r="9">
          <cell r="A9" t="str">
            <v>A</v>
          </cell>
        </row>
      </sheetData>
      <sheetData sheetId="32871">
        <row r="9">
          <cell r="A9" t="str">
            <v>A</v>
          </cell>
        </row>
      </sheetData>
      <sheetData sheetId="32872">
        <row r="9">
          <cell r="A9" t="str">
            <v>A</v>
          </cell>
        </row>
      </sheetData>
      <sheetData sheetId="32873">
        <row r="9">
          <cell r="A9" t="str">
            <v>A</v>
          </cell>
        </row>
      </sheetData>
      <sheetData sheetId="32874">
        <row r="9">
          <cell r="A9" t="str">
            <v>A</v>
          </cell>
        </row>
      </sheetData>
      <sheetData sheetId="32875">
        <row r="9">
          <cell r="A9" t="str">
            <v>A</v>
          </cell>
        </row>
      </sheetData>
      <sheetData sheetId="32876">
        <row r="9">
          <cell r="A9" t="str">
            <v>A</v>
          </cell>
        </row>
      </sheetData>
      <sheetData sheetId="32877">
        <row r="9">
          <cell r="A9" t="str">
            <v>A</v>
          </cell>
        </row>
      </sheetData>
      <sheetData sheetId="32878">
        <row r="9">
          <cell r="A9" t="str">
            <v>A</v>
          </cell>
        </row>
      </sheetData>
      <sheetData sheetId="32879">
        <row r="9">
          <cell r="A9" t="str">
            <v>A</v>
          </cell>
        </row>
      </sheetData>
      <sheetData sheetId="32880">
        <row r="9">
          <cell r="A9" t="str">
            <v>A</v>
          </cell>
        </row>
      </sheetData>
      <sheetData sheetId="32881">
        <row r="9">
          <cell r="A9" t="str">
            <v>A</v>
          </cell>
        </row>
      </sheetData>
      <sheetData sheetId="32882">
        <row r="9">
          <cell r="A9" t="str">
            <v>A</v>
          </cell>
        </row>
      </sheetData>
      <sheetData sheetId="32883">
        <row r="9">
          <cell r="A9" t="str">
            <v>A</v>
          </cell>
        </row>
      </sheetData>
      <sheetData sheetId="32884">
        <row r="9">
          <cell r="A9" t="str">
            <v>A</v>
          </cell>
        </row>
      </sheetData>
      <sheetData sheetId="32885">
        <row r="9">
          <cell r="A9" t="str">
            <v>A</v>
          </cell>
        </row>
      </sheetData>
      <sheetData sheetId="32886">
        <row r="9">
          <cell r="A9" t="str">
            <v>A</v>
          </cell>
        </row>
      </sheetData>
      <sheetData sheetId="32887">
        <row r="9">
          <cell r="A9" t="str">
            <v>A</v>
          </cell>
        </row>
      </sheetData>
      <sheetData sheetId="32888">
        <row r="9">
          <cell r="A9" t="str">
            <v>A</v>
          </cell>
        </row>
      </sheetData>
      <sheetData sheetId="32889">
        <row r="9">
          <cell r="A9" t="str">
            <v>A</v>
          </cell>
        </row>
      </sheetData>
      <sheetData sheetId="32890">
        <row r="9">
          <cell r="A9" t="str">
            <v>A</v>
          </cell>
        </row>
      </sheetData>
      <sheetData sheetId="32891">
        <row r="9">
          <cell r="A9" t="str">
            <v>A</v>
          </cell>
        </row>
      </sheetData>
      <sheetData sheetId="32892">
        <row r="9">
          <cell r="A9" t="str">
            <v>A</v>
          </cell>
        </row>
      </sheetData>
      <sheetData sheetId="32893">
        <row r="9">
          <cell r="A9" t="str">
            <v>A</v>
          </cell>
        </row>
      </sheetData>
      <sheetData sheetId="32894">
        <row r="9">
          <cell r="A9" t="str">
            <v>A</v>
          </cell>
        </row>
      </sheetData>
      <sheetData sheetId="32895">
        <row r="9">
          <cell r="A9" t="str">
            <v>A</v>
          </cell>
        </row>
      </sheetData>
      <sheetData sheetId="32896">
        <row r="9">
          <cell r="A9" t="str">
            <v>A</v>
          </cell>
        </row>
      </sheetData>
      <sheetData sheetId="32897">
        <row r="9">
          <cell r="A9" t="str">
            <v>A</v>
          </cell>
        </row>
      </sheetData>
      <sheetData sheetId="32898">
        <row r="9">
          <cell r="A9" t="str">
            <v>A</v>
          </cell>
        </row>
      </sheetData>
      <sheetData sheetId="32899">
        <row r="9">
          <cell r="A9" t="str">
            <v>A</v>
          </cell>
        </row>
      </sheetData>
      <sheetData sheetId="32900">
        <row r="9">
          <cell r="A9" t="str">
            <v>A</v>
          </cell>
        </row>
      </sheetData>
      <sheetData sheetId="32901">
        <row r="9">
          <cell r="A9" t="str">
            <v>A</v>
          </cell>
        </row>
      </sheetData>
      <sheetData sheetId="32902">
        <row r="9">
          <cell r="A9" t="str">
            <v>A</v>
          </cell>
        </row>
      </sheetData>
      <sheetData sheetId="32903">
        <row r="9">
          <cell r="A9" t="str">
            <v>A</v>
          </cell>
        </row>
      </sheetData>
      <sheetData sheetId="32904">
        <row r="9">
          <cell r="A9" t="str">
            <v>A</v>
          </cell>
        </row>
      </sheetData>
      <sheetData sheetId="32905">
        <row r="9">
          <cell r="A9" t="str">
            <v>A</v>
          </cell>
        </row>
      </sheetData>
      <sheetData sheetId="32906">
        <row r="9">
          <cell r="A9" t="str">
            <v>A</v>
          </cell>
        </row>
      </sheetData>
      <sheetData sheetId="32907">
        <row r="9">
          <cell r="A9" t="str">
            <v>A</v>
          </cell>
        </row>
      </sheetData>
      <sheetData sheetId="32908">
        <row r="9">
          <cell r="A9" t="str">
            <v>A</v>
          </cell>
        </row>
      </sheetData>
      <sheetData sheetId="32909">
        <row r="9">
          <cell r="A9" t="str">
            <v>A</v>
          </cell>
        </row>
      </sheetData>
      <sheetData sheetId="32910">
        <row r="9">
          <cell r="A9" t="str">
            <v>A</v>
          </cell>
        </row>
      </sheetData>
      <sheetData sheetId="32911">
        <row r="9">
          <cell r="A9" t="str">
            <v>A</v>
          </cell>
        </row>
      </sheetData>
      <sheetData sheetId="32912">
        <row r="9">
          <cell r="A9" t="str">
            <v>A</v>
          </cell>
        </row>
      </sheetData>
      <sheetData sheetId="32913">
        <row r="9">
          <cell r="A9" t="str">
            <v>A</v>
          </cell>
        </row>
      </sheetData>
      <sheetData sheetId="32914">
        <row r="9">
          <cell r="A9" t="str">
            <v>A</v>
          </cell>
        </row>
      </sheetData>
      <sheetData sheetId="32915">
        <row r="9">
          <cell r="A9" t="str">
            <v>A</v>
          </cell>
        </row>
      </sheetData>
      <sheetData sheetId="32916">
        <row r="9">
          <cell r="A9" t="str">
            <v>A</v>
          </cell>
        </row>
      </sheetData>
      <sheetData sheetId="32917">
        <row r="9">
          <cell r="A9" t="str">
            <v>A</v>
          </cell>
        </row>
      </sheetData>
      <sheetData sheetId="32918">
        <row r="9">
          <cell r="A9" t="str">
            <v>A</v>
          </cell>
        </row>
      </sheetData>
      <sheetData sheetId="32919">
        <row r="9">
          <cell r="A9" t="str">
            <v>A</v>
          </cell>
        </row>
      </sheetData>
      <sheetData sheetId="32920">
        <row r="9">
          <cell r="A9" t="str">
            <v>A</v>
          </cell>
        </row>
      </sheetData>
      <sheetData sheetId="32921">
        <row r="9">
          <cell r="A9" t="str">
            <v>A</v>
          </cell>
        </row>
      </sheetData>
      <sheetData sheetId="32922">
        <row r="9">
          <cell r="A9" t="str">
            <v>A</v>
          </cell>
        </row>
      </sheetData>
      <sheetData sheetId="32923">
        <row r="9">
          <cell r="A9" t="str">
            <v>A</v>
          </cell>
        </row>
      </sheetData>
      <sheetData sheetId="32924">
        <row r="9">
          <cell r="A9" t="str">
            <v>A</v>
          </cell>
        </row>
      </sheetData>
      <sheetData sheetId="32925">
        <row r="9">
          <cell r="A9" t="str">
            <v>A</v>
          </cell>
        </row>
      </sheetData>
      <sheetData sheetId="32926">
        <row r="9">
          <cell r="A9" t="str">
            <v>A</v>
          </cell>
        </row>
      </sheetData>
      <sheetData sheetId="32927">
        <row r="9">
          <cell r="A9" t="str">
            <v>A</v>
          </cell>
        </row>
      </sheetData>
      <sheetData sheetId="32928">
        <row r="9">
          <cell r="A9" t="str">
            <v>A</v>
          </cell>
        </row>
      </sheetData>
      <sheetData sheetId="32929">
        <row r="9">
          <cell r="A9" t="str">
            <v>A</v>
          </cell>
        </row>
      </sheetData>
      <sheetData sheetId="32930">
        <row r="9">
          <cell r="A9" t="str">
            <v>A</v>
          </cell>
        </row>
      </sheetData>
      <sheetData sheetId="32931">
        <row r="9">
          <cell r="A9" t="str">
            <v>A</v>
          </cell>
        </row>
      </sheetData>
      <sheetData sheetId="32932">
        <row r="9">
          <cell r="A9" t="str">
            <v>A</v>
          </cell>
        </row>
      </sheetData>
      <sheetData sheetId="32933">
        <row r="9">
          <cell r="A9" t="str">
            <v>A</v>
          </cell>
        </row>
      </sheetData>
      <sheetData sheetId="32934">
        <row r="9">
          <cell r="A9" t="str">
            <v>A</v>
          </cell>
        </row>
      </sheetData>
      <sheetData sheetId="32935">
        <row r="9">
          <cell r="A9" t="str">
            <v>A</v>
          </cell>
        </row>
      </sheetData>
      <sheetData sheetId="32936">
        <row r="9">
          <cell r="A9" t="str">
            <v>A</v>
          </cell>
        </row>
      </sheetData>
      <sheetData sheetId="32937">
        <row r="9">
          <cell r="A9" t="str">
            <v>A</v>
          </cell>
        </row>
      </sheetData>
      <sheetData sheetId="32938">
        <row r="9">
          <cell r="A9" t="str">
            <v>A</v>
          </cell>
        </row>
      </sheetData>
      <sheetData sheetId="32939">
        <row r="9">
          <cell r="A9" t="str">
            <v>A</v>
          </cell>
        </row>
      </sheetData>
      <sheetData sheetId="32940">
        <row r="9">
          <cell r="A9" t="str">
            <v>A</v>
          </cell>
        </row>
      </sheetData>
      <sheetData sheetId="32941">
        <row r="9">
          <cell r="A9" t="str">
            <v>A</v>
          </cell>
        </row>
      </sheetData>
      <sheetData sheetId="32942">
        <row r="9">
          <cell r="A9" t="str">
            <v>A</v>
          </cell>
        </row>
      </sheetData>
      <sheetData sheetId="32943">
        <row r="9">
          <cell r="A9" t="str">
            <v>A</v>
          </cell>
        </row>
      </sheetData>
      <sheetData sheetId="32944">
        <row r="9">
          <cell r="A9" t="str">
            <v>A</v>
          </cell>
        </row>
      </sheetData>
      <sheetData sheetId="32945">
        <row r="9">
          <cell r="A9" t="str">
            <v>A</v>
          </cell>
        </row>
      </sheetData>
      <sheetData sheetId="32946">
        <row r="9">
          <cell r="A9" t="str">
            <v>A</v>
          </cell>
        </row>
      </sheetData>
      <sheetData sheetId="32947">
        <row r="9">
          <cell r="A9" t="str">
            <v>A</v>
          </cell>
        </row>
      </sheetData>
      <sheetData sheetId="32948">
        <row r="9">
          <cell r="A9" t="str">
            <v>A</v>
          </cell>
        </row>
      </sheetData>
      <sheetData sheetId="32949">
        <row r="9">
          <cell r="A9" t="str">
            <v>A</v>
          </cell>
        </row>
      </sheetData>
      <sheetData sheetId="32950">
        <row r="9">
          <cell r="A9" t="str">
            <v>A</v>
          </cell>
        </row>
      </sheetData>
      <sheetData sheetId="32951">
        <row r="9">
          <cell r="A9" t="str">
            <v>A</v>
          </cell>
        </row>
      </sheetData>
      <sheetData sheetId="32952">
        <row r="9">
          <cell r="A9" t="str">
            <v>A</v>
          </cell>
        </row>
      </sheetData>
      <sheetData sheetId="32953">
        <row r="9">
          <cell r="A9" t="str">
            <v>A</v>
          </cell>
        </row>
      </sheetData>
      <sheetData sheetId="32954">
        <row r="9">
          <cell r="A9" t="str">
            <v>A</v>
          </cell>
        </row>
      </sheetData>
      <sheetData sheetId="32955">
        <row r="9">
          <cell r="A9" t="str">
            <v>A</v>
          </cell>
        </row>
      </sheetData>
      <sheetData sheetId="32956">
        <row r="9">
          <cell r="A9" t="str">
            <v>A</v>
          </cell>
        </row>
      </sheetData>
      <sheetData sheetId="32957">
        <row r="9">
          <cell r="A9" t="str">
            <v>A</v>
          </cell>
        </row>
      </sheetData>
      <sheetData sheetId="32958">
        <row r="9">
          <cell r="A9" t="str">
            <v>A</v>
          </cell>
        </row>
      </sheetData>
      <sheetData sheetId="32959">
        <row r="9">
          <cell r="A9" t="str">
            <v>A</v>
          </cell>
        </row>
      </sheetData>
      <sheetData sheetId="32960">
        <row r="9">
          <cell r="A9" t="str">
            <v>A</v>
          </cell>
        </row>
      </sheetData>
      <sheetData sheetId="32961">
        <row r="9">
          <cell r="A9" t="str">
            <v>A</v>
          </cell>
        </row>
      </sheetData>
      <sheetData sheetId="32962">
        <row r="9">
          <cell r="A9" t="str">
            <v>A</v>
          </cell>
        </row>
      </sheetData>
      <sheetData sheetId="32963">
        <row r="9">
          <cell r="A9" t="str">
            <v>A</v>
          </cell>
        </row>
      </sheetData>
      <sheetData sheetId="32964">
        <row r="9">
          <cell r="A9" t="str">
            <v>A</v>
          </cell>
        </row>
      </sheetData>
      <sheetData sheetId="32965">
        <row r="9">
          <cell r="A9" t="str">
            <v>A</v>
          </cell>
        </row>
      </sheetData>
      <sheetData sheetId="32966">
        <row r="9">
          <cell r="A9" t="str">
            <v>A</v>
          </cell>
        </row>
      </sheetData>
      <sheetData sheetId="32967">
        <row r="9">
          <cell r="A9" t="str">
            <v>A</v>
          </cell>
        </row>
      </sheetData>
      <sheetData sheetId="32968">
        <row r="9">
          <cell r="A9" t="str">
            <v>A</v>
          </cell>
        </row>
      </sheetData>
      <sheetData sheetId="32969">
        <row r="9">
          <cell r="A9" t="str">
            <v>A</v>
          </cell>
        </row>
      </sheetData>
      <sheetData sheetId="32970">
        <row r="9">
          <cell r="A9" t="str">
            <v>A</v>
          </cell>
        </row>
      </sheetData>
      <sheetData sheetId="32971">
        <row r="9">
          <cell r="A9" t="str">
            <v>A</v>
          </cell>
        </row>
      </sheetData>
      <sheetData sheetId="32972">
        <row r="9">
          <cell r="A9" t="str">
            <v>A</v>
          </cell>
        </row>
      </sheetData>
      <sheetData sheetId="32973">
        <row r="9">
          <cell r="A9" t="str">
            <v>A</v>
          </cell>
        </row>
      </sheetData>
      <sheetData sheetId="32974">
        <row r="9">
          <cell r="A9" t="str">
            <v>A</v>
          </cell>
        </row>
      </sheetData>
      <sheetData sheetId="32975">
        <row r="9">
          <cell r="A9" t="str">
            <v>A</v>
          </cell>
        </row>
      </sheetData>
      <sheetData sheetId="32976">
        <row r="9">
          <cell r="A9" t="str">
            <v>A</v>
          </cell>
        </row>
      </sheetData>
      <sheetData sheetId="32977">
        <row r="9">
          <cell r="A9" t="str">
            <v>A</v>
          </cell>
        </row>
      </sheetData>
      <sheetData sheetId="32978">
        <row r="9">
          <cell r="A9" t="str">
            <v>A</v>
          </cell>
        </row>
      </sheetData>
      <sheetData sheetId="32979">
        <row r="9">
          <cell r="A9" t="str">
            <v>A</v>
          </cell>
        </row>
      </sheetData>
      <sheetData sheetId="32980">
        <row r="9">
          <cell r="A9" t="str">
            <v>A</v>
          </cell>
        </row>
      </sheetData>
      <sheetData sheetId="32981">
        <row r="9">
          <cell r="A9" t="str">
            <v>A</v>
          </cell>
        </row>
      </sheetData>
      <sheetData sheetId="32982">
        <row r="9">
          <cell r="A9" t="str">
            <v>A</v>
          </cell>
        </row>
      </sheetData>
      <sheetData sheetId="32983">
        <row r="9">
          <cell r="A9" t="str">
            <v>A</v>
          </cell>
        </row>
      </sheetData>
      <sheetData sheetId="32984">
        <row r="9">
          <cell r="A9" t="str">
            <v>A</v>
          </cell>
        </row>
      </sheetData>
      <sheetData sheetId="32985">
        <row r="9">
          <cell r="A9" t="str">
            <v>A</v>
          </cell>
        </row>
      </sheetData>
      <sheetData sheetId="32986">
        <row r="9">
          <cell r="A9" t="str">
            <v>A</v>
          </cell>
        </row>
      </sheetData>
      <sheetData sheetId="32987">
        <row r="9">
          <cell r="A9" t="str">
            <v>A</v>
          </cell>
        </row>
      </sheetData>
      <sheetData sheetId="32988">
        <row r="9">
          <cell r="A9" t="str">
            <v>A</v>
          </cell>
        </row>
      </sheetData>
      <sheetData sheetId="32989">
        <row r="9">
          <cell r="A9" t="str">
            <v>A</v>
          </cell>
        </row>
      </sheetData>
      <sheetData sheetId="32990">
        <row r="9">
          <cell r="A9" t="str">
            <v>A</v>
          </cell>
        </row>
      </sheetData>
      <sheetData sheetId="32991">
        <row r="9">
          <cell r="A9" t="str">
            <v>A</v>
          </cell>
        </row>
      </sheetData>
      <sheetData sheetId="32992">
        <row r="9">
          <cell r="A9" t="str">
            <v>A</v>
          </cell>
        </row>
      </sheetData>
      <sheetData sheetId="32993">
        <row r="9">
          <cell r="A9" t="str">
            <v>A</v>
          </cell>
        </row>
      </sheetData>
      <sheetData sheetId="32994">
        <row r="9">
          <cell r="A9" t="str">
            <v>A</v>
          </cell>
        </row>
      </sheetData>
      <sheetData sheetId="32995">
        <row r="9">
          <cell r="A9" t="str">
            <v>A</v>
          </cell>
        </row>
      </sheetData>
      <sheetData sheetId="32996">
        <row r="9">
          <cell r="A9" t="str">
            <v>A</v>
          </cell>
        </row>
      </sheetData>
      <sheetData sheetId="32997">
        <row r="9">
          <cell r="A9" t="str">
            <v>A</v>
          </cell>
        </row>
      </sheetData>
      <sheetData sheetId="32998">
        <row r="9">
          <cell r="A9" t="str">
            <v>A</v>
          </cell>
        </row>
      </sheetData>
      <sheetData sheetId="32999">
        <row r="9">
          <cell r="A9" t="str">
            <v>A</v>
          </cell>
        </row>
      </sheetData>
      <sheetData sheetId="33000">
        <row r="9">
          <cell r="A9" t="str">
            <v>A</v>
          </cell>
        </row>
      </sheetData>
      <sheetData sheetId="33001">
        <row r="9">
          <cell r="A9" t="str">
            <v>A</v>
          </cell>
        </row>
      </sheetData>
      <sheetData sheetId="33002">
        <row r="9">
          <cell r="A9" t="str">
            <v>A</v>
          </cell>
        </row>
      </sheetData>
      <sheetData sheetId="33003">
        <row r="9">
          <cell r="A9" t="str">
            <v>A</v>
          </cell>
        </row>
      </sheetData>
      <sheetData sheetId="33004">
        <row r="9">
          <cell r="A9" t="str">
            <v>A</v>
          </cell>
        </row>
      </sheetData>
      <sheetData sheetId="33005">
        <row r="9">
          <cell r="A9" t="str">
            <v>A</v>
          </cell>
        </row>
      </sheetData>
      <sheetData sheetId="33006">
        <row r="9">
          <cell r="A9" t="str">
            <v>A</v>
          </cell>
        </row>
      </sheetData>
      <sheetData sheetId="33007">
        <row r="9">
          <cell r="A9" t="str">
            <v>A</v>
          </cell>
        </row>
      </sheetData>
      <sheetData sheetId="33008">
        <row r="9">
          <cell r="A9" t="str">
            <v>A</v>
          </cell>
        </row>
      </sheetData>
      <sheetData sheetId="33009">
        <row r="9">
          <cell r="A9" t="str">
            <v>A</v>
          </cell>
        </row>
      </sheetData>
      <sheetData sheetId="33010">
        <row r="9">
          <cell r="A9" t="str">
            <v>A</v>
          </cell>
        </row>
      </sheetData>
      <sheetData sheetId="33011">
        <row r="9">
          <cell r="A9" t="str">
            <v>A</v>
          </cell>
        </row>
      </sheetData>
      <sheetData sheetId="33012">
        <row r="9">
          <cell r="A9" t="str">
            <v>A</v>
          </cell>
        </row>
      </sheetData>
      <sheetData sheetId="33013">
        <row r="9">
          <cell r="A9" t="str">
            <v>A</v>
          </cell>
        </row>
      </sheetData>
      <sheetData sheetId="33014">
        <row r="9">
          <cell r="A9" t="str">
            <v>A</v>
          </cell>
        </row>
      </sheetData>
      <sheetData sheetId="33015">
        <row r="9">
          <cell r="A9" t="str">
            <v>A</v>
          </cell>
        </row>
      </sheetData>
      <sheetData sheetId="33016">
        <row r="9">
          <cell r="A9" t="str">
            <v>A</v>
          </cell>
        </row>
      </sheetData>
      <sheetData sheetId="33017">
        <row r="9">
          <cell r="A9" t="str">
            <v>A</v>
          </cell>
        </row>
      </sheetData>
      <sheetData sheetId="33018">
        <row r="9">
          <cell r="A9" t="str">
            <v>A</v>
          </cell>
        </row>
      </sheetData>
      <sheetData sheetId="33019">
        <row r="9">
          <cell r="A9" t="str">
            <v>A</v>
          </cell>
        </row>
      </sheetData>
      <sheetData sheetId="33020">
        <row r="9">
          <cell r="A9" t="str">
            <v>A</v>
          </cell>
        </row>
      </sheetData>
      <sheetData sheetId="33021">
        <row r="9">
          <cell r="A9" t="str">
            <v>A</v>
          </cell>
        </row>
      </sheetData>
      <sheetData sheetId="33022">
        <row r="9">
          <cell r="A9" t="str">
            <v>A</v>
          </cell>
        </row>
      </sheetData>
      <sheetData sheetId="33023">
        <row r="9">
          <cell r="A9" t="str">
            <v>A</v>
          </cell>
        </row>
      </sheetData>
      <sheetData sheetId="33024">
        <row r="9">
          <cell r="A9" t="str">
            <v>A</v>
          </cell>
        </row>
      </sheetData>
      <sheetData sheetId="33025">
        <row r="9">
          <cell r="A9" t="str">
            <v>A</v>
          </cell>
        </row>
      </sheetData>
      <sheetData sheetId="33026">
        <row r="9">
          <cell r="A9" t="str">
            <v>A</v>
          </cell>
        </row>
      </sheetData>
      <sheetData sheetId="33027">
        <row r="9">
          <cell r="A9" t="str">
            <v>A</v>
          </cell>
        </row>
      </sheetData>
      <sheetData sheetId="33028">
        <row r="9">
          <cell r="A9" t="str">
            <v>A</v>
          </cell>
        </row>
      </sheetData>
      <sheetData sheetId="33029">
        <row r="9">
          <cell r="A9" t="str">
            <v>A</v>
          </cell>
        </row>
      </sheetData>
      <sheetData sheetId="33030">
        <row r="9">
          <cell r="A9" t="str">
            <v>A</v>
          </cell>
        </row>
      </sheetData>
      <sheetData sheetId="33031">
        <row r="9">
          <cell r="A9" t="str">
            <v>A</v>
          </cell>
        </row>
      </sheetData>
      <sheetData sheetId="33032">
        <row r="9">
          <cell r="A9" t="str">
            <v>A</v>
          </cell>
        </row>
      </sheetData>
      <sheetData sheetId="33033">
        <row r="9">
          <cell r="A9" t="str">
            <v>A</v>
          </cell>
        </row>
      </sheetData>
      <sheetData sheetId="33034">
        <row r="9">
          <cell r="A9" t="str">
            <v>A</v>
          </cell>
        </row>
      </sheetData>
      <sheetData sheetId="33035">
        <row r="9">
          <cell r="A9" t="str">
            <v>A</v>
          </cell>
        </row>
      </sheetData>
      <sheetData sheetId="33036">
        <row r="9">
          <cell r="A9" t="str">
            <v>A</v>
          </cell>
        </row>
      </sheetData>
      <sheetData sheetId="33037">
        <row r="9">
          <cell r="A9" t="str">
            <v>A</v>
          </cell>
        </row>
      </sheetData>
      <sheetData sheetId="33038">
        <row r="9">
          <cell r="A9" t="str">
            <v>A</v>
          </cell>
        </row>
      </sheetData>
      <sheetData sheetId="33039">
        <row r="9">
          <cell r="A9" t="str">
            <v>A</v>
          </cell>
        </row>
      </sheetData>
      <sheetData sheetId="33040">
        <row r="9">
          <cell r="A9" t="str">
            <v>A</v>
          </cell>
        </row>
      </sheetData>
      <sheetData sheetId="33041">
        <row r="9">
          <cell r="A9" t="str">
            <v>A</v>
          </cell>
        </row>
      </sheetData>
      <sheetData sheetId="33042">
        <row r="9">
          <cell r="A9" t="str">
            <v>A</v>
          </cell>
        </row>
      </sheetData>
      <sheetData sheetId="33043">
        <row r="9">
          <cell r="A9" t="str">
            <v>A</v>
          </cell>
        </row>
      </sheetData>
      <sheetData sheetId="33044">
        <row r="9">
          <cell r="A9" t="str">
            <v>A</v>
          </cell>
        </row>
      </sheetData>
      <sheetData sheetId="33045">
        <row r="9">
          <cell r="A9" t="str">
            <v>A</v>
          </cell>
        </row>
      </sheetData>
      <sheetData sheetId="33046">
        <row r="9">
          <cell r="A9" t="str">
            <v>A</v>
          </cell>
        </row>
      </sheetData>
      <sheetData sheetId="33047">
        <row r="9">
          <cell r="A9" t="str">
            <v>A</v>
          </cell>
        </row>
      </sheetData>
      <sheetData sheetId="33048">
        <row r="9">
          <cell r="A9" t="str">
            <v>A</v>
          </cell>
        </row>
      </sheetData>
      <sheetData sheetId="33049">
        <row r="9">
          <cell r="A9" t="str">
            <v>A</v>
          </cell>
        </row>
      </sheetData>
      <sheetData sheetId="33050">
        <row r="9">
          <cell r="A9" t="str">
            <v>A</v>
          </cell>
        </row>
      </sheetData>
      <sheetData sheetId="33051">
        <row r="9">
          <cell r="A9" t="str">
            <v>A</v>
          </cell>
        </row>
      </sheetData>
      <sheetData sheetId="33052">
        <row r="9">
          <cell r="A9" t="str">
            <v>A</v>
          </cell>
        </row>
      </sheetData>
      <sheetData sheetId="33053">
        <row r="9">
          <cell r="A9" t="str">
            <v>A</v>
          </cell>
        </row>
      </sheetData>
      <sheetData sheetId="33054">
        <row r="9">
          <cell r="A9" t="str">
            <v>A</v>
          </cell>
        </row>
      </sheetData>
      <sheetData sheetId="33055">
        <row r="9">
          <cell r="A9" t="str">
            <v>A</v>
          </cell>
        </row>
      </sheetData>
      <sheetData sheetId="33056">
        <row r="9">
          <cell r="A9" t="str">
            <v>A</v>
          </cell>
        </row>
      </sheetData>
      <sheetData sheetId="33057">
        <row r="9">
          <cell r="A9" t="str">
            <v>A</v>
          </cell>
        </row>
      </sheetData>
      <sheetData sheetId="33058">
        <row r="9">
          <cell r="A9" t="str">
            <v>A</v>
          </cell>
        </row>
      </sheetData>
      <sheetData sheetId="33059">
        <row r="9">
          <cell r="A9" t="str">
            <v>A</v>
          </cell>
        </row>
      </sheetData>
      <sheetData sheetId="33060">
        <row r="9">
          <cell r="A9" t="str">
            <v>A</v>
          </cell>
        </row>
      </sheetData>
      <sheetData sheetId="33061">
        <row r="9">
          <cell r="A9" t="str">
            <v>A</v>
          </cell>
        </row>
      </sheetData>
      <sheetData sheetId="33062">
        <row r="9">
          <cell r="A9" t="str">
            <v>A</v>
          </cell>
        </row>
      </sheetData>
      <sheetData sheetId="33063">
        <row r="9">
          <cell r="A9" t="str">
            <v>A</v>
          </cell>
        </row>
      </sheetData>
      <sheetData sheetId="33064">
        <row r="9">
          <cell r="A9" t="str">
            <v>A</v>
          </cell>
        </row>
      </sheetData>
      <sheetData sheetId="33065">
        <row r="9">
          <cell r="A9" t="str">
            <v>A</v>
          </cell>
        </row>
      </sheetData>
      <sheetData sheetId="33066">
        <row r="9">
          <cell r="A9" t="str">
            <v>A</v>
          </cell>
        </row>
      </sheetData>
      <sheetData sheetId="33067">
        <row r="9">
          <cell r="A9" t="str">
            <v>A</v>
          </cell>
        </row>
      </sheetData>
      <sheetData sheetId="33068">
        <row r="9">
          <cell r="A9" t="str">
            <v>A</v>
          </cell>
        </row>
      </sheetData>
      <sheetData sheetId="33069">
        <row r="9">
          <cell r="A9" t="str">
            <v>A</v>
          </cell>
        </row>
      </sheetData>
      <sheetData sheetId="33070">
        <row r="9">
          <cell r="A9" t="str">
            <v>A</v>
          </cell>
        </row>
      </sheetData>
      <sheetData sheetId="33071">
        <row r="9">
          <cell r="A9" t="str">
            <v>A</v>
          </cell>
        </row>
      </sheetData>
      <sheetData sheetId="33072">
        <row r="9">
          <cell r="A9" t="str">
            <v>A</v>
          </cell>
        </row>
      </sheetData>
      <sheetData sheetId="33073">
        <row r="9">
          <cell r="A9" t="str">
            <v>A</v>
          </cell>
        </row>
      </sheetData>
      <sheetData sheetId="33074">
        <row r="9">
          <cell r="A9" t="str">
            <v>A</v>
          </cell>
        </row>
      </sheetData>
      <sheetData sheetId="33075">
        <row r="9">
          <cell r="A9" t="str">
            <v>A</v>
          </cell>
        </row>
      </sheetData>
      <sheetData sheetId="33076">
        <row r="9">
          <cell r="A9" t="str">
            <v>A</v>
          </cell>
        </row>
      </sheetData>
      <sheetData sheetId="33077">
        <row r="9">
          <cell r="A9" t="str">
            <v>A</v>
          </cell>
        </row>
      </sheetData>
      <sheetData sheetId="33078">
        <row r="9">
          <cell r="A9" t="str">
            <v>A</v>
          </cell>
        </row>
      </sheetData>
      <sheetData sheetId="33079">
        <row r="9">
          <cell r="A9" t="str">
            <v>A</v>
          </cell>
        </row>
      </sheetData>
      <sheetData sheetId="33080">
        <row r="9">
          <cell r="A9" t="str">
            <v>A</v>
          </cell>
        </row>
      </sheetData>
      <sheetData sheetId="33081">
        <row r="9">
          <cell r="A9" t="str">
            <v>A</v>
          </cell>
        </row>
      </sheetData>
      <sheetData sheetId="33082">
        <row r="9">
          <cell r="A9" t="str">
            <v>A</v>
          </cell>
        </row>
      </sheetData>
      <sheetData sheetId="33083">
        <row r="9">
          <cell r="A9" t="str">
            <v>A</v>
          </cell>
        </row>
      </sheetData>
      <sheetData sheetId="33084">
        <row r="9">
          <cell r="A9" t="str">
            <v>A</v>
          </cell>
        </row>
      </sheetData>
      <sheetData sheetId="33085">
        <row r="9">
          <cell r="A9" t="str">
            <v>A</v>
          </cell>
        </row>
      </sheetData>
      <sheetData sheetId="33086">
        <row r="9">
          <cell r="A9" t="str">
            <v>A</v>
          </cell>
        </row>
      </sheetData>
      <sheetData sheetId="33087">
        <row r="9">
          <cell r="A9" t="str">
            <v>A</v>
          </cell>
        </row>
      </sheetData>
      <sheetData sheetId="33088">
        <row r="9">
          <cell r="A9" t="str">
            <v>A</v>
          </cell>
        </row>
      </sheetData>
      <sheetData sheetId="33089">
        <row r="9">
          <cell r="A9" t="str">
            <v>A</v>
          </cell>
        </row>
      </sheetData>
      <sheetData sheetId="33090">
        <row r="9">
          <cell r="A9" t="str">
            <v>A</v>
          </cell>
        </row>
      </sheetData>
      <sheetData sheetId="33091">
        <row r="9">
          <cell r="A9" t="str">
            <v>A</v>
          </cell>
        </row>
      </sheetData>
      <sheetData sheetId="33092">
        <row r="9">
          <cell r="A9" t="str">
            <v>A</v>
          </cell>
        </row>
      </sheetData>
      <sheetData sheetId="33093">
        <row r="9">
          <cell r="A9" t="str">
            <v>A</v>
          </cell>
        </row>
      </sheetData>
      <sheetData sheetId="33094">
        <row r="9">
          <cell r="A9" t="str">
            <v>A</v>
          </cell>
        </row>
      </sheetData>
      <sheetData sheetId="33095">
        <row r="9">
          <cell r="A9" t="str">
            <v>A</v>
          </cell>
        </row>
      </sheetData>
      <sheetData sheetId="33096">
        <row r="9">
          <cell r="A9" t="str">
            <v>A</v>
          </cell>
        </row>
      </sheetData>
      <sheetData sheetId="33097">
        <row r="9">
          <cell r="A9" t="str">
            <v>A</v>
          </cell>
        </row>
      </sheetData>
      <sheetData sheetId="33098">
        <row r="9">
          <cell r="A9" t="str">
            <v>A</v>
          </cell>
        </row>
      </sheetData>
      <sheetData sheetId="33099">
        <row r="9">
          <cell r="A9" t="str">
            <v>A</v>
          </cell>
        </row>
      </sheetData>
      <sheetData sheetId="33100">
        <row r="9">
          <cell r="A9" t="str">
            <v>A</v>
          </cell>
        </row>
      </sheetData>
      <sheetData sheetId="33101">
        <row r="9">
          <cell r="A9" t="str">
            <v>A</v>
          </cell>
        </row>
      </sheetData>
      <sheetData sheetId="33102">
        <row r="9">
          <cell r="A9" t="str">
            <v>A</v>
          </cell>
        </row>
      </sheetData>
      <sheetData sheetId="33103">
        <row r="9">
          <cell r="A9" t="str">
            <v>A</v>
          </cell>
        </row>
      </sheetData>
      <sheetData sheetId="33104">
        <row r="9">
          <cell r="A9" t="str">
            <v>A</v>
          </cell>
        </row>
      </sheetData>
      <sheetData sheetId="33105">
        <row r="9">
          <cell r="A9" t="str">
            <v>A</v>
          </cell>
        </row>
      </sheetData>
      <sheetData sheetId="33106">
        <row r="9">
          <cell r="A9" t="str">
            <v>A</v>
          </cell>
        </row>
      </sheetData>
      <sheetData sheetId="33107">
        <row r="9">
          <cell r="A9" t="str">
            <v>A</v>
          </cell>
        </row>
      </sheetData>
      <sheetData sheetId="33108">
        <row r="9">
          <cell r="A9" t="str">
            <v>A</v>
          </cell>
        </row>
      </sheetData>
      <sheetData sheetId="33109">
        <row r="9">
          <cell r="A9" t="str">
            <v>A</v>
          </cell>
        </row>
      </sheetData>
      <sheetData sheetId="33110">
        <row r="9">
          <cell r="A9" t="str">
            <v>A</v>
          </cell>
        </row>
      </sheetData>
      <sheetData sheetId="33111">
        <row r="9">
          <cell r="A9" t="str">
            <v>A</v>
          </cell>
        </row>
      </sheetData>
      <sheetData sheetId="33112">
        <row r="9">
          <cell r="A9" t="str">
            <v>A</v>
          </cell>
        </row>
      </sheetData>
      <sheetData sheetId="33113">
        <row r="9">
          <cell r="A9" t="str">
            <v>A</v>
          </cell>
        </row>
      </sheetData>
      <sheetData sheetId="33114">
        <row r="9">
          <cell r="A9" t="str">
            <v>A</v>
          </cell>
        </row>
      </sheetData>
      <sheetData sheetId="33115">
        <row r="9">
          <cell r="A9" t="str">
            <v>A</v>
          </cell>
        </row>
      </sheetData>
      <sheetData sheetId="33116">
        <row r="9">
          <cell r="A9" t="str">
            <v>A</v>
          </cell>
        </row>
      </sheetData>
      <sheetData sheetId="33117">
        <row r="9">
          <cell r="A9" t="str">
            <v>A</v>
          </cell>
        </row>
      </sheetData>
      <sheetData sheetId="33118">
        <row r="9">
          <cell r="A9" t="str">
            <v>A</v>
          </cell>
        </row>
      </sheetData>
      <sheetData sheetId="33119">
        <row r="9">
          <cell r="A9" t="str">
            <v>A</v>
          </cell>
        </row>
      </sheetData>
      <sheetData sheetId="33120">
        <row r="9">
          <cell r="A9" t="str">
            <v>A</v>
          </cell>
        </row>
      </sheetData>
      <sheetData sheetId="33121">
        <row r="9">
          <cell r="A9" t="str">
            <v>A</v>
          </cell>
        </row>
      </sheetData>
      <sheetData sheetId="33122">
        <row r="9">
          <cell r="A9" t="str">
            <v>A</v>
          </cell>
        </row>
      </sheetData>
      <sheetData sheetId="33123">
        <row r="9">
          <cell r="A9" t="str">
            <v>A</v>
          </cell>
        </row>
      </sheetData>
      <sheetData sheetId="33124">
        <row r="9">
          <cell r="A9" t="str">
            <v>A</v>
          </cell>
        </row>
      </sheetData>
      <sheetData sheetId="33125">
        <row r="9">
          <cell r="A9" t="str">
            <v>A</v>
          </cell>
        </row>
      </sheetData>
      <sheetData sheetId="33126">
        <row r="9">
          <cell r="A9" t="str">
            <v>A</v>
          </cell>
        </row>
      </sheetData>
      <sheetData sheetId="33127">
        <row r="9">
          <cell r="A9" t="str">
            <v>A</v>
          </cell>
        </row>
      </sheetData>
      <sheetData sheetId="33128">
        <row r="9">
          <cell r="A9" t="str">
            <v>A</v>
          </cell>
        </row>
      </sheetData>
      <sheetData sheetId="33129">
        <row r="9">
          <cell r="A9" t="str">
            <v>A</v>
          </cell>
        </row>
      </sheetData>
      <sheetData sheetId="33130">
        <row r="9">
          <cell r="A9" t="str">
            <v>A</v>
          </cell>
        </row>
      </sheetData>
      <sheetData sheetId="33131">
        <row r="9">
          <cell r="A9" t="str">
            <v>A</v>
          </cell>
        </row>
      </sheetData>
      <sheetData sheetId="33132">
        <row r="9">
          <cell r="A9" t="str">
            <v>A</v>
          </cell>
        </row>
      </sheetData>
      <sheetData sheetId="33133">
        <row r="9">
          <cell r="A9" t="str">
            <v>A</v>
          </cell>
        </row>
      </sheetData>
      <sheetData sheetId="33134">
        <row r="9">
          <cell r="A9" t="str">
            <v>A</v>
          </cell>
        </row>
      </sheetData>
      <sheetData sheetId="33135">
        <row r="9">
          <cell r="A9" t="str">
            <v>A</v>
          </cell>
        </row>
      </sheetData>
      <sheetData sheetId="33136">
        <row r="9">
          <cell r="A9" t="str">
            <v>A</v>
          </cell>
        </row>
      </sheetData>
      <sheetData sheetId="33137">
        <row r="9">
          <cell r="A9" t="str">
            <v>A</v>
          </cell>
        </row>
      </sheetData>
      <sheetData sheetId="33138">
        <row r="9">
          <cell r="A9" t="str">
            <v>A</v>
          </cell>
        </row>
      </sheetData>
      <sheetData sheetId="33139">
        <row r="9">
          <cell r="A9" t="str">
            <v>A</v>
          </cell>
        </row>
      </sheetData>
      <sheetData sheetId="33140">
        <row r="9">
          <cell r="A9" t="str">
            <v>A</v>
          </cell>
        </row>
      </sheetData>
      <sheetData sheetId="33141">
        <row r="9">
          <cell r="A9" t="str">
            <v>A</v>
          </cell>
        </row>
      </sheetData>
      <sheetData sheetId="33142">
        <row r="9">
          <cell r="A9" t="str">
            <v>A</v>
          </cell>
        </row>
      </sheetData>
      <sheetData sheetId="33143">
        <row r="9">
          <cell r="A9" t="str">
            <v>A</v>
          </cell>
        </row>
      </sheetData>
      <sheetData sheetId="33144">
        <row r="9">
          <cell r="A9" t="str">
            <v>A</v>
          </cell>
        </row>
      </sheetData>
      <sheetData sheetId="33145">
        <row r="9">
          <cell r="A9" t="str">
            <v>A</v>
          </cell>
        </row>
      </sheetData>
      <sheetData sheetId="33146">
        <row r="9">
          <cell r="A9" t="str">
            <v>A</v>
          </cell>
        </row>
      </sheetData>
      <sheetData sheetId="33147">
        <row r="9">
          <cell r="A9" t="str">
            <v>A</v>
          </cell>
        </row>
      </sheetData>
      <sheetData sheetId="33148">
        <row r="9">
          <cell r="A9" t="str">
            <v>A</v>
          </cell>
        </row>
      </sheetData>
      <sheetData sheetId="33149">
        <row r="9">
          <cell r="A9" t="str">
            <v>A</v>
          </cell>
        </row>
      </sheetData>
      <sheetData sheetId="33150">
        <row r="9">
          <cell r="A9" t="str">
            <v>A</v>
          </cell>
        </row>
      </sheetData>
      <sheetData sheetId="33151">
        <row r="9">
          <cell r="A9" t="str">
            <v>A</v>
          </cell>
        </row>
      </sheetData>
      <sheetData sheetId="33152">
        <row r="9">
          <cell r="A9" t="str">
            <v>A</v>
          </cell>
        </row>
      </sheetData>
      <sheetData sheetId="33153">
        <row r="9">
          <cell r="A9" t="str">
            <v>A</v>
          </cell>
        </row>
      </sheetData>
      <sheetData sheetId="33154">
        <row r="9">
          <cell r="A9" t="str">
            <v>A</v>
          </cell>
        </row>
      </sheetData>
      <sheetData sheetId="33155">
        <row r="9">
          <cell r="A9" t="str">
            <v>A</v>
          </cell>
        </row>
      </sheetData>
      <sheetData sheetId="33156">
        <row r="9">
          <cell r="A9" t="str">
            <v>A</v>
          </cell>
        </row>
      </sheetData>
      <sheetData sheetId="33157">
        <row r="9">
          <cell r="A9" t="str">
            <v>A</v>
          </cell>
        </row>
      </sheetData>
      <sheetData sheetId="33158">
        <row r="9">
          <cell r="A9" t="str">
            <v>A</v>
          </cell>
        </row>
      </sheetData>
      <sheetData sheetId="33159">
        <row r="9">
          <cell r="A9" t="str">
            <v>A</v>
          </cell>
        </row>
      </sheetData>
      <sheetData sheetId="33160">
        <row r="9">
          <cell r="A9" t="str">
            <v>A</v>
          </cell>
        </row>
      </sheetData>
      <sheetData sheetId="33161">
        <row r="9">
          <cell r="A9" t="str">
            <v>A</v>
          </cell>
        </row>
      </sheetData>
      <sheetData sheetId="33162">
        <row r="9">
          <cell r="A9" t="str">
            <v>A</v>
          </cell>
        </row>
      </sheetData>
      <sheetData sheetId="33163">
        <row r="9">
          <cell r="A9" t="str">
            <v>A</v>
          </cell>
        </row>
      </sheetData>
      <sheetData sheetId="33164">
        <row r="9">
          <cell r="A9" t="str">
            <v>A</v>
          </cell>
        </row>
      </sheetData>
      <sheetData sheetId="33165">
        <row r="9">
          <cell r="A9" t="str">
            <v>A</v>
          </cell>
        </row>
      </sheetData>
      <sheetData sheetId="33166">
        <row r="9">
          <cell r="A9" t="str">
            <v>A</v>
          </cell>
        </row>
      </sheetData>
      <sheetData sheetId="33167">
        <row r="9">
          <cell r="A9" t="str">
            <v>A</v>
          </cell>
        </row>
      </sheetData>
      <sheetData sheetId="33168">
        <row r="9">
          <cell r="A9" t="str">
            <v>A</v>
          </cell>
        </row>
      </sheetData>
      <sheetData sheetId="33169">
        <row r="9">
          <cell r="A9" t="str">
            <v>A</v>
          </cell>
        </row>
      </sheetData>
      <sheetData sheetId="33170">
        <row r="9">
          <cell r="A9" t="str">
            <v>A</v>
          </cell>
        </row>
      </sheetData>
      <sheetData sheetId="33171">
        <row r="9">
          <cell r="A9" t="str">
            <v>A</v>
          </cell>
        </row>
      </sheetData>
      <sheetData sheetId="33172">
        <row r="9">
          <cell r="A9" t="str">
            <v>A</v>
          </cell>
        </row>
      </sheetData>
      <sheetData sheetId="33173">
        <row r="9">
          <cell r="A9" t="str">
            <v>A</v>
          </cell>
        </row>
      </sheetData>
      <sheetData sheetId="33174">
        <row r="9">
          <cell r="A9" t="str">
            <v>A</v>
          </cell>
        </row>
      </sheetData>
      <sheetData sheetId="33175">
        <row r="9">
          <cell r="A9" t="str">
            <v>A</v>
          </cell>
        </row>
      </sheetData>
      <sheetData sheetId="33176">
        <row r="9">
          <cell r="A9" t="str">
            <v>A</v>
          </cell>
        </row>
      </sheetData>
      <sheetData sheetId="33177">
        <row r="9">
          <cell r="A9" t="str">
            <v>A</v>
          </cell>
        </row>
      </sheetData>
      <sheetData sheetId="33178">
        <row r="9">
          <cell r="A9" t="str">
            <v>A</v>
          </cell>
        </row>
      </sheetData>
      <sheetData sheetId="33179">
        <row r="9">
          <cell r="A9" t="str">
            <v>A</v>
          </cell>
        </row>
      </sheetData>
      <sheetData sheetId="33180">
        <row r="9">
          <cell r="A9" t="str">
            <v>A</v>
          </cell>
        </row>
      </sheetData>
      <sheetData sheetId="33181">
        <row r="9">
          <cell r="A9" t="str">
            <v>A</v>
          </cell>
        </row>
      </sheetData>
      <sheetData sheetId="33182">
        <row r="9">
          <cell r="A9" t="str">
            <v>A</v>
          </cell>
        </row>
      </sheetData>
      <sheetData sheetId="33183">
        <row r="9">
          <cell r="A9" t="str">
            <v>A</v>
          </cell>
        </row>
      </sheetData>
      <sheetData sheetId="33184">
        <row r="9">
          <cell r="A9" t="str">
            <v>A</v>
          </cell>
        </row>
      </sheetData>
      <sheetData sheetId="33185">
        <row r="9">
          <cell r="A9" t="str">
            <v>A</v>
          </cell>
        </row>
      </sheetData>
      <sheetData sheetId="33186">
        <row r="9">
          <cell r="A9" t="str">
            <v>A</v>
          </cell>
        </row>
      </sheetData>
      <sheetData sheetId="33187">
        <row r="9">
          <cell r="A9" t="str">
            <v>A</v>
          </cell>
        </row>
      </sheetData>
      <sheetData sheetId="33188">
        <row r="9">
          <cell r="A9" t="str">
            <v>A</v>
          </cell>
        </row>
      </sheetData>
      <sheetData sheetId="33189">
        <row r="9">
          <cell r="A9" t="str">
            <v>A</v>
          </cell>
        </row>
      </sheetData>
      <sheetData sheetId="33190">
        <row r="9">
          <cell r="A9" t="str">
            <v>A</v>
          </cell>
        </row>
      </sheetData>
      <sheetData sheetId="33191">
        <row r="9">
          <cell r="A9" t="str">
            <v>A</v>
          </cell>
        </row>
      </sheetData>
      <sheetData sheetId="33192">
        <row r="9">
          <cell r="A9" t="str">
            <v>A</v>
          </cell>
        </row>
      </sheetData>
      <sheetData sheetId="33193">
        <row r="9">
          <cell r="A9" t="str">
            <v>A</v>
          </cell>
        </row>
      </sheetData>
      <sheetData sheetId="33194">
        <row r="9">
          <cell r="A9" t="str">
            <v>A</v>
          </cell>
        </row>
      </sheetData>
      <sheetData sheetId="33195">
        <row r="9">
          <cell r="A9" t="str">
            <v>A</v>
          </cell>
        </row>
      </sheetData>
      <sheetData sheetId="33196">
        <row r="9">
          <cell r="A9" t="str">
            <v>A</v>
          </cell>
        </row>
      </sheetData>
      <sheetData sheetId="33197">
        <row r="9">
          <cell r="A9" t="str">
            <v>A</v>
          </cell>
        </row>
      </sheetData>
      <sheetData sheetId="33198">
        <row r="9">
          <cell r="A9" t="str">
            <v>A</v>
          </cell>
        </row>
      </sheetData>
      <sheetData sheetId="33199">
        <row r="9">
          <cell r="A9" t="str">
            <v>A</v>
          </cell>
        </row>
      </sheetData>
      <sheetData sheetId="33200">
        <row r="9">
          <cell r="A9" t="str">
            <v>A</v>
          </cell>
        </row>
      </sheetData>
      <sheetData sheetId="33201">
        <row r="9">
          <cell r="A9" t="str">
            <v>A</v>
          </cell>
        </row>
      </sheetData>
      <sheetData sheetId="33202">
        <row r="9">
          <cell r="A9" t="str">
            <v>A</v>
          </cell>
        </row>
      </sheetData>
      <sheetData sheetId="33203">
        <row r="9">
          <cell r="A9" t="str">
            <v>A</v>
          </cell>
        </row>
      </sheetData>
      <sheetData sheetId="33204">
        <row r="9">
          <cell r="A9" t="str">
            <v>A</v>
          </cell>
        </row>
      </sheetData>
      <sheetData sheetId="33205">
        <row r="9">
          <cell r="A9" t="str">
            <v>A</v>
          </cell>
        </row>
      </sheetData>
      <sheetData sheetId="33206">
        <row r="9">
          <cell r="A9" t="str">
            <v>A</v>
          </cell>
        </row>
      </sheetData>
      <sheetData sheetId="33207">
        <row r="9">
          <cell r="A9" t="str">
            <v>A</v>
          </cell>
        </row>
      </sheetData>
      <sheetData sheetId="33208">
        <row r="9">
          <cell r="A9" t="str">
            <v>A</v>
          </cell>
        </row>
      </sheetData>
      <sheetData sheetId="33209">
        <row r="9">
          <cell r="A9" t="str">
            <v>A</v>
          </cell>
        </row>
      </sheetData>
      <sheetData sheetId="33210">
        <row r="9">
          <cell r="A9" t="str">
            <v>A</v>
          </cell>
        </row>
      </sheetData>
      <sheetData sheetId="33211">
        <row r="9">
          <cell r="A9" t="str">
            <v>A</v>
          </cell>
        </row>
      </sheetData>
      <sheetData sheetId="33212">
        <row r="9">
          <cell r="A9" t="str">
            <v>A</v>
          </cell>
        </row>
      </sheetData>
      <sheetData sheetId="33213">
        <row r="9">
          <cell r="A9" t="str">
            <v>A</v>
          </cell>
        </row>
      </sheetData>
      <sheetData sheetId="33214">
        <row r="9">
          <cell r="A9" t="str">
            <v>A</v>
          </cell>
        </row>
      </sheetData>
      <sheetData sheetId="33215">
        <row r="9">
          <cell r="A9" t="str">
            <v>A</v>
          </cell>
        </row>
      </sheetData>
      <sheetData sheetId="33216">
        <row r="9">
          <cell r="A9" t="str">
            <v>A</v>
          </cell>
        </row>
      </sheetData>
      <sheetData sheetId="33217">
        <row r="9">
          <cell r="A9" t="str">
            <v>A</v>
          </cell>
        </row>
      </sheetData>
      <sheetData sheetId="33218">
        <row r="9">
          <cell r="A9" t="str">
            <v>A</v>
          </cell>
        </row>
      </sheetData>
      <sheetData sheetId="33219">
        <row r="9">
          <cell r="A9" t="str">
            <v>A</v>
          </cell>
        </row>
      </sheetData>
      <sheetData sheetId="33220">
        <row r="9">
          <cell r="A9" t="str">
            <v>A</v>
          </cell>
        </row>
      </sheetData>
      <sheetData sheetId="33221">
        <row r="9">
          <cell r="A9" t="str">
            <v>A</v>
          </cell>
        </row>
      </sheetData>
      <sheetData sheetId="33222">
        <row r="9">
          <cell r="A9" t="str">
            <v>A</v>
          </cell>
        </row>
      </sheetData>
      <sheetData sheetId="33223">
        <row r="9">
          <cell r="A9" t="str">
            <v>A</v>
          </cell>
        </row>
      </sheetData>
      <sheetData sheetId="33224">
        <row r="9">
          <cell r="A9" t="str">
            <v>A</v>
          </cell>
        </row>
      </sheetData>
      <sheetData sheetId="33225">
        <row r="9">
          <cell r="A9" t="str">
            <v>A</v>
          </cell>
        </row>
      </sheetData>
      <sheetData sheetId="33226">
        <row r="9">
          <cell r="A9" t="str">
            <v>A</v>
          </cell>
        </row>
      </sheetData>
      <sheetData sheetId="33227">
        <row r="9">
          <cell r="A9" t="str">
            <v>A</v>
          </cell>
        </row>
      </sheetData>
      <sheetData sheetId="33228">
        <row r="9">
          <cell r="A9" t="str">
            <v>A</v>
          </cell>
        </row>
      </sheetData>
      <sheetData sheetId="33229">
        <row r="9">
          <cell r="A9" t="str">
            <v>A</v>
          </cell>
        </row>
      </sheetData>
      <sheetData sheetId="33230">
        <row r="9">
          <cell r="A9" t="str">
            <v>A</v>
          </cell>
        </row>
      </sheetData>
      <sheetData sheetId="33231">
        <row r="9">
          <cell r="A9" t="str">
            <v>A</v>
          </cell>
        </row>
      </sheetData>
      <sheetData sheetId="33232">
        <row r="9">
          <cell r="A9" t="str">
            <v>A</v>
          </cell>
        </row>
      </sheetData>
      <sheetData sheetId="33233">
        <row r="9">
          <cell r="A9" t="str">
            <v>A</v>
          </cell>
        </row>
      </sheetData>
      <sheetData sheetId="33234">
        <row r="9">
          <cell r="A9" t="str">
            <v>A</v>
          </cell>
        </row>
      </sheetData>
      <sheetData sheetId="33235">
        <row r="9">
          <cell r="A9" t="str">
            <v>A</v>
          </cell>
        </row>
      </sheetData>
      <sheetData sheetId="33236">
        <row r="9">
          <cell r="A9" t="str">
            <v>A</v>
          </cell>
        </row>
      </sheetData>
      <sheetData sheetId="33237">
        <row r="9">
          <cell r="A9" t="str">
            <v>A</v>
          </cell>
        </row>
      </sheetData>
      <sheetData sheetId="33238">
        <row r="9">
          <cell r="A9" t="str">
            <v>A</v>
          </cell>
        </row>
      </sheetData>
      <sheetData sheetId="33239">
        <row r="9">
          <cell r="A9" t="str">
            <v>A</v>
          </cell>
        </row>
      </sheetData>
      <sheetData sheetId="33240">
        <row r="9">
          <cell r="A9" t="str">
            <v>A</v>
          </cell>
        </row>
      </sheetData>
      <sheetData sheetId="33241">
        <row r="9">
          <cell r="A9" t="str">
            <v>A</v>
          </cell>
        </row>
      </sheetData>
      <sheetData sheetId="33242">
        <row r="9">
          <cell r="A9" t="str">
            <v>A</v>
          </cell>
        </row>
      </sheetData>
      <sheetData sheetId="33243">
        <row r="9">
          <cell r="A9" t="str">
            <v>A</v>
          </cell>
        </row>
      </sheetData>
      <sheetData sheetId="33244">
        <row r="9">
          <cell r="A9" t="str">
            <v>A</v>
          </cell>
        </row>
      </sheetData>
      <sheetData sheetId="33245">
        <row r="9">
          <cell r="A9" t="str">
            <v>A</v>
          </cell>
        </row>
      </sheetData>
      <sheetData sheetId="33246">
        <row r="9">
          <cell r="A9" t="str">
            <v>A</v>
          </cell>
        </row>
      </sheetData>
      <sheetData sheetId="33247">
        <row r="9">
          <cell r="A9" t="str">
            <v>A</v>
          </cell>
        </row>
      </sheetData>
      <sheetData sheetId="33248">
        <row r="9">
          <cell r="A9" t="str">
            <v>A</v>
          </cell>
        </row>
      </sheetData>
      <sheetData sheetId="33249">
        <row r="9">
          <cell r="A9" t="str">
            <v>A</v>
          </cell>
        </row>
      </sheetData>
      <sheetData sheetId="33250">
        <row r="9">
          <cell r="A9" t="str">
            <v>A</v>
          </cell>
        </row>
      </sheetData>
      <sheetData sheetId="33251">
        <row r="9">
          <cell r="A9" t="str">
            <v>A</v>
          </cell>
        </row>
      </sheetData>
      <sheetData sheetId="33252">
        <row r="9">
          <cell r="A9" t="str">
            <v>A</v>
          </cell>
        </row>
      </sheetData>
      <sheetData sheetId="33253">
        <row r="9">
          <cell r="A9" t="str">
            <v>A</v>
          </cell>
        </row>
      </sheetData>
      <sheetData sheetId="33254">
        <row r="9">
          <cell r="A9" t="str">
            <v>A</v>
          </cell>
        </row>
      </sheetData>
      <sheetData sheetId="33255">
        <row r="9">
          <cell r="A9" t="str">
            <v>A</v>
          </cell>
        </row>
      </sheetData>
      <sheetData sheetId="33256">
        <row r="9">
          <cell r="A9" t="str">
            <v>A</v>
          </cell>
        </row>
      </sheetData>
      <sheetData sheetId="33257">
        <row r="9">
          <cell r="A9" t="str">
            <v>A</v>
          </cell>
        </row>
      </sheetData>
      <sheetData sheetId="33258">
        <row r="9">
          <cell r="A9" t="str">
            <v>A</v>
          </cell>
        </row>
      </sheetData>
      <sheetData sheetId="33259">
        <row r="9">
          <cell r="A9" t="str">
            <v>A</v>
          </cell>
        </row>
      </sheetData>
      <sheetData sheetId="33260">
        <row r="9">
          <cell r="A9" t="str">
            <v>A</v>
          </cell>
        </row>
      </sheetData>
      <sheetData sheetId="33261">
        <row r="9">
          <cell r="A9" t="str">
            <v>A</v>
          </cell>
        </row>
      </sheetData>
      <sheetData sheetId="33262">
        <row r="9">
          <cell r="A9" t="str">
            <v>A</v>
          </cell>
        </row>
      </sheetData>
      <sheetData sheetId="33263">
        <row r="9">
          <cell r="A9" t="str">
            <v>A</v>
          </cell>
        </row>
      </sheetData>
      <sheetData sheetId="33264">
        <row r="9">
          <cell r="A9" t="str">
            <v>A</v>
          </cell>
        </row>
      </sheetData>
      <sheetData sheetId="33265">
        <row r="9">
          <cell r="A9" t="str">
            <v>A</v>
          </cell>
        </row>
      </sheetData>
      <sheetData sheetId="33266">
        <row r="9">
          <cell r="A9" t="str">
            <v>A</v>
          </cell>
        </row>
      </sheetData>
      <sheetData sheetId="33267">
        <row r="9">
          <cell r="A9" t="str">
            <v>A</v>
          </cell>
        </row>
      </sheetData>
      <sheetData sheetId="33268">
        <row r="9">
          <cell r="A9" t="str">
            <v>A</v>
          </cell>
        </row>
      </sheetData>
      <sheetData sheetId="33269">
        <row r="9">
          <cell r="A9" t="str">
            <v>A</v>
          </cell>
        </row>
      </sheetData>
      <sheetData sheetId="33270">
        <row r="9">
          <cell r="A9" t="str">
            <v>A</v>
          </cell>
        </row>
      </sheetData>
      <sheetData sheetId="33271">
        <row r="9">
          <cell r="A9" t="str">
            <v>A</v>
          </cell>
        </row>
      </sheetData>
      <sheetData sheetId="33272">
        <row r="9">
          <cell r="A9" t="str">
            <v>A</v>
          </cell>
        </row>
      </sheetData>
      <sheetData sheetId="33273">
        <row r="9">
          <cell r="A9" t="str">
            <v>A</v>
          </cell>
        </row>
      </sheetData>
      <sheetData sheetId="33274">
        <row r="9">
          <cell r="A9" t="str">
            <v>A</v>
          </cell>
        </row>
      </sheetData>
      <sheetData sheetId="33275">
        <row r="9">
          <cell r="A9" t="str">
            <v>A</v>
          </cell>
        </row>
      </sheetData>
      <sheetData sheetId="33276">
        <row r="9">
          <cell r="A9" t="str">
            <v>A</v>
          </cell>
        </row>
      </sheetData>
      <sheetData sheetId="33277">
        <row r="9">
          <cell r="A9" t="str">
            <v>A</v>
          </cell>
        </row>
      </sheetData>
      <sheetData sheetId="33278">
        <row r="9">
          <cell r="A9" t="str">
            <v>A</v>
          </cell>
        </row>
      </sheetData>
      <sheetData sheetId="33279">
        <row r="9">
          <cell r="A9" t="str">
            <v>A</v>
          </cell>
        </row>
      </sheetData>
      <sheetData sheetId="33280">
        <row r="9">
          <cell r="A9" t="str">
            <v>A</v>
          </cell>
        </row>
      </sheetData>
      <sheetData sheetId="33281">
        <row r="9">
          <cell r="A9" t="str">
            <v>A</v>
          </cell>
        </row>
      </sheetData>
      <sheetData sheetId="33282">
        <row r="9">
          <cell r="A9" t="str">
            <v>A</v>
          </cell>
        </row>
      </sheetData>
      <sheetData sheetId="33283">
        <row r="9">
          <cell r="A9" t="str">
            <v>A</v>
          </cell>
        </row>
      </sheetData>
      <sheetData sheetId="33284">
        <row r="9">
          <cell r="A9" t="str">
            <v>A</v>
          </cell>
        </row>
      </sheetData>
      <sheetData sheetId="33285">
        <row r="9">
          <cell r="A9" t="str">
            <v>A</v>
          </cell>
        </row>
      </sheetData>
      <sheetData sheetId="33286">
        <row r="9">
          <cell r="A9" t="str">
            <v>A</v>
          </cell>
        </row>
      </sheetData>
      <sheetData sheetId="33287">
        <row r="9">
          <cell r="A9" t="str">
            <v>A</v>
          </cell>
        </row>
      </sheetData>
      <sheetData sheetId="33288">
        <row r="9">
          <cell r="A9" t="str">
            <v>A</v>
          </cell>
        </row>
      </sheetData>
      <sheetData sheetId="33289">
        <row r="9">
          <cell r="A9" t="str">
            <v>A</v>
          </cell>
        </row>
      </sheetData>
      <sheetData sheetId="33290">
        <row r="9">
          <cell r="A9" t="str">
            <v>A</v>
          </cell>
        </row>
      </sheetData>
      <sheetData sheetId="33291">
        <row r="9">
          <cell r="A9" t="str">
            <v>A</v>
          </cell>
        </row>
      </sheetData>
      <sheetData sheetId="33292">
        <row r="9">
          <cell r="A9" t="str">
            <v>A</v>
          </cell>
        </row>
      </sheetData>
      <sheetData sheetId="33293">
        <row r="9">
          <cell r="A9" t="str">
            <v>A</v>
          </cell>
        </row>
      </sheetData>
      <sheetData sheetId="33294">
        <row r="9">
          <cell r="A9" t="str">
            <v>A</v>
          </cell>
        </row>
      </sheetData>
      <sheetData sheetId="33295">
        <row r="9">
          <cell r="A9" t="str">
            <v>A</v>
          </cell>
        </row>
      </sheetData>
      <sheetData sheetId="33296">
        <row r="9">
          <cell r="A9" t="str">
            <v>A</v>
          </cell>
        </row>
      </sheetData>
      <sheetData sheetId="33297">
        <row r="9">
          <cell r="A9" t="str">
            <v>A</v>
          </cell>
        </row>
      </sheetData>
      <sheetData sheetId="33298">
        <row r="9">
          <cell r="A9" t="str">
            <v>A</v>
          </cell>
        </row>
      </sheetData>
      <sheetData sheetId="33299">
        <row r="9">
          <cell r="A9" t="str">
            <v>A</v>
          </cell>
        </row>
      </sheetData>
      <sheetData sheetId="33300">
        <row r="9">
          <cell r="A9" t="str">
            <v>A</v>
          </cell>
        </row>
      </sheetData>
      <sheetData sheetId="33301">
        <row r="9">
          <cell r="A9" t="str">
            <v>A</v>
          </cell>
        </row>
      </sheetData>
      <sheetData sheetId="33302">
        <row r="9">
          <cell r="A9" t="str">
            <v>A</v>
          </cell>
        </row>
      </sheetData>
      <sheetData sheetId="33303">
        <row r="9">
          <cell r="A9" t="str">
            <v>A</v>
          </cell>
        </row>
      </sheetData>
      <sheetData sheetId="33304">
        <row r="9">
          <cell r="A9" t="str">
            <v>A</v>
          </cell>
        </row>
      </sheetData>
      <sheetData sheetId="33305">
        <row r="9">
          <cell r="A9" t="str">
            <v>A</v>
          </cell>
        </row>
      </sheetData>
      <sheetData sheetId="33306">
        <row r="9">
          <cell r="A9" t="str">
            <v>A</v>
          </cell>
        </row>
      </sheetData>
      <sheetData sheetId="33307">
        <row r="9">
          <cell r="A9" t="str">
            <v>A</v>
          </cell>
        </row>
      </sheetData>
      <sheetData sheetId="33308">
        <row r="9">
          <cell r="A9" t="str">
            <v>A</v>
          </cell>
        </row>
      </sheetData>
      <sheetData sheetId="33309">
        <row r="9">
          <cell r="A9" t="str">
            <v>A</v>
          </cell>
        </row>
      </sheetData>
      <sheetData sheetId="33310">
        <row r="9">
          <cell r="A9" t="str">
            <v>A</v>
          </cell>
        </row>
      </sheetData>
      <sheetData sheetId="33311">
        <row r="9">
          <cell r="A9" t="str">
            <v>A</v>
          </cell>
        </row>
      </sheetData>
      <sheetData sheetId="33312">
        <row r="9">
          <cell r="A9" t="str">
            <v>A</v>
          </cell>
        </row>
      </sheetData>
      <sheetData sheetId="33313">
        <row r="9">
          <cell r="A9" t="str">
            <v>A</v>
          </cell>
        </row>
      </sheetData>
      <sheetData sheetId="33314">
        <row r="9">
          <cell r="A9" t="str">
            <v>A</v>
          </cell>
        </row>
      </sheetData>
      <sheetData sheetId="33315">
        <row r="9">
          <cell r="A9" t="str">
            <v>A</v>
          </cell>
        </row>
      </sheetData>
      <sheetData sheetId="33316">
        <row r="9">
          <cell r="A9" t="str">
            <v>A</v>
          </cell>
        </row>
      </sheetData>
      <sheetData sheetId="33317">
        <row r="9">
          <cell r="A9" t="str">
            <v>A</v>
          </cell>
        </row>
      </sheetData>
      <sheetData sheetId="33318">
        <row r="9">
          <cell r="A9" t="str">
            <v>A</v>
          </cell>
        </row>
      </sheetData>
      <sheetData sheetId="33319">
        <row r="9">
          <cell r="A9" t="str">
            <v>A</v>
          </cell>
        </row>
      </sheetData>
      <sheetData sheetId="33320">
        <row r="9">
          <cell r="A9" t="str">
            <v>A</v>
          </cell>
        </row>
      </sheetData>
      <sheetData sheetId="33321">
        <row r="9">
          <cell r="A9" t="str">
            <v>A</v>
          </cell>
        </row>
      </sheetData>
      <sheetData sheetId="33322">
        <row r="9">
          <cell r="A9" t="str">
            <v>A</v>
          </cell>
        </row>
      </sheetData>
      <sheetData sheetId="33323">
        <row r="9">
          <cell r="A9" t="str">
            <v>A</v>
          </cell>
        </row>
      </sheetData>
      <sheetData sheetId="33324">
        <row r="9">
          <cell r="A9" t="str">
            <v>A</v>
          </cell>
        </row>
      </sheetData>
      <sheetData sheetId="33325">
        <row r="9">
          <cell r="A9" t="str">
            <v>A</v>
          </cell>
        </row>
      </sheetData>
      <sheetData sheetId="33326">
        <row r="9">
          <cell r="A9" t="str">
            <v>A</v>
          </cell>
        </row>
      </sheetData>
      <sheetData sheetId="33327">
        <row r="9">
          <cell r="A9" t="str">
            <v>A</v>
          </cell>
        </row>
      </sheetData>
      <sheetData sheetId="33328">
        <row r="9">
          <cell r="A9" t="str">
            <v>A</v>
          </cell>
        </row>
      </sheetData>
      <sheetData sheetId="33329">
        <row r="9">
          <cell r="A9" t="str">
            <v>A</v>
          </cell>
        </row>
      </sheetData>
      <sheetData sheetId="33330">
        <row r="9">
          <cell r="A9" t="str">
            <v>A</v>
          </cell>
        </row>
      </sheetData>
      <sheetData sheetId="33331">
        <row r="9">
          <cell r="A9" t="str">
            <v>A</v>
          </cell>
        </row>
      </sheetData>
      <sheetData sheetId="33332">
        <row r="9">
          <cell r="A9" t="str">
            <v>A</v>
          </cell>
        </row>
      </sheetData>
      <sheetData sheetId="33333">
        <row r="9">
          <cell r="A9" t="str">
            <v>A</v>
          </cell>
        </row>
      </sheetData>
      <sheetData sheetId="33334">
        <row r="9">
          <cell r="A9" t="str">
            <v>A</v>
          </cell>
        </row>
      </sheetData>
      <sheetData sheetId="33335">
        <row r="9">
          <cell r="A9" t="str">
            <v>A</v>
          </cell>
        </row>
      </sheetData>
      <sheetData sheetId="33336">
        <row r="9">
          <cell r="A9" t="str">
            <v>A</v>
          </cell>
        </row>
      </sheetData>
      <sheetData sheetId="33337">
        <row r="9">
          <cell r="A9" t="str">
            <v>A</v>
          </cell>
        </row>
      </sheetData>
      <sheetData sheetId="33338">
        <row r="9">
          <cell r="A9" t="str">
            <v>A</v>
          </cell>
        </row>
      </sheetData>
      <sheetData sheetId="33339">
        <row r="9">
          <cell r="A9" t="str">
            <v>A</v>
          </cell>
        </row>
      </sheetData>
      <sheetData sheetId="33340">
        <row r="9">
          <cell r="A9" t="str">
            <v>A</v>
          </cell>
        </row>
      </sheetData>
      <sheetData sheetId="33341">
        <row r="9">
          <cell r="A9" t="str">
            <v>A</v>
          </cell>
        </row>
      </sheetData>
      <sheetData sheetId="33342">
        <row r="9">
          <cell r="A9" t="str">
            <v>A</v>
          </cell>
        </row>
      </sheetData>
      <sheetData sheetId="33343">
        <row r="9">
          <cell r="A9" t="str">
            <v>A</v>
          </cell>
        </row>
      </sheetData>
      <sheetData sheetId="33344">
        <row r="9">
          <cell r="A9" t="str">
            <v>A</v>
          </cell>
        </row>
      </sheetData>
      <sheetData sheetId="33345">
        <row r="9">
          <cell r="A9" t="str">
            <v>A</v>
          </cell>
        </row>
      </sheetData>
      <sheetData sheetId="33346">
        <row r="9">
          <cell r="A9" t="str">
            <v>A</v>
          </cell>
        </row>
      </sheetData>
      <sheetData sheetId="33347">
        <row r="9">
          <cell r="A9" t="str">
            <v>A</v>
          </cell>
        </row>
      </sheetData>
      <sheetData sheetId="33348">
        <row r="9">
          <cell r="A9" t="str">
            <v>A</v>
          </cell>
        </row>
      </sheetData>
      <sheetData sheetId="33349">
        <row r="9">
          <cell r="A9" t="str">
            <v>A</v>
          </cell>
        </row>
      </sheetData>
      <sheetData sheetId="33350">
        <row r="9">
          <cell r="A9" t="str">
            <v>A</v>
          </cell>
        </row>
      </sheetData>
      <sheetData sheetId="33351">
        <row r="9">
          <cell r="A9" t="str">
            <v>A</v>
          </cell>
        </row>
      </sheetData>
      <sheetData sheetId="33352">
        <row r="9">
          <cell r="A9" t="str">
            <v>A</v>
          </cell>
        </row>
      </sheetData>
      <sheetData sheetId="33353">
        <row r="9">
          <cell r="A9" t="str">
            <v>A</v>
          </cell>
        </row>
      </sheetData>
      <sheetData sheetId="33354">
        <row r="9">
          <cell r="A9" t="str">
            <v>A</v>
          </cell>
        </row>
      </sheetData>
      <sheetData sheetId="33355">
        <row r="9">
          <cell r="A9" t="str">
            <v>A</v>
          </cell>
        </row>
      </sheetData>
      <sheetData sheetId="33356">
        <row r="9">
          <cell r="A9" t="str">
            <v>A</v>
          </cell>
        </row>
      </sheetData>
      <sheetData sheetId="33357">
        <row r="9">
          <cell r="A9" t="str">
            <v>A</v>
          </cell>
        </row>
      </sheetData>
      <sheetData sheetId="33358">
        <row r="9">
          <cell r="A9" t="str">
            <v>A</v>
          </cell>
        </row>
      </sheetData>
      <sheetData sheetId="33359">
        <row r="9">
          <cell r="A9" t="str">
            <v>A</v>
          </cell>
        </row>
      </sheetData>
      <sheetData sheetId="33360">
        <row r="9">
          <cell r="A9" t="str">
            <v>A</v>
          </cell>
        </row>
      </sheetData>
      <sheetData sheetId="33361">
        <row r="9">
          <cell r="A9" t="str">
            <v>A</v>
          </cell>
        </row>
      </sheetData>
      <sheetData sheetId="33362">
        <row r="9">
          <cell r="A9" t="str">
            <v>A</v>
          </cell>
        </row>
      </sheetData>
      <sheetData sheetId="33363">
        <row r="9">
          <cell r="A9" t="str">
            <v>A</v>
          </cell>
        </row>
      </sheetData>
      <sheetData sheetId="33364">
        <row r="9">
          <cell r="A9" t="str">
            <v>A</v>
          </cell>
        </row>
      </sheetData>
      <sheetData sheetId="33365">
        <row r="9">
          <cell r="A9" t="str">
            <v>A</v>
          </cell>
        </row>
      </sheetData>
      <sheetData sheetId="33366">
        <row r="9">
          <cell r="A9" t="str">
            <v>A</v>
          </cell>
        </row>
      </sheetData>
      <sheetData sheetId="33367">
        <row r="9">
          <cell r="A9" t="str">
            <v>A</v>
          </cell>
        </row>
      </sheetData>
      <sheetData sheetId="33368">
        <row r="9">
          <cell r="A9" t="str">
            <v>A</v>
          </cell>
        </row>
      </sheetData>
      <sheetData sheetId="33369">
        <row r="9">
          <cell r="A9" t="str">
            <v>A</v>
          </cell>
        </row>
      </sheetData>
      <sheetData sheetId="33370">
        <row r="9">
          <cell r="A9" t="str">
            <v>A</v>
          </cell>
        </row>
      </sheetData>
      <sheetData sheetId="33371">
        <row r="9">
          <cell r="A9" t="str">
            <v>A</v>
          </cell>
        </row>
      </sheetData>
      <sheetData sheetId="33372">
        <row r="9">
          <cell r="A9" t="str">
            <v>A</v>
          </cell>
        </row>
      </sheetData>
      <sheetData sheetId="33373">
        <row r="9">
          <cell r="A9" t="str">
            <v>A</v>
          </cell>
        </row>
      </sheetData>
      <sheetData sheetId="33374">
        <row r="9">
          <cell r="A9" t="str">
            <v>A</v>
          </cell>
        </row>
      </sheetData>
      <sheetData sheetId="33375">
        <row r="9">
          <cell r="A9" t="str">
            <v>A</v>
          </cell>
        </row>
      </sheetData>
      <sheetData sheetId="33376">
        <row r="9">
          <cell r="A9" t="str">
            <v>A</v>
          </cell>
        </row>
      </sheetData>
      <sheetData sheetId="33377">
        <row r="9">
          <cell r="A9" t="str">
            <v>A</v>
          </cell>
        </row>
      </sheetData>
      <sheetData sheetId="33378">
        <row r="9">
          <cell r="A9" t="str">
            <v>A</v>
          </cell>
        </row>
      </sheetData>
      <sheetData sheetId="33379">
        <row r="9">
          <cell r="A9" t="str">
            <v>A</v>
          </cell>
        </row>
      </sheetData>
      <sheetData sheetId="33380">
        <row r="9">
          <cell r="A9" t="str">
            <v>A</v>
          </cell>
        </row>
      </sheetData>
      <sheetData sheetId="33381">
        <row r="9">
          <cell r="A9" t="str">
            <v>A</v>
          </cell>
        </row>
      </sheetData>
      <sheetData sheetId="33382">
        <row r="9">
          <cell r="A9" t="str">
            <v>A</v>
          </cell>
        </row>
      </sheetData>
      <sheetData sheetId="33383">
        <row r="9">
          <cell r="A9" t="str">
            <v>A</v>
          </cell>
        </row>
      </sheetData>
      <sheetData sheetId="33384">
        <row r="9">
          <cell r="A9" t="str">
            <v>A</v>
          </cell>
        </row>
      </sheetData>
      <sheetData sheetId="33385">
        <row r="9">
          <cell r="A9" t="str">
            <v>A</v>
          </cell>
        </row>
      </sheetData>
      <sheetData sheetId="33386">
        <row r="9">
          <cell r="A9" t="str">
            <v>A</v>
          </cell>
        </row>
      </sheetData>
      <sheetData sheetId="33387">
        <row r="9">
          <cell r="A9" t="str">
            <v>A</v>
          </cell>
        </row>
      </sheetData>
      <sheetData sheetId="33388">
        <row r="9">
          <cell r="A9" t="str">
            <v>A</v>
          </cell>
        </row>
      </sheetData>
      <sheetData sheetId="33389">
        <row r="9">
          <cell r="A9" t="str">
            <v>A</v>
          </cell>
        </row>
      </sheetData>
      <sheetData sheetId="33390">
        <row r="9">
          <cell r="A9" t="str">
            <v>A</v>
          </cell>
        </row>
      </sheetData>
      <sheetData sheetId="33391">
        <row r="9">
          <cell r="A9" t="str">
            <v>A</v>
          </cell>
        </row>
      </sheetData>
      <sheetData sheetId="33392">
        <row r="9">
          <cell r="A9" t="str">
            <v>A</v>
          </cell>
        </row>
      </sheetData>
      <sheetData sheetId="33393">
        <row r="9">
          <cell r="A9" t="str">
            <v>A</v>
          </cell>
        </row>
      </sheetData>
      <sheetData sheetId="33394">
        <row r="9">
          <cell r="A9" t="str">
            <v>A</v>
          </cell>
        </row>
      </sheetData>
      <sheetData sheetId="33395">
        <row r="9">
          <cell r="A9" t="str">
            <v>A</v>
          </cell>
        </row>
      </sheetData>
      <sheetData sheetId="33396">
        <row r="9">
          <cell r="A9" t="str">
            <v>A</v>
          </cell>
        </row>
      </sheetData>
      <sheetData sheetId="33397">
        <row r="9">
          <cell r="A9" t="str">
            <v>A</v>
          </cell>
        </row>
      </sheetData>
      <sheetData sheetId="33398" refreshError="1"/>
      <sheetData sheetId="33399" refreshError="1"/>
      <sheetData sheetId="33400" refreshError="1"/>
      <sheetData sheetId="33401" refreshError="1"/>
      <sheetData sheetId="33402" refreshError="1"/>
      <sheetData sheetId="33403" refreshError="1"/>
      <sheetData sheetId="33404" refreshError="1"/>
      <sheetData sheetId="33405" refreshError="1"/>
      <sheetData sheetId="33406" refreshError="1"/>
      <sheetData sheetId="33407" refreshError="1"/>
      <sheetData sheetId="33408" refreshError="1"/>
      <sheetData sheetId="33409" refreshError="1"/>
      <sheetData sheetId="33410" refreshError="1"/>
      <sheetData sheetId="33411" refreshError="1"/>
      <sheetData sheetId="33412" refreshError="1"/>
      <sheetData sheetId="33413" refreshError="1"/>
      <sheetData sheetId="33414" refreshError="1"/>
      <sheetData sheetId="33415" refreshError="1"/>
      <sheetData sheetId="33416" refreshError="1"/>
      <sheetData sheetId="33417" refreshError="1"/>
      <sheetData sheetId="33418" refreshError="1"/>
      <sheetData sheetId="33419" refreshError="1"/>
      <sheetData sheetId="33420" refreshError="1"/>
      <sheetData sheetId="33421" refreshError="1"/>
      <sheetData sheetId="33422" refreshError="1"/>
      <sheetData sheetId="33423" refreshError="1"/>
      <sheetData sheetId="33424" refreshError="1"/>
      <sheetData sheetId="33425" refreshError="1"/>
      <sheetData sheetId="33426" refreshError="1"/>
      <sheetData sheetId="33427" refreshError="1"/>
      <sheetData sheetId="33428" refreshError="1"/>
      <sheetData sheetId="33429" refreshError="1"/>
      <sheetData sheetId="33430" refreshError="1"/>
      <sheetData sheetId="33431" refreshError="1"/>
      <sheetData sheetId="33432" refreshError="1"/>
      <sheetData sheetId="33433" refreshError="1"/>
      <sheetData sheetId="33434" refreshError="1"/>
      <sheetData sheetId="33435" refreshError="1"/>
      <sheetData sheetId="33436" refreshError="1"/>
      <sheetData sheetId="33437" refreshError="1"/>
      <sheetData sheetId="33438" refreshError="1"/>
      <sheetData sheetId="33439" refreshError="1"/>
      <sheetData sheetId="33440" refreshError="1"/>
      <sheetData sheetId="33441" refreshError="1"/>
      <sheetData sheetId="33442" refreshError="1"/>
      <sheetData sheetId="33443" refreshError="1"/>
      <sheetData sheetId="33444" refreshError="1"/>
      <sheetData sheetId="33445" refreshError="1"/>
      <sheetData sheetId="33446" refreshError="1"/>
      <sheetData sheetId="33447" refreshError="1"/>
      <sheetData sheetId="33448" refreshError="1"/>
      <sheetData sheetId="33449" refreshError="1"/>
      <sheetData sheetId="33450" refreshError="1"/>
      <sheetData sheetId="33451" refreshError="1"/>
      <sheetData sheetId="33452" refreshError="1"/>
      <sheetData sheetId="33453" refreshError="1"/>
      <sheetData sheetId="33454" refreshError="1"/>
      <sheetData sheetId="33455">
        <row r="9">
          <cell r="A9" t="str">
            <v>A</v>
          </cell>
        </row>
      </sheetData>
      <sheetData sheetId="33456" refreshError="1"/>
      <sheetData sheetId="33457" refreshError="1"/>
      <sheetData sheetId="33458" refreshError="1"/>
      <sheetData sheetId="33459" refreshError="1"/>
      <sheetData sheetId="33460" refreshError="1"/>
      <sheetData sheetId="33461" refreshError="1"/>
      <sheetData sheetId="33462" refreshError="1"/>
      <sheetData sheetId="33463" refreshError="1"/>
      <sheetData sheetId="33464" refreshError="1"/>
      <sheetData sheetId="33465"/>
      <sheetData sheetId="33466">
        <row r="9">
          <cell r="A9" t="str">
            <v>A</v>
          </cell>
        </row>
      </sheetData>
      <sheetData sheetId="33467">
        <row r="9">
          <cell r="A9" t="str">
            <v>A</v>
          </cell>
        </row>
      </sheetData>
      <sheetData sheetId="33468">
        <row r="9">
          <cell r="A9" t="str">
            <v>A</v>
          </cell>
        </row>
      </sheetData>
      <sheetData sheetId="33469"/>
      <sheetData sheetId="33470"/>
      <sheetData sheetId="33471"/>
      <sheetData sheetId="33472"/>
      <sheetData sheetId="33473"/>
      <sheetData sheetId="33474"/>
      <sheetData sheetId="33475" refreshError="1"/>
      <sheetData sheetId="33476" refreshError="1"/>
      <sheetData sheetId="33477"/>
      <sheetData sheetId="33478"/>
      <sheetData sheetId="33479"/>
      <sheetData sheetId="33480"/>
      <sheetData sheetId="33481"/>
      <sheetData sheetId="33482"/>
      <sheetData sheetId="33483" refreshError="1"/>
      <sheetData sheetId="33484" refreshError="1"/>
      <sheetData sheetId="33485">
        <row r="9">
          <cell r="A9" t="str">
            <v>A</v>
          </cell>
        </row>
      </sheetData>
      <sheetData sheetId="33486">
        <row r="9">
          <cell r="A9" t="str">
            <v>A</v>
          </cell>
        </row>
      </sheetData>
      <sheetData sheetId="33487" refreshError="1"/>
      <sheetData sheetId="33488" refreshError="1"/>
      <sheetData sheetId="33489" refreshError="1"/>
      <sheetData sheetId="33490" refreshError="1"/>
      <sheetData sheetId="33491" refreshError="1"/>
      <sheetData sheetId="33492" refreshError="1"/>
      <sheetData sheetId="33493" refreshError="1"/>
      <sheetData sheetId="33494" refreshError="1"/>
      <sheetData sheetId="33495" refreshError="1"/>
      <sheetData sheetId="33496" refreshError="1"/>
      <sheetData sheetId="33497" refreshError="1"/>
      <sheetData sheetId="33498" refreshError="1"/>
      <sheetData sheetId="33499" refreshError="1"/>
      <sheetData sheetId="33500" refreshError="1"/>
      <sheetData sheetId="33501" refreshError="1"/>
      <sheetData sheetId="33502" refreshError="1"/>
      <sheetData sheetId="33503" refreshError="1"/>
      <sheetData sheetId="33504" refreshError="1"/>
      <sheetData sheetId="33505" refreshError="1"/>
      <sheetData sheetId="33506" refreshError="1"/>
      <sheetData sheetId="33507" refreshError="1"/>
      <sheetData sheetId="33508" refreshError="1"/>
      <sheetData sheetId="33509" refreshError="1"/>
      <sheetData sheetId="33510" refreshError="1"/>
      <sheetData sheetId="33511" refreshError="1"/>
      <sheetData sheetId="33512" refreshError="1"/>
      <sheetData sheetId="33513" refreshError="1"/>
      <sheetData sheetId="33514" refreshError="1"/>
      <sheetData sheetId="33515" refreshError="1"/>
      <sheetData sheetId="33516" refreshError="1"/>
      <sheetData sheetId="33517" refreshError="1"/>
      <sheetData sheetId="33518" refreshError="1"/>
      <sheetData sheetId="33519" refreshError="1"/>
      <sheetData sheetId="33520" refreshError="1"/>
      <sheetData sheetId="33521" refreshError="1"/>
      <sheetData sheetId="33522" refreshError="1"/>
      <sheetData sheetId="33523" refreshError="1"/>
      <sheetData sheetId="33524" refreshError="1"/>
      <sheetData sheetId="33525" refreshError="1"/>
      <sheetData sheetId="33526" refreshError="1"/>
      <sheetData sheetId="33527" refreshError="1"/>
      <sheetData sheetId="33528" refreshError="1"/>
      <sheetData sheetId="33529" refreshError="1"/>
      <sheetData sheetId="33530" refreshError="1"/>
      <sheetData sheetId="33531" refreshError="1"/>
      <sheetData sheetId="33532" refreshError="1"/>
      <sheetData sheetId="33533" refreshError="1"/>
      <sheetData sheetId="33534" refreshError="1"/>
      <sheetData sheetId="33535" refreshError="1"/>
      <sheetData sheetId="33536" refreshError="1"/>
      <sheetData sheetId="33537" refreshError="1"/>
      <sheetData sheetId="33538" refreshError="1"/>
      <sheetData sheetId="33539" refreshError="1"/>
      <sheetData sheetId="33540" refreshError="1"/>
      <sheetData sheetId="33541" refreshError="1"/>
      <sheetData sheetId="33542" refreshError="1"/>
      <sheetData sheetId="33543" refreshError="1"/>
      <sheetData sheetId="33544" refreshError="1"/>
      <sheetData sheetId="33545" refreshError="1"/>
      <sheetData sheetId="33546">
        <row r="9">
          <cell r="A9" t="str">
            <v>A</v>
          </cell>
        </row>
      </sheetData>
      <sheetData sheetId="33547">
        <row r="9">
          <cell r="A9" t="str">
            <v>A</v>
          </cell>
        </row>
      </sheetData>
      <sheetData sheetId="33548">
        <row r="9">
          <cell r="A9" t="str">
            <v>A</v>
          </cell>
        </row>
      </sheetData>
      <sheetData sheetId="33549">
        <row r="9">
          <cell r="A9" t="str">
            <v>A</v>
          </cell>
        </row>
      </sheetData>
      <sheetData sheetId="33550">
        <row r="9">
          <cell r="A9" t="str">
            <v>A</v>
          </cell>
        </row>
      </sheetData>
      <sheetData sheetId="33551">
        <row r="9">
          <cell r="A9" t="str">
            <v>A</v>
          </cell>
        </row>
      </sheetData>
      <sheetData sheetId="33552">
        <row r="9">
          <cell r="A9" t="str">
            <v>A</v>
          </cell>
        </row>
      </sheetData>
      <sheetData sheetId="33553">
        <row r="9">
          <cell r="A9" t="str">
            <v>A</v>
          </cell>
        </row>
      </sheetData>
      <sheetData sheetId="33554">
        <row r="9">
          <cell r="A9" t="str">
            <v>A</v>
          </cell>
        </row>
      </sheetData>
      <sheetData sheetId="33555">
        <row r="9">
          <cell r="A9" t="str">
            <v>A</v>
          </cell>
        </row>
      </sheetData>
      <sheetData sheetId="33556">
        <row r="9">
          <cell r="A9" t="str">
            <v>A</v>
          </cell>
        </row>
      </sheetData>
      <sheetData sheetId="33557">
        <row r="9">
          <cell r="A9" t="str">
            <v>A</v>
          </cell>
        </row>
      </sheetData>
      <sheetData sheetId="33558">
        <row r="9">
          <cell r="A9" t="str">
            <v>A</v>
          </cell>
        </row>
      </sheetData>
      <sheetData sheetId="33559">
        <row r="9">
          <cell r="A9" t="str">
            <v>A</v>
          </cell>
        </row>
      </sheetData>
      <sheetData sheetId="33560">
        <row r="9">
          <cell r="A9" t="str">
            <v>A</v>
          </cell>
        </row>
      </sheetData>
      <sheetData sheetId="33561">
        <row r="9">
          <cell r="A9" t="str">
            <v>A</v>
          </cell>
        </row>
      </sheetData>
      <sheetData sheetId="33562">
        <row r="9">
          <cell r="A9" t="str">
            <v>A</v>
          </cell>
        </row>
      </sheetData>
      <sheetData sheetId="33563">
        <row r="9">
          <cell r="A9" t="str">
            <v>A</v>
          </cell>
        </row>
      </sheetData>
      <sheetData sheetId="33564">
        <row r="9">
          <cell r="A9" t="str">
            <v>A</v>
          </cell>
        </row>
      </sheetData>
      <sheetData sheetId="33565">
        <row r="9">
          <cell r="A9" t="str">
            <v>A</v>
          </cell>
        </row>
      </sheetData>
      <sheetData sheetId="33566">
        <row r="9">
          <cell r="A9" t="str">
            <v>A</v>
          </cell>
        </row>
      </sheetData>
      <sheetData sheetId="33567">
        <row r="9">
          <cell r="A9" t="str">
            <v>A</v>
          </cell>
        </row>
      </sheetData>
      <sheetData sheetId="33568">
        <row r="9">
          <cell r="A9" t="str">
            <v>A</v>
          </cell>
        </row>
      </sheetData>
      <sheetData sheetId="33569">
        <row r="9">
          <cell r="A9" t="str">
            <v>A</v>
          </cell>
        </row>
      </sheetData>
      <sheetData sheetId="33570">
        <row r="9">
          <cell r="A9" t="str">
            <v>A</v>
          </cell>
        </row>
      </sheetData>
      <sheetData sheetId="33571">
        <row r="9">
          <cell r="A9" t="str">
            <v>A</v>
          </cell>
        </row>
      </sheetData>
      <sheetData sheetId="33572">
        <row r="9">
          <cell r="A9" t="str">
            <v>A</v>
          </cell>
        </row>
      </sheetData>
      <sheetData sheetId="33573">
        <row r="9">
          <cell r="A9" t="str">
            <v>A</v>
          </cell>
        </row>
      </sheetData>
      <sheetData sheetId="33574"/>
      <sheetData sheetId="33575">
        <row r="9">
          <cell r="A9" t="str">
            <v>A</v>
          </cell>
        </row>
      </sheetData>
      <sheetData sheetId="33576">
        <row r="9">
          <cell r="A9" t="str">
            <v>A</v>
          </cell>
        </row>
      </sheetData>
      <sheetData sheetId="33577"/>
      <sheetData sheetId="33578"/>
      <sheetData sheetId="33579"/>
      <sheetData sheetId="33580"/>
      <sheetData sheetId="33581">
        <row r="9">
          <cell r="A9" t="str">
            <v>A</v>
          </cell>
        </row>
      </sheetData>
      <sheetData sheetId="33582">
        <row r="9">
          <cell r="A9" t="str">
            <v>A</v>
          </cell>
        </row>
      </sheetData>
      <sheetData sheetId="33583">
        <row r="9">
          <cell r="A9" t="str">
            <v>A</v>
          </cell>
        </row>
      </sheetData>
      <sheetData sheetId="33584"/>
      <sheetData sheetId="33585">
        <row r="9">
          <cell r="A9" t="str">
            <v>A</v>
          </cell>
        </row>
      </sheetData>
      <sheetData sheetId="33586">
        <row r="9">
          <cell r="A9" t="str">
            <v>A</v>
          </cell>
        </row>
      </sheetData>
      <sheetData sheetId="33587"/>
      <sheetData sheetId="33588">
        <row r="9">
          <cell r="A9" t="str">
            <v>A</v>
          </cell>
        </row>
      </sheetData>
      <sheetData sheetId="33589"/>
      <sheetData sheetId="33590"/>
      <sheetData sheetId="33591" refreshError="1"/>
      <sheetData sheetId="33592" refreshError="1"/>
      <sheetData sheetId="33593">
        <row r="9">
          <cell r="A9" t="str">
            <v>A</v>
          </cell>
        </row>
      </sheetData>
      <sheetData sheetId="33594" refreshError="1"/>
      <sheetData sheetId="33595" refreshError="1"/>
      <sheetData sheetId="33596" refreshError="1"/>
      <sheetData sheetId="33597" refreshError="1"/>
      <sheetData sheetId="33598" refreshError="1"/>
      <sheetData sheetId="33599" refreshError="1"/>
      <sheetData sheetId="33600" refreshError="1"/>
      <sheetData sheetId="33601" refreshError="1"/>
      <sheetData sheetId="33602" refreshError="1"/>
      <sheetData sheetId="33603" refreshError="1"/>
      <sheetData sheetId="33604" refreshError="1"/>
      <sheetData sheetId="33605" refreshError="1"/>
      <sheetData sheetId="33606" refreshError="1"/>
      <sheetData sheetId="33607" refreshError="1"/>
      <sheetData sheetId="33608" refreshError="1"/>
      <sheetData sheetId="33609" refreshError="1"/>
      <sheetData sheetId="33610" refreshError="1"/>
      <sheetData sheetId="33611" refreshError="1"/>
      <sheetData sheetId="33612" refreshError="1"/>
      <sheetData sheetId="33613" refreshError="1"/>
      <sheetData sheetId="33614" refreshError="1"/>
      <sheetData sheetId="33615" refreshError="1"/>
      <sheetData sheetId="33616" refreshError="1"/>
      <sheetData sheetId="33617" refreshError="1"/>
      <sheetData sheetId="33618" refreshError="1"/>
      <sheetData sheetId="33619" refreshError="1"/>
      <sheetData sheetId="33620" refreshError="1"/>
      <sheetData sheetId="33621" refreshError="1"/>
      <sheetData sheetId="33622" refreshError="1"/>
      <sheetData sheetId="33623" refreshError="1"/>
      <sheetData sheetId="33624" refreshError="1"/>
      <sheetData sheetId="33625" refreshError="1"/>
      <sheetData sheetId="33626" refreshError="1"/>
      <sheetData sheetId="33627" refreshError="1"/>
      <sheetData sheetId="33628" refreshError="1"/>
      <sheetData sheetId="33629" refreshError="1"/>
      <sheetData sheetId="33630" refreshError="1"/>
      <sheetData sheetId="33631" refreshError="1"/>
      <sheetData sheetId="33632" refreshError="1"/>
      <sheetData sheetId="33633" refreshError="1"/>
      <sheetData sheetId="33634" refreshError="1"/>
      <sheetData sheetId="33635" refreshError="1"/>
      <sheetData sheetId="33636" refreshError="1"/>
      <sheetData sheetId="33637" refreshError="1"/>
      <sheetData sheetId="33638" refreshError="1"/>
      <sheetData sheetId="33639" refreshError="1"/>
      <sheetData sheetId="33640" refreshError="1"/>
      <sheetData sheetId="33641" refreshError="1"/>
      <sheetData sheetId="33642" refreshError="1"/>
      <sheetData sheetId="33643" refreshError="1"/>
      <sheetData sheetId="33644" refreshError="1"/>
      <sheetData sheetId="33645" refreshError="1"/>
      <sheetData sheetId="33646" refreshError="1"/>
      <sheetData sheetId="33647" refreshError="1"/>
      <sheetData sheetId="33648" refreshError="1"/>
      <sheetData sheetId="33649" refreshError="1"/>
      <sheetData sheetId="33650" refreshError="1"/>
      <sheetData sheetId="33651" refreshError="1"/>
      <sheetData sheetId="33652" refreshError="1"/>
      <sheetData sheetId="33653" refreshError="1"/>
      <sheetData sheetId="33654" refreshError="1"/>
      <sheetData sheetId="33655" refreshError="1"/>
      <sheetData sheetId="33656" refreshError="1"/>
      <sheetData sheetId="33657" refreshError="1"/>
      <sheetData sheetId="33658" refreshError="1"/>
      <sheetData sheetId="33659" refreshError="1"/>
      <sheetData sheetId="33660" refreshError="1"/>
      <sheetData sheetId="33661" refreshError="1"/>
      <sheetData sheetId="33662" refreshError="1"/>
      <sheetData sheetId="33663" refreshError="1"/>
      <sheetData sheetId="33664" refreshError="1"/>
      <sheetData sheetId="33665" refreshError="1"/>
      <sheetData sheetId="33666" refreshError="1"/>
      <sheetData sheetId="33667" refreshError="1"/>
      <sheetData sheetId="33668" refreshError="1"/>
      <sheetData sheetId="33669" refreshError="1"/>
      <sheetData sheetId="33670" refreshError="1"/>
      <sheetData sheetId="33671" refreshError="1"/>
      <sheetData sheetId="33672" refreshError="1"/>
      <sheetData sheetId="33673" refreshError="1"/>
      <sheetData sheetId="33674" refreshError="1"/>
      <sheetData sheetId="33675" refreshError="1"/>
      <sheetData sheetId="33676" refreshError="1"/>
      <sheetData sheetId="33677" refreshError="1"/>
      <sheetData sheetId="33678" refreshError="1"/>
      <sheetData sheetId="33679" refreshError="1"/>
      <sheetData sheetId="33680" refreshError="1"/>
      <sheetData sheetId="33681" refreshError="1"/>
      <sheetData sheetId="33682" refreshError="1"/>
      <sheetData sheetId="33683" refreshError="1"/>
      <sheetData sheetId="33684" refreshError="1"/>
      <sheetData sheetId="33685" refreshError="1"/>
      <sheetData sheetId="33686" refreshError="1"/>
      <sheetData sheetId="33687" refreshError="1"/>
      <sheetData sheetId="33688" refreshError="1"/>
      <sheetData sheetId="33689" refreshError="1"/>
      <sheetData sheetId="33690" refreshError="1"/>
      <sheetData sheetId="33691" refreshError="1"/>
      <sheetData sheetId="33692" refreshError="1"/>
      <sheetData sheetId="33693" refreshError="1"/>
      <sheetData sheetId="33694" refreshError="1"/>
      <sheetData sheetId="33695" refreshError="1"/>
      <sheetData sheetId="33696" refreshError="1"/>
      <sheetData sheetId="33697" refreshError="1"/>
      <sheetData sheetId="33698" refreshError="1"/>
      <sheetData sheetId="33699" refreshError="1"/>
      <sheetData sheetId="33700" refreshError="1"/>
      <sheetData sheetId="33701" refreshError="1"/>
      <sheetData sheetId="33702" refreshError="1"/>
      <sheetData sheetId="33703" refreshError="1"/>
      <sheetData sheetId="33704" refreshError="1"/>
      <sheetData sheetId="33705" refreshError="1"/>
      <sheetData sheetId="33706" refreshError="1"/>
      <sheetData sheetId="33707" refreshError="1"/>
      <sheetData sheetId="33708" refreshError="1"/>
      <sheetData sheetId="33709" refreshError="1"/>
      <sheetData sheetId="33710" refreshError="1"/>
      <sheetData sheetId="33711" refreshError="1"/>
      <sheetData sheetId="33712" refreshError="1"/>
      <sheetData sheetId="33713" refreshError="1"/>
      <sheetData sheetId="33714" refreshError="1"/>
      <sheetData sheetId="33715" refreshError="1"/>
      <sheetData sheetId="33716" refreshError="1"/>
      <sheetData sheetId="33717" refreshError="1"/>
      <sheetData sheetId="33718" refreshError="1"/>
      <sheetData sheetId="33719" refreshError="1"/>
      <sheetData sheetId="33720" refreshError="1"/>
      <sheetData sheetId="33721" refreshError="1"/>
      <sheetData sheetId="33722" refreshError="1"/>
      <sheetData sheetId="33723" refreshError="1"/>
      <sheetData sheetId="33724" refreshError="1"/>
      <sheetData sheetId="33725" refreshError="1"/>
      <sheetData sheetId="33726" refreshError="1"/>
      <sheetData sheetId="33727" refreshError="1"/>
      <sheetData sheetId="33728" refreshError="1"/>
      <sheetData sheetId="33729" refreshError="1"/>
      <sheetData sheetId="33730" refreshError="1"/>
      <sheetData sheetId="33731" refreshError="1"/>
      <sheetData sheetId="33732" refreshError="1"/>
      <sheetData sheetId="33733" refreshError="1"/>
      <sheetData sheetId="33734" refreshError="1"/>
      <sheetData sheetId="33735" refreshError="1"/>
      <sheetData sheetId="33736" refreshError="1"/>
      <sheetData sheetId="33737" refreshError="1"/>
      <sheetData sheetId="33738" refreshError="1"/>
      <sheetData sheetId="33739" refreshError="1"/>
      <sheetData sheetId="33740" refreshError="1"/>
      <sheetData sheetId="33741" refreshError="1"/>
      <sheetData sheetId="33742" refreshError="1"/>
      <sheetData sheetId="33743" refreshError="1"/>
      <sheetData sheetId="33744" refreshError="1"/>
      <sheetData sheetId="33745" refreshError="1"/>
      <sheetData sheetId="33746" refreshError="1"/>
      <sheetData sheetId="33747" refreshError="1"/>
      <sheetData sheetId="33748" refreshError="1"/>
      <sheetData sheetId="33749" refreshError="1"/>
      <sheetData sheetId="33750" refreshError="1"/>
      <sheetData sheetId="33751" refreshError="1"/>
      <sheetData sheetId="33752" refreshError="1"/>
      <sheetData sheetId="33753" refreshError="1"/>
      <sheetData sheetId="33754" refreshError="1"/>
      <sheetData sheetId="33755" refreshError="1"/>
      <sheetData sheetId="33756" refreshError="1"/>
      <sheetData sheetId="33757" refreshError="1"/>
      <sheetData sheetId="33758" refreshError="1"/>
      <sheetData sheetId="33759" refreshError="1"/>
      <sheetData sheetId="33760" refreshError="1"/>
      <sheetData sheetId="33761" refreshError="1"/>
      <sheetData sheetId="33762" refreshError="1"/>
      <sheetData sheetId="33763" refreshError="1"/>
      <sheetData sheetId="33764" refreshError="1"/>
      <sheetData sheetId="33765" refreshError="1"/>
      <sheetData sheetId="33766" refreshError="1"/>
      <sheetData sheetId="33767" refreshError="1"/>
      <sheetData sheetId="33768" refreshError="1"/>
      <sheetData sheetId="33769" refreshError="1"/>
      <sheetData sheetId="33770" refreshError="1"/>
      <sheetData sheetId="33771" refreshError="1"/>
      <sheetData sheetId="33772" refreshError="1"/>
      <sheetData sheetId="33773" refreshError="1"/>
      <sheetData sheetId="33774" refreshError="1"/>
      <sheetData sheetId="33775" refreshError="1"/>
      <sheetData sheetId="33776" refreshError="1"/>
      <sheetData sheetId="33777" refreshError="1"/>
      <sheetData sheetId="33778" refreshError="1"/>
      <sheetData sheetId="33779" refreshError="1"/>
      <sheetData sheetId="33780" refreshError="1"/>
      <sheetData sheetId="33781" refreshError="1"/>
      <sheetData sheetId="33782" refreshError="1"/>
      <sheetData sheetId="33783" refreshError="1"/>
      <sheetData sheetId="33784" refreshError="1"/>
      <sheetData sheetId="33785" refreshError="1"/>
      <sheetData sheetId="33786" refreshError="1"/>
      <sheetData sheetId="33787" refreshError="1"/>
      <sheetData sheetId="33788" refreshError="1"/>
      <sheetData sheetId="33789" refreshError="1"/>
      <sheetData sheetId="33790" refreshError="1"/>
      <sheetData sheetId="33791" refreshError="1"/>
      <sheetData sheetId="33792" refreshError="1"/>
      <sheetData sheetId="33793" refreshError="1"/>
      <sheetData sheetId="33794" refreshError="1"/>
      <sheetData sheetId="33795" refreshError="1"/>
      <sheetData sheetId="33796" refreshError="1"/>
      <sheetData sheetId="33797" refreshError="1"/>
      <sheetData sheetId="33798" refreshError="1"/>
      <sheetData sheetId="33799" refreshError="1"/>
      <sheetData sheetId="33800" refreshError="1"/>
      <sheetData sheetId="33801" refreshError="1"/>
      <sheetData sheetId="33802" refreshError="1"/>
      <sheetData sheetId="33803" refreshError="1"/>
      <sheetData sheetId="33804" refreshError="1"/>
      <sheetData sheetId="33805" refreshError="1"/>
      <sheetData sheetId="33806" refreshError="1"/>
      <sheetData sheetId="33807" refreshError="1"/>
      <sheetData sheetId="33808" refreshError="1"/>
      <sheetData sheetId="33809" refreshError="1"/>
      <sheetData sheetId="33810" refreshError="1"/>
      <sheetData sheetId="33811" refreshError="1"/>
      <sheetData sheetId="33812" refreshError="1"/>
      <sheetData sheetId="33813" refreshError="1"/>
      <sheetData sheetId="33814" refreshError="1"/>
      <sheetData sheetId="33815" refreshError="1"/>
      <sheetData sheetId="33816" refreshError="1"/>
      <sheetData sheetId="33817" refreshError="1"/>
      <sheetData sheetId="33818" refreshError="1"/>
      <sheetData sheetId="33819" refreshError="1"/>
      <sheetData sheetId="33820" refreshError="1"/>
      <sheetData sheetId="33821" refreshError="1"/>
      <sheetData sheetId="33822" refreshError="1"/>
      <sheetData sheetId="33823" refreshError="1"/>
      <sheetData sheetId="33824" refreshError="1"/>
      <sheetData sheetId="33825" refreshError="1"/>
      <sheetData sheetId="33826" refreshError="1"/>
      <sheetData sheetId="33827" refreshError="1"/>
      <sheetData sheetId="33828" refreshError="1"/>
      <sheetData sheetId="33829" refreshError="1"/>
      <sheetData sheetId="33830" refreshError="1"/>
      <sheetData sheetId="33831" refreshError="1"/>
      <sheetData sheetId="33832" refreshError="1"/>
      <sheetData sheetId="33833" refreshError="1"/>
      <sheetData sheetId="33834" refreshError="1"/>
      <sheetData sheetId="33835" refreshError="1"/>
      <sheetData sheetId="33836" refreshError="1"/>
      <sheetData sheetId="33837" refreshError="1"/>
      <sheetData sheetId="33838" refreshError="1"/>
      <sheetData sheetId="33839" refreshError="1"/>
      <sheetData sheetId="33840" refreshError="1"/>
      <sheetData sheetId="33841" refreshError="1"/>
      <sheetData sheetId="33842" refreshError="1"/>
      <sheetData sheetId="33843" refreshError="1"/>
      <sheetData sheetId="33844" refreshError="1"/>
      <sheetData sheetId="33845" refreshError="1"/>
      <sheetData sheetId="33846" refreshError="1"/>
      <sheetData sheetId="33847" refreshError="1"/>
      <sheetData sheetId="33848" refreshError="1"/>
      <sheetData sheetId="33849" refreshError="1"/>
      <sheetData sheetId="33850" refreshError="1"/>
      <sheetData sheetId="33851" refreshError="1"/>
      <sheetData sheetId="33852" refreshError="1"/>
      <sheetData sheetId="33853" refreshError="1"/>
      <sheetData sheetId="33854" refreshError="1"/>
      <sheetData sheetId="33855" refreshError="1"/>
      <sheetData sheetId="33856" refreshError="1"/>
      <sheetData sheetId="33857" refreshError="1"/>
      <sheetData sheetId="33858" refreshError="1"/>
      <sheetData sheetId="33859" refreshError="1"/>
      <sheetData sheetId="33860" refreshError="1"/>
      <sheetData sheetId="33861" refreshError="1"/>
      <sheetData sheetId="33862" refreshError="1"/>
      <sheetData sheetId="33863" refreshError="1"/>
      <sheetData sheetId="33864" refreshError="1"/>
      <sheetData sheetId="33865" refreshError="1"/>
      <sheetData sheetId="33866" refreshError="1"/>
      <sheetData sheetId="33867" refreshError="1"/>
      <sheetData sheetId="33868" refreshError="1"/>
      <sheetData sheetId="33869" refreshError="1"/>
      <sheetData sheetId="33870" refreshError="1"/>
      <sheetData sheetId="33871" refreshError="1"/>
      <sheetData sheetId="33872" refreshError="1"/>
      <sheetData sheetId="33873" refreshError="1"/>
      <sheetData sheetId="33874" refreshError="1"/>
      <sheetData sheetId="33875" refreshError="1"/>
      <sheetData sheetId="33876" refreshError="1"/>
      <sheetData sheetId="33877" refreshError="1"/>
      <sheetData sheetId="33878" refreshError="1"/>
      <sheetData sheetId="33879" refreshError="1"/>
      <sheetData sheetId="33880" refreshError="1"/>
      <sheetData sheetId="33881" refreshError="1"/>
      <sheetData sheetId="33882" refreshError="1"/>
      <sheetData sheetId="33883" refreshError="1"/>
      <sheetData sheetId="33884" refreshError="1"/>
      <sheetData sheetId="33885" refreshError="1"/>
      <sheetData sheetId="33886" refreshError="1"/>
      <sheetData sheetId="33887" refreshError="1"/>
      <sheetData sheetId="33888" refreshError="1"/>
      <sheetData sheetId="33889" refreshError="1"/>
      <sheetData sheetId="33890" refreshError="1"/>
      <sheetData sheetId="33891" refreshError="1"/>
      <sheetData sheetId="33892" refreshError="1"/>
      <sheetData sheetId="33893" refreshError="1"/>
      <sheetData sheetId="33894" refreshError="1"/>
      <sheetData sheetId="33895" refreshError="1"/>
      <sheetData sheetId="33896" refreshError="1"/>
      <sheetData sheetId="33897" refreshError="1"/>
      <sheetData sheetId="33898" refreshError="1"/>
      <sheetData sheetId="33899" refreshError="1"/>
      <sheetData sheetId="33900" refreshError="1"/>
      <sheetData sheetId="33901" refreshError="1"/>
      <sheetData sheetId="33902" refreshError="1"/>
      <sheetData sheetId="33903" refreshError="1"/>
      <sheetData sheetId="33904" refreshError="1"/>
      <sheetData sheetId="33905" refreshError="1"/>
      <sheetData sheetId="33906" refreshError="1"/>
      <sheetData sheetId="33907" refreshError="1"/>
      <sheetData sheetId="33908" refreshError="1"/>
      <sheetData sheetId="33909" refreshError="1"/>
      <sheetData sheetId="33910" refreshError="1"/>
      <sheetData sheetId="33911" refreshError="1"/>
      <sheetData sheetId="33912" refreshError="1"/>
      <sheetData sheetId="33913" refreshError="1"/>
      <sheetData sheetId="33914" refreshError="1"/>
      <sheetData sheetId="33915" refreshError="1"/>
      <sheetData sheetId="33916" refreshError="1"/>
      <sheetData sheetId="33917" refreshError="1"/>
      <sheetData sheetId="33918" refreshError="1"/>
      <sheetData sheetId="33919" refreshError="1"/>
      <sheetData sheetId="33920" refreshError="1"/>
      <sheetData sheetId="33921" refreshError="1"/>
      <sheetData sheetId="33922" refreshError="1"/>
      <sheetData sheetId="33923" refreshError="1"/>
      <sheetData sheetId="33924" refreshError="1"/>
      <sheetData sheetId="33925" refreshError="1"/>
      <sheetData sheetId="33926" refreshError="1"/>
      <sheetData sheetId="33927" refreshError="1"/>
      <sheetData sheetId="33928" refreshError="1"/>
      <sheetData sheetId="33929" refreshError="1"/>
      <sheetData sheetId="33930" refreshError="1"/>
      <sheetData sheetId="33931" refreshError="1"/>
      <sheetData sheetId="33932" refreshError="1"/>
      <sheetData sheetId="33933" refreshError="1"/>
      <sheetData sheetId="33934" refreshError="1"/>
      <sheetData sheetId="33935" refreshError="1"/>
      <sheetData sheetId="33936" refreshError="1"/>
      <sheetData sheetId="33937" refreshError="1"/>
      <sheetData sheetId="33938" refreshError="1"/>
      <sheetData sheetId="33939" refreshError="1"/>
      <sheetData sheetId="33940" refreshError="1"/>
      <sheetData sheetId="33941" refreshError="1"/>
      <sheetData sheetId="33942" refreshError="1"/>
      <sheetData sheetId="33943" refreshError="1"/>
      <sheetData sheetId="33944" refreshError="1"/>
      <sheetData sheetId="33945" refreshError="1"/>
      <sheetData sheetId="33946" refreshError="1"/>
      <sheetData sheetId="33947" refreshError="1"/>
      <sheetData sheetId="33948" refreshError="1"/>
      <sheetData sheetId="33949" refreshError="1"/>
      <sheetData sheetId="33950" refreshError="1"/>
      <sheetData sheetId="33951" refreshError="1"/>
      <sheetData sheetId="33952" refreshError="1"/>
      <sheetData sheetId="33953" refreshError="1"/>
      <sheetData sheetId="33954" refreshError="1"/>
      <sheetData sheetId="33955" refreshError="1"/>
      <sheetData sheetId="33956" refreshError="1"/>
      <sheetData sheetId="33957" refreshError="1"/>
      <sheetData sheetId="33958" refreshError="1"/>
      <sheetData sheetId="33959" refreshError="1"/>
      <sheetData sheetId="33960" refreshError="1"/>
      <sheetData sheetId="33961" refreshError="1"/>
      <sheetData sheetId="33962" refreshError="1"/>
      <sheetData sheetId="33963" refreshError="1"/>
      <sheetData sheetId="33964" refreshError="1"/>
      <sheetData sheetId="33965" refreshError="1"/>
      <sheetData sheetId="33966" refreshError="1"/>
      <sheetData sheetId="33967" refreshError="1"/>
      <sheetData sheetId="33968" refreshError="1"/>
      <sheetData sheetId="33969" refreshError="1"/>
      <sheetData sheetId="33970" refreshError="1"/>
      <sheetData sheetId="33971" refreshError="1"/>
      <sheetData sheetId="33972" refreshError="1"/>
      <sheetData sheetId="33973" refreshError="1"/>
      <sheetData sheetId="33974" refreshError="1"/>
      <sheetData sheetId="33975" refreshError="1"/>
      <sheetData sheetId="33976" refreshError="1"/>
      <sheetData sheetId="33977" refreshError="1"/>
      <sheetData sheetId="33978" refreshError="1"/>
      <sheetData sheetId="33979" refreshError="1"/>
      <sheetData sheetId="33980" refreshError="1"/>
      <sheetData sheetId="33981" refreshError="1"/>
      <sheetData sheetId="33982" refreshError="1"/>
      <sheetData sheetId="33983" refreshError="1"/>
      <sheetData sheetId="33984" refreshError="1"/>
      <sheetData sheetId="33985" refreshError="1"/>
      <sheetData sheetId="33986" refreshError="1"/>
      <sheetData sheetId="33987" refreshError="1"/>
      <sheetData sheetId="33988" refreshError="1"/>
      <sheetData sheetId="33989" refreshError="1"/>
      <sheetData sheetId="33990" refreshError="1"/>
      <sheetData sheetId="33991" refreshError="1"/>
      <sheetData sheetId="33992" refreshError="1"/>
      <sheetData sheetId="33993" refreshError="1"/>
      <sheetData sheetId="33994" refreshError="1"/>
      <sheetData sheetId="33995" refreshError="1"/>
      <sheetData sheetId="33996" refreshError="1"/>
      <sheetData sheetId="33997" refreshError="1"/>
      <sheetData sheetId="33998" refreshError="1"/>
      <sheetData sheetId="33999" refreshError="1"/>
      <sheetData sheetId="34000" refreshError="1"/>
      <sheetData sheetId="34001" refreshError="1"/>
      <sheetData sheetId="34002" refreshError="1"/>
      <sheetData sheetId="34003" refreshError="1"/>
      <sheetData sheetId="34004" refreshError="1"/>
      <sheetData sheetId="34005" refreshError="1"/>
      <sheetData sheetId="34006" refreshError="1"/>
      <sheetData sheetId="34007" refreshError="1"/>
      <sheetData sheetId="34008" refreshError="1"/>
      <sheetData sheetId="34009" refreshError="1"/>
      <sheetData sheetId="34010" refreshError="1"/>
      <sheetData sheetId="34011" refreshError="1"/>
      <sheetData sheetId="34012" refreshError="1"/>
      <sheetData sheetId="34013" refreshError="1"/>
      <sheetData sheetId="34014" refreshError="1"/>
      <sheetData sheetId="34015" refreshError="1"/>
      <sheetData sheetId="34016" refreshError="1"/>
      <sheetData sheetId="34017" refreshError="1"/>
      <sheetData sheetId="34018" refreshError="1"/>
      <sheetData sheetId="34019" refreshError="1"/>
      <sheetData sheetId="34020" refreshError="1"/>
      <sheetData sheetId="34021" refreshError="1"/>
      <sheetData sheetId="34022" refreshError="1"/>
      <sheetData sheetId="34023" refreshError="1"/>
      <sheetData sheetId="34024" refreshError="1"/>
      <sheetData sheetId="34025" refreshError="1"/>
      <sheetData sheetId="34026" refreshError="1"/>
      <sheetData sheetId="34027" refreshError="1"/>
      <sheetData sheetId="34028" refreshError="1"/>
      <sheetData sheetId="34029" refreshError="1"/>
      <sheetData sheetId="34030" refreshError="1"/>
      <sheetData sheetId="34031" refreshError="1"/>
      <sheetData sheetId="34032" refreshError="1"/>
      <sheetData sheetId="34033" refreshError="1"/>
      <sheetData sheetId="34034" refreshError="1"/>
      <sheetData sheetId="34035" refreshError="1"/>
      <sheetData sheetId="34036" refreshError="1"/>
      <sheetData sheetId="34037" refreshError="1"/>
      <sheetData sheetId="34038" refreshError="1"/>
      <sheetData sheetId="34039" refreshError="1"/>
      <sheetData sheetId="34040" refreshError="1"/>
      <sheetData sheetId="34041" refreshError="1"/>
      <sheetData sheetId="34042" refreshError="1"/>
      <sheetData sheetId="34043" refreshError="1"/>
      <sheetData sheetId="34044" refreshError="1"/>
      <sheetData sheetId="34045" refreshError="1"/>
      <sheetData sheetId="34046" refreshError="1"/>
      <sheetData sheetId="34047" refreshError="1"/>
      <sheetData sheetId="34048" refreshError="1"/>
      <sheetData sheetId="34049" refreshError="1"/>
      <sheetData sheetId="34050" refreshError="1"/>
      <sheetData sheetId="34051" refreshError="1"/>
      <sheetData sheetId="34052" refreshError="1"/>
      <sheetData sheetId="34053" refreshError="1"/>
      <sheetData sheetId="34054" refreshError="1"/>
      <sheetData sheetId="34055" refreshError="1"/>
      <sheetData sheetId="34056" refreshError="1"/>
      <sheetData sheetId="34057" refreshError="1"/>
      <sheetData sheetId="34058" refreshError="1"/>
      <sheetData sheetId="34059" refreshError="1"/>
      <sheetData sheetId="34060" refreshError="1"/>
      <sheetData sheetId="34061" refreshError="1"/>
      <sheetData sheetId="34062" refreshError="1"/>
      <sheetData sheetId="34063" refreshError="1"/>
      <sheetData sheetId="34064" refreshError="1"/>
      <sheetData sheetId="34065" refreshError="1"/>
      <sheetData sheetId="34066" refreshError="1"/>
      <sheetData sheetId="34067" refreshError="1"/>
      <sheetData sheetId="34068" refreshError="1"/>
      <sheetData sheetId="34069" refreshError="1"/>
      <sheetData sheetId="34070" refreshError="1"/>
      <sheetData sheetId="34071" refreshError="1"/>
      <sheetData sheetId="34072" refreshError="1"/>
      <sheetData sheetId="34073" refreshError="1"/>
      <sheetData sheetId="34074" refreshError="1"/>
      <sheetData sheetId="34075" refreshError="1"/>
      <sheetData sheetId="34076" refreshError="1"/>
      <sheetData sheetId="34077" refreshError="1"/>
      <sheetData sheetId="34078" refreshError="1"/>
      <sheetData sheetId="34079" refreshError="1"/>
      <sheetData sheetId="34080" refreshError="1"/>
      <sheetData sheetId="34081" refreshError="1"/>
      <sheetData sheetId="34082" refreshError="1"/>
      <sheetData sheetId="34083" refreshError="1"/>
      <sheetData sheetId="34084" refreshError="1"/>
      <sheetData sheetId="34085" refreshError="1"/>
      <sheetData sheetId="34086" refreshError="1"/>
      <sheetData sheetId="34087" refreshError="1"/>
      <sheetData sheetId="34088" refreshError="1"/>
      <sheetData sheetId="34089" refreshError="1"/>
      <sheetData sheetId="34090" refreshError="1"/>
      <sheetData sheetId="34091" refreshError="1"/>
      <sheetData sheetId="34092" refreshError="1"/>
      <sheetData sheetId="34093" refreshError="1"/>
      <sheetData sheetId="34094" refreshError="1"/>
      <sheetData sheetId="34095" refreshError="1"/>
      <sheetData sheetId="34096" refreshError="1"/>
      <sheetData sheetId="34097" refreshError="1"/>
      <sheetData sheetId="34098" refreshError="1"/>
      <sheetData sheetId="34099" refreshError="1"/>
      <sheetData sheetId="34100" refreshError="1"/>
      <sheetData sheetId="34101" refreshError="1"/>
      <sheetData sheetId="34102" refreshError="1"/>
      <sheetData sheetId="34103" refreshError="1"/>
      <sheetData sheetId="34104" refreshError="1"/>
      <sheetData sheetId="34105" refreshError="1"/>
      <sheetData sheetId="34106" refreshError="1"/>
      <sheetData sheetId="34107" refreshError="1"/>
      <sheetData sheetId="34108" refreshError="1"/>
      <sheetData sheetId="34109" refreshError="1"/>
      <sheetData sheetId="34110" refreshError="1"/>
      <sheetData sheetId="34111" refreshError="1"/>
      <sheetData sheetId="34112" refreshError="1"/>
      <sheetData sheetId="34113" refreshError="1"/>
      <sheetData sheetId="34114" refreshError="1"/>
      <sheetData sheetId="34115" refreshError="1"/>
      <sheetData sheetId="34116" refreshError="1"/>
      <sheetData sheetId="34117" refreshError="1"/>
      <sheetData sheetId="34118" refreshError="1"/>
      <sheetData sheetId="34119" refreshError="1"/>
      <sheetData sheetId="34120" refreshError="1"/>
      <sheetData sheetId="34121" refreshError="1"/>
      <sheetData sheetId="34122" refreshError="1"/>
      <sheetData sheetId="34123" refreshError="1"/>
      <sheetData sheetId="34124" refreshError="1"/>
      <sheetData sheetId="34125" refreshError="1"/>
      <sheetData sheetId="34126" refreshError="1"/>
      <sheetData sheetId="34127" refreshError="1"/>
      <sheetData sheetId="34128" refreshError="1"/>
      <sheetData sheetId="34129" refreshError="1"/>
      <sheetData sheetId="34130" refreshError="1"/>
      <sheetData sheetId="34131" refreshError="1"/>
      <sheetData sheetId="34132" refreshError="1"/>
      <sheetData sheetId="34133" refreshError="1"/>
      <sheetData sheetId="34134" refreshError="1"/>
      <sheetData sheetId="34135" refreshError="1"/>
      <sheetData sheetId="34136" refreshError="1"/>
      <sheetData sheetId="34137" refreshError="1"/>
      <sheetData sheetId="34138" refreshError="1"/>
      <sheetData sheetId="34139" refreshError="1"/>
      <sheetData sheetId="34140" refreshError="1"/>
      <sheetData sheetId="34141" refreshError="1"/>
      <sheetData sheetId="34142" refreshError="1"/>
      <sheetData sheetId="34143" refreshError="1"/>
      <sheetData sheetId="34144" refreshError="1"/>
      <sheetData sheetId="34145" refreshError="1"/>
      <sheetData sheetId="34146" refreshError="1"/>
      <sheetData sheetId="34147" refreshError="1"/>
      <sheetData sheetId="34148" refreshError="1"/>
      <sheetData sheetId="34149" refreshError="1"/>
      <sheetData sheetId="34150" refreshError="1"/>
      <sheetData sheetId="34151" refreshError="1"/>
      <sheetData sheetId="34152" refreshError="1"/>
      <sheetData sheetId="34153" refreshError="1"/>
      <sheetData sheetId="34154" refreshError="1"/>
      <sheetData sheetId="34155" refreshError="1"/>
      <sheetData sheetId="34156" refreshError="1"/>
      <sheetData sheetId="34157" refreshError="1"/>
      <sheetData sheetId="34158" refreshError="1"/>
      <sheetData sheetId="34159" refreshError="1"/>
      <sheetData sheetId="34160" refreshError="1"/>
      <sheetData sheetId="34161" refreshError="1"/>
      <sheetData sheetId="34162" refreshError="1"/>
      <sheetData sheetId="34163" refreshError="1"/>
      <sheetData sheetId="34164" refreshError="1"/>
      <sheetData sheetId="34165" refreshError="1"/>
      <sheetData sheetId="34166" refreshError="1"/>
      <sheetData sheetId="34167" refreshError="1"/>
      <sheetData sheetId="34168" refreshError="1"/>
      <sheetData sheetId="34169" refreshError="1"/>
      <sheetData sheetId="34170" refreshError="1"/>
      <sheetData sheetId="34171" refreshError="1"/>
      <sheetData sheetId="34172" refreshError="1"/>
      <sheetData sheetId="34173" refreshError="1"/>
      <sheetData sheetId="34174" refreshError="1"/>
      <sheetData sheetId="34175" refreshError="1"/>
      <sheetData sheetId="34176" refreshError="1"/>
      <sheetData sheetId="34177" refreshError="1"/>
      <sheetData sheetId="34178" refreshError="1"/>
      <sheetData sheetId="34179" refreshError="1"/>
      <sheetData sheetId="34180" refreshError="1"/>
      <sheetData sheetId="34181" refreshError="1"/>
      <sheetData sheetId="34182" refreshError="1"/>
      <sheetData sheetId="34183" refreshError="1"/>
      <sheetData sheetId="34184" refreshError="1"/>
      <sheetData sheetId="34185" refreshError="1"/>
      <sheetData sheetId="34186" refreshError="1"/>
      <sheetData sheetId="34187" refreshError="1"/>
      <sheetData sheetId="34188" refreshError="1"/>
      <sheetData sheetId="34189" refreshError="1"/>
      <sheetData sheetId="34190" refreshError="1"/>
      <sheetData sheetId="34191" refreshError="1"/>
      <sheetData sheetId="34192" refreshError="1"/>
      <sheetData sheetId="34193" refreshError="1"/>
      <sheetData sheetId="34194" refreshError="1"/>
      <sheetData sheetId="34195" refreshError="1"/>
      <sheetData sheetId="34196" refreshError="1"/>
      <sheetData sheetId="34197" refreshError="1"/>
      <sheetData sheetId="34198" refreshError="1"/>
      <sheetData sheetId="34199" refreshError="1"/>
      <sheetData sheetId="34200" refreshError="1"/>
      <sheetData sheetId="34201" refreshError="1"/>
      <sheetData sheetId="34202" refreshError="1"/>
      <sheetData sheetId="34203" refreshError="1"/>
      <sheetData sheetId="34204" refreshError="1"/>
      <sheetData sheetId="34205" refreshError="1"/>
      <sheetData sheetId="34206" refreshError="1"/>
      <sheetData sheetId="34207" refreshError="1"/>
      <sheetData sheetId="34208" refreshError="1"/>
      <sheetData sheetId="34209" refreshError="1"/>
      <sheetData sheetId="34210" refreshError="1"/>
      <sheetData sheetId="34211" refreshError="1"/>
      <sheetData sheetId="34212" refreshError="1"/>
      <sheetData sheetId="34213" refreshError="1"/>
      <sheetData sheetId="34214" refreshError="1"/>
      <sheetData sheetId="34215" refreshError="1"/>
      <sheetData sheetId="34216" refreshError="1"/>
      <sheetData sheetId="34217" refreshError="1"/>
      <sheetData sheetId="34218" refreshError="1"/>
      <sheetData sheetId="34219" refreshError="1"/>
      <sheetData sheetId="34220" refreshError="1"/>
      <sheetData sheetId="34221" refreshError="1"/>
      <sheetData sheetId="34222" refreshError="1"/>
      <sheetData sheetId="34223" refreshError="1"/>
      <sheetData sheetId="34224" refreshError="1"/>
      <sheetData sheetId="34225" refreshError="1"/>
      <sheetData sheetId="34226" refreshError="1"/>
      <sheetData sheetId="34227" refreshError="1"/>
      <sheetData sheetId="34228" refreshError="1"/>
      <sheetData sheetId="34229" refreshError="1"/>
      <sheetData sheetId="34230" refreshError="1"/>
      <sheetData sheetId="34231" refreshError="1"/>
      <sheetData sheetId="34232" refreshError="1"/>
      <sheetData sheetId="34233" refreshError="1"/>
      <sheetData sheetId="34234" refreshError="1"/>
      <sheetData sheetId="34235" refreshError="1"/>
      <sheetData sheetId="34236" refreshError="1"/>
      <sheetData sheetId="34237" refreshError="1"/>
      <sheetData sheetId="34238" refreshError="1"/>
      <sheetData sheetId="34239" refreshError="1"/>
      <sheetData sheetId="34240" refreshError="1"/>
      <sheetData sheetId="34241" refreshError="1"/>
      <sheetData sheetId="34242" refreshError="1"/>
      <sheetData sheetId="34243" refreshError="1"/>
      <sheetData sheetId="34244" refreshError="1"/>
      <sheetData sheetId="34245" refreshError="1"/>
      <sheetData sheetId="34246" refreshError="1"/>
      <sheetData sheetId="34247" refreshError="1"/>
      <sheetData sheetId="34248" refreshError="1"/>
      <sheetData sheetId="34249" refreshError="1"/>
      <sheetData sheetId="34250" refreshError="1"/>
      <sheetData sheetId="34251" refreshError="1"/>
      <sheetData sheetId="34252" refreshError="1"/>
      <sheetData sheetId="34253" refreshError="1"/>
      <sheetData sheetId="34254" refreshError="1"/>
      <sheetData sheetId="34255" refreshError="1"/>
      <sheetData sheetId="34256" refreshError="1"/>
      <sheetData sheetId="34257" refreshError="1"/>
      <sheetData sheetId="34258" refreshError="1"/>
      <sheetData sheetId="34259" refreshError="1"/>
      <sheetData sheetId="34260" refreshError="1"/>
      <sheetData sheetId="34261" refreshError="1"/>
      <sheetData sheetId="34262" refreshError="1"/>
      <sheetData sheetId="34263" refreshError="1"/>
      <sheetData sheetId="34264" refreshError="1"/>
      <sheetData sheetId="34265" refreshError="1"/>
      <sheetData sheetId="34266" refreshError="1"/>
      <sheetData sheetId="34267" refreshError="1"/>
      <sheetData sheetId="34268" refreshError="1"/>
      <sheetData sheetId="34269" refreshError="1"/>
      <sheetData sheetId="34270" refreshError="1"/>
      <sheetData sheetId="34271" refreshError="1"/>
      <sheetData sheetId="34272" refreshError="1"/>
      <sheetData sheetId="34273" refreshError="1"/>
      <sheetData sheetId="34274" refreshError="1"/>
      <sheetData sheetId="34275" refreshError="1"/>
      <sheetData sheetId="34276" refreshError="1"/>
      <sheetData sheetId="34277" refreshError="1"/>
      <sheetData sheetId="34278" refreshError="1"/>
      <sheetData sheetId="34279" refreshError="1"/>
      <sheetData sheetId="34280" refreshError="1"/>
      <sheetData sheetId="34281" refreshError="1"/>
      <sheetData sheetId="34282" refreshError="1"/>
      <sheetData sheetId="34283" refreshError="1"/>
      <sheetData sheetId="34284" refreshError="1"/>
      <sheetData sheetId="34285" refreshError="1"/>
      <sheetData sheetId="34286" refreshError="1"/>
      <sheetData sheetId="34287" refreshError="1"/>
      <sheetData sheetId="34288" refreshError="1"/>
      <sheetData sheetId="34289" refreshError="1"/>
      <sheetData sheetId="34290" refreshError="1"/>
      <sheetData sheetId="34291" refreshError="1"/>
      <sheetData sheetId="34292" refreshError="1"/>
      <sheetData sheetId="34293" refreshError="1"/>
      <sheetData sheetId="34294" refreshError="1"/>
      <sheetData sheetId="34295" refreshError="1"/>
      <sheetData sheetId="34296" refreshError="1"/>
      <sheetData sheetId="34297" refreshError="1"/>
      <sheetData sheetId="34298" refreshError="1"/>
      <sheetData sheetId="34299" refreshError="1"/>
      <sheetData sheetId="34300" refreshError="1"/>
      <sheetData sheetId="34301" refreshError="1"/>
      <sheetData sheetId="34302" refreshError="1"/>
      <sheetData sheetId="34303" refreshError="1"/>
      <sheetData sheetId="34304" refreshError="1"/>
      <sheetData sheetId="34305" refreshError="1"/>
      <sheetData sheetId="34306" refreshError="1"/>
      <sheetData sheetId="34307" refreshError="1"/>
      <sheetData sheetId="34308" refreshError="1"/>
      <sheetData sheetId="34309" refreshError="1"/>
      <sheetData sheetId="34310" refreshError="1"/>
      <sheetData sheetId="34311" refreshError="1"/>
      <sheetData sheetId="34312" refreshError="1"/>
      <sheetData sheetId="34313" refreshError="1"/>
      <sheetData sheetId="34314" refreshError="1"/>
      <sheetData sheetId="34315" refreshError="1"/>
      <sheetData sheetId="34316" refreshError="1"/>
      <sheetData sheetId="34317" refreshError="1"/>
      <sheetData sheetId="34318" refreshError="1"/>
      <sheetData sheetId="34319" refreshError="1"/>
      <sheetData sheetId="34320" refreshError="1"/>
      <sheetData sheetId="34321" refreshError="1"/>
      <sheetData sheetId="34322" refreshError="1"/>
      <sheetData sheetId="34323" refreshError="1"/>
      <sheetData sheetId="34324" refreshError="1"/>
      <sheetData sheetId="34325" refreshError="1"/>
      <sheetData sheetId="34326" refreshError="1"/>
      <sheetData sheetId="34327" refreshError="1"/>
      <sheetData sheetId="34328" refreshError="1"/>
      <sheetData sheetId="34329" refreshError="1"/>
      <sheetData sheetId="34330" refreshError="1"/>
      <sheetData sheetId="34331" refreshError="1"/>
      <sheetData sheetId="34332" refreshError="1"/>
      <sheetData sheetId="34333" refreshError="1"/>
      <sheetData sheetId="34334" refreshError="1"/>
      <sheetData sheetId="34335" refreshError="1"/>
      <sheetData sheetId="34336" refreshError="1"/>
      <sheetData sheetId="34337" refreshError="1"/>
      <sheetData sheetId="34338" refreshError="1"/>
      <sheetData sheetId="34339" refreshError="1"/>
      <sheetData sheetId="34340" refreshError="1"/>
      <sheetData sheetId="34341" refreshError="1"/>
      <sheetData sheetId="34342" refreshError="1"/>
      <sheetData sheetId="34343" refreshError="1"/>
      <sheetData sheetId="34344" refreshError="1"/>
      <sheetData sheetId="34345" refreshError="1"/>
      <sheetData sheetId="34346" refreshError="1"/>
      <sheetData sheetId="34347" refreshError="1"/>
      <sheetData sheetId="34348" refreshError="1"/>
      <sheetData sheetId="34349" refreshError="1"/>
      <sheetData sheetId="34350" refreshError="1"/>
      <sheetData sheetId="34351" refreshError="1"/>
      <sheetData sheetId="34352" refreshError="1"/>
      <sheetData sheetId="34353" refreshError="1"/>
      <sheetData sheetId="34354" refreshError="1"/>
      <sheetData sheetId="34355" refreshError="1"/>
      <sheetData sheetId="34356" refreshError="1"/>
      <sheetData sheetId="34357" refreshError="1"/>
      <sheetData sheetId="34358" refreshError="1"/>
      <sheetData sheetId="34359" refreshError="1"/>
      <sheetData sheetId="34360" refreshError="1"/>
      <sheetData sheetId="34361" refreshError="1"/>
      <sheetData sheetId="34362" refreshError="1"/>
      <sheetData sheetId="34363" refreshError="1"/>
      <sheetData sheetId="34364" refreshError="1"/>
      <sheetData sheetId="34365" refreshError="1"/>
      <sheetData sheetId="34366" refreshError="1"/>
      <sheetData sheetId="34367" refreshError="1"/>
      <sheetData sheetId="34368" refreshError="1"/>
      <sheetData sheetId="34369" refreshError="1"/>
      <sheetData sheetId="34370" refreshError="1"/>
      <sheetData sheetId="34371" refreshError="1"/>
      <sheetData sheetId="34372" refreshError="1"/>
      <sheetData sheetId="34373" refreshError="1"/>
      <sheetData sheetId="34374" refreshError="1"/>
      <sheetData sheetId="34375" refreshError="1"/>
      <sheetData sheetId="34376" refreshError="1"/>
      <sheetData sheetId="34377" refreshError="1"/>
      <sheetData sheetId="34378" refreshError="1"/>
      <sheetData sheetId="34379" refreshError="1"/>
      <sheetData sheetId="34380" refreshError="1"/>
      <sheetData sheetId="34381" refreshError="1"/>
      <sheetData sheetId="34382" refreshError="1"/>
      <sheetData sheetId="34383" refreshError="1"/>
      <sheetData sheetId="34384" refreshError="1"/>
      <sheetData sheetId="34385" refreshError="1"/>
      <sheetData sheetId="34386" refreshError="1"/>
      <sheetData sheetId="34387" refreshError="1"/>
      <sheetData sheetId="34388" refreshError="1"/>
      <sheetData sheetId="34389" refreshError="1"/>
      <sheetData sheetId="34390" refreshError="1"/>
      <sheetData sheetId="34391" refreshError="1"/>
      <sheetData sheetId="34392" refreshError="1"/>
      <sheetData sheetId="34393" refreshError="1"/>
      <sheetData sheetId="34394" refreshError="1"/>
      <sheetData sheetId="34395" refreshError="1"/>
      <sheetData sheetId="34396" refreshError="1"/>
      <sheetData sheetId="34397" refreshError="1"/>
      <sheetData sheetId="34398" refreshError="1"/>
      <sheetData sheetId="34399" refreshError="1"/>
      <sheetData sheetId="34400" refreshError="1"/>
      <sheetData sheetId="34401" refreshError="1"/>
      <sheetData sheetId="34402" refreshError="1"/>
      <sheetData sheetId="34403" refreshError="1"/>
      <sheetData sheetId="34404" refreshError="1"/>
      <sheetData sheetId="34405" refreshError="1"/>
      <sheetData sheetId="34406" refreshError="1"/>
      <sheetData sheetId="34407" refreshError="1"/>
      <sheetData sheetId="34408" refreshError="1"/>
      <sheetData sheetId="34409" refreshError="1"/>
      <sheetData sheetId="34410" refreshError="1"/>
      <sheetData sheetId="34411" refreshError="1"/>
      <sheetData sheetId="34412" refreshError="1"/>
      <sheetData sheetId="34413" refreshError="1"/>
      <sheetData sheetId="34414" refreshError="1"/>
      <sheetData sheetId="34415" refreshError="1"/>
      <sheetData sheetId="34416" refreshError="1"/>
      <sheetData sheetId="34417" refreshError="1"/>
      <sheetData sheetId="34418" refreshError="1"/>
      <sheetData sheetId="34419" refreshError="1"/>
      <sheetData sheetId="34420" refreshError="1"/>
      <sheetData sheetId="34421" refreshError="1"/>
      <sheetData sheetId="34422" refreshError="1"/>
      <sheetData sheetId="34423" refreshError="1"/>
      <sheetData sheetId="34424" refreshError="1"/>
      <sheetData sheetId="34425" refreshError="1"/>
      <sheetData sheetId="34426" refreshError="1"/>
      <sheetData sheetId="34427" refreshError="1"/>
      <sheetData sheetId="34428" refreshError="1"/>
      <sheetData sheetId="34429" refreshError="1"/>
      <sheetData sheetId="34430" refreshError="1"/>
      <sheetData sheetId="34431" refreshError="1"/>
      <sheetData sheetId="34432" refreshError="1"/>
      <sheetData sheetId="34433" refreshError="1"/>
      <sheetData sheetId="34434" refreshError="1"/>
      <sheetData sheetId="34435" refreshError="1"/>
      <sheetData sheetId="34436" refreshError="1"/>
      <sheetData sheetId="34437" refreshError="1"/>
      <sheetData sheetId="34438" refreshError="1"/>
      <sheetData sheetId="34439" refreshError="1"/>
      <sheetData sheetId="34440" refreshError="1"/>
      <sheetData sheetId="34441" refreshError="1"/>
      <sheetData sheetId="34442" refreshError="1"/>
      <sheetData sheetId="34443" refreshError="1"/>
      <sheetData sheetId="34444" refreshError="1"/>
      <sheetData sheetId="34445" refreshError="1"/>
      <sheetData sheetId="34446" refreshError="1"/>
      <sheetData sheetId="34447" refreshError="1"/>
      <sheetData sheetId="34448" refreshError="1"/>
      <sheetData sheetId="34449" refreshError="1"/>
      <sheetData sheetId="34450" refreshError="1"/>
      <sheetData sheetId="34451" refreshError="1"/>
      <sheetData sheetId="34452" refreshError="1"/>
      <sheetData sheetId="34453" refreshError="1"/>
      <sheetData sheetId="34454" refreshError="1"/>
      <sheetData sheetId="34455" refreshError="1"/>
      <sheetData sheetId="34456" refreshError="1"/>
      <sheetData sheetId="34457" refreshError="1"/>
      <sheetData sheetId="34458" refreshError="1"/>
      <sheetData sheetId="34459" refreshError="1"/>
      <sheetData sheetId="34460" refreshError="1"/>
      <sheetData sheetId="34461" refreshError="1"/>
      <sheetData sheetId="34462" refreshError="1"/>
      <sheetData sheetId="34463" refreshError="1"/>
      <sheetData sheetId="34464" refreshError="1"/>
      <sheetData sheetId="34465" refreshError="1"/>
      <sheetData sheetId="34466">
        <row r="9">
          <cell r="A9" t="str">
            <v>A</v>
          </cell>
        </row>
      </sheetData>
      <sheetData sheetId="34467">
        <row r="9">
          <cell r="A9" t="str">
            <v>A</v>
          </cell>
        </row>
      </sheetData>
      <sheetData sheetId="34468">
        <row r="9">
          <cell r="A9" t="str">
            <v>A</v>
          </cell>
        </row>
      </sheetData>
      <sheetData sheetId="34469">
        <row r="9">
          <cell r="A9" t="str">
            <v>A</v>
          </cell>
        </row>
      </sheetData>
      <sheetData sheetId="34470">
        <row r="9">
          <cell r="A9" t="str">
            <v>A</v>
          </cell>
        </row>
      </sheetData>
      <sheetData sheetId="34471">
        <row r="9">
          <cell r="A9" t="str">
            <v>A</v>
          </cell>
        </row>
      </sheetData>
      <sheetData sheetId="34472">
        <row r="9">
          <cell r="A9" t="str">
            <v>A</v>
          </cell>
        </row>
      </sheetData>
      <sheetData sheetId="34473">
        <row r="9">
          <cell r="A9" t="str">
            <v>A</v>
          </cell>
        </row>
      </sheetData>
      <sheetData sheetId="34474">
        <row r="9">
          <cell r="A9" t="str">
            <v>A</v>
          </cell>
        </row>
      </sheetData>
      <sheetData sheetId="34475">
        <row r="9">
          <cell r="A9" t="str">
            <v>A</v>
          </cell>
        </row>
      </sheetData>
      <sheetData sheetId="34476">
        <row r="9">
          <cell r="A9" t="str">
            <v>A</v>
          </cell>
        </row>
      </sheetData>
      <sheetData sheetId="34477">
        <row r="9">
          <cell r="A9" t="str">
            <v>A</v>
          </cell>
        </row>
      </sheetData>
      <sheetData sheetId="34478">
        <row r="9">
          <cell r="A9" t="str">
            <v>A</v>
          </cell>
        </row>
      </sheetData>
      <sheetData sheetId="34479">
        <row r="9">
          <cell r="A9" t="str">
            <v>A</v>
          </cell>
        </row>
      </sheetData>
      <sheetData sheetId="34480">
        <row r="9">
          <cell r="A9" t="str">
            <v>A</v>
          </cell>
        </row>
      </sheetData>
      <sheetData sheetId="34481">
        <row r="9">
          <cell r="A9" t="str">
            <v>A</v>
          </cell>
        </row>
      </sheetData>
      <sheetData sheetId="34482">
        <row r="9">
          <cell r="A9" t="str">
            <v>A</v>
          </cell>
        </row>
      </sheetData>
      <sheetData sheetId="34483">
        <row r="9">
          <cell r="A9" t="str">
            <v>A</v>
          </cell>
        </row>
      </sheetData>
      <sheetData sheetId="34484">
        <row r="9">
          <cell r="A9" t="str">
            <v>A</v>
          </cell>
        </row>
      </sheetData>
      <sheetData sheetId="34485">
        <row r="9">
          <cell r="A9" t="str">
            <v>A</v>
          </cell>
        </row>
      </sheetData>
      <sheetData sheetId="34486">
        <row r="9">
          <cell r="A9" t="str">
            <v>A</v>
          </cell>
        </row>
      </sheetData>
      <sheetData sheetId="34487"/>
      <sheetData sheetId="34488"/>
      <sheetData sheetId="34489"/>
      <sheetData sheetId="34490"/>
      <sheetData sheetId="34491"/>
      <sheetData sheetId="34492">
        <row r="9">
          <cell r="A9" t="str">
            <v>A</v>
          </cell>
        </row>
      </sheetData>
      <sheetData sheetId="34493">
        <row r="9">
          <cell r="A9" t="str">
            <v>A</v>
          </cell>
        </row>
      </sheetData>
      <sheetData sheetId="34494">
        <row r="9">
          <cell r="A9" t="str">
            <v>A</v>
          </cell>
        </row>
      </sheetData>
      <sheetData sheetId="34495">
        <row r="9">
          <cell r="A9" t="str">
            <v>A</v>
          </cell>
        </row>
      </sheetData>
      <sheetData sheetId="34496">
        <row r="9">
          <cell r="A9" t="str">
            <v>A</v>
          </cell>
        </row>
      </sheetData>
      <sheetData sheetId="34497">
        <row r="9">
          <cell r="A9" t="str">
            <v>A</v>
          </cell>
        </row>
      </sheetData>
      <sheetData sheetId="34498">
        <row r="9">
          <cell r="A9" t="str">
            <v>A</v>
          </cell>
        </row>
      </sheetData>
      <sheetData sheetId="34499">
        <row r="9">
          <cell r="A9" t="str">
            <v>A</v>
          </cell>
        </row>
      </sheetData>
      <sheetData sheetId="34500">
        <row r="9">
          <cell r="A9" t="str">
            <v>A</v>
          </cell>
        </row>
      </sheetData>
      <sheetData sheetId="34501">
        <row r="9">
          <cell r="A9" t="str">
            <v>A</v>
          </cell>
        </row>
      </sheetData>
      <sheetData sheetId="34502">
        <row r="9">
          <cell r="A9" t="str">
            <v>A</v>
          </cell>
        </row>
      </sheetData>
      <sheetData sheetId="34503">
        <row r="9">
          <cell r="A9" t="str">
            <v>A</v>
          </cell>
        </row>
      </sheetData>
      <sheetData sheetId="34504">
        <row r="9">
          <cell r="A9" t="str">
            <v>A</v>
          </cell>
        </row>
      </sheetData>
      <sheetData sheetId="34505">
        <row r="9">
          <cell r="A9" t="str">
            <v>A</v>
          </cell>
        </row>
      </sheetData>
      <sheetData sheetId="34506">
        <row r="9">
          <cell r="A9" t="str">
            <v>A</v>
          </cell>
        </row>
      </sheetData>
      <sheetData sheetId="34507">
        <row r="9">
          <cell r="A9" t="str">
            <v>A</v>
          </cell>
        </row>
      </sheetData>
      <sheetData sheetId="34508">
        <row r="9">
          <cell r="A9" t="str">
            <v>A</v>
          </cell>
        </row>
      </sheetData>
      <sheetData sheetId="34509">
        <row r="9">
          <cell r="A9" t="str">
            <v>A</v>
          </cell>
        </row>
      </sheetData>
      <sheetData sheetId="34510">
        <row r="9">
          <cell r="A9" t="str">
            <v>A</v>
          </cell>
        </row>
      </sheetData>
      <sheetData sheetId="34511">
        <row r="9">
          <cell r="A9" t="str">
            <v>A</v>
          </cell>
        </row>
      </sheetData>
      <sheetData sheetId="34512">
        <row r="9">
          <cell r="A9" t="str">
            <v>A</v>
          </cell>
        </row>
      </sheetData>
      <sheetData sheetId="34513">
        <row r="9">
          <cell r="A9" t="str">
            <v>A</v>
          </cell>
        </row>
      </sheetData>
      <sheetData sheetId="34514">
        <row r="9">
          <cell r="A9" t="str">
            <v>A</v>
          </cell>
        </row>
      </sheetData>
      <sheetData sheetId="34515">
        <row r="9">
          <cell r="A9" t="str">
            <v>A</v>
          </cell>
        </row>
      </sheetData>
      <sheetData sheetId="34516">
        <row r="9">
          <cell r="A9" t="str">
            <v>A</v>
          </cell>
        </row>
      </sheetData>
      <sheetData sheetId="34517">
        <row r="9">
          <cell r="A9" t="str">
            <v>A</v>
          </cell>
        </row>
      </sheetData>
      <sheetData sheetId="34518"/>
      <sheetData sheetId="34519"/>
      <sheetData sheetId="34520">
        <row r="9">
          <cell r="A9" t="str">
            <v>A</v>
          </cell>
        </row>
      </sheetData>
      <sheetData sheetId="34521">
        <row r="9">
          <cell r="A9" t="str">
            <v>A</v>
          </cell>
        </row>
      </sheetData>
      <sheetData sheetId="34522">
        <row r="9">
          <cell r="A9" t="str">
            <v>A</v>
          </cell>
        </row>
      </sheetData>
      <sheetData sheetId="34523">
        <row r="9">
          <cell r="A9" t="str">
            <v>A</v>
          </cell>
        </row>
      </sheetData>
      <sheetData sheetId="34524">
        <row r="9">
          <cell r="A9" t="str">
            <v>A</v>
          </cell>
        </row>
      </sheetData>
      <sheetData sheetId="34525">
        <row r="9">
          <cell r="A9" t="str">
            <v>A</v>
          </cell>
        </row>
      </sheetData>
      <sheetData sheetId="34526">
        <row r="9">
          <cell r="A9" t="str">
            <v>A</v>
          </cell>
        </row>
      </sheetData>
      <sheetData sheetId="34527">
        <row r="9">
          <cell r="A9" t="str">
            <v>A</v>
          </cell>
        </row>
      </sheetData>
      <sheetData sheetId="34528">
        <row r="9">
          <cell r="A9" t="str">
            <v>A</v>
          </cell>
        </row>
      </sheetData>
      <sheetData sheetId="34529"/>
      <sheetData sheetId="34530">
        <row r="9">
          <cell r="A9" t="str">
            <v>A</v>
          </cell>
        </row>
      </sheetData>
      <sheetData sheetId="34531">
        <row r="9">
          <cell r="A9" t="str">
            <v>A</v>
          </cell>
        </row>
      </sheetData>
      <sheetData sheetId="34532">
        <row r="9">
          <cell r="A9" t="str">
            <v>A</v>
          </cell>
        </row>
      </sheetData>
      <sheetData sheetId="34533">
        <row r="9">
          <cell r="A9" t="str">
            <v>A</v>
          </cell>
        </row>
      </sheetData>
      <sheetData sheetId="34534">
        <row r="9">
          <cell r="A9" t="str">
            <v>A</v>
          </cell>
        </row>
      </sheetData>
      <sheetData sheetId="34535">
        <row r="9">
          <cell r="A9" t="str">
            <v>A</v>
          </cell>
        </row>
      </sheetData>
      <sheetData sheetId="34536">
        <row r="9">
          <cell r="A9" t="str">
            <v>A</v>
          </cell>
        </row>
      </sheetData>
      <sheetData sheetId="34537">
        <row r="9">
          <cell r="A9" t="str">
            <v>A</v>
          </cell>
        </row>
      </sheetData>
      <sheetData sheetId="34538">
        <row r="9">
          <cell r="A9" t="str">
            <v>A</v>
          </cell>
        </row>
      </sheetData>
      <sheetData sheetId="34539">
        <row r="9">
          <cell r="A9" t="str">
            <v>A</v>
          </cell>
        </row>
      </sheetData>
      <sheetData sheetId="34540">
        <row r="9">
          <cell r="A9" t="str">
            <v>A</v>
          </cell>
        </row>
      </sheetData>
      <sheetData sheetId="34541">
        <row r="9">
          <cell r="A9" t="str">
            <v>A</v>
          </cell>
        </row>
      </sheetData>
      <sheetData sheetId="34542">
        <row r="9">
          <cell r="A9" t="str">
            <v>A</v>
          </cell>
        </row>
      </sheetData>
      <sheetData sheetId="34543">
        <row r="9">
          <cell r="A9" t="str">
            <v>A</v>
          </cell>
        </row>
      </sheetData>
      <sheetData sheetId="34544">
        <row r="9">
          <cell r="A9" t="str">
            <v>A</v>
          </cell>
        </row>
      </sheetData>
      <sheetData sheetId="34545">
        <row r="9">
          <cell r="A9" t="str">
            <v>A</v>
          </cell>
        </row>
      </sheetData>
      <sheetData sheetId="34546">
        <row r="9">
          <cell r="A9" t="str">
            <v>A</v>
          </cell>
        </row>
      </sheetData>
      <sheetData sheetId="34547">
        <row r="9">
          <cell r="A9" t="str">
            <v>A</v>
          </cell>
        </row>
      </sheetData>
      <sheetData sheetId="34548">
        <row r="9">
          <cell r="A9" t="str">
            <v>A</v>
          </cell>
        </row>
      </sheetData>
      <sheetData sheetId="34549"/>
      <sheetData sheetId="34550">
        <row r="9">
          <cell r="A9" t="str">
            <v>A</v>
          </cell>
        </row>
      </sheetData>
      <sheetData sheetId="34551"/>
      <sheetData sheetId="34552"/>
      <sheetData sheetId="34553"/>
      <sheetData sheetId="34554"/>
      <sheetData sheetId="34555"/>
      <sheetData sheetId="34556">
        <row r="9">
          <cell r="A9" t="str">
            <v>A</v>
          </cell>
        </row>
      </sheetData>
      <sheetData sheetId="34557">
        <row r="9">
          <cell r="A9" t="str">
            <v>A</v>
          </cell>
        </row>
      </sheetData>
      <sheetData sheetId="34558"/>
      <sheetData sheetId="34559">
        <row r="9">
          <cell r="A9" t="str">
            <v>A</v>
          </cell>
        </row>
      </sheetData>
      <sheetData sheetId="34560">
        <row r="9">
          <cell r="A9" t="str">
            <v>A</v>
          </cell>
        </row>
      </sheetData>
      <sheetData sheetId="34561">
        <row r="9">
          <cell r="A9" t="str">
            <v>A</v>
          </cell>
        </row>
      </sheetData>
      <sheetData sheetId="34562">
        <row r="9">
          <cell r="A9" t="str">
            <v>A</v>
          </cell>
        </row>
      </sheetData>
      <sheetData sheetId="34563"/>
      <sheetData sheetId="34564">
        <row r="9">
          <cell r="A9" t="str">
            <v>A</v>
          </cell>
        </row>
      </sheetData>
      <sheetData sheetId="34565" refreshError="1"/>
      <sheetData sheetId="34566">
        <row r="9">
          <cell r="A9" t="str">
            <v>A</v>
          </cell>
        </row>
      </sheetData>
      <sheetData sheetId="34567" refreshError="1"/>
      <sheetData sheetId="34568" refreshError="1"/>
      <sheetData sheetId="34569" refreshError="1"/>
      <sheetData sheetId="34570" refreshError="1"/>
      <sheetData sheetId="34571" refreshError="1"/>
      <sheetData sheetId="34572" refreshError="1"/>
      <sheetData sheetId="34573" refreshError="1"/>
      <sheetData sheetId="34574" refreshError="1"/>
      <sheetData sheetId="34575" refreshError="1"/>
      <sheetData sheetId="34576" refreshError="1"/>
      <sheetData sheetId="34577" refreshError="1"/>
      <sheetData sheetId="34578" refreshError="1"/>
      <sheetData sheetId="34579" refreshError="1"/>
      <sheetData sheetId="34580" refreshError="1"/>
      <sheetData sheetId="34581" refreshError="1"/>
      <sheetData sheetId="34582" refreshError="1"/>
      <sheetData sheetId="34583" refreshError="1"/>
      <sheetData sheetId="34584" refreshError="1"/>
      <sheetData sheetId="34585" refreshError="1"/>
      <sheetData sheetId="34586" refreshError="1"/>
      <sheetData sheetId="34587" refreshError="1"/>
      <sheetData sheetId="34588" refreshError="1"/>
      <sheetData sheetId="34589" refreshError="1"/>
      <sheetData sheetId="34590" refreshError="1"/>
      <sheetData sheetId="34591" refreshError="1"/>
      <sheetData sheetId="34592" refreshError="1"/>
      <sheetData sheetId="34593" refreshError="1"/>
      <sheetData sheetId="34594" refreshError="1"/>
      <sheetData sheetId="34595" refreshError="1"/>
      <sheetData sheetId="34596" refreshError="1"/>
      <sheetData sheetId="34597" refreshError="1"/>
      <sheetData sheetId="34598" refreshError="1"/>
      <sheetData sheetId="34599" refreshError="1"/>
      <sheetData sheetId="34600" refreshError="1"/>
      <sheetData sheetId="34601" refreshError="1"/>
      <sheetData sheetId="34602" refreshError="1"/>
      <sheetData sheetId="34603" refreshError="1"/>
      <sheetData sheetId="34604" refreshError="1"/>
      <sheetData sheetId="34605" refreshError="1"/>
      <sheetData sheetId="34606" refreshError="1"/>
      <sheetData sheetId="34607" refreshError="1"/>
      <sheetData sheetId="34608" refreshError="1"/>
      <sheetData sheetId="34609" refreshError="1"/>
      <sheetData sheetId="34610" refreshError="1"/>
      <sheetData sheetId="34611" refreshError="1"/>
      <sheetData sheetId="34612" refreshError="1"/>
      <sheetData sheetId="34613" refreshError="1"/>
      <sheetData sheetId="34614" refreshError="1"/>
      <sheetData sheetId="34615" refreshError="1"/>
      <sheetData sheetId="34616" refreshError="1"/>
      <sheetData sheetId="34617" refreshError="1"/>
      <sheetData sheetId="34618" refreshError="1"/>
      <sheetData sheetId="34619" refreshError="1"/>
      <sheetData sheetId="34620" refreshError="1"/>
      <sheetData sheetId="34621" refreshError="1"/>
      <sheetData sheetId="34622"/>
      <sheetData sheetId="34623" refreshError="1"/>
      <sheetData sheetId="34624" refreshError="1"/>
      <sheetData sheetId="34625" refreshError="1"/>
      <sheetData sheetId="34626" refreshError="1"/>
      <sheetData sheetId="34627" refreshError="1"/>
      <sheetData sheetId="34628" refreshError="1"/>
      <sheetData sheetId="34629" refreshError="1"/>
      <sheetData sheetId="34630" refreshError="1"/>
      <sheetData sheetId="34631" refreshError="1"/>
      <sheetData sheetId="34632" refreshError="1"/>
      <sheetData sheetId="34633" refreshError="1"/>
      <sheetData sheetId="34634" refreshError="1"/>
      <sheetData sheetId="34635" refreshError="1"/>
      <sheetData sheetId="34636" refreshError="1"/>
      <sheetData sheetId="34637" refreshError="1"/>
      <sheetData sheetId="34638" refreshError="1"/>
      <sheetData sheetId="34639" refreshError="1"/>
      <sheetData sheetId="34640" refreshError="1"/>
      <sheetData sheetId="34641" refreshError="1"/>
      <sheetData sheetId="34642" refreshError="1"/>
      <sheetData sheetId="34643" refreshError="1"/>
      <sheetData sheetId="34644" refreshError="1"/>
      <sheetData sheetId="34645" refreshError="1"/>
      <sheetData sheetId="34646" refreshError="1"/>
      <sheetData sheetId="34647" refreshError="1"/>
      <sheetData sheetId="34648" refreshError="1"/>
      <sheetData sheetId="34649" refreshError="1"/>
      <sheetData sheetId="34650" refreshError="1"/>
      <sheetData sheetId="34651" refreshError="1"/>
      <sheetData sheetId="34652" refreshError="1"/>
      <sheetData sheetId="34653" refreshError="1"/>
      <sheetData sheetId="34654" refreshError="1"/>
      <sheetData sheetId="34655" refreshError="1"/>
      <sheetData sheetId="34656" refreshError="1"/>
      <sheetData sheetId="34657" refreshError="1"/>
      <sheetData sheetId="34658" refreshError="1"/>
      <sheetData sheetId="34659" refreshError="1"/>
      <sheetData sheetId="34660" refreshError="1"/>
      <sheetData sheetId="34661" refreshError="1"/>
      <sheetData sheetId="34662" refreshError="1"/>
      <sheetData sheetId="34663" refreshError="1"/>
      <sheetData sheetId="34664" refreshError="1"/>
      <sheetData sheetId="34665" refreshError="1"/>
      <sheetData sheetId="34666" refreshError="1"/>
      <sheetData sheetId="34667" refreshError="1"/>
      <sheetData sheetId="34668" refreshError="1"/>
      <sheetData sheetId="34669" refreshError="1"/>
      <sheetData sheetId="34670" refreshError="1"/>
      <sheetData sheetId="34671" refreshError="1"/>
      <sheetData sheetId="34672" refreshError="1"/>
      <sheetData sheetId="34673" refreshError="1"/>
      <sheetData sheetId="34674" refreshError="1"/>
      <sheetData sheetId="34675" refreshError="1"/>
      <sheetData sheetId="34676" refreshError="1"/>
      <sheetData sheetId="34677" refreshError="1"/>
      <sheetData sheetId="34678" refreshError="1"/>
      <sheetData sheetId="34679" refreshError="1"/>
      <sheetData sheetId="34680" refreshError="1"/>
      <sheetData sheetId="34681" refreshError="1"/>
      <sheetData sheetId="34682" refreshError="1"/>
      <sheetData sheetId="34683" refreshError="1"/>
      <sheetData sheetId="34684" refreshError="1"/>
      <sheetData sheetId="34685" refreshError="1"/>
      <sheetData sheetId="34686" refreshError="1"/>
      <sheetData sheetId="34687" refreshError="1"/>
      <sheetData sheetId="34688" refreshError="1"/>
      <sheetData sheetId="34689" refreshError="1"/>
      <sheetData sheetId="34690" refreshError="1"/>
      <sheetData sheetId="34691" refreshError="1"/>
      <sheetData sheetId="34692" refreshError="1"/>
      <sheetData sheetId="34693" refreshError="1"/>
      <sheetData sheetId="34694" refreshError="1"/>
      <sheetData sheetId="34695" refreshError="1"/>
      <sheetData sheetId="34696" refreshError="1"/>
      <sheetData sheetId="34697" refreshError="1"/>
      <sheetData sheetId="34698" refreshError="1"/>
      <sheetData sheetId="34699" refreshError="1"/>
      <sheetData sheetId="34700" refreshError="1"/>
      <sheetData sheetId="34701" refreshError="1"/>
      <sheetData sheetId="34702" refreshError="1"/>
      <sheetData sheetId="34703" refreshError="1"/>
      <sheetData sheetId="34704" refreshError="1"/>
      <sheetData sheetId="34705" refreshError="1"/>
      <sheetData sheetId="34706"/>
      <sheetData sheetId="34707"/>
      <sheetData sheetId="34708" refreshError="1"/>
      <sheetData sheetId="34709" refreshError="1"/>
      <sheetData sheetId="34710" refreshError="1"/>
      <sheetData sheetId="34711" refreshError="1"/>
      <sheetData sheetId="34712" refreshError="1"/>
      <sheetData sheetId="34713" refreshError="1"/>
      <sheetData sheetId="34714" refreshError="1"/>
      <sheetData sheetId="34715" refreshError="1"/>
      <sheetData sheetId="34716" refreshError="1"/>
      <sheetData sheetId="34717" refreshError="1"/>
      <sheetData sheetId="34718" refreshError="1"/>
      <sheetData sheetId="34719" refreshError="1"/>
      <sheetData sheetId="34720" refreshError="1"/>
      <sheetData sheetId="34721" refreshError="1"/>
      <sheetData sheetId="34722" refreshError="1"/>
      <sheetData sheetId="34723" refreshError="1"/>
      <sheetData sheetId="34724" refreshError="1"/>
      <sheetData sheetId="34725" refreshError="1"/>
      <sheetData sheetId="34726" refreshError="1"/>
      <sheetData sheetId="34727" refreshError="1"/>
      <sheetData sheetId="34728" refreshError="1"/>
      <sheetData sheetId="34729" refreshError="1"/>
      <sheetData sheetId="34730" refreshError="1"/>
      <sheetData sheetId="34731" refreshError="1"/>
      <sheetData sheetId="34732" refreshError="1"/>
      <sheetData sheetId="34733" refreshError="1"/>
      <sheetData sheetId="34734" refreshError="1"/>
      <sheetData sheetId="34735" refreshError="1"/>
      <sheetData sheetId="34736" refreshError="1"/>
      <sheetData sheetId="34737" refreshError="1"/>
      <sheetData sheetId="34738" refreshError="1"/>
      <sheetData sheetId="34739" refreshError="1"/>
      <sheetData sheetId="34740" refreshError="1"/>
      <sheetData sheetId="34741" refreshError="1"/>
      <sheetData sheetId="34742" refreshError="1"/>
      <sheetData sheetId="34743" refreshError="1"/>
      <sheetData sheetId="34744" refreshError="1"/>
      <sheetData sheetId="34745" refreshError="1"/>
      <sheetData sheetId="34746" refreshError="1"/>
      <sheetData sheetId="34747" refreshError="1"/>
      <sheetData sheetId="34748"/>
      <sheetData sheetId="34749"/>
      <sheetData sheetId="34750"/>
      <sheetData sheetId="34751"/>
      <sheetData sheetId="34752"/>
      <sheetData sheetId="34753"/>
      <sheetData sheetId="34754"/>
      <sheetData sheetId="34755"/>
      <sheetData sheetId="34756"/>
      <sheetData sheetId="34757"/>
      <sheetData sheetId="34758"/>
      <sheetData sheetId="34759"/>
      <sheetData sheetId="34760" refreshError="1"/>
      <sheetData sheetId="34761" refreshError="1"/>
      <sheetData sheetId="34762" refreshError="1"/>
      <sheetData sheetId="34763" refreshError="1"/>
      <sheetData sheetId="34764" refreshError="1"/>
      <sheetData sheetId="34765" refreshError="1"/>
      <sheetData sheetId="34766" refreshError="1"/>
      <sheetData sheetId="34767" refreshError="1"/>
      <sheetData sheetId="34768" refreshError="1"/>
      <sheetData sheetId="34769" refreshError="1"/>
      <sheetData sheetId="34770" refreshError="1"/>
      <sheetData sheetId="34771" refreshError="1"/>
      <sheetData sheetId="34772" refreshError="1"/>
      <sheetData sheetId="34773" refreshError="1"/>
      <sheetData sheetId="34774" refreshError="1"/>
      <sheetData sheetId="34775" refreshError="1"/>
      <sheetData sheetId="34776" refreshError="1"/>
      <sheetData sheetId="34777" refreshError="1"/>
      <sheetData sheetId="34778" refreshError="1"/>
      <sheetData sheetId="34779" refreshError="1"/>
      <sheetData sheetId="34780" refreshError="1"/>
      <sheetData sheetId="34781" refreshError="1"/>
      <sheetData sheetId="34782" refreshError="1"/>
      <sheetData sheetId="34783" refreshError="1"/>
      <sheetData sheetId="34784" refreshError="1"/>
      <sheetData sheetId="34785"/>
      <sheetData sheetId="34786"/>
      <sheetData sheetId="34787" refreshError="1"/>
      <sheetData sheetId="34788" refreshError="1"/>
      <sheetData sheetId="34789" refreshError="1"/>
      <sheetData sheetId="34790" refreshError="1"/>
      <sheetData sheetId="34791" refreshError="1"/>
      <sheetData sheetId="34792" refreshError="1"/>
      <sheetData sheetId="34793" refreshError="1"/>
      <sheetData sheetId="34794" refreshError="1"/>
      <sheetData sheetId="34795" refreshError="1"/>
      <sheetData sheetId="34796" refreshError="1"/>
      <sheetData sheetId="34797" refreshError="1"/>
      <sheetData sheetId="34798" refreshError="1"/>
      <sheetData sheetId="34799" refreshError="1"/>
      <sheetData sheetId="34800" refreshError="1"/>
      <sheetData sheetId="34801" refreshError="1"/>
      <sheetData sheetId="34802" refreshError="1"/>
      <sheetData sheetId="34803" refreshError="1"/>
      <sheetData sheetId="34804" refreshError="1"/>
      <sheetData sheetId="34805" refreshError="1"/>
      <sheetData sheetId="34806" refreshError="1"/>
      <sheetData sheetId="34807" refreshError="1"/>
      <sheetData sheetId="34808" refreshError="1"/>
      <sheetData sheetId="34809" refreshError="1"/>
      <sheetData sheetId="34810" refreshError="1"/>
      <sheetData sheetId="34811" refreshError="1"/>
      <sheetData sheetId="34812" refreshError="1"/>
      <sheetData sheetId="34813" refreshError="1"/>
      <sheetData sheetId="34814" refreshError="1"/>
      <sheetData sheetId="34815" refreshError="1"/>
      <sheetData sheetId="34816" refreshError="1"/>
      <sheetData sheetId="34817" refreshError="1"/>
      <sheetData sheetId="34818" refreshError="1"/>
      <sheetData sheetId="34819" refreshError="1"/>
      <sheetData sheetId="34820"/>
      <sheetData sheetId="34821"/>
      <sheetData sheetId="34822"/>
      <sheetData sheetId="34823"/>
      <sheetData sheetId="34824"/>
      <sheetData sheetId="34825"/>
      <sheetData sheetId="34826"/>
      <sheetData sheetId="34827"/>
      <sheetData sheetId="34828"/>
      <sheetData sheetId="34829"/>
      <sheetData sheetId="34830"/>
      <sheetData sheetId="34831"/>
      <sheetData sheetId="34832"/>
      <sheetData sheetId="34833"/>
      <sheetData sheetId="34834"/>
      <sheetData sheetId="34835"/>
      <sheetData sheetId="34836"/>
      <sheetData sheetId="34837"/>
      <sheetData sheetId="34838"/>
      <sheetData sheetId="34839"/>
      <sheetData sheetId="34840"/>
      <sheetData sheetId="34841"/>
      <sheetData sheetId="34842"/>
      <sheetData sheetId="34843"/>
      <sheetData sheetId="34844"/>
      <sheetData sheetId="34845"/>
      <sheetData sheetId="34846"/>
      <sheetData sheetId="34847"/>
      <sheetData sheetId="34848"/>
      <sheetData sheetId="34849"/>
      <sheetData sheetId="34850"/>
      <sheetData sheetId="34851"/>
      <sheetData sheetId="34852"/>
      <sheetData sheetId="34853"/>
      <sheetData sheetId="34854"/>
      <sheetData sheetId="34855"/>
      <sheetData sheetId="34856"/>
      <sheetData sheetId="34857"/>
      <sheetData sheetId="34858"/>
      <sheetData sheetId="34859"/>
      <sheetData sheetId="34860" refreshError="1"/>
      <sheetData sheetId="34861" refreshError="1"/>
      <sheetData sheetId="34862" refreshError="1"/>
      <sheetData sheetId="34863" refreshError="1"/>
      <sheetData sheetId="34864" refreshError="1"/>
      <sheetData sheetId="34865" refreshError="1"/>
      <sheetData sheetId="34866" refreshError="1"/>
      <sheetData sheetId="34867" refreshError="1"/>
      <sheetData sheetId="34868" refreshError="1"/>
      <sheetData sheetId="34869" refreshError="1"/>
      <sheetData sheetId="34870" refreshError="1"/>
      <sheetData sheetId="34871" refreshError="1"/>
      <sheetData sheetId="34872" refreshError="1"/>
      <sheetData sheetId="34873" refreshError="1"/>
      <sheetData sheetId="34874" refreshError="1"/>
      <sheetData sheetId="34875" refreshError="1"/>
      <sheetData sheetId="34876" refreshError="1"/>
      <sheetData sheetId="34877" refreshError="1"/>
      <sheetData sheetId="34878" refreshError="1"/>
      <sheetData sheetId="34879" refreshError="1"/>
      <sheetData sheetId="34880" refreshError="1"/>
      <sheetData sheetId="34881" refreshError="1"/>
      <sheetData sheetId="34882" refreshError="1"/>
      <sheetData sheetId="34883" refreshError="1"/>
      <sheetData sheetId="34884" refreshError="1"/>
      <sheetData sheetId="34885" refreshError="1"/>
      <sheetData sheetId="34886" refreshError="1"/>
      <sheetData sheetId="34887" refreshError="1"/>
      <sheetData sheetId="34888" refreshError="1"/>
      <sheetData sheetId="34889" refreshError="1"/>
      <sheetData sheetId="34890" refreshError="1"/>
      <sheetData sheetId="34891" refreshError="1"/>
      <sheetData sheetId="34892"/>
      <sheetData sheetId="34893" refreshError="1"/>
      <sheetData sheetId="34894" refreshError="1"/>
      <sheetData sheetId="34895" refreshError="1"/>
      <sheetData sheetId="34896" refreshError="1"/>
      <sheetData sheetId="34897" refreshError="1"/>
      <sheetData sheetId="34898" refreshError="1"/>
      <sheetData sheetId="34899" refreshError="1"/>
      <sheetData sheetId="34900" refreshError="1"/>
      <sheetData sheetId="34901" refreshError="1"/>
      <sheetData sheetId="34902" refreshError="1"/>
      <sheetData sheetId="34903" refreshError="1"/>
      <sheetData sheetId="34904" refreshError="1"/>
      <sheetData sheetId="34905" refreshError="1"/>
      <sheetData sheetId="34906" refreshError="1"/>
      <sheetData sheetId="34907" refreshError="1"/>
      <sheetData sheetId="34908" refreshError="1"/>
      <sheetData sheetId="34909" refreshError="1"/>
      <sheetData sheetId="34910" refreshError="1"/>
      <sheetData sheetId="34911" refreshError="1"/>
      <sheetData sheetId="34912" refreshError="1"/>
      <sheetData sheetId="34913" refreshError="1"/>
      <sheetData sheetId="34914" refreshError="1"/>
      <sheetData sheetId="34915" refreshError="1"/>
      <sheetData sheetId="34916" refreshError="1"/>
      <sheetData sheetId="34917" refreshError="1"/>
      <sheetData sheetId="34918" refreshError="1"/>
      <sheetData sheetId="34919" refreshError="1"/>
      <sheetData sheetId="34920" refreshError="1"/>
      <sheetData sheetId="34921" refreshError="1"/>
      <sheetData sheetId="34922" refreshError="1"/>
      <sheetData sheetId="34923" refreshError="1"/>
      <sheetData sheetId="34924" refreshError="1"/>
      <sheetData sheetId="34925" refreshError="1"/>
      <sheetData sheetId="34926" refreshError="1"/>
      <sheetData sheetId="34927" refreshError="1"/>
      <sheetData sheetId="34928" refreshError="1"/>
      <sheetData sheetId="34929" refreshError="1"/>
      <sheetData sheetId="34930" refreshError="1"/>
      <sheetData sheetId="34931" refreshError="1"/>
      <sheetData sheetId="34932" refreshError="1"/>
      <sheetData sheetId="34933" refreshError="1"/>
      <sheetData sheetId="34934" refreshError="1"/>
      <sheetData sheetId="34935" refreshError="1"/>
      <sheetData sheetId="34936" refreshError="1"/>
      <sheetData sheetId="34937" refreshError="1"/>
      <sheetData sheetId="34938" refreshError="1"/>
      <sheetData sheetId="34939" refreshError="1"/>
      <sheetData sheetId="34940" refreshError="1"/>
      <sheetData sheetId="34941" refreshError="1"/>
      <sheetData sheetId="34942" refreshError="1"/>
      <sheetData sheetId="34943" refreshError="1"/>
      <sheetData sheetId="34944" refreshError="1"/>
      <sheetData sheetId="34945" refreshError="1"/>
      <sheetData sheetId="34946" refreshError="1"/>
      <sheetData sheetId="34947" refreshError="1"/>
      <sheetData sheetId="34948" refreshError="1"/>
      <sheetData sheetId="34949" refreshError="1"/>
      <sheetData sheetId="34950" refreshError="1"/>
      <sheetData sheetId="34951" refreshError="1"/>
      <sheetData sheetId="34952" refreshError="1"/>
      <sheetData sheetId="34953" refreshError="1"/>
      <sheetData sheetId="34954" refreshError="1"/>
      <sheetData sheetId="34955" refreshError="1"/>
      <sheetData sheetId="34956" refreshError="1"/>
      <sheetData sheetId="34957" refreshError="1"/>
      <sheetData sheetId="34958" refreshError="1"/>
      <sheetData sheetId="34959" refreshError="1"/>
      <sheetData sheetId="34960" refreshError="1"/>
      <sheetData sheetId="34961" refreshError="1"/>
      <sheetData sheetId="34962" refreshError="1"/>
      <sheetData sheetId="34963" refreshError="1"/>
      <sheetData sheetId="34964" refreshError="1"/>
      <sheetData sheetId="34965" refreshError="1"/>
      <sheetData sheetId="34966" refreshError="1"/>
      <sheetData sheetId="34967" refreshError="1"/>
      <sheetData sheetId="34968" refreshError="1"/>
      <sheetData sheetId="34969" refreshError="1"/>
      <sheetData sheetId="34970" refreshError="1"/>
      <sheetData sheetId="34971" refreshError="1"/>
      <sheetData sheetId="34972" refreshError="1"/>
      <sheetData sheetId="34973" refreshError="1"/>
      <sheetData sheetId="34974" refreshError="1"/>
      <sheetData sheetId="34975" refreshError="1"/>
      <sheetData sheetId="34976" refreshError="1"/>
      <sheetData sheetId="34977" refreshError="1"/>
      <sheetData sheetId="34978" refreshError="1"/>
      <sheetData sheetId="34979" refreshError="1"/>
      <sheetData sheetId="34980" refreshError="1"/>
      <sheetData sheetId="34981" refreshError="1"/>
      <sheetData sheetId="34982" refreshError="1"/>
      <sheetData sheetId="34983" refreshError="1"/>
      <sheetData sheetId="34984" refreshError="1"/>
      <sheetData sheetId="34985" refreshError="1"/>
      <sheetData sheetId="34986" refreshError="1"/>
      <sheetData sheetId="34987" refreshError="1"/>
      <sheetData sheetId="34988" refreshError="1"/>
      <sheetData sheetId="34989" refreshError="1"/>
      <sheetData sheetId="34990" refreshError="1"/>
      <sheetData sheetId="34991" refreshError="1"/>
      <sheetData sheetId="34992" refreshError="1"/>
      <sheetData sheetId="34993" refreshError="1"/>
      <sheetData sheetId="34994" refreshError="1"/>
      <sheetData sheetId="34995" refreshError="1"/>
      <sheetData sheetId="34996" refreshError="1"/>
      <sheetData sheetId="34997" refreshError="1"/>
      <sheetData sheetId="34998" refreshError="1"/>
      <sheetData sheetId="34999" refreshError="1"/>
      <sheetData sheetId="35000" refreshError="1"/>
      <sheetData sheetId="35001" refreshError="1"/>
      <sheetData sheetId="35002" refreshError="1"/>
      <sheetData sheetId="35003" refreshError="1"/>
      <sheetData sheetId="35004" refreshError="1"/>
      <sheetData sheetId="35005" refreshError="1"/>
      <sheetData sheetId="35006" refreshError="1"/>
      <sheetData sheetId="35007" refreshError="1"/>
      <sheetData sheetId="35008" refreshError="1"/>
      <sheetData sheetId="35009" refreshError="1"/>
      <sheetData sheetId="35010" refreshError="1"/>
      <sheetData sheetId="35011" refreshError="1"/>
      <sheetData sheetId="35012" refreshError="1"/>
      <sheetData sheetId="35013" refreshError="1"/>
      <sheetData sheetId="35014" refreshError="1"/>
      <sheetData sheetId="35015" refreshError="1"/>
      <sheetData sheetId="35016" refreshError="1"/>
      <sheetData sheetId="35017" refreshError="1"/>
      <sheetData sheetId="35018" refreshError="1"/>
      <sheetData sheetId="35019" refreshError="1"/>
      <sheetData sheetId="35020" refreshError="1"/>
      <sheetData sheetId="35021" refreshError="1"/>
      <sheetData sheetId="35022" refreshError="1"/>
      <sheetData sheetId="35023" refreshError="1"/>
      <sheetData sheetId="35024" refreshError="1"/>
      <sheetData sheetId="35025" refreshError="1"/>
      <sheetData sheetId="35026" refreshError="1"/>
      <sheetData sheetId="35027" refreshError="1"/>
      <sheetData sheetId="35028" refreshError="1"/>
      <sheetData sheetId="35029" refreshError="1"/>
      <sheetData sheetId="35030" refreshError="1"/>
      <sheetData sheetId="35031" refreshError="1"/>
      <sheetData sheetId="35032" refreshError="1"/>
      <sheetData sheetId="35033" refreshError="1"/>
      <sheetData sheetId="35034" refreshError="1"/>
      <sheetData sheetId="35035" refreshError="1"/>
      <sheetData sheetId="35036" refreshError="1"/>
      <sheetData sheetId="35037" refreshError="1"/>
      <sheetData sheetId="35038" refreshError="1"/>
      <sheetData sheetId="35039" refreshError="1"/>
      <sheetData sheetId="35040" refreshError="1"/>
      <sheetData sheetId="35041" refreshError="1"/>
      <sheetData sheetId="35042" refreshError="1"/>
      <sheetData sheetId="35043" refreshError="1"/>
      <sheetData sheetId="35044" refreshError="1"/>
      <sheetData sheetId="35045" refreshError="1"/>
      <sheetData sheetId="35046" refreshError="1"/>
      <sheetData sheetId="35047" refreshError="1"/>
      <sheetData sheetId="35048" refreshError="1"/>
      <sheetData sheetId="35049" refreshError="1"/>
      <sheetData sheetId="35050" refreshError="1"/>
      <sheetData sheetId="35051" refreshError="1"/>
      <sheetData sheetId="35052" refreshError="1"/>
      <sheetData sheetId="35053" refreshError="1"/>
      <sheetData sheetId="35054" refreshError="1"/>
      <sheetData sheetId="35055" refreshError="1"/>
      <sheetData sheetId="35056" refreshError="1"/>
      <sheetData sheetId="35057" refreshError="1"/>
      <sheetData sheetId="35058" refreshError="1"/>
      <sheetData sheetId="35059" refreshError="1"/>
      <sheetData sheetId="35060" refreshError="1"/>
      <sheetData sheetId="35061" refreshError="1"/>
      <sheetData sheetId="35062" refreshError="1"/>
      <sheetData sheetId="35063" refreshError="1"/>
      <sheetData sheetId="35064" refreshError="1"/>
      <sheetData sheetId="35065" refreshError="1"/>
      <sheetData sheetId="35066" refreshError="1"/>
      <sheetData sheetId="35067" refreshError="1"/>
      <sheetData sheetId="35068" refreshError="1"/>
      <sheetData sheetId="35069" refreshError="1"/>
      <sheetData sheetId="35070" refreshError="1"/>
      <sheetData sheetId="35071" refreshError="1"/>
      <sheetData sheetId="35072" refreshError="1"/>
      <sheetData sheetId="35073" refreshError="1"/>
      <sheetData sheetId="35074" refreshError="1"/>
      <sheetData sheetId="35075" refreshError="1"/>
      <sheetData sheetId="35076" refreshError="1"/>
      <sheetData sheetId="35077" refreshError="1"/>
      <sheetData sheetId="35078" refreshError="1"/>
      <sheetData sheetId="35079" refreshError="1"/>
      <sheetData sheetId="35080" refreshError="1"/>
      <sheetData sheetId="35081" refreshError="1"/>
      <sheetData sheetId="35082" refreshError="1"/>
      <sheetData sheetId="35083" refreshError="1"/>
      <sheetData sheetId="35084" refreshError="1"/>
      <sheetData sheetId="35085" refreshError="1"/>
      <sheetData sheetId="35086" refreshError="1"/>
      <sheetData sheetId="35087" refreshError="1"/>
      <sheetData sheetId="35088" refreshError="1"/>
      <sheetData sheetId="35089" refreshError="1"/>
      <sheetData sheetId="35090" refreshError="1"/>
      <sheetData sheetId="35091" refreshError="1"/>
      <sheetData sheetId="35092" refreshError="1"/>
      <sheetData sheetId="35093" refreshError="1"/>
      <sheetData sheetId="35094" refreshError="1"/>
      <sheetData sheetId="35095" refreshError="1"/>
      <sheetData sheetId="35096" refreshError="1"/>
      <sheetData sheetId="35097" refreshError="1"/>
      <sheetData sheetId="35098" refreshError="1"/>
      <sheetData sheetId="35099" refreshError="1"/>
      <sheetData sheetId="35100" refreshError="1"/>
      <sheetData sheetId="35101" refreshError="1"/>
      <sheetData sheetId="35102" refreshError="1"/>
      <sheetData sheetId="35103" refreshError="1"/>
      <sheetData sheetId="35104" refreshError="1"/>
      <sheetData sheetId="35105" refreshError="1"/>
      <sheetData sheetId="35106" refreshError="1"/>
      <sheetData sheetId="35107" refreshError="1"/>
      <sheetData sheetId="35108" refreshError="1"/>
      <sheetData sheetId="35109" refreshError="1"/>
      <sheetData sheetId="35110" refreshError="1"/>
      <sheetData sheetId="35111" refreshError="1"/>
      <sheetData sheetId="35112" refreshError="1"/>
      <sheetData sheetId="35113" refreshError="1"/>
      <sheetData sheetId="35114" refreshError="1"/>
      <sheetData sheetId="35115" refreshError="1"/>
      <sheetData sheetId="35116" refreshError="1"/>
      <sheetData sheetId="35117" refreshError="1"/>
      <sheetData sheetId="35118" refreshError="1"/>
      <sheetData sheetId="35119" refreshError="1"/>
      <sheetData sheetId="35120" refreshError="1"/>
      <sheetData sheetId="35121" refreshError="1"/>
      <sheetData sheetId="35122" refreshError="1"/>
      <sheetData sheetId="35123" refreshError="1"/>
      <sheetData sheetId="35124" refreshError="1"/>
      <sheetData sheetId="35125" refreshError="1"/>
      <sheetData sheetId="35126" refreshError="1"/>
      <sheetData sheetId="35127" refreshError="1"/>
      <sheetData sheetId="35128" refreshError="1"/>
      <sheetData sheetId="35129" refreshError="1"/>
      <sheetData sheetId="35130" refreshError="1"/>
      <sheetData sheetId="35131" refreshError="1"/>
      <sheetData sheetId="35132" refreshError="1"/>
      <sheetData sheetId="35133" refreshError="1"/>
      <sheetData sheetId="35134" refreshError="1"/>
      <sheetData sheetId="35135" refreshError="1"/>
      <sheetData sheetId="35136" refreshError="1"/>
      <sheetData sheetId="35137" refreshError="1"/>
      <sheetData sheetId="35138" refreshError="1"/>
      <sheetData sheetId="35139" refreshError="1"/>
      <sheetData sheetId="35140" refreshError="1"/>
      <sheetData sheetId="35141" refreshError="1"/>
      <sheetData sheetId="35142" refreshError="1"/>
      <sheetData sheetId="35143" refreshError="1"/>
      <sheetData sheetId="35144" refreshError="1"/>
      <sheetData sheetId="35145" refreshError="1"/>
      <sheetData sheetId="35146" refreshError="1"/>
      <sheetData sheetId="35147" refreshError="1"/>
      <sheetData sheetId="35148" refreshError="1"/>
      <sheetData sheetId="35149" refreshError="1"/>
      <sheetData sheetId="35150" refreshError="1"/>
      <sheetData sheetId="35151" refreshError="1"/>
      <sheetData sheetId="35152" refreshError="1"/>
      <sheetData sheetId="35153" refreshError="1"/>
      <sheetData sheetId="35154" refreshError="1"/>
      <sheetData sheetId="35155" refreshError="1"/>
      <sheetData sheetId="35156" refreshError="1"/>
      <sheetData sheetId="35157" refreshError="1"/>
      <sheetData sheetId="35158" refreshError="1"/>
      <sheetData sheetId="35159" refreshError="1"/>
      <sheetData sheetId="35160" refreshError="1"/>
      <sheetData sheetId="35161" refreshError="1"/>
      <sheetData sheetId="35162" refreshError="1"/>
      <sheetData sheetId="35163" refreshError="1"/>
      <sheetData sheetId="35164" refreshError="1"/>
      <sheetData sheetId="35165" refreshError="1"/>
      <sheetData sheetId="35166" refreshError="1"/>
      <sheetData sheetId="35167" refreshError="1"/>
      <sheetData sheetId="35168" refreshError="1"/>
      <sheetData sheetId="35169" refreshError="1"/>
      <sheetData sheetId="35170" refreshError="1"/>
      <sheetData sheetId="35171" refreshError="1"/>
      <sheetData sheetId="35172" refreshError="1"/>
      <sheetData sheetId="35173" refreshError="1"/>
      <sheetData sheetId="35174" refreshError="1"/>
      <sheetData sheetId="35175" refreshError="1"/>
      <sheetData sheetId="35176" refreshError="1"/>
      <sheetData sheetId="35177" refreshError="1"/>
      <sheetData sheetId="35178" refreshError="1"/>
      <sheetData sheetId="35179" refreshError="1"/>
      <sheetData sheetId="35180" refreshError="1"/>
      <sheetData sheetId="35181" refreshError="1"/>
      <sheetData sheetId="35182" refreshError="1"/>
      <sheetData sheetId="35183"/>
      <sheetData sheetId="35184"/>
      <sheetData sheetId="35185"/>
      <sheetData sheetId="35186"/>
      <sheetData sheetId="35187"/>
      <sheetData sheetId="35188"/>
      <sheetData sheetId="35189"/>
      <sheetData sheetId="35190"/>
      <sheetData sheetId="35191"/>
      <sheetData sheetId="35192"/>
      <sheetData sheetId="35193"/>
      <sheetData sheetId="35194"/>
      <sheetData sheetId="35195"/>
      <sheetData sheetId="35196"/>
      <sheetData sheetId="35197"/>
      <sheetData sheetId="35198"/>
      <sheetData sheetId="35199"/>
      <sheetData sheetId="35200"/>
      <sheetData sheetId="35201"/>
      <sheetData sheetId="35202"/>
      <sheetData sheetId="35203"/>
      <sheetData sheetId="35204"/>
      <sheetData sheetId="35205"/>
      <sheetData sheetId="35206"/>
      <sheetData sheetId="35207"/>
      <sheetData sheetId="35208"/>
      <sheetData sheetId="35209"/>
      <sheetData sheetId="35210"/>
      <sheetData sheetId="35211"/>
      <sheetData sheetId="35212"/>
      <sheetData sheetId="35213"/>
      <sheetData sheetId="35214"/>
      <sheetData sheetId="35215"/>
      <sheetData sheetId="35216"/>
      <sheetData sheetId="35217"/>
      <sheetData sheetId="35218"/>
      <sheetData sheetId="35219"/>
      <sheetData sheetId="35220"/>
      <sheetData sheetId="35221"/>
      <sheetData sheetId="35222"/>
      <sheetData sheetId="35223"/>
      <sheetData sheetId="35224"/>
      <sheetData sheetId="35225"/>
      <sheetData sheetId="35226"/>
      <sheetData sheetId="35227"/>
      <sheetData sheetId="35228"/>
      <sheetData sheetId="35229"/>
      <sheetData sheetId="35230"/>
      <sheetData sheetId="35231"/>
      <sheetData sheetId="35232"/>
      <sheetData sheetId="35233"/>
      <sheetData sheetId="35234"/>
      <sheetData sheetId="35235"/>
      <sheetData sheetId="35236"/>
      <sheetData sheetId="35237"/>
      <sheetData sheetId="35238"/>
      <sheetData sheetId="35239"/>
      <sheetData sheetId="35240"/>
      <sheetData sheetId="35241"/>
      <sheetData sheetId="35242"/>
      <sheetData sheetId="35243"/>
      <sheetData sheetId="35244"/>
      <sheetData sheetId="35245"/>
      <sheetData sheetId="35246"/>
      <sheetData sheetId="35247"/>
      <sheetData sheetId="35248"/>
      <sheetData sheetId="35249"/>
      <sheetData sheetId="35250"/>
      <sheetData sheetId="35251"/>
      <sheetData sheetId="35252"/>
      <sheetData sheetId="35253"/>
      <sheetData sheetId="35254"/>
      <sheetData sheetId="35255"/>
      <sheetData sheetId="35256"/>
      <sheetData sheetId="35257"/>
      <sheetData sheetId="35258"/>
      <sheetData sheetId="35259"/>
      <sheetData sheetId="35260"/>
      <sheetData sheetId="35261"/>
      <sheetData sheetId="35262"/>
      <sheetData sheetId="35263"/>
      <sheetData sheetId="35264"/>
      <sheetData sheetId="35265"/>
      <sheetData sheetId="35266"/>
      <sheetData sheetId="35267"/>
      <sheetData sheetId="35268"/>
      <sheetData sheetId="35269"/>
      <sheetData sheetId="35270"/>
      <sheetData sheetId="35271"/>
      <sheetData sheetId="35272"/>
      <sheetData sheetId="35273"/>
      <sheetData sheetId="35274"/>
      <sheetData sheetId="35275"/>
      <sheetData sheetId="35276"/>
      <sheetData sheetId="35277"/>
      <sheetData sheetId="35278"/>
      <sheetData sheetId="35279"/>
      <sheetData sheetId="35280"/>
      <sheetData sheetId="35281"/>
      <sheetData sheetId="35282"/>
      <sheetData sheetId="35283"/>
      <sheetData sheetId="35284"/>
      <sheetData sheetId="35285"/>
      <sheetData sheetId="35286"/>
      <sheetData sheetId="35287"/>
      <sheetData sheetId="35288"/>
      <sheetData sheetId="35289"/>
      <sheetData sheetId="35290"/>
      <sheetData sheetId="35291"/>
      <sheetData sheetId="35292"/>
      <sheetData sheetId="35293"/>
      <sheetData sheetId="35294"/>
      <sheetData sheetId="35295"/>
      <sheetData sheetId="35296"/>
      <sheetData sheetId="35297"/>
      <sheetData sheetId="35298"/>
      <sheetData sheetId="35299"/>
      <sheetData sheetId="35300"/>
      <sheetData sheetId="35301"/>
      <sheetData sheetId="35302"/>
      <sheetData sheetId="35303"/>
      <sheetData sheetId="35304"/>
      <sheetData sheetId="35305"/>
      <sheetData sheetId="35306"/>
      <sheetData sheetId="35307"/>
      <sheetData sheetId="35308"/>
      <sheetData sheetId="35309"/>
      <sheetData sheetId="35310"/>
      <sheetData sheetId="35311"/>
      <sheetData sheetId="35312"/>
      <sheetData sheetId="35313"/>
      <sheetData sheetId="35314"/>
      <sheetData sheetId="35315"/>
      <sheetData sheetId="35316"/>
      <sheetData sheetId="35317"/>
      <sheetData sheetId="35318"/>
      <sheetData sheetId="35319"/>
      <sheetData sheetId="35320"/>
      <sheetData sheetId="35321"/>
      <sheetData sheetId="35322"/>
      <sheetData sheetId="35323"/>
      <sheetData sheetId="35324"/>
      <sheetData sheetId="35325"/>
      <sheetData sheetId="35326"/>
      <sheetData sheetId="35327"/>
      <sheetData sheetId="35328"/>
      <sheetData sheetId="35329"/>
      <sheetData sheetId="35330"/>
      <sheetData sheetId="35331"/>
      <sheetData sheetId="35332"/>
      <sheetData sheetId="35333"/>
      <sheetData sheetId="35334"/>
      <sheetData sheetId="35335"/>
      <sheetData sheetId="35336"/>
      <sheetData sheetId="35337"/>
      <sheetData sheetId="35338"/>
      <sheetData sheetId="35339"/>
      <sheetData sheetId="35340"/>
      <sheetData sheetId="35341"/>
      <sheetData sheetId="35342"/>
      <sheetData sheetId="35343"/>
      <sheetData sheetId="35344"/>
      <sheetData sheetId="35345"/>
      <sheetData sheetId="35346"/>
      <sheetData sheetId="35347"/>
      <sheetData sheetId="35348"/>
      <sheetData sheetId="35349"/>
      <sheetData sheetId="35350"/>
      <sheetData sheetId="35351"/>
      <sheetData sheetId="35352"/>
      <sheetData sheetId="35353"/>
      <sheetData sheetId="35354"/>
      <sheetData sheetId="35355"/>
      <sheetData sheetId="35356"/>
      <sheetData sheetId="35357"/>
      <sheetData sheetId="35358"/>
      <sheetData sheetId="35359"/>
      <sheetData sheetId="35360"/>
      <sheetData sheetId="35361"/>
      <sheetData sheetId="35362"/>
      <sheetData sheetId="35363"/>
      <sheetData sheetId="35364"/>
      <sheetData sheetId="35365"/>
      <sheetData sheetId="35366"/>
      <sheetData sheetId="35367"/>
      <sheetData sheetId="35368"/>
      <sheetData sheetId="35369"/>
      <sheetData sheetId="35370"/>
      <sheetData sheetId="35371"/>
      <sheetData sheetId="35372"/>
      <sheetData sheetId="35373"/>
      <sheetData sheetId="35374"/>
      <sheetData sheetId="35375"/>
      <sheetData sheetId="35376"/>
      <sheetData sheetId="35377"/>
      <sheetData sheetId="35378"/>
      <sheetData sheetId="35379"/>
      <sheetData sheetId="35380"/>
      <sheetData sheetId="35381"/>
      <sheetData sheetId="35382"/>
      <sheetData sheetId="35383"/>
      <sheetData sheetId="35384"/>
      <sheetData sheetId="35385"/>
      <sheetData sheetId="35386"/>
      <sheetData sheetId="35387"/>
      <sheetData sheetId="35388"/>
      <sheetData sheetId="35389"/>
      <sheetData sheetId="35390"/>
      <sheetData sheetId="35391"/>
      <sheetData sheetId="35392"/>
      <sheetData sheetId="35393"/>
      <sheetData sheetId="35394"/>
      <sheetData sheetId="35395"/>
      <sheetData sheetId="35396"/>
      <sheetData sheetId="35397"/>
      <sheetData sheetId="35398"/>
      <sheetData sheetId="35399"/>
      <sheetData sheetId="35400"/>
      <sheetData sheetId="35401"/>
      <sheetData sheetId="35402"/>
      <sheetData sheetId="35403"/>
      <sheetData sheetId="35404"/>
      <sheetData sheetId="35405"/>
      <sheetData sheetId="35406"/>
      <sheetData sheetId="35407"/>
      <sheetData sheetId="35408"/>
      <sheetData sheetId="35409"/>
      <sheetData sheetId="35410"/>
      <sheetData sheetId="35411"/>
      <sheetData sheetId="35412"/>
      <sheetData sheetId="35413"/>
      <sheetData sheetId="35414"/>
      <sheetData sheetId="35415"/>
      <sheetData sheetId="35416"/>
      <sheetData sheetId="35417"/>
      <sheetData sheetId="35418"/>
      <sheetData sheetId="35419"/>
      <sheetData sheetId="35420"/>
      <sheetData sheetId="35421"/>
      <sheetData sheetId="35422"/>
      <sheetData sheetId="35423"/>
      <sheetData sheetId="35424"/>
      <sheetData sheetId="35425"/>
      <sheetData sheetId="35426"/>
      <sheetData sheetId="35427"/>
      <sheetData sheetId="35428"/>
      <sheetData sheetId="35429"/>
      <sheetData sheetId="35430"/>
      <sheetData sheetId="35431"/>
      <sheetData sheetId="35432"/>
      <sheetData sheetId="35433"/>
      <sheetData sheetId="35434"/>
      <sheetData sheetId="35435"/>
      <sheetData sheetId="35436"/>
      <sheetData sheetId="35437"/>
      <sheetData sheetId="35438"/>
      <sheetData sheetId="35439"/>
      <sheetData sheetId="35440"/>
      <sheetData sheetId="35441"/>
      <sheetData sheetId="35442"/>
      <sheetData sheetId="35443"/>
      <sheetData sheetId="35444"/>
      <sheetData sheetId="35445"/>
      <sheetData sheetId="35446"/>
      <sheetData sheetId="35447"/>
      <sheetData sheetId="35448"/>
      <sheetData sheetId="35449"/>
      <sheetData sheetId="35450"/>
      <sheetData sheetId="35451"/>
      <sheetData sheetId="35452"/>
      <sheetData sheetId="35453"/>
      <sheetData sheetId="35454"/>
      <sheetData sheetId="35455"/>
      <sheetData sheetId="35456"/>
      <sheetData sheetId="35457"/>
      <sheetData sheetId="35458"/>
      <sheetData sheetId="35459"/>
      <sheetData sheetId="35460"/>
      <sheetData sheetId="35461"/>
      <sheetData sheetId="35462"/>
      <sheetData sheetId="35463"/>
      <sheetData sheetId="35464"/>
      <sheetData sheetId="35465"/>
      <sheetData sheetId="35466"/>
      <sheetData sheetId="35467"/>
      <sheetData sheetId="35468"/>
      <sheetData sheetId="35469"/>
      <sheetData sheetId="35470"/>
      <sheetData sheetId="35471"/>
      <sheetData sheetId="35472"/>
      <sheetData sheetId="35473"/>
      <sheetData sheetId="35474"/>
      <sheetData sheetId="35475"/>
      <sheetData sheetId="35476"/>
      <sheetData sheetId="35477"/>
      <sheetData sheetId="35478"/>
      <sheetData sheetId="35479"/>
      <sheetData sheetId="35480"/>
      <sheetData sheetId="35481"/>
      <sheetData sheetId="35482"/>
      <sheetData sheetId="35483"/>
      <sheetData sheetId="35484"/>
      <sheetData sheetId="35485"/>
      <sheetData sheetId="35486"/>
      <sheetData sheetId="35487"/>
      <sheetData sheetId="35488"/>
      <sheetData sheetId="35489"/>
      <sheetData sheetId="35490"/>
      <sheetData sheetId="35491"/>
      <sheetData sheetId="35492"/>
      <sheetData sheetId="35493"/>
      <sheetData sheetId="35494"/>
      <sheetData sheetId="35495"/>
      <sheetData sheetId="35496"/>
      <sheetData sheetId="35497"/>
      <sheetData sheetId="35498"/>
      <sheetData sheetId="35499"/>
      <sheetData sheetId="35500"/>
      <sheetData sheetId="35501"/>
      <sheetData sheetId="35502"/>
      <sheetData sheetId="35503"/>
      <sheetData sheetId="35504"/>
      <sheetData sheetId="35505"/>
      <sheetData sheetId="35506"/>
      <sheetData sheetId="35507"/>
      <sheetData sheetId="35508"/>
      <sheetData sheetId="35509"/>
      <sheetData sheetId="35510"/>
      <sheetData sheetId="35511"/>
      <sheetData sheetId="35512"/>
      <sheetData sheetId="35513"/>
      <sheetData sheetId="35514"/>
      <sheetData sheetId="35515"/>
      <sheetData sheetId="35516"/>
      <sheetData sheetId="35517"/>
      <sheetData sheetId="35518"/>
      <sheetData sheetId="35519"/>
      <sheetData sheetId="35520"/>
      <sheetData sheetId="35521"/>
      <sheetData sheetId="35522"/>
      <sheetData sheetId="35523"/>
      <sheetData sheetId="35524"/>
      <sheetData sheetId="35525"/>
      <sheetData sheetId="35526"/>
      <sheetData sheetId="35527"/>
      <sheetData sheetId="35528"/>
      <sheetData sheetId="35529"/>
      <sheetData sheetId="35530"/>
      <sheetData sheetId="35531"/>
      <sheetData sheetId="35532"/>
      <sheetData sheetId="35533"/>
      <sheetData sheetId="35534"/>
      <sheetData sheetId="35535"/>
      <sheetData sheetId="35536"/>
      <sheetData sheetId="35537"/>
      <sheetData sheetId="35538"/>
      <sheetData sheetId="35539"/>
      <sheetData sheetId="35540"/>
      <sheetData sheetId="35541"/>
      <sheetData sheetId="35542"/>
      <sheetData sheetId="35543"/>
      <sheetData sheetId="35544"/>
      <sheetData sheetId="35545"/>
      <sheetData sheetId="35546"/>
      <sheetData sheetId="35547"/>
      <sheetData sheetId="35548"/>
      <sheetData sheetId="35549"/>
      <sheetData sheetId="35550"/>
      <sheetData sheetId="35551"/>
      <sheetData sheetId="35552"/>
      <sheetData sheetId="35553"/>
      <sheetData sheetId="35554"/>
      <sheetData sheetId="35555"/>
      <sheetData sheetId="35556"/>
      <sheetData sheetId="35557"/>
      <sheetData sheetId="35558"/>
      <sheetData sheetId="35559"/>
      <sheetData sheetId="35560"/>
      <sheetData sheetId="35561"/>
      <sheetData sheetId="35562"/>
      <sheetData sheetId="35563"/>
      <sheetData sheetId="35564"/>
      <sheetData sheetId="35565"/>
      <sheetData sheetId="35566"/>
      <sheetData sheetId="35567"/>
      <sheetData sheetId="35568"/>
      <sheetData sheetId="35569"/>
      <sheetData sheetId="35570"/>
      <sheetData sheetId="35571"/>
      <sheetData sheetId="35572"/>
      <sheetData sheetId="35573"/>
      <sheetData sheetId="35574"/>
      <sheetData sheetId="35575"/>
      <sheetData sheetId="35576"/>
      <sheetData sheetId="35577"/>
      <sheetData sheetId="35578"/>
      <sheetData sheetId="35579"/>
      <sheetData sheetId="35580"/>
      <sheetData sheetId="35581"/>
      <sheetData sheetId="35582"/>
      <sheetData sheetId="35583"/>
      <sheetData sheetId="35584"/>
      <sheetData sheetId="35585"/>
      <sheetData sheetId="35586"/>
      <sheetData sheetId="35587"/>
      <sheetData sheetId="35588"/>
      <sheetData sheetId="35589"/>
      <sheetData sheetId="35590"/>
      <sheetData sheetId="35591"/>
      <sheetData sheetId="35592"/>
      <sheetData sheetId="35593"/>
      <sheetData sheetId="35594"/>
      <sheetData sheetId="35595"/>
      <sheetData sheetId="35596"/>
      <sheetData sheetId="35597"/>
      <sheetData sheetId="35598"/>
      <sheetData sheetId="35599"/>
      <sheetData sheetId="35600"/>
      <sheetData sheetId="35601"/>
      <sheetData sheetId="35602"/>
      <sheetData sheetId="35603"/>
      <sheetData sheetId="35604"/>
      <sheetData sheetId="35605"/>
      <sheetData sheetId="35606"/>
      <sheetData sheetId="35607"/>
      <sheetData sheetId="35608"/>
      <sheetData sheetId="35609"/>
      <sheetData sheetId="35610"/>
      <sheetData sheetId="35611"/>
      <sheetData sheetId="35612"/>
      <sheetData sheetId="35613"/>
      <sheetData sheetId="35614"/>
      <sheetData sheetId="35615"/>
      <sheetData sheetId="35616"/>
      <sheetData sheetId="35617"/>
      <sheetData sheetId="35618"/>
      <sheetData sheetId="35619"/>
      <sheetData sheetId="35620"/>
      <sheetData sheetId="35621"/>
      <sheetData sheetId="35622"/>
      <sheetData sheetId="35623"/>
      <sheetData sheetId="35624"/>
      <sheetData sheetId="35625"/>
      <sheetData sheetId="35626"/>
      <sheetData sheetId="35627"/>
      <sheetData sheetId="35628"/>
      <sheetData sheetId="35629"/>
      <sheetData sheetId="35630"/>
      <sheetData sheetId="35631"/>
      <sheetData sheetId="35632"/>
      <sheetData sheetId="35633"/>
      <sheetData sheetId="35634"/>
      <sheetData sheetId="35635"/>
      <sheetData sheetId="35636"/>
      <sheetData sheetId="35637"/>
      <sheetData sheetId="35638"/>
      <sheetData sheetId="35639"/>
      <sheetData sheetId="35640"/>
      <sheetData sheetId="35641"/>
      <sheetData sheetId="35642"/>
      <sheetData sheetId="35643"/>
      <sheetData sheetId="35644"/>
      <sheetData sheetId="35645"/>
      <sheetData sheetId="35646"/>
      <sheetData sheetId="35647"/>
      <sheetData sheetId="35648"/>
      <sheetData sheetId="35649"/>
      <sheetData sheetId="35650"/>
      <sheetData sheetId="35651"/>
      <sheetData sheetId="35652"/>
      <sheetData sheetId="35653"/>
      <sheetData sheetId="35654"/>
      <sheetData sheetId="35655"/>
      <sheetData sheetId="35656"/>
      <sheetData sheetId="35657"/>
      <sheetData sheetId="35658"/>
      <sheetData sheetId="35659"/>
      <sheetData sheetId="35660"/>
      <sheetData sheetId="35661"/>
      <sheetData sheetId="35662"/>
      <sheetData sheetId="35663"/>
      <sheetData sheetId="35664"/>
      <sheetData sheetId="35665"/>
      <sheetData sheetId="35666"/>
      <sheetData sheetId="35667"/>
      <sheetData sheetId="35668"/>
      <sheetData sheetId="35669"/>
      <sheetData sheetId="35670"/>
      <sheetData sheetId="35671"/>
      <sheetData sheetId="35672"/>
      <sheetData sheetId="35673"/>
      <sheetData sheetId="35674"/>
      <sheetData sheetId="35675"/>
      <sheetData sheetId="35676"/>
      <sheetData sheetId="35677"/>
      <sheetData sheetId="35678"/>
      <sheetData sheetId="35679"/>
      <sheetData sheetId="35680"/>
      <sheetData sheetId="35681"/>
      <sheetData sheetId="35682"/>
      <sheetData sheetId="35683"/>
      <sheetData sheetId="35684"/>
      <sheetData sheetId="35685"/>
      <sheetData sheetId="35686"/>
      <sheetData sheetId="35687"/>
      <sheetData sheetId="35688"/>
      <sheetData sheetId="35689"/>
      <sheetData sheetId="35690"/>
      <sheetData sheetId="35691"/>
      <sheetData sheetId="35692"/>
      <sheetData sheetId="35693"/>
      <sheetData sheetId="35694"/>
      <sheetData sheetId="35695"/>
      <sheetData sheetId="35696"/>
      <sheetData sheetId="35697"/>
      <sheetData sheetId="35698"/>
      <sheetData sheetId="35699"/>
      <sheetData sheetId="35700"/>
      <sheetData sheetId="35701"/>
      <sheetData sheetId="35702"/>
      <sheetData sheetId="35703"/>
      <sheetData sheetId="35704"/>
      <sheetData sheetId="35705"/>
      <sheetData sheetId="35706"/>
      <sheetData sheetId="35707"/>
      <sheetData sheetId="35708"/>
      <sheetData sheetId="35709"/>
      <sheetData sheetId="35710"/>
      <sheetData sheetId="35711"/>
      <sheetData sheetId="35712"/>
      <sheetData sheetId="35713"/>
      <sheetData sheetId="35714"/>
      <sheetData sheetId="35715"/>
      <sheetData sheetId="35716"/>
      <sheetData sheetId="35717"/>
      <sheetData sheetId="35718"/>
      <sheetData sheetId="35719"/>
      <sheetData sheetId="35720"/>
      <sheetData sheetId="35721"/>
      <sheetData sheetId="35722"/>
      <sheetData sheetId="35723"/>
      <sheetData sheetId="35724"/>
      <sheetData sheetId="35725"/>
      <sheetData sheetId="35726"/>
      <sheetData sheetId="35727"/>
      <sheetData sheetId="35728"/>
      <sheetData sheetId="35729"/>
      <sheetData sheetId="35730"/>
      <sheetData sheetId="35731"/>
      <sheetData sheetId="35732"/>
      <sheetData sheetId="35733"/>
      <sheetData sheetId="35734"/>
      <sheetData sheetId="35735"/>
      <sheetData sheetId="35736"/>
      <sheetData sheetId="35737"/>
      <sheetData sheetId="35738"/>
      <sheetData sheetId="35739"/>
      <sheetData sheetId="35740"/>
      <sheetData sheetId="35741"/>
      <sheetData sheetId="35742"/>
      <sheetData sheetId="35743"/>
      <sheetData sheetId="35744"/>
      <sheetData sheetId="35745"/>
      <sheetData sheetId="35746"/>
      <sheetData sheetId="35747"/>
      <sheetData sheetId="35748"/>
      <sheetData sheetId="35749"/>
      <sheetData sheetId="35750"/>
      <sheetData sheetId="35751"/>
      <sheetData sheetId="35752"/>
      <sheetData sheetId="35753"/>
      <sheetData sheetId="35754"/>
      <sheetData sheetId="35755"/>
      <sheetData sheetId="35756"/>
      <sheetData sheetId="35757"/>
      <sheetData sheetId="35758"/>
      <sheetData sheetId="35759"/>
      <sheetData sheetId="35760"/>
      <sheetData sheetId="35761"/>
      <sheetData sheetId="35762"/>
      <sheetData sheetId="35763"/>
      <sheetData sheetId="35764"/>
      <sheetData sheetId="35765"/>
      <sheetData sheetId="35766"/>
      <sheetData sheetId="35767"/>
      <sheetData sheetId="35768"/>
      <sheetData sheetId="35769"/>
      <sheetData sheetId="35770"/>
      <sheetData sheetId="35771"/>
      <sheetData sheetId="35772"/>
      <sheetData sheetId="35773"/>
      <sheetData sheetId="35774"/>
      <sheetData sheetId="35775"/>
      <sheetData sheetId="35776"/>
      <sheetData sheetId="35777"/>
      <sheetData sheetId="35778"/>
      <sheetData sheetId="35779"/>
      <sheetData sheetId="35780"/>
      <sheetData sheetId="35781"/>
      <sheetData sheetId="35782"/>
      <sheetData sheetId="35783"/>
      <sheetData sheetId="35784"/>
      <sheetData sheetId="35785"/>
      <sheetData sheetId="35786"/>
      <sheetData sheetId="35787"/>
      <sheetData sheetId="35788"/>
      <sheetData sheetId="35789"/>
      <sheetData sheetId="35790"/>
      <sheetData sheetId="35791"/>
      <sheetData sheetId="35792"/>
      <sheetData sheetId="35793"/>
      <sheetData sheetId="35794"/>
      <sheetData sheetId="35795"/>
      <sheetData sheetId="35796"/>
      <sheetData sheetId="35797"/>
      <sheetData sheetId="35798"/>
      <sheetData sheetId="35799"/>
      <sheetData sheetId="35800"/>
      <sheetData sheetId="35801"/>
      <sheetData sheetId="35802"/>
      <sheetData sheetId="35803"/>
      <sheetData sheetId="35804"/>
      <sheetData sheetId="35805"/>
      <sheetData sheetId="35806"/>
      <sheetData sheetId="35807"/>
      <sheetData sheetId="35808"/>
      <sheetData sheetId="35809"/>
      <sheetData sheetId="35810"/>
      <sheetData sheetId="35811"/>
      <sheetData sheetId="35812"/>
      <sheetData sheetId="35813"/>
      <sheetData sheetId="35814"/>
      <sheetData sheetId="35815"/>
      <sheetData sheetId="35816"/>
      <sheetData sheetId="35817"/>
      <sheetData sheetId="35818"/>
      <sheetData sheetId="35819"/>
      <sheetData sheetId="35820"/>
      <sheetData sheetId="35821"/>
      <sheetData sheetId="35822"/>
      <sheetData sheetId="35823"/>
      <sheetData sheetId="35824"/>
      <sheetData sheetId="35825"/>
      <sheetData sheetId="35826"/>
      <sheetData sheetId="35827"/>
      <sheetData sheetId="35828"/>
      <sheetData sheetId="35829"/>
      <sheetData sheetId="35830"/>
      <sheetData sheetId="35831"/>
      <sheetData sheetId="35832"/>
      <sheetData sheetId="35833"/>
      <sheetData sheetId="35834"/>
      <sheetData sheetId="35835"/>
      <sheetData sheetId="35836"/>
      <sheetData sheetId="35837"/>
      <sheetData sheetId="35838"/>
      <sheetData sheetId="35839"/>
      <sheetData sheetId="35840"/>
      <sheetData sheetId="35841"/>
      <sheetData sheetId="35842"/>
      <sheetData sheetId="35843"/>
      <sheetData sheetId="35844"/>
      <sheetData sheetId="35845"/>
      <sheetData sheetId="35846"/>
      <sheetData sheetId="35847"/>
      <sheetData sheetId="35848"/>
      <sheetData sheetId="35849"/>
      <sheetData sheetId="35850"/>
      <sheetData sheetId="35851"/>
      <sheetData sheetId="35852"/>
      <sheetData sheetId="35853"/>
      <sheetData sheetId="35854"/>
      <sheetData sheetId="35855"/>
      <sheetData sheetId="35856"/>
      <sheetData sheetId="35857"/>
      <sheetData sheetId="35858"/>
      <sheetData sheetId="35859"/>
      <sheetData sheetId="35860"/>
      <sheetData sheetId="35861"/>
      <sheetData sheetId="35862"/>
      <sheetData sheetId="35863"/>
      <sheetData sheetId="35864"/>
      <sheetData sheetId="35865"/>
      <sheetData sheetId="35866"/>
      <sheetData sheetId="35867"/>
      <sheetData sheetId="35868"/>
      <sheetData sheetId="35869"/>
      <sheetData sheetId="35870"/>
      <sheetData sheetId="35871"/>
      <sheetData sheetId="35872"/>
      <sheetData sheetId="35873"/>
      <sheetData sheetId="35874"/>
      <sheetData sheetId="35875"/>
      <sheetData sheetId="35876"/>
      <sheetData sheetId="35877"/>
      <sheetData sheetId="35878"/>
      <sheetData sheetId="35879"/>
      <sheetData sheetId="35880"/>
      <sheetData sheetId="35881"/>
      <sheetData sheetId="35882"/>
      <sheetData sheetId="35883"/>
      <sheetData sheetId="35884"/>
      <sheetData sheetId="35885"/>
      <sheetData sheetId="35886"/>
      <sheetData sheetId="35887"/>
      <sheetData sheetId="35888"/>
      <sheetData sheetId="35889"/>
      <sheetData sheetId="35890"/>
      <sheetData sheetId="35891"/>
      <sheetData sheetId="35892"/>
      <sheetData sheetId="35893" refreshError="1"/>
      <sheetData sheetId="35894" refreshError="1"/>
      <sheetData sheetId="35895" refreshError="1"/>
      <sheetData sheetId="35896"/>
      <sheetData sheetId="35897" refreshError="1"/>
      <sheetData sheetId="35898"/>
      <sheetData sheetId="35899" refreshError="1"/>
      <sheetData sheetId="35900"/>
      <sheetData sheetId="35901" refreshError="1"/>
      <sheetData sheetId="35902" refreshError="1"/>
      <sheetData sheetId="35903" refreshError="1"/>
      <sheetData sheetId="35904" refreshError="1"/>
      <sheetData sheetId="35905" refreshError="1"/>
      <sheetData sheetId="35906" refreshError="1"/>
      <sheetData sheetId="35907" refreshError="1"/>
      <sheetData sheetId="35908" refreshError="1"/>
      <sheetData sheetId="35909">
        <row r="9">
          <cell r="A9" t="str">
            <v>A</v>
          </cell>
        </row>
      </sheetData>
      <sheetData sheetId="35910" refreshError="1"/>
      <sheetData sheetId="35911" refreshError="1"/>
      <sheetData sheetId="35912" refreshError="1"/>
      <sheetData sheetId="35913" refreshError="1"/>
      <sheetData sheetId="35914" refreshError="1"/>
      <sheetData sheetId="35915" refreshError="1"/>
      <sheetData sheetId="35916" refreshError="1"/>
      <sheetData sheetId="35917" refreshError="1"/>
      <sheetData sheetId="35918" refreshError="1"/>
      <sheetData sheetId="35919" refreshError="1"/>
      <sheetData sheetId="35920" refreshError="1"/>
      <sheetData sheetId="35921" refreshError="1"/>
      <sheetData sheetId="35922" refreshError="1"/>
      <sheetData sheetId="35923" refreshError="1"/>
      <sheetData sheetId="35924" refreshError="1"/>
      <sheetData sheetId="35925" refreshError="1"/>
      <sheetData sheetId="35926" refreshError="1"/>
      <sheetData sheetId="35927" refreshError="1"/>
      <sheetData sheetId="35928" refreshError="1"/>
      <sheetData sheetId="35929" refreshError="1"/>
      <sheetData sheetId="35930" refreshError="1"/>
      <sheetData sheetId="35931" refreshError="1"/>
      <sheetData sheetId="35932" refreshError="1"/>
      <sheetData sheetId="35933" refreshError="1"/>
      <sheetData sheetId="35934" refreshError="1"/>
      <sheetData sheetId="35935" refreshError="1"/>
      <sheetData sheetId="35936" refreshError="1"/>
      <sheetData sheetId="35937" refreshError="1"/>
      <sheetData sheetId="35938" refreshError="1"/>
      <sheetData sheetId="35939" refreshError="1"/>
      <sheetData sheetId="35940" refreshError="1"/>
      <sheetData sheetId="35941" refreshError="1"/>
      <sheetData sheetId="35942" refreshError="1"/>
      <sheetData sheetId="35943" refreshError="1"/>
      <sheetData sheetId="35944" refreshError="1"/>
      <sheetData sheetId="35945" refreshError="1"/>
      <sheetData sheetId="35946" refreshError="1"/>
      <sheetData sheetId="35947" refreshError="1"/>
      <sheetData sheetId="35948" refreshError="1"/>
      <sheetData sheetId="35949" refreshError="1"/>
      <sheetData sheetId="35950" refreshError="1"/>
      <sheetData sheetId="35951" refreshError="1"/>
      <sheetData sheetId="35952" refreshError="1"/>
      <sheetData sheetId="35953" refreshError="1"/>
      <sheetData sheetId="35954" refreshError="1"/>
      <sheetData sheetId="35955" refreshError="1"/>
      <sheetData sheetId="35956" refreshError="1"/>
      <sheetData sheetId="35957" refreshError="1"/>
      <sheetData sheetId="35958" refreshError="1"/>
      <sheetData sheetId="35959" refreshError="1"/>
      <sheetData sheetId="35960" refreshError="1"/>
      <sheetData sheetId="35961" refreshError="1"/>
      <sheetData sheetId="35962" refreshError="1"/>
      <sheetData sheetId="35963" refreshError="1"/>
      <sheetData sheetId="35964" refreshError="1"/>
      <sheetData sheetId="35965" refreshError="1"/>
      <sheetData sheetId="35966" refreshError="1"/>
      <sheetData sheetId="35967" refreshError="1"/>
      <sheetData sheetId="35968" refreshError="1"/>
      <sheetData sheetId="35969" refreshError="1"/>
      <sheetData sheetId="35970" refreshError="1"/>
      <sheetData sheetId="35971" refreshError="1"/>
      <sheetData sheetId="35972" refreshError="1"/>
      <sheetData sheetId="35973" refreshError="1"/>
      <sheetData sheetId="35974" refreshError="1"/>
      <sheetData sheetId="35975" refreshError="1"/>
      <sheetData sheetId="35976" refreshError="1"/>
      <sheetData sheetId="35977" refreshError="1"/>
      <sheetData sheetId="35978" refreshError="1"/>
      <sheetData sheetId="35979" refreshError="1"/>
      <sheetData sheetId="35980" refreshError="1"/>
      <sheetData sheetId="35981" refreshError="1"/>
      <sheetData sheetId="35982" refreshError="1"/>
      <sheetData sheetId="35983" refreshError="1"/>
      <sheetData sheetId="35984" refreshError="1"/>
      <sheetData sheetId="35985" refreshError="1"/>
      <sheetData sheetId="35986" refreshError="1"/>
      <sheetData sheetId="35987" refreshError="1"/>
      <sheetData sheetId="35988" refreshError="1"/>
      <sheetData sheetId="35989" refreshError="1"/>
      <sheetData sheetId="35990" refreshError="1"/>
      <sheetData sheetId="35991" refreshError="1"/>
      <sheetData sheetId="35992" refreshError="1"/>
      <sheetData sheetId="35993" refreshError="1"/>
      <sheetData sheetId="35994" refreshError="1"/>
      <sheetData sheetId="35995" refreshError="1"/>
      <sheetData sheetId="35996" refreshError="1"/>
      <sheetData sheetId="35997" refreshError="1"/>
      <sheetData sheetId="35998" refreshError="1"/>
      <sheetData sheetId="35999" refreshError="1"/>
      <sheetData sheetId="36000" refreshError="1"/>
      <sheetData sheetId="36001" refreshError="1"/>
      <sheetData sheetId="36002" refreshError="1"/>
      <sheetData sheetId="36003" refreshError="1"/>
      <sheetData sheetId="36004" refreshError="1"/>
      <sheetData sheetId="36005" refreshError="1"/>
      <sheetData sheetId="36006" refreshError="1"/>
      <sheetData sheetId="36007" refreshError="1"/>
      <sheetData sheetId="36008" refreshError="1"/>
      <sheetData sheetId="36009" refreshError="1"/>
      <sheetData sheetId="36010" refreshError="1"/>
      <sheetData sheetId="36011" refreshError="1"/>
      <sheetData sheetId="36012" refreshError="1"/>
      <sheetData sheetId="36013" refreshError="1"/>
      <sheetData sheetId="36014" refreshError="1"/>
      <sheetData sheetId="36015" refreshError="1"/>
      <sheetData sheetId="36016" refreshError="1"/>
      <sheetData sheetId="36017" refreshError="1"/>
      <sheetData sheetId="36018" refreshError="1"/>
      <sheetData sheetId="36019" refreshError="1"/>
      <sheetData sheetId="36020" refreshError="1"/>
      <sheetData sheetId="36021" refreshError="1"/>
      <sheetData sheetId="36022" refreshError="1"/>
      <sheetData sheetId="36023" refreshError="1"/>
      <sheetData sheetId="36024" refreshError="1"/>
      <sheetData sheetId="36025" refreshError="1"/>
      <sheetData sheetId="36026" refreshError="1"/>
      <sheetData sheetId="36027" refreshError="1"/>
      <sheetData sheetId="36028" refreshError="1"/>
      <sheetData sheetId="36029" refreshError="1"/>
      <sheetData sheetId="36030" refreshError="1"/>
      <sheetData sheetId="36031" refreshError="1"/>
      <sheetData sheetId="36032" refreshError="1"/>
      <sheetData sheetId="36033" refreshError="1"/>
      <sheetData sheetId="36034" refreshError="1"/>
      <sheetData sheetId="36035" refreshError="1"/>
      <sheetData sheetId="36036" refreshError="1"/>
      <sheetData sheetId="36037" refreshError="1"/>
      <sheetData sheetId="36038" refreshError="1"/>
      <sheetData sheetId="36039" refreshError="1"/>
      <sheetData sheetId="36040" refreshError="1"/>
      <sheetData sheetId="36041" refreshError="1"/>
      <sheetData sheetId="36042" refreshError="1"/>
      <sheetData sheetId="36043" refreshError="1"/>
      <sheetData sheetId="36044" refreshError="1"/>
      <sheetData sheetId="36045" refreshError="1"/>
      <sheetData sheetId="36046" refreshError="1"/>
      <sheetData sheetId="36047" refreshError="1"/>
      <sheetData sheetId="36048" refreshError="1"/>
      <sheetData sheetId="36049" refreshError="1"/>
      <sheetData sheetId="36050" refreshError="1"/>
      <sheetData sheetId="36051" refreshError="1"/>
      <sheetData sheetId="36052" refreshError="1"/>
      <sheetData sheetId="36053" refreshError="1"/>
      <sheetData sheetId="36054" refreshError="1"/>
      <sheetData sheetId="36055" refreshError="1"/>
      <sheetData sheetId="36056" refreshError="1"/>
      <sheetData sheetId="36057" refreshError="1"/>
      <sheetData sheetId="36058" refreshError="1"/>
      <sheetData sheetId="36059" refreshError="1"/>
      <sheetData sheetId="36060" refreshError="1"/>
      <sheetData sheetId="36061" refreshError="1"/>
      <sheetData sheetId="36062" refreshError="1"/>
      <sheetData sheetId="36063" refreshError="1"/>
      <sheetData sheetId="36064" refreshError="1"/>
      <sheetData sheetId="36065" refreshError="1"/>
      <sheetData sheetId="36066" refreshError="1"/>
      <sheetData sheetId="36067" refreshError="1"/>
      <sheetData sheetId="36068" refreshError="1"/>
      <sheetData sheetId="36069" refreshError="1"/>
      <sheetData sheetId="36070" refreshError="1"/>
      <sheetData sheetId="36071" refreshError="1"/>
      <sheetData sheetId="36072" refreshError="1"/>
      <sheetData sheetId="36073" refreshError="1"/>
      <sheetData sheetId="36074" refreshError="1"/>
      <sheetData sheetId="36075" refreshError="1"/>
      <sheetData sheetId="36076" refreshError="1"/>
      <sheetData sheetId="36077" refreshError="1"/>
      <sheetData sheetId="36078" refreshError="1"/>
      <sheetData sheetId="36079" refreshError="1"/>
      <sheetData sheetId="36080" refreshError="1"/>
      <sheetData sheetId="36081" refreshError="1"/>
      <sheetData sheetId="36082" refreshError="1"/>
      <sheetData sheetId="36083" refreshError="1"/>
      <sheetData sheetId="36084" refreshError="1"/>
      <sheetData sheetId="36085" refreshError="1"/>
      <sheetData sheetId="36086" refreshError="1"/>
      <sheetData sheetId="36087" refreshError="1"/>
      <sheetData sheetId="36088" refreshError="1"/>
      <sheetData sheetId="36089" refreshError="1"/>
      <sheetData sheetId="36090" refreshError="1"/>
      <sheetData sheetId="36091" refreshError="1"/>
      <sheetData sheetId="36092" refreshError="1"/>
      <sheetData sheetId="36093" refreshError="1"/>
      <sheetData sheetId="36094" refreshError="1"/>
      <sheetData sheetId="36095" refreshError="1"/>
      <sheetData sheetId="36096" refreshError="1"/>
      <sheetData sheetId="36097" refreshError="1"/>
      <sheetData sheetId="36098" refreshError="1"/>
      <sheetData sheetId="36099" refreshError="1"/>
      <sheetData sheetId="36100" refreshError="1"/>
      <sheetData sheetId="36101" refreshError="1"/>
      <sheetData sheetId="36102" refreshError="1"/>
      <sheetData sheetId="36103" refreshError="1"/>
      <sheetData sheetId="36104" refreshError="1"/>
      <sheetData sheetId="36105" refreshError="1"/>
      <sheetData sheetId="36106" refreshError="1"/>
      <sheetData sheetId="36107" refreshError="1"/>
      <sheetData sheetId="36108" refreshError="1"/>
      <sheetData sheetId="36109" refreshError="1"/>
      <sheetData sheetId="36110" refreshError="1"/>
      <sheetData sheetId="36111" refreshError="1"/>
      <sheetData sheetId="36112" refreshError="1"/>
      <sheetData sheetId="36113" refreshError="1"/>
      <sheetData sheetId="36114" refreshError="1"/>
      <sheetData sheetId="36115" refreshError="1"/>
      <sheetData sheetId="36116" refreshError="1"/>
      <sheetData sheetId="36117" refreshError="1"/>
      <sheetData sheetId="36118" refreshError="1"/>
      <sheetData sheetId="36119" refreshError="1"/>
      <sheetData sheetId="36120" refreshError="1"/>
      <sheetData sheetId="36121" refreshError="1"/>
      <sheetData sheetId="36122" refreshError="1"/>
      <sheetData sheetId="36123" refreshError="1"/>
      <sheetData sheetId="36124" refreshError="1"/>
      <sheetData sheetId="36125" refreshError="1"/>
      <sheetData sheetId="36126" refreshError="1"/>
      <sheetData sheetId="36127" refreshError="1"/>
      <sheetData sheetId="36128" refreshError="1"/>
      <sheetData sheetId="36129" refreshError="1"/>
      <sheetData sheetId="36130" refreshError="1"/>
      <sheetData sheetId="36131" refreshError="1"/>
      <sheetData sheetId="36132" refreshError="1"/>
      <sheetData sheetId="36133" refreshError="1"/>
      <sheetData sheetId="36134" refreshError="1"/>
      <sheetData sheetId="36135" refreshError="1"/>
      <sheetData sheetId="36136" refreshError="1"/>
      <sheetData sheetId="36137" refreshError="1"/>
      <sheetData sheetId="36138" refreshError="1"/>
      <sheetData sheetId="36139" refreshError="1"/>
      <sheetData sheetId="36140" refreshError="1"/>
      <sheetData sheetId="36141" refreshError="1"/>
      <sheetData sheetId="36142" refreshError="1"/>
      <sheetData sheetId="36143" refreshError="1"/>
      <sheetData sheetId="36144" refreshError="1"/>
      <sheetData sheetId="36145" refreshError="1"/>
      <sheetData sheetId="36146" refreshError="1"/>
      <sheetData sheetId="36147" refreshError="1"/>
      <sheetData sheetId="36148" refreshError="1"/>
      <sheetData sheetId="36149" refreshError="1"/>
      <sheetData sheetId="36150" refreshError="1"/>
      <sheetData sheetId="36151" refreshError="1"/>
      <sheetData sheetId="36152" refreshError="1"/>
      <sheetData sheetId="36153" refreshError="1"/>
      <sheetData sheetId="36154" refreshError="1"/>
      <sheetData sheetId="36155" refreshError="1"/>
      <sheetData sheetId="36156" refreshError="1"/>
      <sheetData sheetId="36157" refreshError="1"/>
      <sheetData sheetId="36158" refreshError="1"/>
      <sheetData sheetId="36159" refreshError="1"/>
      <sheetData sheetId="36160" refreshError="1"/>
      <sheetData sheetId="36161" refreshError="1"/>
      <sheetData sheetId="36162" refreshError="1"/>
      <sheetData sheetId="36163" refreshError="1"/>
      <sheetData sheetId="36164" refreshError="1"/>
      <sheetData sheetId="36165" refreshError="1"/>
      <sheetData sheetId="36166" refreshError="1"/>
      <sheetData sheetId="36167" refreshError="1"/>
      <sheetData sheetId="36168" refreshError="1"/>
      <sheetData sheetId="36169" refreshError="1"/>
      <sheetData sheetId="36170" refreshError="1"/>
      <sheetData sheetId="36171" refreshError="1"/>
      <sheetData sheetId="36172" refreshError="1"/>
      <sheetData sheetId="36173" refreshError="1"/>
      <sheetData sheetId="36174" refreshError="1"/>
      <sheetData sheetId="36175" refreshError="1"/>
      <sheetData sheetId="36176" refreshError="1"/>
      <sheetData sheetId="36177" refreshError="1"/>
      <sheetData sheetId="36178" refreshError="1"/>
      <sheetData sheetId="36179" refreshError="1"/>
      <sheetData sheetId="36180" refreshError="1"/>
      <sheetData sheetId="36181" refreshError="1"/>
      <sheetData sheetId="36182" refreshError="1"/>
      <sheetData sheetId="36183" refreshError="1"/>
      <sheetData sheetId="36184" refreshError="1"/>
      <sheetData sheetId="36185" refreshError="1"/>
      <sheetData sheetId="36186" refreshError="1"/>
      <sheetData sheetId="36187" refreshError="1"/>
      <sheetData sheetId="36188" refreshError="1"/>
      <sheetData sheetId="36189" refreshError="1"/>
      <sheetData sheetId="36190" refreshError="1"/>
      <sheetData sheetId="36191" refreshError="1"/>
      <sheetData sheetId="36192" refreshError="1"/>
      <sheetData sheetId="36193" refreshError="1"/>
      <sheetData sheetId="36194" refreshError="1"/>
      <sheetData sheetId="36195" refreshError="1"/>
      <sheetData sheetId="36196" refreshError="1"/>
      <sheetData sheetId="36197" refreshError="1"/>
      <sheetData sheetId="36198" refreshError="1"/>
      <sheetData sheetId="36199" refreshError="1"/>
      <sheetData sheetId="36200" refreshError="1"/>
      <sheetData sheetId="36201" refreshError="1"/>
      <sheetData sheetId="36202" refreshError="1"/>
      <sheetData sheetId="36203" refreshError="1"/>
      <sheetData sheetId="36204" refreshError="1"/>
      <sheetData sheetId="36205" refreshError="1"/>
      <sheetData sheetId="36206" refreshError="1"/>
      <sheetData sheetId="36207" refreshError="1"/>
      <sheetData sheetId="36208" refreshError="1"/>
      <sheetData sheetId="36209" refreshError="1"/>
      <sheetData sheetId="36210" refreshError="1"/>
      <sheetData sheetId="36211" refreshError="1"/>
      <sheetData sheetId="36212" refreshError="1"/>
      <sheetData sheetId="36213" refreshError="1"/>
      <sheetData sheetId="36214" refreshError="1"/>
      <sheetData sheetId="36215" refreshError="1"/>
      <sheetData sheetId="36216" refreshError="1"/>
      <sheetData sheetId="36217" refreshError="1"/>
      <sheetData sheetId="36218" refreshError="1"/>
      <sheetData sheetId="36219" refreshError="1"/>
      <sheetData sheetId="36220" refreshError="1"/>
      <sheetData sheetId="36221" refreshError="1"/>
      <sheetData sheetId="36222" refreshError="1"/>
      <sheetData sheetId="36223" refreshError="1"/>
      <sheetData sheetId="36224" refreshError="1"/>
      <sheetData sheetId="36225" refreshError="1"/>
      <sheetData sheetId="36226" refreshError="1"/>
      <sheetData sheetId="36227" refreshError="1"/>
      <sheetData sheetId="36228" refreshError="1"/>
      <sheetData sheetId="36229" refreshError="1"/>
      <sheetData sheetId="36230" refreshError="1"/>
      <sheetData sheetId="36231" refreshError="1"/>
      <sheetData sheetId="36232" refreshError="1"/>
      <sheetData sheetId="36233" refreshError="1"/>
      <sheetData sheetId="36234" refreshError="1"/>
      <sheetData sheetId="36235" refreshError="1"/>
      <sheetData sheetId="36236" refreshError="1"/>
      <sheetData sheetId="36237" refreshError="1"/>
      <sheetData sheetId="36238" refreshError="1"/>
      <sheetData sheetId="36239" refreshError="1"/>
      <sheetData sheetId="36240" refreshError="1"/>
      <sheetData sheetId="36241" refreshError="1"/>
      <sheetData sheetId="36242" refreshError="1"/>
      <sheetData sheetId="36243" refreshError="1"/>
      <sheetData sheetId="36244" refreshError="1"/>
      <sheetData sheetId="36245" refreshError="1"/>
      <sheetData sheetId="36246" refreshError="1"/>
      <sheetData sheetId="36247" refreshError="1"/>
      <sheetData sheetId="36248" refreshError="1"/>
      <sheetData sheetId="36249" refreshError="1"/>
      <sheetData sheetId="36250" refreshError="1"/>
      <sheetData sheetId="36251" refreshError="1"/>
      <sheetData sheetId="36252" refreshError="1"/>
      <sheetData sheetId="36253" refreshError="1"/>
      <sheetData sheetId="36254" refreshError="1"/>
      <sheetData sheetId="36255" refreshError="1"/>
      <sheetData sheetId="36256" refreshError="1"/>
      <sheetData sheetId="36257" refreshError="1"/>
      <sheetData sheetId="36258" refreshError="1"/>
      <sheetData sheetId="36259" refreshError="1"/>
      <sheetData sheetId="36260" refreshError="1"/>
      <sheetData sheetId="36261" refreshError="1"/>
      <sheetData sheetId="36262" refreshError="1"/>
      <sheetData sheetId="36263" refreshError="1"/>
      <sheetData sheetId="36264" refreshError="1"/>
      <sheetData sheetId="36265" refreshError="1"/>
      <sheetData sheetId="36266" refreshError="1"/>
      <sheetData sheetId="36267" refreshError="1"/>
      <sheetData sheetId="36268" refreshError="1"/>
      <sheetData sheetId="36269" refreshError="1"/>
      <sheetData sheetId="36270" refreshError="1"/>
      <sheetData sheetId="36271" refreshError="1"/>
      <sheetData sheetId="36272" refreshError="1"/>
      <sheetData sheetId="36273" refreshError="1"/>
      <sheetData sheetId="36274" refreshError="1"/>
      <sheetData sheetId="36275" refreshError="1"/>
      <sheetData sheetId="36276" refreshError="1"/>
      <sheetData sheetId="36277" refreshError="1"/>
      <sheetData sheetId="36278" refreshError="1"/>
      <sheetData sheetId="36279" refreshError="1"/>
      <sheetData sheetId="36280" refreshError="1"/>
      <sheetData sheetId="36281" refreshError="1"/>
      <sheetData sheetId="36282" refreshError="1"/>
      <sheetData sheetId="36283" refreshError="1"/>
      <sheetData sheetId="36284" refreshError="1"/>
      <sheetData sheetId="36285" refreshError="1"/>
      <sheetData sheetId="36286" refreshError="1"/>
      <sheetData sheetId="36287" refreshError="1"/>
      <sheetData sheetId="36288" refreshError="1"/>
      <sheetData sheetId="36289" refreshError="1"/>
      <sheetData sheetId="36290" refreshError="1"/>
      <sheetData sheetId="36291" refreshError="1"/>
      <sheetData sheetId="36292" refreshError="1"/>
      <sheetData sheetId="36293" refreshError="1"/>
      <sheetData sheetId="36294" refreshError="1"/>
      <sheetData sheetId="36295" refreshError="1"/>
      <sheetData sheetId="36296" refreshError="1"/>
      <sheetData sheetId="36297" refreshError="1"/>
      <sheetData sheetId="36298" refreshError="1"/>
      <sheetData sheetId="36299" refreshError="1"/>
      <sheetData sheetId="36300" refreshError="1"/>
      <sheetData sheetId="36301" refreshError="1"/>
      <sheetData sheetId="36302" refreshError="1"/>
      <sheetData sheetId="36303" refreshError="1"/>
      <sheetData sheetId="36304" refreshError="1"/>
      <sheetData sheetId="36305" refreshError="1"/>
      <sheetData sheetId="36306" refreshError="1"/>
      <sheetData sheetId="36307" refreshError="1"/>
      <sheetData sheetId="36308" refreshError="1"/>
      <sheetData sheetId="36309" refreshError="1"/>
      <sheetData sheetId="36310" refreshError="1"/>
      <sheetData sheetId="36311" refreshError="1"/>
      <sheetData sheetId="36312" refreshError="1"/>
      <sheetData sheetId="36313" refreshError="1"/>
      <sheetData sheetId="36314" refreshError="1"/>
      <sheetData sheetId="36315" refreshError="1"/>
      <sheetData sheetId="36316" refreshError="1"/>
      <sheetData sheetId="36317" refreshError="1"/>
      <sheetData sheetId="36318" refreshError="1"/>
      <sheetData sheetId="36319" refreshError="1"/>
      <sheetData sheetId="36320" refreshError="1"/>
      <sheetData sheetId="36321" refreshError="1"/>
      <sheetData sheetId="36322" refreshError="1"/>
      <sheetData sheetId="36323" refreshError="1"/>
      <sheetData sheetId="36324" refreshError="1"/>
      <sheetData sheetId="36325" refreshError="1"/>
      <sheetData sheetId="36326" refreshError="1"/>
      <sheetData sheetId="36327" refreshError="1"/>
      <sheetData sheetId="36328" refreshError="1"/>
      <sheetData sheetId="36329" refreshError="1"/>
      <sheetData sheetId="36330" refreshError="1"/>
      <sheetData sheetId="36331" refreshError="1"/>
      <sheetData sheetId="36332" refreshError="1"/>
      <sheetData sheetId="36333" refreshError="1"/>
      <sheetData sheetId="36334" refreshError="1"/>
      <sheetData sheetId="36335" refreshError="1"/>
      <sheetData sheetId="36336" refreshError="1"/>
      <sheetData sheetId="36337" refreshError="1"/>
      <sheetData sheetId="36338" refreshError="1"/>
      <sheetData sheetId="36339" refreshError="1"/>
      <sheetData sheetId="36340" refreshError="1"/>
      <sheetData sheetId="36341" refreshError="1"/>
      <sheetData sheetId="36342" refreshError="1"/>
      <sheetData sheetId="36343" refreshError="1"/>
      <sheetData sheetId="36344" refreshError="1"/>
      <sheetData sheetId="36345" refreshError="1"/>
      <sheetData sheetId="36346" refreshError="1"/>
      <sheetData sheetId="36347" refreshError="1"/>
      <sheetData sheetId="36348" refreshError="1"/>
      <sheetData sheetId="36349" refreshError="1"/>
      <sheetData sheetId="36350" refreshError="1"/>
      <sheetData sheetId="36351" refreshError="1"/>
      <sheetData sheetId="36352" refreshError="1"/>
      <sheetData sheetId="36353" refreshError="1"/>
      <sheetData sheetId="36354" refreshError="1"/>
      <sheetData sheetId="36355" refreshError="1"/>
      <sheetData sheetId="36356" refreshError="1"/>
      <sheetData sheetId="36357" refreshError="1"/>
      <sheetData sheetId="36358" refreshError="1"/>
      <sheetData sheetId="36359" refreshError="1"/>
      <sheetData sheetId="36360" refreshError="1"/>
      <sheetData sheetId="36361" refreshError="1"/>
      <sheetData sheetId="36362" refreshError="1"/>
      <sheetData sheetId="36363" refreshError="1"/>
      <sheetData sheetId="36364" refreshError="1"/>
      <sheetData sheetId="36365" refreshError="1"/>
      <sheetData sheetId="36366" refreshError="1"/>
      <sheetData sheetId="36367" refreshError="1"/>
      <sheetData sheetId="36368" refreshError="1"/>
      <sheetData sheetId="36369" refreshError="1"/>
      <sheetData sheetId="36370" refreshError="1"/>
      <sheetData sheetId="36371" refreshError="1"/>
      <sheetData sheetId="36372" refreshError="1"/>
      <sheetData sheetId="36373" refreshError="1"/>
      <sheetData sheetId="36374" refreshError="1"/>
      <sheetData sheetId="36375" refreshError="1"/>
      <sheetData sheetId="36376" refreshError="1"/>
      <sheetData sheetId="36377" refreshError="1"/>
      <sheetData sheetId="36378" refreshError="1"/>
      <sheetData sheetId="36379" refreshError="1"/>
      <sheetData sheetId="36380" refreshError="1"/>
      <sheetData sheetId="36381" refreshError="1"/>
      <sheetData sheetId="36382" refreshError="1"/>
      <sheetData sheetId="36383" refreshError="1"/>
      <sheetData sheetId="36384" refreshError="1"/>
      <sheetData sheetId="36385" refreshError="1"/>
      <sheetData sheetId="36386" refreshError="1"/>
      <sheetData sheetId="36387" refreshError="1"/>
      <sheetData sheetId="36388" refreshError="1"/>
      <sheetData sheetId="36389" refreshError="1"/>
      <sheetData sheetId="36390" refreshError="1"/>
      <sheetData sheetId="36391" refreshError="1"/>
      <sheetData sheetId="36392" refreshError="1"/>
      <sheetData sheetId="36393" refreshError="1"/>
      <sheetData sheetId="36394" refreshError="1"/>
      <sheetData sheetId="36395" refreshError="1"/>
      <sheetData sheetId="36396" refreshError="1"/>
      <sheetData sheetId="36397" refreshError="1"/>
      <sheetData sheetId="36398" refreshError="1"/>
      <sheetData sheetId="36399" refreshError="1"/>
      <sheetData sheetId="36400" refreshError="1"/>
      <sheetData sheetId="36401" refreshError="1"/>
      <sheetData sheetId="36402" refreshError="1"/>
      <sheetData sheetId="36403" refreshError="1"/>
      <sheetData sheetId="36404" refreshError="1"/>
      <sheetData sheetId="36405" refreshError="1"/>
      <sheetData sheetId="36406" refreshError="1"/>
      <sheetData sheetId="36407" refreshError="1"/>
      <sheetData sheetId="36408" refreshError="1"/>
      <sheetData sheetId="36409" refreshError="1"/>
      <sheetData sheetId="36410" refreshError="1"/>
      <sheetData sheetId="36411" refreshError="1"/>
      <sheetData sheetId="36412" refreshError="1"/>
      <sheetData sheetId="36413" refreshError="1"/>
      <sheetData sheetId="36414" refreshError="1"/>
      <sheetData sheetId="36415" refreshError="1"/>
      <sheetData sheetId="36416" refreshError="1"/>
      <sheetData sheetId="36417" refreshError="1"/>
      <sheetData sheetId="36418" refreshError="1"/>
      <sheetData sheetId="36419" refreshError="1"/>
      <sheetData sheetId="36420" refreshError="1"/>
      <sheetData sheetId="36421" refreshError="1"/>
      <sheetData sheetId="36422" refreshError="1"/>
      <sheetData sheetId="36423" refreshError="1"/>
      <sheetData sheetId="36424" refreshError="1"/>
      <sheetData sheetId="36425" refreshError="1"/>
      <sheetData sheetId="36426" refreshError="1"/>
      <sheetData sheetId="36427" refreshError="1"/>
      <sheetData sheetId="36428" refreshError="1"/>
      <sheetData sheetId="36429" refreshError="1"/>
      <sheetData sheetId="36430" refreshError="1"/>
      <sheetData sheetId="36431" refreshError="1"/>
      <sheetData sheetId="36432" refreshError="1"/>
      <sheetData sheetId="36433" refreshError="1"/>
      <sheetData sheetId="36434" refreshError="1"/>
      <sheetData sheetId="36435" refreshError="1"/>
      <sheetData sheetId="36436" refreshError="1"/>
      <sheetData sheetId="36437" refreshError="1"/>
      <sheetData sheetId="36438" refreshError="1"/>
      <sheetData sheetId="36439" refreshError="1"/>
      <sheetData sheetId="36440" refreshError="1"/>
      <sheetData sheetId="36441" refreshError="1"/>
      <sheetData sheetId="36442" refreshError="1"/>
      <sheetData sheetId="36443" refreshError="1"/>
      <sheetData sheetId="36444" refreshError="1"/>
      <sheetData sheetId="36445" refreshError="1"/>
      <sheetData sheetId="36446" refreshError="1"/>
      <sheetData sheetId="36447" refreshError="1"/>
      <sheetData sheetId="36448" refreshError="1"/>
      <sheetData sheetId="36449" refreshError="1"/>
      <sheetData sheetId="36450" refreshError="1"/>
      <sheetData sheetId="36451" refreshError="1"/>
      <sheetData sheetId="36452" refreshError="1"/>
      <sheetData sheetId="36453" refreshError="1"/>
      <sheetData sheetId="36454" refreshError="1"/>
      <sheetData sheetId="36455" refreshError="1"/>
      <sheetData sheetId="36456" refreshError="1"/>
      <sheetData sheetId="36457" refreshError="1"/>
      <sheetData sheetId="36458" refreshError="1"/>
      <sheetData sheetId="36459" refreshError="1"/>
      <sheetData sheetId="36460" refreshError="1"/>
      <sheetData sheetId="36461" refreshError="1"/>
      <sheetData sheetId="36462" refreshError="1"/>
      <sheetData sheetId="36463" refreshError="1"/>
      <sheetData sheetId="36464" refreshError="1"/>
      <sheetData sheetId="36465" refreshError="1"/>
      <sheetData sheetId="36466" refreshError="1"/>
      <sheetData sheetId="36467" refreshError="1"/>
      <sheetData sheetId="36468" refreshError="1"/>
      <sheetData sheetId="36469" refreshError="1"/>
      <sheetData sheetId="36470" refreshError="1"/>
      <sheetData sheetId="36471" refreshError="1"/>
      <sheetData sheetId="36472" refreshError="1"/>
      <sheetData sheetId="36473" refreshError="1"/>
      <sheetData sheetId="36474" refreshError="1"/>
      <sheetData sheetId="36475" refreshError="1"/>
      <sheetData sheetId="36476" refreshError="1"/>
      <sheetData sheetId="36477" refreshError="1"/>
      <sheetData sheetId="36478" refreshError="1"/>
      <sheetData sheetId="36479" refreshError="1"/>
      <sheetData sheetId="36480" refreshError="1"/>
      <sheetData sheetId="36481" refreshError="1"/>
      <sheetData sheetId="36482" refreshError="1"/>
      <sheetData sheetId="36483" refreshError="1"/>
      <sheetData sheetId="36484" refreshError="1"/>
      <sheetData sheetId="36485" refreshError="1"/>
      <sheetData sheetId="36486" refreshError="1"/>
      <sheetData sheetId="36487" refreshError="1"/>
      <sheetData sheetId="36488" refreshError="1"/>
      <sheetData sheetId="36489" refreshError="1"/>
      <sheetData sheetId="36490" refreshError="1"/>
      <sheetData sheetId="36491" refreshError="1"/>
      <sheetData sheetId="36492" refreshError="1"/>
      <sheetData sheetId="36493" refreshError="1"/>
      <sheetData sheetId="36494" refreshError="1"/>
      <sheetData sheetId="36495" refreshError="1"/>
      <sheetData sheetId="36496" refreshError="1"/>
      <sheetData sheetId="36497" refreshError="1"/>
      <sheetData sheetId="36498" refreshError="1"/>
      <sheetData sheetId="36499" refreshError="1"/>
      <sheetData sheetId="36500" refreshError="1"/>
      <sheetData sheetId="36501" refreshError="1"/>
      <sheetData sheetId="36502" refreshError="1"/>
      <sheetData sheetId="36503" refreshError="1"/>
      <sheetData sheetId="36504" refreshError="1"/>
      <sheetData sheetId="36505" refreshError="1"/>
      <sheetData sheetId="36506" refreshError="1"/>
      <sheetData sheetId="36507" refreshError="1"/>
      <sheetData sheetId="36508" refreshError="1"/>
      <sheetData sheetId="36509" refreshError="1"/>
      <sheetData sheetId="36510" refreshError="1"/>
      <sheetData sheetId="36511" refreshError="1"/>
      <sheetData sheetId="36512" refreshError="1"/>
      <sheetData sheetId="36513" refreshError="1"/>
      <sheetData sheetId="36514" refreshError="1"/>
      <sheetData sheetId="36515" refreshError="1"/>
      <sheetData sheetId="36516" refreshError="1"/>
      <sheetData sheetId="36517" refreshError="1"/>
      <sheetData sheetId="36518" refreshError="1"/>
      <sheetData sheetId="36519" refreshError="1"/>
      <sheetData sheetId="36520" refreshError="1"/>
      <sheetData sheetId="36521" refreshError="1"/>
      <sheetData sheetId="36522" refreshError="1"/>
      <sheetData sheetId="36523" refreshError="1"/>
      <sheetData sheetId="36524" refreshError="1"/>
      <sheetData sheetId="36525" refreshError="1"/>
      <sheetData sheetId="36526" refreshError="1"/>
      <sheetData sheetId="36527" refreshError="1"/>
      <sheetData sheetId="36528" refreshError="1"/>
      <sheetData sheetId="36529" refreshError="1"/>
      <sheetData sheetId="36530" refreshError="1"/>
      <sheetData sheetId="36531" refreshError="1"/>
      <sheetData sheetId="36532" refreshError="1"/>
      <sheetData sheetId="36533" refreshError="1"/>
      <sheetData sheetId="36534" refreshError="1"/>
      <sheetData sheetId="36535" refreshError="1"/>
      <sheetData sheetId="36536" refreshError="1"/>
      <sheetData sheetId="36537" refreshError="1"/>
      <sheetData sheetId="36538" refreshError="1"/>
      <sheetData sheetId="36539" refreshError="1"/>
      <sheetData sheetId="36540" refreshError="1"/>
      <sheetData sheetId="36541" refreshError="1"/>
      <sheetData sheetId="36542" refreshError="1"/>
      <sheetData sheetId="36543" refreshError="1"/>
      <sheetData sheetId="36544" refreshError="1"/>
      <sheetData sheetId="36545" refreshError="1"/>
      <sheetData sheetId="36546" refreshError="1"/>
      <sheetData sheetId="36547" refreshError="1"/>
      <sheetData sheetId="36548" refreshError="1"/>
      <sheetData sheetId="36549" refreshError="1"/>
      <sheetData sheetId="36550" refreshError="1"/>
      <sheetData sheetId="36551" refreshError="1"/>
      <sheetData sheetId="36552" refreshError="1"/>
      <sheetData sheetId="36553" refreshError="1"/>
      <sheetData sheetId="36554" refreshError="1"/>
      <sheetData sheetId="36555" refreshError="1"/>
      <sheetData sheetId="36556" refreshError="1"/>
      <sheetData sheetId="36557" refreshError="1"/>
      <sheetData sheetId="36558" refreshError="1"/>
      <sheetData sheetId="36559" refreshError="1"/>
      <sheetData sheetId="36560" refreshError="1"/>
      <sheetData sheetId="36561" refreshError="1"/>
      <sheetData sheetId="36562" refreshError="1"/>
      <sheetData sheetId="36563" refreshError="1"/>
      <sheetData sheetId="36564" refreshError="1"/>
      <sheetData sheetId="36565" refreshError="1"/>
      <sheetData sheetId="36566" refreshError="1"/>
      <sheetData sheetId="36567" refreshError="1"/>
      <sheetData sheetId="36568" refreshError="1"/>
      <sheetData sheetId="36569" refreshError="1"/>
      <sheetData sheetId="36570" refreshError="1"/>
      <sheetData sheetId="36571" refreshError="1"/>
      <sheetData sheetId="36572" refreshError="1"/>
      <sheetData sheetId="36573" refreshError="1"/>
      <sheetData sheetId="36574" refreshError="1"/>
      <sheetData sheetId="36575" refreshError="1"/>
      <sheetData sheetId="36576" refreshError="1"/>
      <sheetData sheetId="36577" refreshError="1"/>
      <sheetData sheetId="36578" refreshError="1"/>
      <sheetData sheetId="36579" refreshError="1"/>
      <sheetData sheetId="36580" refreshError="1"/>
      <sheetData sheetId="36581" refreshError="1"/>
      <sheetData sheetId="36582" refreshError="1"/>
      <sheetData sheetId="36583" refreshError="1"/>
      <sheetData sheetId="36584" refreshError="1"/>
      <sheetData sheetId="36585" refreshError="1"/>
      <sheetData sheetId="36586" refreshError="1"/>
      <sheetData sheetId="36587" refreshError="1"/>
      <sheetData sheetId="36588" refreshError="1"/>
      <sheetData sheetId="36589" refreshError="1"/>
      <sheetData sheetId="36590" refreshError="1"/>
      <sheetData sheetId="36591" refreshError="1"/>
      <sheetData sheetId="36592" refreshError="1"/>
      <sheetData sheetId="36593" refreshError="1"/>
      <sheetData sheetId="36594" refreshError="1"/>
      <sheetData sheetId="36595" refreshError="1"/>
      <sheetData sheetId="36596" refreshError="1"/>
      <sheetData sheetId="36597" refreshError="1"/>
      <sheetData sheetId="36598" refreshError="1"/>
      <sheetData sheetId="36599" refreshError="1"/>
      <sheetData sheetId="36600" refreshError="1"/>
      <sheetData sheetId="36601" refreshError="1"/>
      <sheetData sheetId="36602" refreshError="1"/>
      <sheetData sheetId="36603" refreshError="1"/>
      <sheetData sheetId="36604" refreshError="1"/>
      <sheetData sheetId="36605" refreshError="1"/>
      <sheetData sheetId="36606" refreshError="1"/>
      <sheetData sheetId="36607" refreshError="1"/>
      <sheetData sheetId="36608" refreshError="1"/>
      <sheetData sheetId="36609" refreshError="1"/>
      <sheetData sheetId="36610" refreshError="1"/>
      <sheetData sheetId="36611" refreshError="1"/>
      <sheetData sheetId="36612" refreshError="1"/>
      <sheetData sheetId="36613" refreshError="1"/>
      <sheetData sheetId="36614" refreshError="1"/>
      <sheetData sheetId="36615" refreshError="1"/>
      <sheetData sheetId="36616" refreshError="1"/>
      <sheetData sheetId="36617" refreshError="1"/>
      <sheetData sheetId="36618" refreshError="1"/>
      <sheetData sheetId="36619" refreshError="1"/>
      <sheetData sheetId="36620" refreshError="1"/>
      <sheetData sheetId="36621" refreshError="1"/>
      <sheetData sheetId="36622" refreshError="1"/>
      <sheetData sheetId="36623" refreshError="1"/>
      <sheetData sheetId="36624" refreshError="1"/>
      <sheetData sheetId="36625" refreshError="1"/>
      <sheetData sheetId="36626" refreshError="1"/>
      <sheetData sheetId="36627" refreshError="1"/>
      <sheetData sheetId="36628" refreshError="1"/>
      <sheetData sheetId="36629" refreshError="1"/>
      <sheetData sheetId="36630" refreshError="1"/>
      <sheetData sheetId="36631" refreshError="1"/>
      <sheetData sheetId="36632" refreshError="1"/>
      <sheetData sheetId="36633" refreshError="1"/>
      <sheetData sheetId="36634" refreshError="1"/>
      <sheetData sheetId="36635" refreshError="1"/>
      <sheetData sheetId="36636" refreshError="1"/>
      <sheetData sheetId="36637" refreshError="1"/>
      <sheetData sheetId="36638" refreshError="1"/>
      <sheetData sheetId="36639" refreshError="1"/>
      <sheetData sheetId="36640" refreshError="1"/>
      <sheetData sheetId="36641" refreshError="1"/>
      <sheetData sheetId="36642" refreshError="1"/>
      <sheetData sheetId="36643" refreshError="1"/>
      <sheetData sheetId="36644" refreshError="1"/>
      <sheetData sheetId="36645" refreshError="1"/>
      <sheetData sheetId="36646" refreshError="1"/>
      <sheetData sheetId="36647" refreshError="1"/>
      <sheetData sheetId="36648" refreshError="1"/>
      <sheetData sheetId="36649" refreshError="1"/>
      <sheetData sheetId="36650" refreshError="1"/>
      <sheetData sheetId="36651" refreshError="1"/>
      <sheetData sheetId="36652" refreshError="1"/>
      <sheetData sheetId="36653" refreshError="1"/>
      <sheetData sheetId="36654" refreshError="1"/>
      <sheetData sheetId="36655" refreshError="1"/>
      <sheetData sheetId="36656" refreshError="1"/>
      <sheetData sheetId="36657" refreshError="1"/>
      <sheetData sheetId="36658" refreshError="1"/>
      <sheetData sheetId="36659" refreshError="1"/>
      <sheetData sheetId="36660" refreshError="1"/>
      <sheetData sheetId="36661" refreshError="1"/>
      <sheetData sheetId="36662" refreshError="1"/>
      <sheetData sheetId="36663" refreshError="1"/>
      <sheetData sheetId="36664" refreshError="1"/>
      <sheetData sheetId="36665" refreshError="1"/>
      <sheetData sheetId="36666" refreshError="1"/>
      <sheetData sheetId="36667" refreshError="1"/>
      <sheetData sheetId="36668" refreshError="1"/>
      <sheetData sheetId="36669" refreshError="1"/>
      <sheetData sheetId="36670" refreshError="1"/>
      <sheetData sheetId="36671" refreshError="1"/>
      <sheetData sheetId="36672" refreshError="1"/>
      <sheetData sheetId="36673" refreshError="1"/>
      <sheetData sheetId="36674" refreshError="1"/>
      <sheetData sheetId="36675" refreshError="1"/>
      <sheetData sheetId="36676" refreshError="1"/>
      <sheetData sheetId="36677" refreshError="1"/>
      <sheetData sheetId="36678" refreshError="1"/>
      <sheetData sheetId="36679" refreshError="1"/>
      <sheetData sheetId="36680" refreshError="1"/>
      <sheetData sheetId="36681" refreshError="1"/>
      <sheetData sheetId="36682" refreshError="1"/>
      <sheetData sheetId="36683" refreshError="1"/>
      <sheetData sheetId="36684" refreshError="1"/>
      <sheetData sheetId="36685" refreshError="1"/>
      <sheetData sheetId="36686" refreshError="1"/>
      <sheetData sheetId="36687" refreshError="1"/>
      <sheetData sheetId="36688" refreshError="1"/>
      <sheetData sheetId="36689" refreshError="1"/>
      <sheetData sheetId="36690" refreshError="1"/>
      <sheetData sheetId="36691" refreshError="1"/>
      <sheetData sheetId="36692" refreshError="1"/>
      <sheetData sheetId="36693" refreshError="1"/>
      <sheetData sheetId="36694" refreshError="1"/>
      <sheetData sheetId="36695" refreshError="1"/>
      <sheetData sheetId="36696" refreshError="1"/>
      <sheetData sheetId="36697" refreshError="1"/>
      <sheetData sheetId="36698" refreshError="1"/>
      <sheetData sheetId="36699" refreshError="1"/>
      <sheetData sheetId="36700" refreshError="1"/>
      <sheetData sheetId="36701" refreshError="1"/>
      <sheetData sheetId="36702" refreshError="1"/>
      <sheetData sheetId="36703" refreshError="1"/>
      <sheetData sheetId="36704" refreshError="1"/>
      <sheetData sheetId="36705" refreshError="1"/>
      <sheetData sheetId="36706" refreshError="1"/>
      <sheetData sheetId="36707" refreshError="1"/>
      <sheetData sheetId="36708" refreshError="1"/>
      <sheetData sheetId="36709" refreshError="1"/>
      <sheetData sheetId="36710" refreshError="1"/>
      <sheetData sheetId="36711" refreshError="1"/>
      <sheetData sheetId="36712" refreshError="1"/>
      <sheetData sheetId="36713" refreshError="1"/>
      <sheetData sheetId="36714" refreshError="1"/>
      <sheetData sheetId="36715" refreshError="1"/>
      <sheetData sheetId="36716" refreshError="1"/>
      <sheetData sheetId="36717" refreshError="1"/>
      <sheetData sheetId="36718" refreshError="1"/>
      <sheetData sheetId="36719" refreshError="1"/>
      <sheetData sheetId="36720" refreshError="1"/>
      <sheetData sheetId="36721" refreshError="1"/>
      <sheetData sheetId="36722" refreshError="1"/>
      <sheetData sheetId="36723" refreshError="1"/>
      <sheetData sheetId="36724" refreshError="1"/>
      <sheetData sheetId="36725" refreshError="1"/>
      <sheetData sheetId="36726" refreshError="1"/>
      <sheetData sheetId="36727" refreshError="1"/>
      <sheetData sheetId="36728" refreshError="1"/>
      <sheetData sheetId="36729" refreshError="1"/>
      <sheetData sheetId="36730" refreshError="1"/>
      <sheetData sheetId="36731" refreshError="1"/>
      <sheetData sheetId="36732" refreshError="1"/>
      <sheetData sheetId="36733" refreshError="1"/>
      <sheetData sheetId="36734" refreshError="1"/>
      <sheetData sheetId="36735" refreshError="1"/>
      <sheetData sheetId="36736" refreshError="1"/>
      <sheetData sheetId="36737" refreshError="1"/>
      <sheetData sheetId="36738" refreshError="1"/>
      <sheetData sheetId="36739" refreshError="1"/>
      <sheetData sheetId="36740" refreshError="1"/>
      <sheetData sheetId="36741" refreshError="1"/>
      <sheetData sheetId="36742" refreshError="1"/>
      <sheetData sheetId="36743" refreshError="1"/>
      <sheetData sheetId="36744" refreshError="1"/>
      <sheetData sheetId="36745" refreshError="1"/>
      <sheetData sheetId="36746" refreshError="1"/>
      <sheetData sheetId="36747" refreshError="1"/>
      <sheetData sheetId="36748" refreshError="1"/>
      <sheetData sheetId="36749" refreshError="1"/>
      <sheetData sheetId="36750" refreshError="1"/>
      <sheetData sheetId="36751" refreshError="1"/>
      <sheetData sheetId="36752" refreshError="1"/>
      <sheetData sheetId="36753" refreshError="1"/>
      <sheetData sheetId="36754" refreshError="1"/>
      <sheetData sheetId="36755" refreshError="1"/>
      <sheetData sheetId="36756" refreshError="1"/>
      <sheetData sheetId="36757" refreshError="1"/>
      <sheetData sheetId="36758" refreshError="1"/>
      <sheetData sheetId="36759" refreshError="1"/>
      <sheetData sheetId="36760" refreshError="1"/>
      <sheetData sheetId="36761" refreshError="1"/>
      <sheetData sheetId="36762" refreshError="1"/>
      <sheetData sheetId="36763" refreshError="1"/>
      <sheetData sheetId="36764" refreshError="1"/>
      <sheetData sheetId="36765" refreshError="1"/>
      <sheetData sheetId="36766" refreshError="1"/>
      <sheetData sheetId="36767" refreshError="1"/>
      <sheetData sheetId="36768" refreshError="1"/>
      <sheetData sheetId="36769" refreshError="1"/>
      <sheetData sheetId="36770" refreshError="1"/>
      <sheetData sheetId="36771" refreshError="1"/>
      <sheetData sheetId="36772" refreshError="1"/>
      <sheetData sheetId="36773" refreshError="1"/>
      <sheetData sheetId="36774" refreshError="1"/>
      <sheetData sheetId="36775" refreshError="1"/>
      <sheetData sheetId="36776" refreshError="1"/>
      <sheetData sheetId="36777" refreshError="1"/>
      <sheetData sheetId="36778" refreshError="1"/>
      <sheetData sheetId="36779" refreshError="1"/>
      <sheetData sheetId="36780" refreshError="1"/>
      <sheetData sheetId="36781" refreshError="1"/>
      <sheetData sheetId="36782" refreshError="1"/>
      <sheetData sheetId="36783" refreshError="1"/>
      <sheetData sheetId="36784" refreshError="1"/>
      <sheetData sheetId="36785" refreshError="1"/>
      <sheetData sheetId="36786" refreshError="1"/>
      <sheetData sheetId="36787" refreshError="1"/>
      <sheetData sheetId="36788" refreshError="1"/>
      <sheetData sheetId="36789" refreshError="1"/>
      <sheetData sheetId="36790" refreshError="1"/>
      <sheetData sheetId="36791" refreshError="1"/>
      <sheetData sheetId="36792" refreshError="1"/>
      <sheetData sheetId="36793" refreshError="1"/>
      <sheetData sheetId="36794" refreshError="1"/>
      <sheetData sheetId="36795" refreshError="1"/>
      <sheetData sheetId="36796" refreshError="1"/>
      <sheetData sheetId="36797" refreshError="1"/>
      <sheetData sheetId="36798" refreshError="1"/>
      <sheetData sheetId="36799" refreshError="1"/>
      <sheetData sheetId="36800" refreshError="1"/>
      <sheetData sheetId="36801" refreshError="1"/>
      <sheetData sheetId="36802" refreshError="1"/>
      <sheetData sheetId="36803" refreshError="1"/>
      <sheetData sheetId="36804" refreshError="1"/>
      <sheetData sheetId="36805" refreshError="1"/>
      <sheetData sheetId="36806" refreshError="1"/>
      <sheetData sheetId="36807" refreshError="1"/>
      <sheetData sheetId="36808" refreshError="1"/>
      <sheetData sheetId="36809" refreshError="1"/>
      <sheetData sheetId="36810" refreshError="1"/>
      <sheetData sheetId="36811" refreshError="1"/>
      <sheetData sheetId="36812" refreshError="1"/>
      <sheetData sheetId="36813" refreshError="1"/>
      <sheetData sheetId="36814" refreshError="1"/>
      <sheetData sheetId="36815" refreshError="1"/>
      <sheetData sheetId="36816" refreshError="1"/>
      <sheetData sheetId="36817" refreshError="1"/>
      <sheetData sheetId="36818" refreshError="1"/>
      <sheetData sheetId="36819" refreshError="1"/>
      <sheetData sheetId="36820" refreshError="1"/>
      <sheetData sheetId="36821" refreshError="1"/>
      <sheetData sheetId="36822" refreshError="1"/>
      <sheetData sheetId="36823" refreshError="1"/>
      <sheetData sheetId="36824" refreshError="1"/>
      <sheetData sheetId="36825" refreshError="1"/>
      <sheetData sheetId="36826" refreshError="1"/>
      <sheetData sheetId="36827" refreshError="1"/>
      <sheetData sheetId="36828" refreshError="1"/>
      <sheetData sheetId="36829" refreshError="1"/>
      <sheetData sheetId="36830" refreshError="1"/>
      <sheetData sheetId="36831" refreshError="1"/>
      <sheetData sheetId="36832" refreshError="1"/>
      <sheetData sheetId="36833" refreshError="1"/>
      <sheetData sheetId="36834" refreshError="1"/>
      <sheetData sheetId="36835" refreshError="1"/>
      <sheetData sheetId="36836" refreshError="1"/>
      <sheetData sheetId="36837" refreshError="1"/>
      <sheetData sheetId="36838" refreshError="1"/>
      <sheetData sheetId="36839" refreshError="1"/>
      <sheetData sheetId="36840" refreshError="1"/>
      <sheetData sheetId="36841" refreshError="1"/>
      <sheetData sheetId="36842" refreshError="1"/>
      <sheetData sheetId="36843" refreshError="1"/>
      <sheetData sheetId="36844" refreshError="1"/>
      <sheetData sheetId="36845" refreshError="1"/>
      <sheetData sheetId="36846" refreshError="1"/>
      <sheetData sheetId="36847" refreshError="1"/>
      <sheetData sheetId="36848" refreshError="1"/>
      <sheetData sheetId="36849" refreshError="1"/>
      <sheetData sheetId="36850" refreshError="1"/>
      <sheetData sheetId="36851" refreshError="1"/>
      <sheetData sheetId="36852" refreshError="1"/>
      <sheetData sheetId="36853" refreshError="1"/>
      <sheetData sheetId="36854" refreshError="1"/>
      <sheetData sheetId="36855" refreshError="1"/>
      <sheetData sheetId="36856" refreshError="1"/>
      <sheetData sheetId="36857" refreshError="1"/>
      <sheetData sheetId="36858" refreshError="1"/>
      <sheetData sheetId="36859" refreshError="1"/>
      <sheetData sheetId="36860" refreshError="1"/>
      <sheetData sheetId="36861" refreshError="1"/>
      <sheetData sheetId="36862" refreshError="1"/>
      <sheetData sheetId="36863" refreshError="1"/>
      <sheetData sheetId="36864" refreshError="1"/>
      <sheetData sheetId="36865" refreshError="1"/>
      <sheetData sheetId="36866" refreshError="1"/>
      <sheetData sheetId="36867" refreshError="1"/>
      <sheetData sheetId="36868" refreshError="1"/>
      <sheetData sheetId="36869" refreshError="1"/>
      <sheetData sheetId="36870" refreshError="1"/>
      <sheetData sheetId="36871" refreshError="1"/>
      <sheetData sheetId="36872" refreshError="1"/>
      <sheetData sheetId="36873" refreshError="1"/>
      <sheetData sheetId="36874" refreshError="1"/>
      <sheetData sheetId="36875" refreshError="1"/>
      <sheetData sheetId="36876" refreshError="1"/>
      <sheetData sheetId="36877" refreshError="1"/>
      <sheetData sheetId="36878" refreshError="1"/>
      <sheetData sheetId="36879" refreshError="1"/>
      <sheetData sheetId="36880" refreshError="1"/>
      <sheetData sheetId="36881" refreshError="1"/>
      <sheetData sheetId="36882" refreshError="1"/>
      <sheetData sheetId="36883" refreshError="1"/>
      <sheetData sheetId="36884" refreshError="1"/>
      <sheetData sheetId="36885" refreshError="1"/>
      <sheetData sheetId="36886" refreshError="1"/>
      <sheetData sheetId="36887" refreshError="1"/>
      <sheetData sheetId="36888" refreshError="1"/>
      <sheetData sheetId="36889" refreshError="1"/>
      <sheetData sheetId="36890" refreshError="1"/>
      <sheetData sheetId="36891" refreshError="1"/>
      <sheetData sheetId="36892" refreshError="1"/>
      <sheetData sheetId="36893" refreshError="1"/>
      <sheetData sheetId="36894" refreshError="1"/>
      <sheetData sheetId="36895" refreshError="1"/>
      <sheetData sheetId="36896" refreshError="1"/>
      <sheetData sheetId="36897" refreshError="1"/>
      <sheetData sheetId="36898" refreshError="1"/>
      <sheetData sheetId="36899" refreshError="1"/>
      <sheetData sheetId="36900" refreshError="1"/>
      <sheetData sheetId="36901" refreshError="1"/>
      <sheetData sheetId="36902" refreshError="1"/>
      <sheetData sheetId="36903" refreshError="1"/>
      <sheetData sheetId="36904" refreshError="1"/>
      <sheetData sheetId="36905" refreshError="1"/>
      <sheetData sheetId="36906" refreshError="1"/>
      <sheetData sheetId="36907" refreshError="1"/>
      <sheetData sheetId="36908" refreshError="1"/>
      <sheetData sheetId="36909" refreshError="1"/>
      <sheetData sheetId="36910" refreshError="1"/>
      <sheetData sheetId="36911" refreshError="1"/>
      <sheetData sheetId="36912" refreshError="1"/>
      <sheetData sheetId="36913" refreshError="1"/>
      <sheetData sheetId="36914" refreshError="1"/>
      <sheetData sheetId="36915" refreshError="1"/>
      <sheetData sheetId="36916" refreshError="1"/>
      <sheetData sheetId="36917" refreshError="1"/>
      <sheetData sheetId="36918" refreshError="1"/>
      <sheetData sheetId="36919" refreshError="1"/>
      <sheetData sheetId="36920" refreshError="1"/>
      <sheetData sheetId="36921" refreshError="1"/>
      <sheetData sheetId="36922" refreshError="1"/>
      <sheetData sheetId="36923" refreshError="1"/>
      <sheetData sheetId="36924" refreshError="1"/>
      <sheetData sheetId="36925" refreshError="1"/>
      <sheetData sheetId="36926" refreshError="1"/>
      <sheetData sheetId="36927" refreshError="1"/>
      <sheetData sheetId="36928" refreshError="1"/>
      <sheetData sheetId="36929" refreshError="1"/>
      <sheetData sheetId="36930" refreshError="1"/>
      <sheetData sheetId="36931" refreshError="1"/>
      <sheetData sheetId="36932" refreshError="1"/>
      <sheetData sheetId="36933" refreshError="1"/>
      <sheetData sheetId="36934" refreshError="1"/>
      <sheetData sheetId="36935" refreshError="1"/>
      <sheetData sheetId="36936" refreshError="1"/>
      <sheetData sheetId="36937" refreshError="1"/>
      <sheetData sheetId="36938" refreshError="1"/>
      <sheetData sheetId="36939" refreshError="1"/>
      <sheetData sheetId="36940" refreshError="1"/>
      <sheetData sheetId="36941" refreshError="1"/>
      <sheetData sheetId="36942" refreshError="1"/>
      <sheetData sheetId="36943" refreshError="1"/>
      <sheetData sheetId="36944" refreshError="1"/>
      <sheetData sheetId="36945" refreshError="1"/>
      <sheetData sheetId="36946" refreshError="1"/>
      <sheetData sheetId="36947" refreshError="1"/>
      <sheetData sheetId="36948" refreshError="1"/>
      <sheetData sheetId="36949" refreshError="1"/>
      <sheetData sheetId="36950" refreshError="1"/>
      <sheetData sheetId="36951" refreshError="1"/>
      <sheetData sheetId="36952" refreshError="1"/>
      <sheetData sheetId="36953" refreshError="1"/>
      <sheetData sheetId="36954" refreshError="1"/>
      <sheetData sheetId="36955" refreshError="1"/>
      <sheetData sheetId="36956" refreshError="1"/>
      <sheetData sheetId="36957" refreshError="1"/>
      <sheetData sheetId="36958" refreshError="1"/>
      <sheetData sheetId="36959" refreshError="1"/>
      <sheetData sheetId="36960" refreshError="1"/>
      <sheetData sheetId="36961" refreshError="1"/>
      <sheetData sheetId="36962" refreshError="1"/>
      <sheetData sheetId="36963" refreshError="1"/>
      <sheetData sheetId="36964" refreshError="1"/>
      <sheetData sheetId="36965" refreshError="1"/>
      <sheetData sheetId="36966" refreshError="1"/>
      <sheetData sheetId="36967" refreshError="1"/>
      <sheetData sheetId="36968" refreshError="1"/>
      <sheetData sheetId="36969" refreshError="1"/>
      <sheetData sheetId="36970" refreshError="1"/>
      <sheetData sheetId="36971" refreshError="1"/>
      <sheetData sheetId="36972" refreshError="1"/>
      <sheetData sheetId="36973" refreshError="1"/>
      <sheetData sheetId="36974" refreshError="1"/>
      <sheetData sheetId="36975" refreshError="1"/>
      <sheetData sheetId="36976" refreshError="1"/>
      <sheetData sheetId="36977" refreshError="1"/>
      <sheetData sheetId="36978" refreshError="1"/>
      <sheetData sheetId="36979" refreshError="1"/>
      <sheetData sheetId="36980" refreshError="1"/>
      <sheetData sheetId="36981" refreshError="1"/>
      <sheetData sheetId="36982" refreshError="1"/>
      <sheetData sheetId="36983" refreshError="1"/>
      <sheetData sheetId="36984" refreshError="1"/>
      <sheetData sheetId="36985" refreshError="1"/>
      <sheetData sheetId="36986" refreshError="1"/>
      <sheetData sheetId="36987" refreshError="1"/>
      <sheetData sheetId="36988" refreshError="1"/>
      <sheetData sheetId="36989" refreshError="1"/>
      <sheetData sheetId="36990" refreshError="1"/>
      <sheetData sheetId="36991" refreshError="1"/>
      <sheetData sheetId="36992" refreshError="1"/>
      <sheetData sheetId="36993" refreshError="1"/>
      <sheetData sheetId="36994" refreshError="1"/>
      <sheetData sheetId="36995" refreshError="1"/>
      <sheetData sheetId="36996" refreshError="1"/>
      <sheetData sheetId="36997" refreshError="1"/>
      <sheetData sheetId="36998" refreshError="1"/>
      <sheetData sheetId="36999" refreshError="1"/>
      <sheetData sheetId="37000" refreshError="1"/>
      <sheetData sheetId="37001" refreshError="1"/>
      <sheetData sheetId="37002" refreshError="1"/>
      <sheetData sheetId="37003" refreshError="1"/>
      <sheetData sheetId="37004" refreshError="1"/>
      <sheetData sheetId="37005" refreshError="1"/>
      <sheetData sheetId="37006" refreshError="1"/>
      <sheetData sheetId="37007" refreshError="1"/>
      <sheetData sheetId="37008" refreshError="1"/>
      <sheetData sheetId="37009" refreshError="1"/>
      <sheetData sheetId="37010" refreshError="1"/>
      <sheetData sheetId="37011" refreshError="1"/>
      <sheetData sheetId="37012" refreshError="1"/>
      <sheetData sheetId="37013" refreshError="1"/>
      <sheetData sheetId="37014" refreshError="1"/>
      <sheetData sheetId="37015" refreshError="1"/>
      <sheetData sheetId="37016" refreshError="1"/>
      <sheetData sheetId="37017" refreshError="1"/>
      <sheetData sheetId="37018" refreshError="1"/>
      <sheetData sheetId="37019" refreshError="1"/>
      <sheetData sheetId="37020" refreshError="1"/>
      <sheetData sheetId="37021" refreshError="1"/>
      <sheetData sheetId="37022" refreshError="1"/>
      <sheetData sheetId="37023" refreshError="1"/>
      <sheetData sheetId="37024" refreshError="1"/>
      <sheetData sheetId="37025" refreshError="1"/>
      <sheetData sheetId="37026" refreshError="1"/>
      <sheetData sheetId="37027" refreshError="1"/>
      <sheetData sheetId="37028" refreshError="1"/>
      <sheetData sheetId="37029" refreshError="1"/>
      <sheetData sheetId="37030" refreshError="1"/>
      <sheetData sheetId="37031" refreshError="1"/>
      <sheetData sheetId="37032" refreshError="1"/>
      <sheetData sheetId="37033" refreshError="1"/>
      <sheetData sheetId="37034" refreshError="1"/>
      <sheetData sheetId="37035" refreshError="1"/>
      <sheetData sheetId="37036" refreshError="1"/>
      <sheetData sheetId="37037" refreshError="1"/>
      <sheetData sheetId="37038" refreshError="1"/>
      <sheetData sheetId="37039" refreshError="1"/>
      <sheetData sheetId="37040" refreshError="1"/>
      <sheetData sheetId="37041" refreshError="1"/>
      <sheetData sheetId="37042" refreshError="1"/>
      <sheetData sheetId="37043" refreshError="1"/>
      <sheetData sheetId="37044" refreshError="1"/>
      <sheetData sheetId="37045" refreshError="1"/>
      <sheetData sheetId="37046" refreshError="1"/>
      <sheetData sheetId="37047" refreshError="1"/>
      <sheetData sheetId="37048" refreshError="1"/>
      <sheetData sheetId="37049" refreshError="1"/>
      <sheetData sheetId="37050" refreshError="1"/>
      <sheetData sheetId="37051" refreshError="1"/>
      <sheetData sheetId="37052" refreshError="1"/>
      <sheetData sheetId="37053" refreshError="1"/>
      <sheetData sheetId="37054" refreshError="1"/>
      <sheetData sheetId="37055" refreshError="1"/>
      <sheetData sheetId="37056" refreshError="1"/>
      <sheetData sheetId="37057" refreshError="1"/>
      <sheetData sheetId="37058" refreshError="1"/>
      <sheetData sheetId="37059" refreshError="1"/>
      <sheetData sheetId="37060" refreshError="1"/>
      <sheetData sheetId="37061" refreshError="1"/>
      <sheetData sheetId="37062" refreshError="1"/>
      <sheetData sheetId="37063" refreshError="1"/>
      <sheetData sheetId="37064" refreshError="1"/>
      <sheetData sheetId="37065" refreshError="1"/>
      <sheetData sheetId="37066" refreshError="1"/>
      <sheetData sheetId="37067" refreshError="1"/>
      <sheetData sheetId="37068" refreshError="1"/>
      <sheetData sheetId="37069" refreshError="1"/>
      <sheetData sheetId="37070" refreshError="1"/>
      <sheetData sheetId="37071" refreshError="1"/>
      <sheetData sheetId="37072" refreshError="1"/>
      <sheetData sheetId="37073" refreshError="1"/>
      <sheetData sheetId="37074" refreshError="1"/>
      <sheetData sheetId="37075" refreshError="1"/>
      <sheetData sheetId="37076" refreshError="1"/>
      <sheetData sheetId="37077" refreshError="1"/>
      <sheetData sheetId="37078" refreshError="1"/>
      <sheetData sheetId="37079" refreshError="1"/>
      <sheetData sheetId="37080" refreshError="1"/>
      <sheetData sheetId="37081" refreshError="1"/>
      <sheetData sheetId="37082" refreshError="1"/>
      <sheetData sheetId="37083" refreshError="1"/>
      <sheetData sheetId="37084" refreshError="1"/>
      <sheetData sheetId="37085" refreshError="1"/>
      <sheetData sheetId="37086" refreshError="1"/>
      <sheetData sheetId="37087" refreshError="1"/>
      <sheetData sheetId="37088" refreshError="1"/>
      <sheetData sheetId="37089" refreshError="1"/>
      <sheetData sheetId="37090" refreshError="1"/>
      <sheetData sheetId="37091" refreshError="1"/>
      <sheetData sheetId="37092" refreshError="1"/>
      <sheetData sheetId="37093" refreshError="1"/>
      <sheetData sheetId="37094" refreshError="1"/>
      <sheetData sheetId="37095" refreshError="1"/>
      <sheetData sheetId="37096" refreshError="1"/>
      <sheetData sheetId="37097" refreshError="1"/>
      <sheetData sheetId="37098" refreshError="1"/>
      <sheetData sheetId="37099" refreshError="1"/>
      <sheetData sheetId="37100" refreshError="1"/>
      <sheetData sheetId="37101" refreshError="1"/>
      <sheetData sheetId="37102" refreshError="1"/>
      <sheetData sheetId="37103" refreshError="1"/>
      <sheetData sheetId="37104" refreshError="1"/>
      <sheetData sheetId="37105" refreshError="1"/>
      <sheetData sheetId="37106" refreshError="1"/>
      <sheetData sheetId="37107" refreshError="1"/>
      <sheetData sheetId="37108" refreshError="1"/>
      <sheetData sheetId="37109" refreshError="1"/>
      <sheetData sheetId="37110" refreshError="1"/>
      <sheetData sheetId="37111" refreshError="1"/>
      <sheetData sheetId="37112" refreshError="1"/>
      <sheetData sheetId="37113" refreshError="1"/>
      <sheetData sheetId="37114" refreshError="1"/>
      <sheetData sheetId="37115" refreshError="1"/>
      <sheetData sheetId="37116" refreshError="1"/>
      <sheetData sheetId="37117" refreshError="1"/>
      <sheetData sheetId="37118" refreshError="1"/>
      <sheetData sheetId="37119" refreshError="1"/>
      <sheetData sheetId="37120" refreshError="1"/>
      <sheetData sheetId="37121" refreshError="1"/>
      <sheetData sheetId="37122" refreshError="1"/>
      <sheetData sheetId="37123" refreshError="1"/>
      <sheetData sheetId="37124" refreshError="1"/>
      <sheetData sheetId="37125" refreshError="1"/>
      <sheetData sheetId="37126" refreshError="1"/>
      <sheetData sheetId="37127" refreshError="1"/>
      <sheetData sheetId="37128" refreshError="1"/>
      <sheetData sheetId="37129" refreshError="1"/>
      <sheetData sheetId="37130" refreshError="1"/>
      <sheetData sheetId="37131" refreshError="1"/>
      <sheetData sheetId="37132" refreshError="1"/>
      <sheetData sheetId="37133" refreshError="1"/>
      <sheetData sheetId="37134" refreshError="1"/>
      <sheetData sheetId="37135" refreshError="1"/>
      <sheetData sheetId="37136" refreshError="1"/>
      <sheetData sheetId="37137" refreshError="1"/>
      <sheetData sheetId="37138" refreshError="1"/>
      <sheetData sheetId="37139" refreshError="1"/>
      <sheetData sheetId="37140" refreshError="1"/>
      <sheetData sheetId="37141" refreshError="1"/>
      <sheetData sheetId="37142" refreshError="1"/>
      <sheetData sheetId="37143" refreshError="1"/>
      <sheetData sheetId="37144" refreshError="1"/>
      <sheetData sheetId="37145" refreshError="1"/>
      <sheetData sheetId="37146" refreshError="1"/>
      <sheetData sheetId="37147" refreshError="1"/>
      <sheetData sheetId="37148" refreshError="1"/>
      <sheetData sheetId="37149" refreshError="1"/>
      <sheetData sheetId="37150" refreshError="1"/>
      <sheetData sheetId="37151" refreshError="1"/>
      <sheetData sheetId="37152" refreshError="1"/>
      <sheetData sheetId="37153" refreshError="1"/>
      <sheetData sheetId="37154" refreshError="1"/>
      <sheetData sheetId="37155" refreshError="1"/>
      <sheetData sheetId="37156" refreshError="1"/>
      <sheetData sheetId="37157" refreshError="1"/>
      <sheetData sheetId="37158" refreshError="1"/>
      <sheetData sheetId="37159" refreshError="1"/>
      <sheetData sheetId="37160" refreshError="1"/>
      <sheetData sheetId="37161" refreshError="1"/>
      <sheetData sheetId="37162" refreshError="1"/>
      <sheetData sheetId="37163" refreshError="1"/>
      <sheetData sheetId="37164" refreshError="1"/>
      <sheetData sheetId="37165" refreshError="1"/>
      <sheetData sheetId="37166" refreshError="1"/>
      <sheetData sheetId="37167" refreshError="1"/>
      <sheetData sheetId="37168" refreshError="1"/>
      <sheetData sheetId="37169" refreshError="1"/>
      <sheetData sheetId="37170" refreshError="1"/>
      <sheetData sheetId="37171" refreshError="1"/>
      <sheetData sheetId="37172" refreshError="1"/>
      <sheetData sheetId="37173" refreshError="1"/>
      <sheetData sheetId="37174" refreshError="1"/>
      <sheetData sheetId="37175" refreshError="1"/>
      <sheetData sheetId="37176" refreshError="1"/>
      <sheetData sheetId="37177" refreshError="1"/>
      <sheetData sheetId="37178" refreshError="1"/>
      <sheetData sheetId="37179" refreshError="1"/>
      <sheetData sheetId="37180" refreshError="1"/>
      <sheetData sheetId="37181" refreshError="1"/>
      <sheetData sheetId="37182" refreshError="1"/>
      <sheetData sheetId="37183" refreshError="1"/>
      <sheetData sheetId="37184" refreshError="1"/>
      <sheetData sheetId="37185" refreshError="1"/>
      <sheetData sheetId="37186" refreshError="1"/>
      <sheetData sheetId="37187" refreshError="1"/>
      <sheetData sheetId="37188" refreshError="1"/>
      <sheetData sheetId="37189" refreshError="1"/>
      <sheetData sheetId="37190" refreshError="1"/>
      <sheetData sheetId="37191" refreshError="1"/>
      <sheetData sheetId="37192" refreshError="1"/>
      <sheetData sheetId="37193" refreshError="1"/>
      <sheetData sheetId="37194" refreshError="1"/>
      <sheetData sheetId="37195" refreshError="1"/>
      <sheetData sheetId="37196" refreshError="1"/>
      <sheetData sheetId="37197" refreshError="1"/>
      <sheetData sheetId="37198" refreshError="1"/>
      <sheetData sheetId="37199" refreshError="1"/>
      <sheetData sheetId="37200" refreshError="1"/>
      <sheetData sheetId="37201" refreshError="1"/>
      <sheetData sheetId="37202" refreshError="1"/>
      <sheetData sheetId="37203" refreshError="1"/>
      <sheetData sheetId="37204" refreshError="1"/>
      <sheetData sheetId="37205" refreshError="1"/>
      <sheetData sheetId="37206" refreshError="1"/>
      <sheetData sheetId="37207" refreshError="1"/>
      <sheetData sheetId="37208" refreshError="1"/>
      <sheetData sheetId="37209" refreshError="1"/>
      <sheetData sheetId="37210" refreshError="1"/>
      <sheetData sheetId="37211" refreshError="1"/>
      <sheetData sheetId="37212" refreshError="1"/>
      <sheetData sheetId="37213" refreshError="1"/>
      <sheetData sheetId="37214" refreshError="1"/>
      <sheetData sheetId="37215" refreshError="1"/>
      <sheetData sheetId="37216" refreshError="1"/>
      <sheetData sheetId="37217" refreshError="1"/>
      <sheetData sheetId="37218" refreshError="1"/>
      <sheetData sheetId="37219" refreshError="1"/>
      <sheetData sheetId="37220" refreshError="1"/>
      <sheetData sheetId="37221" refreshError="1"/>
      <sheetData sheetId="37222" refreshError="1"/>
      <sheetData sheetId="37223" refreshError="1"/>
      <sheetData sheetId="37224" refreshError="1"/>
      <sheetData sheetId="37225" refreshError="1"/>
      <sheetData sheetId="37226" refreshError="1"/>
      <sheetData sheetId="37227" refreshError="1"/>
      <sheetData sheetId="37228" refreshError="1"/>
      <sheetData sheetId="37229" refreshError="1"/>
      <sheetData sheetId="37230" refreshError="1"/>
      <sheetData sheetId="37231" refreshError="1"/>
      <sheetData sheetId="37232" refreshError="1"/>
      <sheetData sheetId="37233" refreshError="1"/>
      <sheetData sheetId="37234" refreshError="1"/>
      <sheetData sheetId="37235" refreshError="1"/>
      <sheetData sheetId="37236" refreshError="1"/>
      <sheetData sheetId="37237" refreshError="1"/>
      <sheetData sheetId="37238" refreshError="1"/>
      <sheetData sheetId="37239" refreshError="1"/>
      <sheetData sheetId="37240" refreshError="1"/>
      <sheetData sheetId="37241" refreshError="1"/>
      <sheetData sheetId="37242" refreshError="1"/>
      <sheetData sheetId="37243" refreshError="1"/>
      <sheetData sheetId="37244" refreshError="1"/>
      <sheetData sheetId="37245" refreshError="1"/>
      <sheetData sheetId="37246" refreshError="1"/>
      <sheetData sheetId="37247" refreshError="1"/>
      <sheetData sheetId="37248" refreshError="1"/>
      <sheetData sheetId="37249" refreshError="1"/>
      <sheetData sheetId="37250" refreshError="1"/>
      <sheetData sheetId="37251" refreshError="1"/>
      <sheetData sheetId="37252" refreshError="1"/>
      <sheetData sheetId="37253" refreshError="1"/>
      <sheetData sheetId="37254" refreshError="1"/>
      <sheetData sheetId="37255" refreshError="1"/>
      <sheetData sheetId="37256" refreshError="1"/>
      <sheetData sheetId="37257" refreshError="1"/>
      <sheetData sheetId="37258" refreshError="1"/>
      <sheetData sheetId="37259" refreshError="1"/>
      <sheetData sheetId="37260" refreshError="1"/>
      <sheetData sheetId="37261" refreshError="1"/>
      <sheetData sheetId="37262" refreshError="1"/>
      <sheetData sheetId="37263" refreshError="1"/>
      <sheetData sheetId="37264" refreshError="1"/>
      <sheetData sheetId="37265" refreshError="1"/>
      <sheetData sheetId="37266" refreshError="1"/>
      <sheetData sheetId="37267" refreshError="1"/>
      <sheetData sheetId="37268" refreshError="1"/>
      <sheetData sheetId="37269" refreshError="1"/>
      <sheetData sheetId="37270" refreshError="1"/>
      <sheetData sheetId="37271" refreshError="1"/>
      <sheetData sheetId="37272" refreshError="1"/>
      <sheetData sheetId="37273" refreshError="1"/>
      <sheetData sheetId="37274" refreshError="1"/>
      <sheetData sheetId="37275" refreshError="1"/>
      <sheetData sheetId="37276" refreshError="1"/>
      <sheetData sheetId="37277" refreshError="1"/>
      <sheetData sheetId="37278" refreshError="1"/>
      <sheetData sheetId="37279" refreshError="1"/>
      <sheetData sheetId="37280" refreshError="1"/>
      <sheetData sheetId="37281" refreshError="1"/>
      <sheetData sheetId="37282" refreshError="1"/>
      <sheetData sheetId="37283" refreshError="1"/>
      <sheetData sheetId="37284" refreshError="1"/>
      <sheetData sheetId="37285" refreshError="1"/>
      <sheetData sheetId="37286" refreshError="1"/>
      <sheetData sheetId="37287" refreshError="1"/>
      <sheetData sheetId="37288" refreshError="1"/>
      <sheetData sheetId="37289" refreshError="1"/>
      <sheetData sheetId="37290" refreshError="1"/>
      <sheetData sheetId="37291" refreshError="1"/>
      <sheetData sheetId="37292" refreshError="1"/>
      <sheetData sheetId="37293" refreshError="1"/>
      <sheetData sheetId="37294" refreshError="1"/>
      <sheetData sheetId="37295" refreshError="1"/>
      <sheetData sheetId="37296" refreshError="1"/>
      <sheetData sheetId="37297" refreshError="1"/>
      <sheetData sheetId="37298" refreshError="1"/>
      <sheetData sheetId="37299" refreshError="1"/>
      <sheetData sheetId="37300" refreshError="1"/>
      <sheetData sheetId="37301" refreshError="1"/>
      <sheetData sheetId="37302" refreshError="1"/>
      <sheetData sheetId="37303" refreshError="1"/>
      <sheetData sheetId="37304" refreshError="1"/>
      <sheetData sheetId="37305" refreshError="1"/>
      <sheetData sheetId="37306" refreshError="1"/>
      <sheetData sheetId="37307" refreshError="1"/>
      <sheetData sheetId="37308" refreshError="1"/>
      <sheetData sheetId="37309" refreshError="1"/>
      <sheetData sheetId="37310" refreshError="1"/>
      <sheetData sheetId="37311" refreshError="1"/>
      <sheetData sheetId="37312" refreshError="1"/>
      <sheetData sheetId="37313" refreshError="1"/>
      <sheetData sheetId="37314" refreshError="1"/>
      <sheetData sheetId="37315" refreshError="1"/>
      <sheetData sheetId="37316" refreshError="1"/>
      <sheetData sheetId="37317" refreshError="1"/>
      <sheetData sheetId="37318" refreshError="1"/>
      <sheetData sheetId="37319" refreshError="1"/>
      <sheetData sheetId="37320" refreshError="1"/>
      <sheetData sheetId="37321" refreshError="1"/>
      <sheetData sheetId="37322" refreshError="1"/>
      <sheetData sheetId="37323" refreshError="1"/>
      <sheetData sheetId="37324" refreshError="1"/>
      <sheetData sheetId="37325" refreshError="1"/>
      <sheetData sheetId="37326" refreshError="1"/>
      <sheetData sheetId="37327" refreshError="1"/>
      <sheetData sheetId="37328" refreshError="1"/>
      <sheetData sheetId="37329" refreshError="1"/>
      <sheetData sheetId="37330" refreshError="1"/>
      <sheetData sheetId="37331" refreshError="1"/>
      <sheetData sheetId="37332" refreshError="1"/>
      <sheetData sheetId="37333" refreshError="1"/>
      <sheetData sheetId="37334" refreshError="1"/>
      <sheetData sheetId="37335" refreshError="1"/>
      <sheetData sheetId="37336" refreshError="1"/>
      <sheetData sheetId="37337" refreshError="1"/>
      <sheetData sheetId="37338" refreshError="1"/>
      <sheetData sheetId="37339" refreshError="1"/>
      <sheetData sheetId="37340" refreshError="1"/>
      <sheetData sheetId="37341" refreshError="1"/>
      <sheetData sheetId="37342" refreshError="1"/>
      <sheetData sheetId="37343" refreshError="1"/>
      <sheetData sheetId="37344" refreshError="1"/>
      <sheetData sheetId="37345" refreshError="1"/>
      <sheetData sheetId="37346" refreshError="1"/>
      <sheetData sheetId="37347" refreshError="1"/>
      <sheetData sheetId="37348" refreshError="1"/>
      <sheetData sheetId="37349" refreshError="1"/>
      <sheetData sheetId="37350" refreshError="1"/>
      <sheetData sheetId="37351" refreshError="1"/>
      <sheetData sheetId="37352" refreshError="1"/>
      <sheetData sheetId="37353" refreshError="1"/>
      <sheetData sheetId="37354" refreshError="1"/>
      <sheetData sheetId="37355" refreshError="1"/>
      <sheetData sheetId="37356" refreshError="1"/>
      <sheetData sheetId="37357" refreshError="1"/>
      <sheetData sheetId="37358" refreshError="1"/>
      <sheetData sheetId="37359" refreshError="1"/>
      <sheetData sheetId="37360" refreshError="1"/>
      <sheetData sheetId="37361" refreshError="1"/>
      <sheetData sheetId="37362" refreshError="1"/>
      <sheetData sheetId="37363" refreshError="1"/>
      <sheetData sheetId="37364" refreshError="1"/>
      <sheetData sheetId="37365" refreshError="1"/>
      <sheetData sheetId="37366" refreshError="1"/>
      <sheetData sheetId="37367" refreshError="1"/>
      <sheetData sheetId="37368" refreshError="1"/>
      <sheetData sheetId="37369" refreshError="1"/>
      <sheetData sheetId="37370" refreshError="1"/>
      <sheetData sheetId="37371" refreshError="1"/>
      <sheetData sheetId="37372" refreshError="1"/>
      <sheetData sheetId="37373" refreshError="1"/>
      <sheetData sheetId="37374" refreshError="1"/>
      <sheetData sheetId="37375" refreshError="1"/>
      <sheetData sheetId="37376" refreshError="1"/>
      <sheetData sheetId="37377" refreshError="1"/>
      <sheetData sheetId="37378" refreshError="1"/>
      <sheetData sheetId="37379" refreshError="1"/>
      <sheetData sheetId="37380" refreshError="1"/>
      <sheetData sheetId="37381" refreshError="1"/>
      <sheetData sheetId="37382" refreshError="1"/>
      <sheetData sheetId="37383" refreshError="1"/>
      <sheetData sheetId="37384" refreshError="1"/>
      <sheetData sheetId="37385" refreshError="1"/>
      <sheetData sheetId="37386" refreshError="1"/>
      <sheetData sheetId="37387" refreshError="1"/>
      <sheetData sheetId="37388" refreshError="1"/>
      <sheetData sheetId="37389" refreshError="1"/>
      <sheetData sheetId="37390" refreshError="1"/>
      <sheetData sheetId="37391" refreshError="1"/>
      <sheetData sheetId="37392" refreshError="1"/>
      <sheetData sheetId="37393" refreshError="1"/>
      <sheetData sheetId="37394" refreshError="1"/>
      <sheetData sheetId="37395" refreshError="1"/>
      <sheetData sheetId="37396" refreshError="1"/>
      <sheetData sheetId="37397" refreshError="1"/>
      <sheetData sheetId="37398" refreshError="1"/>
      <sheetData sheetId="37399" refreshError="1"/>
      <sheetData sheetId="37400" refreshError="1"/>
      <sheetData sheetId="37401" refreshError="1"/>
      <sheetData sheetId="37402" refreshError="1"/>
      <sheetData sheetId="37403" refreshError="1"/>
      <sheetData sheetId="37404" refreshError="1"/>
      <sheetData sheetId="37405" refreshError="1"/>
      <sheetData sheetId="37406" refreshError="1"/>
      <sheetData sheetId="37407" refreshError="1"/>
      <sheetData sheetId="37408" refreshError="1"/>
      <sheetData sheetId="37409" refreshError="1"/>
      <sheetData sheetId="37410" refreshError="1"/>
      <sheetData sheetId="37411" refreshError="1"/>
      <sheetData sheetId="37412" refreshError="1"/>
      <sheetData sheetId="37413" refreshError="1"/>
      <sheetData sheetId="37414" refreshError="1"/>
      <sheetData sheetId="37415" refreshError="1"/>
      <sheetData sheetId="37416" refreshError="1"/>
      <sheetData sheetId="37417" refreshError="1"/>
      <sheetData sheetId="37418" refreshError="1"/>
      <sheetData sheetId="37419" refreshError="1"/>
      <sheetData sheetId="37420" refreshError="1"/>
      <sheetData sheetId="37421" refreshError="1"/>
      <sheetData sheetId="37422" refreshError="1"/>
      <sheetData sheetId="37423" refreshError="1"/>
      <sheetData sheetId="37424" refreshError="1"/>
      <sheetData sheetId="37425" refreshError="1"/>
      <sheetData sheetId="37426" refreshError="1"/>
      <sheetData sheetId="37427" refreshError="1"/>
      <sheetData sheetId="37428" refreshError="1"/>
      <sheetData sheetId="37429" refreshError="1"/>
      <sheetData sheetId="37430" refreshError="1"/>
      <sheetData sheetId="37431" refreshError="1"/>
      <sheetData sheetId="37432" refreshError="1"/>
      <sheetData sheetId="37433" refreshError="1"/>
      <sheetData sheetId="37434" refreshError="1"/>
      <sheetData sheetId="37435" refreshError="1"/>
      <sheetData sheetId="37436" refreshError="1"/>
      <sheetData sheetId="37437" refreshError="1"/>
      <sheetData sheetId="37438" refreshError="1"/>
      <sheetData sheetId="37439" refreshError="1"/>
      <sheetData sheetId="37440" refreshError="1"/>
      <sheetData sheetId="37441" refreshError="1"/>
      <sheetData sheetId="37442" refreshError="1"/>
      <sheetData sheetId="37443" refreshError="1"/>
      <sheetData sheetId="37444" refreshError="1"/>
      <sheetData sheetId="37445" refreshError="1"/>
      <sheetData sheetId="37446" refreshError="1"/>
      <sheetData sheetId="37447" refreshError="1"/>
      <sheetData sheetId="37448" refreshError="1"/>
      <sheetData sheetId="37449" refreshError="1"/>
      <sheetData sheetId="37450" refreshError="1"/>
      <sheetData sheetId="37451" refreshError="1"/>
      <sheetData sheetId="37452" refreshError="1"/>
      <sheetData sheetId="37453" refreshError="1"/>
      <sheetData sheetId="37454" refreshError="1"/>
      <sheetData sheetId="37455" refreshError="1"/>
      <sheetData sheetId="37456" refreshError="1"/>
      <sheetData sheetId="37457" refreshError="1"/>
      <sheetData sheetId="37458" refreshError="1"/>
      <sheetData sheetId="37459" refreshError="1"/>
      <sheetData sheetId="37460" refreshError="1"/>
      <sheetData sheetId="37461" refreshError="1"/>
      <sheetData sheetId="37462" refreshError="1"/>
      <sheetData sheetId="37463" refreshError="1"/>
      <sheetData sheetId="37464" refreshError="1"/>
      <sheetData sheetId="37465" refreshError="1"/>
      <sheetData sheetId="37466" refreshError="1"/>
      <sheetData sheetId="37467" refreshError="1"/>
      <sheetData sheetId="37468" refreshError="1"/>
      <sheetData sheetId="37469" refreshError="1"/>
      <sheetData sheetId="37470" refreshError="1"/>
      <sheetData sheetId="37471" refreshError="1"/>
      <sheetData sheetId="37472" refreshError="1"/>
      <sheetData sheetId="37473" refreshError="1"/>
      <sheetData sheetId="37474" refreshError="1"/>
      <sheetData sheetId="37475" refreshError="1"/>
      <sheetData sheetId="37476" refreshError="1"/>
      <sheetData sheetId="37477" refreshError="1"/>
      <sheetData sheetId="37478" refreshError="1"/>
      <sheetData sheetId="37479" refreshError="1"/>
      <sheetData sheetId="37480" refreshError="1"/>
      <sheetData sheetId="37481" refreshError="1"/>
      <sheetData sheetId="37482" refreshError="1"/>
      <sheetData sheetId="37483" refreshError="1"/>
      <sheetData sheetId="37484" refreshError="1"/>
      <sheetData sheetId="37485" refreshError="1"/>
      <sheetData sheetId="37486" refreshError="1"/>
      <sheetData sheetId="37487" refreshError="1"/>
      <sheetData sheetId="37488" refreshError="1"/>
      <sheetData sheetId="37489" refreshError="1"/>
      <sheetData sheetId="37490" refreshError="1"/>
      <sheetData sheetId="37491" refreshError="1"/>
      <sheetData sheetId="37492" refreshError="1"/>
      <sheetData sheetId="37493" refreshError="1"/>
      <sheetData sheetId="37494" refreshError="1"/>
      <sheetData sheetId="37495" refreshError="1"/>
      <sheetData sheetId="37496" refreshError="1"/>
      <sheetData sheetId="37497" refreshError="1"/>
      <sheetData sheetId="37498" refreshError="1"/>
      <sheetData sheetId="37499" refreshError="1"/>
      <sheetData sheetId="37500" refreshError="1"/>
      <sheetData sheetId="37501" refreshError="1"/>
      <sheetData sheetId="37502" refreshError="1"/>
      <sheetData sheetId="37503" refreshError="1"/>
      <sheetData sheetId="37504" refreshError="1"/>
      <sheetData sheetId="37505" refreshError="1"/>
      <sheetData sheetId="37506" refreshError="1"/>
      <sheetData sheetId="37507" refreshError="1"/>
      <sheetData sheetId="37508" refreshError="1"/>
      <sheetData sheetId="37509" refreshError="1"/>
      <sheetData sheetId="37510" refreshError="1"/>
      <sheetData sheetId="37511" refreshError="1"/>
      <sheetData sheetId="37512" refreshError="1"/>
      <sheetData sheetId="37513" refreshError="1"/>
      <sheetData sheetId="37514" refreshError="1"/>
      <sheetData sheetId="37515" refreshError="1"/>
      <sheetData sheetId="37516" refreshError="1"/>
      <sheetData sheetId="37517" refreshError="1"/>
      <sheetData sheetId="37518" refreshError="1"/>
      <sheetData sheetId="37519" refreshError="1"/>
      <sheetData sheetId="37520" refreshError="1"/>
      <sheetData sheetId="37521" refreshError="1"/>
      <sheetData sheetId="37522" refreshError="1"/>
      <sheetData sheetId="37523" refreshError="1"/>
      <sheetData sheetId="37524" refreshError="1"/>
      <sheetData sheetId="37525" refreshError="1"/>
      <sheetData sheetId="37526" refreshError="1"/>
      <sheetData sheetId="37527" refreshError="1"/>
      <sheetData sheetId="37528" refreshError="1"/>
      <sheetData sheetId="37529" refreshError="1"/>
      <sheetData sheetId="37530" refreshError="1"/>
      <sheetData sheetId="37531" refreshError="1"/>
      <sheetData sheetId="37532" refreshError="1"/>
      <sheetData sheetId="37533" refreshError="1"/>
      <sheetData sheetId="37534" refreshError="1"/>
      <sheetData sheetId="37535" refreshError="1"/>
      <sheetData sheetId="37536" refreshError="1"/>
      <sheetData sheetId="37537" refreshError="1"/>
      <sheetData sheetId="37538" refreshError="1"/>
      <sheetData sheetId="37539" refreshError="1"/>
      <sheetData sheetId="37540" refreshError="1"/>
      <sheetData sheetId="37541" refreshError="1"/>
      <sheetData sheetId="37542" refreshError="1"/>
      <sheetData sheetId="37543" refreshError="1"/>
      <sheetData sheetId="37544" refreshError="1"/>
      <sheetData sheetId="37545" refreshError="1"/>
      <sheetData sheetId="37546" refreshError="1"/>
      <sheetData sheetId="37547" refreshError="1"/>
      <sheetData sheetId="37548" refreshError="1"/>
      <sheetData sheetId="37549" refreshError="1"/>
      <sheetData sheetId="37550" refreshError="1"/>
      <sheetData sheetId="37551" refreshError="1"/>
      <sheetData sheetId="37552" refreshError="1"/>
      <sheetData sheetId="37553" refreshError="1"/>
      <sheetData sheetId="37554" refreshError="1"/>
      <sheetData sheetId="37555" refreshError="1"/>
      <sheetData sheetId="37556" refreshError="1"/>
      <sheetData sheetId="37557" refreshError="1"/>
      <sheetData sheetId="37558" refreshError="1"/>
      <sheetData sheetId="37559" refreshError="1"/>
      <sheetData sheetId="37560" refreshError="1"/>
      <sheetData sheetId="37561" refreshError="1"/>
      <sheetData sheetId="37562" refreshError="1"/>
      <sheetData sheetId="37563" refreshError="1"/>
      <sheetData sheetId="37564" refreshError="1"/>
      <sheetData sheetId="37565" refreshError="1"/>
      <sheetData sheetId="37566" refreshError="1"/>
      <sheetData sheetId="37567" refreshError="1"/>
      <sheetData sheetId="37568" refreshError="1"/>
      <sheetData sheetId="37569" refreshError="1"/>
      <sheetData sheetId="37570" refreshError="1"/>
      <sheetData sheetId="37571" refreshError="1"/>
      <sheetData sheetId="37572" refreshError="1"/>
      <sheetData sheetId="37573" refreshError="1"/>
      <sheetData sheetId="37574" refreshError="1"/>
      <sheetData sheetId="37575" refreshError="1"/>
      <sheetData sheetId="37576" refreshError="1"/>
      <sheetData sheetId="37577" refreshError="1"/>
      <sheetData sheetId="37578" refreshError="1"/>
      <sheetData sheetId="37579" refreshError="1"/>
      <sheetData sheetId="37580" refreshError="1"/>
      <sheetData sheetId="37581" refreshError="1"/>
      <sheetData sheetId="37582" refreshError="1"/>
      <sheetData sheetId="37583" refreshError="1"/>
      <sheetData sheetId="37584" refreshError="1"/>
      <sheetData sheetId="37585" refreshError="1"/>
      <sheetData sheetId="37586" refreshError="1"/>
      <sheetData sheetId="37587" refreshError="1"/>
      <sheetData sheetId="37588" refreshError="1"/>
      <sheetData sheetId="37589" refreshError="1"/>
      <sheetData sheetId="37590" refreshError="1"/>
      <sheetData sheetId="37591" refreshError="1"/>
      <sheetData sheetId="37592" refreshError="1"/>
      <sheetData sheetId="37593" refreshError="1"/>
      <sheetData sheetId="37594" refreshError="1"/>
      <sheetData sheetId="37595" refreshError="1"/>
      <sheetData sheetId="37596" refreshError="1"/>
      <sheetData sheetId="37597" refreshError="1"/>
      <sheetData sheetId="37598" refreshError="1"/>
      <sheetData sheetId="37599" refreshError="1"/>
      <sheetData sheetId="37600" refreshError="1"/>
      <sheetData sheetId="37601" refreshError="1"/>
      <sheetData sheetId="37602" refreshError="1"/>
      <sheetData sheetId="37603" refreshError="1"/>
      <sheetData sheetId="37604" refreshError="1"/>
      <sheetData sheetId="37605" refreshError="1"/>
      <sheetData sheetId="37606" refreshError="1"/>
      <sheetData sheetId="37607" refreshError="1"/>
      <sheetData sheetId="37608" refreshError="1"/>
      <sheetData sheetId="37609" refreshError="1"/>
      <sheetData sheetId="37610" refreshError="1"/>
      <sheetData sheetId="37611" refreshError="1"/>
      <sheetData sheetId="37612" refreshError="1"/>
      <sheetData sheetId="37613" refreshError="1"/>
      <sheetData sheetId="37614" refreshError="1"/>
      <sheetData sheetId="37615" refreshError="1"/>
      <sheetData sheetId="37616" refreshError="1"/>
      <sheetData sheetId="37617" refreshError="1"/>
      <sheetData sheetId="37618" refreshError="1"/>
      <sheetData sheetId="37619" refreshError="1"/>
      <sheetData sheetId="37620" refreshError="1"/>
      <sheetData sheetId="37621" refreshError="1"/>
      <sheetData sheetId="37622" refreshError="1"/>
      <sheetData sheetId="37623" refreshError="1"/>
      <sheetData sheetId="37624" refreshError="1"/>
      <sheetData sheetId="37625" refreshError="1"/>
      <sheetData sheetId="37626" refreshError="1"/>
      <sheetData sheetId="37627" refreshError="1"/>
      <sheetData sheetId="37628" refreshError="1"/>
      <sheetData sheetId="37629" refreshError="1"/>
      <sheetData sheetId="37630" refreshError="1"/>
      <sheetData sheetId="37631" refreshError="1"/>
      <sheetData sheetId="37632" refreshError="1"/>
      <sheetData sheetId="37633" refreshError="1"/>
      <sheetData sheetId="37634" refreshError="1"/>
      <sheetData sheetId="37635" refreshError="1"/>
      <sheetData sheetId="37636" refreshError="1"/>
      <sheetData sheetId="37637" refreshError="1"/>
      <sheetData sheetId="37638" refreshError="1"/>
      <sheetData sheetId="37639" refreshError="1"/>
      <sheetData sheetId="37640" refreshError="1"/>
      <sheetData sheetId="37641" refreshError="1"/>
      <sheetData sheetId="37642" refreshError="1"/>
      <sheetData sheetId="37643" refreshError="1"/>
      <sheetData sheetId="37644" refreshError="1"/>
      <sheetData sheetId="37645" refreshError="1"/>
      <sheetData sheetId="37646" refreshError="1"/>
      <sheetData sheetId="37647" refreshError="1"/>
      <sheetData sheetId="37648" refreshError="1"/>
      <sheetData sheetId="37649" refreshError="1"/>
      <sheetData sheetId="37650" refreshError="1"/>
      <sheetData sheetId="37651" refreshError="1"/>
      <sheetData sheetId="37652" refreshError="1"/>
      <sheetData sheetId="37653" refreshError="1"/>
      <sheetData sheetId="37654" refreshError="1"/>
      <sheetData sheetId="37655" refreshError="1"/>
      <sheetData sheetId="37656" refreshError="1"/>
      <sheetData sheetId="37657" refreshError="1"/>
      <sheetData sheetId="37658" refreshError="1"/>
      <sheetData sheetId="37659" refreshError="1"/>
      <sheetData sheetId="37660" refreshError="1"/>
      <sheetData sheetId="37661" refreshError="1"/>
      <sheetData sheetId="37662" refreshError="1"/>
      <sheetData sheetId="37663" refreshError="1"/>
      <sheetData sheetId="37664" refreshError="1"/>
      <sheetData sheetId="37665" refreshError="1"/>
      <sheetData sheetId="37666" refreshError="1"/>
      <sheetData sheetId="37667" refreshError="1"/>
      <sheetData sheetId="37668" refreshError="1"/>
      <sheetData sheetId="37669" refreshError="1"/>
      <sheetData sheetId="37670" refreshError="1"/>
      <sheetData sheetId="37671" refreshError="1"/>
      <sheetData sheetId="37672" refreshError="1"/>
      <sheetData sheetId="37673" refreshError="1"/>
      <sheetData sheetId="37674" refreshError="1"/>
      <sheetData sheetId="37675" refreshError="1"/>
      <sheetData sheetId="37676" refreshError="1"/>
      <sheetData sheetId="37677" refreshError="1"/>
      <sheetData sheetId="37678" refreshError="1"/>
      <sheetData sheetId="37679" refreshError="1"/>
      <sheetData sheetId="37680" refreshError="1"/>
      <sheetData sheetId="37681" refreshError="1"/>
      <sheetData sheetId="37682" refreshError="1"/>
      <sheetData sheetId="37683" refreshError="1"/>
      <sheetData sheetId="37684" refreshError="1"/>
      <sheetData sheetId="37685" refreshError="1"/>
      <sheetData sheetId="37686" refreshError="1"/>
      <sheetData sheetId="37687" refreshError="1"/>
      <sheetData sheetId="37688" refreshError="1"/>
      <sheetData sheetId="37689" refreshError="1"/>
      <sheetData sheetId="37690" refreshError="1"/>
      <sheetData sheetId="37691" refreshError="1"/>
      <sheetData sheetId="37692" refreshError="1"/>
      <sheetData sheetId="37693" refreshError="1"/>
      <sheetData sheetId="37694" refreshError="1"/>
      <sheetData sheetId="37695" refreshError="1"/>
      <sheetData sheetId="37696" refreshError="1"/>
      <sheetData sheetId="37697" refreshError="1"/>
      <sheetData sheetId="37698" refreshError="1"/>
      <sheetData sheetId="37699" refreshError="1"/>
      <sheetData sheetId="37700" refreshError="1"/>
      <sheetData sheetId="37701" refreshError="1"/>
      <sheetData sheetId="37702" refreshError="1"/>
      <sheetData sheetId="37703" refreshError="1"/>
      <sheetData sheetId="37704" refreshError="1"/>
      <sheetData sheetId="37705" refreshError="1"/>
      <sheetData sheetId="37706" refreshError="1"/>
      <sheetData sheetId="37707" refreshError="1"/>
      <sheetData sheetId="37708" refreshError="1"/>
      <sheetData sheetId="37709" refreshError="1"/>
      <sheetData sheetId="37710" refreshError="1"/>
      <sheetData sheetId="37711" refreshError="1"/>
      <sheetData sheetId="37712" refreshError="1"/>
      <sheetData sheetId="37713" refreshError="1"/>
      <sheetData sheetId="37714" refreshError="1"/>
      <sheetData sheetId="37715" refreshError="1"/>
      <sheetData sheetId="37716" refreshError="1"/>
      <sheetData sheetId="37717" refreshError="1"/>
      <sheetData sheetId="37718" refreshError="1"/>
      <sheetData sheetId="37719" refreshError="1"/>
      <sheetData sheetId="37720" refreshError="1"/>
      <sheetData sheetId="37721" refreshError="1"/>
      <sheetData sheetId="37722" refreshError="1"/>
      <sheetData sheetId="37723" refreshError="1"/>
      <sheetData sheetId="37724" refreshError="1"/>
      <sheetData sheetId="37725" refreshError="1"/>
      <sheetData sheetId="37726" refreshError="1"/>
      <sheetData sheetId="37727" refreshError="1"/>
      <sheetData sheetId="37728" refreshError="1"/>
      <sheetData sheetId="37729" refreshError="1"/>
      <sheetData sheetId="37730" refreshError="1"/>
      <sheetData sheetId="37731" refreshError="1"/>
      <sheetData sheetId="37732" refreshError="1"/>
      <sheetData sheetId="37733" refreshError="1"/>
      <sheetData sheetId="37734" refreshError="1"/>
      <sheetData sheetId="37735" refreshError="1"/>
      <sheetData sheetId="37736" refreshError="1"/>
      <sheetData sheetId="37737" refreshError="1"/>
      <sheetData sheetId="37738" refreshError="1"/>
      <sheetData sheetId="37739" refreshError="1"/>
      <sheetData sheetId="37740" refreshError="1"/>
      <sheetData sheetId="37741" refreshError="1"/>
      <sheetData sheetId="37742" refreshError="1"/>
      <sheetData sheetId="37743" refreshError="1"/>
      <sheetData sheetId="37744" refreshError="1"/>
      <sheetData sheetId="37745" refreshError="1"/>
      <sheetData sheetId="37746" refreshError="1"/>
      <sheetData sheetId="37747" refreshError="1"/>
      <sheetData sheetId="37748" refreshError="1"/>
      <sheetData sheetId="37749" refreshError="1"/>
      <sheetData sheetId="37750" refreshError="1"/>
      <sheetData sheetId="37751" refreshError="1"/>
      <sheetData sheetId="37752" refreshError="1"/>
      <sheetData sheetId="37753" refreshError="1"/>
      <sheetData sheetId="37754" refreshError="1"/>
      <sheetData sheetId="37755" refreshError="1"/>
      <sheetData sheetId="37756" refreshError="1"/>
      <sheetData sheetId="37757" refreshError="1"/>
      <sheetData sheetId="37758" refreshError="1"/>
      <sheetData sheetId="37759" refreshError="1"/>
      <sheetData sheetId="37760" refreshError="1"/>
      <sheetData sheetId="37761" refreshError="1"/>
      <sheetData sheetId="37762" refreshError="1"/>
      <sheetData sheetId="37763" refreshError="1"/>
      <sheetData sheetId="37764" refreshError="1"/>
      <sheetData sheetId="37765" refreshError="1"/>
      <sheetData sheetId="37766" refreshError="1"/>
      <sheetData sheetId="37767" refreshError="1"/>
      <sheetData sheetId="37768" refreshError="1"/>
      <sheetData sheetId="37769" refreshError="1"/>
      <sheetData sheetId="37770" refreshError="1"/>
      <sheetData sheetId="37771" refreshError="1"/>
      <sheetData sheetId="37772" refreshError="1"/>
      <sheetData sheetId="37773" refreshError="1"/>
      <sheetData sheetId="37774" refreshError="1"/>
      <sheetData sheetId="37775" refreshError="1"/>
      <sheetData sheetId="37776" refreshError="1"/>
      <sheetData sheetId="37777" refreshError="1"/>
      <sheetData sheetId="37778" refreshError="1"/>
      <sheetData sheetId="37779" refreshError="1"/>
      <sheetData sheetId="37780" refreshError="1"/>
      <sheetData sheetId="37781" refreshError="1"/>
      <sheetData sheetId="37782" refreshError="1"/>
      <sheetData sheetId="37783" refreshError="1"/>
      <sheetData sheetId="37784" refreshError="1"/>
      <sheetData sheetId="37785" refreshError="1"/>
      <sheetData sheetId="37786" refreshError="1"/>
      <sheetData sheetId="37787" refreshError="1"/>
      <sheetData sheetId="37788" refreshError="1"/>
      <sheetData sheetId="37789" refreshError="1"/>
      <sheetData sheetId="37790" refreshError="1"/>
      <sheetData sheetId="37791" refreshError="1"/>
      <sheetData sheetId="37792" refreshError="1"/>
      <sheetData sheetId="37793" refreshError="1"/>
      <sheetData sheetId="37794" refreshError="1"/>
      <sheetData sheetId="37795" refreshError="1"/>
      <sheetData sheetId="37796" refreshError="1"/>
      <sheetData sheetId="37797" refreshError="1"/>
      <sheetData sheetId="37798" refreshError="1"/>
      <sheetData sheetId="37799" refreshError="1"/>
      <sheetData sheetId="37800" refreshError="1"/>
      <sheetData sheetId="37801" refreshError="1"/>
      <sheetData sheetId="37802" refreshError="1"/>
      <sheetData sheetId="37803" refreshError="1"/>
      <sheetData sheetId="37804" refreshError="1"/>
      <sheetData sheetId="37805" refreshError="1"/>
      <sheetData sheetId="37806" refreshError="1"/>
      <sheetData sheetId="37807" refreshError="1"/>
      <sheetData sheetId="37808" refreshError="1"/>
      <sheetData sheetId="37809" refreshError="1"/>
      <sheetData sheetId="37810" refreshError="1"/>
      <sheetData sheetId="37811" refreshError="1"/>
      <sheetData sheetId="37812" refreshError="1"/>
      <sheetData sheetId="37813" refreshError="1"/>
      <sheetData sheetId="37814" refreshError="1"/>
      <sheetData sheetId="37815" refreshError="1"/>
      <sheetData sheetId="37816" refreshError="1"/>
      <sheetData sheetId="37817" refreshError="1"/>
      <sheetData sheetId="37818" refreshError="1"/>
      <sheetData sheetId="37819" refreshError="1"/>
      <sheetData sheetId="37820" refreshError="1"/>
      <sheetData sheetId="37821" refreshError="1"/>
      <sheetData sheetId="37822" refreshError="1"/>
      <sheetData sheetId="37823" refreshError="1"/>
      <sheetData sheetId="37824" refreshError="1"/>
      <sheetData sheetId="37825" refreshError="1"/>
      <sheetData sheetId="37826" refreshError="1"/>
      <sheetData sheetId="37827" refreshError="1"/>
      <sheetData sheetId="37828" refreshError="1"/>
      <sheetData sheetId="37829" refreshError="1"/>
      <sheetData sheetId="37830" refreshError="1"/>
      <sheetData sheetId="37831" refreshError="1"/>
      <sheetData sheetId="37832" refreshError="1"/>
      <sheetData sheetId="37833" refreshError="1"/>
      <sheetData sheetId="37834" refreshError="1"/>
      <sheetData sheetId="37835" refreshError="1"/>
      <sheetData sheetId="37836" refreshError="1"/>
      <sheetData sheetId="37837" refreshError="1"/>
      <sheetData sheetId="37838" refreshError="1"/>
      <sheetData sheetId="37839" refreshError="1"/>
      <sheetData sheetId="37840" refreshError="1"/>
      <sheetData sheetId="37841" refreshError="1"/>
      <sheetData sheetId="37842" refreshError="1"/>
      <sheetData sheetId="37843" refreshError="1"/>
      <sheetData sheetId="37844" refreshError="1"/>
      <sheetData sheetId="37845" refreshError="1"/>
      <sheetData sheetId="37846" refreshError="1"/>
      <sheetData sheetId="37847" refreshError="1"/>
      <sheetData sheetId="37848" refreshError="1"/>
      <sheetData sheetId="37849" refreshError="1"/>
      <sheetData sheetId="37850" refreshError="1"/>
      <sheetData sheetId="37851" refreshError="1"/>
      <sheetData sheetId="37852" refreshError="1"/>
      <sheetData sheetId="37853" refreshError="1"/>
      <sheetData sheetId="37854" refreshError="1"/>
      <sheetData sheetId="37855" refreshError="1"/>
      <sheetData sheetId="37856" refreshError="1"/>
      <sheetData sheetId="37857" refreshError="1"/>
      <sheetData sheetId="37858" refreshError="1"/>
      <sheetData sheetId="37859" refreshError="1"/>
      <sheetData sheetId="37860" refreshError="1"/>
      <sheetData sheetId="37861" refreshError="1"/>
      <sheetData sheetId="37862" refreshError="1"/>
      <sheetData sheetId="37863" refreshError="1"/>
      <sheetData sheetId="37864" refreshError="1"/>
      <sheetData sheetId="37865" refreshError="1"/>
      <sheetData sheetId="37866" refreshError="1"/>
      <sheetData sheetId="37867" refreshError="1"/>
      <sheetData sheetId="37868" refreshError="1"/>
      <sheetData sheetId="37869" refreshError="1"/>
      <sheetData sheetId="37870" refreshError="1"/>
      <sheetData sheetId="37871" refreshError="1"/>
      <sheetData sheetId="37872" refreshError="1"/>
      <sheetData sheetId="37873" refreshError="1"/>
      <sheetData sheetId="37874" refreshError="1"/>
      <sheetData sheetId="37875" refreshError="1"/>
      <sheetData sheetId="37876" refreshError="1"/>
      <sheetData sheetId="37877" refreshError="1"/>
      <sheetData sheetId="37878" refreshError="1"/>
      <sheetData sheetId="37879" refreshError="1"/>
      <sheetData sheetId="37880" refreshError="1"/>
      <sheetData sheetId="37881" refreshError="1"/>
      <sheetData sheetId="37882" refreshError="1"/>
      <sheetData sheetId="37883" refreshError="1"/>
      <sheetData sheetId="37884" refreshError="1"/>
      <sheetData sheetId="37885" refreshError="1"/>
      <sheetData sheetId="37886" refreshError="1"/>
      <sheetData sheetId="37887" refreshError="1"/>
      <sheetData sheetId="37888" refreshError="1"/>
      <sheetData sheetId="37889" refreshError="1"/>
      <sheetData sheetId="37890" refreshError="1"/>
      <sheetData sheetId="37891" refreshError="1"/>
      <sheetData sheetId="37892" refreshError="1"/>
      <sheetData sheetId="37893" refreshError="1"/>
      <sheetData sheetId="37894" refreshError="1"/>
      <sheetData sheetId="37895" refreshError="1"/>
      <sheetData sheetId="37896" refreshError="1"/>
      <sheetData sheetId="37897" refreshError="1"/>
      <sheetData sheetId="37898" refreshError="1"/>
      <sheetData sheetId="37899" refreshError="1"/>
      <sheetData sheetId="37900" refreshError="1"/>
      <sheetData sheetId="37901" refreshError="1"/>
      <sheetData sheetId="37902" refreshError="1"/>
      <sheetData sheetId="37903" refreshError="1"/>
      <sheetData sheetId="37904" refreshError="1"/>
      <sheetData sheetId="37905" refreshError="1"/>
      <sheetData sheetId="37906" refreshError="1"/>
      <sheetData sheetId="37907" refreshError="1"/>
      <sheetData sheetId="37908" refreshError="1"/>
      <sheetData sheetId="37909" refreshError="1"/>
      <sheetData sheetId="37910" refreshError="1"/>
      <sheetData sheetId="37911" refreshError="1"/>
      <sheetData sheetId="37912" refreshError="1"/>
      <sheetData sheetId="37913" refreshError="1"/>
      <sheetData sheetId="37914" refreshError="1"/>
      <sheetData sheetId="37915" refreshError="1"/>
      <sheetData sheetId="37916" refreshError="1"/>
      <sheetData sheetId="37917" refreshError="1"/>
      <sheetData sheetId="37918" refreshError="1"/>
      <sheetData sheetId="37919" refreshError="1"/>
      <sheetData sheetId="37920" refreshError="1"/>
      <sheetData sheetId="37921" refreshError="1"/>
      <sheetData sheetId="37922" refreshError="1"/>
      <sheetData sheetId="37923" refreshError="1"/>
      <sheetData sheetId="37924" refreshError="1"/>
      <sheetData sheetId="37925" refreshError="1"/>
      <sheetData sheetId="37926" refreshError="1"/>
      <sheetData sheetId="37927" refreshError="1"/>
      <sheetData sheetId="37928" refreshError="1"/>
      <sheetData sheetId="37929" refreshError="1"/>
      <sheetData sheetId="37930" refreshError="1"/>
      <sheetData sheetId="37931" refreshError="1"/>
      <sheetData sheetId="37932" refreshError="1"/>
      <sheetData sheetId="37933" refreshError="1"/>
      <sheetData sheetId="37934" refreshError="1"/>
      <sheetData sheetId="37935" refreshError="1"/>
      <sheetData sheetId="37936" refreshError="1"/>
      <sheetData sheetId="37937" refreshError="1"/>
      <sheetData sheetId="37938" refreshError="1"/>
      <sheetData sheetId="37939" refreshError="1"/>
      <sheetData sheetId="37940" refreshError="1"/>
      <sheetData sheetId="37941" refreshError="1"/>
      <sheetData sheetId="37942" refreshError="1"/>
      <sheetData sheetId="37943" refreshError="1"/>
      <sheetData sheetId="37944" refreshError="1"/>
      <sheetData sheetId="37945" refreshError="1"/>
      <sheetData sheetId="37946" refreshError="1"/>
      <sheetData sheetId="37947" refreshError="1"/>
      <sheetData sheetId="37948" refreshError="1"/>
      <sheetData sheetId="37949" refreshError="1"/>
      <sheetData sheetId="37950" refreshError="1"/>
      <sheetData sheetId="37951" refreshError="1"/>
      <sheetData sheetId="37952" refreshError="1"/>
      <sheetData sheetId="37953" refreshError="1"/>
      <sheetData sheetId="37954" refreshError="1"/>
      <sheetData sheetId="37955" refreshError="1"/>
      <sheetData sheetId="37956" refreshError="1"/>
      <sheetData sheetId="37957" refreshError="1"/>
      <sheetData sheetId="37958" refreshError="1"/>
      <sheetData sheetId="37959" refreshError="1"/>
      <sheetData sheetId="37960" refreshError="1"/>
      <sheetData sheetId="37961" refreshError="1"/>
      <sheetData sheetId="37962" refreshError="1"/>
      <sheetData sheetId="37963" refreshError="1"/>
      <sheetData sheetId="37964" refreshError="1"/>
      <sheetData sheetId="37965" refreshError="1"/>
      <sheetData sheetId="37966" refreshError="1"/>
      <sheetData sheetId="37967" refreshError="1"/>
      <sheetData sheetId="37968" refreshError="1"/>
      <sheetData sheetId="37969" refreshError="1"/>
      <sheetData sheetId="37970" refreshError="1"/>
      <sheetData sheetId="37971" refreshError="1"/>
      <sheetData sheetId="37972" refreshError="1"/>
      <sheetData sheetId="37973" refreshError="1"/>
      <sheetData sheetId="37974" refreshError="1"/>
      <sheetData sheetId="37975" refreshError="1"/>
      <sheetData sheetId="37976" refreshError="1"/>
      <sheetData sheetId="37977" refreshError="1"/>
      <sheetData sheetId="37978" refreshError="1"/>
      <sheetData sheetId="37979" refreshError="1"/>
      <sheetData sheetId="37980" refreshError="1"/>
      <sheetData sheetId="37981" refreshError="1"/>
      <sheetData sheetId="37982" refreshError="1"/>
      <sheetData sheetId="37983" refreshError="1"/>
      <sheetData sheetId="37984" refreshError="1"/>
      <sheetData sheetId="37985" refreshError="1"/>
      <sheetData sheetId="37986" refreshError="1"/>
      <sheetData sheetId="37987" refreshError="1"/>
      <sheetData sheetId="37988" refreshError="1"/>
      <sheetData sheetId="37989" refreshError="1"/>
      <sheetData sheetId="37990" refreshError="1"/>
      <sheetData sheetId="37991" refreshError="1"/>
      <sheetData sheetId="37992" refreshError="1"/>
      <sheetData sheetId="37993" refreshError="1"/>
      <sheetData sheetId="37994" refreshError="1"/>
      <sheetData sheetId="37995" refreshError="1"/>
      <sheetData sheetId="37996" refreshError="1"/>
      <sheetData sheetId="37997" refreshError="1"/>
      <sheetData sheetId="37998" refreshError="1"/>
      <sheetData sheetId="37999" refreshError="1"/>
      <sheetData sheetId="38000" refreshError="1"/>
      <sheetData sheetId="38001" refreshError="1"/>
      <sheetData sheetId="38002" refreshError="1"/>
      <sheetData sheetId="38003" refreshError="1"/>
      <sheetData sheetId="38004" refreshError="1"/>
      <sheetData sheetId="38005" refreshError="1"/>
      <sheetData sheetId="38006" refreshError="1"/>
      <sheetData sheetId="38007" refreshError="1"/>
      <sheetData sheetId="38008" refreshError="1"/>
      <sheetData sheetId="38009" refreshError="1"/>
      <sheetData sheetId="38010" refreshError="1"/>
      <sheetData sheetId="38011" refreshError="1"/>
      <sheetData sheetId="38012" refreshError="1"/>
      <sheetData sheetId="38013" refreshError="1"/>
      <sheetData sheetId="38014" refreshError="1"/>
      <sheetData sheetId="38015" refreshError="1"/>
      <sheetData sheetId="38016" refreshError="1"/>
      <sheetData sheetId="38017" refreshError="1"/>
      <sheetData sheetId="38018" refreshError="1"/>
      <sheetData sheetId="38019" refreshError="1"/>
      <sheetData sheetId="38020" refreshError="1"/>
      <sheetData sheetId="38021" refreshError="1"/>
      <sheetData sheetId="38022" refreshError="1"/>
      <sheetData sheetId="38023" refreshError="1"/>
      <sheetData sheetId="38024" refreshError="1"/>
      <sheetData sheetId="38025" refreshError="1"/>
      <sheetData sheetId="38026" refreshError="1"/>
      <sheetData sheetId="38027" refreshError="1"/>
      <sheetData sheetId="38028" refreshError="1"/>
      <sheetData sheetId="38029" refreshError="1"/>
      <sheetData sheetId="38030" refreshError="1"/>
      <sheetData sheetId="38031" refreshError="1"/>
      <sheetData sheetId="38032" refreshError="1"/>
      <sheetData sheetId="38033" refreshError="1"/>
      <sheetData sheetId="38034" refreshError="1"/>
      <sheetData sheetId="38035" refreshError="1"/>
      <sheetData sheetId="38036" refreshError="1"/>
      <sheetData sheetId="38037" refreshError="1"/>
      <sheetData sheetId="38038" refreshError="1"/>
      <sheetData sheetId="38039" refreshError="1"/>
      <sheetData sheetId="38040" refreshError="1"/>
      <sheetData sheetId="38041" refreshError="1"/>
      <sheetData sheetId="38042" refreshError="1"/>
      <sheetData sheetId="38043" refreshError="1"/>
      <sheetData sheetId="38044" refreshError="1"/>
      <sheetData sheetId="38045" refreshError="1"/>
      <sheetData sheetId="38046" refreshError="1"/>
      <sheetData sheetId="38047" refreshError="1"/>
      <sheetData sheetId="38048" refreshError="1"/>
      <sheetData sheetId="38049" refreshError="1"/>
      <sheetData sheetId="38050" refreshError="1"/>
      <sheetData sheetId="38051" refreshError="1"/>
      <sheetData sheetId="38052" refreshError="1"/>
      <sheetData sheetId="38053" refreshError="1"/>
      <sheetData sheetId="38054" refreshError="1"/>
      <sheetData sheetId="38055" refreshError="1"/>
      <sheetData sheetId="38056" refreshError="1"/>
      <sheetData sheetId="38057" refreshError="1"/>
      <sheetData sheetId="38058" refreshError="1"/>
      <sheetData sheetId="38059" refreshError="1"/>
      <sheetData sheetId="38060" refreshError="1"/>
      <sheetData sheetId="38061" refreshError="1"/>
      <sheetData sheetId="38062" refreshError="1"/>
      <sheetData sheetId="38063" refreshError="1"/>
      <sheetData sheetId="38064" refreshError="1"/>
      <sheetData sheetId="38065" refreshError="1"/>
      <sheetData sheetId="38066" refreshError="1"/>
      <sheetData sheetId="38067" refreshError="1"/>
      <sheetData sheetId="38068" refreshError="1"/>
      <sheetData sheetId="38069" refreshError="1"/>
      <sheetData sheetId="38070" refreshError="1"/>
      <sheetData sheetId="38071" refreshError="1"/>
      <sheetData sheetId="38072" refreshError="1"/>
      <sheetData sheetId="38073" refreshError="1"/>
      <sheetData sheetId="38074" refreshError="1"/>
      <sheetData sheetId="38075" refreshError="1"/>
      <sheetData sheetId="38076" refreshError="1"/>
      <sheetData sheetId="38077" refreshError="1"/>
      <sheetData sheetId="38078" refreshError="1"/>
      <sheetData sheetId="38079" refreshError="1"/>
      <sheetData sheetId="38080" refreshError="1"/>
      <sheetData sheetId="38081" refreshError="1"/>
      <sheetData sheetId="38082" refreshError="1"/>
      <sheetData sheetId="38083" refreshError="1"/>
      <sheetData sheetId="38084" refreshError="1"/>
      <sheetData sheetId="38085" refreshError="1"/>
      <sheetData sheetId="38086" refreshError="1"/>
      <sheetData sheetId="38087" refreshError="1"/>
      <sheetData sheetId="38088" refreshError="1"/>
      <sheetData sheetId="38089" refreshError="1"/>
      <sheetData sheetId="38090" refreshError="1"/>
      <sheetData sheetId="38091" refreshError="1"/>
      <sheetData sheetId="38092" refreshError="1"/>
      <sheetData sheetId="38093" refreshError="1"/>
      <sheetData sheetId="38094" refreshError="1"/>
      <sheetData sheetId="38095" refreshError="1"/>
      <sheetData sheetId="38096" refreshError="1"/>
      <sheetData sheetId="38097" refreshError="1"/>
      <sheetData sheetId="38098" refreshError="1"/>
      <sheetData sheetId="38099" refreshError="1"/>
      <sheetData sheetId="38100" refreshError="1"/>
      <sheetData sheetId="38101" refreshError="1"/>
      <sheetData sheetId="38102" refreshError="1"/>
      <sheetData sheetId="38103" refreshError="1"/>
      <sheetData sheetId="38104" refreshError="1"/>
      <sheetData sheetId="38105" refreshError="1"/>
      <sheetData sheetId="38106" refreshError="1"/>
      <sheetData sheetId="38107" refreshError="1"/>
      <sheetData sheetId="38108" refreshError="1"/>
      <sheetData sheetId="38109" refreshError="1"/>
      <sheetData sheetId="38110" refreshError="1"/>
      <sheetData sheetId="38111" refreshError="1"/>
      <sheetData sheetId="38112" refreshError="1"/>
      <sheetData sheetId="38113" refreshError="1"/>
      <sheetData sheetId="38114" refreshError="1"/>
      <sheetData sheetId="38115" refreshError="1"/>
      <sheetData sheetId="38116" refreshError="1"/>
      <sheetData sheetId="38117" refreshError="1"/>
      <sheetData sheetId="38118" refreshError="1"/>
      <sheetData sheetId="38119" refreshError="1"/>
      <sheetData sheetId="38120" refreshError="1"/>
      <sheetData sheetId="38121" refreshError="1"/>
      <sheetData sheetId="38122" refreshError="1"/>
      <sheetData sheetId="38123" refreshError="1"/>
      <sheetData sheetId="38124" refreshError="1"/>
      <sheetData sheetId="38125" refreshError="1"/>
      <sheetData sheetId="38126" refreshError="1"/>
      <sheetData sheetId="38127" refreshError="1"/>
      <sheetData sheetId="38128" refreshError="1"/>
      <sheetData sheetId="38129" refreshError="1"/>
      <sheetData sheetId="38130" refreshError="1"/>
      <sheetData sheetId="38131" refreshError="1"/>
      <sheetData sheetId="38132" refreshError="1"/>
      <sheetData sheetId="38133" refreshError="1"/>
      <sheetData sheetId="38134" refreshError="1"/>
      <sheetData sheetId="38135" refreshError="1"/>
      <sheetData sheetId="38136" refreshError="1"/>
      <sheetData sheetId="38137" refreshError="1"/>
      <sheetData sheetId="38138" refreshError="1"/>
      <sheetData sheetId="38139" refreshError="1"/>
      <sheetData sheetId="38140" refreshError="1"/>
      <sheetData sheetId="38141" refreshError="1"/>
      <sheetData sheetId="38142" refreshError="1"/>
      <sheetData sheetId="38143" refreshError="1"/>
      <sheetData sheetId="38144" refreshError="1"/>
      <sheetData sheetId="38145" refreshError="1"/>
      <sheetData sheetId="38146" refreshError="1"/>
      <sheetData sheetId="38147" refreshError="1"/>
      <sheetData sheetId="38148" refreshError="1"/>
      <sheetData sheetId="38149" refreshError="1"/>
      <sheetData sheetId="38150" refreshError="1"/>
      <sheetData sheetId="38151" refreshError="1"/>
      <sheetData sheetId="38152" refreshError="1"/>
      <sheetData sheetId="38153" refreshError="1"/>
      <sheetData sheetId="38154" refreshError="1"/>
      <sheetData sheetId="38155" refreshError="1"/>
      <sheetData sheetId="38156" refreshError="1"/>
      <sheetData sheetId="38157" refreshError="1"/>
      <sheetData sheetId="38158" refreshError="1"/>
      <sheetData sheetId="38159" refreshError="1"/>
      <sheetData sheetId="38160" refreshError="1"/>
      <sheetData sheetId="38161" refreshError="1"/>
      <sheetData sheetId="38162" refreshError="1"/>
      <sheetData sheetId="38163" refreshError="1"/>
      <sheetData sheetId="38164" refreshError="1"/>
      <sheetData sheetId="38165" refreshError="1"/>
      <sheetData sheetId="38166" refreshError="1"/>
      <sheetData sheetId="38167" refreshError="1"/>
      <sheetData sheetId="38168" refreshError="1"/>
      <sheetData sheetId="38169" refreshError="1"/>
      <sheetData sheetId="38170" refreshError="1"/>
      <sheetData sheetId="38171" refreshError="1"/>
      <sheetData sheetId="38172" refreshError="1"/>
      <sheetData sheetId="38173" refreshError="1"/>
      <sheetData sheetId="38174" refreshError="1"/>
      <sheetData sheetId="38175" refreshError="1"/>
      <sheetData sheetId="38176" refreshError="1"/>
      <sheetData sheetId="38177" refreshError="1"/>
      <sheetData sheetId="38178" refreshError="1"/>
      <sheetData sheetId="38179" refreshError="1"/>
      <sheetData sheetId="38180" refreshError="1"/>
      <sheetData sheetId="38181" refreshError="1"/>
      <sheetData sheetId="38182" refreshError="1"/>
      <sheetData sheetId="38183" refreshError="1"/>
      <sheetData sheetId="38184" refreshError="1"/>
      <sheetData sheetId="38185" refreshError="1"/>
      <sheetData sheetId="38186" refreshError="1"/>
      <sheetData sheetId="38187" refreshError="1"/>
      <sheetData sheetId="38188" refreshError="1"/>
      <sheetData sheetId="38189" refreshError="1"/>
      <sheetData sheetId="38190" refreshError="1"/>
      <sheetData sheetId="38191" refreshError="1"/>
      <sheetData sheetId="38192" refreshError="1"/>
      <sheetData sheetId="38193" refreshError="1"/>
      <sheetData sheetId="38194" refreshError="1"/>
      <sheetData sheetId="38195" refreshError="1"/>
      <sheetData sheetId="38196" refreshError="1"/>
      <sheetData sheetId="38197" refreshError="1"/>
      <sheetData sheetId="38198" refreshError="1"/>
      <sheetData sheetId="38199" refreshError="1"/>
      <sheetData sheetId="38200" refreshError="1"/>
      <sheetData sheetId="38201" refreshError="1"/>
      <sheetData sheetId="38202" refreshError="1"/>
      <sheetData sheetId="38203" refreshError="1"/>
      <sheetData sheetId="38204" refreshError="1"/>
      <sheetData sheetId="38205" refreshError="1"/>
      <sheetData sheetId="38206" refreshError="1"/>
      <sheetData sheetId="38207" refreshError="1"/>
      <sheetData sheetId="38208" refreshError="1"/>
      <sheetData sheetId="38209" refreshError="1"/>
      <sheetData sheetId="38210" refreshError="1"/>
      <sheetData sheetId="38211" refreshError="1"/>
      <sheetData sheetId="38212" refreshError="1"/>
      <sheetData sheetId="38213" refreshError="1"/>
      <sheetData sheetId="38214" refreshError="1"/>
      <sheetData sheetId="38215" refreshError="1"/>
      <sheetData sheetId="38216" refreshError="1"/>
      <sheetData sheetId="38217" refreshError="1"/>
      <sheetData sheetId="38218" refreshError="1"/>
      <sheetData sheetId="38219" refreshError="1"/>
      <sheetData sheetId="38220" refreshError="1"/>
      <sheetData sheetId="38221" refreshError="1"/>
      <sheetData sheetId="38222" refreshError="1"/>
      <sheetData sheetId="38223" refreshError="1"/>
      <sheetData sheetId="38224" refreshError="1"/>
      <sheetData sheetId="38225" refreshError="1"/>
      <sheetData sheetId="38226" refreshError="1"/>
      <sheetData sheetId="38227" refreshError="1"/>
      <sheetData sheetId="38228" refreshError="1"/>
      <sheetData sheetId="38229" refreshError="1"/>
      <sheetData sheetId="38230" refreshError="1"/>
      <sheetData sheetId="38231" refreshError="1"/>
      <sheetData sheetId="38232" refreshError="1"/>
      <sheetData sheetId="38233" refreshError="1"/>
      <sheetData sheetId="38234" refreshError="1"/>
      <sheetData sheetId="38235" refreshError="1"/>
      <sheetData sheetId="38236" refreshError="1"/>
      <sheetData sheetId="38237" refreshError="1"/>
      <sheetData sheetId="38238" refreshError="1"/>
      <sheetData sheetId="38239" refreshError="1"/>
      <sheetData sheetId="38240" refreshError="1"/>
      <sheetData sheetId="38241" refreshError="1"/>
      <sheetData sheetId="38242" refreshError="1"/>
      <sheetData sheetId="38243" refreshError="1"/>
      <sheetData sheetId="38244" refreshError="1"/>
      <sheetData sheetId="38245" refreshError="1"/>
      <sheetData sheetId="38246" refreshError="1"/>
      <sheetData sheetId="38247" refreshError="1"/>
      <sheetData sheetId="38248" refreshError="1"/>
      <sheetData sheetId="38249" refreshError="1"/>
      <sheetData sheetId="38250" refreshError="1"/>
      <sheetData sheetId="38251" refreshError="1"/>
      <sheetData sheetId="38252" refreshError="1"/>
      <sheetData sheetId="38253" refreshError="1"/>
      <sheetData sheetId="38254" refreshError="1"/>
      <sheetData sheetId="38255" refreshError="1"/>
      <sheetData sheetId="38256" refreshError="1"/>
      <sheetData sheetId="38257" refreshError="1"/>
      <sheetData sheetId="38258" refreshError="1"/>
      <sheetData sheetId="38259" refreshError="1"/>
      <sheetData sheetId="38260" refreshError="1"/>
      <sheetData sheetId="38261" refreshError="1"/>
      <sheetData sheetId="38262" refreshError="1"/>
      <sheetData sheetId="38263" refreshError="1"/>
      <sheetData sheetId="38264" refreshError="1"/>
      <sheetData sheetId="38265" refreshError="1"/>
      <sheetData sheetId="38266" refreshError="1"/>
      <sheetData sheetId="38267" refreshError="1"/>
      <sheetData sheetId="38268" refreshError="1"/>
      <sheetData sheetId="38269" refreshError="1"/>
      <sheetData sheetId="38270" refreshError="1"/>
      <sheetData sheetId="38271" refreshError="1"/>
      <sheetData sheetId="38272" refreshError="1"/>
      <sheetData sheetId="38273" refreshError="1"/>
      <sheetData sheetId="38274" refreshError="1"/>
      <sheetData sheetId="38275" refreshError="1"/>
      <sheetData sheetId="38276" refreshError="1"/>
      <sheetData sheetId="38277" refreshError="1"/>
      <sheetData sheetId="38278" refreshError="1"/>
      <sheetData sheetId="38279" refreshError="1"/>
      <sheetData sheetId="38280" refreshError="1"/>
      <sheetData sheetId="38281" refreshError="1"/>
      <sheetData sheetId="38282" refreshError="1"/>
      <sheetData sheetId="38283" refreshError="1"/>
      <sheetData sheetId="38284" refreshError="1"/>
      <sheetData sheetId="38285" refreshError="1"/>
      <sheetData sheetId="38286" refreshError="1"/>
      <sheetData sheetId="38287" refreshError="1"/>
      <sheetData sheetId="38288" refreshError="1"/>
      <sheetData sheetId="38289" refreshError="1"/>
      <sheetData sheetId="38290" refreshError="1"/>
      <sheetData sheetId="38291" refreshError="1"/>
      <sheetData sheetId="38292" refreshError="1"/>
      <sheetData sheetId="38293" refreshError="1"/>
      <sheetData sheetId="38294" refreshError="1"/>
      <sheetData sheetId="38295" refreshError="1"/>
      <sheetData sheetId="38296" refreshError="1"/>
      <sheetData sheetId="38297" refreshError="1"/>
      <sheetData sheetId="38298" refreshError="1"/>
      <sheetData sheetId="38299" refreshError="1"/>
      <sheetData sheetId="38300" refreshError="1"/>
      <sheetData sheetId="38301" refreshError="1"/>
      <sheetData sheetId="38302" refreshError="1"/>
      <sheetData sheetId="38303" refreshError="1"/>
      <sheetData sheetId="38304" refreshError="1"/>
      <sheetData sheetId="38305" refreshError="1"/>
      <sheetData sheetId="38306" refreshError="1"/>
      <sheetData sheetId="38307" refreshError="1"/>
      <sheetData sheetId="38308" refreshError="1"/>
      <sheetData sheetId="38309" refreshError="1"/>
      <sheetData sheetId="38310" refreshError="1"/>
      <sheetData sheetId="38311" refreshError="1"/>
      <sheetData sheetId="38312" refreshError="1"/>
      <sheetData sheetId="38313" refreshError="1"/>
      <sheetData sheetId="38314" refreshError="1"/>
      <sheetData sheetId="38315" refreshError="1"/>
      <sheetData sheetId="38316" refreshError="1"/>
      <sheetData sheetId="38317" refreshError="1"/>
      <sheetData sheetId="38318" refreshError="1"/>
      <sheetData sheetId="38319" refreshError="1"/>
      <sheetData sheetId="38320" refreshError="1"/>
      <sheetData sheetId="38321" refreshError="1"/>
      <sheetData sheetId="38322" refreshError="1"/>
      <sheetData sheetId="38323" refreshError="1"/>
      <sheetData sheetId="38324" refreshError="1"/>
      <sheetData sheetId="38325" refreshError="1"/>
      <sheetData sheetId="38326" refreshError="1"/>
      <sheetData sheetId="38327" refreshError="1"/>
      <sheetData sheetId="38328" refreshError="1"/>
      <sheetData sheetId="38329" refreshError="1"/>
      <sheetData sheetId="38330" refreshError="1"/>
      <sheetData sheetId="38331" refreshError="1"/>
      <sheetData sheetId="38332" refreshError="1"/>
      <sheetData sheetId="38333" refreshError="1"/>
      <sheetData sheetId="38334" refreshError="1"/>
      <sheetData sheetId="38335" refreshError="1"/>
      <sheetData sheetId="38336" refreshError="1"/>
      <sheetData sheetId="38337" refreshError="1"/>
      <sheetData sheetId="38338" refreshError="1"/>
      <sheetData sheetId="38339" refreshError="1"/>
      <sheetData sheetId="38340" refreshError="1"/>
      <sheetData sheetId="38341" refreshError="1"/>
      <sheetData sheetId="38342" refreshError="1"/>
      <sheetData sheetId="38343" refreshError="1"/>
      <sheetData sheetId="38344" refreshError="1"/>
      <sheetData sheetId="38345" refreshError="1"/>
      <sheetData sheetId="38346" refreshError="1"/>
      <sheetData sheetId="38347" refreshError="1"/>
      <sheetData sheetId="38348" refreshError="1"/>
      <sheetData sheetId="38349" refreshError="1"/>
      <sheetData sheetId="38350" refreshError="1"/>
      <sheetData sheetId="38351" refreshError="1"/>
      <sheetData sheetId="38352" refreshError="1"/>
      <sheetData sheetId="38353" refreshError="1"/>
      <sheetData sheetId="38354" refreshError="1"/>
      <sheetData sheetId="38355" refreshError="1"/>
      <sheetData sheetId="38356" refreshError="1"/>
      <sheetData sheetId="38357" refreshError="1"/>
      <sheetData sheetId="38358" refreshError="1"/>
      <sheetData sheetId="38359" refreshError="1"/>
      <sheetData sheetId="38360" refreshError="1"/>
      <sheetData sheetId="38361" refreshError="1"/>
      <sheetData sheetId="38362" refreshError="1"/>
      <sheetData sheetId="38363" refreshError="1"/>
      <sheetData sheetId="38364" refreshError="1"/>
      <sheetData sheetId="38365" refreshError="1"/>
      <sheetData sheetId="38366" refreshError="1"/>
      <sheetData sheetId="38367" refreshError="1"/>
      <sheetData sheetId="38368" refreshError="1"/>
      <sheetData sheetId="38369" refreshError="1"/>
      <sheetData sheetId="38370" refreshError="1"/>
      <sheetData sheetId="38371" refreshError="1"/>
      <sheetData sheetId="38372" refreshError="1"/>
      <sheetData sheetId="38373" refreshError="1"/>
      <sheetData sheetId="38374" refreshError="1"/>
      <sheetData sheetId="38375" refreshError="1"/>
      <sheetData sheetId="38376" refreshError="1"/>
      <sheetData sheetId="38377" refreshError="1"/>
      <sheetData sheetId="38378" refreshError="1"/>
      <sheetData sheetId="38379" refreshError="1"/>
      <sheetData sheetId="38380" refreshError="1"/>
      <sheetData sheetId="38381" refreshError="1"/>
      <sheetData sheetId="38382" refreshError="1"/>
      <sheetData sheetId="38383" refreshError="1"/>
      <sheetData sheetId="38384" refreshError="1"/>
      <sheetData sheetId="38385" refreshError="1"/>
      <sheetData sheetId="38386" refreshError="1"/>
      <sheetData sheetId="38387" refreshError="1"/>
      <sheetData sheetId="38388" refreshError="1"/>
      <sheetData sheetId="38389" refreshError="1"/>
      <sheetData sheetId="38390" refreshError="1"/>
      <sheetData sheetId="38391" refreshError="1"/>
      <sheetData sheetId="38392" refreshError="1"/>
      <sheetData sheetId="38393" refreshError="1"/>
      <sheetData sheetId="38394" refreshError="1"/>
      <sheetData sheetId="38395" refreshError="1"/>
      <sheetData sheetId="38396" refreshError="1"/>
      <sheetData sheetId="38397" refreshError="1"/>
      <sheetData sheetId="38398" refreshError="1"/>
      <sheetData sheetId="38399" refreshError="1"/>
      <sheetData sheetId="38400" refreshError="1"/>
      <sheetData sheetId="38401" refreshError="1"/>
      <sheetData sheetId="38402" refreshError="1"/>
      <sheetData sheetId="38403" refreshError="1"/>
      <sheetData sheetId="38404" refreshError="1"/>
      <sheetData sheetId="38405" refreshError="1"/>
      <sheetData sheetId="38406" refreshError="1"/>
      <sheetData sheetId="38407" refreshError="1"/>
      <sheetData sheetId="38408" refreshError="1"/>
      <sheetData sheetId="38409" refreshError="1"/>
      <sheetData sheetId="38410" refreshError="1"/>
      <sheetData sheetId="38411" refreshError="1"/>
      <sheetData sheetId="38412" refreshError="1"/>
      <sheetData sheetId="38413" refreshError="1"/>
      <sheetData sheetId="38414" refreshError="1"/>
      <sheetData sheetId="38415" refreshError="1"/>
      <sheetData sheetId="38416" refreshError="1"/>
      <sheetData sheetId="38417" refreshError="1"/>
      <sheetData sheetId="38418" refreshError="1"/>
      <sheetData sheetId="38419" refreshError="1"/>
      <sheetData sheetId="38420" refreshError="1"/>
      <sheetData sheetId="38421" refreshError="1"/>
      <sheetData sheetId="38422" refreshError="1"/>
      <sheetData sheetId="38423" refreshError="1"/>
      <sheetData sheetId="38424" refreshError="1"/>
      <sheetData sheetId="38425" refreshError="1"/>
      <sheetData sheetId="38426" refreshError="1"/>
      <sheetData sheetId="38427" refreshError="1"/>
      <sheetData sheetId="38428" refreshError="1"/>
      <sheetData sheetId="38429" refreshError="1"/>
      <sheetData sheetId="38430" refreshError="1"/>
      <sheetData sheetId="38431" refreshError="1"/>
      <sheetData sheetId="38432" refreshError="1"/>
      <sheetData sheetId="38433" refreshError="1"/>
      <sheetData sheetId="38434" refreshError="1"/>
      <sheetData sheetId="38435" refreshError="1"/>
      <sheetData sheetId="38436" refreshError="1"/>
      <sheetData sheetId="38437" refreshError="1"/>
      <sheetData sheetId="38438" refreshError="1"/>
      <sheetData sheetId="38439" refreshError="1"/>
      <sheetData sheetId="38440" refreshError="1"/>
      <sheetData sheetId="38441" refreshError="1"/>
      <sheetData sheetId="38442" refreshError="1"/>
      <sheetData sheetId="38443" refreshError="1"/>
      <sheetData sheetId="38444" refreshError="1"/>
      <sheetData sheetId="38445" refreshError="1"/>
      <sheetData sheetId="38446" refreshError="1"/>
      <sheetData sheetId="38447" refreshError="1"/>
      <sheetData sheetId="38448" refreshError="1"/>
      <sheetData sheetId="38449" refreshError="1"/>
      <sheetData sheetId="38450" refreshError="1"/>
      <sheetData sheetId="38451" refreshError="1"/>
      <sheetData sheetId="38452" refreshError="1"/>
      <sheetData sheetId="38453" refreshError="1"/>
      <sheetData sheetId="38454" refreshError="1"/>
      <sheetData sheetId="38455" refreshError="1"/>
      <sheetData sheetId="38456" refreshError="1"/>
      <sheetData sheetId="38457" refreshError="1"/>
      <sheetData sheetId="38458" refreshError="1"/>
      <sheetData sheetId="38459" refreshError="1"/>
      <sheetData sheetId="38460" refreshError="1"/>
      <sheetData sheetId="38461" refreshError="1"/>
      <sheetData sheetId="38462" refreshError="1"/>
      <sheetData sheetId="38463" refreshError="1"/>
      <sheetData sheetId="38464" refreshError="1"/>
      <sheetData sheetId="38465" refreshError="1"/>
      <sheetData sheetId="38466" refreshError="1"/>
      <sheetData sheetId="38467" refreshError="1"/>
      <sheetData sheetId="38468" refreshError="1"/>
      <sheetData sheetId="38469" refreshError="1"/>
      <sheetData sheetId="38470" refreshError="1"/>
      <sheetData sheetId="38471" refreshError="1"/>
      <sheetData sheetId="38472" refreshError="1"/>
      <sheetData sheetId="38473" refreshError="1"/>
      <sheetData sheetId="38474" refreshError="1"/>
      <sheetData sheetId="38475" refreshError="1"/>
      <sheetData sheetId="38476" refreshError="1"/>
      <sheetData sheetId="38477" refreshError="1"/>
      <sheetData sheetId="38478" refreshError="1"/>
      <sheetData sheetId="38479" refreshError="1"/>
      <sheetData sheetId="38480" refreshError="1"/>
      <sheetData sheetId="38481" refreshError="1"/>
      <sheetData sheetId="38482" refreshError="1"/>
      <sheetData sheetId="38483" refreshError="1"/>
      <sheetData sheetId="38484" refreshError="1"/>
      <sheetData sheetId="38485" refreshError="1"/>
      <sheetData sheetId="38486" refreshError="1"/>
      <sheetData sheetId="38487" refreshError="1"/>
      <sheetData sheetId="38488" refreshError="1"/>
      <sheetData sheetId="38489" refreshError="1"/>
      <sheetData sheetId="38490" refreshError="1"/>
      <sheetData sheetId="38491" refreshError="1"/>
      <sheetData sheetId="38492" refreshError="1"/>
      <sheetData sheetId="38493" refreshError="1"/>
      <sheetData sheetId="38494" refreshError="1"/>
      <sheetData sheetId="38495" refreshError="1"/>
      <sheetData sheetId="38496" refreshError="1"/>
      <sheetData sheetId="38497" refreshError="1"/>
      <sheetData sheetId="38498" refreshError="1"/>
      <sheetData sheetId="38499" refreshError="1"/>
      <sheetData sheetId="38500" refreshError="1"/>
      <sheetData sheetId="38501" refreshError="1"/>
      <sheetData sheetId="38502" refreshError="1"/>
      <sheetData sheetId="38503" refreshError="1"/>
      <sheetData sheetId="38504" refreshError="1"/>
      <sheetData sheetId="38505" refreshError="1"/>
      <sheetData sheetId="38506" refreshError="1"/>
      <sheetData sheetId="38507" refreshError="1"/>
      <sheetData sheetId="38508" refreshError="1"/>
      <sheetData sheetId="38509" refreshError="1"/>
      <sheetData sheetId="38510" refreshError="1"/>
      <sheetData sheetId="38511" refreshError="1"/>
      <sheetData sheetId="38512" refreshError="1"/>
      <sheetData sheetId="38513" refreshError="1"/>
      <sheetData sheetId="38514" refreshError="1"/>
      <sheetData sheetId="38515" refreshError="1"/>
      <sheetData sheetId="38516" refreshError="1"/>
      <sheetData sheetId="38517" refreshError="1"/>
      <sheetData sheetId="38518" refreshError="1"/>
      <sheetData sheetId="38519" refreshError="1"/>
      <sheetData sheetId="38520" refreshError="1"/>
      <sheetData sheetId="38521" refreshError="1"/>
      <sheetData sheetId="38522" refreshError="1"/>
      <sheetData sheetId="38523" refreshError="1"/>
      <sheetData sheetId="38524" refreshError="1"/>
      <sheetData sheetId="38525" refreshError="1"/>
      <sheetData sheetId="38526" refreshError="1"/>
      <sheetData sheetId="38527" refreshError="1"/>
      <sheetData sheetId="38528" refreshError="1"/>
      <sheetData sheetId="38529" refreshError="1"/>
      <sheetData sheetId="38530" refreshError="1"/>
      <sheetData sheetId="38531" refreshError="1"/>
      <sheetData sheetId="38532" refreshError="1"/>
      <sheetData sheetId="38533" refreshError="1"/>
      <sheetData sheetId="38534" refreshError="1"/>
      <sheetData sheetId="38535" refreshError="1"/>
      <sheetData sheetId="38536" refreshError="1"/>
      <sheetData sheetId="38537" refreshError="1"/>
      <sheetData sheetId="38538" refreshError="1"/>
      <sheetData sheetId="38539" refreshError="1"/>
      <sheetData sheetId="38540" refreshError="1"/>
      <sheetData sheetId="38541" refreshError="1"/>
      <sheetData sheetId="38542" refreshError="1"/>
      <sheetData sheetId="38543" refreshError="1"/>
      <sheetData sheetId="38544" refreshError="1"/>
      <sheetData sheetId="38545" refreshError="1"/>
      <sheetData sheetId="38546" refreshError="1"/>
      <sheetData sheetId="38547" refreshError="1"/>
      <sheetData sheetId="38548" refreshError="1"/>
      <sheetData sheetId="38549" refreshError="1"/>
      <sheetData sheetId="38550" refreshError="1"/>
      <sheetData sheetId="38551" refreshError="1"/>
      <sheetData sheetId="38552" refreshError="1"/>
      <sheetData sheetId="38553" refreshError="1"/>
      <sheetData sheetId="38554" refreshError="1"/>
      <sheetData sheetId="38555" refreshError="1"/>
      <sheetData sheetId="38556" refreshError="1"/>
      <sheetData sheetId="38557" refreshError="1"/>
      <sheetData sheetId="38558" refreshError="1"/>
      <sheetData sheetId="38559" refreshError="1"/>
      <sheetData sheetId="38560" refreshError="1"/>
      <sheetData sheetId="38561" refreshError="1"/>
      <sheetData sheetId="38562" refreshError="1"/>
      <sheetData sheetId="38563" refreshError="1"/>
      <sheetData sheetId="38564" refreshError="1"/>
      <sheetData sheetId="38565" refreshError="1"/>
      <sheetData sheetId="38566" refreshError="1"/>
      <sheetData sheetId="38567" refreshError="1"/>
      <sheetData sheetId="38568" refreshError="1"/>
      <sheetData sheetId="38569" refreshError="1"/>
      <sheetData sheetId="38570" refreshError="1"/>
      <sheetData sheetId="38571" refreshError="1"/>
      <sheetData sheetId="38572" refreshError="1"/>
      <sheetData sheetId="38573" refreshError="1"/>
      <sheetData sheetId="38574" refreshError="1"/>
      <sheetData sheetId="38575" refreshError="1"/>
      <sheetData sheetId="38576" refreshError="1"/>
      <sheetData sheetId="38577" refreshError="1"/>
      <sheetData sheetId="38578" refreshError="1"/>
      <sheetData sheetId="38579" refreshError="1"/>
      <sheetData sheetId="38580" refreshError="1"/>
      <sheetData sheetId="38581" refreshError="1"/>
      <sheetData sheetId="38582" refreshError="1"/>
      <sheetData sheetId="38583" refreshError="1"/>
      <sheetData sheetId="38584" refreshError="1"/>
      <sheetData sheetId="38585" refreshError="1"/>
      <sheetData sheetId="38586" refreshError="1"/>
      <sheetData sheetId="38587" refreshError="1"/>
      <sheetData sheetId="38588" refreshError="1"/>
      <sheetData sheetId="38589" refreshError="1"/>
      <sheetData sheetId="38590" refreshError="1"/>
      <sheetData sheetId="38591" refreshError="1"/>
      <sheetData sheetId="38592" refreshError="1"/>
      <sheetData sheetId="38593" refreshError="1"/>
      <sheetData sheetId="38594" refreshError="1"/>
      <sheetData sheetId="38595" refreshError="1"/>
      <sheetData sheetId="38596" refreshError="1"/>
      <sheetData sheetId="38597" refreshError="1"/>
      <sheetData sheetId="38598" refreshError="1"/>
      <sheetData sheetId="38599" refreshError="1"/>
      <sheetData sheetId="38600" refreshError="1"/>
      <sheetData sheetId="38601" refreshError="1"/>
      <sheetData sheetId="38602" refreshError="1"/>
      <sheetData sheetId="38603" refreshError="1"/>
      <sheetData sheetId="38604" refreshError="1"/>
      <sheetData sheetId="38605" refreshError="1"/>
      <sheetData sheetId="38606" refreshError="1"/>
      <sheetData sheetId="38607" refreshError="1"/>
      <sheetData sheetId="38608" refreshError="1"/>
      <sheetData sheetId="38609" refreshError="1"/>
      <sheetData sheetId="38610" refreshError="1"/>
      <sheetData sheetId="38611" refreshError="1"/>
      <sheetData sheetId="38612" refreshError="1"/>
      <sheetData sheetId="38613" refreshError="1"/>
      <sheetData sheetId="38614" refreshError="1"/>
      <sheetData sheetId="38615" refreshError="1"/>
      <sheetData sheetId="38616" refreshError="1"/>
      <sheetData sheetId="38617" refreshError="1"/>
      <sheetData sheetId="38618" refreshError="1"/>
      <sheetData sheetId="38619" refreshError="1"/>
      <sheetData sheetId="38620" refreshError="1"/>
      <sheetData sheetId="38621" refreshError="1"/>
      <sheetData sheetId="38622" refreshError="1"/>
      <sheetData sheetId="38623" refreshError="1"/>
      <sheetData sheetId="38624" refreshError="1"/>
      <sheetData sheetId="38625" refreshError="1"/>
      <sheetData sheetId="38626" refreshError="1"/>
      <sheetData sheetId="38627" refreshError="1"/>
      <sheetData sheetId="38628" refreshError="1"/>
      <sheetData sheetId="38629" refreshError="1"/>
      <sheetData sheetId="38630" refreshError="1"/>
      <sheetData sheetId="38631" refreshError="1"/>
      <sheetData sheetId="38632" refreshError="1"/>
      <sheetData sheetId="38633" refreshError="1"/>
      <sheetData sheetId="38634" refreshError="1"/>
      <sheetData sheetId="38635" refreshError="1"/>
      <sheetData sheetId="38636" refreshError="1"/>
      <sheetData sheetId="38637" refreshError="1"/>
      <sheetData sheetId="38638" refreshError="1"/>
      <sheetData sheetId="38639" refreshError="1"/>
      <sheetData sheetId="38640" refreshError="1"/>
      <sheetData sheetId="38641" refreshError="1"/>
      <sheetData sheetId="38642" refreshError="1"/>
      <sheetData sheetId="38643" refreshError="1"/>
      <sheetData sheetId="38644" refreshError="1"/>
      <sheetData sheetId="38645" refreshError="1"/>
      <sheetData sheetId="38646" refreshError="1"/>
      <sheetData sheetId="38647" refreshError="1"/>
      <sheetData sheetId="38648" refreshError="1"/>
      <sheetData sheetId="38649" refreshError="1"/>
      <sheetData sheetId="38650" refreshError="1"/>
      <sheetData sheetId="38651" refreshError="1"/>
      <sheetData sheetId="38652" refreshError="1"/>
      <sheetData sheetId="38653" refreshError="1"/>
      <sheetData sheetId="38654" refreshError="1"/>
      <sheetData sheetId="38655" refreshError="1"/>
      <sheetData sheetId="38656" refreshError="1"/>
      <sheetData sheetId="38657" refreshError="1"/>
      <sheetData sheetId="38658" refreshError="1"/>
      <sheetData sheetId="38659" refreshError="1"/>
      <sheetData sheetId="38660" refreshError="1"/>
      <sheetData sheetId="38661" refreshError="1"/>
      <sheetData sheetId="38662" refreshError="1"/>
      <sheetData sheetId="38663" refreshError="1"/>
      <sheetData sheetId="38664" refreshError="1"/>
      <sheetData sheetId="38665" refreshError="1"/>
      <sheetData sheetId="38666" refreshError="1"/>
      <sheetData sheetId="38667" refreshError="1"/>
      <sheetData sheetId="38668" refreshError="1"/>
      <sheetData sheetId="38669" refreshError="1"/>
      <sheetData sheetId="38670" refreshError="1"/>
      <sheetData sheetId="38671" refreshError="1"/>
      <sheetData sheetId="38672" refreshError="1"/>
      <sheetData sheetId="38673" refreshError="1"/>
      <sheetData sheetId="38674" refreshError="1"/>
      <sheetData sheetId="38675" refreshError="1"/>
      <sheetData sheetId="38676" refreshError="1"/>
      <sheetData sheetId="38677" refreshError="1"/>
      <sheetData sheetId="38678" refreshError="1"/>
      <sheetData sheetId="38679" refreshError="1"/>
      <sheetData sheetId="38680" refreshError="1"/>
      <sheetData sheetId="38681" refreshError="1"/>
      <sheetData sheetId="38682" refreshError="1"/>
      <sheetData sheetId="38683" refreshError="1"/>
      <sheetData sheetId="38684" refreshError="1"/>
      <sheetData sheetId="38685" refreshError="1"/>
      <sheetData sheetId="38686" refreshError="1"/>
      <sheetData sheetId="38687" refreshError="1"/>
      <sheetData sheetId="38688" refreshError="1"/>
      <sheetData sheetId="38689" refreshError="1"/>
      <sheetData sheetId="38690" refreshError="1"/>
      <sheetData sheetId="38691" refreshError="1"/>
      <sheetData sheetId="38692" refreshError="1"/>
      <sheetData sheetId="38693" refreshError="1"/>
      <sheetData sheetId="38694" refreshError="1"/>
      <sheetData sheetId="38695" refreshError="1"/>
      <sheetData sheetId="38696" refreshError="1"/>
      <sheetData sheetId="38697" refreshError="1"/>
      <sheetData sheetId="38698" refreshError="1"/>
      <sheetData sheetId="38699" refreshError="1"/>
      <sheetData sheetId="38700" refreshError="1"/>
      <sheetData sheetId="38701" refreshError="1"/>
      <sheetData sheetId="38702" refreshError="1"/>
      <sheetData sheetId="38703" refreshError="1"/>
      <sheetData sheetId="38704" refreshError="1"/>
      <sheetData sheetId="38705" refreshError="1"/>
      <sheetData sheetId="38706" refreshError="1"/>
      <sheetData sheetId="38707" refreshError="1"/>
      <sheetData sheetId="38708" refreshError="1"/>
      <sheetData sheetId="38709" refreshError="1"/>
      <sheetData sheetId="38710" refreshError="1"/>
      <sheetData sheetId="38711" refreshError="1"/>
      <sheetData sheetId="38712" refreshError="1"/>
      <sheetData sheetId="38713" refreshError="1"/>
      <sheetData sheetId="38714" refreshError="1"/>
      <sheetData sheetId="38715" refreshError="1"/>
      <sheetData sheetId="38716" refreshError="1"/>
      <sheetData sheetId="38717" refreshError="1"/>
      <sheetData sheetId="38718" refreshError="1"/>
      <sheetData sheetId="38719" refreshError="1"/>
      <sheetData sheetId="38720" refreshError="1"/>
      <sheetData sheetId="38721" refreshError="1"/>
      <sheetData sheetId="38722" refreshError="1"/>
      <sheetData sheetId="38723" refreshError="1"/>
      <sheetData sheetId="38724" refreshError="1"/>
      <sheetData sheetId="38725" refreshError="1"/>
      <sheetData sheetId="38726" refreshError="1"/>
      <sheetData sheetId="38727" refreshError="1"/>
      <sheetData sheetId="38728" refreshError="1"/>
      <sheetData sheetId="38729" refreshError="1"/>
      <sheetData sheetId="38730" refreshError="1"/>
      <sheetData sheetId="38731" refreshError="1"/>
      <sheetData sheetId="38732" refreshError="1"/>
      <sheetData sheetId="38733" refreshError="1"/>
      <sheetData sheetId="38734" refreshError="1"/>
      <sheetData sheetId="38735" refreshError="1"/>
      <sheetData sheetId="38736" refreshError="1"/>
      <sheetData sheetId="38737" refreshError="1"/>
      <sheetData sheetId="38738" refreshError="1"/>
      <sheetData sheetId="38739" refreshError="1"/>
      <sheetData sheetId="38740" refreshError="1"/>
      <sheetData sheetId="38741" refreshError="1"/>
      <sheetData sheetId="38742" refreshError="1"/>
      <sheetData sheetId="38743" refreshError="1"/>
      <sheetData sheetId="38744" refreshError="1"/>
      <sheetData sheetId="38745" refreshError="1"/>
      <sheetData sheetId="38746" refreshError="1"/>
      <sheetData sheetId="38747" refreshError="1"/>
      <sheetData sheetId="38748" refreshError="1"/>
      <sheetData sheetId="38749" refreshError="1"/>
      <sheetData sheetId="38750" refreshError="1"/>
      <sheetData sheetId="38751" refreshError="1"/>
      <sheetData sheetId="38752" refreshError="1"/>
      <sheetData sheetId="38753" refreshError="1"/>
      <sheetData sheetId="38754" refreshError="1"/>
      <sheetData sheetId="38755" refreshError="1"/>
      <sheetData sheetId="38756" refreshError="1"/>
      <sheetData sheetId="38757" refreshError="1"/>
      <sheetData sheetId="38758" refreshError="1"/>
      <sheetData sheetId="38759" refreshError="1"/>
      <sheetData sheetId="38760" refreshError="1"/>
      <sheetData sheetId="38761" refreshError="1"/>
      <sheetData sheetId="38762" refreshError="1"/>
      <sheetData sheetId="38763" refreshError="1"/>
      <sheetData sheetId="38764" refreshError="1"/>
      <sheetData sheetId="38765" refreshError="1"/>
      <sheetData sheetId="38766" refreshError="1"/>
      <sheetData sheetId="38767" refreshError="1"/>
      <sheetData sheetId="38768" refreshError="1"/>
      <sheetData sheetId="38769" refreshError="1"/>
      <sheetData sheetId="38770" refreshError="1"/>
      <sheetData sheetId="38771" refreshError="1"/>
      <sheetData sheetId="38772" refreshError="1"/>
      <sheetData sheetId="38773" refreshError="1"/>
      <sheetData sheetId="38774" refreshError="1"/>
      <sheetData sheetId="38775" refreshError="1"/>
      <sheetData sheetId="38776" refreshError="1"/>
      <sheetData sheetId="38777" refreshError="1"/>
      <sheetData sheetId="38778" refreshError="1"/>
      <sheetData sheetId="38779" refreshError="1"/>
      <sheetData sheetId="38780" refreshError="1"/>
      <sheetData sheetId="38781" refreshError="1"/>
      <sheetData sheetId="38782" refreshError="1"/>
      <sheetData sheetId="38783" refreshError="1"/>
      <sheetData sheetId="38784" refreshError="1"/>
      <sheetData sheetId="38785" refreshError="1"/>
      <sheetData sheetId="38786" refreshError="1"/>
      <sheetData sheetId="38787" refreshError="1"/>
      <sheetData sheetId="38788" refreshError="1"/>
      <sheetData sheetId="38789" refreshError="1"/>
      <sheetData sheetId="38790" refreshError="1"/>
      <sheetData sheetId="38791" refreshError="1"/>
      <sheetData sheetId="38792" refreshError="1"/>
      <sheetData sheetId="38793" refreshError="1"/>
      <sheetData sheetId="38794" refreshError="1"/>
      <sheetData sheetId="38795" refreshError="1"/>
      <sheetData sheetId="38796" refreshError="1"/>
      <sheetData sheetId="38797" refreshError="1"/>
      <sheetData sheetId="38798" refreshError="1"/>
      <sheetData sheetId="38799" refreshError="1"/>
      <sheetData sheetId="38800" refreshError="1"/>
      <sheetData sheetId="38801" refreshError="1"/>
      <sheetData sheetId="38802" refreshError="1"/>
      <sheetData sheetId="38803" refreshError="1"/>
      <sheetData sheetId="38804" refreshError="1"/>
      <sheetData sheetId="38805" refreshError="1"/>
      <sheetData sheetId="38806" refreshError="1"/>
      <sheetData sheetId="38807" refreshError="1"/>
      <sheetData sheetId="38808" refreshError="1"/>
      <sheetData sheetId="38809" refreshError="1"/>
      <sheetData sheetId="38810" refreshError="1"/>
      <sheetData sheetId="38811" refreshError="1"/>
      <sheetData sheetId="38812" refreshError="1"/>
      <sheetData sheetId="38813" refreshError="1"/>
      <sheetData sheetId="38814" refreshError="1"/>
      <sheetData sheetId="38815" refreshError="1"/>
      <sheetData sheetId="38816" refreshError="1"/>
      <sheetData sheetId="38817" refreshError="1"/>
      <sheetData sheetId="38818" refreshError="1"/>
      <sheetData sheetId="38819" refreshError="1"/>
      <sheetData sheetId="38820" refreshError="1"/>
      <sheetData sheetId="38821" refreshError="1"/>
      <sheetData sheetId="38822" refreshError="1"/>
      <sheetData sheetId="38823" refreshError="1"/>
      <sheetData sheetId="38824" refreshError="1"/>
      <sheetData sheetId="38825" refreshError="1"/>
      <sheetData sheetId="38826" refreshError="1"/>
      <sheetData sheetId="38827" refreshError="1"/>
      <sheetData sheetId="38828" refreshError="1"/>
      <sheetData sheetId="38829" refreshError="1"/>
      <sheetData sheetId="38830" refreshError="1"/>
      <sheetData sheetId="38831" refreshError="1"/>
      <sheetData sheetId="38832" refreshError="1"/>
      <sheetData sheetId="38833" refreshError="1"/>
      <sheetData sheetId="38834" refreshError="1"/>
      <sheetData sheetId="38835" refreshError="1"/>
      <sheetData sheetId="38836" refreshError="1"/>
      <sheetData sheetId="38837" refreshError="1"/>
      <sheetData sheetId="38838" refreshError="1"/>
      <sheetData sheetId="38839" refreshError="1"/>
      <sheetData sheetId="38840" refreshError="1"/>
      <sheetData sheetId="38841" refreshError="1"/>
      <sheetData sheetId="38842" refreshError="1"/>
      <sheetData sheetId="38843" refreshError="1"/>
      <sheetData sheetId="38844" refreshError="1"/>
      <sheetData sheetId="38845" refreshError="1"/>
      <sheetData sheetId="38846" refreshError="1"/>
      <sheetData sheetId="38847" refreshError="1"/>
      <sheetData sheetId="38848" refreshError="1"/>
      <sheetData sheetId="38849" refreshError="1"/>
      <sheetData sheetId="38850" refreshError="1"/>
      <sheetData sheetId="38851" refreshError="1"/>
      <sheetData sheetId="38852" refreshError="1"/>
      <sheetData sheetId="38853" refreshError="1"/>
      <sheetData sheetId="38854" refreshError="1"/>
      <sheetData sheetId="38855" refreshError="1"/>
      <sheetData sheetId="38856" refreshError="1"/>
      <sheetData sheetId="38857" refreshError="1"/>
      <sheetData sheetId="38858" refreshError="1"/>
      <sheetData sheetId="38859" refreshError="1"/>
      <sheetData sheetId="38860" refreshError="1"/>
      <sheetData sheetId="38861" refreshError="1"/>
      <sheetData sheetId="38862" refreshError="1"/>
      <sheetData sheetId="38863" refreshError="1"/>
      <sheetData sheetId="38864" refreshError="1"/>
      <sheetData sheetId="38865" refreshError="1"/>
      <sheetData sheetId="38866" refreshError="1"/>
      <sheetData sheetId="38867" refreshError="1"/>
      <sheetData sheetId="38868" refreshError="1"/>
      <sheetData sheetId="38869" refreshError="1"/>
      <sheetData sheetId="38870" refreshError="1"/>
      <sheetData sheetId="38871" refreshError="1"/>
      <sheetData sheetId="38872" refreshError="1"/>
      <sheetData sheetId="38873" refreshError="1"/>
      <sheetData sheetId="38874" refreshError="1"/>
      <sheetData sheetId="38875" refreshError="1"/>
      <sheetData sheetId="38876" refreshError="1"/>
      <sheetData sheetId="38877" refreshError="1"/>
      <sheetData sheetId="38878" refreshError="1"/>
      <sheetData sheetId="38879" refreshError="1"/>
      <sheetData sheetId="38880" refreshError="1"/>
      <sheetData sheetId="38881" refreshError="1"/>
      <sheetData sheetId="38882" refreshError="1"/>
      <sheetData sheetId="38883" refreshError="1"/>
      <sheetData sheetId="38884" refreshError="1"/>
      <sheetData sheetId="38885" refreshError="1"/>
      <sheetData sheetId="38886" refreshError="1"/>
      <sheetData sheetId="38887" refreshError="1"/>
      <sheetData sheetId="38888" refreshError="1"/>
      <sheetData sheetId="38889" refreshError="1"/>
      <sheetData sheetId="38890" refreshError="1"/>
      <sheetData sheetId="38891" refreshError="1"/>
      <sheetData sheetId="38892" refreshError="1"/>
      <sheetData sheetId="38893" refreshError="1"/>
      <sheetData sheetId="38894" refreshError="1"/>
      <sheetData sheetId="38895" refreshError="1"/>
      <sheetData sheetId="38896" refreshError="1"/>
      <sheetData sheetId="38897" refreshError="1"/>
      <sheetData sheetId="38898" refreshError="1"/>
      <sheetData sheetId="38899" refreshError="1"/>
      <sheetData sheetId="38900" refreshError="1"/>
      <sheetData sheetId="38901" refreshError="1"/>
      <sheetData sheetId="38902" refreshError="1"/>
      <sheetData sheetId="38903" refreshError="1"/>
      <sheetData sheetId="38904" refreshError="1"/>
      <sheetData sheetId="38905" refreshError="1"/>
      <sheetData sheetId="38906" refreshError="1"/>
      <sheetData sheetId="38907" refreshError="1"/>
      <sheetData sheetId="38908" refreshError="1"/>
      <sheetData sheetId="38909" refreshError="1"/>
      <sheetData sheetId="38910" refreshError="1"/>
      <sheetData sheetId="38911" refreshError="1"/>
      <sheetData sheetId="38912" refreshError="1"/>
      <sheetData sheetId="38913" refreshError="1"/>
      <sheetData sheetId="38914" refreshError="1"/>
      <sheetData sheetId="38915" refreshError="1"/>
      <sheetData sheetId="38916" refreshError="1"/>
      <sheetData sheetId="38917" refreshError="1"/>
      <sheetData sheetId="38918" refreshError="1"/>
      <sheetData sheetId="38919" refreshError="1"/>
      <sheetData sheetId="38920" refreshError="1"/>
      <sheetData sheetId="38921" refreshError="1"/>
      <sheetData sheetId="38922" refreshError="1"/>
      <sheetData sheetId="38923" refreshError="1"/>
      <sheetData sheetId="38924" refreshError="1"/>
      <sheetData sheetId="38925" refreshError="1"/>
      <sheetData sheetId="38926" refreshError="1"/>
      <sheetData sheetId="38927" refreshError="1"/>
      <sheetData sheetId="38928" refreshError="1"/>
      <sheetData sheetId="38929" refreshError="1"/>
      <sheetData sheetId="38930" refreshError="1"/>
      <sheetData sheetId="38931" refreshError="1"/>
      <sheetData sheetId="38932" refreshError="1"/>
      <sheetData sheetId="38933" refreshError="1"/>
      <sheetData sheetId="38934" refreshError="1"/>
      <sheetData sheetId="38935" refreshError="1"/>
      <sheetData sheetId="38936" refreshError="1"/>
      <sheetData sheetId="38937" refreshError="1"/>
      <sheetData sheetId="38938" refreshError="1"/>
      <sheetData sheetId="38939" refreshError="1"/>
      <sheetData sheetId="38940" refreshError="1"/>
      <sheetData sheetId="38941" refreshError="1"/>
      <sheetData sheetId="38942" refreshError="1"/>
      <sheetData sheetId="38943" refreshError="1"/>
      <sheetData sheetId="38944" refreshError="1"/>
      <sheetData sheetId="38945" refreshError="1"/>
      <sheetData sheetId="38946" refreshError="1"/>
      <sheetData sheetId="38947" refreshError="1"/>
      <sheetData sheetId="38948" refreshError="1"/>
      <sheetData sheetId="38949" refreshError="1"/>
      <sheetData sheetId="38950" refreshError="1"/>
      <sheetData sheetId="38951" refreshError="1"/>
      <sheetData sheetId="38952" refreshError="1"/>
      <sheetData sheetId="38953" refreshError="1"/>
      <sheetData sheetId="38954" refreshError="1"/>
      <sheetData sheetId="38955" refreshError="1"/>
      <sheetData sheetId="38956" refreshError="1"/>
      <sheetData sheetId="38957" refreshError="1"/>
      <sheetData sheetId="38958" refreshError="1"/>
      <sheetData sheetId="38959" refreshError="1"/>
      <sheetData sheetId="38960" refreshError="1"/>
      <sheetData sheetId="38961" refreshError="1"/>
      <sheetData sheetId="38962" refreshError="1"/>
      <sheetData sheetId="38963" refreshError="1"/>
      <sheetData sheetId="38964" refreshError="1"/>
      <sheetData sheetId="38965" refreshError="1"/>
      <sheetData sheetId="38966" refreshError="1"/>
      <sheetData sheetId="38967" refreshError="1"/>
      <sheetData sheetId="38968" refreshError="1"/>
      <sheetData sheetId="38969" refreshError="1"/>
      <sheetData sheetId="38970" refreshError="1"/>
      <sheetData sheetId="38971" refreshError="1"/>
      <sheetData sheetId="38972" refreshError="1"/>
      <sheetData sheetId="38973" refreshError="1"/>
      <sheetData sheetId="38974" refreshError="1"/>
      <sheetData sheetId="38975" refreshError="1"/>
      <sheetData sheetId="38976" refreshError="1"/>
      <sheetData sheetId="38977" refreshError="1"/>
      <sheetData sheetId="38978" refreshError="1"/>
      <sheetData sheetId="38979" refreshError="1"/>
      <sheetData sheetId="38980" refreshError="1"/>
      <sheetData sheetId="38981" refreshError="1"/>
      <sheetData sheetId="38982" refreshError="1"/>
      <sheetData sheetId="38983" refreshError="1"/>
      <sheetData sheetId="38984" refreshError="1"/>
      <sheetData sheetId="38985" refreshError="1"/>
      <sheetData sheetId="38986" refreshError="1"/>
      <sheetData sheetId="38987" refreshError="1"/>
      <sheetData sheetId="38988" refreshError="1"/>
      <sheetData sheetId="38989" refreshError="1"/>
      <sheetData sheetId="38990" refreshError="1"/>
      <sheetData sheetId="38991" refreshError="1"/>
      <sheetData sheetId="38992" refreshError="1"/>
      <sheetData sheetId="38993" refreshError="1"/>
      <sheetData sheetId="38994" refreshError="1"/>
      <sheetData sheetId="38995" refreshError="1"/>
      <sheetData sheetId="38996" refreshError="1"/>
      <sheetData sheetId="38997" refreshError="1"/>
      <sheetData sheetId="38998" refreshError="1"/>
      <sheetData sheetId="38999" refreshError="1"/>
      <sheetData sheetId="39000" refreshError="1"/>
      <sheetData sheetId="39001" refreshError="1"/>
      <sheetData sheetId="39002" refreshError="1"/>
      <sheetData sheetId="39003" refreshError="1"/>
      <sheetData sheetId="39004" refreshError="1"/>
      <sheetData sheetId="39005" refreshError="1"/>
      <sheetData sheetId="39006" refreshError="1"/>
      <sheetData sheetId="39007" refreshError="1"/>
      <sheetData sheetId="39008" refreshError="1"/>
      <sheetData sheetId="39009" refreshError="1"/>
      <sheetData sheetId="39010" refreshError="1"/>
      <sheetData sheetId="39011" refreshError="1"/>
      <sheetData sheetId="39012" refreshError="1"/>
      <sheetData sheetId="39013" refreshError="1"/>
      <sheetData sheetId="39014" refreshError="1"/>
      <sheetData sheetId="39015" refreshError="1"/>
      <sheetData sheetId="39016" refreshError="1"/>
      <sheetData sheetId="39017" refreshError="1"/>
      <sheetData sheetId="39018" refreshError="1"/>
      <sheetData sheetId="39019" refreshError="1"/>
      <sheetData sheetId="39020" refreshError="1"/>
      <sheetData sheetId="39021" refreshError="1"/>
      <sheetData sheetId="39022" refreshError="1"/>
      <sheetData sheetId="39023" refreshError="1"/>
      <sheetData sheetId="39024" refreshError="1"/>
      <sheetData sheetId="39025" refreshError="1"/>
      <sheetData sheetId="39026" refreshError="1"/>
      <sheetData sheetId="39027" refreshError="1"/>
      <sheetData sheetId="39028" refreshError="1"/>
      <sheetData sheetId="39029" refreshError="1"/>
      <sheetData sheetId="39030" refreshError="1"/>
      <sheetData sheetId="39031" refreshError="1"/>
      <sheetData sheetId="39032" refreshError="1"/>
      <sheetData sheetId="39033" refreshError="1"/>
      <sheetData sheetId="39034" refreshError="1"/>
      <sheetData sheetId="39035" refreshError="1"/>
      <sheetData sheetId="39036" refreshError="1"/>
      <sheetData sheetId="39037" refreshError="1"/>
      <sheetData sheetId="39038" refreshError="1"/>
      <sheetData sheetId="39039" refreshError="1"/>
      <sheetData sheetId="39040" refreshError="1"/>
      <sheetData sheetId="39041" refreshError="1"/>
      <sheetData sheetId="39042" refreshError="1"/>
      <sheetData sheetId="39043" refreshError="1"/>
      <sheetData sheetId="39044" refreshError="1"/>
      <sheetData sheetId="39045" refreshError="1"/>
      <sheetData sheetId="39046" refreshError="1"/>
      <sheetData sheetId="39047" refreshError="1"/>
      <sheetData sheetId="39048" refreshError="1"/>
      <sheetData sheetId="39049" refreshError="1"/>
      <sheetData sheetId="39050" refreshError="1"/>
      <sheetData sheetId="39051" refreshError="1"/>
      <sheetData sheetId="39052" refreshError="1"/>
      <sheetData sheetId="39053" refreshError="1"/>
      <sheetData sheetId="39054" refreshError="1"/>
      <sheetData sheetId="39055" refreshError="1"/>
      <sheetData sheetId="39056" refreshError="1"/>
      <sheetData sheetId="39057" refreshError="1"/>
      <sheetData sheetId="39058" refreshError="1"/>
      <sheetData sheetId="39059" refreshError="1"/>
      <sheetData sheetId="39060" refreshError="1"/>
      <sheetData sheetId="39061" refreshError="1"/>
      <sheetData sheetId="39062" refreshError="1"/>
      <sheetData sheetId="39063" refreshError="1"/>
      <sheetData sheetId="39064" refreshError="1"/>
      <sheetData sheetId="39065" refreshError="1"/>
      <sheetData sheetId="39066" refreshError="1"/>
      <sheetData sheetId="39067" refreshError="1"/>
      <sheetData sheetId="39068" refreshError="1"/>
      <sheetData sheetId="39069" refreshError="1"/>
      <sheetData sheetId="39070" refreshError="1"/>
      <sheetData sheetId="39071" refreshError="1"/>
      <sheetData sheetId="39072" refreshError="1"/>
      <sheetData sheetId="39073" refreshError="1"/>
      <sheetData sheetId="39074" refreshError="1"/>
      <sheetData sheetId="39075" refreshError="1"/>
      <sheetData sheetId="39076" refreshError="1"/>
      <sheetData sheetId="39077" refreshError="1"/>
      <sheetData sheetId="39078" refreshError="1"/>
      <sheetData sheetId="39079" refreshError="1"/>
      <sheetData sheetId="39080" refreshError="1"/>
      <sheetData sheetId="39081" refreshError="1"/>
      <sheetData sheetId="39082" refreshError="1"/>
      <sheetData sheetId="39083" refreshError="1"/>
      <sheetData sheetId="39084" refreshError="1"/>
      <sheetData sheetId="39085" refreshError="1"/>
      <sheetData sheetId="39086" refreshError="1"/>
      <sheetData sheetId="39087" refreshError="1"/>
      <sheetData sheetId="39088" refreshError="1"/>
      <sheetData sheetId="39089" refreshError="1"/>
      <sheetData sheetId="39090" refreshError="1"/>
      <sheetData sheetId="39091" refreshError="1"/>
      <sheetData sheetId="39092" refreshError="1"/>
      <sheetData sheetId="39093" refreshError="1"/>
      <sheetData sheetId="39094" refreshError="1"/>
      <sheetData sheetId="39095" refreshError="1"/>
      <sheetData sheetId="39096" refreshError="1"/>
      <sheetData sheetId="39097" refreshError="1"/>
      <sheetData sheetId="39098" refreshError="1"/>
      <sheetData sheetId="39099" refreshError="1"/>
      <sheetData sheetId="39100" refreshError="1"/>
      <sheetData sheetId="39101" refreshError="1"/>
      <sheetData sheetId="39102" refreshError="1"/>
      <sheetData sheetId="39103" refreshError="1"/>
      <sheetData sheetId="39104" refreshError="1"/>
      <sheetData sheetId="39105" refreshError="1"/>
      <sheetData sheetId="39106" refreshError="1"/>
      <sheetData sheetId="39107" refreshError="1"/>
      <sheetData sheetId="39108" refreshError="1"/>
      <sheetData sheetId="39109" refreshError="1"/>
      <sheetData sheetId="39110" refreshError="1"/>
      <sheetData sheetId="39111" refreshError="1"/>
      <sheetData sheetId="39112" refreshError="1"/>
      <sheetData sheetId="39113" refreshError="1"/>
      <sheetData sheetId="39114" refreshError="1"/>
      <sheetData sheetId="39115" refreshError="1"/>
      <sheetData sheetId="39116" refreshError="1"/>
      <sheetData sheetId="39117" refreshError="1"/>
      <sheetData sheetId="39118" refreshError="1"/>
      <sheetData sheetId="39119" refreshError="1"/>
      <sheetData sheetId="39120" refreshError="1"/>
      <sheetData sheetId="39121" refreshError="1"/>
      <sheetData sheetId="39122" refreshError="1"/>
      <sheetData sheetId="39123" refreshError="1"/>
      <sheetData sheetId="39124" refreshError="1"/>
      <sheetData sheetId="39125" refreshError="1"/>
      <sheetData sheetId="39126" refreshError="1"/>
      <sheetData sheetId="39127" refreshError="1"/>
      <sheetData sheetId="39128" refreshError="1"/>
      <sheetData sheetId="39129" refreshError="1"/>
      <sheetData sheetId="39130" refreshError="1"/>
      <sheetData sheetId="39131" refreshError="1"/>
      <sheetData sheetId="39132" refreshError="1"/>
      <sheetData sheetId="39133" refreshError="1"/>
      <sheetData sheetId="39134" refreshError="1"/>
      <sheetData sheetId="39135" refreshError="1"/>
      <sheetData sheetId="39136" refreshError="1"/>
      <sheetData sheetId="39137" refreshError="1"/>
      <sheetData sheetId="39138" refreshError="1"/>
      <sheetData sheetId="39139" refreshError="1"/>
      <sheetData sheetId="39140" refreshError="1"/>
      <sheetData sheetId="39141" refreshError="1"/>
      <sheetData sheetId="39142" refreshError="1"/>
      <sheetData sheetId="39143" refreshError="1"/>
      <sheetData sheetId="39144" refreshError="1"/>
      <sheetData sheetId="39145" refreshError="1"/>
      <sheetData sheetId="39146" refreshError="1"/>
      <sheetData sheetId="39147" refreshError="1"/>
      <sheetData sheetId="39148" refreshError="1"/>
      <sheetData sheetId="39149" refreshError="1"/>
      <sheetData sheetId="39150" refreshError="1"/>
      <sheetData sheetId="39151" refreshError="1"/>
      <sheetData sheetId="39152" refreshError="1"/>
      <sheetData sheetId="39153" refreshError="1"/>
      <sheetData sheetId="39154" refreshError="1"/>
      <sheetData sheetId="39155" refreshError="1"/>
      <sheetData sheetId="39156" refreshError="1"/>
      <sheetData sheetId="39157" refreshError="1"/>
      <sheetData sheetId="39158" refreshError="1"/>
      <sheetData sheetId="39159" refreshError="1"/>
      <sheetData sheetId="39160" refreshError="1"/>
      <sheetData sheetId="39161" refreshError="1"/>
      <sheetData sheetId="39162" refreshError="1"/>
      <sheetData sheetId="39163" refreshError="1"/>
      <sheetData sheetId="39164" refreshError="1"/>
      <sheetData sheetId="39165" refreshError="1"/>
      <sheetData sheetId="39166" refreshError="1"/>
      <sheetData sheetId="39167" refreshError="1"/>
      <sheetData sheetId="39168" refreshError="1"/>
      <sheetData sheetId="39169" refreshError="1"/>
      <sheetData sheetId="39170" refreshError="1"/>
      <sheetData sheetId="39171" refreshError="1"/>
      <sheetData sheetId="39172" refreshError="1"/>
      <sheetData sheetId="39173" refreshError="1"/>
      <sheetData sheetId="39174" refreshError="1"/>
      <sheetData sheetId="39175" refreshError="1"/>
      <sheetData sheetId="39176" refreshError="1"/>
      <sheetData sheetId="39177" refreshError="1"/>
      <sheetData sheetId="39178" refreshError="1"/>
      <sheetData sheetId="39179" refreshError="1"/>
      <sheetData sheetId="39180" refreshError="1"/>
      <sheetData sheetId="39181" refreshError="1"/>
      <sheetData sheetId="39182" refreshError="1"/>
      <sheetData sheetId="39183" refreshError="1"/>
      <sheetData sheetId="39184" refreshError="1"/>
      <sheetData sheetId="39185" refreshError="1"/>
      <sheetData sheetId="39186" refreshError="1"/>
      <sheetData sheetId="39187" refreshError="1"/>
      <sheetData sheetId="39188" refreshError="1"/>
      <sheetData sheetId="39189" refreshError="1"/>
      <sheetData sheetId="39190" refreshError="1"/>
      <sheetData sheetId="39191" refreshError="1"/>
      <sheetData sheetId="39192" refreshError="1"/>
      <sheetData sheetId="39193" refreshError="1"/>
      <sheetData sheetId="39194" refreshError="1"/>
      <sheetData sheetId="39195" refreshError="1"/>
      <sheetData sheetId="39196" refreshError="1"/>
      <sheetData sheetId="39197" refreshError="1"/>
      <sheetData sheetId="39198" refreshError="1"/>
      <sheetData sheetId="39199" refreshError="1"/>
      <sheetData sheetId="39200" refreshError="1"/>
      <sheetData sheetId="39201" refreshError="1"/>
      <sheetData sheetId="39202" refreshError="1"/>
      <sheetData sheetId="39203" refreshError="1"/>
      <sheetData sheetId="39204" refreshError="1"/>
      <sheetData sheetId="39205" refreshError="1"/>
      <sheetData sheetId="39206" refreshError="1"/>
      <sheetData sheetId="39207" refreshError="1"/>
      <sheetData sheetId="39208" refreshError="1"/>
      <sheetData sheetId="39209" refreshError="1"/>
      <sheetData sheetId="39210" refreshError="1"/>
      <sheetData sheetId="39211" refreshError="1"/>
      <sheetData sheetId="39212" refreshError="1"/>
      <sheetData sheetId="39213" refreshError="1"/>
      <sheetData sheetId="39214" refreshError="1"/>
      <sheetData sheetId="39215" refreshError="1"/>
      <sheetData sheetId="39216" refreshError="1"/>
      <sheetData sheetId="39217" refreshError="1"/>
      <sheetData sheetId="39218" refreshError="1"/>
      <sheetData sheetId="39219" refreshError="1"/>
      <sheetData sheetId="39220" refreshError="1"/>
      <sheetData sheetId="39221" refreshError="1"/>
      <sheetData sheetId="39222" refreshError="1"/>
      <sheetData sheetId="39223" refreshError="1"/>
      <sheetData sheetId="39224" refreshError="1"/>
      <sheetData sheetId="39225" refreshError="1"/>
      <sheetData sheetId="39226" refreshError="1"/>
      <sheetData sheetId="39227" refreshError="1"/>
      <sheetData sheetId="39228" refreshError="1"/>
      <sheetData sheetId="39229" refreshError="1"/>
      <sheetData sheetId="39230" refreshError="1"/>
      <sheetData sheetId="39231" refreshError="1"/>
      <sheetData sheetId="39232" refreshError="1"/>
      <sheetData sheetId="39233" refreshError="1"/>
      <sheetData sheetId="39234" refreshError="1"/>
      <sheetData sheetId="39235" refreshError="1"/>
      <sheetData sheetId="39236" refreshError="1"/>
      <sheetData sheetId="39237" refreshError="1"/>
      <sheetData sheetId="39238" refreshError="1"/>
      <sheetData sheetId="39239" refreshError="1"/>
      <sheetData sheetId="39240" refreshError="1"/>
      <sheetData sheetId="39241" refreshError="1"/>
      <sheetData sheetId="39242" refreshError="1"/>
      <sheetData sheetId="39243" refreshError="1"/>
      <sheetData sheetId="39244" refreshError="1"/>
      <sheetData sheetId="39245" refreshError="1"/>
      <sheetData sheetId="39246" refreshError="1"/>
      <sheetData sheetId="39247" refreshError="1"/>
      <sheetData sheetId="39248" refreshError="1"/>
      <sheetData sheetId="39249" refreshError="1"/>
      <sheetData sheetId="39250" refreshError="1"/>
      <sheetData sheetId="39251" refreshError="1"/>
      <sheetData sheetId="39252" refreshError="1"/>
      <sheetData sheetId="39253" refreshError="1"/>
      <sheetData sheetId="39254" refreshError="1"/>
      <sheetData sheetId="39255" refreshError="1"/>
      <sheetData sheetId="39256" refreshError="1"/>
      <sheetData sheetId="39257" refreshError="1"/>
      <sheetData sheetId="39258" refreshError="1"/>
      <sheetData sheetId="39259" refreshError="1"/>
      <sheetData sheetId="39260" refreshError="1"/>
      <sheetData sheetId="39261" refreshError="1"/>
      <sheetData sheetId="39262" refreshError="1"/>
      <sheetData sheetId="39263" refreshError="1"/>
      <sheetData sheetId="39264" refreshError="1"/>
      <sheetData sheetId="39265" refreshError="1"/>
      <sheetData sheetId="39266" refreshError="1"/>
      <sheetData sheetId="39267" refreshError="1"/>
      <sheetData sheetId="39268" refreshError="1"/>
      <sheetData sheetId="39269" refreshError="1"/>
      <sheetData sheetId="39270" refreshError="1"/>
      <sheetData sheetId="39271" refreshError="1"/>
      <sheetData sheetId="39272" refreshError="1"/>
      <sheetData sheetId="39273" refreshError="1"/>
      <sheetData sheetId="39274" refreshError="1"/>
      <sheetData sheetId="39275" refreshError="1"/>
      <sheetData sheetId="39276" refreshError="1"/>
      <sheetData sheetId="39277" refreshError="1"/>
      <sheetData sheetId="39278" refreshError="1"/>
      <sheetData sheetId="39279" refreshError="1"/>
      <sheetData sheetId="39280" refreshError="1"/>
      <sheetData sheetId="39281" refreshError="1"/>
      <sheetData sheetId="39282" refreshError="1"/>
      <sheetData sheetId="39283" refreshError="1"/>
      <sheetData sheetId="39284" refreshError="1"/>
      <sheetData sheetId="39285" refreshError="1"/>
      <sheetData sheetId="39286" refreshError="1"/>
      <sheetData sheetId="39287" refreshError="1"/>
      <sheetData sheetId="39288" refreshError="1"/>
      <sheetData sheetId="39289" refreshError="1"/>
      <sheetData sheetId="39290" refreshError="1"/>
      <sheetData sheetId="39291" refreshError="1"/>
      <sheetData sheetId="39292" refreshError="1"/>
      <sheetData sheetId="39293" refreshError="1"/>
      <sheetData sheetId="39294" refreshError="1"/>
      <sheetData sheetId="39295" refreshError="1"/>
      <sheetData sheetId="39296" refreshError="1"/>
      <sheetData sheetId="39297" refreshError="1"/>
      <sheetData sheetId="39298" refreshError="1"/>
      <sheetData sheetId="39299" refreshError="1"/>
      <sheetData sheetId="39300" refreshError="1"/>
      <sheetData sheetId="39301" refreshError="1"/>
      <sheetData sheetId="39302" refreshError="1"/>
      <sheetData sheetId="39303" refreshError="1"/>
      <sheetData sheetId="39304" refreshError="1"/>
      <sheetData sheetId="39305" refreshError="1"/>
      <sheetData sheetId="39306" refreshError="1"/>
      <sheetData sheetId="39307" refreshError="1"/>
      <sheetData sheetId="39308" refreshError="1"/>
      <sheetData sheetId="39309" refreshError="1"/>
      <sheetData sheetId="39310" refreshError="1"/>
      <sheetData sheetId="39311" refreshError="1"/>
      <sheetData sheetId="39312" refreshError="1"/>
      <sheetData sheetId="39313" refreshError="1"/>
      <sheetData sheetId="39314" refreshError="1"/>
      <sheetData sheetId="39315" refreshError="1"/>
      <sheetData sheetId="39316" refreshError="1"/>
      <sheetData sheetId="39317" refreshError="1"/>
      <sheetData sheetId="39318" refreshError="1"/>
      <sheetData sheetId="39319" refreshError="1"/>
      <sheetData sheetId="39320" refreshError="1"/>
      <sheetData sheetId="39321" refreshError="1"/>
      <sheetData sheetId="39322" refreshError="1"/>
      <sheetData sheetId="39323" refreshError="1"/>
      <sheetData sheetId="39324" refreshError="1"/>
      <sheetData sheetId="39325" refreshError="1"/>
      <sheetData sheetId="39326" refreshError="1"/>
      <sheetData sheetId="39327" refreshError="1"/>
      <sheetData sheetId="39328" refreshError="1"/>
      <sheetData sheetId="39329" refreshError="1"/>
      <sheetData sheetId="39330" refreshError="1"/>
      <sheetData sheetId="39331" refreshError="1"/>
      <sheetData sheetId="39332" refreshError="1"/>
      <sheetData sheetId="39333" refreshError="1"/>
      <sheetData sheetId="39334" refreshError="1"/>
      <sheetData sheetId="39335" refreshError="1"/>
      <sheetData sheetId="39336" refreshError="1"/>
      <sheetData sheetId="39337" refreshError="1"/>
      <sheetData sheetId="39338" refreshError="1"/>
      <sheetData sheetId="39339" refreshError="1"/>
      <sheetData sheetId="39340" refreshError="1"/>
      <sheetData sheetId="39341" refreshError="1"/>
      <sheetData sheetId="39342" refreshError="1"/>
      <sheetData sheetId="39343" refreshError="1"/>
      <sheetData sheetId="39344" refreshError="1"/>
      <sheetData sheetId="39345" refreshError="1"/>
      <sheetData sheetId="39346" refreshError="1"/>
      <sheetData sheetId="39347" refreshError="1"/>
      <sheetData sheetId="39348" refreshError="1"/>
      <sheetData sheetId="39349" refreshError="1"/>
      <sheetData sheetId="39350" refreshError="1"/>
      <sheetData sheetId="39351" refreshError="1"/>
      <sheetData sheetId="39352" refreshError="1"/>
      <sheetData sheetId="39353" refreshError="1"/>
      <sheetData sheetId="39354" refreshError="1"/>
      <sheetData sheetId="39355" refreshError="1"/>
      <sheetData sheetId="39356" refreshError="1"/>
      <sheetData sheetId="39357" refreshError="1"/>
      <sheetData sheetId="39358" refreshError="1"/>
      <sheetData sheetId="39359" refreshError="1"/>
      <sheetData sheetId="39360" refreshError="1"/>
      <sheetData sheetId="39361" refreshError="1"/>
      <sheetData sheetId="39362" refreshError="1"/>
      <sheetData sheetId="39363" refreshError="1"/>
      <sheetData sheetId="39364" refreshError="1"/>
      <sheetData sheetId="39365" refreshError="1"/>
      <sheetData sheetId="39366" refreshError="1"/>
      <sheetData sheetId="39367" refreshError="1"/>
      <sheetData sheetId="39368" refreshError="1"/>
      <sheetData sheetId="39369" refreshError="1"/>
      <sheetData sheetId="39370" refreshError="1"/>
      <sheetData sheetId="39371" refreshError="1"/>
      <sheetData sheetId="39372" refreshError="1"/>
      <sheetData sheetId="39373" refreshError="1"/>
      <sheetData sheetId="39374" refreshError="1"/>
      <sheetData sheetId="39375" refreshError="1"/>
      <sheetData sheetId="39376" refreshError="1"/>
      <sheetData sheetId="39377" refreshError="1"/>
      <sheetData sheetId="39378" refreshError="1"/>
      <sheetData sheetId="39379" refreshError="1"/>
      <sheetData sheetId="39380" refreshError="1"/>
      <sheetData sheetId="39381" refreshError="1"/>
      <sheetData sheetId="39382" refreshError="1"/>
      <sheetData sheetId="39383" refreshError="1"/>
      <sheetData sheetId="39384" refreshError="1"/>
      <sheetData sheetId="39385" refreshError="1"/>
      <sheetData sheetId="39386" refreshError="1"/>
      <sheetData sheetId="39387" refreshError="1"/>
      <sheetData sheetId="39388" refreshError="1"/>
      <sheetData sheetId="39389" refreshError="1"/>
      <sheetData sheetId="39390" refreshError="1"/>
      <sheetData sheetId="39391" refreshError="1"/>
      <sheetData sheetId="39392" refreshError="1"/>
      <sheetData sheetId="39393" refreshError="1"/>
      <sheetData sheetId="39394" refreshError="1"/>
      <sheetData sheetId="39395" refreshError="1"/>
      <sheetData sheetId="39396" refreshError="1"/>
      <sheetData sheetId="39397" refreshError="1"/>
      <sheetData sheetId="39398" refreshError="1"/>
      <sheetData sheetId="39399" refreshError="1"/>
      <sheetData sheetId="39400" refreshError="1"/>
      <sheetData sheetId="39401" refreshError="1"/>
      <sheetData sheetId="39402" refreshError="1"/>
      <sheetData sheetId="39403" refreshError="1"/>
      <sheetData sheetId="39404" refreshError="1"/>
      <sheetData sheetId="39405" refreshError="1"/>
      <sheetData sheetId="39406" refreshError="1"/>
      <sheetData sheetId="39407" refreshError="1"/>
      <sheetData sheetId="39408" refreshError="1"/>
      <sheetData sheetId="39409" refreshError="1"/>
      <sheetData sheetId="39410" refreshError="1"/>
      <sheetData sheetId="39411" refreshError="1"/>
      <sheetData sheetId="39412" refreshError="1"/>
      <sheetData sheetId="39413" refreshError="1"/>
      <sheetData sheetId="39414" refreshError="1"/>
      <sheetData sheetId="39415" refreshError="1"/>
      <sheetData sheetId="39416" refreshError="1"/>
      <sheetData sheetId="39417" refreshError="1"/>
      <sheetData sheetId="39418" refreshError="1"/>
      <sheetData sheetId="39419" refreshError="1"/>
      <sheetData sheetId="39420" refreshError="1"/>
      <sheetData sheetId="39421" refreshError="1"/>
      <sheetData sheetId="39422" refreshError="1"/>
      <sheetData sheetId="39423" refreshError="1"/>
      <sheetData sheetId="39424" refreshError="1"/>
      <sheetData sheetId="39425" refreshError="1"/>
      <sheetData sheetId="39426" refreshError="1"/>
      <sheetData sheetId="39427" refreshError="1"/>
      <sheetData sheetId="39428" refreshError="1"/>
      <sheetData sheetId="39429" refreshError="1"/>
      <sheetData sheetId="39430" refreshError="1"/>
      <sheetData sheetId="39431" refreshError="1"/>
      <sheetData sheetId="39432" refreshError="1"/>
      <sheetData sheetId="39433" refreshError="1"/>
      <sheetData sheetId="39434" refreshError="1"/>
      <sheetData sheetId="39435" refreshError="1"/>
      <sheetData sheetId="39436" refreshError="1"/>
      <sheetData sheetId="39437" refreshError="1"/>
      <sheetData sheetId="39438" refreshError="1"/>
      <sheetData sheetId="39439" refreshError="1"/>
      <sheetData sheetId="39440" refreshError="1"/>
      <sheetData sheetId="39441" refreshError="1"/>
      <sheetData sheetId="39442" refreshError="1"/>
      <sheetData sheetId="39443" refreshError="1"/>
      <sheetData sheetId="39444" refreshError="1"/>
      <sheetData sheetId="39445" refreshError="1"/>
      <sheetData sheetId="39446" refreshError="1"/>
      <sheetData sheetId="39447" refreshError="1"/>
      <sheetData sheetId="39448" refreshError="1"/>
      <sheetData sheetId="39449" refreshError="1"/>
      <sheetData sheetId="39450" refreshError="1"/>
      <sheetData sheetId="39451" refreshError="1"/>
      <sheetData sheetId="39452" refreshError="1"/>
      <sheetData sheetId="39453" refreshError="1"/>
      <sheetData sheetId="39454" refreshError="1"/>
      <sheetData sheetId="39455" refreshError="1"/>
      <sheetData sheetId="39456" refreshError="1"/>
      <sheetData sheetId="39457" refreshError="1"/>
      <sheetData sheetId="39458" refreshError="1"/>
      <sheetData sheetId="39459" refreshError="1"/>
      <sheetData sheetId="39460" refreshError="1"/>
      <sheetData sheetId="39461" refreshError="1"/>
      <sheetData sheetId="39462" refreshError="1"/>
      <sheetData sheetId="39463" refreshError="1"/>
      <sheetData sheetId="39464" refreshError="1"/>
      <sheetData sheetId="39465" refreshError="1"/>
      <sheetData sheetId="39466" refreshError="1"/>
      <sheetData sheetId="39467" refreshError="1"/>
      <sheetData sheetId="39468" refreshError="1"/>
      <sheetData sheetId="39469" refreshError="1"/>
      <sheetData sheetId="39470" refreshError="1"/>
      <sheetData sheetId="39471" refreshError="1"/>
      <sheetData sheetId="39472" refreshError="1"/>
      <sheetData sheetId="39473" refreshError="1"/>
      <sheetData sheetId="39474" refreshError="1"/>
      <sheetData sheetId="39475" refreshError="1"/>
      <sheetData sheetId="39476" refreshError="1"/>
      <sheetData sheetId="39477" refreshError="1"/>
      <sheetData sheetId="39478" refreshError="1"/>
      <sheetData sheetId="39479" refreshError="1"/>
      <sheetData sheetId="39480" refreshError="1"/>
      <sheetData sheetId="39481" refreshError="1"/>
      <sheetData sheetId="39482" refreshError="1"/>
      <sheetData sheetId="39483" refreshError="1"/>
      <sheetData sheetId="39484" refreshError="1"/>
      <sheetData sheetId="39485" refreshError="1"/>
      <sheetData sheetId="39486" refreshError="1"/>
      <sheetData sheetId="39487" refreshError="1"/>
      <sheetData sheetId="39488" refreshError="1"/>
      <sheetData sheetId="39489" refreshError="1"/>
      <sheetData sheetId="39490" refreshError="1"/>
      <sheetData sheetId="39491" refreshError="1"/>
      <sheetData sheetId="39492" refreshError="1"/>
      <sheetData sheetId="39493" refreshError="1"/>
      <sheetData sheetId="39494" refreshError="1"/>
      <sheetData sheetId="39495" refreshError="1"/>
      <sheetData sheetId="39496" refreshError="1"/>
      <sheetData sheetId="39497" refreshError="1"/>
      <sheetData sheetId="39498" refreshError="1"/>
      <sheetData sheetId="39499" refreshError="1"/>
      <sheetData sheetId="39500" refreshError="1"/>
      <sheetData sheetId="39501" refreshError="1"/>
      <sheetData sheetId="39502" refreshError="1"/>
      <sheetData sheetId="39503" refreshError="1"/>
      <sheetData sheetId="39504" refreshError="1"/>
      <sheetData sheetId="39505" refreshError="1"/>
      <sheetData sheetId="39506" refreshError="1"/>
      <sheetData sheetId="39507" refreshError="1"/>
      <sheetData sheetId="39508" refreshError="1"/>
      <sheetData sheetId="39509" refreshError="1"/>
      <sheetData sheetId="39510" refreshError="1"/>
      <sheetData sheetId="39511" refreshError="1"/>
      <sheetData sheetId="39512" refreshError="1"/>
      <sheetData sheetId="39513" refreshError="1"/>
      <sheetData sheetId="39514" refreshError="1"/>
      <sheetData sheetId="39515" refreshError="1"/>
      <sheetData sheetId="39516" refreshError="1"/>
      <sheetData sheetId="39517" refreshError="1"/>
      <sheetData sheetId="39518" refreshError="1"/>
      <sheetData sheetId="39519" refreshError="1"/>
      <sheetData sheetId="39520" refreshError="1"/>
      <sheetData sheetId="39521" refreshError="1"/>
      <sheetData sheetId="39522" refreshError="1"/>
      <sheetData sheetId="39523" refreshError="1"/>
      <sheetData sheetId="39524" refreshError="1"/>
      <sheetData sheetId="39525" refreshError="1"/>
      <sheetData sheetId="39526" refreshError="1"/>
      <sheetData sheetId="39527" refreshError="1"/>
      <sheetData sheetId="39528" refreshError="1"/>
      <sheetData sheetId="39529" refreshError="1"/>
      <sheetData sheetId="39530" refreshError="1"/>
      <sheetData sheetId="39531" refreshError="1"/>
      <sheetData sheetId="39532" refreshError="1"/>
      <sheetData sheetId="39533" refreshError="1"/>
      <sheetData sheetId="39534" refreshError="1"/>
      <sheetData sheetId="39535" refreshError="1"/>
      <sheetData sheetId="39536" refreshError="1"/>
      <sheetData sheetId="39537" refreshError="1"/>
      <sheetData sheetId="39538" refreshError="1"/>
      <sheetData sheetId="39539" refreshError="1"/>
      <sheetData sheetId="39540" refreshError="1"/>
      <sheetData sheetId="39541" refreshError="1"/>
      <sheetData sheetId="39542" refreshError="1"/>
      <sheetData sheetId="39543" refreshError="1"/>
      <sheetData sheetId="39544" refreshError="1"/>
      <sheetData sheetId="39545" refreshError="1"/>
      <sheetData sheetId="39546" refreshError="1"/>
      <sheetData sheetId="39547" refreshError="1"/>
      <sheetData sheetId="39548" refreshError="1"/>
      <sheetData sheetId="39549" refreshError="1"/>
      <sheetData sheetId="39550" refreshError="1"/>
      <sheetData sheetId="39551" refreshError="1"/>
      <sheetData sheetId="39552" refreshError="1"/>
      <sheetData sheetId="39553" refreshError="1"/>
      <sheetData sheetId="39554" refreshError="1"/>
      <sheetData sheetId="39555" refreshError="1"/>
      <sheetData sheetId="39556" refreshError="1"/>
      <sheetData sheetId="39557" refreshError="1"/>
      <sheetData sheetId="39558" refreshError="1"/>
      <sheetData sheetId="39559" refreshError="1"/>
      <sheetData sheetId="39560" refreshError="1"/>
      <sheetData sheetId="39561" refreshError="1"/>
      <sheetData sheetId="39562" refreshError="1"/>
      <sheetData sheetId="39563" refreshError="1"/>
      <sheetData sheetId="39564" refreshError="1"/>
      <sheetData sheetId="39565" refreshError="1"/>
      <sheetData sheetId="39566" refreshError="1"/>
      <sheetData sheetId="39567" refreshError="1"/>
      <sheetData sheetId="39568" refreshError="1"/>
      <sheetData sheetId="39569" refreshError="1"/>
      <sheetData sheetId="39570" refreshError="1"/>
      <sheetData sheetId="39571" refreshError="1"/>
      <sheetData sheetId="39572" refreshError="1"/>
      <sheetData sheetId="39573" refreshError="1"/>
      <sheetData sheetId="39574" refreshError="1"/>
      <sheetData sheetId="39575" refreshError="1"/>
      <sheetData sheetId="39576" refreshError="1"/>
      <sheetData sheetId="39577" refreshError="1"/>
      <sheetData sheetId="39578" refreshError="1"/>
      <sheetData sheetId="39579" refreshError="1"/>
      <sheetData sheetId="39580" refreshError="1"/>
      <sheetData sheetId="39581" refreshError="1"/>
      <sheetData sheetId="39582" refreshError="1"/>
      <sheetData sheetId="39583" refreshError="1"/>
      <sheetData sheetId="39584" refreshError="1"/>
      <sheetData sheetId="39585" refreshError="1"/>
      <sheetData sheetId="39586" refreshError="1"/>
      <sheetData sheetId="39587" refreshError="1"/>
      <sheetData sheetId="39588" refreshError="1"/>
      <sheetData sheetId="39589" refreshError="1"/>
      <sheetData sheetId="39590" refreshError="1"/>
      <sheetData sheetId="39591" refreshError="1"/>
      <sheetData sheetId="39592" refreshError="1"/>
      <sheetData sheetId="39593" refreshError="1"/>
      <sheetData sheetId="39594" refreshError="1"/>
      <sheetData sheetId="39595" refreshError="1"/>
      <sheetData sheetId="39596" refreshError="1"/>
      <sheetData sheetId="39597" refreshError="1"/>
      <sheetData sheetId="39598" refreshError="1"/>
      <sheetData sheetId="39599" refreshError="1"/>
      <sheetData sheetId="39600" refreshError="1"/>
      <sheetData sheetId="39601" refreshError="1"/>
      <sheetData sheetId="39602" refreshError="1"/>
      <sheetData sheetId="39603" refreshError="1"/>
      <sheetData sheetId="39604" refreshError="1"/>
      <sheetData sheetId="39605" refreshError="1"/>
      <sheetData sheetId="39606" refreshError="1"/>
      <sheetData sheetId="39607" refreshError="1"/>
      <sheetData sheetId="39608" refreshError="1"/>
      <sheetData sheetId="39609" refreshError="1"/>
      <sheetData sheetId="39610" refreshError="1"/>
      <sheetData sheetId="39611" refreshError="1"/>
      <sheetData sheetId="39612" refreshError="1"/>
      <sheetData sheetId="39613" refreshError="1"/>
      <sheetData sheetId="39614" refreshError="1"/>
      <sheetData sheetId="39615" refreshError="1"/>
      <sheetData sheetId="39616" refreshError="1"/>
      <sheetData sheetId="39617" refreshError="1"/>
      <sheetData sheetId="39618" refreshError="1"/>
      <sheetData sheetId="39619" refreshError="1"/>
      <sheetData sheetId="39620" refreshError="1"/>
      <sheetData sheetId="39621" refreshError="1"/>
      <sheetData sheetId="39622" refreshError="1"/>
      <sheetData sheetId="39623" refreshError="1"/>
      <sheetData sheetId="39624" refreshError="1"/>
      <sheetData sheetId="39625" refreshError="1"/>
      <sheetData sheetId="39626" refreshError="1"/>
      <sheetData sheetId="39627" refreshError="1"/>
      <sheetData sheetId="39628" refreshError="1"/>
      <sheetData sheetId="39629" refreshError="1"/>
      <sheetData sheetId="39630" refreshError="1"/>
      <sheetData sheetId="39631" refreshError="1"/>
      <sheetData sheetId="39632" refreshError="1"/>
      <sheetData sheetId="39633" refreshError="1"/>
      <sheetData sheetId="39634" refreshError="1"/>
      <sheetData sheetId="39635" refreshError="1"/>
      <sheetData sheetId="39636" refreshError="1"/>
      <sheetData sheetId="39637" refreshError="1"/>
      <sheetData sheetId="39638" refreshError="1"/>
      <sheetData sheetId="39639" refreshError="1"/>
      <sheetData sheetId="39640" refreshError="1"/>
      <sheetData sheetId="39641" refreshError="1"/>
      <sheetData sheetId="39642" refreshError="1"/>
      <sheetData sheetId="39643" refreshError="1"/>
      <sheetData sheetId="39644" refreshError="1"/>
      <sheetData sheetId="39645" refreshError="1"/>
      <sheetData sheetId="39646" refreshError="1"/>
      <sheetData sheetId="39647" refreshError="1"/>
      <sheetData sheetId="39648" refreshError="1"/>
      <sheetData sheetId="39649" refreshError="1"/>
      <sheetData sheetId="39650" refreshError="1"/>
      <sheetData sheetId="39651" refreshError="1"/>
      <sheetData sheetId="39652" refreshError="1"/>
      <sheetData sheetId="39653" refreshError="1"/>
      <sheetData sheetId="39654" refreshError="1"/>
      <sheetData sheetId="39655" refreshError="1"/>
      <sheetData sheetId="39656" refreshError="1"/>
      <sheetData sheetId="39657" refreshError="1"/>
      <sheetData sheetId="39658" refreshError="1"/>
      <sheetData sheetId="39659" refreshError="1"/>
      <sheetData sheetId="39660" refreshError="1"/>
      <sheetData sheetId="39661" refreshError="1"/>
      <sheetData sheetId="39662" refreshError="1"/>
      <sheetData sheetId="39663" refreshError="1"/>
      <sheetData sheetId="39664" refreshError="1"/>
      <sheetData sheetId="39665" refreshError="1"/>
      <sheetData sheetId="39666" refreshError="1"/>
      <sheetData sheetId="39667" refreshError="1"/>
      <sheetData sheetId="39668" refreshError="1"/>
      <sheetData sheetId="39669" refreshError="1"/>
      <sheetData sheetId="39670" refreshError="1"/>
      <sheetData sheetId="39671" refreshError="1"/>
      <sheetData sheetId="39672" refreshError="1"/>
      <sheetData sheetId="39673" refreshError="1"/>
      <sheetData sheetId="39674" refreshError="1"/>
      <sheetData sheetId="39675" refreshError="1"/>
      <sheetData sheetId="39676" refreshError="1"/>
      <sheetData sheetId="39677" refreshError="1"/>
      <sheetData sheetId="39678" refreshError="1"/>
      <sheetData sheetId="39679" refreshError="1"/>
      <sheetData sheetId="39680" refreshError="1"/>
      <sheetData sheetId="39681" refreshError="1"/>
      <sheetData sheetId="39682" refreshError="1"/>
      <sheetData sheetId="39683" refreshError="1"/>
      <sheetData sheetId="39684" refreshError="1"/>
      <sheetData sheetId="39685" refreshError="1"/>
      <sheetData sheetId="39686" refreshError="1"/>
      <sheetData sheetId="39687" refreshError="1"/>
      <sheetData sheetId="39688" refreshError="1"/>
      <sheetData sheetId="39689" refreshError="1"/>
      <sheetData sheetId="39690" refreshError="1"/>
      <sheetData sheetId="39691" refreshError="1"/>
      <sheetData sheetId="39692" refreshError="1"/>
      <sheetData sheetId="39693" refreshError="1"/>
      <sheetData sheetId="39694" refreshError="1"/>
      <sheetData sheetId="39695" refreshError="1"/>
      <sheetData sheetId="39696" refreshError="1"/>
      <sheetData sheetId="39697" refreshError="1"/>
      <sheetData sheetId="39698" refreshError="1"/>
      <sheetData sheetId="39699" refreshError="1"/>
      <sheetData sheetId="39700" refreshError="1"/>
      <sheetData sheetId="39701" refreshError="1"/>
      <sheetData sheetId="39702" refreshError="1"/>
      <sheetData sheetId="39703" refreshError="1"/>
      <sheetData sheetId="39704" refreshError="1"/>
      <sheetData sheetId="39705" refreshError="1"/>
      <sheetData sheetId="39706" refreshError="1"/>
      <sheetData sheetId="39707" refreshError="1"/>
      <sheetData sheetId="39708" refreshError="1"/>
      <sheetData sheetId="39709" refreshError="1"/>
      <sheetData sheetId="39710" refreshError="1"/>
      <sheetData sheetId="39711" refreshError="1"/>
      <sheetData sheetId="39712" refreshError="1"/>
      <sheetData sheetId="39713" refreshError="1"/>
      <sheetData sheetId="39714" refreshError="1"/>
      <sheetData sheetId="39715" refreshError="1"/>
      <sheetData sheetId="39716" refreshError="1"/>
      <sheetData sheetId="39717" refreshError="1"/>
      <sheetData sheetId="39718" refreshError="1"/>
      <sheetData sheetId="39719" refreshError="1"/>
      <sheetData sheetId="39720" refreshError="1"/>
      <sheetData sheetId="39721" refreshError="1"/>
      <sheetData sheetId="39722" refreshError="1"/>
      <sheetData sheetId="39723" refreshError="1"/>
      <sheetData sheetId="39724" refreshError="1"/>
      <sheetData sheetId="39725" refreshError="1"/>
      <sheetData sheetId="39726" refreshError="1"/>
      <sheetData sheetId="39727" refreshError="1"/>
      <sheetData sheetId="39728" refreshError="1"/>
      <sheetData sheetId="39729" refreshError="1"/>
      <sheetData sheetId="39730" refreshError="1"/>
      <sheetData sheetId="39731" refreshError="1"/>
      <sheetData sheetId="39732" refreshError="1"/>
      <sheetData sheetId="39733" refreshError="1"/>
      <sheetData sheetId="39734" refreshError="1"/>
      <sheetData sheetId="39735" refreshError="1"/>
      <sheetData sheetId="39736" refreshError="1"/>
      <sheetData sheetId="39737" refreshError="1"/>
      <sheetData sheetId="39738" refreshError="1"/>
      <sheetData sheetId="39739" refreshError="1"/>
      <sheetData sheetId="39740" refreshError="1"/>
      <sheetData sheetId="39741" refreshError="1"/>
      <sheetData sheetId="39742" refreshError="1"/>
      <sheetData sheetId="39743" refreshError="1"/>
      <sheetData sheetId="39744" refreshError="1"/>
      <sheetData sheetId="39745" refreshError="1"/>
      <sheetData sheetId="39746" refreshError="1"/>
      <sheetData sheetId="39747" refreshError="1"/>
      <sheetData sheetId="39748" refreshError="1"/>
      <sheetData sheetId="39749" refreshError="1"/>
      <sheetData sheetId="39750" refreshError="1"/>
      <sheetData sheetId="39751" refreshError="1"/>
      <sheetData sheetId="39752" refreshError="1"/>
      <sheetData sheetId="39753" refreshError="1"/>
      <sheetData sheetId="39754" refreshError="1"/>
      <sheetData sheetId="39755" refreshError="1"/>
      <sheetData sheetId="39756" refreshError="1"/>
      <sheetData sheetId="39757" refreshError="1"/>
      <sheetData sheetId="39758" refreshError="1"/>
      <sheetData sheetId="39759" refreshError="1"/>
      <sheetData sheetId="39760" refreshError="1"/>
      <sheetData sheetId="39761" refreshError="1"/>
      <sheetData sheetId="39762" refreshError="1"/>
      <sheetData sheetId="39763" refreshError="1"/>
      <sheetData sheetId="39764" refreshError="1"/>
      <sheetData sheetId="39765" refreshError="1"/>
      <sheetData sheetId="39766" refreshError="1"/>
      <sheetData sheetId="39767" refreshError="1"/>
      <sheetData sheetId="39768" refreshError="1"/>
      <sheetData sheetId="39769" refreshError="1"/>
      <sheetData sheetId="39770" refreshError="1"/>
      <sheetData sheetId="39771" refreshError="1"/>
      <sheetData sheetId="39772" refreshError="1"/>
      <sheetData sheetId="39773" refreshError="1"/>
      <sheetData sheetId="39774" refreshError="1"/>
      <sheetData sheetId="39775" refreshError="1"/>
      <sheetData sheetId="39776" refreshError="1"/>
      <sheetData sheetId="39777" refreshError="1"/>
      <sheetData sheetId="39778" refreshError="1"/>
      <sheetData sheetId="39779" refreshError="1"/>
      <sheetData sheetId="39780" refreshError="1"/>
      <sheetData sheetId="39781" refreshError="1"/>
      <sheetData sheetId="39782" refreshError="1"/>
      <sheetData sheetId="39783" refreshError="1"/>
      <sheetData sheetId="39784" refreshError="1"/>
      <sheetData sheetId="39785" refreshError="1"/>
      <sheetData sheetId="39786" refreshError="1"/>
      <sheetData sheetId="39787" refreshError="1"/>
      <sheetData sheetId="39788" refreshError="1"/>
      <sheetData sheetId="39789" refreshError="1"/>
      <sheetData sheetId="39790" refreshError="1"/>
      <sheetData sheetId="39791" refreshError="1"/>
      <sheetData sheetId="39792" refreshError="1"/>
      <sheetData sheetId="39793" refreshError="1"/>
      <sheetData sheetId="39794" refreshError="1"/>
      <sheetData sheetId="39795" refreshError="1"/>
      <sheetData sheetId="39796" refreshError="1"/>
      <sheetData sheetId="39797" refreshError="1"/>
      <sheetData sheetId="39798" refreshError="1"/>
      <sheetData sheetId="39799" refreshError="1"/>
      <sheetData sheetId="39800" refreshError="1"/>
      <sheetData sheetId="39801" refreshError="1"/>
      <sheetData sheetId="39802" refreshError="1"/>
      <sheetData sheetId="39803" refreshError="1"/>
      <sheetData sheetId="39804" refreshError="1"/>
      <sheetData sheetId="39805" refreshError="1"/>
      <sheetData sheetId="39806" refreshError="1"/>
      <sheetData sheetId="39807" refreshError="1"/>
      <sheetData sheetId="39808" refreshError="1"/>
      <sheetData sheetId="39809" refreshError="1"/>
      <sheetData sheetId="39810" refreshError="1"/>
      <sheetData sheetId="39811" refreshError="1"/>
      <sheetData sheetId="39812" refreshError="1"/>
      <sheetData sheetId="39813" refreshError="1"/>
      <sheetData sheetId="39814" refreshError="1"/>
      <sheetData sheetId="39815" refreshError="1"/>
      <sheetData sheetId="39816" refreshError="1"/>
      <sheetData sheetId="39817" refreshError="1"/>
      <sheetData sheetId="39818" refreshError="1"/>
      <sheetData sheetId="39819" refreshError="1"/>
      <sheetData sheetId="39820" refreshError="1"/>
      <sheetData sheetId="39821" refreshError="1"/>
      <sheetData sheetId="39822" refreshError="1"/>
      <sheetData sheetId="39823" refreshError="1"/>
      <sheetData sheetId="39824" refreshError="1"/>
      <sheetData sheetId="39825" refreshError="1"/>
      <sheetData sheetId="39826" refreshError="1"/>
      <sheetData sheetId="39827" refreshError="1"/>
      <sheetData sheetId="39828" refreshError="1"/>
      <sheetData sheetId="39829" refreshError="1"/>
      <sheetData sheetId="39830" refreshError="1"/>
      <sheetData sheetId="39831" refreshError="1"/>
      <sheetData sheetId="39832" refreshError="1"/>
      <sheetData sheetId="39833" refreshError="1"/>
      <sheetData sheetId="39834" refreshError="1"/>
      <sheetData sheetId="39835" refreshError="1"/>
      <sheetData sheetId="39836" refreshError="1"/>
      <sheetData sheetId="39837" refreshError="1"/>
      <sheetData sheetId="39838" refreshError="1"/>
      <sheetData sheetId="39839" refreshError="1"/>
      <sheetData sheetId="39840" refreshError="1"/>
      <sheetData sheetId="39841" refreshError="1"/>
      <sheetData sheetId="39842" refreshError="1"/>
      <sheetData sheetId="39843" refreshError="1"/>
      <sheetData sheetId="39844" refreshError="1"/>
      <sheetData sheetId="39845" refreshError="1"/>
      <sheetData sheetId="39846" refreshError="1"/>
      <sheetData sheetId="39847" refreshError="1"/>
      <sheetData sheetId="39848" refreshError="1"/>
      <sheetData sheetId="39849" refreshError="1"/>
      <sheetData sheetId="39850" refreshError="1"/>
      <sheetData sheetId="39851" refreshError="1"/>
      <sheetData sheetId="39852" refreshError="1"/>
      <sheetData sheetId="39853" refreshError="1"/>
      <sheetData sheetId="39854" refreshError="1"/>
      <sheetData sheetId="39855" refreshError="1"/>
      <sheetData sheetId="39856" refreshError="1"/>
      <sheetData sheetId="39857" refreshError="1"/>
      <sheetData sheetId="39858" refreshError="1"/>
      <sheetData sheetId="39859" refreshError="1"/>
      <sheetData sheetId="39860" refreshError="1"/>
      <sheetData sheetId="39861" refreshError="1"/>
      <sheetData sheetId="39862" refreshError="1"/>
      <sheetData sheetId="39863" refreshError="1"/>
      <sheetData sheetId="39864" refreshError="1"/>
      <sheetData sheetId="39865" refreshError="1"/>
      <sheetData sheetId="39866" refreshError="1"/>
      <sheetData sheetId="39867" refreshError="1"/>
      <sheetData sheetId="39868" refreshError="1"/>
      <sheetData sheetId="39869" refreshError="1"/>
      <sheetData sheetId="39870" refreshError="1"/>
      <sheetData sheetId="39871" refreshError="1"/>
      <sheetData sheetId="39872" refreshError="1"/>
      <sheetData sheetId="39873" refreshError="1"/>
      <sheetData sheetId="39874" refreshError="1"/>
      <sheetData sheetId="39875" refreshError="1"/>
      <sheetData sheetId="39876" refreshError="1"/>
      <sheetData sheetId="39877" refreshError="1"/>
      <sheetData sheetId="39878" refreshError="1"/>
      <sheetData sheetId="39879" refreshError="1"/>
      <sheetData sheetId="39880" refreshError="1"/>
      <sheetData sheetId="39881" refreshError="1"/>
      <sheetData sheetId="39882" refreshError="1"/>
      <sheetData sheetId="39883" refreshError="1"/>
      <sheetData sheetId="39884" refreshError="1"/>
      <sheetData sheetId="39885" refreshError="1"/>
      <sheetData sheetId="39886" refreshError="1"/>
      <sheetData sheetId="39887" refreshError="1"/>
      <sheetData sheetId="39888" refreshError="1"/>
      <sheetData sheetId="39889" refreshError="1"/>
      <sheetData sheetId="39890" refreshError="1"/>
      <sheetData sheetId="39891" refreshError="1"/>
      <sheetData sheetId="39892" refreshError="1"/>
      <sheetData sheetId="39893" refreshError="1"/>
      <sheetData sheetId="39894" refreshError="1"/>
      <sheetData sheetId="39895" refreshError="1"/>
      <sheetData sheetId="39896" refreshError="1"/>
      <sheetData sheetId="39897" refreshError="1"/>
      <sheetData sheetId="39898" refreshError="1"/>
      <sheetData sheetId="39899" refreshError="1"/>
      <sheetData sheetId="39900" refreshError="1"/>
      <sheetData sheetId="39901" refreshError="1"/>
      <sheetData sheetId="39902" refreshError="1"/>
      <sheetData sheetId="39903" refreshError="1"/>
      <sheetData sheetId="39904" refreshError="1"/>
      <sheetData sheetId="39905" refreshError="1"/>
      <sheetData sheetId="39906" refreshError="1"/>
      <sheetData sheetId="39907" refreshError="1"/>
      <sheetData sheetId="39908" refreshError="1"/>
      <sheetData sheetId="39909" refreshError="1"/>
      <sheetData sheetId="39910" refreshError="1"/>
      <sheetData sheetId="39911" refreshError="1"/>
      <sheetData sheetId="39912" refreshError="1"/>
      <sheetData sheetId="39913" refreshError="1"/>
      <sheetData sheetId="39914" refreshError="1"/>
      <sheetData sheetId="39915" refreshError="1"/>
      <sheetData sheetId="39916" refreshError="1"/>
      <sheetData sheetId="39917" refreshError="1"/>
      <sheetData sheetId="39918" refreshError="1"/>
      <sheetData sheetId="39919" refreshError="1"/>
      <sheetData sheetId="39920" refreshError="1"/>
      <sheetData sheetId="39921" refreshError="1"/>
      <sheetData sheetId="39922" refreshError="1"/>
      <sheetData sheetId="39923" refreshError="1"/>
      <sheetData sheetId="39924" refreshError="1"/>
      <sheetData sheetId="39925" refreshError="1"/>
      <sheetData sheetId="39926" refreshError="1"/>
      <sheetData sheetId="39927" refreshError="1"/>
      <sheetData sheetId="39928" refreshError="1"/>
      <sheetData sheetId="39929" refreshError="1"/>
      <sheetData sheetId="39930" refreshError="1"/>
      <sheetData sheetId="39931" refreshError="1"/>
      <sheetData sheetId="39932" refreshError="1"/>
      <sheetData sheetId="39933" refreshError="1"/>
      <sheetData sheetId="39934" refreshError="1"/>
      <sheetData sheetId="39935" refreshError="1"/>
      <sheetData sheetId="39936" refreshError="1"/>
      <sheetData sheetId="39937" refreshError="1"/>
      <sheetData sheetId="39938" refreshError="1"/>
      <sheetData sheetId="39939" refreshError="1"/>
      <sheetData sheetId="39940" refreshError="1"/>
      <sheetData sheetId="39941" refreshError="1"/>
      <sheetData sheetId="39942" refreshError="1"/>
      <sheetData sheetId="39943" refreshError="1"/>
      <sheetData sheetId="39944" refreshError="1"/>
      <sheetData sheetId="39945" refreshError="1"/>
      <sheetData sheetId="39946" refreshError="1"/>
      <sheetData sheetId="39947" refreshError="1"/>
      <sheetData sheetId="39948" refreshError="1"/>
      <sheetData sheetId="39949" refreshError="1"/>
      <sheetData sheetId="39950" refreshError="1"/>
      <sheetData sheetId="39951" refreshError="1"/>
      <sheetData sheetId="39952" refreshError="1"/>
      <sheetData sheetId="39953" refreshError="1"/>
      <sheetData sheetId="39954" refreshError="1"/>
      <sheetData sheetId="39955" refreshError="1"/>
      <sheetData sheetId="39956" refreshError="1"/>
      <sheetData sheetId="39957" refreshError="1"/>
      <sheetData sheetId="39958" refreshError="1"/>
      <sheetData sheetId="39959" refreshError="1"/>
      <sheetData sheetId="39960" refreshError="1"/>
      <sheetData sheetId="39961" refreshError="1"/>
      <sheetData sheetId="39962" refreshError="1"/>
      <sheetData sheetId="39963" refreshError="1"/>
      <sheetData sheetId="39964" refreshError="1"/>
      <sheetData sheetId="39965" refreshError="1"/>
      <sheetData sheetId="39966" refreshError="1"/>
      <sheetData sheetId="39967" refreshError="1"/>
      <sheetData sheetId="39968" refreshError="1"/>
      <sheetData sheetId="39969" refreshError="1"/>
      <sheetData sheetId="39970" refreshError="1"/>
      <sheetData sheetId="39971" refreshError="1"/>
      <sheetData sheetId="39972" refreshError="1"/>
      <sheetData sheetId="39973" refreshError="1"/>
      <sheetData sheetId="39974" refreshError="1"/>
      <sheetData sheetId="39975" refreshError="1"/>
      <sheetData sheetId="39976" refreshError="1"/>
      <sheetData sheetId="39977" refreshError="1"/>
      <sheetData sheetId="39978" refreshError="1"/>
      <sheetData sheetId="39979" refreshError="1"/>
      <sheetData sheetId="39980" refreshError="1"/>
      <sheetData sheetId="39981" refreshError="1"/>
      <sheetData sheetId="39982" refreshError="1"/>
      <sheetData sheetId="39983" refreshError="1"/>
      <sheetData sheetId="39984" refreshError="1"/>
      <sheetData sheetId="39985" refreshError="1"/>
      <sheetData sheetId="39986" refreshError="1"/>
      <sheetData sheetId="39987" refreshError="1"/>
      <sheetData sheetId="39988" refreshError="1"/>
      <sheetData sheetId="39989" refreshError="1"/>
      <sheetData sheetId="39990" refreshError="1"/>
      <sheetData sheetId="39991" refreshError="1"/>
      <sheetData sheetId="39992" refreshError="1"/>
      <sheetData sheetId="39993" refreshError="1"/>
      <sheetData sheetId="39994" refreshError="1"/>
      <sheetData sheetId="39995" refreshError="1"/>
      <sheetData sheetId="39996" refreshError="1"/>
      <sheetData sheetId="39997" refreshError="1"/>
      <sheetData sheetId="39998" refreshError="1"/>
      <sheetData sheetId="39999" refreshError="1"/>
      <sheetData sheetId="40000" refreshError="1"/>
      <sheetData sheetId="40001" refreshError="1"/>
      <sheetData sheetId="40002" refreshError="1"/>
      <sheetData sheetId="40003" refreshError="1"/>
      <sheetData sheetId="40004" refreshError="1"/>
      <sheetData sheetId="40005" refreshError="1"/>
      <sheetData sheetId="40006" refreshError="1"/>
      <sheetData sheetId="40007" refreshError="1"/>
      <sheetData sheetId="40008" refreshError="1"/>
      <sheetData sheetId="40009" refreshError="1"/>
      <sheetData sheetId="40010" refreshError="1"/>
      <sheetData sheetId="40011" refreshError="1"/>
      <sheetData sheetId="40012" refreshError="1"/>
      <sheetData sheetId="40013" refreshError="1"/>
      <sheetData sheetId="40014" refreshError="1"/>
      <sheetData sheetId="40015" refreshError="1"/>
      <sheetData sheetId="40016" refreshError="1"/>
      <sheetData sheetId="40017" refreshError="1"/>
      <sheetData sheetId="40018" refreshError="1"/>
      <sheetData sheetId="40019" refreshError="1"/>
      <sheetData sheetId="40020" refreshError="1"/>
      <sheetData sheetId="40021" refreshError="1"/>
      <sheetData sheetId="40022" refreshError="1"/>
      <sheetData sheetId="40023" refreshError="1"/>
      <sheetData sheetId="40024" refreshError="1"/>
      <sheetData sheetId="40025" refreshError="1"/>
      <sheetData sheetId="40026" refreshError="1"/>
      <sheetData sheetId="40027" refreshError="1"/>
      <sheetData sheetId="40028" refreshError="1"/>
      <sheetData sheetId="40029" refreshError="1"/>
      <sheetData sheetId="40030" refreshError="1"/>
      <sheetData sheetId="40031" refreshError="1"/>
      <sheetData sheetId="40032" refreshError="1"/>
      <sheetData sheetId="40033" refreshError="1"/>
      <sheetData sheetId="40034" refreshError="1"/>
      <sheetData sheetId="40035" refreshError="1"/>
      <sheetData sheetId="40036" refreshError="1"/>
      <sheetData sheetId="40037" refreshError="1"/>
      <sheetData sheetId="40038" refreshError="1"/>
      <sheetData sheetId="40039" refreshError="1"/>
      <sheetData sheetId="40040" refreshError="1"/>
      <sheetData sheetId="40041" refreshError="1"/>
      <sheetData sheetId="40042" refreshError="1"/>
      <sheetData sheetId="40043" refreshError="1"/>
      <sheetData sheetId="40044" refreshError="1"/>
      <sheetData sheetId="40045" refreshError="1"/>
      <sheetData sheetId="40046" refreshError="1"/>
      <sheetData sheetId="40047" refreshError="1"/>
      <sheetData sheetId="40048" refreshError="1"/>
      <sheetData sheetId="40049" refreshError="1"/>
      <sheetData sheetId="40050" refreshError="1"/>
      <sheetData sheetId="40051" refreshError="1"/>
      <sheetData sheetId="40052" refreshError="1"/>
      <sheetData sheetId="40053" refreshError="1"/>
      <sheetData sheetId="40054" refreshError="1"/>
      <sheetData sheetId="40055" refreshError="1"/>
      <sheetData sheetId="40056" refreshError="1"/>
      <sheetData sheetId="40057" refreshError="1"/>
      <sheetData sheetId="40058" refreshError="1"/>
      <sheetData sheetId="40059" refreshError="1"/>
      <sheetData sheetId="40060" refreshError="1"/>
      <sheetData sheetId="40061" refreshError="1"/>
      <sheetData sheetId="40062" refreshError="1"/>
      <sheetData sheetId="40063" refreshError="1"/>
      <sheetData sheetId="40064" refreshError="1"/>
      <sheetData sheetId="40065" refreshError="1"/>
      <sheetData sheetId="40066" refreshError="1"/>
      <sheetData sheetId="40067" refreshError="1"/>
      <sheetData sheetId="40068" refreshError="1"/>
      <sheetData sheetId="40069" refreshError="1"/>
      <sheetData sheetId="40070" refreshError="1"/>
      <sheetData sheetId="40071" refreshError="1"/>
      <sheetData sheetId="40072" refreshError="1"/>
      <sheetData sheetId="40073" refreshError="1"/>
      <sheetData sheetId="40074" refreshError="1"/>
      <sheetData sheetId="40075" refreshError="1"/>
      <sheetData sheetId="40076" refreshError="1"/>
      <sheetData sheetId="40077" refreshError="1"/>
      <sheetData sheetId="40078" refreshError="1"/>
      <sheetData sheetId="40079" refreshError="1"/>
      <sheetData sheetId="40080" refreshError="1"/>
      <sheetData sheetId="40081" refreshError="1"/>
      <sheetData sheetId="40082" refreshError="1"/>
      <sheetData sheetId="40083" refreshError="1"/>
      <sheetData sheetId="40084" refreshError="1"/>
      <sheetData sheetId="40085" refreshError="1"/>
      <sheetData sheetId="40086" refreshError="1"/>
      <sheetData sheetId="40087" refreshError="1"/>
      <sheetData sheetId="40088" refreshError="1"/>
      <sheetData sheetId="40089" refreshError="1"/>
      <sheetData sheetId="40090" refreshError="1"/>
      <sheetData sheetId="40091" refreshError="1"/>
      <sheetData sheetId="40092" refreshError="1"/>
      <sheetData sheetId="40093" refreshError="1"/>
      <sheetData sheetId="40094" refreshError="1"/>
      <sheetData sheetId="40095" refreshError="1"/>
      <sheetData sheetId="40096" refreshError="1"/>
      <sheetData sheetId="40097" refreshError="1"/>
      <sheetData sheetId="40098" refreshError="1"/>
      <sheetData sheetId="40099" refreshError="1"/>
      <sheetData sheetId="40100" refreshError="1"/>
      <sheetData sheetId="40101" refreshError="1"/>
      <sheetData sheetId="40102" refreshError="1"/>
      <sheetData sheetId="40103" refreshError="1"/>
      <sheetData sheetId="40104" refreshError="1"/>
      <sheetData sheetId="40105" refreshError="1"/>
      <sheetData sheetId="40106" refreshError="1"/>
      <sheetData sheetId="40107" refreshError="1"/>
      <sheetData sheetId="40108" refreshError="1"/>
      <sheetData sheetId="40109" refreshError="1"/>
      <sheetData sheetId="40110" refreshError="1"/>
      <sheetData sheetId="40111" refreshError="1"/>
      <sheetData sheetId="40112" refreshError="1"/>
      <sheetData sheetId="40113" refreshError="1"/>
      <sheetData sheetId="40114" refreshError="1"/>
      <sheetData sheetId="40115" refreshError="1"/>
      <sheetData sheetId="40116" refreshError="1"/>
      <sheetData sheetId="40117" refreshError="1"/>
      <sheetData sheetId="40118" refreshError="1"/>
      <sheetData sheetId="40119" refreshError="1"/>
      <sheetData sheetId="40120" refreshError="1"/>
      <sheetData sheetId="40121" refreshError="1"/>
      <sheetData sheetId="40122" refreshError="1"/>
      <sheetData sheetId="40123" refreshError="1"/>
      <sheetData sheetId="40124" refreshError="1"/>
      <sheetData sheetId="40125" refreshError="1"/>
      <sheetData sheetId="40126" refreshError="1"/>
      <sheetData sheetId="40127" refreshError="1"/>
      <sheetData sheetId="40128" refreshError="1"/>
      <sheetData sheetId="40129" refreshError="1"/>
      <sheetData sheetId="40130" refreshError="1"/>
      <sheetData sheetId="40131" refreshError="1"/>
      <sheetData sheetId="40132" refreshError="1"/>
      <sheetData sheetId="40133" refreshError="1"/>
      <sheetData sheetId="40134" refreshError="1"/>
      <sheetData sheetId="40135" refreshError="1"/>
      <sheetData sheetId="40136" refreshError="1"/>
      <sheetData sheetId="40137" refreshError="1"/>
      <sheetData sheetId="40138" refreshError="1"/>
      <sheetData sheetId="40139" refreshError="1"/>
      <sheetData sheetId="40140" refreshError="1"/>
      <sheetData sheetId="40141" refreshError="1"/>
      <sheetData sheetId="40142" refreshError="1"/>
      <sheetData sheetId="40143" refreshError="1"/>
      <sheetData sheetId="40144" refreshError="1"/>
      <sheetData sheetId="40145" refreshError="1"/>
      <sheetData sheetId="40146" refreshError="1"/>
      <sheetData sheetId="40147" refreshError="1"/>
      <sheetData sheetId="40148" refreshError="1"/>
      <sheetData sheetId="40149" refreshError="1"/>
      <sheetData sheetId="40150" refreshError="1"/>
      <sheetData sheetId="40151" refreshError="1"/>
      <sheetData sheetId="40152" refreshError="1"/>
      <sheetData sheetId="40153" refreshError="1"/>
      <sheetData sheetId="40154" refreshError="1"/>
      <sheetData sheetId="40155" refreshError="1"/>
      <sheetData sheetId="40156" refreshError="1"/>
      <sheetData sheetId="40157" refreshError="1"/>
      <sheetData sheetId="40158" refreshError="1"/>
      <sheetData sheetId="40159" refreshError="1"/>
      <sheetData sheetId="40160" refreshError="1"/>
      <sheetData sheetId="40161" refreshError="1"/>
      <sheetData sheetId="40162" refreshError="1"/>
      <sheetData sheetId="40163" refreshError="1"/>
      <sheetData sheetId="40164" refreshError="1"/>
      <sheetData sheetId="40165" refreshError="1"/>
      <sheetData sheetId="40166" refreshError="1"/>
      <sheetData sheetId="40167" refreshError="1"/>
      <sheetData sheetId="40168" refreshError="1"/>
      <sheetData sheetId="40169" refreshError="1"/>
      <sheetData sheetId="40170" refreshError="1"/>
      <sheetData sheetId="40171" refreshError="1"/>
      <sheetData sheetId="40172" refreshError="1"/>
      <sheetData sheetId="40173" refreshError="1"/>
      <sheetData sheetId="40174" refreshError="1"/>
      <sheetData sheetId="40175" refreshError="1"/>
      <sheetData sheetId="40176" refreshError="1"/>
      <sheetData sheetId="40177" refreshError="1"/>
      <sheetData sheetId="40178" refreshError="1"/>
      <sheetData sheetId="40179" refreshError="1"/>
      <sheetData sheetId="40180" refreshError="1"/>
      <sheetData sheetId="40181" refreshError="1"/>
      <sheetData sheetId="40182" refreshError="1"/>
      <sheetData sheetId="40183" refreshError="1"/>
      <sheetData sheetId="40184" refreshError="1"/>
      <sheetData sheetId="40185" refreshError="1"/>
      <sheetData sheetId="40186" refreshError="1"/>
      <sheetData sheetId="40187" refreshError="1"/>
      <sheetData sheetId="40188" refreshError="1"/>
      <sheetData sheetId="40189" refreshError="1"/>
      <sheetData sheetId="40190" refreshError="1"/>
      <sheetData sheetId="40191" refreshError="1"/>
      <sheetData sheetId="40192" refreshError="1"/>
      <sheetData sheetId="40193" refreshError="1"/>
      <sheetData sheetId="40194" refreshError="1"/>
      <sheetData sheetId="40195" refreshError="1"/>
      <sheetData sheetId="40196" refreshError="1"/>
      <sheetData sheetId="40197" refreshError="1"/>
      <sheetData sheetId="40198" refreshError="1"/>
      <sheetData sheetId="40199" refreshError="1"/>
      <sheetData sheetId="40200" refreshError="1"/>
      <sheetData sheetId="40201" refreshError="1"/>
      <sheetData sheetId="40202" refreshError="1"/>
      <sheetData sheetId="40203" refreshError="1"/>
      <sheetData sheetId="40204" refreshError="1"/>
      <sheetData sheetId="40205" refreshError="1"/>
      <sheetData sheetId="40206" refreshError="1"/>
      <sheetData sheetId="40207" refreshError="1"/>
      <sheetData sheetId="40208" refreshError="1"/>
      <sheetData sheetId="40209" refreshError="1"/>
      <sheetData sheetId="40210" refreshError="1"/>
      <sheetData sheetId="40211" refreshError="1"/>
      <sheetData sheetId="40212" refreshError="1"/>
      <sheetData sheetId="40213" refreshError="1"/>
      <sheetData sheetId="40214" refreshError="1"/>
      <sheetData sheetId="40215" refreshError="1"/>
      <sheetData sheetId="40216" refreshError="1"/>
      <sheetData sheetId="40217" refreshError="1"/>
      <sheetData sheetId="40218" refreshError="1"/>
      <sheetData sheetId="40219" refreshError="1"/>
      <sheetData sheetId="40220" refreshError="1"/>
      <sheetData sheetId="40221" refreshError="1"/>
      <sheetData sheetId="40222" refreshError="1"/>
      <sheetData sheetId="40223" refreshError="1"/>
      <sheetData sheetId="40224" refreshError="1"/>
      <sheetData sheetId="40225" refreshError="1"/>
      <sheetData sheetId="40226" refreshError="1"/>
      <sheetData sheetId="40227" refreshError="1"/>
      <sheetData sheetId="40228" refreshError="1"/>
      <sheetData sheetId="40229" refreshError="1"/>
      <sheetData sheetId="40230" refreshError="1"/>
      <sheetData sheetId="40231" refreshError="1"/>
      <sheetData sheetId="40232" refreshError="1"/>
      <sheetData sheetId="40233" refreshError="1"/>
      <sheetData sheetId="40234" refreshError="1"/>
      <sheetData sheetId="40235" refreshError="1"/>
      <sheetData sheetId="40236" refreshError="1"/>
      <sheetData sheetId="40237" refreshError="1"/>
      <sheetData sheetId="40238" refreshError="1"/>
      <sheetData sheetId="40239" refreshError="1"/>
      <sheetData sheetId="40240" refreshError="1"/>
      <sheetData sheetId="40241" refreshError="1"/>
      <sheetData sheetId="40242" refreshError="1"/>
      <sheetData sheetId="40243" refreshError="1"/>
      <sheetData sheetId="40244" refreshError="1"/>
      <sheetData sheetId="40245" refreshError="1"/>
      <sheetData sheetId="40246" refreshError="1"/>
      <sheetData sheetId="40247" refreshError="1"/>
      <sheetData sheetId="40248" refreshError="1"/>
      <sheetData sheetId="40249" refreshError="1"/>
      <sheetData sheetId="40250" refreshError="1"/>
      <sheetData sheetId="40251" refreshError="1"/>
      <sheetData sheetId="40252" refreshError="1"/>
      <sheetData sheetId="40253" refreshError="1"/>
      <sheetData sheetId="40254" refreshError="1"/>
      <sheetData sheetId="40255" refreshError="1"/>
      <sheetData sheetId="40256" refreshError="1"/>
      <sheetData sheetId="40257" refreshError="1"/>
      <sheetData sheetId="40258" refreshError="1"/>
      <sheetData sheetId="40259" refreshError="1"/>
      <sheetData sheetId="40260" refreshError="1"/>
      <sheetData sheetId="40261" refreshError="1"/>
      <sheetData sheetId="40262" refreshError="1"/>
      <sheetData sheetId="40263" refreshError="1"/>
      <sheetData sheetId="40264" refreshError="1"/>
      <sheetData sheetId="40265" refreshError="1"/>
      <sheetData sheetId="40266" refreshError="1"/>
      <sheetData sheetId="40267" refreshError="1"/>
      <sheetData sheetId="40268" refreshError="1"/>
      <sheetData sheetId="40269" refreshError="1"/>
      <sheetData sheetId="40270" refreshError="1"/>
      <sheetData sheetId="40271" refreshError="1"/>
      <sheetData sheetId="40272" refreshError="1"/>
      <sheetData sheetId="40273" refreshError="1"/>
      <sheetData sheetId="40274" refreshError="1"/>
      <sheetData sheetId="40275" refreshError="1"/>
      <sheetData sheetId="40276" refreshError="1"/>
      <sheetData sheetId="40277" refreshError="1"/>
      <sheetData sheetId="40278" refreshError="1"/>
      <sheetData sheetId="40279" refreshError="1"/>
      <sheetData sheetId="40280" refreshError="1"/>
      <sheetData sheetId="40281" refreshError="1"/>
      <sheetData sheetId="40282" refreshError="1"/>
      <sheetData sheetId="40283" refreshError="1"/>
      <sheetData sheetId="40284" refreshError="1"/>
      <sheetData sheetId="40285" refreshError="1"/>
      <sheetData sheetId="40286" refreshError="1"/>
      <sheetData sheetId="40287" refreshError="1"/>
      <sheetData sheetId="40288" refreshError="1"/>
      <sheetData sheetId="40289" refreshError="1"/>
      <sheetData sheetId="40290" refreshError="1"/>
      <sheetData sheetId="40291" refreshError="1"/>
      <sheetData sheetId="40292" refreshError="1"/>
      <sheetData sheetId="40293" refreshError="1"/>
      <sheetData sheetId="40294" refreshError="1"/>
      <sheetData sheetId="40295" refreshError="1"/>
      <sheetData sheetId="40296" refreshError="1"/>
      <sheetData sheetId="40297" refreshError="1"/>
      <sheetData sheetId="40298" refreshError="1"/>
      <sheetData sheetId="40299" refreshError="1"/>
      <sheetData sheetId="40300" refreshError="1"/>
      <sheetData sheetId="40301" refreshError="1"/>
      <sheetData sheetId="40302" refreshError="1"/>
      <sheetData sheetId="40303" refreshError="1"/>
      <sheetData sheetId="40304" refreshError="1"/>
      <sheetData sheetId="40305" refreshError="1"/>
      <sheetData sheetId="40306" refreshError="1"/>
      <sheetData sheetId="40307" refreshError="1"/>
      <sheetData sheetId="40308" refreshError="1"/>
      <sheetData sheetId="40309" refreshError="1"/>
      <sheetData sheetId="40310" refreshError="1"/>
      <sheetData sheetId="40311" refreshError="1"/>
      <sheetData sheetId="40312" refreshError="1"/>
      <sheetData sheetId="40313" refreshError="1"/>
      <sheetData sheetId="40314" refreshError="1"/>
      <sheetData sheetId="40315" refreshError="1"/>
      <sheetData sheetId="40316" refreshError="1"/>
      <sheetData sheetId="40317" refreshError="1"/>
      <sheetData sheetId="40318" refreshError="1"/>
      <sheetData sheetId="40319" refreshError="1"/>
      <sheetData sheetId="40320" refreshError="1"/>
      <sheetData sheetId="40321" refreshError="1"/>
      <sheetData sheetId="40322" refreshError="1"/>
      <sheetData sheetId="40323" refreshError="1"/>
      <sheetData sheetId="40324" refreshError="1"/>
      <sheetData sheetId="40325" refreshError="1"/>
      <sheetData sheetId="40326" refreshError="1"/>
      <sheetData sheetId="40327" refreshError="1"/>
      <sheetData sheetId="40328" refreshError="1"/>
      <sheetData sheetId="40329" refreshError="1"/>
      <sheetData sheetId="40330" refreshError="1"/>
      <sheetData sheetId="40331" refreshError="1"/>
      <sheetData sheetId="40332" refreshError="1"/>
      <sheetData sheetId="40333" refreshError="1"/>
      <sheetData sheetId="40334" refreshError="1"/>
      <sheetData sheetId="40335" refreshError="1"/>
      <sheetData sheetId="40336" refreshError="1"/>
      <sheetData sheetId="40337" refreshError="1"/>
      <sheetData sheetId="40338" refreshError="1"/>
      <sheetData sheetId="40339" refreshError="1"/>
      <sheetData sheetId="40340" refreshError="1"/>
      <sheetData sheetId="40341" refreshError="1"/>
      <sheetData sheetId="40342" refreshError="1"/>
      <sheetData sheetId="40343" refreshError="1"/>
      <sheetData sheetId="40344" refreshError="1"/>
      <sheetData sheetId="40345" refreshError="1"/>
      <sheetData sheetId="40346" refreshError="1"/>
      <sheetData sheetId="40347" refreshError="1"/>
      <sheetData sheetId="40348" refreshError="1"/>
      <sheetData sheetId="40349" refreshError="1"/>
      <sheetData sheetId="40350" refreshError="1"/>
      <sheetData sheetId="40351" refreshError="1"/>
      <sheetData sheetId="40352" refreshError="1"/>
      <sheetData sheetId="40353" refreshError="1"/>
      <sheetData sheetId="40354" refreshError="1"/>
      <sheetData sheetId="40355" refreshError="1"/>
      <sheetData sheetId="40356" refreshError="1"/>
      <sheetData sheetId="40357" refreshError="1"/>
      <sheetData sheetId="40358" refreshError="1"/>
      <sheetData sheetId="40359" refreshError="1"/>
      <sheetData sheetId="40360" refreshError="1"/>
      <sheetData sheetId="40361" refreshError="1"/>
      <sheetData sheetId="40362" refreshError="1"/>
      <sheetData sheetId="40363" refreshError="1"/>
      <sheetData sheetId="40364" refreshError="1"/>
      <sheetData sheetId="40365" refreshError="1"/>
      <sheetData sheetId="40366" refreshError="1"/>
      <sheetData sheetId="40367" refreshError="1"/>
      <sheetData sheetId="40368" refreshError="1"/>
      <sheetData sheetId="40369" refreshError="1"/>
      <sheetData sheetId="40370" refreshError="1"/>
      <sheetData sheetId="40371" refreshError="1"/>
      <sheetData sheetId="40372" refreshError="1"/>
      <sheetData sheetId="40373" refreshError="1"/>
      <sheetData sheetId="40374" refreshError="1"/>
      <sheetData sheetId="40375" refreshError="1"/>
      <sheetData sheetId="40376" refreshError="1"/>
      <sheetData sheetId="40377" refreshError="1"/>
      <sheetData sheetId="40378" refreshError="1"/>
      <sheetData sheetId="40379" refreshError="1"/>
      <sheetData sheetId="40380" refreshError="1"/>
      <sheetData sheetId="40381" refreshError="1"/>
      <sheetData sheetId="40382" refreshError="1"/>
      <sheetData sheetId="40383" refreshError="1"/>
      <sheetData sheetId="40384" refreshError="1"/>
      <sheetData sheetId="40385" refreshError="1"/>
      <sheetData sheetId="40386" refreshError="1"/>
      <sheetData sheetId="40387" refreshError="1"/>
      <sheetData sheetId="40388" refreshError="1"/>
      <sheetData sheetId="40389" refreshError="1"/>
      <sheetData sheetId="40390" refreshError="1"/>
      <sheetData sheetId="40391" refreshError="1"/>
      <sheetData sheetId="40392" refreshError="1"/>
      <sheetData sheetId="40393" refreshError="1"/>
      <sheetData sheetId="40394" refreshError="1"/>
      <sheetData sheetId="40395" refreshError="1"/>
      <sheetData sheetId="40396" refreshError="1"/>
      <sheetData sheetId="40397" refreshError="1"/>
      <sheetData sheetId="40398" refreshError="1"/>
      <sheetData sheetId="40399" refreshError="1"/>
      <sheetData sheetId="40400" refreshError="1"/>
      <sheetData sheetId="40401" refreshError="1"/>
      <sheetData sheetId="40402" refreshError="1"/>
      <sheetData sheetId="40403" refreshError="1"/>
      <sheetData sheetId="40404" refreshError="1"/>
      <sheetData sheetId="40405" refreshError="1"/>
      <sheetData sheetId="40406" refreshError="1"/>
      <sheetData sheetId="40407" refreshError="1"/>
      <sheetData sheetId="40408" refreshError="1"/>
      <sheetData sheetId="40409" refreshError="1"/>
      <sheetData sheetId="40410" refreshError="1"/>
      <sheetData sheetId="40411" refreshError="1"/>
      <sheetData sheetId="40412" refreshError="1"/>
      <sheetData sheetId="40413" refreshError="1"/>
      <sheetData sheetId="40414" refreshError="1"/>
      <sheetData sheetId="40415" refreshError="1"/>
      <sheetData sheetId="40416" refreshError="1"/>
      <sheetData sheetId="40417" refreshError="1"/>
      <sheetData sheetId="40418" refreshError="1"/>
      <sheetData sheetId="40419" refreshError="1"/>
      <sheetData sheetId="40420" refreshError="1"/>
      <sheetData sheetId="40421" refreshError="1"/>
      <sheetData sheetId="40422" refreshError="1"/>
      <sheetData sheetId="40423" refreshError="1"/>
      <sheetData sheetId="40424" refreshError="1"/>
      <sheetData sheetId="40425" refreshError="1"/>
      <sheetData sheetId="40426" refreshError="1"/>
      <sheetData sheetId="40427" refreshError="1"/>
      <sheetData sheetId="40428" refreshError="1"/>
      <sheetData sheetId="40429" refreshError="1"/>
      <sheetData sheetId="40430" refreshError="1"/>
      <sheetData sheetId="40431" refreshError="1"/>
      <sheetData sheetId="40432" refreshError="1"/>
      <sheetData sheetId="40433" refreshError="1"/>
      <sheetData sheetId="40434" refreshError="1"/>
      <sheetData sheetId="40435" refreshError="1"/>
      <sheetData sheetId="40436" refreshError="1"/>
      <sheetData sheetId="40437" refreshError="1"/>
      <sheetData sheetId="40438" refreshError="1"/>
      <sheetData sheetId="40439" refreshError="1"/>
      <sheetData sheetId="40440" refreshError="1"/>
      <sheetData sheetId="40441" refreshError="1"/>
      <sheetData sheetId="40442" refreshError="1"/>
      <sheetData sheetId="40443" refreshError="1"/>
      <sheetData sheetId="40444" refreshError="1"/>
      <sheetData sheetId="40445" refreshError="1"/>
      <sheetData sheetId="40446" refreshError="1"/>
      <sheetData sheetId="40447" refreshError="1"/>
      <sheetData sheetId="40448" refreshError="1"/>
      <sheetData sheetId="40449" refreshError="1"/>
      <sheetData sheetId="40450" refreshError="1"/>
      <sheetData sheetId="40451" refreshError="1"/>
      <sheetData sheetId="40452" refreshError="1"/>
      <sheetData sheetId="40453" refreshError="1"/>
      <sheetData sheetId="40454" refreshError="1"/>
      <sheetData sheetId="40455" refreshError="1"/>
      <sheetData sheetId="40456" refreshError="1"/>
      <sheetData sheetId="40457" refreshError="1"/>
      <sheetData sheetId="40458" refreshError="1"/>
      <sheetData sheetId="40459" refreshError="1"/>
      <sheetData sheetId="40460" refreshError="1"/>
      <sheetData sheetId="40461" refreshError="1"/>
      <sheetData sheetId="40462" refreshError="1"/>
      <sheetData sheetId="40463" refreshError="1"/>
      <sheetData sheetId="40464" refreshError="1"/>
      <sheetData sheetId="40465" refreshError="1"/>
      <sheetData sheetId="40466" refreshError="1"/>
      <sheetData sheetId="40467" refreshError="1"/>
      <sheetData sheetId="40468" refreshError="1"/>
      <sheetData sheetId="40469" refreshError="1"/>
      <sheetData sheetId="40470" refreshError="1"/>
      <sheetData sheetId="40471" refreshError="1"/>
      <sheetData sheetId="40472" refreshError="1"/>
      <sheetData sheetId="40473" refreshError="1"/>
      <sheetData sheetId="40474" refreshError="1"/>
      <sheetData sheetId="40475" refreshError="1"/>
      <sheetData sheetId="40476" refreshError="1"/>
      <sheetData sheetId="40477" refreshError="1"/>
      <sheetData sheetId="40478" refreshError="1"/>
      <sheetData sheetId="40479" refreshError="1"/>
      <sheetData sheetId="40480" refreshError="1"/>
      <sheetData sheetId="40481" refreshError="1"/>
      <sheetData sheetId="40482" refreshError="1"/>
      <sheetData sheetId="40483" refreshError="1"/>
      <sheetData sheetId="40484" refreshError="1"/>
      <sheetData sheetId="40485" refreshError="1"/>
      <sheetData sheetId="40486" refreshError="1"/>
      <sheetData sheetId="40487" refreshError="1"/>
      <sheetData sheetId="40488" refreshError="1"/>
      <sheetData sheetId="40489" refreshError="1"/>
      <sheetData sheetId="40490" refreshError="1"/>
      <sheetData sheetId="40491" refreshError="1"/>
      <sheetData sheetId="40492" refreshError="1"/>
      <sheetData sheetId="40493" refreshError="1"/>
      <sheetData sheetId="40494" refreshError="1"/>
      <sheetData sheetId="40495" refreshError="1"/>
      <sheetData sheetId="40496" refreshError="1"/>
      <sheetData sheetId="40497" refreshError="1"/>
      <sheetData sheetId="40498" refreshError="1"/>
      <sheetData sheetId="40499" refreshError="1"/>
      <sheetData sheetId="40500" refreshError="1"/>
      <sheetData sheetId="40501" refreshError="1"/>
      <sheetData sheetId="40502" refreshError="1"/>
      <sheetData sheetId="40503" refreshError="1"/>
      <sheetData sheetId="40504" refreshError="1"/>
      <sheetData sheetId="40505" refreshError="1"/>
      <sheetData sheetId="40506" refreshError="1"/>
      <sheetData sheetId="40507" refreshError="1"/>
      <sheetData sheetId="40508" refreshError="1"/>
      <sheetData sheetId="40509" refreshError="1"/>
      <sheetData sheetId="40510" refreshError="1"/>
      <sheetData sheetId="40511" refreshError="1"/>
      <sheetData sheetId="40512" refreshError="1"/>
      <sheetData sheetId="40513" refreshError="1"/>
      <sheetData sheetId="40514" refreshError="1"/>
      <sheetData sheetId="40515" refreshError="1"/>
      <sheetData sheetId="40516" refreshError="1"/>
      <sheetData sheetId="40517" refreshError="1"/>
      <sheetData sheetId="40518" refreshError="1"/>
      <sheetData sheetId="40519" refreshError="1"/>
      <sheetData sheetId="40520" refreshError="1"/>
      <sheetData sheetId="40521" refreshError="1"/>
      <sheetData sheetId="40522" refreshError="1"/>
      <sheetData sheetId="40523" refreshError="1"/>
      <sheetData sheetId="40524" refreshError="1"/>
      <sheetData sheetId="40525" refreshError="1"/>
      <sheetData sheetId="40526" refreshError="1"/>
      <sheetData sheetId="40527" refreshError="1"/>
      <sheetData sheetId="40528" refreshError="1"/>
      <sheetData sheetId="40529" refreshError="1"/>
      <sheetData sheetId="40530" refreshError="1"/>
      <sheetData sheetId="40531" refreshError="1"/>
      <sheetData sheetId="40532" refreshError="1"/>
      <sheetData sheetId="40533" refreshError="1"/>
      <sheetData sheetId="40534" refreshError="1"/>
      <sheetData sheetId="40535" refreshError="1"/>
      <sheetData sheetId="40536" refreshError="1"/>
      <sheetData sheetId="40537" refreshError="1"/>
      <sheetData sheetId="40538" refreshError="1"/>
      <sheetData sheetId="40539" refreshError="1"/>
      <sheetData sheetId="40540" refreshError="1"/>
      <sheetData sheetId="40541" refreshError="1"/>
      <sheetData sheetId="40542" refreshError="1"/>
      <sheetData sheetId="40543" refreshError="1"/>
      <sheetData sheetId="40544" refreshError="1"/>
      <sheetData sheetId="40545" refreshError="1"/>
      <sheetData sheetId="40546" refreshError="1"/>
      <sheetData sheetId="40547" refreshError="1"/>
      <sheetData sheetId="40548" refreshError="1"/>
      <sheetData sheetId="40549" refreshError="1"/>
      <sheetData sheetId="40550" refreshError="1"/>
      <sheetData sheetId="40551" refreshError="1"/>
      <sheetData sheetId="40552" refreshError="1"/>
      <sheetData sheetId="40553" refreshError="1"/>
      <sheetData sheetId="40554" refreshError="1"/>
      <sheetData sheetId="40555" refreshError="1"/>
      <sheetData sheetId="40556" refreshError="1"/>
      <sheetData sheetId="40557" refreshError="1"/>
      <sheetData sheetId="40558" refreshError="1"/>
      <sheetData sheetId="40559" refreshError="1"/>
      <sheetData sheetId="40560" refreshError="1"/>
      <sheetData sheetId="40561" refreshError="1"/>
      <sheetData sheetId="40562" refreshError="1"/>
      <sheetData sheetId="40563" refreshError="1"/>
      <sheetData sheetId="40564" refreshError="1"/>
      <sheetData sheetId="40565" refreshError="1"/>
      <sheetData sheetId="40566" refreshError="1"/>
      <sheetData sheetId="40567" refreshError="1"/>
      <sheetData sheetId="40568" refreshError="1"/>
      <sheetData sheetId="40569" refreshError="1"/>
      <sheetData sheetId="40570" refreshError="1"/>
      <sheetData sheetId="40571" refreshError="1"/>
      <sheetData sheetId="40572" refreshError="1"/>
      <sheetData sheetId="40573" refreshError="1"/>
      <sheetData sheetId="40574" refreshError="1"/>
      <sheetData sheetId="40575" refreshError="1"/>
      <sheetData sheetId="40576" refreshError="1"/>
      <sheetData sheetId="40577" refreshError="1"/>
      <sheetData sheetId="40578" refreshError="1"/>
      <sheetData sheetId="40579" refreshError="1"/>
      <sheetData sheetId="40580" refreshError="1"/>
      <sheetData sheetId="40581" refreshError="1"/>
      <sheetData sheetId="40582" refreshError="1"/>
      <sheetData sheetId="40583" refreshError="1"/>
      <sheetData sheetId="40584" refreshError="1"/>
      <sheetData sheetId="40585" refreshError="1"/>
      <sheetData sheetId="40586" refreshError="1"/>
      <sheetData sheetId="40587" refreshError="1"/>
      <sheetData sheetId="40588" refreshError="1"/>
      <sheetData sheetId="40589" refreshError="1"/>
      <sheetData sheetId="40590" refreshError="1"/>
      <sheetData sheetId="40591" refreshError="1"/>
      <sheetData sheetId="40592" refreshError="1"/>
      <sheetData sheetId="40593" refreshError="1"/>
      <sheetData sheetId="40594" refreshError="1"/>
      <sheetData sheetId="40595" refreshError="1"/>
      <sheetData sheetId="40596" refreshError="1"/>
      <sheetData sheetId="40597" refreshError="1"/>
      <sheetData sheetId="40598" refreshError="1"/>
      <sheetData sheetId="40599" refreshError="1"/>
      <sheetData sheetId="40600" refreshError="1"/>
      <sheetData sheetId="40601" refreshError="1"/>
      <sheetData sheetId="40602" refreshError="1"/>
      <sheetData sheetId="40603" refreshError="1"/>
      <sheetData sheetId="40604" refreshError="1"/>
      <sheetData sheetId="40605" refreshError="1"/>
      <sheetData sheetId="40606" refreshError="1"/>
      <sheetData sheetId="40607" refreshError="1"/>
      <sheetData sheetId="40608" refreshError="1"/>
      <sheetData sheetId="40609" refreshError="1"/>
      <sheetData sheetId="40610" refreshError="1"/>
      <sheetData sheetId="40611" refreshError="1"/>
      <sheetData sheetId="40612" refreshError="1"/>
      <sheetData sheetId="40613" refreshError="1"/>
      <sheetData sheetId="40614" refreshError="1"/>
      <sheetData sheetId="40615" refreshError="1"/>
      <sheetData sheetId="40616" refreshError="1"/>
      <sheetData sheetId="40617" refreshError="1"/>
      <sheetData sheetId="40618" refreshError="1"/>
      <sheetData sheetId="40619" refreshError="1"/>
      <sheetData sheetId="40620" refreshError="1"/>
      <sheetData sheetId="40621" refreshError="1"/>
      <sheetData sheetId="40622" refreshError="1"/>
      <sheetData sheetId="40623" refreshError="1"/>
      <sheetData sheetId="40624" refreshError="1"/>
      <sheetData sheetId="40625" refreshError="1"/>
      <sheetData sheetId="40626" refreshError="1"/>
      <sheetData sheetId="40627" refreshError="1"/>
      <sheetData sheetId="40628" refreshError="1"/>
      <sheetData sheetId="40629" refreshError="1"/>
      <sheetData sheetId="40630" refreshError="1"/>
      <sheetData sheetId="40631" refreshError="1"/>
      <sheetData sheetId="40632" refreshError="1"/>
      <sheetData sheetId="40633" refreshError="1"/>
      <sheetData sheetId="40634" refreshError="1"/>
      <sheetData sheetId="40635" refreshError="1"/>
      <sheetData sheetId="40636" refreshError="1"/>
      <sheetData sheetId="40637" refreshError="1"/>
      <sheetData sheetId="40638" refreshError="1"/>
      <sheetData sheetId="40639" refreshError="1"/>
      <sheetData sheetId="40640" refreshError="1"/>
      <sheetData sheetId="40641" refreshError="1"/>
      <sheetData sheetId="40642" refreshError="1"/>
      <sheetData sheetId="40643" refreshError="1"/>
      <sheetData sheetId="40644" refreshError="1"/>
      <sheetData sheetId="40645" refreshError="1"/>
      <sheetData sheetId="40646" refreshError="1"/>
      <sheetData sheetId="40647" refreshError="1"/>
      <sheetData sheetId="40648" refreshError="1"/>
      <sheetData sheetId="40649" refreshError="1"/>
      <sheetData sheetId="40650" refreshError="1"/>
      <sheetData sheetId="40651" refreshError="1"/>
      <sheetData sheetId="40652" refreshError="1"/>
      <sheetData sheetId="40653" refreshError="1"/>
      <sheetData sheetId="40654" refreshError="1"/>
      <sheetData sheetId="40655" refreshError="1"/>
      <sheetData sheetId="40656" refreshError="1"/>
      <sheetData sheetId="40657" refreshError="1"/>
      <sheetData sheetId="40658" refreshError="1"/>
      <sheetData sheetId="40659" refreshError="1"/>
      <sheetData sheetId="40660" refreshError="1"/>
      <sheetData sheetId="40661" refreshError="1"/>
      <sheetData sheetId="40662" refreshError="1"/>
      <sheetData sheetId="40663" refreshError="1"/>
      <sheetData sheetId="40664" refreshError="1"/>
      <sheetData sheetId="40665" refreshError="1"/>
      <sheetData sheetId="40666" refreshError="1"/>
      <sheetData sheetId="40667" refreshError="1"/>
      <sheetData sheetId="40668" refreshError="1"/>
      <sheetData sheetId="40669" refreshError="1"/>
      <sheetData sheetId="40670" refreshError="1"/>
      <sheetData sheetId="40671" refreshError="1"/>
      <sheetData sheetId="40672" refreshError="1"/>
      <sheetData sheetId="40673" refreshError="1"/>
      <sheetData sheetId="40674" refreshError="1"/>
      <sheetData sheetId="40675" refreshError="1"/>
      <sheetData sheetId="40676" refreshError="1"/>
      <sheetData sheetId="40677" refreshError="1"/>
      <sheetData sheetId="40678" refreshError="1"/>
      <sheetData sheetId="40679" refreshError="1"/>
      <sheetData sheetId="40680" refreshError="1"/>
      <sheetData sheetId="40681" refreshError="1"/>
      <sheetData sheetId="40682" refreshError="1"/>
      <sheetData sheetId="40683" refreshError="1"/>
      <sheetData sheetId="40684" refreshError="1"/>
      <sheetData sheetId="40685" refreshError="1"/>
      <sheetData sheetId="40686" refreshError="1"/>
      <sheetData sheetId="40687" refreshError="1"/>
      <sheetData sheetId="40688" refreshError="1"/>
      <sheetData sheetId="40689" refreshError="1"/>
      <sheetData sheetId="40690" refreshError="1"/>
      <sheetData sheetId="40691" refreshError="1"/>
      <sheetData sheetId="40692" refreshError="1"/>
      <sheetData sheetId="40693" refreshError="1"/>
      <sheetData sheetId="40694" refreshError="1"/>
      <sheetData sheetId="40695" refreshError="1"/>
      <sheetData sheetId="40696" refreshError="1"/>
      <sheetData sheetId="40697" refreshError="1"/>
      <sheetData sheetId="40698" refreshError="1"/>
      <sheetData sheetId="40699" refreshError="1"/>
      <sheetData sheetId="40700" refreshError="1"/>
      <sheetData sheetId="40701" refreshError="1"/>
      <sheetData sheetId="40702" refreshError="1"/>
      <sheetData sheetId="40703" refreshError="1"/>
      <sheetData sheetId="40704" refreshError="1"/>
      <sheetData sheetId="40705" refreshError="1"/>
      <sheetData sheetId="40706" refreshError="1"/>
      <sheetData sheetId="40707" refreshError="1"/>
      <sheetData sheetId="40708" refreshError="1"/>
      <sheetData sheetId="40709" refreshError="1"/>
      <sheetData sheetId="40710" refreshError="1"/>
      <sheetData sheetId="40711" refreshError="1"/>
      <sheetData sheetId="40712" refreshError="1"/>
      <sheetData sheetId="40713" refreshError="1"/>
      <sheetData sheetId="40714" refreshError="1"/>
      <sheetData sheetId="40715" refreshError="1"/>
      <sheetData sheetId="40716" refreshError="1"/>
      <sheetData sheetId="40717" refreshError="1"/>
      <sheetData sheetId="40718" refreshError="1"/>
      <sheetData sheetId="40719" refreshError="1"/>
      <sheetData sheetId="40720" refreshError="1"/>
      <sheetData sheetId="40721" refreshError="1"/>
      <sheetData sheetId="40722" refreshError="1"/>
      <sheetData sheetId="40723" refreshError="1"/>
      <sheetData sheetId="40724" refreshError="1"/>
      <sheetData sheetId="40725" refreshError="1"/>
      <sheetData sheetId="40726" refreshError="1"/>
      <sheetData sheetId="40727" refreshError="1"/>
      <sheetData sheetId="40728" refreshError="1"/>
      <sheetData sheetId="40729" refreshError="1"/>
      <sheetData sheetId="40730" refreshError="1"/>
      <sheetData sheetId="40731" refreshError="1"/>
      <sheetData sheetId="40732" refreshError="1"/>
      <sheetData sheetId="40733" refreshError="1"/>
      <sheetData sheetId="40734" refreshError="1"/>
      <sheetData sheetId="40735" refreshError="1"/>
      <sheetData sheetId="40736" refreshError="1"/>
      <sheetData sheetId="40737" refreshError="1"/>
      <sheetData sheetId="40738" refreshError="1"/>
      <sheetData sheetId="40739" refreshError="1"/>
      <sheetData sheetId="40740" refreshError="1"/>
      <sheetData sheetId="40741" refreshError="1"/>
      <sheetData sheetId="40742" refreshError="1"/>
      <sheetData sheetId="40743" refreshError="1"/>
      <sheetData sheetId="40744" refreshError="1"/>
      <sheetData sheetId="40745" refreshError="1"/>
      <sheetData sheetId="40746" refreshError="1"/>
      <sheetData sheetId="40747" refreshError="1"/>
      <sheetData sheetId="40748" refreshError="1"/>
      <sheetData sheetId="40749" refreshError="1"/>
      <sheetData sheetId="40750" refreshError="1"/>
      <sheetData sheetId="40751" refreshError="1"/>
      <sheetData sheetId="40752" refreshError="1"/>
      <sheetData sheetId="40753" refreshError="1"/>
      <sheetData sheetId="40754" refreshError="1"/>
      <sheetData sheetId="40755" refreshError="1"/>
      <sheetData sheetId="40756" refreshError="1"/>
      <sheetData sheetId="40757" refreshError="1"/>
      <sheetData sheetId="40758" refreshError="1"/>
      <sheetData sheetId="40759" refreshError="1"/>
      <sheetData sheetId="40760" refreshError="1"/>
      <sheetData sheetId="40761" refreshError="1"/>
      <sheetData sheetId="40762" refreshError="1"/>
      <sheetData sheetId="40763" refreshError="1"/>
      <sheetData sheetId="40764" refreshError="1"/>
      <sheetData sheetId="40765" refreshError="1"/>
      <sheetData sheetId="40766" refreshError="1"/>
      <sheetData sheetId="40767" refreshError="1"/>
      <sheetData sheetId="40768" refreshError="1"/>
      <sheetData sheetId="40769" refreshError="1"/>
      <sheetData sheetId="40770" refreshError="1"/>
      <sheetData sheetId="40771" refreshError="1"/>
      <sheetData sheetId="40772" refreshError="1"/>
      <sheetData sheetId="40773" refreshError="1"/>
      <sheetData sheetId="40774" refreshError="1"/>
      <sheetData sheetId="40775" refreshError="1"/>
      <sheetData sheetId="40776" refreshError="1"/>
      <sheetData sheetId="40777" refreshError="1"/>
      <sheetData sheetId="40778" refreshError="1"/>
      <sheetData sheetId="40779" refreshError="1"/>
      <sheetData sheetId="40780" refreshError="1"/>
      <sheetData sheetId="40781" refreshError="1"/>
      <sheetData sheetId="40782" refreshError="1"/>
      <sheetData sheetId="40783" refreshError="1"/>
      <sheetData sheetId="40784" refreshError="1"/>
      <sheetData sheetId="40785" refreshError="1"/>
      <sheetData sheetId="40786" refreshError="1"/>
      <sheetData sheetId="40787" refreshError="1"/>
      <sheetData sheetId="40788" refreshError="1"/>
      <sheetData sheetId="40789" refreshError="1"/>
      <sheetData sheetId="40790" refreshError="1"/>
      <sheetData sheetId="40791" refreshError="1"/>
      <sheetData sheetId="40792" refreshError="1"/>
      <sheetData sheetId="40793" refreshError="1"/>
      <sheetData sheetId="40794" refreshError="1"/>
      <sheetData sheetId="40795" refreshError="1"/>
      <sheetData sheetId="40796" refreshError="1"/>
      <sheetData sheetId="40797" refreshError="1"/>
      <sheetData sheetId="40798" refreshError="1"/>
      <sheetData sheetId="40799" refreshError="1"/>
      <sheetData sheetId="40800" refreshError="1"/>
      <sheetData sheetId="40801" refreshError="1"/>
      <sheetData sheetId="40802" refreshError="1"/>
      <sheetData sheetId="40803" refreshError="1"/>
      <sheetData sheetId="40804" refreshError="1"/>
      <sheetData sheetId="40805" refreshError="1"/>
      <sheetData sheetId="40806" refreshError="1"/>
      <sheetData sheetId="40807" refreshError="1"/>
      <sheetData sheetId="40808" refreshError="1"/>
      <sheetData sheetId="40809" refreshError="1"/>
      <sheetData sheetId="40810" refreshError="1"/>
      <sheetData sheetId="40811" refreshError="1"/>
      <sheetData sheetId="40812" refreshError="1"/>
      <sheetData sheetId="40813" refreshError="1"/>
      <sheetData sheetId="40814" refreshError="1"/>
      <sheetData sheetId="40815" refreshError="1"/>
      <sheetData sheetId="40816" refreshError="1"/>
      <sheetData sheetId="40817" refreshError="1"/>
      <sheetData sheetId="40818" refreshError="1"/>
      <sheetData sheetId="40819" refreshError="1"/>
      <sheetData sheetId="40820" refreshError="1"/>
      <sheetData sheetId="40821" refreshError="1"/>
      <sheetData sheetId="40822" refreshError="1"/>
      <sheetData sheetId="40823" refreshError="1"/>
      <sheetData sheetId="40824" refreshError="1"/>
      <sheetData sheetId="40825" refreshError="1"/>
      <sheetData sheetId="40826" refreshError="1"/>
      <sheetData sheetId="40827" refreshError="1"/>
      <sheetData sheetId="40828" refreshError="1"/>
      <sheetData sheetId="40829" refreshError="1"/>
      <sheetData sheetId="40830" refreshError="1"/>
      <sheetData sheetId="40831" refreshError="1"/>
      <sheetData sheetId="40832" refreshError="1"/>
      <sheetData sheetId="40833" refreshError="1"/>
      <sheetData sheetId="40834" refreshError="1"/>
      <sheetData sheetId="40835" refreshError="1"/>
      <sheetData sheetId="40836" refreshError="1"/>
      <sheetData sheetId="40837" refreshError="1"/>
      <sheetData sheetId="40838" refreshError="1"/>
      <sheetData sheetId="40839" refreshError="1"/>
      <sheetData sheetId="40840" refreshError="1"/>
      <sheetData sheetId="40841" refreshError="1"/>
      <sheetData sheetId="40842" refreshError="1"/>
      <sheetData sheetId="40843" refreshError="1"/>
      <sheetData sheetId="40844" refreshError="1"/>
      <sheetData sheetId="40845" refreshError="1"/>
      <sheetData sheetId="40846" refreshError="1"/>
      <sheetData sheetId="40847" refreshError="1"/>
      <sheetData sheetId="40848" refreshError="1"/>
      <sheetData sheetId="40849" refreshError="1"/>
      <sheetData sheetId="40850" refreshError="1"/>
      <sheetData sheetId="40851" refreshError="1"/>
      <sheetData sheetId="40852" refreshError="1"/>
      <sheetData sheetId="40853" refreshError="1"/>
      <sheetData sheetId="40854" refreshError="1"/>
      <sheetData sheetId="40855" refreshError="1"/>
      <sheetData sheetId="40856" refreshError="1"/>
      <sheetData sheetId="40857" refreshError="1"/>
      <sheetData sheetId="40858" refreshError="1"/>
      <sheetData sheetId="40859" refreshError="1"/>
      <sheetData sheetId="40860" refreshError="1"/>
      <sheetData sheetId="40861" refreshError="1"/>
      <sheetData sheetId="40862" refreshError="1"/>
      <sheetData sheetId="40863" refreshError="1"/>
      <sheetData sheetId="40864" refreshError="1"/>
      <sheetData sheetId="40865" refreshError="1"/>
      <sheetData sheetId="40866" refreshError="1"/>
      <sheetData sheetId="40867" refreshError="1"/>
      <sheetData sheetId="40868" refreshError="1"/>
      <sheetData sheetId="40869" refreshError="1"/>
      <sheetData sheetId="40870" refreshError="1"/>
      <sheetData sheetId="40871" refreshError="1"/>
      <sheetData sheetId="40872" refreshError="1"/>
      <sheetData sheetId="40873" refreshError="1"/>
      <sheetData sheetId="40874" refreshError="1"/>
      <sheetData sheetId="40875" refreshError="1"/>
      <sheetData sheetId="40876" refreshError="1"/>
      <sheetData sheetId="40877" refreshError="1"/>
      <sheetData sheetId="40878" refreshError="1"/>
      <sheetData sheetId="40879" refreshError="1"/>
      <sheetData sheetId="40880" refreshError="1"/>
      <sheetData sheetId="40881" refreshError="1"/>
      <sheetData sheetId="40882" refreshError="1"/>
      <sheetData sheetId="40883" refreshError="1"/>
      <sheetData sheetId="40884" refreshError="1"/>
      <sheetData sheetId="40885" refreshError="1"/>
      <sheetData sheetId="40886" refreshError="1"/>
      <sheetData sheetId="40887" refreshError="1"/>
      <sheetData sheetId="40888" refreshError="1"/>
      <sheetData sheetId="40889" refreshError="1"/>
      <sheetData sheetId="40890" refreshError="1"/>
      <sheetData sheetId="40891" refreshError="1"/>
      <sheetData sheetId="40892" refreshError="1"/>
      <sheetData sheetId="40893" refreshError="1"/>
      <sheetData sheetId="40894" refreshError="1"/>
      <sheetData sheetId="40895" refreshError="1"/>
      <sheetData sheetId="40896" refreshError="1"/>
      <sheetData sheetId="40897" refreshError="1"/>
      <sheetData sheetId="40898" refreshError="1"/>
      <sheetData sheetId="40899" refreshError="1"/>
      <sheetData sheetId="40900" refreshError="1"/>
      <sheetData sheetId="40901" refreshError="1"/>
      <sheetData sheetId="40902" refreshError="1"/>
      <sheetData sheetId="40903" refreshError="1"/>
      <sheetData sheetId="40904" refreshError="1"/>
      <sheetData sheetId="40905" refreshError="1"/>
      <sheetData sheetId="40906" refreshError="1"/>
      <sheetData sheetId="40907" refreshError="1"/>
      <sheetData sheetId="40908" refreshError="1"/>
      <sheetData sheetId="40909" refreshError="1"/>
      <sheetData sheetId="40910" refreshError="1"/>
      <sheetData sheetId="40911" refreshError="1"/>
      <sheetData sheetId="40912" refreshError="1"/>
      <sheetData sheetId="40913" refreshError="1"/>
      <sheetData sheetId="40914" refreshError="1"/>
      <sheetData sheetId="40915" refreshError="1"/>
      <sheetData sheetId="40916" refreshError="1"/>
      <sheetData sheetId="40917" refreshError="1"/>
      <sheetData sheetId="40918" refreshError="1"/>
      <sheetData sheetId="40919" refreshError="1"/>
      <sheetData sheetId="40920" refreshError="1"/>
      <sheetData sheetId="40921" refreshError="1"/>
      <sheetData sheetId="40922" refreshError="1"/>
      <sheetData sheetId="40923" refreshError="1"/>
      <sheetData sheetId="40924" refreshError="1"/>
      <sheetData sheetId="40925" refreshError="1"/>
      <sheetData sheetId="40926" refreshError="1"/>
      <sheetData sheetId="40927" refreshError="1"/>
      <sheetData sheetId="40928" refreshError="1"/>
      <sheetData sheetId="40929" refreshError="1"/>
      <sheetData sheetId="40930" refreshError="1"/>
      <sheetData sheetId="40931" refreshError="1"/>
      <sheetData sheetId="40932" refreshError="1"/>
      <sheetData sheetId="40933" refreshError="1"/>
      <sheetData sheetId="40934" refreshError="1"/>
      <sheetData sheetId="40935" refreshError="1"/>
      <sheetData sheetId="40936" refreshError="1"/>
      <sheetData sheetId="40937" refreshError="1"/>
      <sheetData sheetId="40938" refreshError="1"/>
      <sheetData sheetId="40939" refreshError="1"/>
      <sheetData sheetId="40940" refreshError="1"/>
      <sheetData sheetId="40941" refreshError="1"/>
      <sheetData sheetId="40942" refreshError="1"/>
      <sheetData sheetId="40943" refreshError="1"/>
      <sheetData sheetId="40944" refreshError="1"/>
      <sheetData sheetId="40945" refreshError="1"/>
      <sheetData sheetId="40946" refreshError="1"/>
      <sheetData sheetId="40947" refreshError="1"/>
      <sheetData sheetId="40948" refreshError="1"/>
      <sheetData sheetId="40949" refreshError="1"/>
      <sheetData sheetId="40950" refreshError="1"/>
      <sheetData sheetId="40951" refreshError="1"/>
      <sheetData sheetId="40952" refreshError="1"/>
      <sheetData sheetId="40953" refreshError="1"/>
      <sheetData sheetId="40954" refreshError="1"/>
      <sheetData sheetId="40955" refreshError="1"/>
      <sheetData sheetId="40956" refreshError="1"/>
      <sheetData sheetId="40957" refreshError="1"/>
      <sheetData sheetId="40958" refreshError="1"/>
      <sheetData sheetId="40959" refreshError="1"/>
      <sheetData sheetId="40960" refreshError="1"/>
      <sheetData sheetId="40961" refreshError="1"/>
      <sheetData sheetId="40962" refreshError="1"/>
      <sheetData sheetId="40963" refreshError="1"/>
      <sheetData sheetId="40964" refreshError="1"/>
      <sheetData sheetId="40965" refreshError="1"/>
      <sheetData sheetId="40966" refreshError="1"/>
      <sheetData sheetId="40967" refreshError="1"/>
      <sheetData sheetId="40968" refreshError="1"/>
      <sheetData sheetId="40969" refreshError="1"/>
      <sheetData sheetId="40970" refreshError="1"/>
      <sheetData sheetId="40971" refreshError="1"/>
      <sheetData sheetId="40972" refreshError="1"/>
      <sheetData sheetId="40973" refreshError="1"/>
      <sheetData sheetId="40974" refreshError="1"/>
      <sheetData sheetId="40975" refreshError="1"/>
      <sheetData sheetId="40976" refreshError="1"/>
      <sheetData sheetId="40977" refreshError="1"/>
      <sheetData sheetId="40978" refreshError="1"/>
      <sheetData sheetId="40979" refreshError="1"/>
      <sheetData sheetId="40980" refreshError="1"/>
      <sheetData sheetId="40981" refreshError="1"/>
      <sheetData sheetId="40982" refreshError="1"/>
      <sheetData sheetId="40983" refreshError="1"/>
      <sheetData sheetId="40984" refreshError="1"/>
      <sheetData sheetId="40985" refreshError="1"/>
      <sheetData sheetId="40986" refreshError="1"/>
      <sheetData sheetId="40987" refreshError="1"/>
      <sheetData sheetId="40988" refreshError="1"/>
      <sheetData sheetId="40989" refreshError="1"/>
      <sheetData sheetId="40990" refreshError="1"/>
      <sheetData sheetId="40991" refreshError="1"/>
      <sheetData sheetId="40992" refreshError="1"/>
      <sheetData sheetId="40993" refreshError="1"/>
      <sheetData sheetId="40994" refreshError="1"/>
      <sheetData sheetId="40995" refreshError="1"/>
      <sheetData sheetId="40996" refreshError="1"/>
      <sheetData sheetId="40997" refreshError="1"/>
      <sheetData sheetId="40998" refreshError="1"/>
      <sheetData sheetId="40999" refreshError="1"/>
      <sheetData sheetId="41000" refreshError="1"/>
      <sheetData sheetId="41001" refreshError="1"/>
      <sheetData sheetId="41002" refreshError="1"/>
      <sheetData sheetId="41003" refreshError="1"/>
      <sheetData sheetId="41004" refreshError="1"/>
      <sheetData sheetId="41005" refreshError="1"/>
      <sheetData sheetId="41006" refreshError="1"/>
      <sheetData sheetId="41007" refreshError="1"/>
      <sheetData sheetId="41008" refreshError="1"/>
      <sheetData sheetId="41009" refreshError="1"/>
      <sheetData sheetId="41010" refreshError="1"/>
      <sheetData sheetId="41011" refreshError="1"/>
      <sheetData sheetId="41012" refreshError="1"/>
      <sheetData sheetId="41013" refreshError="1"/>
      <sheetData sheetId="41014" refreshError="1"/>
      <sheetData sheetId="41015" refreshError="1"/>
      <sheetData sheetId="41016" refreshError="1"/>
      <sheetData sheetId="41017" refreshError="1"/>
      <sheetData sheetId="41018" refreshError="1"/>
      <sheetData sheetId="41019" refreshError="1"/>
      <sheetData sheetId="41020" refreshError="1"/>
      <sheetData sheetId="41021" refreshError="1"/>
      <sheetData sheetId="41022" refreshError="1"/>
      <sheetData sheetId="41023" refreshError="1"/>
      <sheetData sheetId="41024" refreshError="1"/>
      <sheetData sheetId="41025" refreshError="1"/>
      <sheetData sheetId="41026" refreshError="1"/>
      <sheetData sheetId="41027" refreshError="1"/>
      <sheetData sheetId="41028" refreshError="1"/>
      <sheetData sheetId="41029" refreshError="1"/>
      <sheetData sheetId="41030" refreshError="1"/>
      <sheetData sheetId="41031" refreshError="1"/>
      <sheetData sheetId="41032" refreshError="1"/>
      <sheetData sheetId="41033" refreshError="1"/>
      <sheetData sheetId="41034" refreshError="1"/>
      <sheetData sheetId="41035" refreshError="1"/>
      <sheetData sheetId="41036" refreshError="1"/>
      <sheetData sheetId="41037" refreshError="1"/>
      <sheetData sheetId="41038" refreshError="1"/>
      <sheetData sheetId="41039" refreshError="1"/>
      <sheetData sheetId="41040" refreshError="1"/>
      <sheetData sheetId="41041" refreshError="1"/>
      <sheetData sheetId="41042" refreshError="1"/>
      <sheetData sheetId="41043" refreshError="1"/>
      <sheetData sheetId="41044" refreshError="1"/>
      <sheetData sheetId="41045" refreshError="1"/>
      <sheetData sheetId="41046" refreshError="1"/>
      <sheetData sheetId="41047" refreshError="1"/>
      <sheetData sheetId="41048" refreshError="1"/>
      <sheetData sheetId="41049" refreshError="1"/>
      <sheetData sheetId="41050" refreshError="1"/>
      <sheetData sheetId="41051" refreshError="1"/>
      <sheetData sheetId="41052" refreshError="1"/>
      <sheetData sheetId="41053" refreshError="1"/>
      <sheetData sheetId="41054" refreshError="1"/>
      <sheetData sheetId="41055" refreshError="1"/>
      <sheetData sheetId="41056" refreshError="1"/>
      <sheetData sheetId="41057" refreshError="1"/>
      <sheetData sheetId="41058" refreshError="1"/>
      <sheetData sheetId="41059" refreshError="1"/>
      <sheetData sheetId="41060" refreshError="1"/>
      <sheetData sheetId="41061" refreshError="1"/>
      <sheetData sheetId="41062" refreshError="1"/>
      <sheetData sheetId="41063" refreshError="1"/>
      <sheetData sheetId="41064" refreshError="1"/>
      <sheetData sheetId="41065" refreshError="1"/>
      <sheetData sheetId="41066" refreshError="1"/>
      <sheetData sheetId="41067" refreshError="1"/>
      <sheetData sheetId="41068" refreshError="1"/>
      <sheetData sheetId="41069" refreshError="1"/>
      <sheetData sheetId="41070" refreshError="1"/>
      <sheetData sheetId="41071" refreshError="1"/>
      <sheetData sheetId="41072" refreshError="1"/>
      <sheetData sheetId="41073" refreshError="1"/>
      <sheetData sheetId="41074" refreshError="1"/>
      <sheetData sheetId="41075" refreshError="1"/>
      <sheetData sheetId="41076" refreshError="1"/>
      <sheetData sheetId="41077" refreshError="1"/>
      <sheetData sheetId="41078" refreshError="1"/>
      <sheetData sheetId="41079" refreshError="1"/>
      <sheetData sheetId="41080" refreshError="1"/>
      <sheetData sheetId="41081" refreshError="1"/>
      <sheetData sheetId="41082" refreshError="1"/>
      <sheetData sheetId="41083" refreshError="1"/>
      <sheetData sheetId="41084" refreshError="1"/>
      <sheetData sheetId="41085" refreshError="1"/>
      <sheetData sheetId="41086" refreshError="1"/>
      <sheetData sheetId="41087" refreshError="1"/>
      <sheetData sheetId="41088" refreshError="1"/>
      <sheetData sheetId="41089" refreshError="1"/>
      <sheetData sheetId="41090" refreshError="1"/>
      <sheetData sheetId="41091" refreshError="1"/>
      <sheetData sheetId="41092" refreshError="1"/>
      <sheetData sheetId="41093" refreshError="1"/>
      <sheetData sheetId="41094" refreshError="1"/>
      <sheetData sheetId="41095" refreshError="1"/>
      <sheetData sheetId="41096" refreshError="1"/>
      <sheetData sheetId="41097" refreshError="1"/>
      <sheetData sheetId="41098" refreshError="1"/>
      <sheetData sheetId="41099" refreshError="1"/>
      <sheetData sheetId="41100" refreshError="1"/>
      <sheetData sheetId="41101" refreshError="1"/>
      <sheetData sheetId="41102" refreshError="1"/>
      <sheetData sheetId="41103" refreshError="1"/>
      <sheetData sheetId="41104" refreshError="1"/>
      <sheetData sheetId="41105" refreshError="1"/>
      <sheetData sheetId="41106" refreshError="1"/>
      <sheetData sheetId="41107" refreshError="1"/>
      <sheetData sheetId="41108" refreshError="1"/>
      <sheetData sheetId="41109" refreshError="1"/>
      <sheetData sheetId="41110" refreshError="1"/>
      <sheetData sheetId="41111" refreshError="1"/>
      <sheetData sheetId="41112" refreshError="1"/>
      <sheetData sheetId="41113" refreshError="1"/>
      <sheetData sheetId="41114" refreshError="1"/>
      <sheetData sheetId="41115" refreshError="1"/>
      <sheetData sheetId="41116" refreshError="1"/>
      <sheetData sheetId="41117" refreshError="1"/>
      <sheetData sheetId="41118" refreshError="1"/>
      <sheetData sheetId="41119" refreshError="1"/>
      <sheetData sheetId="41120" refreshError="1"/>
      <sheetData sheetId="41121" refreshError="1"/>
      <sheetData sheetId="41122" refreshError="1"/>
      <sheetData sheetId="41123" refreshError="1"/>
      <sheetData sheetId="41124" refreshError="1"/>
      <sheetData sheetId="41125" refreshError="1"/>
      <sheetData sheetId="41126" refreshError="1"/>
      <sheetData sheetId="41127" refreshError="1"/>
      <sheetData sheetId="41128" refreshError="1"/>
      <sheetData sheetId="41129" refreshError="1"/>
      <sheetData sheetId="41130" refreshError="1"/>
      <sheetData sheetId="41131" refreshError="1"/>
      <sheetData sheetId="41132" refreshError="1"/>
      <sheetData sheetId="41133" refreshError="1"/>
      <sheetData sheetId="41134" refreshError="1"/>
      <sheetData sheetId="41135" refreshError="1"/>
      <sheetData sheetId="41136" refreshError="1"/>
      <sheetData sheetId="41137" refreshError="1"/>
      <sheetData sheetId="41138" refreshError="1"/>
      <sheetData sheetId="41139" refreshError="1"/>
      <sheetData sheetId="41140" refreshError="1"/>
      <sheetData sheetId="41141" refreshError="1"/>
      <sheetData sheetId="41142" refreshError="1"/>
      <sheetData sheetId="41143" refreshError="1"/>
      <sheetData sheetId="41144" refreshError="1"/>
      <sheetData sheetId="41145" refreshError="1"/>
      <sheetData sheetId="41146" refreshError="1"/>
      <sheetData sheetId="41147" refreshError="1"/>
      <sheetData sheetId="41148" refreshError="1"/>
      <sheetData sheetId="41149" refreshError="1"/>
      <sheetData sheetId="41150" refreshError="1"/>
      <sheetData sheetId="41151" refreshError="1"/>
      <sheetData sheetId="41152" refreshError="1"/>
      <sheetData sheetId="41153" refreshError="1"/>
      <sheetData sheetId="41154" refreshError="1"/>
      <sheetData sheetId="41155" refreshError="1"/>
      <sheetData sheetId="41156" refreshError="1"/>
      <sheetData sheetId="41157" refreshError="1"/>
      <sheetData sheetId="41158" refreshError="1"/>
      <sheetData sheetId="41159" refreshError="1"/>
      <sheetData sheetId="41160" refreshError="1"/>
      <sheetData sheetId="41161" refreshError="1"/>
      <sheetData sheetId="41162" refreshError="1"/>
      <sheetData sheetId="41163" refreshError="1"/>
      <sheetData sheetId="41164" refreshError="1"/>
      <sheetData sheetId="41165" refreshError="1"/>
      <sheetData sheetId="41166" refreshError="1"/>
      <sheetData sheetId="41167" refreshError="1"/>
      <sheetData sheetId="41168" refreshError="1"/>
      <sheetData sheetId="41169" refreshError="1"/>
      <sheetData sheetId="41170" refreshError="1"/>
      <sheetData sheetId="41171" refreshError="1"/>
      <sheetData sheetId="41172" refreshError="1"/>
      <sheetData sheetId="41173" refreshError="1"/>
      <sheetData sheetId="41174" refreshError="1"/>
      <sheetData sheetId="41175" refreshError="1"/>
      <sheetData sheetId="41176" refreshError="1"/>
      <sheetData sheetId="41177" refreshError="1"/>
      <sheetData sheetId="41178" refreshError="1"/>
      <sheetData sheetId="41179" refreshError="1"/>
      <sheetData sheetId="41180" refreshError="1"/>
      <sheetData sheetId="41181" refreshError="1"/>
      <sheetData sheetId="41182" refreshError="1"/>
      <sheetData sheetId="41183" refreshError="1"/>
      <sheetData sheetId="41184" refreshError="1"/>
      <sheetData sheetId="41185" refreshError="1"/>
      <sheetData sheetId="41186" refreshError="1"/>
      <sheetData sheetId="41187" refreshError="1"/>
      <sheetData sheetId="41188" refreshError="1"/>
      <sheetData sheetId="41189" refreshError="1"/>
      <sheetData sheetId="41190" refreshError="1"/>
      <sheetData sheetId="41191" refreshError="1"/>
      <sheetData sheetId="41192" refreshError="1"/>
      <sheetData sheetId="41193" refreshError="1"/>
      <sheetData sheetId="41194" refreshError="1"/>
      <sheetData sheetId="41195" refreshError="1"/>
      <sheetData sheetId="41196" refreshError="1"/>
      <sheetData sheetId="41197" refreshError="1"/>
      <sheetData sheetId="41198" refreshError="1"/>
      <sheetData sheetId="41199" refreshError="1"/>
      <sheetData sheetId="41200" refreshError="1"/>
      <sheetData sheetId="41201" refreshError="1"/>
      <sheetData sheetId="41202" refreshError="1"/>
      <sheetData sheetId="41203" refreshError="1"/>
      <sheetData sheetId="41204" refreshError="1"/>
      <sheetData sheetId="41205" refreshError="1"/>
      <sheetData sheetId="41206" refreshError="1"/>
      <sheetData sheetId="41207" refreshError="1"/>
      <sheetData sheetId="41208" refreshError="1"/>
      <sheetData sheetId="41209" refreshError="1"/>
      <sheetData sheetId="41210" refreshError="1"/>
      <sheetData sheetId="41211" refreshError="1"/>
      <sheetData sheetId="41212" refreshError="1"/>
      <sheetData sheetId="41213" refreshError="1"/>
      <sheetData sheetId="41214" refreshError="1"/>
      <sheetData sheetId="41215" refreshError="1"/>
      <sheetData sheetId="41216" refreshError="1"/>
      <sheetData sheetId="41217" refreshError="1"/>
      <sheetData sheetId="41218" refreshError="1"/>
      <sheetData sheetId="41219" refreshError="1"/>
      <sheetData sheetId="41220" refreshError="1"/>
      <sheetData sheetId="41221" refreshError="1"/>
      <sheetData sheetId="41222" refreshError="1"/>
      <sheetData sheetId="41223" refreshError="1"/>
      <sheetData sheetId="41224" refreshError="1"/>
      <sheetData sheetId="41225" refreshError="1"/>
      <sheetData sheetId="41226" refreshError="1"/>
      <sheetData sheetId="41227" refreshError="1"/>
      <sheetData sheetId="41228" refreshError="1"/>
      <sheetData sheetId="41229" refreshError="1"/>
      <sheetData sheetId="41230" refreshError="1"/>
      <sheetData sheetId="41231" refreshError="1"/>
      <sheetData sheetId="41232" refreshError="1"/>
      <sheetData sheetId="41233" refreshError="1"/>
      <sheetData sheetId="41234" refreshError="1"/>
      <sheetData sheetId="41235" refreshError="1"/>
      <sheetData sheetId="41236" refreshError="1"/>
      <sheetData sheetId="41237" refreshError="1"/>
      <sheetData sheetId="41238" refreshError="1"/>
      <sheetData sheetId="41239" refreshError="1"/>
      <sheetData sheetId="41240" refreshError="1"/>
      <sheetData sheetId="41241" refreshError="1"/>
      <sheetData sheetId="41242" refreshError="1"/>
      <sheetData sheetId="41243" refreshError="1"/>
      <sheetData sheetId="41244" refreshError="1"/>
      <sheetData sheetId="41245" refreshError="1"/>
      <sheetData sheetId="41246" refreshError="1"/>
      <sheetData sheetId="41247" refreshError="1"/>
      <sheetData sheetId="41248" refreshError="1"/>
      <sheetData sheetId="41249" refreshError="1"/>
      <sheetData sheetId="41250" refreshError="1"/>
      <sheetData sheetId="41251" refreshError="1"/>
      <sheetData sheetId="41252" refreshError="1"/>
      <sheetData sheetId="41253" refreshError="1"/>
      <sheetData sheetId="41254" refreshError="1"/>
      <sheetData sheetId="41255" refreshError="1"/>
      <sheetData sheetId="41256" refreshError="1"/>
      <sheetData sheetId="41257" refreshError="1"/>
      <sheetData sheetId="41258" refreshError="1"/>
      <sheetData sheetId="41259" refreshError="1"/>
      <sheetData sheetId="41260" refreshError="1"/>
      <sheetData sheetId="41261" refreshError="1"/>
      <sheetData sheetId="41262" refreshError="1"/>
      <sheetData sheetId="41263" refreshError="1"/>
      <sheetData sheetId="41264" refreshError="1"/>
      <sheetData sheetId="41265" refreshError="1"/>
      <sheetData sheetId="41266" refreshError="1"/>
      <sheetData sheetId="41267" refreshError="1"/>
      <sheetData sheetId="41268" refreshError="1"/>
      <sheetData sheetId="41269" refreshError="1"/>
      <sheetData sheetId="41270" refreshError="1"/>
      <sheetData sheetId="41271" refreshError="1"/>
      <sheetData sheetId="41272" refreshError="1"/>
      <sheetData sheetId="41273" refreshError="1"/>
      <sheetData sheetId="41274" refreshError="1"/>
      <sheetData sheetId="41275" refreshError="1"/>
      <sheetData sheetId="41276" refreshError="1"/>
      <sheetData sheetId="41277" refreshError="1"/>
      <sheetData sheetId="41278" refreshError="1"/>
      <sheetData sheetId="41279" refreshError="1"/>
      <sheetData sheetId="41280" refreshError="1"/>
      <sheetData sheetId="41281" refreshError="1"/>
      <sheetData sheetId="41282" refreshError="1"/>
      <sheetData sheetId="41283" refreshError="1"/>
      <sheetData sheetId="41284" refreshError="1"/>
      <sheetData sheetId="41285" refreshError="1"/>
      <sheetData sheetId="41286" refreshError="1"/>
      <sheetData sheetId="41287" refreshError="1"/>
      <sheetData sheetId="41288" refreshError="1"/>
      <sheetData sheetId="41289" refreshError="1"/>
      <sheetData sheetId="41290" refreshError="1"/>
      <sheetData sheetId="41291" refreshError="1"/>
      <sheetData sheetId="41292" refreshError="1"/>
      <sheetData sheetId="41293" refreshError="1"/>
      <sheetData sheetId="41294" refreshError="1"/>
      <sheetData sheetId="41295" refreshError="1"/>
      <sheetData sheetId="41296" refreshError="1"/>
      <sheetData sheetId="41297" refreshError="1"/>
      <sheetData sheetId="41298" refreshError="1"/>
      <sheetData sheetId="41299" refreshError="1"/>
      <sheetData sheetId="41300" refreshError="1"/>
      <sheetData sheetId="41301" refreshError="1"/>
      <sheetData sheetId="41302" refreshError="1"/>
      <sheetData sheetId="41303" refreshError="1"/>
      <sheetData sheetId="41304" refreshError="1"/>
      <sheetData sheetId="41305" refreshError="1"/>
      <sheetData sheetId="41306" refreshError="1"/>
      <sheetData sheetId="41307" refreshError="1"/>
      <sheetData sheetId="41308" refreshError="1"/>
      <sheetData sheetId="41309" refreshError="1"/>
      <sheetData sheetId="41310" refreshError="1"/>
      <sheetData sheetId="41311" refreshError="1"/>
      <sheetData sheetId="41312" refreshError="1"/>
      <sheetData sheetId="41313" refreshError="1"/>
      <sheetData sheetId="41314" refreshError="1"/>
      <sheetData sheetId="41315" refreshError="1"/>
      <sheetData sheetId="41316" refreshError="1"/>
      <sheetData sheetId="41317" refreshError="1"/>
      <sheetData sheetId="41318" refreshError="1"/>
      <sheetData sheetId="41319" refreshError="1"/>
      <sheetData sheetId="41320" refreshError="1"/>
      <sheetData sheetId="41321" refreshError="1"/>
      <sheetData sheetId="41322" refreshError="1"/>
      <sheetData sheetId="41323" refreshError="1"/>
      <sheetData sheetId="41324" refreshError="1"/>
      <sheetData sheetId="41325" refreshError="1"/>
      <sheetData sheetId="41326" refreshError="1"/>
      <sheetData sheetId="41327" refreshError="1"/>
      <sheetData sheetId="41328" refreshError="1"/>
      <sheetData sheetId="41329" refreshError="1"/>
      <sheetData sheetId="41330" refreshError="1"/>
      <sheetData sheetId="41331" refreshError="1"/>
      <sheetData sheetId="41332" refreshError="1"/>
      <sheetData sheetId="41333" refreshError="1"/>
      <sheetData sheetId="41334" refreshError="1"/>
      <sheetData sheetId="41335" refreshError="1"/>
      <sheetData sheetId="41336" refreshError="1"/>
      <sheetData sheetId="41337" refreshError="1"/>
      <sheetData sheetId="41338" refreshError="1"/>
      <sheetData sheetId="41339" refreshError="1"/>
      <sheetData sheetId="41340" refreshError="1"/>
      <sheetData sheetId="41341" refreshError="1"/>
      <sheetData sheetId="41342" refreshError="1"/>
      <sheetData sheetId="41343" refreshError="1"/>
      <sheetData sheetId="41344" refreshError="1"/>
      <sheetData sheetId="41345" refreshError="1"/>
      <sheetData sheetId="41346" refreshError="1"/>
      <sheetData sheetId="41347" refreshError="1"/>
      <sheetData sheetId="41348" refreshError="1"/>
      <sheetData sheetId="41349" refreshError="1"/>
      <sheetData sheetId="41350" refreshError="1"/>
      <sheetData sheetId="41351" refreshError="1"/>
      <sheetData sheetId="41352" refreshError="1"/>
      <sheetData sheetId="41353" refreshError="1"/>
      <sheetData sheetId="41354" refreshError="1"/>
      <sheetData sheetId="41355" refreshError="1"/>
      <sheetData sheetId="41356" refreshError="1"/>
      <sheetData sheetId="41357" refreshError="1"/>
      <sheetData sheetId="41358" refreshError="1"/>
      <sheetData sheetId="41359" refreshError="1"/>
      <sheetData sheetId="41360" refreshError="1"/>
      <sheetData sheetId="41361" refreshError="1"/>
      <sheetData sheetId="41362" refreshError="1"/>
      <sheetData sheetId="41363" refreshError="1"/>
      <sheetData sheetId="41364" refreshError="1"/>
      <sheetData sheetId="41365" refreshError="1"/>
      <sheetData sheetId="41366" refreshError="1"/>
      <sheetData sheetId="41367" refreshError="1"/>
      <sheetData sheetId="41368" refreshError="1"/>
      <sheetData sheetId="41369" refreshError="1"/>
      <sheetData sheetId="41370" refreshError="1"/>
      <sheetData sheetId="41371" refreshError="1"/>
      <sheetData sheetId="41372" refreshError="1"/>
      <sheetData sheetId="41373" refreshError="1"/>
      <sheetData sheetId="41374" refreshError="1"/>
      <sheetData sheetId="41375" refreshError="1"/>
      <sheetData sheetId="41376" refreshError="1"/>
      <sheetData sheetId="41377" refreshError="1"/>
      <sheetData sheetId="41378" refreshError="1"/>
      <sheetData sheetId="41379" refreshError="1"/>
      <sheetData sheetId="41380" refreshError="1"/>
      <sheetData sheetId="41381" refreshError="1"/>
      <sheetData sheetId="41382" refreshError="1"/>
      <sheetData sheetId="41383" refreshError="1"/>
      <sheetData sheetId="41384" refreshError="1"/>
      <sheetData sheetId="41385" refreshError="1"/>
      <sheetData sheetId="41386" refreshError="1"/>
      <sheetData sheetId="41387" refreshError="1"/>
      <sheetData sheetId="41388" refreshError="1"/>
      <sheetData sheetId="41389" refreshError="1"/>
      <sheetData sheetId="41390" refreshError="1"/>
      <sheetData sheetId="41391" refreshError="1"/>
      <sheetData sheetId="41392" refreshError="1"/>
      <sheetData sheetId="41393" refreshError="1"/>
      <sheetData sheetId="41394" refreshError="1"/>
      <sheetData sheetId="41395" refreshError="1"/>
      <sheetData sheetId="41396" refreshError="1"/>
      <sheetData sheetId="41397" refreshError="1"/>
      <sheetData sheetId="41398" refreshError="1"/>
      <sheetData sheetId="41399" refreshError="1"/>
      <sheetData sheetId="41400" refreshError="1"/>
      <sheetData sheetId="41401" refreshError="1"/>
      <sheetData sheetId="41402" refreshError="1"/>
      <sheetData sheetId="41403" refreshError="1"/>
      <sheetData sheetId="41404" refreshError="1"/>
      <sheetData sheetId="41405" refreshError="1"/>
      <sheetData sheetId="41406" refreshError="1"/>
      <sheetData sheetId="41407" refreshError="1"/>
      <sheetData sheetId="41408" refreshError="1"/>
      <sheetData sheetId="41409" refreshError="1"/>
      <sheetData sheetId="41410" refreshError="1"/>
      <sheetData sheetId="41411" refreshError="1"/>
      <sheetData sheetId="41412" refreshError="1"/>
      <sheetData sheetId="41413" refreshError="1"/>
      <sheetData sheetId="41414" refreshError="1"/>
      <sheetData sheetId="41415" refreshError="1"/>
      <sheetData sheetId="41416" refreshError="1"/>
      <sheetData sheetId="41417" refreshError="1"/>
      <sheetData sheetId="41418" refreshError="1"/>
      <sheetData sheetId="41419" refreshError="1"/>
      <sheetData sheetId="41420" refreshError="1"/>
      <sheetData sheetId="41421" refreshError="1"/>
      <sheetData sheetId="41422" refreshError="1"/>
      <sheetData sheetId="41423" refreshError="1"/>
      <sheetData sheetId="41424" refreshError="1"/>
      <sheetData sheetId="41425" refreshError="1"/>
      <sheetData sheetId="41426" refreshError="1"/>
      <sheetData sheetId="41427" refreshError="1"/>
      <sheetData sheetId="41428" refreshError="1"/>
      <sheetData sheetId="41429" refreshError="1"/>
      <sheetData sheetId="41430" refreshError="1"/>
      <sheetData sheetId="41431" refreshError="1"/>
      <sheetData sheetId="41432" refreshError="1"/>
      <sheetData sheetId="41433" refreshError="1"/>
      <sheetData sheetId="41434" refreshError="1"/>
      <sheetData sheetId="41435" refreshError="1"/>
      <sheetData sheetId="41436" refreshError="1"/>
      <sheetData sheetId="41437" refreshError="1"/>
      <sheetData sheetId="41438" refreshError="1"/>
      <sheetData sheetId="41439" refreshError="1"/>
      <sheetData sheetId="41440" refreshError="1"/>
      <sheetData sheetId="41441" refreshError="1"/>
      <sheetData sheetId="41442" refreshError="1"/>
      <sheetData sheetId="41443" refreshError="1"/>
      <sheetData sheetId="41444" refreshError="1"/>
      <sheetData sheetId="41445" refreshError="1"/>
      <sheetData sheetId="41446" refreshError="1"/>
      <sheetData sheetId="41447" refreshError="1"/>
      <sheetData sheetId="41448" refreshError="1"/>
      <sheetData sheetId="41449" refreshError="1"/>
      <sheetData sheetId="41450" refreshError="1"/>
      <sheetData sheetId="41451" refreshError="1"/>
      <sheetData sheetId="41452" refreshError="1"/>
      <sheetData sheetId="41453" refreshError="1"/>
      <sheetData sheetId="41454" refreshError="1"/>
      <sheetData sheetId="41455" refreshError="1"/>
      <sheetData sheetId="41456" refreshError="1"/>
      <sheetData sheetId="41457" refreshError="1"/>
      <sheetData sheetId="41458" refreshError="1"/>
      <sheetData sheetId="41459" refreshError="1"/>
      <sheetData sheetId="41460" refreshError="1"/>
      <sheetData sheetId="41461" refreshError="1"/>
      <sheetData sheetId="41462" refreshError="1"/>
      <sheetData sheetId="41463" refreshError="1"/>
      <sheetData sheetId="41464" refreshError="1"/>
      <sheetData sheetId="41465" refreshError="1"/>
      <sheetData sheetId="41466" refreshError="1"/>
      <sheetData sheetId="41467" refreshError="1"/>
      <sheetData sheetId="41468" refreshError="1"/>
      <sheetData sheetId="41469" refreshError="1"/>
      <sheetData sheetId="41470" refreshError="1"/>
      <sheetData sheetId="41471" refreshError="1"/>
      <sheetData sheetId="41472" refreshError="1"/>
      <sheetData sheetId="41473" refreshError="1"/>
      <sheetData sheetId="41474" refreshError="1"/>
      <sheetData sheetId="41475" refreshError="1"/>
      <sheetData sheetId="41476" refreshError="1"/>
      <sheetData sheetId="41477" refreshError="1"/>
      <sheetData sheetId="41478" refreshError="1"/>
      <sheetData sheetId="41479" refreshError="1"/>
      <sheetData sheetId="41480" refreshError="1"/>
      <sheetData sheetId="41481" refreshError="1"/>
      <sheetData sheetId="41482" refreshError="1"/>
      <sheetData sheetId="41483" refreshError="1"/>
      <sheetData sheetId="41484" refreshError="1"/>
      <sheetData sheetId="41485" refreshError="1"/>
      <sheetData sheetId="41486" refreshError="1"/>
      <sheetData sheetId="41487" refreshError="1"/>
      <sheetData sheetId="41488" refreshError="1"/>
      <sheetData sheetId="41489" refreshError="1"/>
      <sheetData sheetId="41490" refreshError="1"/>
      <sheetData sheetId="41491" refreshError="1"/>
      <sheetData sheetId="41492" refreshError="1"/>
      <sheetData sheetId="41493" refreshError="1"/>
      <sheetData sheetId="41494" refreshError="1"/>
      <sheetData sheetId="41495" refreshError="1"/>
      <sheetData sheetId="41496" refreshError="1"/>
      <sheetData sheetId="41497" refreshError="1"/>
      <sheetData sheetId="41498" refreshError="1"/>
      <sheetData sheetId="41499" refreshError="1"/>
      <sheetData sheetId="41500" refreshError="1"/>
      <sheetData sheetId="41501" refreshError="1"/>
      <sheetData sheetId="41502" refreshError="1"/>
      <sheetData sheetId="41503" refreshError="1"/>
      <sheetData sheetId="41504" refreshError="1"/>
      <sheetData sheetId="41505" refreshError="1"/>
      <sheetData sheetId="41506" refreshError="1"/>
      <sheetData sheetId="41507" refreshError="1"/>
      <sheetData sheetId="41508" refreshError="1"/>
      <sheetData sheetId="41509" refreshError="1"/>
      <sheetData sheetId="41510" refreshError="1"/>
      <sheetData sheetId="41511" refreshError="1"/>
      <sheetData sheetId="41512" refreshError="1"/>
      <sheetData sheetId="41513" refreshError="1"/>
      <sheetData sheetId="41514" refreshError="1"/>
      <sheetData sheetId="41515" refreshError="1"/>
      <sheetData sheetId="41516" refreshError="1"/>
      <sheetData sheetId="41517" refreshError="1"/>
      <sheetData sheetId="41518" refreshError="1"/>
      <sheetData sheetId="41519" refreshError="1"/>
      <sheetData sheetId="41520" refreshError="1"/>
      <sheetData sheetId="41521" refreshError="1"/>
      <sheetData sheetId="41522" refreshError="1"/>
      <sheetData sheetId="41523" refreshError="1"/>
      <sheetData sheetId="41524" refreshError="1"/>
      <sheetData sheetId="41525" refreshError="1"/>
      <sheetData sheetId="41526" refreshError="1"/>
      <sheetData sheetId="41527" refreshError="1"/>
      <sheetData sheetId="41528" refreshError="1"/>
      <sheetData sheetId="41529" refreshError="1"/>
      <sheetData sheetId="41530" refreshError="1"/>
      <sheetData sheetId="41531" refreshError="1"/>
      <sheetData sheetId="41532" refreshError="1"/>
      <sheetData sheetId="41533" refreshError="1"/>
      <sheetData sheetId="41534" refreshError="1"/>
      <sheetData sheetId="41535" refreshError="1"/>
      <sheetData sheetId="41536" refreshError="1"/>
      <sheetData sheetId="41537" refreshError="1"/>
      <sheetData sheetId="41538" refreshError="1"/>
      <sheetData sheetId="41539" refreshError="1"/>
      <sheetData sheetId="41540" refreshError="1"/>
      <sheetData sheetId="41541" refreshError="1"/>
      <sheetData sheetId="41542" refreshError="1"/>
      <sheetData sheetId="41543" refreshError="1"/>
      <sheetData sheetId="41544" refreshError="1"/>
      <sheetData sheetId="41545" refreshError="1"/>
      <sheetData sheetId="41546" refreshError="1"/>
      <sheetData sheetId="41547" refreshError="1"/>
      <sheetData sheetId="41548" refreshError="1"/>
      <sheetData sheetId="41549" refreshError="1"/>
      <sheetData sheetId="41550" refreshError="1"/>
      <sheetData sheetId="41551" refreshError="1"/>
      <sheetData sheetId="41552" refreshError="1"/>
      <sheetData sheetId="41553" refreshError="1"/>
      <sheetData sheetId="41554" refreshError="1"/>
      <sheetData sheetId="41555" refreshError="1"/>
      <sheetData sheetId="41556" refreshError="1"/>
      <sheetData sheetId="41557" refreshError="1"/>
      <sheetData sheetId="41558" refreshError="1"/>
      <sheetData sheetId="41559" refreshError="1"/>
      <sheetData sheetId="41560" refreshError="1"/>
      <sheetData sheetId="41561" refreshError="1"/>
      <sheetData sheetId="41562" refreshError="1"/>
      <sheetData sheetId="41563" refreshError="1"/>
      <sheetData sheetId="41564" refreshError="1"/>
      <sheetData sheetId="41565" refreshError="1"/>
      <sheetData sheetId="41566" refreshError="1"/>
      <sheetData sheetId="41567" refreshError="1"/>
      <sheetData sheetId="41568" refreshError="1"/>
      <sheetData sheetId="41569" refreshError="1"/>
      <sheetData sheetId="41570" refreshError="1"/>
      <sheetData sheetId="41571" refreshError="1"/>
      <sheetData sheetId="41572" refreshError="1"/>
      <sheetData sheetId="41573" refreshError="1"/>
      <sheetData sheetId="41574" refreshError="1"/>
      <sheetData sheetId="41575" refreshError="1"/>
      <sheetData sheetId="41576" refreshError="1"/>
      <sheetData sheetId="41577" refreshError="1"/>
      <sheetData sheetId="41578" refreshError="1"/>
      <sheetData sheetId="41579" refreshError="1"/>
      <sheetData sheetId="41580" refreshError="1"/>
      <sheetData sheetId="41581" refreshError="1"/>
      <sheetData sheetId="41582" refreshError="1"/>
      <sheetData sheetId="41583" refreshError="1"/>
      <sheetData sheetId="41584" refreshError="1"/>
      <sheetData sheetId="41585" refreshError="1"/>
      <sheetData sheetId="41586" refreshError="1"/>
      <sheetData sheetId="41587" refreshError="1"/>
      <sheetData sheetId="41588" refreshError="1"/>
      <sheetData sheetId="41589" refreshError="1"/>
      <sheetData sheetId="41590" refreshError="1"/>
      <sheetData sheetId="41591" refreshError="1"/>
      <sheetData sheetId="41592" refreshError="1"/>
      <sheetData sheetId="41593" refreshError="1"/>
      <sheetData sheetId="41594" refreshError="1"/>
      <sheetData sheetId="41595" refreshError="1"/>
      <sheetData sheetId="41596" refreshError="1"/>
      <sheetData sheetId="41597" refreshError="1"/>
      <sheetData sheetId="41598" refreshError="1"/>
      <sheetData sheetId="41599" refreshError="1"/>
      <sheetData sheetId="41600" refreshError="1"/>
      <sheetData sheetId="41601" refreshError="1"/>
      <sheetData sheetId="41602" refreshError="1"/>
      <sheetData sheetId="41603" refreshError="1"/>
      <sheetData sheetId="41604" refreshError="1"/>
      <sheetData sheetId="41605" refreshError="1"/>
      <sheetData sheetId="41606" refreshError="1"/>
      <sheetData sheetId="41607" refreshError="1"/>
      <sheetData sheetId="41608" refreshError="1"/>
      <sheetData sheetId="41609" refreshError="1"/>
      <sheetData sheetId="41610" refreshError="1"/>
      <sheetData sheetId="41611" refreshError="1"/>
      <sheetData sheetId="41612" refreshError="1"/>
      <sheetData sheetId="41613" refreshError="1"/>
      <sheetData sheetId="41614" refreshError="1"/>
      <sheetData sheetId="41615" refreshError="1"/>
      <sheetData sheetId="41616" refreshError="1"/>
      <sheetData sheetId="41617" refreshError="1"/>
      <sheetData sheetId="41618" refreshError="1"/>
      <sheetData sheetId="41619" refreshError="1"/>
      <sheetData sheetId="41620" refreshError="1"/>
      <sheetData sheetId="41621" refreshError="1"/>
      <sheetData sheetId="41622" refreshError="1"/>
      <sheetData sheetId="41623" refreshError="1"/>
      <sheetData sheetId="41624" refreshError="1"/>
      <sheetData sheetId="41625" refreshError="1"/>
      <sheetData sheetId="41626" refreshError="1"/>
      <sheetData sheetId="41627" refreshError="1"/>
      <sheetData sheetId="41628" refreshError="1"/>
      <sheetData sheetId="41629" refreshError="1"/>
      <sheetData sheetId="41630" refreshError="1"/>
      <sheetData sheetId="41631" refreshError="1"/>
      <sheetData sheetId="41632" refreshError="1"/>
      <sheetData sheetId="41633" refreshError="1"/>
      <sheetData sheetId="41634" refreshError="1"/>
      <sheetData sheetId="41635" refreshError="1"/>
      <sheetData sheetId="41636" refreshError="1"/>
      <sheetData sheetId="41637" refreshError="1"/>
      <sheetData sheetId="41638" refreshError="1"/>
      <sheetData sheetId="41639" refreshError="1"/>
      <sheetData sheetId="41640" refreshError="1"/>
      <sheetData sheetId="41641" refreshError="1"/>
      <sheetData sheetId="41642" refreshError="1"/>
      <sheetData sheetId="41643" refreshError="1"/>
      <sheetData sheetId="41644" refreshError="1"/>
      <sheetData sheetId="41645" refreshError="1"/>
      <sheetData sheetId="41646" refreshError="1"/>
      <sheetData sheetId="41647" refreshError="1"/>
      <sheetData sheetId="41648" refreshError="1"/>
      <sheetData sheetId="41649" refreshError="1"/>
      <sheetData sheetId="41650" refreshError="1"/>
      <sheetData sheetId="41651" refreshError="1"/>
      <sheetData sheetId="41652" refreshError="1"/>
      <sheetData sheetId="41653" refreshError="1"/>
      <sheetData sheetId="41654" refreshError="1"/>
      <sheetData sheetId="41655" refreshError="1"/>
      <sheetData sheetId="41656" refreshError="1"/>
      <sheetData sheetId="41657" refreshError="1"/>
      <sheetData sheetId="41658" refreshError="1"/>
      <sheetData sheetId="41659" refreshError="1"/>
      <sheetData sheetId="41660" refreshError="1"/>
      <sheetData sheetId="41661" refreshError="1"/>
      <sheetData sheetId="41662" refreshError="1"/>
      <sheetData sheetId="41663" refreshError="1"/>
      <sheetData sheetId="41664" refreshError="1"/>
      <sheetData sheetId="41665" refreshError="1"/>
      <sheetData sheetId="41666" refreshError="1"/>
      <sheetData sheetId="41667" refreshError="1"/>
      <sheetData sheetId="41668" refreshError="1"/>
      <sheetData sheetId="41669" refreshError="1"/>
      <sheetData sheetId="41670" refreshError="1"/>
      <sheetData sheetId="41671" refreshError="1"/>
      <sheetData sheetId="41672" refreshError="1"/>
      <sheetData sheetId="41673" refreshError="1"/>
      <sheetData sheetId="41674" refreshError="1"/>
      <sheetData sheetId="41675" refreshError="1"/>
      <sheetData sheetId="41676" refreshError="1"/>
      <sheetData sheetId="41677" refreshError="1"/>
      <sheetData sheetId="41678" refreshError="1"/>
      <sheetData sheetId="41679" refreshError="1"/>
      <sheetData sheetId="41680" refreshError="1"/>
      <sheetData sheetId="41681" refreshError="1"/>
      <sheetData sheetId="41682" refreshError="1"/>
      <sheetData sheetId="41683" refreshError="1"/>
      <sheetData sheetId="41684" refreshError="1"/>
      <sheetData sheetId="41685" refreshError="1"/>
      <sheetData sheetId="41686" refreshError="1"/>
      <sheetData sheetId="41687" refreshError="1"/>
      <sheetData sheetId="41688" refreshError="1"/>
      <sheetData sheetId="41689" refreshError="1"/>
      <sheetData sheetId="41690" refreshError="1"/>
      <sheetData sheetId="41691" refreshError="1"/>
      <sheetData sheetId="41692" refreshError="1"/>
      <sheetData sheetId="41693" refreshError="1"/>
      <sheetData sheetId="41694" refreshError="1"/>
      <sheetData sheetId="41695" refreshError="1"/>
      <sheetData sheetId="41696" refreshError="1"/>
      <sheetData sheetId="41697" refreshError="1"/>
      <sheetData sheetId="41698" refreshError="1"/>
      <sheetData sheetId="41699" refreshError="1"/>
      <sheetData sheetId="41700" refreshError="1"/>
      <sheetData sheetId="41701" refreshError="1"/>
      <sheetData sheetId="41702" refreshError="1"/>
      <sheetData sheetId="41703" refreshError="1"/>
      <sheetData sheetId="41704" refreshError="1"/>
      <sheetData sheetId="41705" refreshError="1"/>
      <sheetData sheetId="41706" refreshError="1"/>
      <sheetData sheetId="41707" refreshError="1"/>
      <sheetData sheetId="41708" refreshError="1"/>
      <sheetData sheetId="41709" refreshError="1"/>
      <sheetData sheetId="41710" refreshError="1"/>
      <sheetData sheetId="41711" refreshError="1"/>
      <sheetData sheetId="41712" refreshError="1"/>
      <sheetData sheetId="41713" refreshError="1"/>
      <sheetData sheetId="41714" refreshError="1"/>
      <sheetData sheetId="41715" refreshError="1"/>
      <sheetData sheetId="41716" refreshError="1"/>
      <sheetData sheetId="41717" refreshError="1"/>
      <sheetData sheetId="41718" refreshError="1"/>
      <sheetData sheetId="41719" refreshError="1"/>
      <sheetData sheetId="41720" refreshError="1"/>
      <sheetData sheetId="41721" refreshError="1"/>
      <sheetData sheetId="41722" refreshError="1"/>
      <sheetData sheetId="41723" refreshError="1"/>
      <sheetData sheetId="41724" refreshError="1"/>
      <sheetData sheetId="41725" refreshError="1"/>
      <sheetData sheetId="41726" refreshError="1"/>
      <sheetData sheetId="41727" refreshError="1"/>
      <sheetData sheetId="41728" refreshError="1"/>
      <sheetData sheetId="41729" refreshError="1"/>
      <sheetData sheetId="41730" refreshError="1"/>
      <sheetData sheetId="41731" refreshError="1"/>
      <sheetData sheetId="41732" refreshError="1"/>
      <sheetData sheetId="41733" refreshError="1"/>
      <sheetData sheetId="41734" refreshError="1"/>
      <sheetData sheetId="41735" refreshError="1"/>
      <sheetData sheetId="41736" refreshError="1"/>
      <sheetData sheetId="41737" refreshError="1"/>
      <sheetData sheetId="41738" refreshError="1"/>
      <sheetData sheetId="41739" refreshError="1"/>
      <sheetData sheetId="41740" refreshError="1"/>
      <sheetData sheetId="41741" refreshError="1"/>
      <sheetData sheetId="41742" refreshError="1"/>
      <sheetData sheetId="41743" refreshError="1"/>
      <sheetData sheetId="41744" refreshError="1"/>
      <sheetData sheetId="41745" refreshError="1"/>
      <sheetData sheetId="41746" refreshError="1"/>
      <sheetData sheetId="41747" refreshError="1"/>
      <sheetData sheetId="41748" refreshError="1"/>
      <sheetData sheetId="41749" refreshError="1"/>
      <sheetData sheetId="41750" refreshError="1"/>
      <sheetData sheetId="41751" refreshError="1"/>
      <sheetData sheetId="41752" refreshError="1"/>
      <sheetData sheetId="41753" refreshError="1"/>
      <sheetData sheetId="41754" refreshError="1"/>
      <sheetData sheetId="41755" refreshError="1"/>
      <sheetData sheetId="41756" refreshError="1"/>
      <sheetData sheetId="41757" refreshError="1"/>
      <sheetData sheetId="41758" refreshError="1"/>
      <sheetData sheetId="41759" refreshError="1"/>
      <sheetData sheetId="41760" refreshError="1"/>
      <sheetData sheetId="41761" refreshError="1"/>
      <sheetData sheetId="41762" refreshError="1"/>
      <sheetData sheetId="41763" refreshError="1"/>
      <sheetData sheetId="41764" refreshError="1"/>
      <sheetData sheetId="41765" refreshError="1"/>
      <sheetData sheetId="41766" refreshError="1"/>
      <sheetData sheetId="41767" refreshError="1"/>
      <sheetData sheetId="41768" refreshError="1"/>
      <sheetData sheetId="41769" refreshError="1"/>
      <sheetData sheetId="41770" refreshError="1"/>
      <sheetData sheetId="41771" refreshError="1"/>
      <sheetData sheetId="41772" refreshError="1"/>
      <sheetData sheetId="41773" refreshError="1"/>
      <sheetData sheetId="41774" refreshError="1"/>
      <sheetData sheetId="41775" refreshError="1"/>
      <sheetData sheetId="41776" refreshError="1"/>
      <sheetData sheetId="41777" refreshError="1"/>
      <sheetData sheetId="41778" refreshError="1"/>
      <sheetData sheetId="41779" refreshError="1"/>
      <sheetData sheetId="41780" refreshError="1"/>
      <sheetData sheetId="41781" refreshError="1"/>
      <sheetData sheetId="41782" refreshError="1"/>
      <sheetData sheetId="41783" refreshError="1"/>
      <sheetData sheetId="41784" refreshError="1"/>
      <sheetData sheetId="41785" refreshError="1"/>
      <sheetData sheetId="41786" refreshError="1"/>
      <sheetData sheetId="41787" refreshError="1"/>
      <sheetData sheetId="41788" refreshError="1"/>
      <sheetData sheetId="41789" refreshError="1"/>
      <sheetData sheetId="41790" refreshError="1"/>
      <sheetData sheetId="41791" refreshError="1"/>
      <sheetData sheetId="41792" refreshError="1"/>
      <sheetData sheetId="41793" refreshError="1"/>
      <sheetData sheetId="41794" refreshError="1"/>
      <sheetData sheetId="41795" refreshError="1"/>
      <sheetData sheetId="41796" refreshError="1"/>
      <sheetData sheetId="41797" refreshError="1"/>
      <sheetData sheetId="41798" refreshError="1"/>
      <sheetData sheetId="41799" refreshError="1"/>
      <sheetData sheetId="41800" refreshError="1"/>
      <sheetData sheetId="41801" refreshError="1"/>
      <sheetData sheetId="41802" refreshError="1"/>
      <sheetData sheetId="41803" refreshError="1"/>
      <sheetData sheetId="41804" refreshError="1"/>
      <sheetData sheetId="41805" refreshError="1"/>
      <sheetData sheetId="41806" refreshError="1"/>
      <sheetData sheetId="41807" refreshError="1"/>
      <sheetData sheetId="41808" refreshError="1"/>
      <sheetData sheetId="41809" refreshError="1"/>
      <sheetData sheetId="41810" refreshError="1"/>
      <sheetData sheetId="41811" refreshError="1"/>
      <sheetData sheetId="41812" refreshError="1"/>
      <sheetData sheetId="41813" refreshError="1"/>
      <sheetData sheetId="41814" refreshError="1"/>
      <sheetData sheetId="41815" refreshError="1"/>
      <sheetData sheetId="41816" refreshError="1"/>
      <sheetData sheetId="41817" refreshError="1"/>
      <sheetData sheetId="41818" refreshError="1"/>
      <sheetData sheetId="41819" refreshError="1"/>
      <sheetData sheetId="41820" refreshError="1"/>
      <sheetData sheetId="41821" refreshError="1"/>
      <sheetData sheetId="41822" refreshError="1"/>
      <sheetData sheetId="41823" refreshError="1"/>
      <sheetData sheetId="41824" refreshError="1"/>
      <sheetData sheetId="41825" refreshError="1"/>
      <sheetData sheetId="41826" refreshError="1"/>
      <sheetData sheetId="41827" refreshError="1"/>
      <sheetData sheetId="41828" refreshError="1"/>
      <sheetData sheetId="41829" refreshError="1"/>
      <sheetData sheetId="41830" refreshError="1"/>
      <sheetData sheetId="41831" refreshError="1"/>
      <sheetData sheetId="41832" refreshError="1"/>
      <sheetData sheetId="41833" refreshError="1"/>
      <sheetData sheetId="41834" refreshError="1"/>
      <sheetData sheetId="41835" refreshError="1"/>
      <sheetData sheetId="41836" refreshError="1"/>
      <sheetData sheetId="41837" refreshError="1"/>
      <sheetData sheetId="41838" refreshError="1"/>
      <sheetData sheetId="41839" refreshError="1"/>
      <sheetData sheetId="41840" refreshError="1"/>
      <sheetData sheetId="41841" refreshError="1"/>
      <sheetData sheetId="41842" refreshError="1"/>
      <sheetData sheetId="41843" refreshError="1"/>
      <sheetData sheetId="41844" refreshError="1"/>
      <sheetData sheetId="41845" refreshError="1"/>
      <sheetData sheetId="41846" refreshError="1"/>
      <sheetData sheetId="41847" refreshError="1"/>
      <sheetData sheetId="41848" refreshError="1"/>
      <sheetData sheetId="41849" refreshError="1"/>
      <sheetData sheetId="41850" refreshError="1"/>
      <sheetData sheetId="41851" refreshError="1"/>
      <sheetData sheetId="41852" refreshError="1"/>
      <sheetData sheetId="41853" refreshError="1"/>
      <sheetData sheetId="41854" refreshError="1"/>
      <sheetData sheetId="41855" refreshError="1"/>
      <sheetData sheetId="41856" refreshError="1"/>
      <sheetData sheetId="41857" refreshError="1"/>
      <sheetData sheetId="41858" refreshError="1"/>
      <sheetData sheetId="41859" refreshError="1"/>
      <sheetData sheetId="41860" refreshError="1"/>
      <sheetData sheetId="41861" refreshError="1"/>
      <sheetData sheetId="41862" refreshError="1"/>
      <sheetData sheetId="41863" refreshError="1"/>
      <sheetData sheetId="41864" refreshError="1"/>
      <sheetData sheetId="41865" refreshError="1"/>
      <sheetData sheetId="41866" refreshError="1"/>
      <sheetData sheetId="41867" refreshError="1"/>
      <sheetData sheetId="41868" refreshError="1"/>
      <sheetData sheetId="41869" refreshError="1"/>
      <sheetData sheetId="41870" refreshError="1"/>
      <sheetData sheetId="41871" refreshError="1"/>
      <sheetData sheetId="41872" refreshError="1"/>
      <sheetData sheetId="41873" refreshError="1"/>
      <sheetData sheetId="41874" refreshError="1"/>
      <sheetData sheetId="41875" refreshError="1"/>
      <sheetData sheetId="41876" refreshError="1"/>
      <sheetData sheetId="41877" refreshError="1"/>
      <sheetData sheetId="41878" refreshError="1"/>
      <sheetData sheetId="41879" refreshError="1"/>
      <sheetData sheetId="41880" refreshError="1"/>
      <sheetData sheetId="41881" refreshError="1"/>
      <sheetData sheetId="41882" refreshError="1"/>
      <sheetData sheetId="41883" refreshError="1"/>
      <sheetData sheetId="41884" refreshError="1"/>
      <sheetData sheetId="41885" refreshError="1"/>
      <sheetData sheetId="41886" refreshError="1"/>
      <sheetData sheetId="41887" refreshError="1"/>
      <sheetData sheetId="41888" refreshError="1"/>
      <sheetData sheetId="41889" refreshError="1"/>
      <sheetData sheetId="41890" refreshError="1"/>
      <sheetData sheetId="41891" refreshError="1"/>
      <sheetData sheetId="41892" refreshError="1"/>
      <sheetData sheetId="41893" refreshError="1"/>
      <sheetData sheetId="41894" refreshError="1"/>
      <sheetData sheetId="41895" refreshError="1"/>
      <sheetData sheetId="41896" refreshError="1"/>
      <sheetData sheetId="41897" refreshError="1"/>
      <sheetData sheetId="41898" refreshError="1"/>
      <sheetData sheetId="41899" refreshError="1"/>
      <sheetData sheetId="41900" refreshError="1"/>
      <sheetData sheetId="41901" refreshError="1"/>
      <sheetData sheetId="41902" refreshError="1"/>
      <sheetData sheetId="41903" refreshError="1"/>
      <sheetData sheetId="41904" refreshError="1"/>
      <sheetData sheetId="41905" refreshError="1"/>
      <sheetData sheetId="41906" refreshError="1"/>
      <sheetData sheetId="41907" refreshError="1"/>
      <sheetData sheetId="41908" refreshError="1"/>
      <sheetData sheetId="41909" refreshError="1"/>
      <sheetData sheetId="41910" refreshError="1"/>
      <sheetData sheetId="41911" refreshError="1"/>
      <sheetData sheetId="41912" refreshError="1"/>
      <sheetData sheetId="41913" refreshError="1"/>
      <sheetData sheetId="41914" refreshError="1"/>
      <sheetData sheetId="41915" refreshError="1"/>
      <sheetData sheetId="41916" refreshError="1"/>
      <sheetData sheetId="41917" refreshError="1"/>
      <sheetData sheetId="41918" refreshError="1"/>
      <sheetData sheetId="41919" refreshError="1"/>
      <sheetData sheetId="41920" refreshError="1"/>
      <sheetData sheetId="41921" refreshError="1"/>
      <sheetData sheetId="41922" refreshError="1"/>
      <sheetData sheetId="41923" refreshError="1"/>
      <sheetData sheetId="41924" refreshError="1"/>
      <sheetData sheetId="41925" refreshError="1"/>
      <sheetData sheetId="41926" refreshError="1"/>
      <sheetData sheetId="41927" refreshError="1"/>
      <sheetData sheetId="41928" refreshError="1"/>
      <sheetData sheetId="41929" refreshError="1"/>
      <sheetData sheetId="41930" refreshError="1"/>
      <sheetData sheetId="41931" refreshError="1"/>
      <sheetData sheetId="41932" refreshError="1"/>
      <sheetData sheetId="41933" refreshError="1"/>
      <sheetData sheetId="41934" refreshError="1"/>
      <sheetData sheetId="41935" refreshError="1"/>
      <sheetData sheetId="41936" refreshError="1"/>
      <sheetData sheetId="41937" refreshError="1"/>
      <sheetData sheetId="41938" refreshError="1"/>
      <sheetData sheetId="41939" refreshError="1"/>
      <sheetData sheetId="41940" refreshError="1"/>
      <sheetData sheetId="41941" refreshError="1"/>
      <sheetData sheetId="41942" refreshError="1"/>
      <sheetData sheetId="41943" refreshError="1"/>
      <sheetData sheetId="41944" refreshError="1"/>
      <sheetData sheetId="41945" refreshError="1"/>
      <sheetData sheetId="41946" refreshError="1"/>
      <sheetData sheetId="41947" refreshError="1"/>
      <sheetData sheetId="41948" refreshError="1"/>
      <sheetData sheetId="41949" refreshError="1"/>
      <sheetData sheetId="41950" refreshError="1"/>
      <sheetData sheetId="41951" refreshError="1"/>
      <sheetData sheetId="41952" refreshError="1"/>
      <sheetData sheetId="41953" refreshError="1"/>
      <sheetData sheetId="41954" refreshError="1"/>
      <sheetData sheetId="41955" refreshError="1"/>
      <sheetData sheetId="41956" refreshError="1"/>
      <sheetData sheetId="41957" refreshError="1"/>
      <sheetData sheetId="41958" refreshError="1"/>
      <sheetData sheetId="41959" refreshError="1"/>
      <sheetData sheetId="41960" refreshError="1"/>
      <sheetData sheetId="41961" refreshError="1"/>
      <sheetData sheetId="41962" refreshError="1"/>
      <sheetData sheetId="41963" refreshError="1"/>
      <sheetData sheetId="41964" refreshError="1"/>
      <sheetData sheetId="41965" refreshError="1"/>
      <sheetData sheetId="41966" refreshError="1"/>
      <sheetData sheetId="41967" refreshError="1"/>
      <sheetData sheetId="41968" refreshError="1"/>
      <sheetData sheetId="41969" refreshError="1"/>
      <sheetData sheetId="41970" refreshError="1"/>
      <sheetData sheetId="41971" refreshError="1"/>
      <sheetData sheetId="41972" refreshError="1"/>
      <sheetData sheetId="41973" refreshError="1"/>
      <sheetData sheetId="41974" refreshError="1"/>
      <sheetData sheetId="41975" refreshError="1"/>
      <sheetData sheetId="41976" refreshError="1"/>
      <sheetData sheetId="41977" refreshError="1"/>
      <sheetData sheetId="41978" refreshError="1"/>
      <sheetData sheetId="41979" refreshError="1"/>
      <sheetData sheetId="41980" refreshError="1"/>
      <sheetData sheetId="41981" refreshError="1"/>
      <sheetData sheetId="41982" refreshError="1"/>
      <sheetData sheetId="41983" refreshError="1"/>
      <sheetData sheetId="41984" refreshError="1"/>
      <sheetData sheetId="41985" refreshError="1"/>
      <sheetData sheetId="41986" refreshError="1"/>
      <sheetData sheetId="41987" refreshError="1"/>
      <sheetData sheetId="41988" refreshError="1"/>
      <sheetData sheetId="41989" refreshError="1"/>
      <sheetData sheetId="41990" refreshError="1"/>
      <sheetData sheetId="41991" refreshError="1"/>
      <sheetData sheetId="41992" refreshError="1"/>
      <sheetData sheetId="41993" refreshError="1"/>
      <sheetData sheetId="41994" refreshError="1"/>
      <sheetData sheetId="41995" refreshError="1"/>
      <sheetData sheetId="41996" refreshError="1"/>
      <sheetData sheetId="41997" refreshError="1"/>
      <sheetData sheetId="41998" refreshError="1"/>
      <sheetData sheetId="41999" refreshError="1"/>
      <sheetData sheetId="42000" refreshError="1"/>
      <sheetData sheetId="42001" refreshError="1"/>
      <sheetData sheetId="42002" refreshError="1"/>
      <sheetData sheetId="42003" refreshError="1"/>
      <sheetData sheetId="42004" refreshError="1"/>
      <sheetData sheetId="42005" refreshError="1"/>
      <sheetData sheetId="42006" refreshError="1"/>
      <sheetData sheetId="42007" refreshError="1"/>
      <sheetData sheetId="42008" refreshError="1"/>
      <sheetData sheetId="42009" refreshError="1"/>
      <sheetData sheetId="42010" refreshError="1"/>
      <sheetData sheetId="42011" refreshError="1"/>
      <sheetData sheetId="42012" refreshError="1"/>
      <sheetData sheetId="42013" refreshError="1"/>
      <sheetData sheetId="42014" refreshError="1"/>
      <sheetData sheetId="42015" refreshError="1"/>
      <sheetData sheetId="42016" refreshError="1"/>
      <sheetData sheetId="42017" refreshError="1"/>
      <sheetData sheetId="42018" refreshError="1"/>
      <sheetData sheetId="42019" refreshError="1"/>
      <sheetData sheetId="42020" refreshError="1"/>
      <sheetData sheetId="42021" refreshError="1"/>
      <sheetData sheetId="42022" refreshError="1"/>
      <sheetData sheetId="42023" refreshError="1"/>
      <sheetData sheetId="42024" refreshError="1"/>
      <sheetData sheetId="42025" refreshError="1"/>
      <sheetData sheetId="42026" refreshError="1"/>
      <sheetData sheetId="42027" refreshError="1"/>
      <sheetData sheetId="42028" refreshError="1"/>
      <sheetData sheetId="42029" refreshError="1"/>
      <sheetData sheetId="42030" refreshError="1"/>
      <sheetData sheetId="42031" refreshError="1"/>
      <sheetData sheetId="42032" refreshError="1"/>
      <sheetData sheetId="42033" refreshError="1"/>
      <sheetData sheetId="42034" refreshError="1"/>
      <sheetData sheetId="42035" refreshError="1"/>
      <sheetData sheetId="42036" refreshError="1"/>
      <sheetData sheetId="42037" refreshError="1"/>
      <sheetData sheetId="42038" refreshError="1"/>
      <sheetData sheetId="42039" refreshError="1"/>
      <sheetData sheetId="42040" refreshError="1"/>
      <sheetData sheetId="42041" refreshError="1"/>
      <sheetData sheetId="42042" refreshError="1"/>
      <sheetData sheetId="42043" refreshError="1"/>
      <sheetData sheetId="42044" refreshError="1"/>
      <sheetData sheetId="42045" refreshError="1"/>
      <sheetData sheetId="42046" refreshError="1"/>
      <sheetData sheetId="42047" refreshError="1"/>
      <sheetData sheetId="42048" refreshError="1"/>
      <sheetData sheetId="42049" refreshError="1"/>
      <sheetData sheetId="42050" refreshError="1"/>
      <sheetData sheetId="42051" refreshError="1"/>
      <sheetData sheetId="42052" refreshError="1"/>
      <sheetData sheetId="42053" refreshError="1"/>
      <sheetData sheetId="42054" refreshError="1"/>
      <sheetData sheetId="42055" refreshError="1"/>
      <sheetData sheetId="42056" refreshError="1"/>
      <sheetData sheetId="42057" refreshError="1"/>
      <sheetData sheetId="42058" refreshError="1"/>
      <sheetData sheetId="42059" refreshError="1"/>
      <sheetData sheetId="42060" refreshError="1"/>
      <sheetData sheetId="42061" refreshError="1"/>
      <sheetData sheetId="42062" refreshError="1"/>
      <sheetData sheetId="42063" refreshError="1"/>
      <sheetData sheetId="42064" refreshError="1"/>
      <sheetData sheetId="42065" refreshError="1"/>
      <sheetData sheetId="42066" refreshError="1"/>
      <sheetData sheetId="42067" refreshError="1"/>
      <sheetData sheetId="42068" refreshError="1"/>
      <sheetData sheetId="42069" refreshError="1"/>
      <sheetData sheetId="42070" refreshError="1"/>
      <sheetData sheetId="42071" refreshError="1"/>
      <sheetData sheetId="42072" refreshError="1"/>
      <sheetData sheetId="42073" refreshError="1"/>
      <sheetData sheetId="42074" refreshError="1"/>
      <sheetData sheetId="42075" refreshError="1"/>
      <sheetData sheetId="42076" refreshError="1"/>
      <sheetData sheetId="42077" refreshError="1"/>
      <sheetData sheetId="42078" refreshError="1"/>
      <sheetData sheetId="42079" refreshError="1"/>
      <sheetData sheetId="42080" refreshError="1"/>
      <sheetData sheetId="42081" refreshError="1"/>
      <sheetData sheetId="42082" refreshError="1"/>
      <sheetData sheetId="42083" refreshError="1"/>
      <sheetData sheetId="42084" refreshError="1"/>
      <sheetData sheetId="42085" refreshError="1"/>
      <sheetData sheetId="42086" refreshError="1"/>
      <sheetData sheetId="42087" refreshError="1"/>
      <sheetData sheetId="42088" refreshError="1"/>
      <sheetData sheetId="42089" refreshError="1"/>
      <sheetData sheetId="42090" refreshError="1"/>
      <sheetData sheetId="42091" refreshError="1"/>
      <sheetData sheetId="42092" refreshError="1"/>
      <sheetData sheetId="42093" refreshError="1"/>
      <sheetData sheetId="42094" refreshError="1"/>
      <sheetData sheetId="42095" refreshError="1"/>
      <sheetData sheetId="42096" refreshError="1"/>
      <sheetData sheetId="42097" refreshError="1"/>
      <sheetData sheetId="42098" refreshError="1"/>
      <sheetData sheetId="42099" refreshError="1"/>
      <sheetData sheetId="42100" refreshError="1"/>
      <sheetData sheetId="42101" refreshError="1"/>
      <sheetData sheetId="42102" refreshError="1"/>
      <sheetData sheetId="42103" refreshError="1"/>
      <sheetData sheetId="42104" refreshError="1"/>
      <sheetData sheetId="42105" refreshError="1"/>
      <sheetData sheetId="42106" refreshError="1"/>
      <sheetData sheetId="42107" refreshError="1"/>
      <sheetData sheetId="42108" refreshError="1"/>
      <sheetData sheetId="42109" refreshError="1"/>
      <sheetData sheetId="42110" refreshError="1"/>
      <sheetData sheetId="42111" refreshError="1"/>
      <sheetData sheetId="42112" refreshError="1"/>
      <sheetData sheetId="42113" refreshError="1"/>
      <sheetData sheetId="42114" refreshError="1"/>
      <sheetData sheetId="42115" refreshError="1"/>
      <sheetData sheetId="42116" refreshError="1"/>
      <sheetData sheetId="42117" refreshError="1"/>
      <sheetData sheetId="42118" refreshError="1"/>
      <sheetData sheetId="42119" refreshError="1"/>
      <sheetData sheetId="42120" refreshError="1"/>
      <sheetData sheetId="42121" refreshError="1"/>
      <sheetData sheetId="42122" refreshError="1"/>
      <sheetData sheetId="42123" refreshError="1"/>
      <sheetData sheetId="42124" refreshError="1"/>
      <sheetData sheetId="42125" refreshError="1"/>
      <sheetData sheetId="42126" refreshError="1"/>
      <sheetData sheetId="42127" refreshError="1"/>
      <sheetData sheetId="42128" refreshError="1"/>
      <sheetData sheetId="42129" refreshError="1"/>
      <sheetData sheetId="42130" refreshError="1"/>
      <sheetData sheetId="42131" refreshError="1"/>
      <sheetData sheetId="42132" refreshError="1"/>
      <sheetData sheetId="42133" refreshError="1"/>
      <sheetData sheetId="42134" refreshError="1"/>
      <sheetData sheetId="42135" refreshError="1"/>
      <sheetData sheetId="42136" refreshError="1"/>
      <sheetData sheetId="42137" refreshError="1"/>
      <sheetData sheetId="42138" refreshError="1"/>
      <sheetData sheetId="42139" refreshError="1"/>
      <sheetData sheetId="42140" refreshError="1"/>
      <sheetData sheetId="42141" refreshError="1"/>
      <sheetData sheetId="42142" refreshError="1"/>
      <sheetData sheetId="42143" refreshError="1"/>
      <sheetData sheetId="42144" refreshError="1"/>
      <sheetData sheetId="42145" refreshError="1"/>
      <sheetData sheetId="42146" refreshError="1"/>
      <sheetData sheetId="42147" refreshError="1"/>
      <sheetData sheetId="42148" refreshError="1"/>
      <sheetData sheetId="42149" refreshError="1"/>
      <sheetData sheetId="42150" refreshError="1"/>
      <sheetData sheetId="42151" refreshError="1"/>
      <sheetData sheetId="42152" refreshError="1"/>
      <sheetData sheetId="42153" refreshError="1"/>
      <sheetData sheetId="42154" refreshError="1"/>
      <sheetData sheetId="42155" refreshError="1"/>
      <sheetData sheetId="42156" refreshError="1"/>
      <sheetData sheetId="42157" refreshError="1"/>
      <sheetData sheetId="42158" refreshError="1"/>
      <sheetData sheetId="42159" refreshError="1"/>
      <sheetData sheetId="42160" refreshError="1"/>
      <sheetData sheetId="42161" refreshError="1"/>
      <sheetData sheetId="42162" refreshError="1"/>
      <sheetData sheetId="42163" refreshError="1"/>
      <sheetData sheetId="42164" refreshError="1"/>
      <sheetData sheetId="42165" refreshError="1"/>
      <sheetData sheetId="42166" refreshError="1"/>
      <sheetData sheetId="42167" refreshError="1"/>
      <sheetData sheetId="42168" refreshError="1"/>
      <sheetData sheetId="42169" refreshError="1"/>
      <sheetData sheetId="42170" refreshError="1"/>
      <sheetData sheetId="42171" refreshError="1"/>
      <sheetData sheetId="42172" refreshError="1"/>
      <sheetData sheetId="42173" refreshError="1"/>
      <sheetData sheetId="42174" refreshError="1"/>
      <sheetData sheetId="42175" refreshError="1"/>
      <sheetData sheetId="42176" refreshError="1"/>
      <sheetData sheetId="42177" refreshError="1"/>
      <sheetData sheetId="42178" refreshError="1"/>
      <sheetData sheetId="42179" refreshError="1"/>
      <sheetData sheetId="42180" refreshError="1"/>
      <sheetData sheetId="42181" refreshError="1"/>
      <sheetData sheetId="42182" refreshError="1"/>
      <sheetData sheetId="42183" refreshError="1"/>
      <sheetData sheetId="42184" refreshError="1"/>
      <sheetData sheetId="42185" refreshError="1"/>
      <sheetData sheetId="42186" refreshError="1"/>
      <sheetData sheetId="42187" refreshError="1"/>
      <sheetData sheetId="42188" refreshError="1"/>
      <sheetData sheetId="42189" refreshError="1"/>
      <sheetData sheetId="42190" refreshError="1"/>
      <sheetData sheetId="42191" refreshError="1"/>
      <sheetData sheetId="42192" refreshError="1"/>
      <sheetData sheetId="42193" refreshError="1"/>
      <sheetData sheetId="42194" refreshError="1"/>
      <sheetData sheetId="42195" refreshError="1"/>
      <sheetData sheetId="42196" refreshError="1"/>
      <sheetData sheetId="42197" refreshError="1"/>
      <sheetData sheetId="42198" refreshError="1"/>
      <sheetData sheetId="42199" refreshError="1"/>
      <sheetData sheetId="42200" refreshError="1"/>
      <sheetData sheetId="42201" refreshError="1"/>
      <sheetData sheetId="42202" refreshError="1"/>
      <sheetData sheetId="42203" refreshError="1"/>
      <sheetData sheetId="42204" refreshError="1"/>
      <sheetData sheetId="42205" refreshError="1"/>
      <sheetData sheetId="42206" refreshError="1"/>
      <sheetData sheetId="42207" refreshError="1"/>
      <sheetData sheetId="42208" refreshError="1"/>
      <sheetData sheetId="42209" refreshError="1"/>
      <sheetData sheetId="42210" refreshError="1"/>
      <sheetData sheetId="42211" refreshError="1"/>
      <sheetData sheetId="42212" refreshError="1"/>
      <sheetData sheetId="42213" refreshError="1"/>
      <sheetData sheetId="42214" refreshError="1"/>
      <sheetData sheetId="42215" refreshError="1"/>
      <sheetData sheetId="42216" refreshError="1"/>
      <sheetData sheetId="42217" refreshError="1"/>
      <sheetData sheetId="42218" refreshError="1"/>
      <sheetData sheetId="42219" refreshError="1"/>
      <sheetData sheetId="42220" refreshError="1"/>
      <sheetData sheetId="42221" refreshError="1"/>
      <sheetData sheetId="42222" refreshError="1"/>
      <sheetData sheetId="42223" refreshError="1"/>
      <sheetData sheetId="42224" refreshError="1"/>
      <sheetData sheetId="42225" refreshError="1"/>
      <sheetData sheetId="42226" refreshError="1"/>
      <sheetData sheetId="42227" refreshError="1"/>
      <sheetData sheetId="42228" refreshError="1"/>
      <sheetData sheetId="42229" refreshError="1"/>
      <sheetData sheetId="42230" refreshError="1"/>
      <sheetData sheetId="42231" refreshError="1"/>
      <sheetData sheetId="42232" refreshError="1"/>
      <sheetData sheetId="42233" refreshError="1"/>
      <sheetData sheetId="42234" refreshError="1"/>
      <sheetData sheetId="42235" refreshError="1"/>
      <sheetData sheetId="42236" refreshError="1"/>
      <sheetData sheetId="42237" refreshError="1"/>
      <sheetData sheetId="42238" refreshError="1"/>
      <sheetData sheetId="42239" refreshError="1"/>
      <sheetData sheetId="42240" refreshError="1"/>
      <sheetData sheetId="42241" refreshError="1"/>
      <sheetData sheetId="42242" refreshError="1"/>
      <sheetData sheetId="42243" refreshError="1"/>
      <sheetData sheetId="42244" refreshError="1"/>
      <sheetData sheetId="42245" refreshError="1"/>
      <sheetData sheetId="42246" refreshError="1"/>
      <sheetData sheetId="42247" refreshError="1"/>
      <sheetData sheetId="42248" refreshError="1"/>
      <sheetData sheetId="42249" refreshError="1"/>
      <sheetData sheetId="42250" refreshError="1"/>
      <sheetData sheetId="42251" refreshError="1"/>
      <sheetData sheetId="42252" refreshError="1"/>
      <sheetData sheetId="42253" refreshError="1"/>
      <sheetData sheetId="42254" refreshError="1"/>
      <sheetData sheetId="42255" refreshError="1"/>
      <sheetData sheetId="42256" refreshError="1"/>
      <sheetData sheetId="42257" refreshError="1"/>
      <sheetData sheetId="42258" refreshError="1"/>
      <sheetData sheetId="42259" refreshError="1"/>
      <sheetData sheetId="42260" refreshError="1"/>
      <sheetData sheetId="42261" refreshError="1"/>
      <sheetData sheetId="42262" refreshError="1"/>
      <sheetData sheetId="42263" refreshError="1"/>
      <sheetData sheetId="42264" refreshError="1"/>
      <sheetData sheetId="42265" refreshError="1"/>
      <sheetData sheetId="42266" refreshError="1"/>
      <sheetData sheetId="42267" refreshError="1"/>
      <sheetData sheetId="42268" refreshError="1"/>
      <sheetData sheetId="42269" refreshError="1"/>
      <sheetData sheetId="42270" refreshError="1"/>
      <sheetData sheetId="42271" refreshError="1"/>
      <sheetData sheetId="42272" refreshError="1"/>
      <sheetData sheetId="42273" refreshError="1"/>
      <sheetData sheetId="42274" refreshError="1"/>
      <sheetData sheetId="42275" refreshError="1"/>
      <sheetData sheetId="42276" refreshError="1"/>
      <sheetData sheetId="42277" refreshError="1"/>
      <sheetData sheetId="42278" refreshError="1"/>
      <sheetData sheetId="42279" refreshError="1"/>
      <sheetData sheetId="42280" refreshError="1"/>
      <sheetData sheetId="42281" refreshError="1"/>
      <sheetData sheetId="42282" refreshError="1"/>
      <sheetData sheetId="42283" refreshError="1"/>
      <sheetData sheetId="42284" refreshError="1"/>
      <sheetData sheetId="42285" refreshError="1"/>
      <sheetData sheetId="42286" refreshError="1"/>
      <sheetData sheetId="42287" refreshError="1"/>
      <sheetData sheetId="42288" refreshError="1"/>
      <sheetData sheetId="42289" refreshError="1"/>
      <sheetData sheetId="42290" refreshError="1"/>
      <sheetData sheetId="42291" refreshError="1"/>
      <sheetData sheetId="42292" refreshError="1"/>
      <sheetData sheetId="42293" refreshError="1"/>
      <sheetData sheetId="42294" refreshError="1"/>
      <sheetData sheetId="42295" refreshError="1"/>
      <sheetData sheetId="42296" refreshError="1"/>
      <sheetData sheetId="42297" refreshError="1"/>
      <sheetData sheetId="42298" refreshError="1"/>
      <sheetData sheetId="42299" refreshError="1"/>
      <sheetData sheetId="42300" refreshError="1"/>
      <sheetData sheetId="42301" refreshError="1"/>
      <sheetData sheetId="42302" refreshError="1"/>
      <sheetData sheetId="42303" refreshError="1"/>
      <sheetData sheetId="42304" refreshError="1"/>
      <sheetData sheetId="42305" refreshError="1"/>
      <sheetData sheetId="42306" refreshError="1"/>
      <sheetData sheetId="42307" refreshError="1"/>
      <sheetData sheetId="42308" refreshError="1"/>
      <sheetData sheetId="42309" refreshError="1"/>
      <sheetData sheetId="42310" refreshError="1"/>
      <sheetData sheetId="42311" refreshError="1"/>
      <sheetData sheetId="42312" refreshError="1"/>
      <sheetData sheetId="42313" refreshError="1"/>
      <sheetData sheetId="42314" refreshError="1"/>
      <sheetData sheetId="42315" refreshError="1"/>
      <sheetData sheetId="42316" refreshError="1"/>
      <sheetData sheetId="42317" refreshError="1"/>
      <sheetData sheetId="42318" refreshError="1"/>
      <sheetData sheetId="42319" refreshError="1"/>
      <sheetData sheetId="42320" refreshError="1"/>
      <sheetData sheetId="42321" refreshError="1"/>
      <sheetData sheetId="42322" refreshError="1"/>
      <sheetData sheetId="42323" refreshError="1"/>
      <sheetData sheetId="42324" refreshError="1"/>
      <sheetData sheetId="42325" refreshError="1"/>
      <sheetData sheetId="42326" refreshError="1"/>
      <sheetData sheetId="42327" refreshError="1"/>
      <sheetData sheetId="42328" refreshError="1"/>
      <sheetData sheetId="42329" refreshError="1"/>
      <sheetData sheetId="42330" refreshError="1"/>
      <sheetData sheetId="42331" refreshError="1"/>
      <sheetData sheetId="42332" refreshError="1"/>
      <sheetData sheetId="42333" refreshError="1"/>
      <sheetData sheetId="42334" refreshError="1"/>
      <sheetData sheetId="42335" refreshError="1"/>
      <sheetData sheetId="42336" refreshError="1"/>
      <sheetData sheetId="42337" refreshError="1"/>
      <sheetData sheetId="42338" refreshError="1"/>
      <sheetData sheetId="42339" refreshError="1"/>
      <sheetData sheetId="42340" refreshError="1"/>
      <sheetData sheetId="42341" refreshError="1"/>
      <sheetData sheetId="42342" refreshError="1"/>
      <sheetData sheetId="42343" refreshError="1"/>
      <sheetData sheetId="42344" refreshError="1"/>
      <sheetData sheetId="42345" refreshError="1"/>
      <sheetData sheetId="42346" refreshError="1"/>
      <sheetData sheetId="42347" refreshError="1"/>
      <sheetData sheetId="42348" refreshError="1"/>
      <sheetData sheetId="42349" refreshError="1"/>
      <sheetData sheetId="42350" refreshError="1"/>
      <sheetData sheetId="42351" refreshError="1"/>
      <sheetData sheetId="42352" refreshError="1"/>
      <sheetData sheetId="42353" refreshError="1"/>
      <sheetData sheetId="42354" refreshError="1"/>
      <sheetData sheetId="42355" refreshError="1"/>
      <sheetData sheetId="42356" refreshError="1"/>
      <sheetData sheetId="42357" refreshError="1"/>
      <sheetData sheetId="42358" refreshError="1"/>
      <sheetData sheetId="42359" refreshError="1"/>
      <sheetData sheetId="42360" refreshError="1"/>
      <sheetData sheetId="42361" refreshError="1"/>
      <sheetData sheetId="42362" refreshError="1"/>
      <sheetData sheetId="42363" refreshError="1"/>
      <sheetData sheetId="42364" refreshError="1"/>
      <sheetData sheetId="42365" refreshError="1"/>
      <sheetData sheetId="42366" refreshError="1"/>
      <sheetData sheetId="42367" refreshError="1"/>
      <sheetData sheetId="42368" refreshError="1"/>
      <sheetData sheetId="42369" refreshError="1"/>
      <sheetData sheetId="42370" refreshError="1"/>
      <sheetData sheetId="42371" refreshError="1"/>
      <sheetData sheetId="42372" refreshError="1"/>
      <sheetData sheetId="42373" refreshError="1"/>
      <sheetData sheetId="42374" refreshError="1"/>
      <sheetData sheetId="42375" refreshError="1"/>
      <sheetData sheetId="42376" refreshError="1"/>
      <sheetData sheetId="42377" refreshError="1"/>
      <sheetData sheetId="42378" refreshError="1"/>
      <sheetData sheetId="42379" refreshError="1"/>
      <sheetData sheetId="42380" refreshError="1"/>
      <sheetData sheetId="42381" refreshError="1"/>
      <sheetData sheetId="42382" refreshError="1"/>
      <sheetData sheetId="42383" refreshError="1"/>
      <sheetData sheetId="42384" refreshError="1"/>
      <sheetData sheetId="42385" refreshError="1"/>
      <sheetData sheetId="42386" refreshError="1"/>
      <sheetData sheetId="42387" refreshError="1"/>
      <sheetData sheetId="42388" refreshError="1"/>
      <sheetData sheetId="42389" refreshError="1"/>
      <sheetData sheetId="42390" refreshError="1"/>
      <sheetData sheetId="42391" refreshError="1"/>
      <sheetData sheetId="42392" refreshError="1"/>
      <sheetData sheetId="42393" refreshError="1"/>
      <sheetData sheetId="42394" refreshError="1"/>
      <sheetData sheetId="42395" refreshError="1"/>
      <sheetData sheetId="42396" refreshError="1"/>
      <sheetData sheetId="42397" refreshError="1"/>
      <sheetData sheetId="42398" refreshError="1"/>
      <sheetData sheetId="42399" refreshError="1"/>
      <sheetData sheetId="42400" refreshError="1"/>
      <sheetData sheetId="42401" refreshError="1"/>
      <sheetData sheetId="42402" refreshError="1"/>
      <sheetData sheetId="42403" refreshError="1"/>
      <sheetData sheetId="42404" refreshError="1"/>
      <sheetData sheetId="42405" refreshError="1"/>
      <sheetData sheetId="42406" refreshError="1"/>
      <sheetData sheetId="42407" refreshError="1"/>
      <sheetData sheetId="42408" refreshError="1"/>
      <sheetData sheetId="42409" refreshError="1"/>
      <sheetData sheetId="42410" refreshError="1"/>
      <sheetData sheetId="42411" refreshError="1"/>
      <sheetData sheetId="42412" refreshError="1"/>
      <sheetData sheetId="42413" refreshError="1"/>
      <sheetData sheetId="42414" refreshError="1"/>
      <sheetData sheetId="42415" refreshError="1"/>
      <sheetData sheetId="42416" refreshError="1"/>
      <sheetData sheetId="42417" refreshError="1"/>
      <sheetData sheetId="42418" refreshError="1"/>
      <sheetData sheetId="42419" refreshError="1"/>
      <sheetData sheetId="42420" refreshError="1"/>
      <sheetData sheetId="42421" refreshError="1"/>
      <sheetData sheetId="42422" refreshError="1"/>
      <sheetData sheetId="42423" refreshError="1"/>
      <sheetData sheetId="42424" refreshError="1"/>
      <sheetData sheetId="42425" refreshError="1"/>
      <sheetData sheetId="42426" refreshError="1"/>
      <sheetData sheetId="42427" refreshError="1"/>
      <sheetData sheetId="42428" refreshError="1"/>
      <sheetData sheetId="42429" refreshError="1"/>
      <sheetData sheetId="42430" refreshError="1"/>
      <sheetData sheetId="42431" refreshError="1"/>
      <sheetData sheetId="42432" refreshError="1"/>
      <sheetData sheetId="42433" refreshError="1"/>
      <sheetData sheetId="42434" refreshError="1"/>
      <sheetData sheetId="42435" refreshError="1"/>
      <sheetData sheetId="42436" refreshError="1"/>
      <sheetData sheetId="42437" refreshError="1"/>
      <sheetData sheetId="42438" refreshError="1"/>
      <sheetData sheetId="42439" refreshError="1"/>
      <sheetData sheetId="42440" refreshError="1"/>
      <sheetData sheetId="42441" refreshError="1"/>
      <sheetData sheetId="42442" refreshError="1"/>
      <sheetData sheetId="42443" refreshError="1"/>
      <sheetData sheetId="42444" refreshError="1"/>
      <sheetData sheetId="42445" refreshError="1"/>
      <sheetData sheetId="42446" refreshError="1"/>
      <sheetData sheetId="42447" refreshError="1"/>
      <sheetData sheetId="42448" refreshError="1"/>
      <sheetData sheetId="42449" refreshError="1"/>
      <sheetData sheetId="42450" refreshError="1"/>
      <sheetData sheetId="42451" refreshError="1"/>
      <sheetData sheetId="42452" refreshError="1"/>
      <sheetData sheetId="42453" refreshError="1"/>
      <sheetData sheetId="42454" refreshError="1"/>
      <sheetData sheetId="42455" refreshError="1"/>
      <sheetData sheetId="42456" refreshError="1"/>
      <sheetData sheetId="42457" refreshError="1"/>
      <sheetData sheetId="42458" refreshError="1"/>
      <sheetData sheetId="42459" refreshError="1"/>
      <sheetData sheetId="42460" refreshError="1"/>
      <sheetData sheetId="42461" refreshError="1"/>
      <sheetData sheetId="42462" refreshError="1"/>
      <sheetData sheetId="42463" refreshError="1"/>
      <sheetData sheetId="42464" refreshError="1"/>
      <sheetData sheetId="42465" refreshError="1"/>
      <sheetData sheetId="42466" refreshError="1"/>
      <sheetData sheetId="42467" refreshError="1"/>
      <sheetData sheetId="42468" refreshError="1"/>
      <sheetData sheetId="42469" refreshError="1"/>
      <sheetData sheetId="42470" refreshError="1"/>
      <sheetData sheetId="42471" refreshError="1"/>
      <sheetData sheetId="42472" refreshError="1"/>
      <sheetData sheetId="42473" refreshError="1"/>
      <sheetData sheetId="42474" refreshError="1"/>
      <sheetData sheetId="42475" refreshError="1"/>
      <sheetData sheetId="42476" refreshError="1"/>
      <sheetData sheetId="42477" refreshError="1"/>
      <sheetData sheetId="42478" refreshError="1"/>
      <sheetData sheetId="42479" refreshError="1"/>
      <sheetData sheetId="42480" refreshError="1"/>
      <sheetData sheetId="42481" refreshError="1"/>
      <sheetData sheetId="42482" refreshError="1"/>
      <sheetData sheetId="42483" refreshError="1"/>
      <sheetData sheetId="42484" refreshError="1"/>
      <sheetData sheetId="42485" refreshError="1"/>
      <sheetData sheetId="42486" refreshError="1"/>
      <sheetData sheetId="42487" refreshError="1"/>
      <sheetData sheetId="42488" refreshError="1"/>
      <sheetData sheetId="42489" refreshError="1"/>
      <sheetData sheetId="42490" refreshError="1"/>
      <sheetData sheetId="42491" refreshError="1"/>
      <sheetData sheetId="42492" refreshError="1"/>
      <sheetData sheetId="42493" refreshError="1"/>
      <sheetData sheetId="42494" refreshError="1"/>
      <sheetData sheetId="42495" refreshError="1"/>
      <sheetData sheetId="42496" refreshError="1"/>
      <sheetData sheetId="42497" refreshError="1"/>
      <sheetData sheetId="42498" refreshError="1"/>
      <sheetData sheetId="42499" refreshError="1"/>
      <sheetData sheetId="42500" refreshError="1"/>
      <sheetData sheetId="42501" refreshError="1"/>
      <sheetData sheetId="42502" refreshError="1"/>
      <sheetData sheetId="42503" refreshError="1"/>
      <sheetData sheetId="42504" refreshError="1"/>
      <sheetData sheetId="42505" refreshError="1"/>
      <sheetData sheetId="42506" refreshError="1"/>
      <sheetData sheetId="42507" refreshError="1"/>
      <sheetData sheetId="42508" refreshError="1"/>
      <sheetData sheetId="42509" refreshError="1"/>
      <sheetData sheetId="42510" refreshError="1"/>
      <sheetData sheetId="42511" refreshError="1"/>
      <sheetData sheetId="42512" refreshError="1"/>
      <sheetData sheetId="42513" refreshError="1"/>
      <sheetData sheetId="42514" refreshError="1"/>
      <sheetData sheetId="42515" refreshError="1"/>
      <sheetData sheetId="42516" refreshError="1"/>
      <sheetData sheetId="42517" refreshError="1"/>
      <sheetData sheetId="42518" refreshError="1"/>
      <sheetData sheetId="42519" refreshError="1"/>
      <sheetData sheetId="42520" refreshError="1"/>
      <sheetData sheetId="42521" refreshError="1"/>
      <sheetData sheetId="42522" refreshError="1"/>
      <sheetData sheetId="42523" refreshError="1"/>
      <sheetData sheetId="42524" refreshError="1"/>
      <sheetData sheetId="42525" refreshError="1"/>
      <sheetData sheetId="42526" refreshError="1"/>
      <sheetData sheetId="42527" refreshError="1"/>
      <sheetData sheetId="42528" refreshError="1"/>
      <sheetData sheetId="42529" refreshError="1"/>
      <sheetData sheetId="42530" refreshError="1"/>
      <sheetData sheetId="42531" refreshError="1"/>
      <sheetData sheetId="42532" refreshError="1"/>
      <sheetData sheetId="42533" refreshError="1"/>
      <sheetData sheetId="42534" refreshError="1"/>
      <sheetData sheetId="42535" refreshError="1"/>
      <sheetData sheetId="42536" refreshError="1"/>
      <sheetData sheetId="42537" refreshError="1"/>
      <sheetData sheetId="42538" refreshError="1"/>
      <sheetData sheetId="42539" refreshError="1"/>
      <sheetData sheetId="42540" refreshError="1"/>
      <sheetData sheetId="42541" refreshError="1"/>
      <sheetData sheetId="42542" refreshError="1"/>
      <sheetData sheetId="42543" refreshError="1"/>
      <sheetData sheetId="42544" refreshError="1"/>
      <sheetData sheetId="42545" refreshError="1"/>
      <sheetData sheetId="42546" refreshError="1"/>
      <sheetData sheetId="42547" refreshError="1"/>
      <sheetData sheetId="42548" refreshError="1"/>
      <sheetData sheetId="42549" refreshError="1"/>
      <sheetData sheetId="42550" refreshError="1"/>
      <sheetData sheetId="42551" refreshError="1"/>
      <sheetData sheetId="42552" refreshError="1"/>
      <sheetData sheetId="42553" refreshError="1"/>
      <sheetData sheetId="42554" refreshError="1"/>
      <sheetData sheetId="42555" refreshError="1"/>
      <sheetData sheetId="42556" refreshError="1"/>
      <sheetData sheetId="42557" refreshError="1"/>
      <sheetData sheetId="42558" refreshError="1"/>
      <sheetData sheetId="42559" refreshError="1"/>
      <sheetData sheetId="42560" refreshError="1"/>
      <sheetData sheetId="42561" refreshError="1"/>
      <sheetData sheetId="42562" refreshError="1"/>
      <sheetData sheetId="42563" refreshError="1"/>
      <sheetData sheetId="42564" refreshError="1"/>
      <sheetData sheetId="42565" refreshError="1"/>
      <sheetData sheetId="42566" refreshError="1"/>
      <sheetData sheetId="42567" refreshError="1"/>
      <sheetData sheetId="42568" refreshError="1"/>
      <sheetData sheetId="42569" refreshError="1"/>
      <sheetData sheetId="42570" refreshError="1"/>
      <sheetData sheetId="42571" refreshError="1"/>
      <sheetData sheetId="42572" refreshError="1"/>
      <sheetData sheetId="42573" refreshError="1"/>
      <sheetData sheetId="42574" refreshError="1"/>
      <sheetData sheetId="42575" refreshError="1"/>
      <sheetData sheetId="42576" refreshError="1"/>
      <sheetData sheetId="42577" refreshError="1"/>
      <sheetData sheetId="42578" refreshError="1"/>
      <sheetData sheetId="42579" refreshError="1"/>
      <sheetData sheetId="42580" refreshError="1"/>
      <sheetData sheetId="42581" refreshError="1"/>
      <sheetData sheetId="42582" refreshError="1"/>
      <sheetData sheetId="42583" refreshError="1"/>
      <sheetData sheetId="42584" refreshError="1"/>
      <sheetData sheetId="42585" refreshError="1"/>
      <sheetData sheetId="42586" refreshError="1"/>
      <sheetData sheetId="42587" refreshError="1"/>
      <sheetData sheetId="42588" refreshError="1"/>
      <sheetData sheetId="42589" refreshError="1"/>
      <sheetData sheetId="42590" refreshError="1"/>
      <sheetData sheetId="42591" refreshError="1"/>
      <sheetData sheetId="42592" refreshError="1"/>
      <sheetData sheetId="42593" refreshError="1"/>
      <sheetData sheetId="42594" refreshError="1"/>
      <sheetData sheetId="42595" refreshError="1"/>
      <sheetData sheetId="42596" refreshError="1"/>
      <sheetData sheetId="42597" refreshError="1"/>
      <sheetData sheetId="42598" refreshError="1"/>
      <sheetData sheetId="42599" refreshError="1"/>
      <sheetData sheetId="42600" refreshError="1"/>
      <sheetData sheetId="42601" refreshError="1"/>
      <sheetData sheetId="42602" refreshError="1"/>
      <sheetData sheetId="42603" refreshError="1"/>
      <sheetData sheetId="42604" refreshError="1"/>
      <sheetData sheetId="42605" refreshError="1"/>
      <sheetData sheetId="42606" refreshError="1"/>
      <sheetData sheetId="42607" refreshError="1"/>
      <sheetData sheetId="42608" refreshError="1"/>
      <sheetData sheetId="42609" refreshError="1"/>
      <sheetData sheetId="42610" refreshError="1"/>
      <sheetData sheetId="42611" refreshError="1"/>
      <sheetData sheetId="42612" refreshError="1"/>
      <sheetData sheetId="42613" refreshError="1"/>
      <sheetData sheetId="42614" refreshError="1"/>
      <sheetData sheetId="42615" refreshError="1"/>
      <sheetData sheetId="42616" refreshError="1"/>
      <sheetData sheetId="42617" refreshError="1"/>
      <sheetData sheetId="42618" refreshError="1"/>
      <sheetData sheetId="42619" refreshError="1"/>
      <sheetData sheetId="42620" refreshError="1"/>
      <sheetData sheetId="42621" refreshError="1"/>
      <sheetData sheetId="42622" refreshError="1"/>
      <sheetData sheetId="42623" refreshError="1"/>
      <sheetData sheetId="42624" refreshError="1"/>
      <sheetData sheetId="42625" refreshError="1"/>
      <sheetData sheetId="42626" refreshError="1"/>
      <sheetData sheetId="42627" refreshError="1"/>
      <sheetData sheetId="42628" refreshError="1"/>
      <sheetData sheetId="42629" refreshError="1"/>
      <sheetData sheetId="42630" refreshError="1"/>
      <sheetData sheetId="42631" refreshError="1"/>
      <sheetData sheetId="42632" refreshError="1"/>
      <sheetData sheetId="42633" refreshError="1"/>
      <sheetData sheetId="42634" refreshError="1"/>
      <sheetData sheetId="42635" refreshError="1"/>
      <sheetData sheetId="42636" refreshError="1"/>
      <sheetData sheetId="42637" refreshError="1"/>
      <sheetData sheetId="42638" refreshError="1"/>
      <sheetData sheetId="42639" refreshError="1"/>
      <sheetData sheetId="42640" refreshError="1"/>
      <sheetData sheetId="42641" refreshError="1"/>
      <sheetData sheetId="42642" refreshError="1"/>
      <sheetData sheetId="42643" refreshError="1"/>
      <sheetData sheetId="42644" refreshError="1"/>
      <sheetData sheetId="42645" refreshError="1"/>
      <sheetData sheetId="42646" refreshError="1"/>
      <sheetData sheetId="42647" refreshError="1"/>
      <sheetData sheetId="42648" refreshError="1"/>
      <sheetData sheetId="42649" refreshError="1"/>
      <sheetData sheetId="42650" refreshError="1"/>
      <sheetData sheetId="42651" refreshError="1"/>
      <sheetData sheetId="42652" refreshError="1"/>
      <sheetData sheetId="42653" refreshError="1"/>
      <sheetData sheetId="42654" refreshError="1"/>
      <sheetData sheetId="42655" refreshError="1"/>
      <sheetData sheetId="42656" refreshError="1"/>
      <sheetData sheetId="42657" refreshError="1"/>
      <sheetData sheetId="42658" refreshError="1"/>
      <sheetData sheetId="42659" refreshError="1"/>
      <sheetData sheetId="42660" refreshError="1"/>
      <sheetData sheetId="42661" refreshError="1"/>
      <sheetData sheetId="42662" refreshError="1"/>
      <sheetData sheetId="42663" refreshError="1"/>
      <sheetData sheetId="42664" refreshError="1"/>
      <sheetData sheetId="42665">
        <row r="9">
          <cell r="A9" t="str">
            <v>A</v>
          </cell>
        </row>
      </sheetData>
      <sheetData sheetId="42666">
        <row r="9">
          <cell r="A9" t="str">
            <v>A</v>
          </cell>
        </row>
      </sheetData>
      <sheetData sheetId="42667">
        <row r="9">
          <cell r="A9" t="str">
            <v>A</v>
          </cell>
        </row>
      </sheetData>
      <sheetData sheetId="42668">
        <row r="9">
          <cell r="A9" t="str">
            <v>A</v>
          </cell>
        </row>
      </sheetData>
      <sheetData sheetId="42669">
        <row r="9">
          <cell r="A9" t="str">
            <v>A</v>
          </cell>
        </row>
      </sheetData>
      <sheetData sheetId="42670">
        <row r="9">
          <cell r="A9" t="str">
            <v>A</v>
          </cell>
        </row>
      </sheetData>
      <sheetData sheetId="42671">
        <row r="9">
          <cell r="A9" t="str">
            <v>A</v>
          </cell>
        </row>
      </sheetData>
      <sheetData sheetId="42672">
        <row r="9">
          <cell r="A9" t="str">
            <v>A</v>
          </cell>
        </row>
      </sheetData>
      <sheetData sheetId="42673">
        <row r="9">
          <cell r="A9" t="str">
            <v>A</v>
          </cell>
        </row>
      </sheetData>
      <sheetData sheetId="42674">
        <row r="9">
          <cell r="A9" t="str">
            <v>A</v>
          </cell>
        </row>
      </sheetData>
      <sheetData sheetId="42675">
        <row r="9">
          <cell r="A9" t="str">
            <v>A</v>
          </cell>
        </row>
      </sheetData>
      <sheetData sheetId="42676">
        <row r="9">
          <cell r="A9" t="str">
            <v>A</v>
          </cell>
        </row>
      </sheetData>
      <sheetData sheetId="42677">
        <row r="9">
          <cell r="A9" t="str">
            <v>A</v>
          </cell>
        </row>
      </sheetData>
      <sheetData sheetId="42678">
        <row r="9">
          <cell r="A9" t="str">
            <v>A</v>
          </cell>
        </row>
      </sheetData>
      <sheetData sheetId="42679">
        <row r="9">
          <cell r="A9" t="str">
            <v>A</v>
          </cell>
        </row>
      </sheetData>
      <sheetData sheetId="42680">
        <row r="9">
          <cell r="A9" t="str">
            <v>A</v>
          </cell>
        </row>
      </sheetData>
      <sheetData sheetId="42681">
        <row r="9">
          <cell r="A9" t="str">
            <v>A</v>
          </cell>
        </row>
      </sheetData>
      <sheetData sheetId="42682">
        <row r="9">
          <cell r="A9" t="str">
            <v>A</v>
          </cell>
        </row>
      </sheetData>
      <sheetData sheetId="42683">
        <row r="9">
          <cell r="A9" t="str">
            <v>A</v>
          </cell>
        </row>
      </sheetData>
      <sheetData sheetId="42684">
        <row r="9">
          <cell r="A9" t="str">
            <v>A</v>
          </cell>
        </row>
      </sheetData>
      <sheetData sheetId="42685">
        <row r="9">
          <cell r="A9" t="str">
            <v>A</v>
          </cell>
        </row>
      </sheetData>
      <sheetData sheetId="42686">
        <row r="9">
          <cell r="A9" t="str">
            <v>A</v>
          </cell>
        </row>
      </sheetData>
      <sheetData sheetId="42687">
        <row r="9">
          <cell r="A9" t="str">
            <v>A</v>
          </cell>
        </row>
      </sheetData>
      <sheetData sheetId="42688">
        <row r="9">
          <cell r="A9" t="str">
            <v>A</v>
          </cell>
        </row>
      </sheetData>
      <sheetData sheetId="42689">
        <row r="9">
          <cell r="A9" t="str">
            <v>A</v>
          </cell>
        </row>
      </sheetData>
      <sheetData sheetId="42690">
        <row r="9">
          <cell r="A9" t="str">
            <v>A</v>
          </cell>
        </row>
      </sheetData>
      <sheetData sheetId="42691">
        <row r="9">
          <cell r="A9" t="str">
            <v>A</v>
          </cell>
        </row>
      </sheetData>
      <sheetData sheetId="42692">
        <row r="9">
          <cell r="A9" t="str">
            <v>A</v>
          </cell>
        </row>
      </sheetData>
      <sheetData sheetId="42693">
        <row r="9">
          <cell r="A9" t="str">
            <v>A</v>
          </cell>
        </row>
      </sheetData>
      <sheetData sheetId="42694">
        <row r="9">
          <cell r="A9" t="str">
            <v>A</v>
          </cell>
        </row>
      </sheetData>
      <sheetData sheetId="42695">
        <row r="9">
          <cell r="A9" t="str">
            <v>A</v>
          </cell>
        </row>
      </sheetData>
      <sheetData sheetId="42696">
        <row r="9">
          <cell r="A9" t="str">
            <v>A</v>
          </cell>
        </row>
      </sheetData>
      <sheetData sheetId="42697">
        <row r="9">
          <cell r="A9" t="str">
            <v>A</v>
          </cell>
        </row>
      </sheetData>
      <sheetData sheetId="42698">
        <row r="9">
          <cell r="A9" t="str">
            <v>A</v>
          </cell>
        </row>
      </sheetData>
      <sheetData sheetId="42699">
        <row r="9">
          <cell r="A9" t="str">
            <v>A</v>
          </cell>
        </row>
      </sheetData>
      <sheetData sheetId="42700">
        <row r="9">
          <cell r="A9" t="str">
            <v>A</v>
          </cell>
        </row>
      </sheetData>
      <sheetData sheetId="42701">
        <row r="9">
          <cell r="A9" t="str">
            <v>A</v>
          </cell>
        </row>
      </sheetData>
      <sheetData sheetId="42702">
        <row r="9">
          <cell r="A9" t="str">
            <v>A</v>
          </cell>
        </row>
      </sheetData>
      <sheetData sheetId="42703">
        <row r="9">
          <cell r="A9" t="str">
            <v>A</v>
          </cell>
        </row>
      </sheetData>
      <sheetData sheetId="42704">
        <row r="9">
          <cell r="A9" t="str">
            <v>A</v>
          </cell>
        </row>
      </sheetData>
      <sheetData sheetId="42705">
        <row r="9">
          <cell r="A9" t="str">
            <v>A</v>
          </cell>
        </row>
      </sheetData>
      <sheetData sheetId="42706">
        <row r="9">
          <cell r="A9" t="str">
            <v>A</v>
          </cell>
        </row>
      </sheetData>
      <sheetData sheetId="42707">
        <row r="9">
          <cell r="A9" t="str">
            <v>A</v>
          </cell>
        </row>
      </sheetData>
      <sheetData sheetId="42708">
        <row r="9">
          <cell r="A9" t="str">
            <v>A</v>
          </cell>
        </row>
      </sheetData>
      <sheetData sheetId="42709">
        <row r="9">
          <cell r="A9" t="str">
            <v>A</v>
          </cell>
        </row>
      </sheetData>
      <sheetData sheetId="42710">
        <row r="9">
          <cell r="A9" t="str">
            <v>A</v>
          </cell>
        </row>
      </sheetData>
      <sheetData sheetId="42711">
        <row r="9">
          <cell r="A9" t="str">
            <v>A</v>
          </cell>
        </row>
      </sheetData>
      <sheetData sheetId="42712">
        <row r="9">
          <cell r="A9" t="str">
            <v>A</v>
          </cell>
        </row>
      </sheetData>
      <sheetData sheetId="42713">
        <row r="9">
          <cell r="A9" t="str">
            <v>A</v>
          </cell>
        </row>
      </sheetData>
      <sheetData sheetId="42714">
        <row r="9">
          <cell r="A9" t="str">
            <v>A</v>
          </cell>
        </row>
      </sheetData>
      <sheetData sheetId="42715">
        <row r="9">
          <cell r="A9" t="str">
            <v>A</v>
          </cell>
        </row>
      </sheetData>
      <sheetData sheetId="42716">
        <row r="9">
          <cell r="A9" t="str">
            <v>A</v>
          </cell>
        </row>
      </sheetData>
      <sheetData sheetId="42717">
        <row r="9">
          <cell r="A9" t="str">
            <v>A</v>
          </cell>
        </row>
      </sheetData>
      <sheetData sheetId="42718">
        <row r="9">
          <cell r="A9" t="str">
            <v>A</v>
          </cell>
        </row>
      </sheetData>
      <sheetData sheetId="42719">
        <row r="9">
          <cell r="A9" t="str">
            <v>A</v>
          </cell>
        </row>
      </sheetData>
      <sheetData sheetId="42720">
        <row r="9">
          <cell r="A9" t="str">
            <v>A</v>
          </cell>
        </row>
      </sheetData>
      <sheetData sheetId="42721">
        <row r="9">
          <cell r="A9" t="str">
            <v>A</v>
          </cell>
        </row>
      </sheetData>
      <sheetData sheetId="42722">
        <row r="9">
          <cell r="A9" t="str">
            <v>A</v>
          </cell>
        </row>
      </sheetData>
      <sheetData sheetId="42723">
        <row r="9">
          <cell r="A9" t="str">
            <v>A</v>
          </cell>
        </row>
      </sheetData>
      <sheetData sheetId="42724">
        <row r="9">
          <cell r="A9" t="str">
            <v>A</v>
          </cell>
        </row>
      </sheetData>
      <sheetData sheetId="42725">
        <row r="9">
          <cell r="A9" t="str">
            <v>A</v>
          </cell>
        </row>
      </sheetData>
      <sheetData sheetId="42726">
        <row r="9">
          <cell r="A9" t="str">
            <v>A</v>
          </cell>
        </row>
      </sheetData>
      <sheetData sheetId="42727">
        <row r="9">
          <cell r="A9" t="str">
            <v>A</v>
          </cell>
        </row>
      </sheetData>
      <sheetData sheetId="42728">
        <row r="9">
          <cell r="A9" t="str">
            <v>A</v>
          </cell>
        </row>
      </sheetData>
      <sheetData sheetId="42729">
        <row r="9">
          <cell r="A9" t="str">
            <v>A</v>
          </cell>
        </row>
      </sheetData>
      <sheetData sheetId="42730">
        <row r="9">
          <cell r="A9" t="str">
            <v>A</v>
          </cell>
        </row>
      </sheetData>
      <sheetData sheetId="42731">
        <row r="9">
          <cell r="A9" t="str">
            <v>A</v>
          </cell>
        </row>
      </sheetData>
      <sheetData sheetId="42732">
        <row r="9">
          <cell r="A9" t="str">
            <v>A</v>
          </cell>
        </row>
      </sheetData>
      <sheetData sheetId="42733">
        <row r="9">
          <cell r="A9" t="str">
            <v>A</v>
          </cell>
        </row>
      </sheetData>
      <sheetData sheetId="42734">
        <row r="9">
          <cell r="A9" t="str">
            <v>A</v>
          </cell>
        </row>
      </sheetData>
      <sheetData sheetId="42735">
        <row r="9">
          <cell r="A9" t="str">
            <v>A</v>
          </cell>
        </row>
      </sheetData>
      <sheetData sheetId="42736">
        <row r="9">
          <cell r="A9" t="str">
            <v>A</v>
          </cell>
        </row>
      </sheetData>
      <sheetData sheetId="42737">
        <row r="9">
          <cell r="A9" t="str">
            <v>A</v>
          </cell>
        </row>
      </sheetData>
      <sheetData sheetId="42738">
        <row r="9">
          <cell r="A9" t="str">
            <v>A</v>
          </cell>
        </row>
      </sheetData>
      <sheetData sheetId="42739">
        <row r="9">
          <cell r="A9" t="str">
            <v>A</v>
          </cell>
        </row>
      </sheetData>
      <sheetData sheetId="42740">
        <row r="9">
          <cell r="A9" t="str">
            <v>A</v>
          </cell>
        </row>
      </sheetData>
      <sheetData sheetId="42741">
        <row r="9">
          <cell r="A9" t="str">
            <v>A</v>
          </cell>
        </row>
      </sheetData>
      <sheetData sheetId="42742">
        <row r="9">
          <cell r="A9" t="str">
            <v>A</v>
          </cell>
        </row>
      </sheetData>
      <sheetData sheetId="42743">
        <row r="9">
          <cell r="A9" t="str">
            <v>A</v>
          </cell>
        </row>
      </sheetData>
      <sheetData sheetId="42744">
        <row r="9">
          <cell r="A9" t="str">
            <v>A</v>
          </cell>
        </row>
      </sheetData>
      <sheetData sheetId="42745">
        <row r="9">
          <cell r="A9" t="str">
            <v>A</v>
          </cell>
        </row>
      </sheetData>
      <sheetData sheetId="42746">
        <row r="9">
          <cell r="A9" t="str">
            <v>A</v>
          </cell>
        </row>
      </sheetData>
      <sheetData sheetId="42747">
        <row r="9">
          <cell r="A9" t="str">
            <v>A</v>
          </cell>
        </row>
      </sheetData>
      <sheetData sheetId="42748">
        <row r="9">
          <cell r="A9" t="str">
            <v>A</v>
          </cell>
        </row>
      </sheetData>
      <sheetData sheetId="42749">
        <row r="9">
          <cell r="A9" t="str">
            <v>A</v>
          </cell>
        </row>
      </sheetData>
      <sheetData sheetId="42750">
        <row r="9">
          <cell r="A9" t="str">
            <v>A</v>
          </cell>
        </row>
      </sheetData>
      <sheetData sheetId="42751">
        <row r="9">
          <cell r="A9" t="str">
            <v>A</v>
          </cell>
        </row>
      </sheetData>
      <sheetData sheetId="42752">
        <row r="9">
          <cell r="A9" t="str">
            <v>A</v>
          </cell>
        </row>
      </sheetData>
      <sheetData sheetId="42753">
        <row r="9">
          <cell r="A9" t="str">
            <v>A</v>
          </cell>
        </row>
      </sheetData>
      <sheetData sheetId="42754">
        <row r="9">
          <cell r="A9" t="str">
            <v>A</v>
          </cell>
        </row>
      </sheetData>
      <sheetData sheetId="42755"/>
      <sheetData sheetId="42756">
        <row r="9">
          <cell r="A9" t="str">
            <v>A</v>
          </cell>
        </row>
      </sheetData>
      <sheetData sheetId="42757">
        <row r="9">
          <cell r="A9" t="str">
            <v>A</v>
          </cell>
        </row>
      </sheetData>
      <sheetData sheetId="42758">
        <row r="9">
          <cell r="A9" t="str">
            <v>A</v>
          </cell>
        </row>
      </sheetData>
      <sheetData sheetId="42759">
        <row r="9">
          <cell r="A9" t="str">
            <v>A</v>
          </cell>
        </row>
      </sheetData>
      <sheetData sheetId="42760">
        <row r="9">
          <cell r="A9" t="str">
            <v>A</v>
          </cell>
        </row>
      </sheetData>
      <sheetData sheetId="42761">
        <row r="9">
          <cell r="A9" t="str">
            <v>A</v>
          </cell>
        </row>
      </sheetData>
      <sheetData sheetId="42762">
        <row r="9">
          <cell r="A9" t="str">
            <v>A</v>
          </cell>
        </row>
      </sheetData>
      <sheetData sheetId="42763">
        <row r="9">
          <cell r="A9" t="str">
            <v>A</v>
          </cell>
        </row>
      </sheetData>
      <sheetData sheetId="42764">
        <row r="9">
          <cell r="A9" t="str">
            <v>A</v>
          </cell>
        </row>
      </sheetData>
      <sheetData sheetId="42765">
        <row r="9">
          <cell r="A9" t="str">
            <v>A</v>
          </cell>
        </row>
      </sheetData>
      <sheetData sheetId="42766">
        <row r="9">
          <cell r="A9" t="str">
            <v>A</v>
          </cell>
        </row>
      </sheetData>
      <sheetData sheetId="42767">
        <row r="9">
          <cell r="A9" t="str">
            <v>A</v>
          </cell>
        </row>
      </sheetData>
      <sheetData sheetId="42768">
        <row r="9">
          <cell r="A9" t="str">
            <v>A</v>
          </cell>
        </row>
      </sheetData>
      <sheetData sheetId="42769">
        <row r="9">
          <cell r="A9" t="str">
            <v>A</v>
          </cell>
        </row>
      </sheetData>
      <sheetData sheetId="42770">
        <row r="9">
          <cell r="A9" t="str">
            <v>A</v>
          </cell>
        </row>
      </sheetData>
      <sheetData sheetId="42771">
        <row r="9">
          <cell r="A9" t="str">
            <v>A</v>
          </cell>
        </row>
      </sheetData>
      <sheetData sheetId="42772">
        <row r="9">
          <cell r="A9" t="str">
            <v>A</v>
          </cell>
        </row>
      </sheetData>
      <sheetData sheetId="42773">
        <row r="9">
          <cell r="A9" t="str">
            <v>A</v>
          </cell>
        </row>
      </sheetData>
      <sheetData sheetId="42774">
        <row r="9">
          <cell r="A9" t="str">
            <v>A</v>
          </cell>
        </row>
      </sheetData>
      <sheetData sheetId="42775">
        <row r="9">
          <cell r="A9" t="str">
            <v>A</v>
          </cell>
        </row>
      </sheetData>
      <sheetData sheetId="42776">
        <row r="9">
          <cell r="A9" t="str">
            <v>A</v>
          </cell>
        </row>
      </sheetData>
      <sheetData sheetId="42777">
        <row r="9">
          <cell r="A9" t="str">
            <v>A</v>
          </cell>
        </row>
      </sheetData>
      <sheetData sheetId="42778">
        <row r="9">
          <cell r="A9" t="str">
            <v>A</v>
          </cell>
        </row>
      </sheetData>
      <sheetData sheetId="42779">
        <row r="9">
          <cell r="A9" t="str">
            <v>A</v>
          </cell>
        </row>
      </sheetData>
      <sheetData sheetId="42780">
        <row r="9">
          <cell r="A9" t="str">
            <v>A</v>
          </cell>
        </row>
      </sheetData>
      <sheetData sheetId="42781">
        <row r="9">
          <cell r="A9" t="str">
            <v>A</v>
          </cell>
        </row>
      </sheetData>
      <sheetData sheetId="42782">
        <row r="9">
          <cell r="A9" t="str">
            <v>A</v>
          </cell>
        </row>
      </sheetData>
      <sheetData sheetId="42783">
        <row r="9">
          <cell r="A9" t="str">
            <v>A</v>
          </cell>
        </row>
      </sheetData>
      <sheetData sheetId="42784">
        <row r="9">
          <cell r="A9" t="str">
            <v>A</v>
          </cell>
        </row>
      </sheetData>
      <sheetData sheetId="42785">
        <row r="9">
          <cell r="A9" t="str">
            <v>A</v>
          </cell>
        </row>
      </sheetData>
      <sheetData sheetId="42786">
        <row r="9">
          <cell r="A9" t="str">
            <v>A</v>
          </cell>
        </row>
      </sheetData>
      <sheetData sheetId="42787"/>
      <sheetData sheetId="42788"/>
      <sheetData sheetId="42789">
        <row r="9">
          <cell r="A9" t="str">
            <v>A</v>
          </cell>
        </row>
      </sheetData>
      <sheetData sheetId="42790"/>
      <sheetData sheetId="42791"/>
      <sheetData sheetId="42792"/>
      <sheetData sheetId="42793"/>
      <sheetData sheetId="42794" refreshError="1"/>
      <sheetData sheetId="42795" refreshError="1"/>
      <sheetData sheetId="42796" refreshError="1"/>
      <sheetData sheetId="42797" refreshError="1"/>
      <sheetData sheetId="42798" refreshError="1"/>
      <sheetData sheetId="42799" refreshError="1"/>
      <sheetData sheetId="42800" refreshError="1"/>
      <sheetData sheetId="42801" refreshError="1"/>
      <sheetData sheetId="42802" refreshError="1"/>
      <sheetData sheetId="42803" refreshError="1"/>
      <sheetData sheetId="42804" refreshError="1"/>
      <sheetData sheetId="42805" refreshError="1"/>
      <sheetData sheetId="42806" refreshError="1"/>
      <sheetData sheetId="42807" refreshError="1"/>
      <sheetData sheetId="42808" refreshError="1"/>
      <sheetData sheetId="42809" refreshError="1"/>
      <sheetData sheetId="42810" refreshError="1"/>
      <sheetData sheetId="42811" refreshError="1"/>
      <sheetData sheetId="42812" refreshError="1"/>
      <sheetData sheetId="42813" refreshError="1"/>
      <sheetData sheetId="42814" refreshError="1"/>
      <sheetData sheetId="42815" refreshError="1"/>
      <sheetData sheetId="42816" refreshError="1"/>
      <sheetData sheetId="42817" refreshError="1"/>
      <sheetData sheetId="42818" refreshError="1"/>
      <sheetData sheetId="42819" refreshError="1"/>
      <sheetData sheetId="42820" refreshError="1"/>
      <sheetData sheetId="42821" refreshError="1"/>
      <sheetData sheetId="42822" refreshError="1"/>
      <sheetData sheetId="42823" refreshError="1"/>
      <sheetData sheetId="42824" refreshError="1"/>
      <sheetData sheetId="42825" refreshError="1"/>
      <sheetData sheetId="42826" refreshError="1"/>
      <sheetData sheetId="42827" refreshError="1"/>
      <sheetData sheetId="42828" refreshError="1"/>
      <sheetData sheetId="42829" refreshError="1"/>
      <sheetData sheetId="42830"/>
      <sheetData sheetId="42831"/>
      <sheetData sheetId="42832"/>
      <sheetData sheetId="42833"/>
      <sheetData sheetId="42834"/>
      <sheetData sheetId="42835"/>
      <sheetData sheetId="42836"/>
      <sheetData sheetId="42837"/>
      <sheetData sheetId="42838"/>
      <sheetData sheetId="42839"/>
      <sheetData sheetId="42840"/>
      <sheetData sheetId="42841"/>
      <sheetData sheetId="42842" refreshError="1"/>
      <sheetData sheetId="42843" refreshError="1"/>
      <sheetData sheetId="42844" refreshError="1"/>
      <sheetData sheetId="42845" refreshError="1"/>
      <sheetData sheetId="42846" refreshError="1"/>
      <sheetData sheetId="42847" refreshError="1"/>
      <sheetData sheetId="42848" refreshError="1"/>
      <sheetData sheetId="42849" refreshError="1"/>
      <sheetData sheetId="42850" refreshError="1"/>
      <sheetData sheetId="42851" refreshError="1"/>
      <sheetData sheetId="42852" refreshError="1"/>
      <sheetData sheetId="42853" refreshError="1"/>
      <sheetData sheetId="42854" refreshError="1"/>
      <sheetData sheetId="42855" refreshError="1"/>
      <sheetData sheetId="42856" refreshError="1"/>
      <sheetData sheetId="42857" refreshError="1"/>
      <sheetData sheetId="42858" refreshError="1"/>
      <sheetData sheetId="42859" refreshError="1"/>
      <sheetData sheetId="42860" refreshError="1"/>
      <sheetData sheetId="42861" refreshError="1"/>
      <sheetData sheetId="42862" refreshError="1"/>
      <sheetData sheetId="42863" refreshError="1"/>
      <sheetData sheetId="42864" refreshError="1"/>
      <sheetData sheetId="42865"/>
      <sheetData sheetId="42866" refreshError="1"/>
      <sheetData sheetId="42867" refreshError="1"/>
      <sheetData sheetId="42868" refreshError="1"/>
      <sheetData sheetId="42869" refreshError="1"/>
      <sheetData sheetId="42870" refreshError="1"/>
      <sheetData sheetId="42871" refreshError="1"/>
      <sheetData sheetId="42872" refreshError="1"/>
      <sheetData sheetId="42873" refreshError="1"/>
      <sheetData sheetId="42874" refreshError="1"/>
      <sheetData sheetId="42875" refreshError="1"/>
      <sheetData sheetId="42876" refreshError="1"/>
      <sheetData sheetId="42877" refreshError="1"/>
      <sheetData sheetId="42878" refreshError="1"/>
      <sheetData sheetId="42879" refreshError="1"/>
      <sheetData sheetId="42880" refreshError="1"/>
      <sheetData sheetId="42881" refreshError="1"/>
      <sheetData sheetId="42882" refreshError="1"/>
      <sheetData sheetId="42883" refreshError="1"/>
      <sheetData sheetId="42884" refreshError="1"/>
      <sheetData sheetId="42885" refreshError="1"/>
      <sheetData sheetId="42886" refreshError="1"/>
      <sheetData sheetId="42887" refreshError="1"/>
      <sheetData sheetId="42888" refreshError="1"/>
      <sheetData sheetId="42889" refreshError="1"/>
      <sheetData sheetId="42890" refreshError="1"/>
      <sheetData sheetId="42891" refreshError="1"/>
      <sheetData sheetId="42892" refreshError="1"/>
      <sheetData sheetId="42893" refreshError="1"/>
      <sheetData sheetId="42894" refreshError="1"/>
      <sheetData sheetId="42895" refreshError="1"/>
      <sheetData sheetId="42896" refreshError="1"/>
      <sheetData sheetId="42897" refreshError="1"/>
      <sheetData sheetId="42898" refreshError="1"/>
      <sheetData sheetId="42899" refreshError="1"/>
      <sheetData sheetId="42900"/>
      <sheetData sheetId="42901"/>
      <sheetData sheetId="42902"/>
      <sheetData sheetId="42903"/>
      <sheetData sheetId="42904"/>
      <sheetData sheetId="42905"/>
      <sheetData sheetId="42906"/>
      <sheetData sheetId="42907"/>
      <sheetData sheetId="42908"/>
      <sheetData sheetId="42909"/>
      <sheetData sheetId="42910"/>
      <sheetData sheetId="42911"/>
      <sheetData sheetId="42912"/>
      <sheetData sheetId="42913"/>
      <sheetData sheetId="42914"/>
      <sheetData sheetId="42915"/>
      <sheetData sheetId="42916"/>
      <sheetData sheetId="42917"/>
      <sheetData sheetId="42918"/>
      <sheetData sheetId="42919"/>
      <sheetData sheetId="42920"/>
      <sheetData sheetId="42921"/>
      <sheetData sheetId="42922"/>
      <sheetData sheetId="42923"/>
      <sheetData sheetId="42924"/>
      <sheetData sheetId="42925"/>
      <sheetData sheetId="42926"/>
      <sheetData sheetId="42927"/>
      <sheetData sheetId="42928"/>
      <sheetData sheetId="42929"/>
      <sheetData sheetId="42930"/>
      <sheetData sheetId="42931"/>
      <sheetData sheetId="42932"/>
      <sheetData sheetId="42933"/>
      <sheetData sheetId="42934"/>
      <sheetData sheetId="42935"/>
      <sheetData sheetId="42936"/>
      <sheetData sheetId="42937"/>
      <sheetData sheetId="42938"/>
      <sheetData sheetId="42939"/>
      <sheetData sheetId="42940"/>
      <sheetData sheetId="42941"/>
      <sheetData sheetId="42942"/>
      <sheetData sheetId="42943"/>
      <sheetData sheetId="42944"/>
      <sheetData sheetId="42945"/>
      <sheetData sheetId="42946"/>
      <sheetData sheetId="42947"/>
      <sheetData sheetId="42948"/>
      <sheetData sheetId="42949"/>
      <sheetData sheetId="42950"/>
      <sheetData sheetId="42951"/>
      <sheetData sheetId="42952"/>
      <sheetData sheetId="42953"/>
      <sheetData sheetId="42954"/>
      <sheetData sheetId="42955"/>
      <sheetData sheetId="42956"/>
      <sheetData sheetId="42957"/>
      <sheetData sheetId="42958"/>
      <sheetData sheetId="42959"/>
      <sheetData sheetId="42960"/>
      <sheetData sheetId="42961"/>
      <sheetData sheetId="42962"/>
      <sheetData sheetId="42963"/>
      <sheetData sheetId="42964"/>
      <sheetData sheetId="42965"/>
      <sheetData sheetId="42966"/>
      <sheetData sheetId="42967"/>
      <sheetData sheetId="42968"/>
      <sheetData sheetId="42969"/>
      <sheetData sheetId="42970"/>
      <sheetData sheetId="42971"/>
      <sheetData sheetId="42972"/>
      <sheetData sheetId="42973"/>
      <sheetData sheetId="42974"/>
      <sheetData sheetId="42975"/>
      <sheetData sheetId="42976"/>
      <sheetData sheetId="42977"/>
      <sheetData sheetId="42978"/>
      <sheetData sheetId="42979"/>
      <sheetData sheetId="42980"/>
      <sheetData sheetId="42981"/>
      <sheetData sheetId="42982"/>
      <sheetData sheetId="42983"/>
      <sheetData sheetId="42984"/>
      <sheetData sheetId="42985"/>
      <sheetData sheetId="42986"/>
      <sheetData sheetId="42987"/>
      <sheetData sheetId="42988"/>
      <sheetData sheetId="42989"/>
      <sheetData sheetId="42990"/>
      <sheetData sheetId="42991"/>
      <sheetData sheetId="42992"/>
      <sheetData sheetId="42993"/>
      <sheetData sheetId="42994"/>
      <sheetData sheetId="42995"/>
      <sheetData sheetId="42996"/>
      <sheetData sheetId="42997"/>
      <sheetData sheetId="42998"/>
      <sheetData sheetId="42999"/>
      <sheetData sheetId="43000"/>
      <sheetData sheetId="43001"/>
      <sheetData sheetId="43002"/>
      <sheetData sheetId="43003"/>
      <sheetData sheetId="43004"/>
      <sheetData sheetId="43005"/>
      <sheetData sheetId="43006"/>
      <sheetData sheetId="43007"/>
      <sheetData sheetId="43008"/>
      <sheetData sheetId="43009"/>
      <sheetData sheetId="43010"/>
      <sheetData sheetId="43011"/>
      <sheetData sheetId="43012"/>
      <sheetData sheetId="43013"/>
      <sheetData sheetId="43014"/>
      <sheetData sheetId="43015"/>
      <sheetData sheetId="43016"/>
      <sheetData sheetId="43017"/>
      <sheetData sheetId="43018"/>
      <sheetData sheetId="43019"/>
      <sheetData sheetId="43020"/>
      <sheetData sheetId="43021"/>
      <sheetData sheetId="43022"/>
      <sheetData sheetId="43023"/>
      <sheetData sheetId="43024"/>
      <sheetData sheetId="43025"/>
      <sheetData sheetId="43026"/>
      <sheetData sheetId="43027"/>
      <sheetData sheetId="43028"/>
      <sheetData sheetId="43029"/>
      <sheetData sheetId="43030"/>
      <sheetData sheetId="43031"/>
      <sheetData sheetId="43032"/>
      <sheetData sheetId="43033"/>
      <sheetData sheetId="43034"/>
      <sheetData sheetId="43035"/>
      <sheetData sheetId="43036"/>
      <sheetData sheetId="43037"/>
      <sheetData sheetId="43038"/>
      <sheetData sheetId="43039"/>
      <sheetData sheetId="43040"/>
      <sheetData sheetId="43041"/>
      <sheetData sheetId="43042"/>
      <sheetData sheetId="43043"/>
      <sheetData sheetId="43044"/>
      <sheetData sheetId="43045"/>
      <sheetData sheetId="43046"/>
      <sheetData sheetId="43047"/>
      <sheetData sheetId="43048"/>
      <sheetData sheetId="43049"/>
      <sheetData sheetId="43050"/>
      <sheetData sheetId="43051"/>
      <sheetData sheetId="43052"/>
      <sheetData sheetId="43053"/>
      <sheetData sheetId="43054"/>
      <sheetData sheetId="43055"/>
      <sheetData sheetId="43056"/>
      <sheetData sheetId="43057"/>
      <sheetData sheetId="43058"/>
      <sheetData sheetId="43059"/>
      <sheetData sheetId="43060"/>
      <sheetData sheetId="43061"/>
      <sheetData sheetId="43062"/>
      <sheetData sheetId="43063"/>
      <sheetData sheetId="43064"/>
      <sheetData sheetId="43065"/>
      <sheetData sheetId="43066"/>
      <sheetData sheetId="43067"/>
      <sheetData sheetId="43068"/>
      <sheetData sheetId="43069"/>
      <sheetData sheetId="43070"/>
      <sheetData sheetId="43071"/>
      <sheetData sheetId="43072"/>
      <sheetData sheetId="43073"/>
      <sheetData sheetId="43074"/>
      <sheetData sheetId="43075"/>
      <sheetData sheetId="43076"/>
      <sheetData sheetId="43077"/>
      <sheetData sheetId="43078"/>
      <sheetData sheetId="43079"/>
      <sheetData sheetId="43080"/>
      <sheetData sheetId="43081"/>
      <sheetData sheetId="43082"/>
      <sheetData sheetId="43083"/>
      <sheetData sheetId="43084"/>
      <sheetData sheetId="43085"/>
      <sheetData sheetId="43086"/>
      <sheetData sheetId="43087"/>
      <sheetData sheetId="43088"/>
      <sheetData sheetId="43089"/>
      <sheetData sheetId="43090"/>
      <sheetData sheetId="43091"/>
      <sheetData sheetId="43092"/>
      <sheetData sheetId="43093"/>
      <sheetData sheetId="43094"/>
      <sheetData sheetId="43095"/>
      <sheetData sheetId="43096"/>
      <sheetData sheetId="43097"/>
      <sheetData sheetId="43098"/>
      <sheetData sheetId="43099"/>
      <sheetData sheetId="43100"/>
      <sheetData sheetId="43101"/>
      <sheetData sheetId="43102"/>
      <sheetData sheetId="43103"/>
      <sheetData sheetId="43104"/>
      <sheetData sheetId="43105"/>
      <sheetData sheetId="43106"/>
      <sheetData sheetId="43107"/>
      <sheetData sheetId="43108"/>
      <sheetData sheetId="43109"/>
      <sheetData sheetId="43110"/>
      <sheetData sheetId="43111"/>
      <sheetData sheetId="43112"/>
      <sheetData sheetId="43113"/>
      <sheetData sheetId="43114"/>
      <sheetData sheetId="43115"/>
      <sheetData sheetId="43116"/>
      <sheetData sheetId="43117"/>
      <sheetData sheetId="43118"/>
      <sheetData sheetId="43119"/>
      <sheetData sheetId="43120"/>
      <sheetData sheetId="43121"/>
      <sheetData sheetId="43122"/>
      <sheetData sheetId="43123"/>
      <sheetData sheetId="43124"/>
      <sheetData sheetId="43125"/>
      <sheetData sheetId="43126"/>
      <sheetData sheetId="43127"/>
      <sheetData sheetId="43128"/>
      <sheetData sheetId="43129"/>
      <sheetData sheetId="43130"/>
      <sheetData sheetId="43131"/>
      <sheetData sheetId="43132"/>
      <sheetData sheetId="43133"/>
      <sheetData sheetId="43134"/>
      <sheetData sheetId="43135"/>
      <sheetData sheetId="43136"/>
      <sheetData sheetId="43137"/>
      <sheetData sheetId="43138"/>
      <sheetData sheetId="43139"/>
      <sheetData sheetId="43140"/>
      <sheetData sheetId="43141"/>
      <sheetData sheetId="43142"/>
      <sheetData sheetId="43143"/>
      <sheetData sheetId="43144"/>
      <sheetData sheetId="43145"/>
      <sheetData sheetId="43146"/>
      <sheetData sheetId="43147"/>
      <sheetData sheetId="43148"/>
      <sheetData sheetId="43149"/>
      <sheetData sheetId="43150"/>
      <sheetData sheetId="43151"/>
      <sheetData sheetId="43152"/>
      <sheetData sheetId="43153"/>
      <sheetData sheetId="43154"/>
      <sheetData sheetId="43155"/>
      <sheetData sheetId="43156"/>
      <sheetData sheetId="43157"/>
      <sheetData sheetId="43158"/>
      <sheetData sheetId="43159"/>
      <sheetData sheetId="43160"/>
      <sheetData sheetId="43161"/>
      <sheetData sheetId="43162"/>
      <sheetData sheetId="43163"/>
      <sheetData sheetId="43164"/>
      <sheetData sheetId="43165"/>
      <sheetData sheetId="43166"/>
      <sheetData sheetId="43167"/>
      <sheetData sheetId="43168"/>
      <sheetData sheetId="43169"/>
      <sheetData sheetId="43170"/>
      <sheetData sheetId="43171"/>
      <sheetData sheetId="43172"/>
      <sheetData sheetId="43173"/>
      <sheetData sheetId="43174"/>
      <sheetData sheetId="43175"/>
      <sheetData sheetId="43176"/>
      <sheetData sheetId="43177"/>
      <sheetData sheetId="43178"/>
      <sheetData sheetId="43179"/>
      <sheetData sheetId="43180"/>
      <sheetData sheetId="43181"/>
      <sheetData sheetId="43182"/>
      <sheetData sheetId="43183"/>
      <sheetData sheetId="43184"/>
      <sheetData sheetId="43185"/>
      <sheetData sheetId="43186"/>
      <sheetData sheetId="43187"/>
      <sheetData sheetId="43188"/>
      <sheetData sheetId="43189"/>
      <sheetData sheetId="43190"/>
      <sheetData sheetId="43191"/>
      <sheetData sheetId="43192"/>
      <sheetData sheetId="43193"/>
      <sheetData sheetId="43194"/>
      <sheetData sheetId="43195"/>
      <sheetData sheetId="43196"/>
      <sheetData sheetId="43197"/>
      <sheetData sheetId="43198"/>
      <sheetData sheetId="43199"/>
      <sheetData sheetId="43200"/>
      <sheetData sheetId="43201"/>
      <sheetData sheetId="43202"/>
      <sheetData sheetId="43203"/>
      <sheetData sheetId="43204"/>
      <sheetData sheetId="43205"/>
      <sheetData sheetId="43206"/>
      <sheetData sheetId="43207"/>
      <sheetData sheetId="43208"/>
      <sheetData sheetId="43209"/>
      <sheetData sheetId="43210"/>
      <sheetData sheetId="43211"/>
      <sheetData sheetId="43212"/>
      <sheetData sheetId="43213"/>
      <sheetData sheetId="43214"/>
      <sheetData sheetId="43215"/>
      <sheetData sheetId="43216"/>
      <sheetData sheetId="43217"/>
      <sheetData sheetId="43218"/>
      <sheetData sheetId="43219"/>
      <sheetData sheetId="43220"/>
      <sheetData sheetId="43221"/>
      <sheetData sheetId="43222"/>
      <sheetData sheetId="43223"/>
      <sheetData sheetId="43224"/>
      <sheetData sheetId="43225"/>
      <sheetData sheetId="43226"/>
      <sheetData sheetId="43227"/>
      <sheetData sheetId="43228"/>
      <sheetData sheetId="43229"/>
      <sheetData sheetId="43230"/>
      <sheetData sheetId="43231"/>
      <sheetData sheetId="43232"/>
      <sheetData sheetId="43233"/>
      <sheetData sheetId="43234"/>
      <sheetData sheetId="43235"/>
      <sheetData sheetId="43236"/>
      <sheetData sheetId="43237"/>
      <sheetData sheetId="43238"/>
      <sheetData sheetId="43239"/>
      <sheetData sheetId="43240"/>
      <sheetData sheetId="43241"/>
      <sheetData sheetId="43242"/>
      <sheetData sheetId="43243"/>
      <sheetData sheetId="43244"/>
      <sheetData sheetId="43245"/>
      <sheetData sheetId="43246"/>
      <sheetData sheetId="43247"/>
      <sheetData sheetId="43248"/>
      <sheetData sheetId="43249"/>
      <sheetData sheetId="43250"/>
      <sheetData sheetId="43251"/>
      <sheetData sheetId="43252"/>
      <sheetData sheetId="43253"/>
      <sheetData sheetId="43254"/>
      <sheetData sheetId="43255"/>
      <sheetData sheetId="43256"/>
      <sheetData sheetId="43257"/>
      <sheetData sheetId="43258"/>
      <sheetData sheetId="43259"/>
      <sheetData sheetId="43260"/>
      <sheetData sheetId="43261"/>
      <sheetData sheetId="43262"/>
      <sheetData sheetId="43263"/>
      <sheetData sheetId="43264"/>
      <sheetData sheetId="43265"/>
      <sheetData sheetId="43266"/>
      <sheetData sheetId="43267"/>
      <sheetData sheetId="43268"/>
      <sheetData sheetId="43269"/>
      <sheetData sheetId="43270"/>
      <sheetData sheetId="43271"/>
      <sheetData sheetId="43272"/>
      <sheetData sheetId="43273"/>
      <sheetData sheetId="43274"/>
      <sheetData sheetId="43275"/>
      <sheetData sheetId="43276"/>
      <sheetData sheetId="43277"/>
      <sheetData sheetId="43278"/>
      <sheetData sheetId="43279"/>
      <sheetData sheetId="43280"/>
      <sheetData sheetId="43281"/>
      <sheetData sheetId="43282"/>
      <sheetData sheetId="43283"/>
      <sheetData sheetId="43284"/>
      <sheetData sheetId="43285"/>
      <sheetData sheetId="43286"/>
      <sheetData sheetId="43287"/>
      <sheetData sheetId="43288"/>
      <sheetData sheetId="43289"/>
      <sheetData sheetId="43290"/>
      <sheetData sheetId="43291"/>
      <sheetData sheetId="43292"/>
      <sheetData sheetId="43293"/>
      <sheetData sheetId="43294"/>
      <sheetData sheetId="43295"/>
      <sheetData sheetId="43296"/>
      <sheetData sheetId="43297"/>
      <sheetData sheetId="43298"/>
      <sheetData sheetId="43299"/>
      <sheetData sheetId="43300"/>
      <sheetData sheetId="43301"/>
      <sheetData sheetId="43302"/>
      <sheetData sheetId="43303"/>
      <sheetData sheetId="43304"/>
      <sheetData sheetId="43305"/>
      <sheetData sheetId="43306"/>
      <sheetData sheetId="43307"/>
      <sheetData sheetId="43308"/>
      <sheetData sheetId="43309"/>
      <sheetData sheetId="43310"/>
      <sheetData sheetId="43311"/>
      <sheetData sheetId="43312"/>
      <sheetData sheetId="43313"/>
      <sheetData sheetId="43314"/>
      <sheetData sheetId="43315"/>
      <sheetData sheetId="43316"/>
      <sheetData sheetId="43317"/>
      <sheetData sheetId="43318"/>
      <sheetData sheetId="43319"/>
      <sheetData sheetId="43320"/>
      <sheetData sheetId="43321"/>
      <sheetData sheetId="43322"/>
      <sheetData sheetId="43323"/>
      <sheetData sheetId="43324"/>
      <sheetData sheetId="43325"/>
      <sheetData sheetId="43326"/>
      <sheetData sheetId="43327"/>
      <sheetData sheetId="43328"/>
      <sheetData sheetId="43329"/>
      <sheetData sheetId="43330"/>
      <sheetData sheetId="43331"/>
      <sheetData sheetId="43332"/>
      <sheetData sheetId="43333"/>
      <sheetData sheetId="43334"/>
      <sheetData sheetId="43335"/>
      <sheetData sheetId="43336"/>
      <sheetData sheetId="43337"/>
      <sheetData sheetId="43338"/>
      <sheetData sheetId="43339"/>
      <sheetData sheetId="43340"/>
      <sheetData sheetId="43341"/>
      <sheetData sheetId="43342"/>
      <sheetData sheetId="43343"/>
      <sheetData sheetId="43344"/>
      <sheetData sheetId="43345"/>
      <sheetData sheetId="43346"/>
      <sheetData sheetId="43347"/>
      <sheetData sheetId="43348"/>
      <sheetData sheetId="43349"/>
      <sheetData sheetId="43350"/>
      <sheetData sheetId="43351"/>
      <sheetData sheetId="43352"/>
      <sheetData sheetId="43353"/>
      <sheetData sheetId="43354"/>
      <sheetData sheetId="43355"/>
      <sheetData sheetId="43356"/>
      <sheetData sheetId="43357"/>
      <sheetData sheetId="43358"/>
      <sheetData sheetId="43359"/>
      <sheetData sheetId="43360"/>
      <sheetData sheetId="43361"/>
      <sheetData sheetId="43362"/>
      <sheetData sheetId="43363"/>
      <sheetData sheetId="43364"/>
      <sheetData sheetId="43365"/>
      <sheetData sheetId="43366"/>
      <sheetData sheetId="43367"/>
      <sheetData sheetId="43368"/>
      <sheetData sheetId="43369"/>
      <sheetData sheetId="43370"/>
      <sheetData sheetId="43371"/>
      <sheetData sheetId="43372"/>
      <sheetData sheetId="43373"/>
      <sheetData sheetId="43374"/>
      <sheetData sheetId="43375"/>
      <sheetData sheetId="43376"/>
      <sheetData sheetId="43377"/>
      <sheetData sheetId="43378"/>
      <sheetData sheetId="43379"/>
      <sheetData sheetId="43380"/>
      <sheetData sheetId="43381"/>
      <sheetData sheetId="43382"/>
      <sheetData sheetId="43383"/>
      <sheetData sheetId="43384"/>
      <sheetData sheetId="43385"/>
      <sheetData sheetId="43386"/>
      <sheetData sheetId="43387"/>
      <sheetData sheetId="43388"/>
      <sheetData sheetId="43389"/>
      <sheetData sheetId="43390"/>
      <sheetData sheetId="43391"/>
      <sheetData sheetId="43392"/>
      <sheetData sheetId="43393"/>
      <sheetData sheetId="43394"/>
      <sheetData sheetId="43395"/>
      <sheetData sheetId="43396"/>
      <sheetData sheetId="43397"/>
      <sheetData sheetId="43398"/>
      <sheetData sheetId="43399"/>
      <sheetData sheetId="43400"/>
      <sheetData sheetId="43401"/>
      <sheetData sheetId="43402"/>
      <sheetData sheetId="43403"/>
      <sheetData sheetId="43404"/>
      <sheetData sheetId="43405"/>
      <sheetData sheetId="43406"/>
      <sheetData sheetId="43407"/>
      <sheetData sheetId="43408"/>
      <sheetData sheetId="43409"/>
      <sheetData sheetId="43410"/>
      <sheetData sheetId="43411"/>
      <sheetData sheetId="43412"/>
      <sheetData sheetId="43413"/>
      <sheetData sheetId="43414"/>
      <sheetData sheetId="43415"/>
      <sheetData sheetId="43416"/>
      <sheetData sheetId="43417"/>
      <sheetData sheetId="43418"/>
      <sheetData sheetId="43419"/>
      <sheetData sheetId="43420"/>
      <sheetData sheetId="43421"/>
      <sheetData sheetId="43422"/>
      <sheetData sheetId="43423"/>
      <sheetData sheetId="43424"/>
      <sheetData sheetId="43425"/>
      <sheetData sheetId="43426"/>
      <sheetData sheetId="43427"/>
      <sheetData sheetId="43428"/>
      <sheetData sheetId="43429"/>
      <sheetData sheetId="43430"/>
      <sheetData sheetId="43431"/>
      <sheetData sheetId="43432"/>
      <sheetData sheetId="43433"/>
      <sheetData sheetId="43434"/>
      <sheetData sheetId="43435"/>
      <sheetData sheetId="43436"/>
      <sheetData sheetId="43437"/>
      <sheetData sheetId="43438"/>
      <sheetData sheetId="43439"/>
      <sheetData sheetId="43440"/>
      <sheetData sheetId="43441"/>
      <sheetData sheetId="43442"/>
      <sheetData sheetId="43443"/>
      <sheetData sheetId="43444"/>
      <sheetData sheetId="43445"/>
      <sheetData sheetId="43446"/>
      <sheetData sheetId="43447"/>
      <sheetData sheetId="43448"/>
      <sheetData sheetId="43449"/>
      <sheetData sheetId="43450"/>
      <sheetData sheetId="43451"/>
      <sheetData sheetId="43452"/>
      <sheetData sheetId="43453"/>
      <sheetData sheetId="43454"/>
      <sheetData sheetId="43455"/>
      <sheetData sheetId="43456"/>
      <sheetData sheetId="43457"/>
      <sheetData sheetId="43458"/>
      <sheetData sheetId="43459"/>
      <sheetData sheetId="43460"/>
      <sheetData sheetId="43461"/>
      <sheetData sheetId="43462"/>
      <sheetData sheetId="43463"/>
      <sheetData sheetId="43464"/>
      <sheetData sheetId="43465"/>
      <sheetData sheetId="43466"/>
      <sheetData sheetId="43467"/>
      <sheetData sheetId="43468"/>
      <sheetData sheetId="43469"/>
      <sheetData sheetId="43470"/>
      <sheetData sheetId="43471"/>
      <sheetData sheetId="43472"/>
      <sheetData sheetId="43473"/>
      <sheetData sheetId="43474"/>
      <sheetData sheetId="43475"/>
      <sheetData sheetId="43476"/>
      <sheetData sheetId="43477"/>
      <sheetData sheetId="43478"/>
      <sheetData sheetId="43479"/>
      <sheetData sheetId="43480"/>
      <sheetData sheetId="43481"/>
      <sheetData sheetId="43482"/>
      <sheetData sheetId="43483"/>
      <sheetData sheetId="43484"/>
      <sheetData sheetId="43485"/>
      <sheetData sheetId="43486"/>
      <sheetData sheetId="43487"/>
      <sheetData sheetId="43488"/>
      <sheetData sheetId="43489"/>
      <sheetData sheetId="43490"/>
      <sheetData sheetId="43491"/>
      <sheetData sheetId="43492"/>
      <sheetData sheetId="43493"/>
      <sheetData sheetId="43494"/>
      <sheetData sheetId="43495"/>
      <sheetData sheetId="43496"/>
      <sheetData sheetId="43497"/>
      <sheetData sheetId="43498"/>
      <sheetData sheetId="43499"/>
      <sheetData sheetId="43500"/>
      <sheetData sheetId="43501"/>
      <sheetData sheetId="43502"/>
      <sheetData sheetId="43503"/>
      <sheetData sheetId="43504"/>
      <sheetData sheetId="43505"/>
      <sheetData sheetId="43506"/>
      <sheetData sheetId="43507"/>
      <sheetData sheetId="43508"/>
      <sheetData sheetId="43509"/>
      <sheetData sheetId="43510"/>
      <sheetData sheetId="43511"/>
      <sheetData sheetId="43512"/>
      <sheetData sheetId="43513"/>
      <sheetData sheetId="43514"/>
      <sheetData sheetId="43515"/>
      <sheetData sheetId="43516"/>
      <sheetData sheetId="43517"/>
      <sheetData sheetId="43518"/>
      <sheetData sheetId="43519"/>
      <sheetData sheetId="43520"/>
      <sheetData sheetId="43521"/>
      <sheetData sheetId="43522"/>
      <sheetData sheetId="43523"/>
      <sheetData sheetId="43524"/>
      <sheetData sheetId="43525"/>
      <sheetData sheetId="43526"/>
      <sheetData sheetId="43527"/>
      <sheetData sheetId="43528"/>
      <sheetData sheetId="43529"/>
      <sheetData sheetId="43530"/>
      <sheetData sheetId="43531"/>
      <sheetData sheetId="43532"/>
      <sheetData sheetId="43533"/>
      <sheetData sheetId="43534"/>
      <sheetData sheetId="43535"/>
      <sheetData sheetId="43536"/>
      <sheetData sheetId="43537"/>
      <sheetData sheetId="43538"/>
      <sheetData sheetId="43539"/>
      <sheetData sheetId="43540"/>
      <sheetData sheetId="43541"/>
      <sheetData sheetId="43542"/>
      <sheetData sheetId="43543"/>
      <sheetData sheetId="43544"/>
      <sheetData sheetId="43545"/>
      <sheetData sheetId="43546"/>
      <sheetData sheetId="43547"/>
      <sheetData sheetId="43548"/>
      <sheetData sheetId="43549"/>
      <sheetData sheetId="43550"/>
      <sheetData sheetId="43551"/>
      <sheetData sheetId="43552"/>
      <sheetData sheetId="43553"/>
      <sheetData sheetId="43554"/>
      <sheetData sheetId="43555"/>
      <sheetData sheetId="43556"/>
      <sheetData sheetId="43557"/>
      <sheetData sheetId="43558"/>
      <sheetData sheetId="43559"/>
      <sheetData sheetId="43560"/>
      <sheetData sheetId="43561"/>
      <sheetData sheetId="43562"/>
      <sheetData sheetId="43563"/>
      <sheetData sheetId="43564"/>
      <sheetData sheetId="43565"/>
      <sheetData sheetId="43566"/>
      <sheetData sheetId="43567"/>
      <sheetData sheetId="43568"/>
      <sheetData sheetId="43569"/>
      <sheetData sheetId="43570"/>
      <sheetData sheetId="43571"/>
      <sheetData sheetId="43572"/>
      <sheetData sheetId="43573"/>
      <sheetData sheetId="43574"/>
      <sheetData sheetId="43575"/>
      <sheetData sheetId="43576"/>
      <sheetData sheetId="43577"/>
      <sheetData sheetId="43578"/>
      <sheetData sheetId="43579"/>
      <sheetData sheetId="43580"/>
      <sheetData sheetId="43581"/>
      <sheetData sheetId="43582"/>
      <sheetData sheetId="43583"/>
      <sheetData sheetId="43584"/>
      <sheetData sheetId="43585"/>
      <sheetData sheetId="43586"/>
      <sheetData sheetId="43587"/>
      <sheetData sheetId="43588"/>
      <sheetData sheetId="43589"/>
      <sheetData sheetId="43590"/>
      <sheetData sheetId="43591"/>
      <sheetData sheetId="43592"/>
      <sheetData sheetId="43593"/>
      <sheetData sheetId="43594"/>
      <sheetData sheetId="43595"/>
      <sheetData sheetId="43596"/>
      <sheetData sheetId="43597"/>
      <sheetData sheetId="43598"/>
      <sheetData sheetId="43599"/>
      <sheetData sheetId="43600"/>
      <sheetData sheetId="43601"/>
      <sheetData sheetId="43602"/>
      <sheetData sheetId="43603"/>
      <sheetData sheetId="43604"/>
      <sheetData sheetId="43605"/>
      <sheetData sheetId="43606"/>
      <sheetData sheetId="43607"/>
      <sheetData sheetId="43608"/>
      <sheetData sheetId="43609"/>
      <sheetData sheetId="43610"/>
      <sheetData sheetId="43611"/>
      <sheetData sheetId="43612"/>
      <sheetData sheetId="43613"/>
      <sheetData sheetId="43614"/>
      <sheetData sheetId="43615"/>
      <sheetData sheetId="43616"/>
      <sheetData sheetId="43617"/>
      <sheetData sheetId="43618"/>
      <sheetData sheetId="43619"/>
      <sheetData sheetId="43620"/>
      <sheetData sheetId="43621"/>
      <sheetData sheetId="43622"/>
      <sheetData sheetId="43623"/>
      <sheetData sheetId="43624"/>
      <sheetData sheetId="43625"/>
      <sheetData sheetId="43626"/>
      <sheetData sheetId="43627"/>
      <sheetData sheetId="43628"/>
      <sheetData sheetId="43629"/>
      <sheetData sheetId="43630"/>
      <sheetData sheetId="43631"/>
      <sheetData sheetId="43632"/>
      <sheetData sheetId="43633"/>
      <sheetData sheetId="43634"/>
      <sheetData sheetId="43635"/>
      <sheetData sheetId="43636"/>
      <sheetData sheetId="43637"/>
      <sheetData sheetId="43638"/>
      <sheetData sheetId="43639"/>
      <sheetData sheetId="43640"/>
      <sheetData sheetId="43641"/>
      <sheetData sheetId="43642"/>
      <sheetData sheetId="43643"/>
      <sheetData sheetId="43644"/>
      <sheetData sheetId="43645"/>
      <sheetData sheetId="43646"/>
      <sheetData sheetId="43647"/>
      <sheetData sheetId="43648"/>
      <sheetData sheetId="43649"/>
      <sheetData sheetId="43650"/>
      <sheetData sheetId="43651"/>
      <sheetData sheetId="43652"/>
      <sheetData sheetId="43653"/>
      <sheetData sheetId="43654"/>
      <sheetData sheetId="43655"/>
      <sheetData sheetId="43656"/>
      <sheetData sheetId="43657"/>
      <sheetData sheetId="43658"/>
      <sheetData sheetId="43659"/>
      <sheetData sheetId="43660"/>
      <sheetData sheetId="43661"/>
      <sheetData sheetId="43662"/>
      <sheetData sheetId="43663"/>
      <sheetData sheetId="43664"/>
      <sheetData sheetId="43665"/>
      <sheetData sheetId="43666"/>
      <sheetData sheetId="43667"/>
      <sheetData sheetId="43668"/>
      <sheetData sheetId="43669"/>
      <sheetData sheetId="43670"/>
      <sheetData sheetId="43671"/>
      <sheetData sheetId="43672"/>
      <sheetData sheetId="43673"/>
      <sheetData sheetId="43674"/>
      <sheetData sheetId="43675"/>
      <sheetData sheetId="43676"/>
      <sheetData sheetId="43677"/>
      <sheetData sheetId="43678"/>
      <sheetData sheetId="43679"/>
      <sheetData sheetId="43680"/>
      <sheetData sheetId="43681"/>
      <sheetData sheetId="43682"/>
      <sheetData sheetId="43683"/>
      <sheetData sheetId="43684"/>
      <sheetData sheetId="43685"/>
      <sheetData sheetId="43686"/>
      <sheetData sheetId="43687"/>
      <sheetData sheetId="43688"/>
      <sheetData sheetId="43689"/>
      <sheetData sheetId="43690"/>
      <sheetData sheetId="43691"/>
      <sheetData sheetId="43692"/>
      <sheetData sheetId="43693"/>
      <sheetData sheetId="43694"/>
      <sheetData sheetId="43695"/>
      <sheetData sheetId="43696"/>
      <sheetData sheetId="43697"/>
      <sheetData sheetId="43698"/>
      <sheetData sheetId="43699"/>
      <sheetData sheetId="43700"/>
      <sheetData sheetId="43701"/>
      <sheetData sheetId="43702"/>
      <sheetData sheetId="43703"/>
      <sheetData sheetId="43704"/>
      <sheetData sheetId="43705"/>
      <sheetData sheetId="43706"/>
      <sheetData sheetId="43707"/>
      <sheetData sheetId="43708"/>
      <sheetData sheetId="43709"/>
      <sheetData sheetId="43710"/>
      <sheetData sheetId="43711"/>
      <sheetData sheetId="43712"/>
      <sheetData sheetId="43713"/>
      <sheetData sheetId="43714"/>
      <sheetData sheetId="43715"/>
      <sheetData sheetId="43716"/>
      <sheetData sheetId="43717"/>
      <sheetData sheetId="43718"/>
      <sheetData sheetId="43719"/>
      <sheetData sheetId="43720"/>
      <sheetData sheetId="43721"/>
      <sheetData sheetId="43722"/>
      <sheetData sheetId="43723"/>
      <sheetData sheetId="43724"/>
      <sheetData sheetId="43725"/>
      <sheetData sheetId="43726"/>
      <sheetData sheetId="43727"/>
      <sheetData sheetId="43728"/>
      <sheetData sheetId="43729"/>
      <sheetData sheetId="43730"/>
      <sheetData sheetId="43731"/>
      <sheetData sheetId="43732"/>
      <sheetData sheetId="43733"/>
      <sheetData sheetId="43734"/>
      <sheetData sheetId="43735"/>
      <sheetData sheetId="43736"/>
      <sheetData sheetId="43737"/>
      <sheetData sheetId="43738"/>
      <sheetData sheetId="43739"/>
      <sheetData sheetId="43740"/>
      <sheetData sheetId="43741"/>
      <sheetData sheetId="43742"/>
      <sheetData sheetId="43743"/>
      <sheetData sheetId="43744"/>
      <sheetData sheetId="43745"/>
      <sheetData sheetId="43746"/>
      <sheetData sheetId="43747"/>
      <sheetData sheetId="43748"/>
      <sheetData sheetId="43749"/>
      <sheetData sheetId="43750"/>
      <sheetData sheetId="43751"/>
      <sheetData sheetId="43752"/>
      <sheetData sheetId="43753"/>
      <sheetData sheetId="43754"/>
      <sheetData sheetId="43755"/>
      <sheetData sheetId="43756"/>
      <sheetData sheetId="43757"/>
      <sheetData sheetId="43758"/>
      <sheetData sheetId="43759"/>
      <sheetData sheetId="43760"/>
      <sheetData sheetId="43761"/>
      <sheetData sheetId="43762"/>
      <sheetData sheetId="43763"/>
      <sheetData sheetId="43764"/>
      <sheetData sheetId="43765"/>
      <sheetData sheetId="43766"/>
      <sheetData sheetId="43767"/>
      <sheetData sheetId="43768"/>
      <sheetData sheetId="43769"/>
      <sheetData sheetId="43770"/>
      <sheetData sheetId="43771"/>
      <sheetData sheetId="43772"/>
      <sheetData sheetId="43773"/>
      <sheetData sheetId="43774"/>
      <sheetData sheetId="43775"/>
      <sheetData sheetId="43776"/>
      <sheetData sheetId="43777"/>
      <sheetData sheetId="43778"/>
      <sheetData sheetId="43779"/>
      <sheetData sheetId="43780"/>
      <sheetData sheetId="43781"/>
      <sheetData sheetId="43782"/>
      <sheetData sheetId="43783"/>
      <sheetData sheetId="43784"/>
      <sheetData sheetId="43785"/>
      <sheetData sheetId="43786"/>
      <sheetData sheetId="43787"/>
      <sheetData sheetId="43788"/>
      <sheetData sheetId="43789"/>
      <sheetData sheetId="43790"/>
      <sheetData sheetId="43791"/>
      <sheetData sheetId="43792"/>
      <sheetData sheetId="43793"/>
      <sheetData sheetId="43794"/>
      <sheetData sheetId="43795"/>
      <sheetData sheetId="43796"/>
      <sheetData sheetId="43797"/>
      <sheetData sheetId="43798"/>
      <sheetData sheetId="43799"/>
      <sheetData sheetId="43800"/>
      <sheetData sheetId="43801"/>
      <sheetData sheetId="43802"/>
      <sheetData sheetId="43803"/>
      <sheetData sheetId="43804"/>
      <sheetData sheetId="43805"/>
      <sheetData sheetId="43806"/>
      <sheetData sheetId="43807"/>
      <sheetData sheetId="43808"/>
      <sheetData sheetId="43809"/>
      <sheetData sheetId="43810"/>
      <sheetData sheetId="43811"/>
      <sheetData sheetId="43812"/>
      <sheetData sheetId="43813"/>
      <sheetData sheetId="43814"/>
      <sheetData sheetId="43815"/>
      <sheetData sheetId="43816"/>
      <sheetData sheetId="43817"/>
      <sheetData sheetId="43818"/>
      <sheetData sheetId="43819"/>
      <sheetData sheetId="43820"/>
      <sheetData sheetId="43821"/>
      <sheetData sheetId="43822"/>
      <sheetData sheetId="43823"/>
      <sheetData sheetId="43824"/>
      <sheetData sheetId="43825"/>
      <sheetData sheetId="43826"/>
      <sheetData sheetId="43827"/>
      <sheetData sheetId="43828"/>
      <sheetData sheetId="43829"/>
      <sheetData sheetId="43830"/>
      <sheetData sheetId="43831"/>
      <sheetData sheetId="43832"/>
      <sheetData sheetId="43833"/>
      <sheetData sheetId="43834"/>
      <sheetData sheetId="43835"/>
      <sheetData sheetId="43836"/>
      <sheetData sheetId="43837"/>
      <sheetData sheetId="43838"/>
      <sheetData sheetId="43839"/>
      <sheetData sheetId="43840"/>
      <sheetData sheetId="43841"/>
      <sheetData sheetId="43842"/>
      <sheetData sheetId="43843"/>
      <sheetData sheetId="43844"/>
      <sheetData sheetId="43845"/>
      <sheetData sheetId="43846"/>
      <sheetData sheetId="43847"/>
      <sheetData sheetId="43848"/>
      <sheetData sheetId="43849"/>
      <sheetData sheetId="43850"/>
      <sheetData sheetId="43851"/>
      <sheetData sheetId="43852"/>
      <sheetData sheetId="43853"/>
      <sheetData sheetId="43854"/>
      <sheetData sheetId="43855"/>
      <sheetData sheetId="43856"/>
      <sheetData sheetId="43857"/>
      <sheetData sheetId="43858"/>
      <sheetData sheetId="43859"/>
      <sheetData sheetId="43860"/>
      <sheetData sheetId="43861"/>
      <sheetData sheetId="43862"/>
      <sheetData sheetId="43863"/>
      <sheetData sheetId="43864"/>
      <sheetData sheetId="43865"/>
      <sheetData sheetId="43866"/>
      <sheetData sheetId="43867"/>
      <sheetData sheetId="43868"/>
      <sheetData sheetId="43869"/>
      <sheetData sheetId="43870"/>
      <sheetData sheetId="43871"/>
      <sheetData sheetId="43872"/>
      <sheetData sheetId="43873"/>
      <sheetData sheetId="43874"/>
      <sheetData sheetId="43875"/>
      <sheetData sheetId="43876"/>
      <sheetData sheetId="43877"/>
      <sheetData sheetId="43878"/>
      <sheetData sheetId="43879"/>
      <sheetData sheetId="43880"/>
      <sheetData sheetId="43881"/>
      <sheetData sheetId="43882"/>
      <sheetData sheetId="43883"/>
      <sheetData sheetId="43884"/>
      <sheetData sheetId="43885"/>
      <sheetData sheetId="43886"/>
      <sheetData sheetId="43887"/>
      <sheetData sheetId="43888"/>
      <sheetData sheetId="43889"/>
      <sheetData sheetId="43890"/>
      <sheetData sheetId="43891"/>
      <sheetData sheetId="43892"/>
      <sheetData sheetId="43893"/>
      <sheetData sheetId="43894"/>
      <sheetData sheetId="43895"/>
      <sheetData sheetId="43896"/>
      <sheetData sheetId="43897"/>
      <sheetData sheetId="43898"/>
      <sheetData sheetId="43899"/>
      <sheetData sheetId="43900"/>
      <sheetData sheetId="43901"/>
      <sheetData sheetId="43902"/>
      <sheetData sheetId="43903"/>
      <sheetData sheetId="43904"/>
      <sheetData sheetId="43905"/>
      <sheetData sheetId="43906"/>
      <sheetData sheetId="43907"/>
      <sheetData sheetId="43908"/>
      <sheetData sheetId="43909"/>
      <sheetData sheetId="43910"/>
      <sheetData sheetId="43911"/>
      <sheetData sheetId="43912"/>
      <sheetData sheetId="43913"/>
      <sheetData sheetId="43914"/>
      <sheetData sheetId="43915"/>
      <sheetData sheetId="43916"/>
      <sheetData sheetId="43917"/>
      <sheetData sheetId="43918"/>
      <sheetData sheetId="43919"/>
      <sheetData sheetId="43920"/>
      <sheetData sheetId="43921"/>
      <sheetData sheetId="43922"/>
      <sheetData sheetId="43923"/>
      <sheetData sheetId="43924"/>
      <sheetData sheetId="43925"/>
      <sheetData sheetId="43926"/>
      <sheetData sheetId="43927"/>
      <sheetData sheetId="43928"/>
      <sheetData sheetId="43929"/>
      <sheetData sheetId="43930"/>
      <sheetData sheetId="43931"/>
      <sheetData sheetId="43932"/>
      <sheetData sheetId="43933"/>
      <sheetData sheetId="43934"/>
      <sheetData sheetId="43935"/>
      <sheetData sheetId="43936"/>
      <sheetData sheetId="43937"/>
      <sheetData sheetId="43938"/>
      <sheetData sheetId="43939"/>
      <sheetData sheetId="43940"/>
      <sheetData sheetId="43941"/>
      <sheetData sheetId="43942"/>
      <sheetData sheetId="43943"/>
      <sheetData sheetId="43944"/>
      <sheetData sheetId="43945"/>
      <sheetData sheetId="43946"/>
      <sheetData sheetId="43947"/>
      <sheetData sheetId="43948"/>
      <sheetData sheetId="43949"/>
      <sheetData sheetId="43950"/>
      <sheetData sheetId="43951"/>
      <sheetData sheetId="43952"/>
      <sheetData sheetId="43953"/>
      <sheetData sheetId="43954"/>
      <sheetData sheetId="43955"/>
      <sheetData sheetId="43956"/>
      <sheetData sheetId="43957"/>
      <sheetData sheetId="43958"/>
      <sheetData sheetId="43959"/>
      <sheetData sheetId="43960"/>
      <sheetData sheetId="43961"/>
      <sheetData sheetId="43962"/>
      <sheetData sheetId="43963"/>
      <sheetData sheetId="43964"/>
      <sheetData sheetId="43965"/>
      <sheetData sheetId="43966"/>
      <sheetData sheetId="43967"/>
      <sheetData sheetId="43968"/>
      <sheetData sheetId="43969"/>
      <sheetData sheetId="43970"/>
      <sheetData sheetId="43971"/>
      <sheetData sheetId="43972"/>
      <sheetData sheetId="43973"/>
      <sheetData sheetId="43974"/>
      <sheetData sheetId="43975"/>
      <sheetData sheetId="43976"/>
      <sheetData sheetId="43977"/>
      <sheetData sheetId="43978" refreshError="1"/>
      <sheetData sheetId="43979" refreshError="1"/>
      <sheetData sheetId="43980" refreshError="1"/>
      <sheetData sheetId="43981" refreshError="1"/>
      <sheetData sheetId="43982"/>
      <sheetData sheetId="43983"/>
      <sheetData sheetId="43984"/>
      <sheetData sheetId="43985" refreshError="1"/>
      <sheetData sheetId="43986" refreshError="1"/>
      <sheetData sheetId="43987"/>
      <sheetData sheetId="43988"/>
      <sheetData sheetId="43989" refreshError="1"/>
      <sheetData sheetId="43990" refreshError="1"/>
      <sheetData sheetId="43991" refreshError="1"/>
      <sheetData sheetId="43992" refreshError="1"/>
      <sheetData sheetId="43993" refreshError="1"/>
      <sheetData sheetId="43994" refreshError="1"/>
      <sheetData sheetId="43995" refreshError="1"/>
      <sheetData sheetId="43996" refreshError="1"/>
      <sheetData sheetId="43997" refreshError="1"/>
      <sheetData sheetId="43998" refreshError="1"/>
      <sheetData sheetId="43999" refreshError="1"/>
      <sheetData sheetId="44000" refreshError="1"/>
      <sheetData sheetId="44001" refreshError="1"/>
      <sheetData sheetId="44002" refreshError="1"/>
      <sheetData sheetId="44003" refreshError="1"/>
      <sheetData sheetId="44004" refreshError="1"/>
      <sheetData sheetId="44005" refreshError="1"/>
      <sheetData sheetId="44006" refreshError="1"/>
      <sheetData sheetId="44007" refreshError="1"/>
      <sheetData sheetId="44008" refreshError="1"/>
      <sheetData sheetId="44009" refreshError="1"/>
      <sheetData sheetId="44010" refreshError="1"/>
      <sheetData sheetId="44011" refreshError="1"/>
      <sheetData sheetId="44012" refreshError="1"/>
      <sheetData sheetId="44013" refreshError="1"/>
      <sheetData sheetId="44014" refreshError="1"/>
      <sheetData sheetId="44015" refreshError="1"/>
      <sheetData sheetId="44016" refreshError="1"/>
      <sheetData sheetId="44017" refreshError="1"/>
      <sheetData sheetId="44018" refreshError="1"/>
      <sheetData sheetId="44019" refreshError="1"/>
      <sheetData sheetId="44020" refreshError="1"/>
      <sheetData sheetId="44021" refreshError="1"/>
      <sheetData sheetId="44022" refreshError="1"/>
      <sheetData sheetId="44023"/>
      <sheetData sheetId="44024">
        <row r="9">
          <cell r="A9" t="str">
            <v>A</v>
          </cell>
        </row>
      </sheetData>
      <sheetData sheetId="44025">
        <row r="9">
          <cell r="A9" t="str">
            <v>A</v>
          </cell>
        </row>
      </sheetData>
      <sheetData sheetId="44026">
        <row r="9">
          <cell r="A9" t="str">
            <v>A</v>
          </cell>
        </row>
      </sheetData>
      <sheetData sheetId="44027">
        <row r="9">
          <cell r="A9" t="str">
            <v>A</v>
          </cell>
        </row>
      </sheetData>
      <sheetData sheetId="44028">
        <row r="9">
          <cell r="A9" t="str">
            <v>A</v>
          </cell>
        </row>
      </sheetData>
      <sheetData sheetId="44029">
        <row r="9">
          <cell r="A9" t="str">
            <v>A</v>
          </cell>
        </row>
      </sheetData>
      <sheetData sheetId="44030">
        <row r="9">
          <cell r="A9" t="str">
            <v>A</v>
          </cell>
        </row>
      </sheetData>
      <sheetData sheetId="44031">
        <row r="9">
          <cell r="A9" t="str">
            <v>A</v>
          </cell>
        </row>
      </sheetData>
      <sheetData sheetId="44032" refreshError="1"/>
      <sheetData sheetId="44033">
        <row r="9">
          <cell r="A9" t="str">
            <v>A</v>
          </cell>
        </row>
      </sheetData>
      <sheetData sheetId="44034" refreshError="1"/>
      <sheetData sheetId="44035">
        <row r="9">
          <cell r="A9" t="str">
            <v>A</v>
          </cell>
        </row>
      </sheetData>
      <sheetData sheetId="44036">
        <row r="9">
          <cell r="A9" t="str">
            <v>A</v>
          </cell>
        </row>
      </sheetData>
      <sheetData sheetId="44037">
        <row r="9">
          <cell r="A9" t="str">
            <v>A</v>
          </cell>
        </row>
      </sheetData>
      <sheetData sheetId="44038">
        <row r="9">
          <cell r="A9" t="str">
            <v>A</v>
          </cell>
        </row>
      </sheetData>
      <sheetData sheetId="44039" refreshError="1"/>
      <sheetData sheetId="44040">
        <row r="9">
          <cell r="A9" t="str">
            <v>A</v>
          </cell>
        </row>
      </sheetData>
      <sheetData sheetId="44041">
        <row r="9">
          <cell r="A9" t="str">
            <v>A</v>
          </cell>
        </row>
      </sheetData>
      <sheetData sheetId="44042"/>
      <sheetData sheetId="44043">
        <row r="9">
          <cell r="A9" t="str">
            <v>A</v>
          </cell>
        </row>
      </sheetData>
      <sheetData sheetId="44044">
        <row r="9">
          <cell r="A9" t="str">
            <v>A</v>
          </cell>
        </row>
      </sheetData>
      <sheetData sheetId="44045"/>
      <sheetData sheetId="44046">
        <row r="9">
          <cell r="A9" t="str">
            <v>A</v>
          </cell>
        </row>
      </sheetData>
      <sheetData sheetId="44047">
        <row r="9">
          <cell r="A9" t="str">
            <v>A</v>
          </cell>
        </row>
      </sheetData>
      <sheetData sheetId="44048"/>
      <sheetData sheetId="44049"/>
      <sheetData sheetId="44050" refreshError="1"/>
      <sheetData sheetId="44051" refreshError="1"/>
      <sheetData sheetId="44052">
        <row r="9">
          <cell r="A9" t="str">
            <v>A</v>
          </cell>
        </row>
      </sheetData>
      <sheetData sheetId="44053" refreshError="1"/>
      <sheetData sheetId="44054" refreshError="1"/>
      <sheetData sheetId="44055" refreshError="1"/>
      <sheetData sheetId="44056" refreshError="1"/>
      <sheetData sheetId="44057" refreshError="1"/>
      <sheetData sheetId="44058" refreshError="1"/>
      <sheetData sheetId="44059" refreshError="1"/>
      <sheetData sheetId="44060" refreshError="1"/>
      <sheetData sheetId="44061">
        <row r="9">
          <cell r="A9" t="str">
            <v>A</v>
          </cell>
        </row>
      </sheetData>
      <sheetData sheetId="44062" refreshError="1"/>
      <sheetData sheetId="44063" refreshError="1"/>
      <sheetData sheetId="44064" refreshError="1"/>
      <sheetData sheetId="44065"/>
      <sheetData sheetId="44066" refreshError="1"/>
      <sheetData sheetId="44067" refreshError="1"/>
      <sheetData sheetId="44068" refreshError="1"/>
      <sheetData sheetId="44069" refreshError="1"/>
      <sheetData sheetId="44070" refreshError="1"/>
      <sheetData sheetId="44071"/>
      <sheetData sheetId="44072" refreshError="1"/>
      <sheetData sheetId="44073" refreshError="1"/>
      <sheetData sheetId="44074" refreshError="1"/>
      <sheetData sheetId="44075" refreshError="1"/>
      <sheetData sheetId="44076" refreshError="1"/>
      <sheetData sheetId="44077" refreshError="1"/>
      <sheetData sheetId="44078" refreshError="1"/>
      <sheetData sheetId="44079" refreshError="1"/>
      <sheetData sheetId="44080" refreshError="1"/>
      <sheetData sheetId="44081" refreshError="1"/>
      <sheetData sheetId="44082" refreshError="1"/>
      <sheetData sheetId="44083" refreshError="1"/>
      <sheetData sheetId="44084" refreshError="1"/>
      <sheetData sheetId="44085" refreshError="1"/>
      <sheetData sheetId="44086" refreshError="1"/>
      <sheetData sheetId="44087" refreshError="1"/>
      <sheetData sheetId="44088" refreshError="1"/>
      <sheetData sheetId="44089" refreshError="1"/>
      <sheetData sheetId="44090" refreshError="1"/>
      <sheetData sheetId="44091" refreshError="1"/>
      <sheetData sheetId="44092" refreshError="1"/>
      <sheetData sheetId="44093" refreshError="1"/>
      <sheetData sheetId="44094" refreshError="1"/>
      <sheetData sheetId="44095" refreshError="1"/>
      <sheetData sheetId="44096" refreshError="1"/>
      <sheetData sheetId="44097" refreshError="1"/>
      <sheetData sheetId="44098" refreshError="1"/>
      <sheetData sheetId="44099" refreshError="1"/>
      <sheetData sheetId="44100" refreshError="1"/>
      <sheetData sheetId="44101" refreshError="1"/>
      <sheetData sheetId="44102" refreshError="1"/>
      <sheetData sheetId="44103" refreshError="1"/>
      <sheetData sheetId="44104" refreshError="1"/>
      <sheetData sheetId="44105" refreshError="1"/>
      <sheetData sheetId="44106" refreshError="1"/>
      <sheetData sheetId="44107"/>
      <sheetData sheetId="44108" refreshError="1"/>
      <sheetData sheetId="44109" refreshError="1"/>
      <sheetData sheetId="44110" refreshError="1"/>
      <sheetData sheetId="44111" refreshError="1"/>
      <sheetData sheetId="44112" refreshError="1"/>
      <sheetData sheetId="44113" refreshError="1"/>
      <sheetData sheetId="44114" refreshError="1"/>
      <sheetData sheetId="44115" refreshError="1"/>
      <sheetData sheetId="44116" refreshError="1"/>
      <sheetData sheetId="44117" refreshError="1"/>
      <sheetData sheetId="44118" refreshError="1"/>
      <sheetData sheetId="44119" refreshError="1"/>
      <sheetData sheetId="44120" refreshError="1"/>
      <sheetData sheetId="44121" refreshError="1"/>
      <sheetData sheetId="44122" refreshError="1"/>
      <sheetData sheetId="44123" refreshError="1"/>
      <sheetData sheetId="44124" refreshError="1"/>
      <sheetData sheetId="44125" refreshError="1"/>
      <sheetData sheetId="44126" refreshError="1"/>
      <sheetData sheetId="44127" refreshError="1"/>
      <sheetData sheetId="44128" refreshError="1"/>
      <sheetData sheetId="44129" refreshError="1"/>
      <sheetData sheetId="44130" refreshError="1"/>
      <sheetData sheetId="44131" refreshError="1"/>
      <sheetData sheetId="44132">
        <row r="9">
          <cell r="A9" t="str">
            <v>A</v>
          </cell>
        </row>
      </sheetData>
      <sheetData sheetId="44133">
        <row r="9">
          <cell r="A9" t="str">
            <v>A</v>
          </cell>
        </row>
      </sheetData>
      <sheetData sheetId="44134" refreshError="1"/>
      <sheetData sheetId="44135" refreshError="1"/>
      <sheetData sheetId="44136" refreshError="1"/>
      <sheetData sheetId="44137">
        <row r="9">
          <cell r="A9" t="str">
            <v>A</v>
          </cell>
        </row>
      </sheetData>
      <sheetData sheetId="44138">
        <row r="9">
          <cell r="A9" t="str">
            <v>A</v>
          </cell>
        </row>
      </sheetData>
      <sheetData sheetId="44139"/>
      <sheetData sheetId="44140">
        <row r="9">
          <cell r="A9" t="str">
            <v>A</v>
          </cell>
        </row>
      </sheetData>
      <sheetData sheetId="44141">
        <row r="9">
          <cell r="A9" t="str">
            <v>A</v>
          </cell>
        </row>
      </sheetData>
      <sheetData sheetId="44142">
        <row r="9">
          <cell r="A9" t="str">
            <v>A</v>
          </cell>
        </row>
      </sheetData>
      <sheetData sheetId="44143"/>
      <sheetData sheetId="44144">
        <row r="9">
          <cell r="A9" t="str">
            <v>A</v>
          </cell>
        </row>
      </sheetData>
      <sheetData sheetId="44145">
        <row r="9">
          <cell r="A9" t="str">
            <v>A</v>
          </cell>
        </row>
      </sheetData>
      <sheetData sheetId="44146">
        <row r="9">
          <cell r="A9" t="str">
            <v>A</v>
          </cell>
        </row>
      </sheetData>
      <sheetData sheetId="44147">
        <row r="9">
          <cell r="A9" t="str">
            <v>A</v>
          </cell>
        </row>
      </sheetData>
      <sheetData sheetId="44148">
        <row r="9">
          <cell r="A9" t="str">
            <v>A</v>
          </cell>
        </row>
      </sheetData>
      <sheetData sheetId="44149">
        <row r="9">
          <cell r="A9" t="str">
            <v>A</v>
          </cell>
        </row>
      </sheetData>
      <sheetData sheetId="44150"/>
      <sheetData sheetId="44151">
        <row r="9">
          <cell r="A9" t="str">
            <v>A</v>
          </cell>
        </row>
      </sheetData>
      <sheetData sheetId="44152">
        <row r="9">
          <cell r="A9" t="str">
            <v>A</v>
          </cell>
        </row>
      </sheetData>
      <sheetData sheetId="44153">
        <row r="9">
          <cell r="A9" t="str">
            <v>A</v>
          </cell>
        </row>
      </sheetData>
      <sheetData sheetId="44154">
        <row r="9">
          <cell r="A9" t="str">
            <v>A</v>
          </cell>
        </row>
      </sheetData>
      <sheetData sheetId="44155" refreshError="1"/>
      <sheetData sheetId="44156" refreshError="1"/>
      <sheetData sheetId="44157" refreshError="1"/>
      <sheetData sheetId="44158" refreshError="1"/>
      <sheetData sheetId="44159" refreshError="1"/>
      <sheetData sheetId="44160" refreshError="1"/>
      <sheetData sheetId="44161" refreshError="1"/>
      <sheetData sheetId="44162" refreshError="1"/>
      <sheetData sheetId="44163" refreshError="1"/>
      <sheetData sheetId="44164" refreshError="1"/>
      <sheetData sheetId="44165" refreshError="1"/>
      <sheetData sheetId="44166" refreshError="1"/>
      <sheetData sheetId="44167" refreshError="1"/>
      <sheetData sheetId="44168" refreshError="1"/>
      <sheetData sheetId="44169" refreshError="1"/>
      <sheetData sheetId="44170" refreshError="1"/>
      <sheetData sheetId="44171" refreshError="1"/>
      <sheetData sheetId="44172" refreshError="1"/>
      <sheetData sheetId="44173" refreshError="1"/>
      <sheetData sheetId="44174" refreshError="1"/>
      <sheetData sheetId="44175" refreshError="1"/>
      <sheetData sheetId="44176" refreshError="1"/>
      <sheetData sheetId="44177" refreshError="1"/>
      <sheetData sheetId="44178" refreshError="1"/>
      <sheetData sheetId="44179" refreshError="1"/>
      <sheetData sheetId="44180" refreshError="1"/>
      <sheetData sheetId="44181" refreshError="1"/>
      <sheetData sheetId="44182" refreshError="1"/>
      <sheetData sheetId="44183" refreshError="1"/>
      <sheetData sheetId="44184" refreshError="1"/>
      <sheetData sheetId="44185" refreshError="1"/>
      <sheetData sheetId="44186" refreshError="1"/>
      <sheetData sheetId="44187" refreshError="1"/>
      <sheetData sheetId="44188" refreshError="1"/>
      <sheetData sheetId="44189" refreshError="1"/>
      <sheetData sheetId="44190" refreshError="1"/>
      <sheetData sheetId="44191" refreshError="1"/>
      <sheetData sheetId="44192" refreshError="1"/>
      <sheetData sheetId="44193" refreshError="1"/>
      <sheetData sheetId="44194" refreshError="1"/>
      <sheetData sheetId="44195" refreshError="1"/>
      <sheetData sheetId="44196" refreshError="1"/>
      <sheetData sheetId="44197" refreshError="1"/>
      <sheetData sheetId="44198" refreshError="1"/>
      <sheetData sheetId="44199" refreshError="1"/>
      <sheetData sheetId="44200" refreshError="1"/>
      <sheetData sheetId="44201" refreshError="1"/>
      <sheetData sheetId="44202" refreshError="1"/>
      <sheetData sheetId="44203" refreshError="1"/>
      <sheetData sheetId="44204" refreshError="1"/>
      <sheetData sheetId="44205" refreshError="1"/>
      <sheetData sheetId="44206" refreshError="1"/>
      <sheetData sheetId="44207" refreshError="1"/>
      <sheetData sheetId="44208" refreshError="1"/>
      <sheetData sheetId="44209" refreshError="1"/>
      <sheetData sheetId="44210">
        <row r="9">
          <cell r="A9" t="str">
            <v>A</v>
          </cell>
        </row>
      </sheetData>
      <sheetData sheetId="44211">
        <row r="9">
          <cell r="A9" t="str">
            <v>A</v>
          </cell>
        </row>
      </sheetData>
      <sheetData sheetId="44212">
        <row r="9">
          <cell r="A9" t="str">
            <v>A</v>
          </cell>
        </row>
      </sheetData>
      <sheetData sheetId="44213">
        <row r="9">
          <cell r="A9" t="str">
            <v>A</v>
          </cell>
        </row>
      </sheetData>
      <sheetData sheetId="44214" refreshError="1"/>
      <sheetData sheetId="44215" refreshError="1"/>
      <sheetData sheetId="44216">
        <row r="9">
          <cell r="A9" t="str">
            <v>A</v>
          </cell>
        </row>
      </sheetData>
      <sheetData sheetId="44217">
        <row r="9">
          <cell r="A9" t="str">
            <v>A</v>
          </cell>
        </row>
      </sheetData>
      <sheetData sheetId="44218">
        <row r="9">
          <cell r="A9" t="str">
            <v>A</v>
          </cell>
        </row>
      </sheetData>
      <sheetData sheetId="44219">
        <row r="9">
          <cell r="A9" t="str">
            <v>A</v>
          </cell>
        </row>
      </sheetData>
      <sheetData sheetId="44220">
        <row r="9">
          <cell r="A9" t="str">
            <v>A</v>
          </cell>
        </row>
      </sheetData>
      <sheetData sheetId="44221">
        <row r="9">
          <cell r="A9" t="str">
            <v>A</v>
          </cell>
        </row>
      </sheetData>
      <sheetData sheetId="44222">
        <row r="9">
          <cell r="A9" t="str">
            <v>A</v>
          </cell>
        </row>
      </sheetData>
      <sheetData sheetId="44223">
        <row r="9">
          <cell r="A9" t="str">
            <v>A</v>
          </cell>
        </row>
      </sheetData>
      <sheetData sheetId="44224">
        <row r="9">
          <cell r="A9" t="str">
            <v>A</v>
          </cell>
        </row>
      </sheetData>
      <sheetData sheetId="44225">
        <row r="9">
          <cell r="A9" t="str">
            <v>A</v>
          </cell>
        </row>
      </sheetData>
      <sheetData sheetId="44226">
        <row r="9">
          <cell r="A9" t="str">
            <v>A</v>
          </cell>
        </row>
      </sheetData>
      <sheetData sheetId="44227">
        <row r="9">
          <cell r="A9" t="str">
            <v>A</v>
          </cell>
        </row>
      </sheetData>
      <sheetData sheetId="44228">
        <row r="9">
          <cell r="A9" t="str">
            <v>A</v>
          </cell>
        </row>
      </sheetData>
      <sheetData sheetId="44229">
        <row r="9">
          <cell r="A9" t="str">
            <v>A</v>
          </cell>
        </row>
      </sheetData>
      <sheetData sheetId="44230">
        <row r="9">
          <cell r="A9" t="str">
            <v>A</v>
          </cell>
        </row>
      </sheetData>
      <sheetData sheetId="44231">
        <row r="9">
          <cell r="A9" t="str">
            <v>A</v>
          </cell>
        </row>
      </sheetData>
      <sheetData sheetId="44232">
        <row r="9">
          <cell r="A9" t="str">
            <v>A</v>
          </cell>
        </row>
      </sheetData>
      <sheetData sheetId="44233">
        <row r="9">
          <cell r="A9" t="str">
            <v>A</v>
          </cell>
        </row>
      </sheetData>
      <sheetData sheetId="44234">
        <row r="9">
          <cell r="A9" t="str">
            <v>A</v>
          </cell>
        </row>
      </sheetData>
      <sheetData sheetId="44235">
        <row r="9">
          <cell r="A9" t="str">
            <v>A</v>
          </cell>
        </row>
      </sheetData>
      <sheetData sheetId="44236">
        <row r="9">
          <cell r="A9" t="str">
            <v>A</v>
          </cell>
        </row>
      </sheetData>
      <sheetData sheetId="44237">
        <row r="9">
          <cell r="A9" t="str">
            <v>A</v>
          </cell>
        </row>
      </sheetData>
      <sheetData sheetId="44238">
        <row r="9">
          <cell r="A9" t="str">
            <v>A</v>
          </cell>
        </row>
      </sheetData>
      <sheetData sheetId="44239">
        <row r="9">
          <cell r="A9" t="str">
            <v>A</v>
          </cell>
        </row>
      </sheetData>
      <sheetData sheetId="44240">
        <row r="9">
          <cell r="A9" t="str">
            <v>A</v>
          </cell>
        </row>
      </sheetData>
      <sheetData sheetId="44241">
        <row r="9">
          <cell r="A9" t="str">
            <v>A</v>
          </cell>
        </row>
      </sheetData>
      <sheetData sheetId="44242">
        <row r="9">
          <cell r="A9" t="str">
            <v>A</v>
          </cell>
        </row>
      </sheetData>
      <sheetData sheetId="44243">
        <row r="9">
          <cell r="A9" t="str">
            <v>A</v>
          </cell>
        </row>
      </sheetData>
      <sheetData sheetId="44244">
        <row r="9">
          <cell r="A9" t="str">
            <v>A</v>
          </cell>
        </row>
      </sheetData>
      <sheetData sheetId="44245">
        <row r="9">
          <cell r="A9" t="str">
            <v>A</v>
          </cell>
        </row>
      </sheetData>
      <sheetData sheetId="44246">
        <row r="9">
          <cell r="A9" t="str">
            <v>A</v>
          </cell>
        </row>
      </sheetData>
      <sheetData sheetId="44247">
        <row r="9">
          <cell r="A9" t="str">
            <v>A</v>
          </cell>
        </row>
      </sheetData>
      <sheetData sheetId="44248">
        <row r="9">
          <cell r="A9" t="str">
            <v>A</v>
          </cell>
        </row>
      </sheetData>
      <sheetData sheetId="44249">
        <row r="9">
          <cell r="A9" t="str">
            <v>A</v>
          </cell>
        </row>
      </sheetData>
      <sheetData sheetId="44250">
        <row r="9">
          <cell r="A9" t="str">
            <v>A</v>
          </cell>
        </row>
      </sheetData>
      <sheetData sheetId="44251">
        <row r="9">
          <cell r="A9" t="str">
            <v>A</v>
          </cell>
        </row>
      </sheetData>
      <sheetData sheetId="44252">
        <row r="9">
          <cell r="A9" t="str">
            <v>A</v>
          </cell>
        </row>
      </sheetData>
      <sheetData sheetId="44253">
        <row r="9">
          <cell r="A9" t="str">
            <v>A</v>
          </cell>
        </row>
      </sheetData>
      <sheetData sheetId="44254">
        <row r="9">
          <cell r="A9" t="str">
            <v>A</v>
          </cell>
        </row>
      </sheetData>
      <sheetData sheetId="44255">
        <row r="9">
          <cell r="A9" t="str">
            <v>A</v>
          </cell>
        </row>
      </sheetData>
      <sheetData sheetId="44256">
        <row r="9">
          <cell r="A9" t="str">
            <v>A</v>
          </cell>
        </row>
      </sheetData>
      <sheetData sheetId="44257">
        <row r="9">
          <cell r="A9" t="str">
            <v>A</v>
          </cell>
        </row>
      </sheetData>
      <sheetData sheetId="44258">
        <row r="9">
          <cell r="A9" t="str">
            <v>A</v>
          </cell>
        </row>
      </sheetData>
      <sheetData sheetId="44259">
        <row r="9">
          <cell r="A9" t="str">
            <v>A</v>
          </cell>
        </row>
      </sheetData>
      <sheetData sheetId="44260">
        <row r="9">
          <cell r="A9" t="str">
            <v>A</v>
          </cell>
        </row>
      </sheetData>
      <sheetData sheetId="44261">
        <row r="9">
          <cell r="A9" t="str">
            <v>A</v>
          </cell>
        </row>
      </sheetData>
      <sheetData sheetId="44262">
        <row r="9">
          <cell r="A9" t="str">
            <v>A</v>
          </cell>
        </row>
      </sheetData>
      <sheetData sheetId="44263">
        <row r="9">
          <cell r="A9" t="str">
            <v>A</v>
          </cell>
        </row>
      </sheetData>
      <sheetData sheetId="44264">
        <row r="9">
          <cell r="A9" t="str">
            <v>A</v>
          </cell>
        </row>
      </sheetData>
      <sheetData sheetId="44265">
        <row r="9">
          <cell r="A9" t="str">
            <v>A</v>
          </cell>
        </row>
      </sheetData>
      <sheetData sheetId="44266">
        <row r="9">
          <cell r="A9" t="str">
            <v>A</v>
          </cell>
        </row>
      </sheetData>
      <sheetData sheetId="44267">
        <row r="9">
          <cell r="A9" t="str">
            <v>A</v>
          </cell>
        </row>
      </sheetData>
      <sheetData sheetId="44268">
        <row r="9">
          <cell r="A9" t="str">
            <v>A</v>
          </cell>
        </row>
      </sheetData>
      <sheetData sheetId="44269">
        <row r="9">
          <cell r="A9" t="str">
            <v>A</v>
          </cell>
        </row>
      </sheetData>
      <sheetData sheetId="44270">
        <row r="9">
          <cell r="A9" t="str">
            <v>A</v>
          </cell>
        </row>
      </sheetData>
      <sheetData sheetId="44271">
        <row r="9">
          <cell r="A9" t="str">
            <v>A</v>
          </cell>
        </row>
      </sheetData>
      <sheetData sheetId="44272">
        <row r="9">
          <cell r="A9" t="str">
            <v>A</v>
          </cell>
        </row>
      </sheetData>
      <sheetData sheetId="44273">
        <row r="9">
          <cell r="A9" t="str">
            <v>A</v>
          </cell>
        </row>
      </sheetData>
      <sheetData sheetId="44274">
        <row r="9">
          <cell r="A9" t="str">
            <v>A</v>
          </cell>
        </row>
      </sheetData>
      <sheetData sheetId="44275">
        <row r="9">
          <cell r="A9" t="str">
            <v>A</v>
          </cell>
        </row>
      </sheetData>
      <sheetData sheetId="44276">
        <row r="9">
          <cell r="A9" t="str">
            <v>A</v>
          </cell>
        </row>
      </sheetData>
      <sheetData sheetId="44277">
        <row r="9">
          <cell r="A9" t="str">
            <v>A</v>
          </cell>
        </row>
      </sheetData>
      <sheetData sheetId="44278">
        <row r="9">
          <cell r="A9" t="str">
            <v>A</v>
          </cell>
        </row>
      </sheetData>
      <sheetData sheetId="44279">
        <row r="9">
          <cell r="A9" t="str">
            <v>A</v>
          </cell>
        </row>
      </sheetData>
      <sheetData sheetId="44280">
        <row r="9">
          <cell r="A9" t="str">
            <v>A</v>
          </cell>
        </row>
      </sheetData>
      <sheetData sheetId="44281">
        <row r="9">
          <cell r="A9" t="str">
            <v>A</v>
          </cell>
        </row>
      </sheetData>
      <sheetData sheetId="44282">
        <row r="9">
          <cell r="A9" t="str">
            <v>A</v>
          </cell>
        </row>
      </sheetData>
      <sheetData sheetId="44283">
        <row r="9">
          <cell r="A9" t="str">
            <v>A</v>
          </cell>
        </row>
      </sheetData>
      <sheetData sheetId="44284">
        <row r="9">
          <cell r="A9" t="str">
            <v>A</v>
          </cell>
        </row>
      </sheetData>
      <sheetData sheetId="44285">
        <row r="9">
          <cell r="A9" t="str">
            <v>A</v>
          </cell>
        </row>
      </sheetData>
      <sheetData sheetId="44286">
        <row r="9">
          <cell r="A9" t="str">
            <v>A</v>
          </cell>
        </row>
      </sheetData>
      <sheetData sheetId="44287">
        <row r="9">
          <cell r="A9" t="str">
            <v>A</v>
          </cell>
        </row>
      </sheetData>
      <sheetData sheetId="44288">
        <row r="9">
          <cell r="A9" t="str">
            <v>A</v>
          </cell>
        </row>
      </sheetData>
      <sheetData sheetId="44289">
        <row r="9">
          <cell r="A9" t="str">
            <v>A</v>
          </cell>
        </row>
      </sheetData>
      <sheetData sheetId="44290">
        <row r="9">
          <cell r="A9" t="str">
            <v>A</v>
          </cell>
        </row>
      </sheetData>
      <sheetData sheetId="44291" refreshError="1"/>
      <sheetData sheetId="44292" refreshError="1"/>
      <sheetData sheetId="44293"/>
      <sheetData sheetId="44294"/>
      <sheetData sheetId="44295" refreshError="1"/>
      <sheetData sheetId="44296" refreshError="1"/>
      <sheetData sheetId="44297" refreshError="1"/>
      <sheetData sheetId="44298" refreshError="1"/>
      <sheetData sheetId="44299" refreshError="1"/>
      <sheetData sheetId="44300" refreshError="1"/>
      <sheetData sheetId="44301" refreshError="1"/>
      <sheetData sheetId="44302" refreshError="1"/>
      <sheetData sheetId="44303" refreshError="1"/>
      <sheetData sheetId="44304" refreshError="1"/>
      <sheetData sheetId="44305" refreshError="1"/>
      <sheetData sheetId="44306" refreshError="1"/>
      <sheetData sheetId="44307" refreshError="1"/>
      <sheetData sheetId="44308" refreshError="1"/>
      <sheetData sheetId="44309" refreshError="1"/>
      <sheetData sheetId="44310" refreshError="1"/>
      <sheetData sheetId="44311" refreshError="1"/>
      <sheetData sheetId="44312" refreshError="1"/>
      <sheetData sheetId="44313" refreshError="1"/>
      <sheetData sheetId="44314" refreshError="1"/>
      <sheetData sheetId="44315" refreshError="1"/>
      <sheetData sheetId="44316"/>
      <sheetData sheetId="44317" refreshError="1"/>
      <sheetData sheetId="44318" refreshError="1"/>
      <sheetData sheetId="44319" refreshError="1"/>
      <sheetData sheetId="44320"/>
      <sheetData sheetId="44321"/>
      <sheetData sheetId="44322"/>
      <sheetData sheetId="44323"/>
      <sheetData sheetId="44324"/>
      <sheetData sheetId="44325"/>
      <sheetData sheetId="44326"/>
      <sheetData sheetId="44327"/>
      <sheetData sheetId="44328"/>
      <sheetData sheetId="44329"/>
      <sheetData sheetId="44330"/>
      <sheetData sheetId="44331"/>
      <sheetData sheetId="44332"/>
      <sheetData sheetId="44333"/>
      <sheetData sheetId="44334"/>
      <sheetData sheetId="44335"/>
      <sheetData sheetId="44336"/>
      <sheetData sheetId="44337"/>
      <sheetData sheetId="44338"/>
      <sheetData sheetId="44339"/>
      <sheetData sheetId="44340"/>
      <sheetData sheetId="44341"/>
      <sheetData sheetId="44342"/>
      <sheetData sheetId="44343"/>
      <sheetData sheetId="44344"/>
      <sheetData sheetId="44345"/>
      <sheetData sheetId="44346"/>
      <sheetData sheetId="44347"/>
      <sheetData sheetId="44348"/>
      <sheetData sheetId="44349"/>
      <sheetData sheetId="44350"/>
      <sheetData sheetId="44351"/>
      <sheetData sheetId="44352"/>
      <sheetData sheetId="44353"/>
      <sheetData sheetId="44354"/>
      <sheetData sheetId="44355"/>
      <sheetData sheetId="44356"/>
      <sheetData sheetId="44357"/>
      <sheetData sheetId="44358"/>
      <sheetData sheetId="44359" refreshError="1"/>
      <sheetData sheetId="44360" refreshError="1"/>
      <sheetData sheetId="44361" refreshError="1"/>
      <sheetData sheetId="44362" refreshError="1"/>
      <sheetData sheetId="44363" refreshError="1"/>
      <sheetData sheetId="44364" refreshError="1"/>
      <sheetData sheetId="44365" refreshError="1"/>
      <sheetData sheetId="44366" refreshError="1"/>
      <sheetData sheetId="44367" refreshError="1"/>
      <sheetData sheetId="44368" refreshError="1"/>
      <sheetData sheetId="44369" refreshError="1"/>
      <sheetData sheetId="44370" refreshError="1"/>
      <sheetData sheetId="44371" refreshError="1"/>
      <sheetData sheetId="44372" refreshError="1"/>
      <sheetData sheetId="44373" refreshError="1"/>
      <sheetData sheetId="44374" refreshError="1"/>
      <sheetData sheetId="44375" refreshError="1"/>
      <sheetData sheetId="44376" refreshError="1"/>
      <sheetData sheetId="44377" refreshError="1"/>
      <sheetData sheetId="44378" refreshError="1"/>
      <sheetData sheetId="44379" refreshError="1"/>
      <sheetData sheetId="44380" refreshError="1"/>
      <sheetData sheetId="44381" refreshError="1"/>
      <sheetData sheetId="44382" refreshError="1"/>
      <sheetData sheetId="44383" refreshError="1"/>
      <sheetData sheetId="44384" refreshError="1"/>
      <sheetData sheetId="44385" refreshError="1"/>
      <sheetData sheetId="44386" refreshError="1"/>
      <sheetData sheetId="44387" refreshError="1"/>
      <sheetData sheetId="44388" refreshError="1"/>
      <sheetData sheetId="44389" refreshError="1"/>
      <sheetData sheetId="44390" refreshError="1"/>
      <sheetData sheetId="44391" refreshError="1"/>
      <sheetData sheetId="44392" refreshError="1"/>
      <sheetData sheetId="44393" refreshError="1"/>
      <sheetData sheetId="44394" refreshError="1"/>
      <sheetData sheetId="44395" refreshError="1"/>
      <sheetData sheetId="44396" refreshError="1"/>
      <sheetData sheetId="44397" refreshError="1"/>
      <sheetData sheetId="44398" refreshError="1"/>
      <sheetData sheetId="44399" refreshError="1"/>
      <sheetData sheetId="44400" refreshError="1"/>
      <sheetData sheetId="44401" refreshError="1"/>
      <sheetData sheetId="44402" refreshError="1"/>
      <sheetData sheetId="44403" refreshError="1"/>
      <sheetData sheetId="44404" refreshError="1"/>
      <sheetData sheetId="44405" refreshError="1"/>
      <sheetData sheetId="44406" refreshError="1"/>
      <sheetData sheetId="44407" refreshError="1"/>
      <sheetData sheetId="44408" refreshError="1"/>
      <sheetData sheetId="44409" refreshError="1"/>
      <sheetData sheetId="44410" refreshError="1"/>
      <sheetData sheetId="44411" refreshError="1"/>
      <sheetData sheetId="44412" refreshError="1"/>
      <sheetData sheetId="44413" refreshError="1"/>
      <sheetData sheetId="44414" refreshError="1"/>
      <sheetData sheetId="44415" refreshError="1"/>
      <sheetData sheetId="44416" refreshError="1"/>
      <sheetData sheetId="44417" refreshError="1"/>
      <sheetData sheetId="44418" refreshError="1"/>
      <sheetData sheetId="44419" refreshError="1"/>
      <sheetData sheetId="44420" refreshError="1"/>
      <sheetData sheetId="44421" refreshError="1"/>
      <sheetData sheetId="44422" refreshError="1"/>
      <sheetData sheetId="44423" refreshError="1"/>
      <sheetData sheetId="44424" refreshError="1"/>
      <sheetData sheetId="44425" refreshError="1"/>
      <sheetData sheetId="44426" refreshError="1"/>
      <sheetData sheetId="44427" refreshError="1"/>
      <sheetData sheetId="44428" refreshError="1"/>
      <sheetData sheetId="44429" refreshError="1"/>
      <sheetData sheetId="44430" refreshError="1"/>
      <sheetData sheetId="44431" refreshError="1"/>
      <sheetData sheetId="44432" refreshError="1"/>
      <sheetData sheetId="44433" refreshError="1"/>
      <sheetData sheetId="44434" refreshError="1"/>
      <sheetData sheetId="44435" refreshError="1"/>
      <sheetData sheetId="44436" refreshError="1"/>
      <sheetData sheetId="44437" refreshError="1"/>
      <sheetData sheetId="44438" refreshError="1"/>
      <sheetData sheetId="44439" refreshError="1"/>
      <sheetData sheetId="44440" refreshError="1"/>
      <sheetData sheetId="44441" refreshError="1"/>
      <sheetData sheetId="44442" refreshError="1"/>
      <sheetData sheetId="44443" refreshError="1"/>
      <sheetData sheetId="44444" refreshError="1"/>
      <sheetData sheetId="44445" refreshError="1"/>
      <sheetData sheetId="44446" refreshError="1"/>
      <sheetData sheetId="44447" refreshError="1"/>
      <sheetData sheetId="44448" refreshError="1"/>
      <sheetData sheetId="44449" refreshError="1"/>
      <sheetData sheetId="44450" refreshError="1"/>
      <sheetData sheetId="44451" refreshError="1"/>
      <sheetData sheetId="44452" refreshError="1"/>
      <sheetData sheetId="44453" refreshError="1"/>
      <sheetData sheetId="44454" refreshError="1"/>
      <sheetData sheetId="44455" refreshError="1"/>
      <sheetData sheetId="44456" refreshError="1"/>
      <sheetData sheetId="44457" refreshError="1"/>
      <sheetData sheetId="44458" refreshError="1"/>
      <sheetData sheetId="44459" refreshError="1"/>
      <sheetData sheetId="44460" refreshError="1"/>
      <sheetData sheetId="44461" refreshError="1"/>
      <sheetData sheetId="44462" refreshError="1"/>
      <sheetData sheetId="44463" refreshError="1"/>
      <sheetData sheetId="44464" refreshError="1"/>
      <sheetData sheetId="44465" refreshError="1"/>
      <sheetData sheetId="44466" refreshError="1"/>
      <sheetData sheetId="44467" refreshError="1"/>
      <sheetData sheetId="44468" refreshError="1"/>
      <sheetData sheetId="44469" refreshError="1"/>
      <sheetData sheetId="44470" refreshError="1"/>
      <sheetData sheetId="44471" refreshError="1"/>
      <sheetData sheetId="44472" refreshError="1"/>
      <sheetData sheetId="44473" refreshError="1"/>
      <sheetData sheetId="44474" refreshError="1"/>
      <sheetData sheetId="44475" refreshError="1"/>
      <sheetData sheetId="44476" refreshError="1"/>
      <sheetData sheetId="44477" refreshError="1"/>
      <sheetData sheetId="44478" refreshError="1"/>
      <sheetData sheetId="44479" refreshError="1"/>
      <sheetData sheetId="44480" refreshError="1"/>
      <sheetData sheetId="44481" refreshError="1"/>
      <sheetData sheetId="44482" refreshError="1"/>
      <sheetData sheetId="44483" refreshError="1"/>
      <sheetData sheetId="44484" refreshError="1"/>
      <sheetData sheetId="44485" refreshError="1"/>
      <sheetData sheetId="44486" refreshError="1"/>
      <sheetData sheetId="44487" refreshError="1"/>
      <sheetData sheetId="44488" refreshError="1"/>
      <sheetData sheetId="44489" refreshError="1"/>
      <sheetData sheetId="44490" refreshError="1"/>
      <sheetData sheetId="44491" refreshError="1"/>
      <sheetData sheetId="44492" refreshError="1"/>
      <sheetData sheetId="44493" refreshError="1"/>
      <sheetData sheetId="44494" refreshError="1"/>
      <sheetData sheetId="44495" refreshError="1"/>
      <sheetData sheetId="44496" refreshError="1"/>
      <sheetData sheetId="44497" refreshError="1"/>
      <sheetData sheetId="44498" refreshError="1"/>
      <sheetData sheetId="44499" refreshError="1"/>
      <sheetData sheetId="44500" refreshError="1"/>
      <sheetData sheetId="44501" refreshError="1"/>
      <sheetData sheetId="44502" refreshError="1"/>
      <sheetData sheetId="44503" refreshError="1"/>
      <sheetData sheetId="44504" refreshError="1"/>
      <sheetData sheetId="44505" refreshError="1"/>
      <sheetData sheetId="44506" refreshError="1"/>
      <sheetData sheetId="44507" refreshError="1"/>
      <sheetData sheetId="44508" refreshError="1"/>
      <sheetData sheetId="44509" refreshError="1"/>
      <sheetData sheetId="44510" refreshError="1"/>
      <sheetData sheetId="44511" refreshError="1"/>
      <sheetData sheetId="44512" refreshError="1"/>
      <sheetData sheetId="44513" refreshError="1"/>
      <sheetData sheetId="44514" refreshError="1"/>
      <sheetData sheetId="44515" refreshError="1"/>
      <sheetData sheetId="44516" refreshError="1"/>
      <sheetData sheetId="44517" refreshError="1"/>
      <sheetData sheetId="44518" refreshError="1"/>
      <sheetData sheetId="44519" refreshError="1"/>
      <sheetData sheetId="44520" refreshError="1"/>
      <sheetData sheetId="44521" refreshError="1"/>
      <sheetData sheetId="44522" refreshError="1"/>
      <sheetData sheetId="44523" refreshError="1"/>
      <sheetData sheetId="44524" refreshError="1"/>
      <sheetData sheetId="44525" refreshError="1"/>
      <sheetData sheetId="44526" refreshError="1"/>
      <sheetData sheetId="44527" refreshError="1"/>
      <sheetData sheetId="44528" refreshError="1"/>
      <sheetData sheetId="44529" refreshError="1"/>
      <sheetData sheetId="44530" refreshError="1"/>
      <sheetData sheetId="44531" refreshError="1"/>
      <sheetData sheetId="44532" refreshError="1"/>
      <sheetData sheetId="44533" refreshError="1"/>
      <sheetData sheetId="44534" refreshError="1"/>
      <sheetData sheetId="44535" refreshError="1"/>
      <sheetData sheetId="44536" refreshError="1"/>
      <sheetData sheetId="44537" refreshError="1"/>
      <sheetData sheetId="44538" refreshError="1"/>
      <sheetData sheetId="44539" refreshError="1"/>
      <sheetData sheetId="44540" refreshError="1"/>
      <sheetData sheetId="44541" refreshError="1"/>
      <sheetData sheetId="44542" refreshError="1"/>
      <sheetData sheetId="44543" refreshError="1"/>
      <sheetData sheetId="44544" refreshError="1"/>
      <sheetData sheetId="44545" refreshError="1"/>
      <sheetData sheetId="44546" refreshError="1"/>
      <sheetData sheetId="44547" refreshError="1"/>
      <sheetData sheetId="44548" refreshError="1"/>
      <sheetData sheetId="44549" refreshError="1"/>
      <sheetData sheetId="44550" refreshError="1"/>
      <sheetData sheetId="44551" refreshError="1"/>
      <sheetData sheetId="44552" refreshError="1"/>
      <sheetData sheetId="44553" refreshError="1"/>
      <sheetData sheetId="44554" refreshError="1"/>
      <sheetData sheetId="44555" refreshError="1"/>
      <sheetData sheetId="44556" refreshError="1"/>
      <sheetData sheetId="44557" refreshError="1"/>
      <sheetData sheetId="44558" refreshError="1"/>
      <sheetData sheetId="44559" refreshError="1"/>
      <sheetData sheetId="44560" refreshError="1"/>
      <sheetData sheetId="44561" refreshError="1"/>
      <sheetData sheetId="44562" refreshError="1"/>
      <sheetData sheetId="44563" refreshError="1"/>
      <sheetData sheetId="44564" refreshError="1"/>
      <sheetData sheetId="44565" refreshError="1"/>
      <sheetData sheetId="44566" refreshError="1"/>
      <sheetData sheetId="44567" refreshError="1"/>
      <sheetData sheetId="44568" refreshError="1"/>
      <sheetData sheetId="44569" refreshError="1"/>
      <sheetData sheetId="44570" refreshError="1"/>
      <sheetData sheetId="44571" refreshError="1"/>
      <sheetData sheetId="44572" refreshError="1"/>
      <sheetData sheetId="44573" refreshError="1"/>
      <sheetData sheetId="44574" refreshError="1"/>
      <sheetData sheetId="44575" refreshError="1"/>
      <sheetData sheetId="44576" refreshError="1"/>
      <sheetData sheetId="44577" refreshError="1"/>
      <sheetData sheetId="44578" refreshError="1"/>
      <sheetData sheetId="44579" refreshError="1"/>
      <sheetData sheetId="44580" refreshError="1"/>
      <sheetData sheetId="44581" refreshError="1"/>
      <sheetData sheetId="44582" refreshError="1"/>
      <sheetData sheetId="44583" refreshError="1"/>
      <sheetData sheetId="44584" refreshError="1"/>
      <sheetData sheetId="44585" refreshError="1"/>
      <sheetData sheetId="44586" refreshError="1"/>
      <sheetData sheetId="44587" refreshError="1"/>
      <sheetData sheetId="44588" refreshError="1"/>
      <sheetData sheetId="44589" refreshError="1"/>
      <sheetData sheetId="44590" refreshError="1"/>
      <sheetData sheetId="44591" refreshError="1"/>
      <sheetData sheetId="44592" refreshError="1"/>
      <sheetData sheetId="44593" refreshError="1"/>
      <sheetData sheetId="44594" refreshError="1"/>
      <sheetData sheetId="44595" refreshError="1"/>
      <sheetData sheetId="44596" refreshError="1"/>
      <sheetData sheetId="44597" refreshError="1"/>
      <sheetData sheetId="44598" refreshError="1"/>
      <sheetData sheetId="44599" refreshError="1"/>
      <sheetData sheetId="44600" refreshError="1"/>
      <sheetData sheetId="44601" refreshError="1"/>
      <sheetData sheetId="44602" refreshError="1"/>
      <sheetData sheetId="44603" refreshError="1"/>
      <sheetData sheetId="44604" refreshError="1"/>
      <sheetData sheetId="44605" refreshError="1"/>
      <sheetData sheetId="44606" refreshError="1"/>
      <sheetData sheetId="44607" refreshError="1"/>
      <sheetData sheetId="44608" refreshError="1"/>
      <sheetData sheetId="44609" refreshError="1"/>
      <sheetData sheetId="44610" refreshError="1"/>
      <sheetData sheetId="44611" refreshError="1"/>
      <sheetData sheetId="44612" refreshError="1"/>
      <sheetData sheetId="44613" refreshError="1"/>
      <sheetData sheetId="44614" refreshError="1"/>
      <sheetData sheetId="44615" refreshError="1"/>
      <sheetData sheetId="44616" refreshError="1"/>
      <sheetData sheetId="44617" refreshError="1"/>
      <sheetData sheetId="44618" refreshError="1"/>
      <sheetData sheetId="44619" refreshError="1"/>
      <sheetData sheetId="44620" refreshError="1"/>
      <sheetData sheetId="44621" refreshError="1"/>
      <sheetData sheetId="44622" refreshError="1"/>
      <sheetData sheetId="44623" refreshError="1"/>
      <sheetData sheetId="44624" refreshError="1"/>
      <sheetData sheetId="44625" refreshError="1"/>
      <sheetData sheetId="44626" refreshError="1"/>
      <sheetData sheetId="44627" refreshError="1"/>
      <sheetData sheetId="44628" refreshError="1"/>
      <sheetData sheetId="44629" refreshError="1"/>
      <sheetData sheetId="44630" refreshError="1"/>
      <sheetData sheetId="44631" refreshError="1"/>
      <sheetData sheetId="44632" refreshError="1"/>
      <sheetData sheetId="44633" refreshError="1"/>
      <sheetData sheetId="44634" refreshError="1"/>
      <sheetData sheetId="44635" refreshError="1"/>
      <sheetData sheetId="44636" refreshError="1"/>
      <sheetData sheetId="44637" refreshError="1"/>
      <sheetData sheetId="44638" refreshError="1"/>
      <sheetData sheetId="44639" refreshError="1"/>
      <sheetData sheetId="44640" refreshError="1"/>
      <sheetData sheetId="44641" refreshError="1"/>
      <sheetData sheetId="44642" refreshError="1"/>
      <sheetData sheetId="44643" refreshError="1"/>
      <sheetData sheetId="44644" refreshError="1"/>
      <sheetData sheetId="44645" refreshError="1"/>
      <sheetData sheetId="44646" refreshError="1"/>
      <sheetData sheetId="44647" refreshError="1"/>
      <sheetData sheetId="44648" refreshError="1"/>
      <sheetData sheetId="44649" refreshError="1"/>
      <sheetData sheetId="44650" refreshError="1"/>
      <sheetData sheetId="44651" refreshError="1"/>
      <sheetData sheetId="44652" refreshError="1"/>
      <sheetData sheetId="44653" refreshError="1"/>
      <sheetData sheetId="44654" refreshError="1"/>
      <sheetData sheetId="44655" refreshError="1"/>
      <sheetData sheetId="44656" refreshError="1"/>
      <sheetData sheetId="44657" refreshError="1"/>
      <sheetData sheetId="44658" refreshError="1"/>
      <sheetData sheetId="44659" refreshError="1"/>
      <sheetData sheetId="44660" refreshError="1"/>
      <sheetData sheetId="44661" refreshError="1"/>
      <sheetData sheetId="44662" refreshError="1"/>
      <sheetData sheetId="44663" refreshError="1"/>
      <sheetData sheetId="44664" refreshError="1"/>
      <sheetData sheetId="44665" refreshError="1"/>
      <sheetData sheetId="44666" refreshError="1"/>
      <sheetData sheetId="44667" refreshError="1"/>
      <sheetData sheetId="44668" refreshError="1"/>
      <sheetData sheetId="44669" refreshError="1"/>
      <sheetData sheetId="44670" refreshError="1"/>
      <sheetData sheetId="44671" refreshError="1"/>
      <sheetData sheetId="44672" refreshError="1"/>
      <sheetData sheetId="44673" refreshError="1"/>
      <sheetData sheetId="44674" refreshError="1"/>
      <sheetData sheetId="44675" refreshError="1"/>
      <sheetData sheetId="44676" refreshError="1"/>
      <sheetData sheetId="44677" refreshError="1"/>
      <sheetData sheetId="44678" refreshError="1"/>
      <sheetData sheetId="44679" refreshError="1"/>
      <sheetData sheetId="44680" refreshError="1"/>
      <sheetData sheetId="44681" refreshError="1"/>
      <sheetData sheetId="44682" refreshError="1"/>
      <sheetData sheetId="44683" refreshError="1"/>
      <sheetData sheetId="44684" refreshError="1"/>
      <sheetData sheetId="44685" refreshError="1"/>
      <sheetData sheetId="44686" refreshError="1"/>
      <sheetData sheetId="44687" refreshError="1"/>
      <sheetData sheetId="44688" refreshError="1"/>
      <sheetData sheetId="44689" refreshError="1"/>
      <sheetData sheetId="44690" refreshError="1"/>
      <sheetData sheetId="44691" refreshError="1"/>
      <sheetData sheetId="44692" refreshError="1"/>
      <sheetData sheetId="44693" refreshError="1"/>
      <sheetData sheetId="44694" refreshError="1"/>
      <sheetData sheetId="44695" refreshError="1"/>
      <sheetData sheetId="44696" refreshError="1"/>
      <sheetData sheetId="44697" refreshError="1"/>
      <sheetData sheetId="44698" refreshError="1"/>
      <sheetData sheetId="44699" refreshError="1"/>
      <sheetData sheetId="44700" refreshError="1"/>
      <sheetData sheetId="44701" refreshError="1"/>
      <sheetData sheetId="44702" refreshError="1"/>
      <sheetData sheetId="44703" refreshError="1"/>
      <sheetData sheetId="44704" refreshError="1"/>
      <sheetData sheetId="44705" refreshError="1"/>
      <sheetData sheetId="44706" refreshError="1"/>
      <sheetData sheetId="44707" refreshError="1"/>
      <sheetData sheetId="44708" refreshError="1"/>
      <sheetData sheetId="44709" refreshError="1"/>
      <sheetData sheetId="44710" refreshError="1"/>
      <sheetData sheetId="44711" refreshError="1"/>
      <sheetData sheetId="44712" refreshError="1"/>
      <sheetData sheetId="44713" refreshError="1"/>
      <sheetData sheetId="44714" refreshError="1"/>
      <sheetData sheetId="44715" refreshError="1"/>
      <sheetData sheetId="44716" refreshError="1"/>
      <sheetData sheetId="44717" refreshError="1"/>
      <sheetData sheetId="44718" refreshError="1"/>
      <sheetData sheetId="44719" refreshError="1"/>
      <sheetData sheetId="44720" refreshError="1"/>
      <sheetData sheetId="44721" refreshError="1"/>
      <sheetData sheetId="44722" refreshError="1"/>
      <sheetData sheetId="44723" refreshError="1"/>
      <sheetData sheetId="44724" refreshError="1"/>
      <sheetData sheetId="44725" refreshError="1"/>
      <sheetData sheetId="44726" refreshError="1"/>
      <sheetData sheetId="44727" refreshError="1"/>
      <sheetData sheetId="44728" refreshError="1"/>
      <sheetData sheetId="44729" refreshError="1"/>
      <sheetData sheetId="44730" refreshError="1"/>
      <sheetData sheetId="44731" refreshError="1"/>
      <sheetData sheetId="44732" refreshError="1"/>
      <sheetData sheetId="44733" refreshError="1"/>
      <sheetData sheetId="44734" refreshError="1"/>
      <sheetData sheetId="44735" refreshError="1"/>
      <sheetData sheetId="44736" refreshError="1"/>
      <sheetData sheetId="44737" refreshError="1"/>
      <sheetData sheetId="44738" refreshError="1"/>
      <sheetData sheetId="44739" refreshError="1"/>
      <sheetData sheetId="44740" refreshError="1"/>
      <sheetData sheetId="44741" refreshError="1"/>
      <sheetData sheetId="44742" refreshError="1"/>
      <sheetData sheetId="44743" refreshError="1"/>
      <sheetData sheetId="44744" refreshError="1"/>
      <sheetData sheetId="44745" refreshError="1"/>
      <sheetData sheetId="44746" refreshError="1"/>
      <sheetData sheetId="44747" refreshError="1"/>
      <sheetData sheetId="44748" refreshError="1"/>
      <sheetData sheetId="44749" refreshError="1"/>
      <sheetData sheetId="44750" refreshError="1"/>
      <sheetData sheetId="44751" refreshError="1"/>
      <sheetData sheetId="44752" refreshError="1"/>
      <sheetData sheetId="44753" refreshError="1"/>
      <sheetData sheetId="44754" refreshError="1"/>
      <sheetData sheetId="44755" refreshError="1"/>
      <sheetData sheetId="44756" refreshError="1"/>
      <sheetData sheetId="44757" refreshError="1"/>
      <sheetData sheetId="44758" refreshError="1"/>
      <sheetData sheetId="44759" refreshError="1"/>
      <sheetData sheetId="44760" refreshError="1"/>
      <sheetData sheetId="44761" refreshError="1"/>
      <sheetData sheetId="44762" refreshError="1"/>
      <sheetData sheetId="44763" refreshError="1"/>
      <sheetData sheetId="44764" refreshError="1"/>
      <sheetData sheetId="44765" refreshError="1"/>
      <sheetData sheetId="44766" refreshError="1"/>
      <sheetData sheetId="44767" refreshError="1"/>
      <sheetData sheetId="44768" refreshError="1"/>
      <sheetData sheetId="44769" refreshError="1"/>
      <sheetData sheetId="44770" refreshError="1"/>
      <sheetData sheetId="44771" refreshError="1"/>
      <sheetData sheetId="44772" refreshError="1"/>
      <sheetData sheetId="44773" refreshError="1"/>
      <sheetData sheetId="44774" refreshError="1"/>
      <sheetData sheetId="44775" refreshError="1"/>
      <sheetData sheetId="44776" refreshError="1"/>
      <sheetData sheetId="44777" refreshError="1"/>
      <sheetData sheetId="44778" refreshError="1"/>
      <sheetData sheetId="44779" refreshError="1"/>
      <sheetData sheetId="44780" refreshError="1"/>
      <sheetData sheetId="44781" refreshError="1"/>
      <sheetData sheetId="44782" refreshError="1"/>
      <sheetData sheetId="44783" refreshError="1"/>
      <sheetData sheetId="44784" refreshError="1"/>
      <sheetData sheetId="44785" refreshError="1"/>
      <sheetData sheetId="44786" refreshError="1"/>
      <sheetData sheetId="44787" refreshError="1"/>
      <sheetData sheetId="44788" refreshError="1"/>
      <sheetData sheetId="44789" refreshError="1"/>
      <sheetData sheetId="44790" refreshError="1"/>
      <sheetData sheetId="44791" refreshError="1"/>
      <sheetData sheetId="44792" refreshError="1"/>
      <sheetData sheetId="44793" refreshError="1"/>
      <sheetData sheetId="44794" refreshError="1"/>
      <sheetData sheetId="44795" refreshError="1"/>
      <sheetData sheetId="44796" refreshError="1"/>
      <sheetData sheetId="44797" refreshError="1"/>
      <sheetData sheetId="44798" refreshError="1"/>
      <sheetData sheetId="44799" refreshError="1"/>
      <sheetData sheetId="44800" refreshError="1"/>
      <sheetData sheetId="44801" refreshError="1"/>
      <sheetData sheetId="44802" refreshError="1"/>
      <sheetData sheetId="44803" refreshError="1"/>
      <sheetData sheetId="44804" refreshError="1"/>
      <sheetData sheetId="44805" refreshError="1"/>
      <sheetData sheetId="44806" refreshError="1"/>
      <sheetData sheetId="44807" refreshError="1"/>
      <sheetData sheetId="44808" refreshError="1"/>
      <sheetData sheetId="44809" refreshError="1"/>
      <sheetData sheetId="44810" refreshError="1"/>
      <sheetData sheetId="44811" refreshError="1"/>
      <sheetData sheetId="44812" refreshError="1"/>
      <sheetData sheetId="44813" refreshError="1"/>
      <sheetData sheetId="44814" refreshError="1"/>
      <sheetData sheetId="44815" refreshError="1"/>
      <sheetData sheetId="44816" refreshError="1"/>
      <sheetData sheetId="44817" refreshError="1"/>
      <sheetData sheetId="44818" refreshError="1"/>
      <sheetData sheetId="44819" refreshError="1"/>
      <sheetData sheetId="44820" refreshError="1"/>
      <sheetData sheetId="44821" refreshError="1"/>
      <sheetData sheetId="44822" refreshError="1"/>
      <sheetData sheetId="44823" refreshError="1"/>
      <sheetData sheetId="44824" refreshError="1"/>
      <sheetData sheetId="44825" refreshError="1"/>
      <sheetData sheetId="44826" refreshError="1"/>
      <sheetData sheetId="44827" refreshError="1"/>
      <sheetData sheetId="44828" refreshError="1"/>
      <sheetData sheetId="44829" refreshError="1"/>
      <sheetData sheetId="44830" refreshError="1"/>
      <sheetData sheetId="44831" refreshError="1"/>
      <sheetData sheetId="44832" refreshError="1"/>
      <sheetData sheetId="44833" refreshError="1"/>
      <sheetData sheetId="44834" refreshError="1"/>
      <sheetData sheetId="44835" refreshError="1"/>
      <sheetData sheetId="44836" refreshError="1"/>
      <sheetData sheetId="44837" refreshError="1"/>
      <sheetData sheetId="44838" refreshError="1"/>
      <sheetData sheetId="44839" refreshError="1"/>
      <sheetData sheetId="44840" refreshError="1"/>
      <sheetData sheetId="44841" refreshError="1"/>
      <sheetData sheetId="44842" refreshError="1"/>
      <sheetData sheetId="44843" refreshError="1"/>
      <sheetData sheetId="44844" refreshError="1"/>
      <sheetData sheetId="44845" refreshError="1"/>
      <sheetData sheetId="44846" refreshError="1"/>
      <sheetData sheetId="44847" refreshError="1"/>
      <sheetData sheetId="44848" refreshError="1"/>
      <sheetData sheetId="44849" refreshError="1"/>
      <sheetData sheetId="44850" refreshError="1"/>
      <sheetData sheetId="44851" refreshError="1"/>
      <sheetData sheetId="44852" refreshError="1"/>
      <sheetData sheetId="44853" refreshError="1"/>
      <sheetData sheetId="44854" refreshError="1"/>
      <sheetData sheetId="44855" refreshError="1"/>
      <sheetData sheetId="44856" refreshError="1"/>
      <sheetData sheetId="44857" refreshError="1"/>
      <sheetData sheetId="44858" refreshError="1"/>
      <sheetData sheetId="44859" refreshError="1"/>
      <sheetData sheetId="44860" refreshError="1"/>
      <sheetData sheetId="44861" refreshError="1"/>
      <sheetData sheetId="44862" refreshError="1"/>
      <sheetData sheetId="44863" refreshError="1"/>
      <sheetData sheetId="44864" refreshError="1"/>
      <sheetData sheetId="44865" refreshError="1"/>
      <sheetData sheetId="44866" refreshError="1"/>
      <sheetData sheetId="44867" refreshError="1"/>
      <sheetData sheetId="44868" refreshError="1"/>
      <sheetData sheetId="44869" refreshError="1"/>
      <sheetData sheetId="44870" refreshError="1"/>
      <sheetData sheetId="44871" refreshError="1"/>
      <sheetData sheetId="44872" refreshError="1"/>
      <sheetData sheetId="44873" refreshError="1"/>
      <sheetData sheetId="44874" refreshError="1"/>
      <sheetData sheetId="44875" refreshError="1"/>
      <sheetData sheetId="44876" refreshError="1"/>
      <sheetData sheetId="44877" refreshError="1"/>
      <sheetData sheetId="44878" refreshError="1"/>
      <sheetData sheetId="44879" refreshError="1"/>
      <sheetData sheetId="44880" refreshError="1"/>
      <sheetData sheetId="44881" refreshError="1"/>
      <sheetData sheetId="44882" refreshError="1"/>
      <sheetData sheetId="44883" refreshError="1"/>
      <sheetData sheetId="44884" refreshError="1"/>
      <sheetData sheetId="44885" refreshError="1"/>
      <sheetData sheetId="44886" refreshError="1"/>
      <sheetData sheetId="44887" refreshError="1"/>
      <sheetData sheetId="44888" refreshError="1"/>
      <sheetData sheetId="44889" refreshError="1"/>
      <sheetData sheetId="44890" refreshError="1"/>
      <sheetData sheetId="44891" refreshError="1"/>
      <sheetData sheetId="44892" refreshError="1"/>
      <sheetData sheetId="44893" refreshError="1"/>
      <sheetData sheetId="44894" refreshError="1"/>
      <sheetData sheetId="44895" refreshError="1"/>
      <sheetData sheetId="44896" refreshError="1"/>
      <sheetData sheetId="44897" refreshError="1"/>
      <sheetData sheetId="44898" refreshError="1"/>
      <sheetData sheetId="44899" refreshError="1"/>
      <sheetData sheetId="44900" refreshError="1"/>
      <sheetData sheetId="44901" refreshError="1"/>
      <sheetData sheetId="44902" refreshError="1"/>
      <sheetData sheetId="44903" refreshError="1"/>
      <sheetData sheetId="44904" refreshError="1"/>
      <sheetData sheetId="44905" refreshError="1"/>
      <sheetData sheetId="44906" refreshError="1"/>
      <sheetData sheetId="44907" refreshError="1"/>
      <sheetData sheetId="44908" refreshError="1"/>
      <sheetData sheetId="44909" refreshError="1"/>
      <sheetData sheetId="44910" refreshError="1"/>
      <sheetData sheetId="44911" refreshError="1"/>
      <sheetData sheetId="44912" refreshError="1"/>
      <sheetData sheetId="44913" refreshError="1"/>
      <sheetData sheetId="44914" refreshError="1"/>
      <sheetData sheetId="44915" refreshError="1"/>
      <sheetData sheetId="44916" refreshError="1"/>
      <sheetData sheetId="44917" refreshError="1"/>
      <sheetData sheetId="44918" refreshError="1"/>
      <sheetData sheetId="44919" refreshError="1"/>
      <sheetData sheetId="44920" refreshError="1"/>
      <sheetData sheetId="44921" refreshError="1"/>
      <sheetData sheetId="44922" refreshError="1"/>
      <sheetData sheetId="44923" refreshError="1"/>
      <sheetData sheetId="44924" refreshError="1"/>
      <sheetData sheetId="44925" refreshError="1"/>
      <sheetData sheetId="44926" refreshError="1"/>
      <sheetData sheetId="44927" refreshError="1"/>
      <sheetData sheetId="44928" refreshError="1"/>
      <sheetData sheetId="44929" refreshError="1"/>
      <sheetData sheetId="44930" refreshError="1"/>
      <sheetData sheetId="44931" refreshError="1"/>
      <sheetData sheetId="44932" refreshError="1"/>
      <sheetData sheetId="44933" refreshError="1"/>
      <sheetData sheetId="44934" refreshError="1"/>
      <sheetData sheetId="44935" refreshError="1"/>
      <sheetData sheetId="44936" refreshError="1"/>
      <sheetData sheetId="44937" refreshError="1"/>
      <sheetData sheetId="44938" refreshError="1"/>
      <sheetData sheetId="44939" refreshError="1"/>
      <sheetData sheetId="44940" refreshError="1"/>
      <sheetData sheetId="44941" refreshError="1"/>
      <sheetData sheetId="44942" refreshError="1"/>
      <sheetData sheetId="44943" refreshError="1"/>
      <sheetData sheetId="44944" refreshError="1"/>
      <sheetData sheetId="44945" refreshError="1"/>
      <sheetData sheetId="44946" refreshError="1"/>
      <sheetData sheetId="44947" refreshError="1"/>
      <sheetData sheetId="44948" refreshError="1"/>
      <sheetData sheetId="44949" refreshError="1"/>
      <sheetData sheetId="44950" refreshError="1"/>
      <sheetData sheetId="44951" refreshError="1"/>
      <sheetData sheetId="44952" refreshError="1"/>
      <sheetData sheetId="44953" refreshError="1"/>
      <sheetData sheetId="44954" refreshError="1"/>
      <sheetData sheetId="44955" refreshError="1"/>
      <sheetData sheetId="44956" refreshError="1"/>
      <sheetData sheetId="44957" refreshError="1"/>
      <sheetData sheetId="44958" refreshError="1"/>
      <sheetData sheetId="44959" refreshError="1"/>
      <sheetData sheetId="44960" refreshError="1"/>
      <sheetData sheetId="44961" refreshError="1"/>
      <sheetData sheetId="44962" refreshError="1"/>
      <sheetData sheetId="44963" refreshError="1"/>
      <sheetData sheetId="44964" refreshError="1"/>
      <sheetData sheetId="44965" refreshError="1"/>
      <sheetData sheetId="44966" refreshError="1"/>
      <sheetData sheetId="44967" refreshError="1"/>
      <sheetData sheetId="44968" refreshError="1"/>
      <sheetData sheetId="44969" refreshError="1"/>
      <sheetData sheetId="44970" refreshError="1"/>
      <sheetData sheetId="44971" refreshError="1"/>
      <sheetData sheetId="44972" refreshError="1"/>
      <sheetData sheetId="44973" refreshError="1"/>
      <sheetData sheetId="44974" refreshError="1"/>
      <sheetData sheetId="44975" refreshError="1"/>
      <sheetData sheetId="44976" refreshError="1"/>
      <sheetData sheetId="44977" refreshError="1"/>
      <sheetData sheetId="44978" refreshError="1"/>
      <sheetData sheetId="44979" refreshError="1"/>
      <sheetData sheetId="44980" refreshError="1"/>
      <sheetData sheetId="44981" refreshError="1"/>
      <sheetData sheetId="44982" refreshError="1"/>
      <sheetData sheetId="44983" refreshError="1"/>
      <sheetData sheetId="44984" refreshError="1"/>
      <sheetData sheetId="44985" refreshError="1"/>
      <sheetData sheetId="44986" refreshError="1"/>
      <sheetData sheetId="44987" refreshError="1"/>
      <sheetData sheetId="44988" refreshError="1"/>
      <sheetData sheetId="44989" refreshError="1"/>
      <sheetData sheetId="44990" refreshError="1"/>
      <sheetData sheetId="44991" refreshError="1"/>
      <sheetData sheetId="44992" refreshError="1"/>
      <sheetData sheetId="44993" refreshError="1"/>
      <sheetData sheetId="44994" refreshError="1"/>
      <sheetData sheetId="44995" refreshError="1"/>
      <sheetData sheetId="44996" refreshError="1"/>
      <sheetData sheetId="44997" refreshError="1"/>
      <sheetData sheetId="44998" refreshError="1"/>
      <sheetData sheetId="44999" refreshError="1"/>
      <sheetData sheetId="45000" refreshError="1"/>
      <sheetData sheetId="45001" refreshError="1"/>
      <sheetData sheetId="45002" refreshError="1"/>
      <sheetData sheetId="45003" refreshError="1"/>
      <sheetData sheetId="45004" refreshError="1"/>
      <sheetData sheetId="45005" refreshError="1"/>
      <sheetData sheetId="45006" refreshError="1"/>
      <sheetData sheetId="45007" refreshError="1"/>
      <sheetData sheetId="45008" refreshError="1"/>
      <sheetData sheetId="45009" refreshError="1"/>
      <sheetData sheetId="45010" refreshError="1"/>
      <sheetData sheetId="45011" refreshError="1"/>
      <sheetData sheetId="45012" refreshError="1"/>
      <sheetData sheetId="45013" refreshError="1"/>
      <sheetData sheetId="45014" refreshError="1"/>
      <sheetData sheetId="45015" refreshError="1"/>
      <sheetData sheetId="45016" refreshError="1"/>
      <sheetData sheetId="45017" refreshError="1"/>
      <sheetData sheetId="45018" refreshError="1"/>
      <sheetData sheetId="45019" refreshError="1"/>
      <sheetData sheetId="45020" refreshError="1"/>
      <sheetData sheetId="45021" refreshError="1"/>
      <sheetData sheetId="45022" refreshError="1"/>
      <sheetData sheetId="45023" refreshError="1"/>
      <sheetData sheetId="45024" refreshError="1"/>
      <sheetData sheetId="45025" refreshError="1"/>
      <sheetData sheetId="45026" refreshError="1"/>
      <sheetData sheetId="45027" refreshError="1"/>
      <sheetData sheetId="45028" refreshError="1"/>
      <sheetData sheetId="45029" refreshError="1"/>
      <sheetData sheetId="45030" refreshError="1"/>
      <sheetData sheetId="45031" refreshError="1"/>
      <sheetData sheetId="45032" refreshError="1"/>
      <sheetData sheetId="45033" refreshError="1"/>
      <sheetData sheetId="45034" refreshError="1"/>
      <sheetData sheetId="45035" refreshError="1"/>
      <sheetData sheetId="45036" refreshError="1"/>
      <sheetData sheetId="45037" refreshError="1"/>
      <sheetData sheetId="45038" refreshError="1"/>
      <sheetData sheetId="45039" refreshError="1"/>
      <sheetData sheetId="45040" refreshError="1"/>
      <sheetData sheetId="45041" refreshError="1"/>
      <sheetData sheetId="45042" refreshError="1"/>
      <sheetData sheetId="45043" refreshError="1"/>
      <sheetData sheetId="45044" refreshError="1"/>
      <sheetData sheetId="45045" refreshError="1"/>
      <sheetData sheetId="45046" refreshError="1"/>
      <sheetData sheetId="45047" refreshError="1"/>
      <sheetData sheetId="45048" refreshError="1"/>
      <sheetData sheetId="45049" refreshError="1"/>
      <sheetData sheetId="45050" refreshError="1"/>
      <sheetData sheetId="45051" refreshError="1"/>
      <sheetData sheetId="45052" refreshError="1"/>
      <sheetData sheetId="45053" refreshError="1"/>
      <sheetData sheetId="45054" refreshError="1"/>
      <sheetData sheetId="45055" refreshError="1"/>
      <sheetData sheetId="45056" refreshError="1"/>
      <sheetData sheetId="45057" refreshError="1"/>
      <sheetData sheetId="45058" refreshError="1"/>
      <sheetData sheetId="45059" refreshError="1"/>
      <sheetData sheetId="45060" refreshError="1"/>
      <sheetData sheetId="45061" refreshError="1"/>
      <sheetData sheetId="45062" refreshError="1"/>
      <sheetData sheetId="45063" refreshError="1"/>
      <sheetData sheetId="45064" refreshError="1"/>
      <sheetData sheetId="45065" refreshError="1"/>
      <sheetData sheetId="45066" refreshError="1"/>
      <sheetData sheetId="45067" refreshError="1"/>
      <sheetData sheetId="45068" refreshError="1"/>
      <sheetData sheetId="45069" refreshError="1"/>
      <sheetData sheetId="45070" refreshError="1"/>
      <sheetData sheetId="45071" refreshError="1"/>
      <sheetData sheetId="45072" refreshError="1"/>
      <sheetData sheetId="45073" refreshError="1"/>
      <sheetData sheetId="45074" refreshError="1"/>
      <sheetData sheetId="45075" refreshError="1"/>
      <sheetData sheetId="45076" refreshError="1"/>
      <sheetData sheetId="45077" refreshError="1"/>
      <sheetData sheetId="45078" refreshError="1"/>
      <sheetData sheetId="45079" refreshError="1"/>
      <sheetData sheetId="45080" refreshError="1"/>
      <sheetData sheetId="45081" refreshError="1"/>
      <sheetData sheetId="45082" refreshError="1"/>
      <sheetData sheetId="45083" refreshError="1"/>
      <sheetData sheetId="45084" refreshError="1"/>
      <sheetData sheetId="45085" refreshError="1"/>
      <sheetData sheetId="45086" refreshError="1"/>
      <sheetData sheetId="45087" refreshError="1"/>
      <sheetData sheetId="45088" refreshError="1"/>
      <sheetData sheetId="45089" refreshError="1"/>
      <sheetData sheetId="45090" refreshError="1"/>
      <sheetData sheetId="45091" refreshError="1"/>
      <sheetData sheetId="45092" refreshError="1"/>
      <sheetData sheetId="45093" refreshError="1"/>
      <sheetData sheetId="45094" refreshError="1"/>
      <sheetData sheetId="45095" refreshError="1"/>
      <sheetData sheetId="45096" refreshError="1"/>
      <sheetData sheetId="45097" refreshError="1"/>
      <sheetData sheetId="45098" refreshError="1"/>
      <sheetData sheetId="45099" refreshError="1"/>
      <sheetData sheetId="45100" refreshError="1"/>
      <sheetData sheetId="45101" refreshError="1"/>
      <sheetData sheetId="45102" refreshError="1"/>
      <sheetData sheetId="45103" refreshError="1"/>
      <sheetData sheetId="45104" refreshError="1"/>
      <sheetData sheetId="45105" refreshError="1"/>
      <sheetData sheetId="45106" refreshError="1"/>
      <sheetData sheetId="45107" refreshError="1"/>
      <sheetData sheetId="45108" refreshError="1"/>
      <sheetData sheetId="45109" refreshError="1"/>
      <sheetData sheetId="45110" refreshError="1"/>
      <sheetData sheetId="45111" refreshError="1"/>
      <sheetData sheetId="45112" refreshError="1"/>
      <sheetData sheetId="45113" refreshError="1"/>
      <sheetData sheetId="45114" refreshError="1"/>
      <sheetData sheetId="45115" refreshError="1"/>
      <sheetData sheetId="45116" refreshError="1"/>
      <sheetData sheetId="45117" refreshError="1"/>
      <sheetData sheetId="45118" refreshError="1"/>
      <sheetData sheetId="45119" refreshError="1"/>
      <sheetData sheetId="45120" refreshError="1"/>
      <sheetData sheetId="45121" refreshError="1"/>
      <sheetData sheetId="45122" refreshError="1"/>
      <sheetData sheetId="45123" refreshError="1"/>
      <sheetData sheetId="45124" refreshError="1"/>
      <sheetData sheetId="45125" refreshError="1"/>
      <sheetData sheetId="45126" refreshError="1"/>
      <sheetData sheetId="45127" refreshError="1"/>
      <sheetData sheetId="45128" refreshError="1"/>
      <sheetData sheetId="45129" refreshError="1"/>
      <sheetData sheetId="45130" refreshError="1"/>
      <sheetData sheetId="45131" refreshError="1"/>
      <sheetData sheetId="45132" refreshError="1"/>
      <sheetData sheetId="45133" refreshError="1"/>
      <sheetData sheetId="45134" refreshError="1"/>
      <sheetData sheetId="45135" refreshError="1"/>
      <sheetData sheetId="45136" refreshError="1"/>
      <sheetData sheetId="45137" refreshError="1"/>
      <sheetData sheetId="45138" refreshError="1"/>
      <sheetData sheetId="45139" refreshError="1"/>
      <sheetData sheetId="45140" refreshError="1"/>
      <sheetData sheetId="45141" refreshError="1"/>
      <sheetData sheetId="45142" refreshError="1"/>
      <sheetData sheetId="45143" refreshError="1"/>
      <sheetData sheetId="45144" refreshError="1"/>
      <sheetData sheetId="45145" refreshError="1"/>
      <sheetData sheetId="45146" refreshError="1"/>
      <sheetData sheetId="45147" refreshError="1"/>
      <sheetData sheetId="45148" refreshError="1"/>
      <sheetData sheetId="45149" refreshError="1"/>
      <sheetData sheetId="45150" refreshError="1"/>
      <sheetData sheetId="45151" refreshError="1"/>
      <sheetData sheetId="45152" refreshError="1"/>
      <sheetData sheetId="45153" refreshError="1"/>
      <sheetData sheetId="45154" refreshError="1"/>
      <sheetData sheetId="45155" refreshError="1"/>
      <sheetData sheetId="45156" refreshError="1"/>
      <sheetData sheetId="45157" refreshError="1"/>
      <sheetData sheetId="45158" refreshError="1"/>
      <sheetData sheetId="45159" refreshError="1"/>
      <sheetData sheetId="45160" refreshError="1"/>
      <sheetData sheetId="45161" refreshError="1"/>
      <sheetData sheetId="45162" refreshError="1"/>
      <sheetData sheetId="45163" refreshError="1"/>
      <sheetData sheetId="45164" refreshError="1"/>
      <sheetData sheetId="45165" refreshError="1"/>
      <sheetData sheetId="45166" refreshError="1"/>
      <sheetData sheetId="45167" refreshError="1"/>
      <sheetData sheetId="45168" refreshError="1"/>
      <sheetData sheetId="45169" refreshError="1"/>
      <sheetData sheetId="45170" refreshError="1"/>
      <sheetData sheetId="45171" refreshError="1"/>
      <sheetData sheetId="45172" refreshError="1"/>
      <sheetData sheetId="45173" refreshError="1"/>
      <sheetData sheetId="45174" refreshError="1"/>
      <sheetData sheetId="45175" refreshError="1"/>
      <sheetData sheetId="45176" refreshError="1"/>
      <sheetData sheetId="45177" refreshError="1"/>
      <sheetData sheetId="45178" refreshError="1"/>
      <sheetData sheetId="45179" refreshError="1"/>
      <sheetData sheetId="45180" refreshError="1"/>
      <sheetData sheetId="45181" refreshError="1"/>
      <sheetData sheetId="45182" refreshError="1"/>
      <sheetData sheetId="45183" refreshError="1"/>
      <sheetData sheetId="45184" refreshError="1"/>
      <sheetData sheetId="45185" refreshError="1"/>
      <sheetData sheetId="45186" refreshError="1"/>
      <sheetData sheetId="45187" refreshError="1"/>
      <sheetData sheetId="45188" refreshError="1"/>
      <sheetData sheetId="45189" refreshError="1"/>
      <sheetData sheetId="45190" refreshError="1"/>
      <sheetData sheetId="45191" refreshError="1"/>
      <sheetData sheetId="45192" refreshError="1"/>
      <sheetData sheetId="45193" refreshError="1"/>
      <sheetData sheetId="45194" refreshError="1"/>
      <sheetData sheetId="45195" refreshError="1"/>
      <sheetData sheetId="45196" refreshError="1"/>
      <sheetData sheetId="45197" refreshError="1"/>
      <sheetData sheetId="45198" refreshError="1"/>
      <sheetData sheetId="45199" refreshError="1"/>
      <sheetData sheetId="45200" refreshError="1"/>
      <sheetData sheetId="45201" refreshError="1"/>
      <sheetData sheetId="45202" refreshError="1"/>
      <sheetData sheetId="45203" refreshError="1"/>
      <sheetData sheetId="45204" refreshError="1"/>
      <sheetData sheetId="45205" refreshError="1"/>
      <sheetData sheetId="45206" refreshError="1"/>
      <sheetData sheetId="45207" refreshError="1"/>
      <sheetData sheetId="45208" refreshError="1"/>
      <sheetData sheetId="45209" refreshError="1"/>
      <sheetData sheetId="45210" refreshError="1"/>
      <sheetData sheetId="45211" refreshError="1"/>
      <sheetData sheetId="45212" refreshError="1"/>
      <sheetData sheetId="45213" refreshError="1"/>
      <sheetData sheetId="45214" refreshError="1"/>
      <sheetData sheetId="45215" refreshError="1"/>
      <sheetData sheetId="45216" refreshError="1"/>
      <sheetData sheetId="45217" refreshError="1"/>
      <sheetData sheetId="45218" refreshError="1"/>
      <sheetData sheetId="45219" refreshError="1"/>
      <sheetData sheetId="45220" refreshError="1"/>
      <sheetData sheetId="45221" refreshError="1"/>
      <sheetData sheetId="45222" refreshError="1"/>
      <sheetData sheetId="45223" refreshError="1"/>
      <sheetData sheetId="45224" refreshError="1"/>
      <sheetData sheetId="45225" refreshError="1"/>
      <sheetData sheetId="45226" refreshError="1"/>
      <sheetData sheetId="45227" refreshError="1"/>
      <sheetData sheetId="45228" refreshError="1"/>
      <sheetData sheetId="45229" refreshError="1"/>
      <sheetData sheetId="45230" refreshError="1"/>
      <sheetData sheetId="45231" refreshError="1"/>
      <sheetData sheetId="45232" refreshError="1"/>
      <sheetData sheetId="45233" refreshError="1"/>
      <sheetData sheetId="45234" refreshError="1"/>
      <sheetData sheetId="45235" refreshError="1"/>
      <sheetData sheetId="45236" refreshError="1"/>
      <sheetData sheetId="45237" refreshError="1"/>
      <sheetData sheetId="45238" refreshError="1"/>
      <sheetData sheetId="45239" refreshError="1"/>
      <sheetData sheetId="45240" refreshError="1"/>
      <sheetData sheetId="45241" refreshError="1"/>
      <sheetData sheetId="45242" refreshError="1"/>
      <sheetData sheetId="45243" refreshError="1"/>
      <sheetData sheetId="45244" refreshError="1"/>
      <sheetData sheetId="45245" refreshError="1"/>
      <sheetData sheetId="45246" refreshError="1"/>
      <sheetData sheetId="45247" refreshError="1"/>
      <sheetData sheetId="45248" refreshError="1"/>
      <sheetData sheetId="45249" refreshError="1"/>
      <sheetData sheetId="45250" refreshError="1"/>
      <sheetData sheetId="45251" refreshError="1"/>
      <sheetData sheetId="45252" refreshError="1"/>
      <sheetData sheetId="45253" refreshError="1"/>
      <sheetData sheetId="45254" refreshError="1"/>
      <sheetData sheetId="45255" refreshError="1"/>
      <sheetData sheetId="45256" refreshError="1"/>
      <sheetData sheetId="45257" refreshError="1"/>
      <sheetData sheetId="45258" refreshError="1"/>
      <sheetData sheetId="45259" refreshError="1"/>
      <sheetData sheetId="45260" refreshError="1"/>
      <sheetData sheetId="45261" refreshError="1"/>
      <sheetData sheetId="45262" refreshError="1"/>
      <sheetData sheetId="45263" refreshError="1"/>
      <sheetData sheetId="45264" refreshError="1"/>
      <sheetData sheetId="45265" refreshError="1"/>
      <sheetData sheetId="45266" refreshError="1"/>
      <sheetData sheetId="45267" refreshError="1"/>
      <sheetData sheetId="45268" refreshError="1"/>
      <sheetData sheetId="45269" refreshError="1"/>
      <sheetData sheetId="45270" refreshError="1"/>
      <sheetData sheetId="45271" refreshError="1"/>
      <sheetData sheetId="45272" refreshError="1"/>
      <sheetData sheetId="45273" refreshError="1"/>
      <sheetData sheetId="45274" refreshError="1"/>
      <sheetData sheetId="45275" refreshError="1"/>
      <sheetData sheetId="45276" refreshError="1"/>
      <sheetData sheetId="45277" refreshError="1"/>
      <sheetData sheetId="45278" refreshError="1"/>
      <sheetData sheetId="45279" refreshError="1"/>
      <sheetData sheetId="45280" refreshError="1"/>
      <sheetData sheetId="45281" refreshError="1"/>
      <sheetData sheetId="45282" refreshError="1"/>
      <sheetData sheetId="45283" refreshError="1"/>
      <sheetData sheetId="45284" refreshError="1"/>
      <sheetData sheetId="45285" refreshError="1"/>
      <sheetData sheetId="45286" refreshError="1"/>
      <sheetData sheetId="45287" refreshError="1"/>
      <sheetData sheetId="45288" refreshError="1"/>
      <sheetData sheetId="45289" refreshError="1"/>
      <sheetData sheetId="45290" refreshError="1"/>
      <sheetData sheetId="45291" refreshError="1"/>
      <sheetData sheetId="45292" refreshError="1"/>
      <sheetData sheetId="45293" refreshError="1"/>
      <sheetData sheetId="45294" refreshError="1"/>
      <sheetData sheetId="45295" refreshError="1"/>
      <sheetData sheetId="45296" refreshError="1"/>
      <sheetData sheetId="45297" refreshError="1"/>
      <sheetData sheetId="45298" refreshError="1"/>
      <sheetData sheetId="45299" refreshError="1"/>
      <sheetData sheetId="45300" refreshError="1"/>
      <sheetData sheetId="45301" refreshError="1"/>
      <sheetData sheetId="45302" refreshError="1"/>
      <sheetData sheetId="45303" refreshError="1"/>
      <sheetData sheetId="45304" refreshError="1"/>
      <sheetData sheetId="45305" refreshError="1"/>
      <sheetData sheetId="45306" refreshError="1"/>
      <sheetData sheetId="45307" refreshError="1"/>
      <sheetData sheetId="45308" refreshError="1"/>
      <sheetData sheetId="45309" refreshError="1"/>
      <sheetData sheetId="45310" refreshError="1"/>
      <sheetData sheetId="45311" refreshError="1"/>
      <sheetData sheetId="45312" refreshError="1"/>
      <sheetData sheetId="45313" refreshError="1"/>
      <sheetData sheetId="45314" refreshError="1"/>
      <sheetData sheetId="45315" refreshError="1"/>
      <sheetData sheetId="45316" refreshError="1"/>
      <sheetData sheetId="45317" refreshError="1"/>
      <sheetData sheetId="45318" refreshError="1"/>
      <sheetData sheetId="45319" refreshError="1"/>
      <sheetData sheetId="45320" refreshError="1"/>
      <sheetData sheetId="45321" refreshError="1"/>
      <sheetData sheetId="45322" refreshError="1"/>
      <sheetData sheetId="45323" refreshError="1"/>
      <sheetData sheetId="45324" refreshError="1"/>
      <sheetData sheetId="45325" refreshError="1"/>
      <sheetData sheetId="45326" refreshError="1"/>
      <sheetData sheetId="45327" refreshError="1"/>
      <sheetData sheetId="45328" refreshError="1"/>
      <sheetData sheetId="45329" refreshError="1"/>
      <sheetData sheetId="45330" refreshError="1"/>
      <sheetData sheetId="45331" refreshError="1"/>
      <sheetData sheetId="45332" refreshError="1"/>
      <sheetData sheetId="45333" refreshError="1"/>
      <sheetData sheetId="45334" refreshError="1"/>
      <sheetData sheetId="45335" refreshError="1"/>
      <sheetData sheetId="45336" refreshError="1"/>
      <sheetData sheetId="45337" refreshError="1"/>
      <sheetData sheetId="45338" refreshError="1"/>
      <sheetData sheetId="45339" refreshError="1"/>
      <sheetData sheetId="45340" refreshError="1"/>
      <sheetData sheetId="45341" refreshError="1"/>
      <sheetData sheetId="45342" refreshError="1"/>
      <sheetData sheetId="45343" refreshError="1"/>
      <sheetData sheetId="45344" refreshError="1"/>
      <sheetData sheetId="45345" refreshError="1"/>
      <sheetData sheetId="45346" refreshError="1"/>
      <sheetData sheetId="45347" refreshError="1"/>
      <sheetData sheetId="45348" refreshError="1"/>
      <sheetData sheetId="45349" refreshError="1"/>
      <sheetData sheetId="45350" refreshError="1"/>
      <sheetData sheetId="45351" refreshError="1"/>
      <sheetData sheetId="45352" refreshError="1"/>
      <sheetData sheetId="45353" refreshError="1"/>
      <sheetData sheetId="45354" refreshError="1"/>
      <sheetData sheetId="45355" refreshError="1"/>
      <sheetData sheetId="45356" refreshError="1"/>
      <sheetData sheetId="45357" refreshError="1"/>
      <sheetData sheetId="45358" refreshError="1"/>
      <sheetData sheetId="45359" refreshError="1"/>
      <sheetData sheetId="45360" refreshError="1"/>
      <sheetData sheetId="45361" refreshError="1"/>
      <sheetData sheetId="45362" refreshError="1"/>
      <sheetData sheetId="45363" refreshError="1"/>
      <sheetData sheetId="45364" refreshError="1"/>
      <sheetData sheetId="45365" refreshError="1"/>
      <sheetData sheetId="45366" refreshError="1"/>
      <sheetData sheetId="45367" refreshError="1"/>
      <sheetData sheetId="45368" refreshError="1"/>
      <sheetData sheetId="45369" refreshError="1"/>
      <sheetData sheetId="45370" refreshError="1"/>
      <sheetData sheetId="45371" refreshError="1"/>
      <sheetData sheetId="45372" refreshError="1"/>
      <sheetData sheetId="45373" refreshError="1"/>
      <sheetData sheetId="45374" refreshError="1"/>
      <sheetData sheetId="45375" refreshError="1"/>
      <sheetData sheetId="45376" refreshError="1"/>
      <sheetData sheetId="45377" refreshError="1"/>
      <sheetData sheetId="45378" refreshError="1"/>
      <sheetData sheetId="45379" refreshError="1"/>
      <sheetData sheetId="45380" refreshError="1"/>
      <sheetData sheetId="45381" refreshError="1"/>
      <sheetData sheetId="45382" refreshError="1"/>
      <sheetData sheetId="45383" refreshError="1"/>
      <sheetData sheetId="45384" refreshError="1"/>
      <sheetData sheetId="45385" refreshError="1"/>
      <sheetData sheetId="45386" refreshError="1"/>
      <sheetData sheetId="45387" refreshError="1"/>
      <sheetData sheetId="45388" refreshError="1"/>
      <sheetData sheetId="45389" refreshError="1"/>
      <sheetData sheetId="45390" refreshError="1"/>
      <sheetData sheetId="45391" refreshError="1"/>
      <sheetData sheetId="45392" refreshError="1"/>
      <sheetData sheetId="45393" refreshError="1"/>
      <sheetData sheetId="45394" refreshError="1"/>
      <sheetData sheetId="45395" refreshError="1"/>
      <sheetData sheetId="45396" refreshError="1"/>
      <sheetData sheetId="45397" refreshError="1"/>
      <sheetData sheetId="45398" refreshError="1"/>
      <sheetData sheetId="45399" refreshError="1"/>
      <sheetData sheetId="45400" refreshError="1"/>
      <sheetData sheetId="45401" refreshError="1"/>
      <sheetData sheetId="45402" refreshError="1"/>
      <sheetData sheetId="45403" refreshError="1"/>
      <sheetData sheetId="45404" refreshError="1"/>
      <sheetData sheetId="45405" refreshError="1"/>
      <sheetData sheetId="45406" refreshError="1"/>
      <sheetData sheetId="45407" refreshError="1"/>
      <sheetData sheetId="45408" refreshError="1"/>
      <sheetData sheetId="45409" refreshError="1"/>
      <sheetData sheetId="45410" refreshError="1"/>
      <sheetData sheetId="45411" refreshError="1"/>
      <sheetData sheetId="45412" refreshError="1"/>
      <sheetData sheetId="45413" refreshError="1"/>
      <sheetData sheetId="45414" refreshError="1"/>
      <sheetData sheetId="45415" refreshError="1"/>
      <sheetData sheetId="45416" refreshError="1"/>
      <sheetData sheetId="45417" refreshError="1"/>
      <sheetData sheetId="45418" refreshError="1"/>
      <sheetData sheetId="45419" refreshError="1"/>
      <sheetData sheetId="45420" refreshError="1"/>
      <sheetData sheetId="45421" refreshError="1"/>
      <sheetData sheetId="45422" refreshError="1"/>
      <sheetData sheetId="45423" refreshError="1"/>
      <sheetData sheetId="45424" refreshError="1"/>
      <sheetData sheetId="45425" refreshError="1"/>
      <sheetData sheetId="45426" refreshError="1"/>
      <sheetData sheetId="45427" refreshError="1"/>
      <sheetData sheetId="45428" refreshError="1"/>
      <sheetData sheetId="45429" refreshError="1"/>
      <sheetData sheetId="45430" refreshError="1"/>
      <sheetData sheetId="45431" refreshError="1"/>
      <sheetData sheetId="45432" refreshError="1"/>
      <sheetData sheetId="45433" refreshError="1"/>
      <sheetData sheetId="45434" refreshError="1"/>
      <sheetData sheetId="45435" refreshError="1"/>
      <sheetData sheetId="45436" refreshError="1"/>
      <sheetData sheetId="45437" refreshError="1"/>
      <sheetData sheetId="45438" refreshError="1"/>
      <sheetData sheetId="45439" refreshError="1"/>
      <sheetData sheetId="45440" refreshError="1"/>
      <sheetData sheetId="45441" refreshError="1"/>
      <sheetData sheetId="45442" refreshError="1"/>
      <sheetData sheetId="45443" refreshError="1"/>
      <sheetData sheetId="45444" refreshError="1"/>
      <sheetData sheetId="45445" refreshError="1"/>
      <sheetData sheetId="45446" refreshError="1"/>
      <sheetData sheetId="45447" refreshError="1"/>
      <sheetData sheetId="45448" refreshError="1"/>
      <sheetData sheetId="45449" refreshError="1"/>
      <sheetData sheetId="45450" refreshError="1"/>
      <sheetData sheetId="45451" refreshError="1"/>
      <sheetData sheetId="45452" refreshError="1"/>
      <sheetData sheetId="45453" refreshError="1"/>
      <sheetData sheetId="45454" refreshError="1"/>
      <sheetData sheetId="45455" refreshError="1"/>
      <sheetData sheetId="45456" refreshError="1"/>
      <sheetData sheetId="45457" refreshError="1"/>
      <sheetData sheetId="45458" refreshError="1"/>
      <sheetData sheetId="45459" refreshError="1"/>
      <sheetData sheetId="45460" refreshError="1"/>
      <sheetData sheetId="45461" refreshError="1"/>
      <sheetData sheetId="45462" refreshError="1"/>
      <sheetData sheetId="45463" refreshError="1"/>
      <sheetData sheetId="45464" refreshError="1"/>
      <sheetData sheetId="45465" refreshError="1"/>
      <sheetData sheetId="45466" refreshError="1"/>
      <sheetData sheetId="45467" refreshError="1"/>
      <sheetData sheetId="45468" refreshError="1"/>
      <sheetData sheetId="45469" refreshError="1"/>
      <sheetData sheetId="45470" refreshError="1"/>
      <sheetData sheetId="45471" refreshError="1"/>
      <sheetData sheetId="45472" refreshError="1"/>
      <sheetData sheetId="45473" refreshError="1"/>
      <sheetData sheetId="45474" refreshError="1"/>
      <sheetData sheetId="45475" refreshError="1"/>
      <sheetData sheetId="45476" refreshError="1"/>
      <sheetData sheetId="45477" refreshError="1"/>
      <sheetData sheetId="45478" refreshError="1"/>
      <sheetData sheetId="45479" refreshError="1"/>
      <sheetData sheetId="45480" refreshError="1"/>
      <sheetData sheetId="45481" refreshError="1"/>
      <sheetData sheetId="45482" refreshError="1"/>
      <sheetData sheetId="45483" refreshError="1"/>
      <sheetData sheetId="45484" refreshError="1"/>
      <sheetData sheetId="45485" refreshError="1"/>
      <sheetData sheetId="45486" refreshError="1"/>
      <sheetData sheetId="45487" refreshError="1"/>
      <sheetData sheetId="45488" refreshError="1"/>
      <sheetData sheetId="45489" refreshError="1"/>
      <sheetData sheetId="45490" refreshError="1"/>
      <sheetData sheetId="45491" refreshError="1"/>
      <sheetData sheetId="45492" refreshError="1"/>
      <sheetData sheetId="45493" refreshError="1"/>
      <sheetData sheetId="45494" refreshError="1"/>
      <sheetData sheetId="45495" refreshError="1"/>
      <sheetData sheetId="45496" refreshError="1"/>
      <sheetData sheetId="45497" refreshError="1"/>
      <sheetData sheetId="45498" refreshError="1"/>
      <sheetData sheetId="45499" refreshError="1"/>
      <sheetData sheetId="45500" refreshError="1"/>
      <sheetData sheetId="45501" refreshError="1"/>
      <sheetData sheetId="45502" refreshError="1"/>
      <sheetData sheetId="45503" refreshError="1"/>
      <sheetData sheetId="45504" refreshError="1"/>
      <sheetData sheetId="45505" refreshError="1"/>
      <sheetData sheetId="45506" refreshError="1"/>
      <sheetData sheetId="45507" refreshError="1"/>
      <sheetData sheetId="45508" refreshError="1"/>
      <sheetData sheetId="45509" refreshError="1"/>
      <sheetData sheetId="45510" refreshError="1"/>
      <sheetData sheetId="45511" refreshError="1"/>
      <sheetData sheetId="45512" refreshError="1"/>
      <sheetData sheetId="45513" refreshError="1"/>
      <sheetData sheetId="45514" refreshError="1"/>
      <sheetData sheetId="45515" refreshError="1"/>
      <sheetData sheetId="45516" refreshError="1"/>
      <sheetData sheetId="45517" refreshError="1"/>
      <sheetData sheetId="45518" refreshError="1"/>
      <sheetData sheetId="45519" refreshError="1"/>
      <sheetData sheetId="45520" refreshError="1"/>
      <sheetData sheetId="45521" refreshError="1"/>
      <sheetData sheetId="45522" refreshError="1"/>
      <sheetData sheetId="45523" refreshError="1"/>
      <sheetData sheetId="45524" refreshError="1"/>
      <sheetData sheetId="45525" refreshError="1"/>
      <sheetData sheetId="45526" refreshError="1"/>
      <sheetData sheetId="45527" refreshError="1"/>
      <sheetData sheetId="45528" refreshError="1"/>
      <sheetData sheetId="45529" refreshError="1"/>
      <sheetData sheetId="45530" refreshError="1"/>
      <sheetData sheetId="45531" refreshError="1"/>
      <sheetData sheetId="45532" refreshError="1"/>
      <sheetData sheetId="45533" refreshError="1"/>
      <sheetData sheetId="45534" refreshError="1"/>
      <sheetData sheetId="45535" refreshError="1"/>
      <sheetData sheetId="45536" refreshError="1"/>
      <sheetData sheetId="45537" refreshError="1"/>
      <sheetData sheetId="45538" refreshError="1"/>
      <sheetData sheetId="45539" refreshError="1"/>
      <sheetData sheetId="45540" refreshError="1"/>
      <sheetData sheetId="45541" refreshError="1"/>
      <sheetData sheetId="45542" refreshError="1"/>
      <sheetData sheetId="45543" refreshError="1"/>
      <sheetData sheetId="45544" refreshError="1"/>
      <sheetData sheetId="45545" refreshError="1"/>
      <sheetData sheetId="45546" refreshError="1"/>
      <sheetData sheetId="45547" refreshError="1"/>
      <sheetData sheetId="45548" refreshError="1"/>
      <sheetData sheetId="45549" refreshError="1"/>
      <sheetData sheetId="45550" refreshError="1"/>
      <sheetData sheetId="45551" refreshError="1"/>
      <sheetData sheetId="45552" refreshError="1"/>
      <sheetData sheetId="45553" refreshError="1"/>
      <sheetData sheetId="45554" refreshError="1"/>
      <sheetData sheetId="45555" refreshError="1"/>
      <sheetData sheetId="45556" refreshError="1"/>
      <sheetData sheetId="45557" refreshError="1"/>
      <sheetData sheetId="45558" refreshError="1"/>
      <sheetData sheetId="45559" refreshError="1"/>
      <sheetData sheetId="45560" refreshError="1"/>
      <sheetData sheetId="45561" refreshError="1"/>
      <sheetData sheetId="45562" refreshError="1"/>
      <sheetData sheetId="45563" refreshError="1"/>
      <sheetData sheetId="45564" refreshError="1"/>
      <sheetData sheetId="45565" refreshError="1"/>
      <sheetData sheetId="45566" refreshError="1"/>
      <sheetData sheetId="45567" refreshError="1"/>
      <sheetData sheetId="45568" refreshError="1"/>
      <sheetData sheetId="45569" refreshError="1"/>
      <sheetData sheetId="45570" refreshError="1"/>
      <sheetData sheetId="45571" refreshError="1"/>
      <sheetData sheetId="45572" refreshError="1"/>
      <sheetData sheetId="45573" refreshError="1"/>
      <sheetData sheetId="45574" refreshError="1"/>
      <sheetData sheetId="45575" refreshError="1"/>
      <sheetData sheetId="45576" refreshError="1"/>
      <sheetData sheetId="45577" refreshError="1"/>
      <sheetData sheetId="45578" refreshError="1"/>
      <sheetData sheetId="45579" refreshError="1"/>
      <sheetData sheetId="45580" refreshError="1"/>
      <sheetData sheetId="45581" refreshError="1"/>
      <sheetData sheetId="45582" refreshError="1"/>
      <sheetData sheetId="45583" refreshError="1"/>
      <sheetData sheetId="45584" refreshError="1"/>
      <sheetData sheetId="45585" refreshError="1"/>
      <sheetData sheetId="45586" refreshError="1"/>
      <sheetData sheetId="45587" refreshError="1"/>
      <sheetData sheetId="45588" refreshError="1"/>
      <sheetData sheetId="45589" refreshError="1"/>
      <sheetData sheetId="45590" refreshError="1"/>
      <sheetData sheetId="45591" refreshError="1"/>
      <sheetData sheetId="45592" refreshError="1"/>
      <sheetData sheetId="45593" refreshError="1"/>
      <sheetData sheetId="45594" refreshError="1"/>
      <sheetData sheetId="45595" refreshError="1"/>
      <sheetData sheetId="45596" refreshError="1"/>
      <sheetData sheetId="45597" refreshError="1"/>
      <sheetData sheetId="45598" refreshError="1"/>
      <sheetData sheetId="45599" refreshError="1"/>
      <sheetData sheetId="45600" refreshError="1"/>
      <sheetData sheetId="45601" refreshError="1"/>
      <sheetData sheetId="45602" refreshError="1"/>
      <sheetData sheetId="45603" refreshError="1"/>
      <sheetData sheetId="45604" refreshError="1"/>
      <sheetData sheetId="45605" refreshError="1"/>
      <sheetData sheetId="45606" refreshError="1"/>
      <sheetData sheetId="45607" refreshError="1"/>
      <sheetData sheetId="45608" refreshError="1"/>
      <sheetData sheetId="45609" refreshError="1"/>
      <sheetData sheetId="45610" refreshError="1"/>
      <sheetData sheetId="45611" refreshError="1"/>
      <sheetData sheetId="45612" refreshError="1"/>
      <sheetData sheetId="45613" refreshError="1"/>
      <sheetData sheetId="45614" refreshError="1"/>
      <sheetData sheetId="45615" refreshError="1"/>
      <sheetData sheetId="45616" refreshError="1"/>
      <sheetData sheetId="45617" refreshError="1"/>
      <sheetData sheetId="45618" refreshError="1"/>
      <sheetData sheetId="45619" refreshError="1"/>
      <sheetData sheetId="45620" refreshError="1"/>
      <sheetData sheetId="45621" refreshError="1"/>
      <sheetData sheetId="45622" refreshError="1"/>
      <sheetData sheetId="45623" refreshError="1"/>
      <sheetData sheetId="45624" refreshError="1"/>
      <sheetData sheetId="45625" refreshError="1"/>
      <sheetData sheetId="45626" refreshError="1"/>
      <sheetData sheetId="45627" refreshError="1"/>
      <sheetData sheetId="45628" refreshError="1"/>
      <sheetData sheetId="45629" refreshError="1"/>
      <sheetData sheetId="45630" refreshError="1"/>
      <sheetData sheetId="45631" refreshError="1"/>
      <sheetData sheetId="45632" refreshError="1"/>
      <sheetData sheetId="45633" refreshError="1"/>
      <sheetData sheetId="45634" refreshError="1"/>
      <sheetData sheetId="45635" refreshError="1"/>
      <sheetData sheetId="45636" refreshError="1"/>
      <sheetData sheetId="45637" refreshError="1"/>
      <sheetData sheetId="45638" refreshError="1"/>
      <sheetData sheetId="45639" refreshError="1"/>
      <sheetData sheetId="45640" refreshError="1"/>
      <sheetData sheetId="45641" refreshError="1"/>
      <sheetData sheetId="45642" refreshError="1"/>
      <sheetData sheetId="45643" refreshError="1"/>
      <sheetData sheetId="45644" refreshError="1"/>
      <sheetData sheetId="45645" refreshError="1"/>
      <sheetData sheetId="45646" refreshError="1"/>
      <sheetData sheetId="45647" refreshError="1"/>
      <sheetData sheetId="45648" refreshError="1"/>
      <sheetData sheetId="45649" refreshError="1"/>
      <sheetData sheetId="45650" refreshError="1"/>
      <sheetData sheetId="45651" refreshError="1"/>
      <sheetData sheetId="45652" refreshError="1"/>
      <sheetData sheetId="45653" refreshError="1"/>
      <sheetData sheetId="45654" refreshError="1"/>
      <sheetData sheetId="45655" refreshError="1"/>
      <sheetData sheetId="45656" refreshError="1"/>
      <sheetData sheetId="45657" refreshError="1"/>
      <sheetData sheetId="45658" refreshError="1"/>
      <sheetData sheetId="45659" refreshError="1"/>
      <sheetData sheetId="45660" refreshError="1"/>
      <sheetData sheetId="45661" refreshError="1"/>
      <sheetData sheetId="45662" refreshError="1"/>
      <sheetData sheetId="45663" refreshError="1"/>
      <sheetData sheetId="45664" refreshError="1"/>
      <sheetData sheetId="45665" refreshError="1"/>
      <sheetData sheetId="45666" refreshError="1"/>
      <sheetData sheetId="45667" refreshError="1"/>
      <sheetData sheetId="45668" refreshError="1"/>
      <sheetData sheetId="45669" refreshError="1"/>
      <sheetData sheetId="45670" refreshError="1"/>
      <sheetData sheetId="45671" refreshError="1"/>
      <sheetData sheetId="45672" refreshError="1"/>
      <sheetData sheetId="45673" refreshError="1"/>
      <sheetData sheetId="45674" refreshError="1"/>
      <sheetData sheetId="45675" refreshError="1"/>
      <sheetData sheetId="45676" refreshError="1"/>
      <sheetData sheetId="45677" refreshError="1"/>
      <sheetData sheetId="45678" refreshError="1"/>
      <sheetData sheetId="45679" refreshError="1"/>
      <sheetData sheetId="45680" refreshError="1"/>
      <sheetData sheetId="45681" refreshError="1"/>
      <sheetData sheetId="45682" refreshError="1"/>
      <sheetData sheetId="45683" refreshError="1"/>
      <sheetData sheetId="45684" refreshError="1"/>
      <sheetData sheetId="45685" refreshError="1"/>
      <sheetData sheetId="45686" refreshError="1"/>
      <sheetData sheetId="45687" refreshError="1"/>
      <sheetData sheetId="45688" refreshError="1"/>
      <sheetData sheetId="45689" refreshError="1"/>
      <sheetData sheetId="45690" refreshError="1"/>
      <sheetData sheetId="45691" refreshError="1"/>
      <sheetData sheetId="45692" refreshError="1"/>
      <sheetData sheetId="45693" refreshError="1"/>
      <sheetData sheetId="45694" refreshError="1"/>
      <sheetData sheetId="45695" refreshError="1"/>
      <sheetData sheetId="45696" refreshError="1"/>
      <sheetData sheetId="45697" refreshError="1"/>
      <sheetData sheetId="45698" refreshError="1"/>
      <sheetData sheetId="45699" refreshError="1"/>
      <sheetData sheetId="45700" refreshError="1"/>
      <sheetData sheetId="45701" refreshError="1"/>
      <sheetData sheetId="45702" refreshError="1"/>
      <sheetData sheetId="45703" refreshError="1"/>
      <sheetData sheetId="45704" refreshError="1"/>
      <sheetData sheetId="45705" refreshError="1"/>
      <sheetData sheetId="45706" refreshError="1"/>
      <sheetData sheetId="45707" refreshError="1"/>
      <sheetData sheetId="45708" refreshError="1"/>
      <sheetData sheetId="45709" refreshError="1"/>
      <sheetData sheetId="45710" refreshError="1"/>
      <sheetData sheetId="45711" refreshError="1"/>
      <sheetData sheetId="45712" refreshError="1"/>
      <sheetData sheetId="45713" refreshError="1"/>
      <sheetData sheetId="45714" refreshError="1"/>
      <sheetData sheetId="45715" refreshError="1"/>
      <sheetData sheetId="45716" refreshError="1"/>
      <sheetData sheetId="45717" refreshError="1"/>
      <sheetData sheetId="45718" refreshError="1"/>
      <sheetData sheetId="45719" refreshError="1"/>
      <sheetData sheetId="45720" refreshError="1"/>
      <sheetData sheetId="45721" refreshError="1"/>
      <sheetData sheetId="45722" refreshError="1"/>
      <sheetData sheetId="45723" refreshError="1"/>
      <sheetData sheetId="45724" refreshError="1"/>
      <sheetData sheetId="45725" refreshError="1"/>
      <sheetData sheetId="45726" refreshError="1"/>
      <sheetData sheetId="45727" refreshError="1"/>
      <sheetData sheetId="45728" refreshError="1"/>
      <sheetData sheetId="45729" refreshError="1"/>
      <sheetData sheetId="45730" refreshError="1"/>
      <sheetData sheetId="45731" refreshError="1"/>
      <sheetData sheetId="45732" refreshError="1"/>
      <sheetData sheetId="45733" refreshError="1"/>
      <sheetData sheetId="45734" refreshError="1"/>
      <sheetData sheetId="45735" refreshError="1"/>
      <sheetData sheetId="45736" refreshError="1"/>
      <sheetData sheetId="45737" refreshError="1"/>
      <sheetData sheetId="45738" refreshError="1"/>
      <sheetData sheetId="45739" refreshError="1"/>
      <sheetData sheetId="45740" refreshError="1"/>
      <sheetData sheetId="45741" refreshError="1"/>
      <sheetData sheetId="45742" refreshError="1"/>
      <sheetData sheetId="45743" refreshError="1"/>
      <sheetData sheetId="45744" refreshError="1"/>
      <sheetData sheetId="45745" refreshError="1"/>
      <sheetData sheetId="45746" refreshError="1"/>
      <sheetData sheetId="45747" refreshError="1"/>
      <sheetData sheetId="45748" refreshError="1"/>
      <sheetData sheetId="45749" refreshError="1"/>
      <sheetData sheetId="45750" refreshError="1"/>
      <sheetData sheetId="45751" refreshError="1"/>
      <sheetData sheetId="45752" refreshError="1"/>
      <sheetData sheetId="45753" refreshError="1"/>
      <sheetData sheetId="45754" refreshError="1"/>
      <sheetData sheetId="45755" refreshError="1"/>
      <sheetData sheetId="45756" refreshError="1"/>
      <sheetData sheetId="45757" refreshError="1"/>
      <sheetData sheetId="45758" refreshError="1"/>
      <sheetData sheetId="45759" refreshError="1"/>
      <sheetData sheetId="45760" refreshError="1"/>
      <sheetData sheetId="45761" refreshError="1"/>
      <sheetData sheetId="45762" refreshError="1"/>
      <sheetData sheetId="45763" refreshError="1"/>
      <sheetData sheetId="45764" refreshError="1"/>
      <sheetData sheetId="45765" refreshError="1"/>
      <sheetData sheetId="45766" refreshError="1"/>
      <sheetData sheetId="45767" refreshError="1"/>
      <sheetData sheetId="45768" refreshError="1"/>
      <sheetData sheetId="45769" refreshError="1"/>
      <sheetData sheetId="45770" refreshError="1"/>
      <sheetData sheetId="45771" refreshError="1"/>
      <sheetData sheetId="45772" refreshError="1"/>
      <sheetData sheetId="45773" refreshError="1"/>
      <sheetData sheetId="45774" refreshError="1"/>
      <sheetData sheetId="45775" refreshError="1"/>
      <sheetData sheetId="45776" refreshError="1"/>
      <sheetData sheetId="45777" refreshError="1"/>
      <sheetData sheetId="45778" refreshError="1"/>
      <sheetData sheetId="45779" refreshError="1"/>
      <sheetData sheetId="45780" refreshError="1"/>
      <sheetData sheetId="45781" refreshError="1"/>
      <sheetData sheetId="45782" refreshError="1"/>
      <sheetData sheetId="45783" refreshError="1"/>
      <sheetData sheetId="45784" refreshError="1"/>
      <sheetData sheetId="45785" refreshError="1"/>
      <sheetData sheetId="45786" refreshError="1"/>
      <sheetData sheetId="45787" refreshError="1"/>
      <sheetData sheetId="45788" refreshError="1"/>
      <sheetData sheetId="45789" refreshError="1"/>
      <sheetData sheetId="45790" refreshError="1"/>
      <sheetData sheetId="45791" refreshError="1"/>
      <sheetData sheetId="45792" refreshError="1"/>
      <sheetData sheetId="45793" refreshError="1"/>
      <sheetData sheetId="45794" refreshError="1"/>
      <sheetData sheetId="45795" refreshError="1"/>
      <sheetData sheetId="45796" refreshError="1"/>
      <sheetData sheetId="45797" refreshError="1"/>
      <sheetData sheetId="45798" refreshError="1"/>
      <sheetData sheetId="45799" refreshError="1"/>
      <sheetData sheetId="45800" refreshError="1"/>
      <sheetData sheetId="45801" refreshError="1"/>
      <sheetData sheetId="45802" refreshError="1"/>
      <sheetData sheetId="45803" refreshError="1"/>
      <sheetData sheetId="45804" refreshError="1"/>
      <sheetData sheetId="45805" refreshError="1"/>
      <sheetData sheetId="45806" refreshError="1"/>
      <sheetData sheetId="45807" refreshError="1"/>
      <sheetData sheetId="45808" refreshError="1"/>
      <sheetData sheetId="45809" refreshError="1"/>
      <sheetData sheetId="45810" refreshError="1"/>
      <sheetData sheetId="45811" refreshError="1"/>
      <sheetData sheetId="45812" refreshError="1"/>
      <sheetData sheetId="45813" refreshError="1"/>
      <sheetData sheetId="45814" refreshError="1"/>
      <sheetData sheetId="45815" refreshError="1"/>
      <sheetData sheetId="45816" refreshError="1"/>
      <sheetData sheetId="45817" refreshError="1"/>
      <sheetData sheetId="45818" refreshError="1"/>
      <sheetData sheetId="45819" refreshError="1"/>
      <sheetData sheetId="45820" refreshError="1"/>
      <sheetData sheetId="45821" refreshError="1"/>
      <sheetData sheetId="45822" refreshError="1"/>
      <sheetData sheetId="45823" refreshError="1"/>
      <sheetData sheetId="45824" refreshError="1"/>
      <sheetData sheetId="45825" refreshError="1"/>
      <sheetData sheetId="45826" refreshError="1"/>
      <sheetData sheetId="45827" refreshError="1"/>
      <sheetData sheetId="45828" refreshError="1"/>
      <sheetData sheetId="45829" refreshError="1"/>
      <sheetData sheetId="45830" refreshError="1"/>
      <sheetData sheetId="45831" refreshError="1"/>
      <sheetData sheetId="45832" refreshError="1"/>
      <sheetData sheetId="45833" refreshError="1"/>
      <sheetData sheetId="45834" refreshError="1"/>
      <sheetData sheetId="45835" refreshError="1"/>
      <sheetData sheetId="45836" refreshError="1"/>
      <sheetData sheetId="45837" refreshError="1"/>
      <sheetData sheetId="45838" refreshError="1"/>
      <sheetData sheetId="45839" refreshError="1"/>
      <sheetData sheetId="45840" refreshError="1"/>
      <sheetData sheetId="45841" refreshError="1"/>
      <sheetData sheetId="45842" refreshError="1"/>
      <sheetData sheetId="45843" refreshError="1"/>
      <sheetData sheetId="45844" refreshError="1"/>
      <sheetData sheetId="45845" refreshError="1"/>
      <sheetData sheetId="45846" refreshError="1"/>
      <sheetData sheetId="45847" refreshError="1"/>
      <sheetData sheetId="45848" refreshError="1"/>
      <sheetData sheetId="45849" refreshError="1"/>
      <sheetData sheetId="45850" refreshError="1"/>
      <sheetData sheetId="45851" refreshError="1"/>
      <sheetData sheetId="45852" refreshError="1"/>
      <sheetData sheetId="45853" refreshError="1"/>
      <sheetData sheetId="45854" refreshError="1"/>
      <sheetData sheetId="45855" refreshError="1"/>
      <sheetData sheetId="45856" refreshError="1"/>
      <sheetData sheetId="45857" refreshError="1"/>
      <sheetData sheetId="45858" refreshError="1"/>
      <sheetData sheetId="45859" refreshError="1"/>
      <sheetData sheetId="45860" refreshError="1"/>
      <sheetData sheetId="45861" refreshError="1"/>
      <sheetData sheetId="45862" refreshError="1"/>
      <sheetData sheetId="45863" refreshError="1"/>
      <sheetData sheetId="45864" refreshError="1"/>
      <sheetData sheetId="45865" refreshError="1"/>
      <sheetData sheetId="45866" refreshError="1"/>
      <sheetData sheetId="45867" refreshError="1"/>
      <sheetData sheetId="45868" refreshError="1"/>
      <sheetData sheetId="45869" refreshError="1"/>
      <sheetData sheetId="45870" refreshError="1"/>
      <sheetData sheetId="45871" refreshError="1"/>
      <sheetData sheetId="45872" refreshError="1"/>
      <sheetData sheetId="45873" refreshError="1"/>
      <sheetData sheetId="45874" refreshError="1"/>
      <sheetData sheetId="45875" refreshError="1"/>
      <sheetData sheetId="45876" refreshError="1"/>
      <sheetData sheetId="45877" refreshError="1"/>
      <sheetData sheetId="45878" refreshError="1"/>
      <sheetData sheetId="45879" refreshError="1"/>
      <sheetData sheetId="45880" refreshError="1"/>
      <sheetData sheetId="45881" refreshError="1"/>
      <sheetData sheetId="45882" refreshError="1"/>
      <sheetData sheetId="45883" refreshError="1"/>
      <sheetData sheetId="45884" refreshError="1"/>
      <sheetData sheetId="45885" refreshError="1"/>
      <sheetData sheetId="45886" refreshError="1"/>
      <sheetData sheetId="45887" refreshError="1"/>
      <sheetData sheetId="45888" refreshError="1"/>
      <sheetData sheetId="45889" refreshError="1"/>
      <sheetData sheetId="45890" refreshError="1"/>
      <sheetData sheetId="45891" refreshError="1"/>
      <sheetData sheetId="45892" refreshError="1"/>
      <sheetData sheetId="45893" refreshError="1"/>
      <sheetData sheetId="45894" refreshError="1"/>
      <sheetData sheetId="45895" refreshError="1"/>
      <sheetData sheetId="45896" refreshError="1"/>
      <sheetData sheetId="45897" refreshError="1"/>
      <sheetData sheetId="45898" refreshError="1"/>
      <sheetData sheetId="45899" refreshError="1"/>
      <sheetData sheetId="45900" refreshError="1"/>
      <sheetData sheetId="45901" refreshError="1"/>
      <sheetData sheetId="45902" refreshError="1"/>
      <sheetData sheetId="45903" refreshError="1"/>
      <sheetData sheetId="45904" refreshError="1"/>
      <sheetData sheetId="45905" refreshError="1"/>
      <sheetData sheetId="45906" refreshError="1"/>
      <sheetData sheetId="45907" refreshError="1"/>
      <sheetData sheetId="45908" refreshError="1"/>
      <sheetData sheetId="45909" refreshError="1"/>
      <sheetData sheetId="45910" refreshError="1"/>
      <sheetData sheetId="45911" refreshError="1"/>
      <sheetData sheetId="45912" refreshError="1"/>
      <sheetData sheetId="45913" refreshError="1"/>
      <sheetData sheetId="45914" refreshError="1"/>
      <sheetData sheetId="45915" refreshError="1"/>
      <sheetData sheetId="45916" refreshError="1"/>
      <sheetData sheetId="45917" refreshError="1"/>
      <sheetData sheetId="45918" refreshError="1"/>
      <sheetData sheetId="45919" refreshError="1"/>
      <sheetData sheetId="45920" refreshError="1"/>
      <sheetData sheetId="45921" refreshError="1"/>
      <sheetData sheetId="45922" refreshError="1"/>
      <sheetData sheetId="45923" refreshError="1"/>
      <sheetData sheetId="45924" refreshError="1"/>
      <sheetData sheetId="45925" refreshError="1"/>
      <sheetData sheetId="45926" refreshError="1"/>
      <sheetData sheetId="45927" refreshError="1"/>
      <sheetData sheetId="45928" refreshError="1"/>
      <sheetData sheetId="45929" refreshError="1"/>
      <sheetData sheetId="45930" refreshError="1"/>
      <sheetData sheetId="45931" refreshError="1"/>
      <sheetData sheetId="45932" refreshError="1"/>
      <sheetData sheetId="45933" refreshError="1"/>
      <sheetData sheetId="45934" refreshError="1"/>
      <sheetData sheetId="45935" refreshError="1"/>
      <sheetData sheetId="45936" refreshError="1"/>
      <sheetData sheetId="45937" refreshError="1"/>
      <sheetData sheetId="45938" refreshError="1"/>
      <sheetData sheetId="45939" refreshError="1"/>
      <sheetData sheetId="45940" refreshError="1"/>
      <sheetData sheetId="45941" refreshError="1"/>
      <sheetData sheetId="45942" refreshError="1"/>
      <sheetData sheetId="45943" refreshError="1"/>
      <sheetData sheetId="45944" refreshError="1"/>
      <sheetData sheetId="45945" refreshError="1"/>
      <sheetData sheetId="45946" refreshError="1"/>
      <sheetData sheetId="45947" refreshError="1"/>
      <sheetData sheetId="45948" refreshError="1"/>
      <sheetData sheetId="45949" refreshError="1"/>
      <sheetData sheetId="45950" refreshError="1"/>
      <sheetData sheetId="45951" refreshError="1"/>
      <sheetData sheetId="45952" refreshError="1"/>
      <sheetData sheetId="45953" refreshError="1"/>
      <sheetData sheetId="45954" refreshError="1"/>
      <sheetData sheetId="45955" refreshError="1"/>
      <sheetData sheetId="45956" refreshError="1"/>
      <sheetData sheetId="45957" refreshError="1"/>
      <sheetData sheetId="45958" refreshError="1"/>
      <sheetData sheetId="45959" refreshError="1"/>
      <sheetData sheetId="45960" refreshError="1"/>
      <sheetData sheetId="45961" refreshError="1"/>
      <sheetData sheetId="45962" refreshError="1"/>
      <sheetData sheetId="45963" refreshError="1"/>
      <sheetData sheetId="45964" refreshError="1"/>
      <sheetData sheetId="45965" refreshError="1"/>
      <sheetData sheetId="45966" refreshError="1"/>
      <sheetData sheetId="45967" refreshError="1"/>
      <sheetData sheetId="45968" refreshError="1"/>
      <sheetData sheetId="45969" refreshError="1"/>
      <sheetData sheetId="45970" refreshError="1"/>
      <sheetData sheetId="45971" refreshError="1"/>
      <sheetData sheetId="45972" refreshError="1"/>
      <sheetData sheetId="45973" refreshError="1"/>
      <sheetData sheetId="45974" refreshError="1"/>
      <sheetData sheetId="45975" refreshError="1"/>
      <sheetData sheetId="45976" refreshError="1"/>
      <sheetData sheetId="45977" refreshError="1"/>
      <sheetData sheetId="45978" refreshError="1"/>
      <sheetData sheetId="45979" refreshError="1"/>
      <sheetData sheetId="45980" refreshError="1"/>
      <sheetData sheetId="45981" refreshError="1"/>
      <sheetData sheetId="45982" refreshError="1"/>
      <sheetData sheetId="45983" refreshError="1"/>
      <sheetData sheetId="45984" refreshError="1"/>
      <sheetData sheetId="45985" refreshError="1"/>
      <sheetData sheetId="45986" refreshError="1"/>
      <sheetData sheetId="45987" refreshError="1"/>
      <sheetData sheetId="45988" refreshError="1"/>
      <sheetData sheetId="45989" refreshError="1"/>
      <sheetData sheetId="45990" refreshError="1"/>
      <sheetData sheetId="45991" refreshError="1"/>
      <sheetData sheetId="45992" refreshError="1"/>
      <sheetData sheetId="45993" refreshError="1"/>
      <sheetData sheetId="45994" refreshError="1"/>
      <sheetData sheetId="45995" refreshError="1"/>
      <sheetData sheetId="45996" refreshError="1"/>
      <sheetData sheetId="45997" refreshError="1"/>
      <sheetData sheetId="45998" refreshError="1"/>
      <sheetData sheetId="45999" refreshError="1"/>
      <sheetData sheetId="46000" refreshError="1"/>
      <sheetData sheetId="46001" refreshError="1"/>
      <sheetData sheetId="46002" refreshError="1"/>
      <sheetData sheetId="46003" refreshError="1"/>
      <sheetData sheetId="46004" refreshError="1"/>
      <sheetData sheetId="46005" refreshError="1"/>
      <sheetData sheetId="46006" refreshError="1"/>
      <sheetData sheetId="46007" refreshError="1"/>
      <sheetData sheetId="46008" refreshError="1"/>
      <sheetData sheetId="46009" refreshError="1"/>
      <sheetData sheetId="46010" refreshError="1"/>
      <sheetData sheetId="46011" refreshError="1"/>
      <sheetData sheetId="46012" refreshError="1"/>
      <sheetData sheetId="46013" refreshError="1"/>
      <sheetData sheetId="46014" refreshError="1"/>
      <sheetData sheetId="46015" refreshError="1"/>
      <sheetData sheetId="46016" refreshError="1"/>
      <sheetData sheetId="46017" refreshError="1"/>
      <sheetData sheetId="46018" refreshError="1"/>
      <sheetData sheetId="46019" refreshError="1"/>
      <sheetData sheetId="46020" refreshError="1"/>
      <sheetData sheetId="46021" refreshError="1"/>
      <sheetData sheetId="46022" refreshError="1"/>
      <sheetData sheetId="46023" refreshError="1"/>
      <sheetData sheetId="46024" refreshError="1"/>
      <sheetData sheetId="46025" refreshError="1"/>
      <sheetData sheetId="46026" refreshError="1"/>
      <sheetData sheetId="46027" refreshError="1"/>
      <sheetData sheetId="46028" refreshError="1"/>
      <sheetData sheetId="46029" refreshError="1"/>
      <sheetData sheetId="46030" refreshError="1"/>
      <sheetData sheetId="46031" refreshError="1"/>
      <sheetData sheetId="46032" refreshError="1"/>
      <sheetData sheetId="46033" refreshError="1"/>
      <sheetData sheetId="46034" refreshError="1"/>
      <sheetData sheetId="46035" refreshError="1"/>
      <sheetData sheetId="46036" refreshError="1"/>
      <sheetData sheetId="46037" refreshError="1"/>
      <sheetData sheetId="46038" refreshError="1"/>
      <sheetData sheetId="46039" refreshError="1"/>
      <sheetData sheetId="46040" refreshError="1"/>
      <sheetData sheetId="46041" refreshError="1"/>
      <sheetData sheetId="46042" refreshError="1"/>
      <sheetData sheetId="46043" refreshError="1"/>
      <sheetData sheetId="46044" refreshError="1"/>
      <sheetData sheetId="46045" refreshError="1"/>
      <sheetData sheetId="46046" refreshError="1"/>
      <sheetData sheetId="46047" refreshError="1"/>
      <sheetData sheetId="46048" refreshError="1"/>
      <sheetData sheetId="46049" refreshError="1"/>
      <sheetData sheetId="46050" refreshError="1"/>
      <sheetData sheetId="46051" refreshError="1"/>
      <sheetData sheetId="46052" refreshError="1"/>
      <sheetData sheetId="46053" refreshError="1"/>
      <sheetData sheetId="46054" refreshError="1"/>
      <sheetData sheetId="46055" refreshError="1"/>
      <sheetData sheetId="46056" refreshError="1"/>
      <sheetData sheetId="46057" refreshError="1"/>
      <sheetData sheetId="46058" refreshError="1"/>
      <sheetData sheetId="46059" refreshError="1"/>
      <sheetData sheetId="46060" refreshError="1"/>
      <sheetData sheetId="46061" refreshError="1"/>
      <sheetData sheetId="46062" refreshError="1"/>
      <sheetData sheetId="46063" refreshError="1"/>
      <sheetData sheetId="46064" refreshError="1"/>
      <sheetData sheetId="46065" refreshError="1"/>
      <sheetData sheetId="46066" refreshError="1"/>
      <sheetData sheetId="46067" refreshError="1"/>
      <sheetData sheetId="46068" refreshError="1"/>
      <sheetData sheetId="46069" refreshError="1"/>
      <sheetData sheetId="46070" refreshError="1"/>
      <sheetData sheetId="46071" refreshError="1"/>
      <sheetData sheetId="46072" refreshError="1"/>
      <sheetData sheetId="46073" refreshError="1"/>
      <sheetData sheetId="46074" refreshError="1"/>
      <sheetData sheetId="46075" refreshError="1"/>
      <sheetData sheetId="46076" refreshError="1"/>
      <sheetData sheetId="46077" refreshError="1"/>
      <sheetData sheetId="46078" refreshError="1"/>
      <sheetData sheetId="46079" refreshError="1"/>
      <sheetData sheetId="46080" refreshError="1"/>
      <sheetData sheetId="46081" refreshError="1"/>
      <sheetData sheetId="46082" refreshError="1"/>
      <sheetData sheetId="46083" refreshError="1"/>
      <sheetData sheetId="46084" refreshError="1"/>
      <sheetData sheetId="46085" refreshError="1"/>
      <sheetData sheetId="46086" refreshError="1"/>
      <sheetData sheetId="46087" refreshError="1"/>
      <sheetData sheetId="46088" refreshError="1"/>
      <sheetData sheetId="46089" refreshError="1"/>
      <sheetData sheetId="46090" refreshError="1"/>
      <sheetData sheetId="46091" refreshError="1"/>
      <sheetData sheetId="46092" refreshError="1"/>
      <sheetData sheetId="46093" refreshError="1"/>
      <sheetData sheetId="46094" refreshError="1"/>
      <sheetData sheetId="46095" refreshError="1"/>
      <sheetData sheetId="46096" refreshError="1"/>
      <sheetData sheetId="46097" refreshError="1"/>
      <sheetData sheetId="46098" refreshError="1"/>
      <sheetData sheetId="46099" refreshError="1"/>
      <sheetData sheetId="46100" refreshError="1"/>
      <sheetData sheetId="46101" refreshError="1"/>
      <sheetData sheetId="46102" refreshError="1"/>
      <sheetData sheetId="46103" refreshError="1"/>
      <sheetData sheetId="46104" refreshError="1"/>
      <sheetData sheetId="46105" refreshError="1"/>
      <sheetData sheetId="46106" refreshError="1"/>
      <sheetData sheetId="46107" refreshError="1"/>
      <sheetData sheetId="46108" refreshError="1"/>
      <sheetData sheetId="46109" refreshError="1"/>
      <sheetData sheetId="46110" refreshError="1"/>
      <sheetData sheetId="46111" refreshError="1"/>
      <sheetData sheetId="46112" refreshError="1"/>
      <sheetData sheetId="46113" refreshError="1"/>
      <sheetData sheetId="46114" refreshError="1"/>
      <sheetData sheetId="46115" refreshError="1"/>
      <sheetData sheetId="46116" refreshError="1"/>
      <sheetData sheetId="46117" refreshError="1"/>
      <sheetData sheetId="46118" refreshError="1"/>
      <sheetData sheetId="46119" refreshError="1"/>
      <sheetData sheetId="46120" refreshError="1"/>
      <sheetData sheetId="46121" refreshError="1"/>
      <sheetData sheetId="46122" refreshError="1"/>
      <sheetData sheetId="46123" refreshError="1"/>
      <sheetData sheetId="46124" refreshError="1"/>
      <sheetData sheetId="46125" refreshError="1"/>
      <sheetData sheetId="46126" refreshError="1"/>
      <sheetData sheetId="46127" refreshError="1"/>
      <sheetData sheetId="46128" refreshError="1"/>
      <sheetData sheetId="46129" refreshError="1"/>
      <sheetData sheetId="46130" refreshError="1"/>
      <sheetData sheetId="46131" refreshError="1"/>
      <sheetData sheetId="46132" refreshError="1"/>
      <sheetData sheetId="46133" refreshError="1"/>
      <sheetData sheetId="46134" refreshError="1"/>
      <sheetData sheetId="46135" refreshError="1"/>
      <sheetData sheetId="46136" refreshError="1"/>
      <sheetData sheetId="46137" refreshError="1"/>
      <sheetData sheetId="46138" refreshError="1"/>
      <sheetData sheetId="46139" refreshError="1"/>
      <sheetData sheetId="46140" refreshError="1"/>
      <sheetData sheetId="46141" refreshError="1"/>
      <sheetData sheetId="46142" refreshError="1"/>
      <sheetData sheetId="46143" refreshError="1"/>
      <sheetData sheetId="46144" refreshError="1"/>
      <sheetData sheetId="46145" refreshError="1"/>
      <sheetData sheetId="46146" refreshError="1"/>
      <sheetData sheetId="46147" refreshError="1"/>
      <sheetData sheetId="46148" refreshError="1"/>
      <sheetData sheetId="46149" refreshError="1"/>
      <sheetData sheetId="46150" refreshError="1"/>
      <sheetData sheetId="46151" refreshError="1"/>
      <sheetData sheetId="46152" refreshError="1"/>
      <sheetData sheetId="46153" refreshError="1"/>
      <sheetData sheetId="46154" refreshError="1"/>
      <sheetData sheetId="46155" refreshError="1"/>
      <sheetData sheetId="46156" refreshError="1"/>
      <sheetData sheetId="46157" refreshError="1"/>
      <sheetData sheetId="46158" refreshError="1"/>
      <sheetData sheetId="46159" refreshError="1"/>
      <sheetData sheetId="46160" refreshError="1"/>
      <sheetData sheetId="46161" refreshError="1"/>
      <sheetData sheetId="46162" refreshError="1"/>
      <sheetData sheetId="46163" refreshError="1"/>
      <sheetData sheetId="46164" refreshError="1"/>
      <sheetData sheetId="46165" refreshError="1"/>
      <sheetData sheetId="46166" refreshError="1"/>
      <sheetData sheetId="46167" refreshError="1"/>
      <sheetData sheetId="46168" refreshError="1"/>
      <sheetData sheetId="46169" refreshError="1"/>
      <sheetData sheetId="46170" refreshError="1"/>
      <sheetData sheetId="46171" refreshError="1"/>
      <sheetData sheetId="46172" refreshError="1"/>
      <sheetData sheetId="46173" refreshError="1"/>
      <sheetData sheetId="46174" refreshError="1"/>
      <sheetData sheetId="46175" refreshError="1"/>
      <sheetData sheetId="46176" refreshError="1"/>
      <sheetData sheetId="46177" refreshError="1"/>
      <sheetData sheetId="46178" refreshError="1"/>
      <sheetData sheetId="46179" refreshError="1"/>
      <sheetData sheetId="46180" refreshError="1"/>
      <sheetData sheetId="46181" refreshError="1"/>
      <sheetData sheetId="46182" refreshError="1"/>
      <sheetData sheetId="46183" refreshError="1"/>
      <sheetData sheetId="46184" refreshError="1"/>
      <sheetData sheetId="46185" refreshError="1"/>
      <sheetData sheetId="46186" refreshError="1"/>
      <sheetData sheetId="46187" refreshError="1"/>
      <sheetData sheetId="46188" refreshError="1"/>
      <sheetData sheetId="46189" refreshError="1"/>
      <sheetData sheetId="46190" refreshError="1"/>
      <sheetData sheetId="46191" refreshError="1"/>
      <sheetData sheetId="46192" refreshError="1"/>
      <sheetData sheetId="46193" refreshError="1"/>
      <sheetData sheetId="46194" refreshError="1"/>
      <sheetData sheetId="46195" refreshError="1"/>
      <sheetData sheetId="46196" refreshError="1"/>
      <sheetData sheetId="46197" refreshError="1"/>
      <sheetData sheetId="46198" refreshError="1"/>
      <sheetData sheetId="46199" refreshError="1"/>
      <sheetData sheetId="46200" refreshError="1"/>
      <sheetData sheetId="46201" refreshError="1"/>
      <sheetData sheetId="46202" refreshError="1"/>
      <sheetData sheetId="46203" refreshError="1"/>
      <sheetData sheetId="46204" refreshError="1"/>
      <sheetData sheetId="46205" refreshError="1"/>
      <sheetData sheetId="46206" refreshError="1"/>
      <sheetData sheetId="46207" refreshError="1"/>
      <sheetData sheetId="46208" refreshError="1"/>
      <sheetData sheetId="46209" refreshError="1"/>
      <sheetData sheetId="46210" refreshError="1"/>
      <sheetData sheetId="46211" refreshError="1"/>
      <sheetData sheetId="46212" refreshError="1"/>
      <sheetData sheetId="46213" refreshError="1"/>
      <sheetData sheetId="46214" refreshError="1"/>
      <sheetData sheetId="46215" refreshError="1"/>
      <sheetData sheetId="46216" refreshError="1"/>
      <sheetData sheetId="46217" refreshError="1"/>
      <sheetData sheetId="46218" refreshError="1"/>
      <sheetData sheetId="46219" refreshError="1"/>
      <sheetData sheetId="46220" refreshError="1"/>
      <sheetData sheetId="46221" refreshError="1"/>
      <sheetData sheetId="46222" refreshError="1"/>
      <sheetData sheetId="46223" refreshError="1"/>
      <sheetData sheetId="46224" refreshError="1"/>
      <sheetData sheetId="46225" refreshError="1"/>
      <sheetData sheetId="46226" refreshError="1"/>
      <sheetData sheetId="46227" refreshError="1"/>
      <sheetData sheetId="46228" refreshError="1"/>
      <sheetData sheetId="46229" refreshError="1"/>
      <sheetData sheetId="46230" refreshError="1"/>
      <sheetData sheetId="46231" refreshError="1"/>
      <sheetData sheetId="46232" refreshError="1"/>
      <sheetData sheetId="46233" refreshError="1"/>
      <sheetData sheetId="46234" refreshError="1"/>
      <sheetData sheetId="46235" refreshError="1"/>
      <sheetData sheetId="46236" refreshError="1"/>
      <sheetData sheetId="46237" refreshError="1"/>
      <sheetData sheetId="46238" refreshError="1"/>
      <sheetData sheetId="46239" refreshError="1"/>
      <sheetData sheetId="46240" refreshError="1"/>
      <sheetData sheetId="46241" refreshError="1"/>
      <sheetData sheetId="46242" refreshError="1"/>
      <sheetData sheetId="46243" refreshError="1"/>
      <sheetData sheetId="46244" refreshError="1"/>
      <sheetData sheetId="46245" refreshError="1"/>
      <sheetData sheetId="46246" refreshError="1"/>
      <sheetData sheetId="46247" refreshError="1"/>
      <sheetData sheetId="46248" refreshError="1"/>
      <sheetData sheetId="46249" refreshError="1"/>
      <sheetData sheetId="46250" refreshError="1"/>
      <sheetData sheetId="46251" refreshError="1"/>
      <sheetData sheetId="46252" refreshError="1"/>
      <sheetData sheetId="46253" refreshError="1"/>
      <sheetData sheetId="46254" refreshError="1"/>
      <sheetData sheetId="46255" refreshError="1"/>
      <sheetData sheetId="46256" refreshError="1"/>
      <sheetData sheetId="46257" refreshError="1"/>
      <sheetData sheetId="46258" refreshError="1"/>
      <sheetData sheetId="46259" refreshError="1"/>
      <sheetData sheetId="46260" refreshError="1"/>
      <sheetData sheetId="46261" refreshError="1"/>
      <sheetData sheetId="46262" refreshError="1"/>
      <sheetData sheetId="46263" refreshError="1"/>
      <sheetData sheetId="46264" refreshError="1"/>
      <sheetData sheetId="46265" refreshError="1"/>
      <sheetData sheetId="46266" refreshError="1"/>
      <sheetData sheetId="46267" refreshError="1"/>
      <sheetData sheetId="46268" refreshError="1"/>
      <sheetData sheetId="46269" refreshError="1"/>
      <sheetData sheetId="46270" refreshError="1"/>
      <sheetData sheetId="46271" refreshError="1"/>
      <sheetData sheetId="46272" refreshError="1"/>
      <sheetData sheetId="46273" refreshError="1"/>
      <sheetData sheetId="46274" refreshError="1"/>
      <sheetData sheetId="46275" refreshError="1"/>
      <sheetData sheetId="46276" refreshError="1"/>
      <sheetData sheetId="46277" refreshError="1"/>
      <sheetData sheetId="46278" refreshError="1"/>
      <sheetData sheetId="46279" refreshError="1"/>
      <sheetData sheetId="46280" refreshError="1"/>
      <sheetData sheetId="46281" refreshError="1"/>
      <sheetData sheetId="46282" refreshError="1"/>
      <sheetData sheetId="46283" refreshError="1"/>
      <sheetData sheetId="46284" refreshError="1"/>
      <sheetData sheetId="46285" refreshError="1"/>
      <sheetData sheetId="46286" refreshError="1"/>
      <sheetData sheetId="46287" refreshError="1"/>
      <sheetData sheetId="46288" refreshError="1"/>
      <sheetData sheetId="46289" refreshError="1"/>
      <sheetData sheetId="46290" refreshError="1"/>
      <sheetData sheetId="46291" refreshError="1"/>
      <sheetData sheetId="46292" refreshError="1"/>
      <sheetData sheetId="46293" refreshError="1"/>
      <sheetData sheetId="46294" refreshError="1"/>
      <sheetData sheetId="46295" refreshError="1"/>
      <sheetData sheetId="46296" refreshError="1"/>
      <sheetData sheetId="46297" refreshError="1"/>
      <sheetData sheetId="46298" refreshError="1"/>
      <sheetData sheetId="46299" refreshError="1"/>
      <sheetData sheetId="46300" refreshError="1"/>
      <sheetData sheetId="46301" refreshError="1"/>
      <sheetData sheetId="46302" refreshError="1"/>
      <sheetData sheetId="46303" refreshError="1"/>
      <sheetData sheetId="46304" refreshError="1"/>
      <sheetData sheetId="46305" refreshError="1"/>
      <sheetData sheetId="46306" refreshError="1"/>
      <sheetData sheetId="46307" refreshError="1"/>
      <sheetData sheetId="46308" refreshError="1"/>
      <sheetData sheetId="46309" refreshError="1"/>
      <sheetData sheetId="46310" refreshError="1"/>
      <sheetData sheetId="46311" refreshError="1"/>
      <sheetData sheetId="46312" refreshError="1"/>
      <sheetData sheetId="46313" refreshError="1"/>
      <sheetData sheetId="46314" refreshError="1"/>
      <sheetData sheetId="46315" refreshError="1"/>
      <sheetData sheetId="46316" refreshError="1"/>
      <sheetData sheetId="46317" refreshError="1"/>
      <sheetData sheetId="46318" refreshError="1"/>
      <sheetData sheetId="46319" refreshError="1"/>
      <sheetData sheetId="46320" refreshError="1"/>
      <sheetData sheetId="46321" refreshError="1"/>
      <sheetData sheetId="46322" refreshError="1"/>
      <sheetData sheetId="46323" refreshError="1"/>
      <sheetData sheetId="46324" refreshError="1"/>
      <sheetData sheetId="46325" refreshError="1"/>
      <sheetData sheetId="46326" refreshError="1"/>
      <sheetData sheetId="46327" refreshError="1"/>
      <sheetData sheetId="46328" refreshError="1"/>
      <sheetData sheetId="46329" refreshError="1"/>
      <sheetData sheetId="46330" refreshError="1"/>
      <sheetData sheetId="46331" refreshError="1"/>
      <sheetData sheetId="46332" refreshError="1"/>
      <sheetData sheetId="46333" refreshError="1"/>
      <sheetData sheetId="46334" refreshError="1"/>
      <sheetData sheetId="46335" refreshError="1"/>
      <sheetData sheetId="46336" refreshError="1"/>
      <sheetData sheetId="46337" refreshError="1"/>
      <sheetData sheetId="46338" refreshError="1"/>
      <sheetData sheetId="46339" refreshError="1"/>
      <sheetData sheetId="46340" refreshError="1"/>
      <sheetData sheetId="46341" refreshError="1"/>
      <sheetData sheetId="46342" refreshError="1"/>
      <sheetData sheetId="46343" refreshError="1"/>
      <sheetData sheetId="46344" refreshError="1"/>
      <sheetData sheetId="46345" refreshError="1"/>
      <sheetData sheetId="46346" refreshError="1"/>
      <sheetData sheetId="46347" refreshError="1"/>
      <sheetData sheetId="46348" refreshError="1"/>
      <sheetData sheetId="46349" refreshError="1"/>
      <sheetData sheetId="46350" refreshError="1"/>
      <sheetData sheetId="46351" refreshError="1"/>
      <sheetData sheetId="46352" refreshError="1"/>
      <sheetData sheetId="46353" refreshError="1"/>
      <sheetData sheetId="46354" refreshError="1"/>
      <sheetData sheetId="46355" refreshError="1"/>
      <sheetData sheetId="46356" refreshError="1"/>
      <sheetData sheetId="46357" refreshError="1"/>
      <sheetData sheetId="46358" refreshError="1"/>
      <sheetData sheetId="46359" refreshError="1"/>
      <sheetData sheetId="46360" refreshError="1"/>
      <sheetData sheetId="46361" refreshError="1"/>
      <sheetData sheetId="46362" refreshError="1"/>
      <sheetData sheetId="46363" refreshError="1"/>
      <sheetData sheetId="46364" refreshError="1"/>
      <sheetData sheetId="46365" refreshError="1"/>
      <sheetData sheetId="46366" refreshError="1"/>
      <sheetData sheetId="46367" refreshError="1"/>
      <sheetData sheetId="46368" refreshError="1"/>
      <sheetData sheetId="46369" refreshError="1"/>
      <sheetData sheetId="46370" refreshError="1"/>
      <sheetData sheetId="46371" refreshError="1"/>
      <sheetData sheetId="46372" refreshError="1"/>
      <sheetData sheetId="46373" refreshError="1"/>
      <sheetData sheetId="46374" refreshError="1"/>
      <sheetData sheetId="46375" refreshError="1"/>
      <sheetData sheetId="46376" refreshError="1"/>
      <sheetData sheetId="46377" refreshError="1"/>
      <sheetData sheetId="46378" refreshError="1"/>
      <sheetData sheetId="46379" refreshError="1"/>
      <sheetData sheetId="46380" refreshError="1"/>
      <sheetData sheetId="46381" refreshError="1"/>
      <sheetData sheetId="46382" refreshError="1"/>
      <sheetData sheetId="46383" refreshError="1"/>
      <sheetData sheetId="46384" refreshError="1"/>
      <sheetData sheetId="46385" refreshError="1"/>
      <sheetData sheetId="46386" refreshError="1"/>
      <sheetData sheetId="46387" refreshError="1"/>
      <sheetData sheetId="46388" refreshError="1"/>
      <sheetData sheetId="46389" refreshError="1"/>
      <sheetData sheetId="46390" refreshError="1"/>
      <sheetData sheetId="46391" refreshError="1"/>
      <sheetData sheetId="46392" refreshError="1"/>
      <sheetData sheetId="46393" refreshError="1"/>
      <sheetData sheetId="46394" refreshError="1"/>
      <sheetData sheetId="46395" refreshError="1"/>
      <sheetData sheetId="46396" refreshError="1"/>
      <sheetData sheetId="46397" refreshError="1"/>
      <sheetData sheetId="46398" refreshError="1"/>
      <sheetData sheetId="46399" refreshError="1"/>
      <sheetData sheetId="46400" refreshError="1"/>
      <sheetData sheetId="46401" refreshError="1"/>
      <sheetData sheetId="46402" refreshError="1"/>
      <sheetData sheetId="46403" refreshError="1"/>
      <sheetData sheetId="46404" refreshError="1"/>
      <sheetData sheetId="46405" refreshError="1"/>
      <sheetData sheetId="46406" refreshError="1"/>
      <sheetData sheetId="46407" refreshError="1"/>
      <sheetData sheetId="46408" refreshError="1"/>
      <sheetData sheetId="46409" refreshError="1"/>
      <sheetData sheetId="46410" refreshError="1"/>
      <sheetData sheetId="46411" refreshError="1"/>
      <sheetData sheetId="46412" refreshError="1"/>
      <sheetData sheetId="46413" refreshError="1"/>
      <sheetData sheetId="46414" refreshError="1"/>
      <sheetData sheetId="46415" refreshError="1"/>
      <sheetData sheetId="46416" refreshError="1"/>
      <sheetData sheetId="46417" refreshError="1"/>
      <sheetData sheetId="46418" refreshError="1"/>
      <sheetData sheetId="46419" refreshError="1"/>
      <sheetData sheetId="46420" refreshError="1"/>
      <sheetData sheetId="46421" refreshError="1"/>
      <sheetData sheetId="46422" refreshError="1"/>
      <sheetData sheetId="46423" refreshError="1"/>
      <sheetData sheetId="46424" refreshError="1"/>
      <sheetData sheetId="46425" refreshError="1"/>
      <sheetData sheetId="46426" refreshError="1"/>
      <sheetData sheetId="46427" refreshError="1"/>
      <sheetData sheetId="46428" refreshError="1"/>
      <sheetData sheetId="46429" refreshError="1"/>
      <sheetData sheetId="46430" refreshError="1"/>
      <sheetData sheetId="46431" refreshError="1"/>
      <sheetData sheetId="46432" refreshError="1"/>
      <sheetData sheetId="46433" refreshError="1"/>
      <sheetData sheetId="46434" refreshError="1"/>
      <sheetData sheetId="46435" refreshError="1"/>
      <sheetData sheetId="46436" refreshError="1"/>
      <sheetData sheetId="46437" refreshError="1"/>
      <sheetData sheetId="46438" refreshError="1"/>
      <sheetData sheetId="46439" refreshError="1"/>
      <sheetData sheetId="46440" refreshError="1"/>
      <sheetData sheetId="46441" refreshError="1"/>
      <sheetData sheetId="46442" refreshError="1"/>
      <sheetData sheetId="46443" refreshError="1"/>
      <sheetData sheetId="46444" refreshError="1"/>
      <sheetData sheetId="46445" refreshError="1"/>
      <sheetData sheetId="46446" refreshError="1"/>
      <sheetData sheetId="46447" refreshError="1"/>
      <sheetData sheetId="46448" refreshError="1"/>
      <sheetData sheetId="46449" refreshError="1"/>
      <sheetData sheetId="46450" refreshError="1"/>
      <sheetData sheetId="46451" refreshError="1"/>
      <sheetData sheetId="46452" refreshError="1"/>
      <sheetData sheetId="46453" refreshError="1"/>
      <sheetData sheetId="46454" refreshError="1"/>
      <sheetData sheetId="46455" refreshError="1"/>
      <sheetData sheetId="46456" refreshError="1"/>
      <sheetData sheetId="46457" refreshError="1"/>
      <sheetData sheetId="46458" refreshError="1"/>
      <sheetData sheetId="46459" refreshError="1"/>
      <sheetData sheetId="46460" refreshError="1"/>
      <sheetData sheetId="46461" refreshError="1"/>
      <sheetData sheetId="46462" refreshError="1"/>
      <sheetData sheetId="46463" refreshError="1"/>
      <sheetData sheetId="46464" refreshError="1"/>
      <sheetData sheetId="46465" refreshError="1"/>
      <sheetData sheetId="46466" refreshError="1"/>
      <sheetData sheetId="46467" refreshError="1"/>
      <sheetData sheetId="46468" refreshError="1"/>
      <sheetData sheetId="46469" refreshError="1"/>
      <sheetData sheetId="46470" refreshError="1"/>
      <sheetData sheetId="46471" refreshError="1"/>
      <sheetData sheetId="46472" refreshError="1"/>
      <sheetData sheetId="46473" refreshError="1"/>
      <sheetData sheetId="46474" refreshError="1"/>
      <sheetData sheetId="46475" refreshError="1"/>
      <sheetData sheetId="46476" refreshError="1"/>
      <sheetData sheetId="46477" refreshError="1"/>
      <sheetData sheetId="46478" refreshError="1"/>
      <sheetData sheetId="46479" refreshError="1"/>
      <sheetData sheetId="46480" refreshError="1"/>
      <sheetData sheetId="46481" refreshError="1"/>
      <sheetData sheetId="46482" refreshError="1"/>
      <sheetData sheetId="46483" refreshError="1"/>
      <sheetData sheetId="46484" refreshError="1"/>
      <sheetData sheetId="46485" refreshError="1"/>
      <sheetData sheetId="46486" refreshError="1"/>
      <sheetData sheetId="46487" refreshError="1"/>
      <sheetData sheetId="46488" refreshError="1"/>
      <sheetData sheetId="46489" refreshError="1"/>
      <sheetData sheetId="46490" refreshError="1"/>
      <sheetData sheetId="46491" refreshError="1"/>
      <sheetData sheetId="46492" refreshError="1"/>
      <sheetData sheetId="46493" refreshError="1"/>
      <sheetData sheetId="46494" refreshError="1"/>
      <sheetData sheetId="46495" refreshError="1"/>
      <sheetData sheetId="46496" refreshError="1"/>
      <sheetData sheetId="46497" refreshError="1"/>
      <sheetData sheetId="46498" refreshError="1"/>
      <sheetData sheetId="46499" refreshError="1"/>
      <sheetData sheetId="46500" refreshError="1"/>
      <sheetData sheetId="46501" refreshError="1"/>
      <sheetData sheetId="46502" refreshError="1"/>
      <sheetData sheetId="46503" refreshError="1"/>
      <sheetData sheetId="46504" refreshError="1"/>
      <sheetData sheetId="46505" refreshError="1"/>
      <sheetData sheetId="46506" refreshError="1"/>
      <sheetData sheetId="46507" refreshError="1"/>
      <sheetData sheetId="46508" refreshError="1"/>
      <sheetData sheetId="46509" refreshError="1"/>
      <sheetData sheetId="46510" refreshError="1"/>
      <sheetData sheetId="46511" refreshError="1"/>
      <sheetData sheetId="46512" refreshError="1"/>
      <sheetData sheetId="46513" refreshError="1"/>
      <sheetData sheetId="46514" refreshError="1"/>
      <sheetData sheetId="46515" refreshError="1"/>
      <sheetData sheetId="46516" refreshError="1"/>
      <sheetData sheetId="46517" refreshError="1"/>
      <sheetData sheetId="46518" refreshError="1"/>
      <sheetData sheetId="46519" refreshError="1"/>
      <sheetData sheetId="46520" refreshError="1"/>
      <sheetData sheetId="46521" refreshError="1"/>
      <sheetData sheetId="46522" refreshError="1"/>
      <sheetData sheetId="46523" refreshError="1"/>
      <sheetData sheetId="46524" refreshError="1"/>
      <sheetData sheetId="46525" refreshError="1"/>
      <sheetData sheetId="46526" refreshError="1"/>
      <sheetData sheetId="46527" refreshError="1"/>
      <sheetData sheetId="46528" refreshError="1"/>
      <sheetData sheetId="46529" refreshError="1"/>
      <sheetData sheetId="46530" refreshError="1"/>
      <sheetData sheetId="46531" refreshError="1"/>
      <sheetData sheetId="46532" refreshError="1"/>
      <sheetData sheetId="46533" refreshError="1"/>
      <sheetData sheetId="46534" refreshError="1"/>
      <sheetData sheetId="46535" refreshError="1"/>
      <sheetData sheetId="46536" refreshError="1"/>
      <sheetData sheetId="46537" refreshError="1"/>
      <sheetData sheetId="46538" refreshError="1"/>
      <sheetData sheetId="46539" refreshError="1"/>
      <sheetData sheetId="46540" refreshError="1"/>
      <sheetData sheetId="46541" refreshError="1"/>
      <sheetData sheetId="46542" refreshError="1"/>
      <sheetData sheetId="46543" refreshError="1"/>
      <sheetData sheetId="46544" refreshError="1"/>
      <sheetData sheetId="46545" refreshError="1"/>
      <sheetData sheetId="46546" refreshError="1"/>
      <sheetData sheetId="46547" refreshError="1"/>
      <sheetData sheetId="46548" refreshError="1"/>
      <sheetData sheetId="46549" refreshError="1"/>
      <sheetData sheetId="46550" refreshError="1"/>
      <sheetData sheetId="46551" refreshError="1"/>
      <sheetData sheetId="46552" refreshError="1"/>
      <sheetData sheetId="46553" refreshError="1"/>
      <sheetData sheetId="46554" refreshError="1"/>
      <sheetData sheetId="46555" refreshError="1"/>
      <sheetData sheetId="46556" refreshError="1"/>
      <sheetData sheetId="46557" refreshError="1"/>
      <sheetData sheetId="46558" refreshError="1"/>
      <sheetData sheetId="46559" refreshError="1"/>
      <sheetData sheetId="46560" refreshError="1"/>
      <sheetData sheetId="46561" refreshError="1"/>
      <sheetData sheetId="46562" refreshError="1"/>
      <sheetData sheetId="46563" refreshError="1"/>
      <sheetData sheetId="46564" refreshError="1"/>
      <sheetData sheetId="46565" refreshError="1"/>
      <sheetData sheetId="46566" refreshError="1"/>
      <sheetData sheetId="46567" refreshError="1"/>
      <sheetData sheetId="46568" refreshError="1"/>
      <sheetData sheetId="46569" refreshError="1"/>
      <sheetData sheetId="46570" refreshError="1"/>
      <sheetData sheetId="46571" refreshError="1"/>
      <sheetData sheetId="46572" refreshError="1"/>
      <sheetData sheetId="46573" refreshError="1"/>
      <sheetData sheetId="46574" refreshError="1"/>
      <sheetData sheetId="46575" refreshError="1"/>
      <sheetData sheetId="46576" refreshError="1"/>
      <sheetData sheetId="46577" refreshError="1"/>
      <sheetData sheetId="46578" refreshError="1"/>
      <sheetData sheetId="46579" refreshError="1"/>
      <sheetData sheetId="46580" refreshError="1"/>
      <sheetData sheetId="46581" refreshError="1"/>
      <sheetData sheetId="46582" refreshError="1"/>
      <sheetData sheetId="46583" refreshError="1"/>
      <sheetData sheetId="46584" refreshError="1"/>
      <sheetData sheetId="46585" refreshError="1"/>
      <sheetData sheetId="46586" refreshError="1"/>
      <sheetData sheetId="46587" refreshError="1"/>
      <sheetData sheetId="46588" refreshError="1"/>
      <sheetData sheetId="46589" refreshError="1"/>
      <sheetData sheetId="46590" refreshError="1"/>
      <sheetData sheetId="46591" refreshError="1"/>
      <sheetData sheetId="46592" refreshError="1"/>
      <sheetData sheetId="46593" refreshError="1"/>
      <sheetData sheetId="46594" refreshError="1"/>
      <sheetData sheetId="46595" refreshError="1"/>
      <sheetData sheetId="46596" refreshError="1"/>
      <sheetData sheetId="46597" refreshError="1"/>
      <sheetData sheetId="46598" refreshError="1"/>
      <sheetData sheetId="46599" refreshError="1"/>
      <sheetData sheetId="46600" refreshError="1"/>
      <sheetData sheetId="46601" refreshError="1"/>
      <sheetData sheetId="46602" refreshError="1"/>
      <sheetData sheetId="46603" refreshError="1"/>
      <sheetData sheetId="46604" refreshError="1"/>
      <sheetData sheetId="46605" refreshError="1"/>
      <sheetData sheetId="46606" refreshError="1"/>
      <sheetData sheetId="46607" refreshError="1"/>
      <sheetData sheetId="46608" refreshError="1"/>
      <sheetData sheetId="46609" refreshError="1"/>
      <sheetData sheetId="46610" refreshError="1"/>
      <sheetData sheetId="46611" refreshError="1"/>
      <sheetData sheetId="46612" refreshError="1"/>
      <sheetData sheetId="46613" refreshError="1"/>
      <sheetData sheetId="46614" refreshError="1"/>
      <sheetData sheetId="46615" refreshError="1"/>
      <sheetData sheetId="46616" refreshError="1"/>
      <sheetData sheetId="46617" refreshError="1"/>
      <sheetData sheetId="46618" refreshError="1"/>
      <sheetData sheetId="46619" refreshError="1"/>
      <sheetData sheetId="46620" refreshError="1"/>
      <sheetData sheetId="46621" refreshError="1"/>
      <sheetData sheetId="46622" refreshError="1"/>
      <sheetData sheetId="46623" refreshError="1"/>
      <sheetData sheetId="46624" refreshError="1"/>
      <sheetData sheetId="46625" refreshError="1"/>
      <sheetData sheetId="46626" refreshError="1"/>
      <sheetData sheetId="46627" refreshError="1"/>
      <sheetData sheetId="46628" refreshError="1"/>
      <sheetData sheetId="46629" refreshError="1"/>
      <sheetData sheetId="46630" refreshError="1"/>
      <sheetData sheetId="46631" refreshError="1"/>
      <sheetData sheetId="46632" refreshError="1"/>
      <sheetData sheetId="46633" refreshError="1"/>
      <sheetData sheetId="46634" refreshError="1"/>
      <sheetData sheetId="46635" refreshError="1"/>
      <sheetData sheetId="46636" refreshError="1"/>
      <sheetData sheetId="46637" refreshError="1"/>
      <sheetData sheetId="46638" refreshError="1"/>
      <sheetData sheetId="46639" refreshError="1"/>
      <sheetData sheetId="46640" refreshError="1"/>
      <sheetData sheetId="46641" refreshError="1"/>
      <sheetData sheetId="46642" refreshError="1"/>
      <sheetData sheetId="46643" refreshError="1"/>
      <sheetData sheetId="46644" refreshError="1"/>
      <sheetData sheetId="46645" refreshError="1"/>
      <sheetData sheetId="46646" refreshError="1"/>
      <sheetData sheetId="46647" refreshError="1"/>
      <sheetData sheetId="46648" refreshError="1"/>
      <sheetData sheetId="46649" refreshError="1"/>
      <sheetData sheetId="46650" refreshError="1"/>
      <sheetData sheetId="46651" refreshError="1"/>
      <sheetData sheetId="46652" refreshError="1"/>
      <sheetData sheetId="46653" refreshError="1"/>
      <sheetData sheetId="46654" refreshError="1"/>
      <sheetData sheetId="46655" refreshError="1"/>
      <sheetData sheetId="46656" refreshError="1"/>
      <sheetData sheetId="46657" refreshError="1"/>
      <sheetData sheetId="46658" refreshError="1"/>
      <sheetData sheetId="46659" refreshError="1"/>
      <sheetData sheetId="46660" refreshError="1"/>
      <sheetData sheetId="46661" refreshError="1"/>
      <sheetData sheetId="46662" refreshError="1"/>
      <sheetData sheetId="46663" refreshError="1"/>
      <sheetData sheetId="46664" refreshError="1"/>
      <sheetData sheetId="46665" refreshError="1"/>
      <sheetData sheetId="46666" refreshError="1"/>
      <sheetData sheetId="46667" refreshError="1"/>
      <sheetData sheetId="46668" refreshError="1"/>
      <sheetData sheetId="46669" refreshError="1"/>
      <sheetData sheetId="46670" refreshError="1"/>
      <sheetData sheetId="46671" refreshError="1"/>
      <sheetData sheetId="46672" refreshError="1"/>
      <sheetData sheetId="46673" refreshError="1"/>
      <sheetData sheetId="46674" refreshError="1"/>
      <sheetData sheetId="46675" refreshError="1"/>
      <sheetData sheetId="46676" refreshError="1"/>
      <sheetData sheetId="46677" refreshError="1"/>
      <sheetData sheetId="46678" refreshError="1"/>
      <sheetData sheetId="46679" refreshError="1"/>
      <sheetData sheetId="46680" refreshError="1"/>
      <sheetData sheetId="46681" refreshError="1"/>
      <sheetData sheetId="46682" refreshError="1"/>
      <sheetData sheetId="46683" refreshError="1"/>
      <sheetData sheetId="46684" refreshError="1"/>
      <sheetData sheetId="46685" refreshError="1"/>
      <sheetData sheetId="46686" refreshError="1"/>
      <sheetData sheetId="46687" refreshError="1"/>
      <sheetData sheetId="46688" refreshError="1"/>
      <sheetData sheetId="46689" refreshError="1"/>
      <sheetData sheetId="46690" refreshError="1"/>
      <sheetData sheetId="46691" refreshError="1"/>
      <sheetData sheetId="46692" refreshError="1"/>
      <sheetData sheetId="46693" refreshError="1"/>
      <sheetData sheetId="46694" refreshError="1"/>
      <sheetData sheetId="46695" refreshError="1"/>
      <sheetData sheetId="46696" refreshError="1"/>
      <sheetData sheetId="46697" refreshError="1"/>
      <sheetData sheetId="46698" refreshError="1"/>
      <sheetData sheetId="46699" refreshError="1"/>
      <sheetData sheetId="46700" refreshError="1"/>
      <sheetData sheetId="46701" refreshError="1"/>
      <sheetData sheetId="46702" refreshError="1"/>
      <sheetData sheetId="46703" refreshError="1"/>
      <sheetData sheetId="46704" refreshError="1"/>
      <sheetData sheetId="46705" refreshError="1"/>
      <sheetData sheetId="46706" refreshError="1"/>
      <sheetData sheetId="46707" refreshError="1"/>
      <sheetData sheetId="46708" refreshError="1"/>
      <sheetData sheetId="46709" refreshError="1"/>
      <sheetData sheetId="46710" refreshError="1"/>
      <sheetData sheetId="46711" refreshError="1"/>
      <sheetData sheetId="46712" refreshError="1"/>
      <sheetData sheetId="46713" refreshError="1"/>
      <sheetData sheetId="46714" refreshError="1"/>
      <sheetData sheetId="46715" refreshError="1"/>
      <sheetData sheetId="46716" refreshError="1"/>
      <sheetData sheetId="46717" refreshError="1"/>
      <sheetData sheetId="46718" refreshError="1"/>
      <sheetData sheetId="46719" refreshError="1"/>
      <sheetData sheetId="46720" refreshError="1"/>
      <sheetData sheetId="46721" refreshError="1"/>
      <sheetData sheetId="46722" refreshError="1"/>
      <sheetData sheetId="46723" refreshError="1"/>
      <sheetData sheetId="46724" refreshError="1"/>
      <sheetData sheetId="46725" refreshError="1"/>
      <sheetData sheetId="46726" refreshError="1"/>
      <sheetData sheetId="46727" refreshError="1"/>
      <sheetData sheetId="46728" refreshError="1"/>
      <sheetData sheetId="46729" refreshError="1"/>
      <sheetData sheetId="46730" refreshError="1"/>
      <sheetData sheetId="46731" refreshError="1"/>
      <sheetData sheetId="46732" refreshError="1"/>
      <sheetData sheetId="46733" refreshError="1"/>
      <sheetData sheetId="46734" refreshError="1"/>
      <sheetData sheetId="46735" refreshError="1"/>
      <sheetData sheetId="46736" refreshError="1"/>
      <sheetData sheetId="46737" refreshError="1"/>
      <sheetData sheetId="46738" refreshError="1"/>
      <sheetData sheetId="46739" refreshError="1"/>
      <sheetData sheetId="46740" refreshError="1"/>
      <sheetData sheetId="46741" refreshError="1"/>
      <sheetData sheetId="46742" refreshError="1"/>
      <sheetData sheetId="46743" refreshError="1"/>
      <sheetData sheetId="46744" refreshError="1"/>
      <sheetData sheetId="46745" refreshError="1"/>
      <sheetData sheetId="46746" refreshError="1"/>
      <sheetData sheetId="46747" refreshError="1"/>
      <sheetData sheetId="46748" refreshError="1"/>
      <sheetData sheetId="46749" refreshError="1"/>
      <sheetData sheetId="46750" refreshError="1"/>
      <sheetData sheetId="46751" refreshError="1"/>
      <sheetData sheetId="46752" refreshError="1"/>
      <sheetData sheetId="46753" refreshError="1"/>
      <sheetData sheetId="46754" refreshError="1"/>
      <sheetData sheetId="46755" refreshError="1"/>
      <sheetData sheetId="46756" refreshError="1"/>
      <sheetData sheetId="46757" refreshError="1"/>
      <sheetData sheetId="46758" refreshError="1"/>
      <sheetData sheetId="46759" refreshError="1"/>
      <sheetData sheetId="46760" refreshError="1"/>
      <sheetData sheetId="46761" refreshError="1"/>
      <sheetData sheetId="46762" refreshError="1"/>
      <sheetData sheetId="46763" refreshError="1"/>
      <sheetData sheetId="46764" refreshError="1"/>
      <sheetData sheetId="46765" refreshError="1"/>
      <sheetData sheetId="46766" refreshError="1"/>
      <sheetData sheetId="46767" refreshError="1"/>
      <sheetData sheetId="46768" refreshError="1"/>
      <sheetData sheetId="46769" refreshError="1"/>
      <sheetData sheetId="46770" refreshError="1"/>
      <sheetData sheetId="46771" refreshError="1"/>
      <sheetData sheetId="46772" refreshError="1"/>
      <sheetData sheetId="46773" refreshError="1"/>
      <sheetData sheetId="46774" refreshError="1"/>
      <sheetData sheetId="46775" refreshError="1"/>
      <sheetData sheetId="46776" refreshError="1"/>
      <sheetData sheetId="46777" refreshError="1"/>
      <sheetData sheetId="46778" refreshError="1"/>
      <sheetData sheetId="46779" refreshError="1"/>
      <sheetData sheetId="46780" refreshError="1"/>
      <sheetData sheetId="46781" refreshError="1"/>
      <sheetData sheetId="46782" refreshError="1"/>
      <sheetData sheetId="46783" refreshError="1"/>
      <sheetData sheetId="46784" refreshError="1"/>
      <sheetData sheetId="46785" refreshError="1"/>
      <sheetData sheetId="46786" refreshError="1"/>
      <sheetData sheetId="46787" refreshError="1"/>
      <sheetData sheetId="46788" refreshError="1"/>
      <sheetData sheetId="46789" refreshError="1"/>
      <sheetData sheetId="46790" refreshError="1"/>
      <sheetData sheetId="46791" refreshError="1"/>
      <sheetData sheetId="46792" refreshError="1"/>
      <sheetData sheetId="46793" refreshError="1"/>
      <sheetData sheetId="46794" refreshError="1"/>
      <sheetData sheetId="46795" refreshError="1"/>
      <sheetData sheetId="46796" refreshError="1"/>
      <sheetData sheetId="46797" refreshError="1"/>
      <sheetData sheetId="46798" refreshError="1"/>
      <sheetData sheetId="46799" refreshError="1"/>
      <sheetData sheetId="46800" refreshError="1"/>
      <sheetData sheetId="46801" refreshError="1"/>
      <sheetData sheetId="46802" refreshError="1"/>
      <sheetData sheetId="46803" refreshError="1"/>
      <sheetData sheetId="46804" refreshError="1"/>
      <sheetData sheetId="46805" refreshError="1"/>
      <sheetData sheetId="46806" refreshError="1"/>
      <sheetData sheetId="46807" refreshError="1"/>
      <sheetData sheetId="46808" refreshError="1"/>
      <sheetData sheetId="46809" refreshError="1"/>
      <sheetData sheetId="46810" refreshError="1"/>
      <sheetData sheetId="46811" refreshError="1"/>
      <sheetData sheetId="46812" refreshError="1"/>
      <sheetData sheetId="46813" refreshError="1"/>
      <sheetData sheetId="46814" refreshError="1"/>
      <sheetData sheetId="46815" refreshError="1"/>
      <sheetData sheetId="46816" refreshError="1"/>
      <sheetData sheetId="46817" refreshError="1"/>
      <sheetData sheetId="46818" refreshError="1"/>
      <sheetData sheetId="46819" refreshError="1"/>
      <sheetData sheetId="46820" refreshError="1"/>
      <sheetData sheetId="46821" refreshError="1"/>
      <sheetData sheetId="46822" refreshError="1"/>
      <sheetData sheetId="46823" refreshError="1"/>
      <sheetData sheetId="46824" refreshError="1"/>
      <sheetData sheetId="46825" refreshError="1"/>
      <sheetData sheetId="46826" refreshError="1"/>
      <sheetData sheetId="46827" refreshError="1"/>
      <sheetData sheetId="46828" refreshError="1"/>
      <sheetData sheetId="46829" refreshError="1"/>
      <sheetData sheetId="46830" refreshError="1"/>
      <sheetData sheetId="46831" refreshError="1"/>
      <sheetData sheetId="46832" refreshError="1"/>
      <sheetData sheetId="46833" refreshError="1"/>
      <sheetData sheetId="46834" refreshError="1"/>
      <sheetData sheetId="46835" refreshError="1"/>
      <sheetData sheetId="46836" refreshError="1"/>
      <sheetData sheetId="46837" refreshError="1"/>
      <sheetData sheetId="46838" refreshError="1"/>
      <sheetData sheetId="46839" refreshError="1"/>
      <sheetData sheetId="46840" refreshError="1"/>
      <sheetData sheetId="46841" refreshError="1"/>
      <sheetData sheetId="46842" refreshError="1"/>
      <sheetData sheetId="46843" refreshError="1"/>
      <sheetData sheetId="46844" refreshError="1"/>
      <sheetData sheetId="46845" refreshError="1"/>
      <sheetData sheetId="46846" refreshError="1"/>
      <sheetData sheetId="46847" refreshError="1"/>
      <sheetData sheetId="46848" refreshError="1"/>
      <sheetData sheetId="46849" refreshError="1"/>
      <sheetData sheetId="46850" refreshError="1"/>
      <sheetData sheetId="46851" refreshError="1"/>
      <sheetData sheetId="46852" refreshError="1"/>
      <sheetData sheetId="46853" refreshError="1"/>
      <sheetData sheetId="46854" refreshError="1"/>
      <sheetData sheetId="46855" refreshError="1"/>
      <sheetData sheetId="46856" refreshError="1"/>
      <sheetData sheetId="46857" refreshError="1"/>
      <sheetData sheetId="46858" refreshError="1"/>
      <sheetData sheetId="46859" refreshError="1"/>
      <sheetData sheetId="46860" refreshError="1"/>
      <sheetData sheetId="46861" refreshError="1"/>
      <sheetData sheetId="46862" refreshError="1"/>
      <sheetData sheetId="46863" refreshError="1"/>
      <sheetData sheetId="46864" refreshError="1"/>
      <sheetData sheetId="46865" refreshError="1"/>
      <sheetData sheetId="46866" refreshError="1"/>
      <sheetData sheetId="46867" refreshError="1"/>
      <sheetData sheetId="46868" refreshError="1"/>
      <sheetData sheetId="46869" refreshError="1"/>
      <sheetData sheetId="46870" refreshError="1"/>
      <sheetData sheetId="46871" refreshError="1"/>
      <sheetData sheetId="46872" refreshError="1"/>
      <sheetData sheetId="46873" refreshError="1"/>
      <sheetData sheetId="46874" refreshError="1"/>
      <sheetData sheetId="46875" refreshError="1"/>
      <sheetData sheetId="46876" refreshError="1"/>
      <sheetData sheetId="46877" refreshError="1"/>
      <sheetData sheetId="46878" refreshError="1"/>
      <sheetData sheetId="46879" refreshError="1"/>
      <sheetData sheetId="46880" refreshError="1"/>
      <sheetData sheetId="46881" refreshError="1"/>
      <sheetData sheetId="46882" refreshError="1"/>
      <sheetData sheetId="46883" refreshError="1"/>
      <sheetData sheetId="46884" refreshError="1"/>
      <sheetData sheetId="46885" refreshError="1"/>
      <sheetData sheetId="46886" refreshError="1"/>
      <sheetData sheetId="46887" refreshError="1"/>
      <sheetData sheetId="46888" refreshError="1"/>
      <sheetData sheetId="46889" refreshError="1"/>
      <sheetData sheetId="46890" refreshError="1"/>
      <sheetData sheetId="46891" refreshError="1"/>
      <sheetData sheetId="46892" refreshError="1"/>
      <sheetData sheetId="46893" refreshError="1"/>
      <sheetData sheetId="46894" refreshError="1"/>
      <sheetData sheetId="46895" refreshError="1"/>
      <sheetData sheetId="46896" refreshError="1"/>
      <sheetData sheetId="46897" refreshError="1"/>
      <sheetData sheetId="46898" refreshError="1"/>
      <sheetData sheetId="46899" refreshError="1"/>
      <sheetData sheetId="46900" refreshError="1"/>
      <sheetData sheetId="46901" refreshError="1"/>
      <sheetData sheetId="46902" refreshError="1"/>
      <sheetData sheetId="46903" refreshError="1"/>
      <sheetData sheetId="46904" refreshError="1"/>
      <sheetData sheetId="46905" refreshError="1"/>
      <sheetData sheetId="46906" refreshError="1"/>
      <sheetData sheetId="46907" refreshError="1"/>
      <sheetData sheetId="46908" refreshError="1"/>
      <sheetData sheetId="46909" refreshError="1"/>
      <sheetData sheetId="46910" refreshError="1"/>
      <sheetData sheetId="46911" refreshError="1"/>
      <sheetData sheetId="46912" refreshError="1"/>
      <sheetData sheetId="46913" refreshError="1"/>
      <sheetData sheetId="46914" refreshError="1"/>
      <sheetData sheetId="46915" refreshError="1"/>
      <sheetData sheetId="46916" refreshError="1"/>
      <sheetData sheetId="46917" refreshError="1"/>
      <sheetData sheetId="46918" refreshError="1"/>
      <sheetData sheetId="46919" refreshError="1"/>
      <sheetData sheetId="46920" refreshError="1"/>
      <sheetData sheetId="46921" refreshError="1"/>
      <sheetData sheetId="46922" refreshError="1"/>
      <sheetData sheetId="46923" refreshError="1"/>
      <sheetData sheetId="46924" refreshError="1"/>
      <sheetData sheetId="46925" refreshError="1"/>
      <sheetData sheetId="46926" refreshError="1"/>
      <sheetData sheetId="46927" refreshError="1"/>
      <sheetData sheetId="46928" refreshError="1"/>
      <sheetData sheetId="46929" refreshError="1"/>
      <sheetData sheetId="46930" refreshError="1"/>
      <sheetData sheetId="46931" refreshError="1"/>
      <sheetData sheetId="46932" refreshError="1"/>
      <sheetData sheetId="46933" refreshError="1"/>
      <sheetData sheetId="46934" refreshError="1"/>
      <sheetData sheetId="46935" refreshError="1"/>
      <sheetData sheetId="46936" refreshError="1"/>
      <sheetData sheetId="46937" refreshError="1"/>
      <sheetData sheetId="46938" refreshError="1"/>
      <sheetData sheetId="46939" refreshError="1"/>
      <sheetData sheetId="46940" refreshError="1"/>
      <sheetData sheetId="46941" refreshError="1"/>
      <sheetData sheetId="46942" refreshError="1"/>
      <sheetData sheetId="46943" refreshError="1"/>
      <sheetData sheetId="46944" refreshError="1"/>
      <sheetData sheetId="46945" refreshError="1"/>
      <sheetData sheetId="46946" refreshError="1"/>
      <sheetData sheetId="46947" refreshError="1"/>
      <sheetData sheetId="46948" refreshError="1"/>
      <sheetData sheetId="46949" refreshError="1"/>
      <sheetData sheetId="46950" refreshError="1"/>
      <sheetData sheetId="46951" refreshError="1"/>
      <sheetData sheetId="46952" refreshError="1"/>
      <sheetData sheetId="46953" refreshError="1"/>
      <sheetData sheetId="46954" refreshError="1"/>
      <sheetData sheetId="46955" refreshError="1"/>
      <sheetData sheetId="46956" refreshError="1"/>
      <sheetData sheetId="46957" refreshError="1"/>
      <sheetData sheetId="46958" refreshError="1"/>
      <sheetData sheetId="46959" refreshError="1"/>
      <sheetData sheetId="46960" refreshError="1"/>
      <sheetData sheetId="46961" refreshError="1"/>
      <sheetData sheetId="46962" refreshError="1"/>
      <sheetData sheetId="46963" refreshError="1"/>
      <sheetData sheetId="46964" refreshError="1"/>
      <sheetData sheetId="46965" refreshError="1"/>
      <sheetData sheetId="46966" refreshError="1"/>
      <sheetData sheetId="46967" refreshError="1"/>
      <sheetData sheetId="46968" refreshError="1"/>
      <sheetData sheetId="46969" refreshError="1"/>
      <sheetData sheetId="46970" refreshError="1"/>
      <sheetData sheetId="46971" refreshError="1"/>
      <sheetData sheetId="46972" refreshError="1"/>
      <sheetData sheetId="46973" refreshError="1"/>
      <sheetData sheetId="46974" refreshError="1"/>
      <sheetData sheetId="46975" refreshError="1"/>
      <sheetData sheetId="46976" refreshError="1"/>
      <sheetData sheetId="46977" refreshError="1"/>
      <sheetData sheetId="46978" refreshError="1"/>
      <sheetData sheetId="46979" refreshError="1"/>
      <sheetData sheetId="46980" refreshError="1"/>
      <sheetData sheetId="46981" refreshError="1"/>
      <sheetData sheetId="46982" refreshError="1"/>
      <sheetData sheetId="46983" refreshError="1"/>
      <sheetData sheetId="46984" refreshError="1"/>
      <sheetData sheetId="46985" refreshError="1"/>
      <sheetData sheetId="46986" refreshError="1"/>
      <sheetData sheetId="46987" refreshError="1"/>
      <sheetData sheetId="46988" refreshError="1"/>
      <sheetData sheetId="46989" refreshError="1"/>
      <sheetData sheetId="46990" refreshError="1"/>
      <sheetData sheetId="46991" refreshError="1"/>
      <sheetData sheetId="46992" refreshError="1"/>
      <sheetData sheetId="46993" refreshError="1"/>
      <sheetData sheetId="46994" refreshError="1"/>
      <sheetData sheetId="46995" refreshError="1"/>
      <sheetData sheetId="46996" refreshError="1"/>
      <sheetData sheetId="46997" refreshError="1"/>
      <sheetData sheetId="46998" refreshError="1"/>
      <sheetData sheetId="46999" refreshError="1"/>
      <sheetData sheetId="47000" refreshError="1"/>
      <sheetData sheetId="47001" refreshError="1"/>
      <sheetData sheetId="47002" refreshError="1"/>
      <sheetData sheetId="47003" refreshError="1"/>
      <sheetData sheetId="47004" refreshError="1"/>
      <sheetData sheetId="47005" refreshError="1"/>
      <sheetData sheetId="47006" refreshError="1"/>
      <sheetData sheetId="47007" refreshError="1"/>
      <sheetData sheetId="47008" refreshError="1"/>
      <sheetData sheetId="47009" refreshError="1"/>
      <sheetData sheetId="47010" refreshError="1"/>
      <sheetData sheetId="47011" refreshError="1"/>
      <sheetData sheetId="47012" refreshError="1"/>
      <sheetData sheetId="47013" refreshError="1"/>
      <sheetData sheetId="47014" refreshError="1"/>
      <sheetData sheetId="47015" refreshError="1"/>
      <sheetData sheetId="47016" refreshError="1"/>
      <sheetData sheetId="47017" refreshError="1"/>
      <sheetData sheetId="47018" refreshError="1"/>
      <sheetData sheetId="47019" refreshError="1"/>
      <sheetData sheetId="47020" refreshError="1"/>
      <sheetData sheetId="47021" refreshError="1"/>
      <sheetData sheetId="47022" refreshError="1"/>
      <sheetData sheetId="47023" refreshError="1"/>
      <sheetData sheetId="47024" refreshError="1"/>
      <sheetData sheetId="47025" refreshError="1"/>
      <sheetData sheetId="47026" refreshError="1"/>
      <sheetData sheetId="47027" refreshError="1"/>
      <sheetData sheetId="47028" refreshError="1"/>
      <sheetData sheetId="47029" refreshError="1"/>
      <sheetData sheetId="47030" refreshError="1"/>
      <sheetData sheetId="47031" refreshError="1"/>
      <sheetData sheetId="47032" refreshError="1"/>
      <sheetData sheetId="47033" refreshError="1"/>
      <sheetData sheetId="47034" refreshError="1"/>
      <sheetData sheetId="47035" refreshError="1"/>
      <sheetData sheetId="47036" refreshError="1"/>
      <sheetData sheetId="47037" refreshError="1"/>
      <sheetData sheetId="47038" refreshError="1"/>
      <sheetData sheetId="47039" refreshError="1"/>
      <sheetData sheetId="47040" refreshError="1"/>
      <sheetData sheetId="47041" refreshError="1"/>
      <sheetData sheetId="47042" refreshError="1"/>
      <sheetData sheetId="47043" refreshError="1"/>
      <sheetData sheetId="47044" refreshError="1"/>
      <sheetData sheetId="47045" refreshError="1"/>
      <sheetData sheetId="47046" refreshError="1"/>
      <sheetData sheetId="47047" refreshError="1"/>
      <sheetData sheetId="47048" refreshError="1"/>
      <sheetData sheetId="47049" refreshError="1"/>
      <sheetData sheetId="47050" refreshError="1"/>
      <sheetData sheetId="47051" refreshError="1"/>
      <sheetData sheetId="47052" refreshError="1"/>
      <sheetData sheetId="47053" refreshError="1"/>
      <sheetData sheetId="47054" refreshError="1"/>
      <sheetData sheetId="47055" refreshError="1"/>
      <sheetData sheetId="47056" refreshError="1"/>
      <sheetData sheetId="47057" refreshError="1"/>
      <sheetData sheetId="47058" refreshError="1"/>
      <sheetData sheetId="47059" refreshError="1"/>
      <sheetData sheetId="47060" refreshError="1"/>
      <sheetData sheetId="47061" refreshError="1"/>
      <sheetData sheetId="47062" refreshError="1"/>
      <sheetData sheetId="47063" refreshError="1"/>
      <sheetData sheetId="47064" refreshError="1"/>
      <sheetData sheetId="47065" refreshError="1"/>
      <sheetData sheetId="47066" refreshError="1"/>
      <sheetData sheetId="47067" refreshError="1"/>
      <sheetData sheetId="47068" refreshError="1"/>
      <sheetData sheetId="47069" refreshError="1"/>
      <sheetData sheetId="47070" refreshError="1"/>
      <sheetData sheetId="47071" refreshError="1"/>
      <sheetData sheetId="47072" refreshError="1"/>
      <sheetData sheetId="47073" refreshError="1"/>
      <sheetData sheetId="47074" refreshError="1"/>
      <sheetData sheetId="47075" refreshError="1"/>
      <sheetData sheetId="47076" refreshError="1"/>
      <sheetData sheetId="47077" refreshError="1"/>
      <sheetData sheetId="47078" refreshError="1"/>
      <sheetData sheetId="47079" refreshError="1"/>
      <sheetData sheetId="47080" refreshError="1"/>
      <sheetData sheetId="47081" refreshError="1"/>
      <sheetData sheetId="47082" refreshError="1"/>
      <sheetData sheetId="47083" refreshError="1"/>
      <sheetData sheetId="47084" refreshError="1"/>
      <sheetData sheetId="47085" refreshError="1"/>
      <sheetData sheetId="47086" refreshError="1"/>
      <sheetData sheetId="47087" refreshError="1"/>
      <sheetData sheetId="47088" refreshError="1"/>
      <sheetData sheetId="47089" refreshError="1"/>
      <sheetData sheetId="47090" refreshError="1"/>
      <sheetData sheetId="47091" refreshError="1"/>
      <sheetData sheetId="47092" refreshError="1"/>
      <sheetData sheetId="47093" refreshError="1"/>
      <sheetData sheetId="47094" refreshError="1"/>
      <sheetData sheetId="47095" refreshError="1"/>
      <sheetData sheetId="47096" refreshError="1"/>
      <sheetData sheetId="47097" refreshError="1"/>
      <sheetData sheetId="47098" refreshError="1"/>
      <sheetData sheetId="47099" refreshError="1"/>
      <sheetData sheetId="47100" refreshError="1"/>
      <sheetData sheetId="47101" refreshError="1"/>
      <sheetData sheetId="47102" refreshError="1"/>
      <sheetData sheetId="47103" refreshError="1"/>
      <sheetData sheetId="47104" refreshError="1"/>
      <sheetData sheetId="47105" refreshError="1"/>
      <sheetData sheetId="47106" refreshError="1"/>
      <sheetData sheetId="47107" refreshError="1"/>
      <sheetData sheetId="47108" refreshError="1"/>
      <sheetData sheetId="47109" refreshError="1"/>
      <sheetData sheetId="47110" refreshError="1"/>
      <sheetData sheetId="47111" refreshError="1"/>
      <sheetData sheetId="47112" refreshError="1"/>
      <sheetData sheetId="47113" refreshError="1"/>
      <sheetData sheetId="47114" refreshError="1"/>
      <sheetData sheetId="47115" refreshError="1"/>
      <sheetData sheetId="47116" refreshError="1"/>
      <sheetData sheetId="47117" refreshError="1"/>
      <sheetData sheetId="47118" refreshError="1"/>
      <sheetData sheetId="47119" refreshError="1"/>
      <sheetData sheetId="47120" refreshError="1"/>
      <sheetData sheetId="47121" refreshError="1"/>
      <sheetData sheetId="47122" refreshError="1"/>
      <sheetData sheetId="47123" refreshError="1"/>
      <sheetData sheetId="47124" refreshError="1"/>
      <sheetData sheetId="47125" refreshError="1"/>
      <sheetData sheetId="47126" refreshError="1"/>
      <sheetData sheetId="47127" refreshError="1"/>
      <sheetData sheetId="47128" refreshError="1"/>
      <sheetData sheetId="47129" refreshError="1"/>
      <sheetData sheetId="47130" refreshError="1"/>
      <sheetData sheetId="47131" refreshError="1"/>
      <sheetData sheetId="47132" refreshError="1"/>
      <sheetData sheetId="47133" refreshError="1"/>
      <sheetData sheetId="47134" refreshError="1"/>
      <sheetData sheetId="47135" refreshError="1"/>
      <sheetData sheetId="47136" refreshError="1"/>
      <sheetData sheetId="47137" refreshError="1"/>
      <sheetData sheetId="47138" refreshError="1"/>
      <sheetData sheetId="47139" refreshError="1"/>
      <sheetData sheetId="47140" refreshError="1"/>
      <sheetData sheetId="47141" refreshError="1"/>
      <sheetData sheetId="47142" refreshError="1"/>
      <sheetData sheetId="47143" refreshError="1"/>
      <sheetData sheetId="47144" refreshError="1"/>
      <sheetData sheetId="47145" refreshError="1"/>
      <sheetData sheetId="47146" refreshError="1"/>
      <sheetData sheetId="47147" refreshError="1"/>
      <sheetData sheetId="47148" refreshError="1"/>
      <sheetData sheetId="47149" refreshError="1"/>
      <sheetData sheetId="47150" refreshError="1"/>
      <sheetData sheetId="47151" refreshError="1"/>
      <sheetData sheetId="47152" refreshError="1"/>
      <sheetData sheetId="47153" refreshError="1"/>
      <sheetData sheetId="47154" refreshError="1"/>
      <sheetData sheetId="47155" refreshError="1"/>
      <sheetData sheetId="47156" refreshError="1"/>
      <sheetData sheetId="47157" refreshError="1"/>
      <sheetData sheetId="47158" refreshError="1"/>
      <sheetData sheetId="47159" refreshError="1"/>
      <sheetData sheetId="47160" refreshError="1"/>
      <sheetData sheetId="47161" refreshError="1"/>
      <sheetData sheetId="47162" refreshError="1"/>
      <sheetData sheetId="47163" refreshError="1"/>
      <sheetData sheetId="47164" refreshError="1"/>
      <sheetData sheetId="47165" refreshError="1"/>
      <sheetData sheetId="47166" refreshError="1"/>
      <sheetData sheetId="47167" refreshError="1"/>
      <sheetData sheetId="47168" refreshError="1"/>
      <sheetData sheetId="47169" refreshError="1"/>
      <sheetData sheetId="47170" refreshError="1"/>
      <sheetData sheetId="47171" refreshError="1"/>
      <sheetData sheetId="47172" refreshError="1"/>
      <sheetData sheetId="47173" refreshError="1"/>
      <sheetData sheetId="47174" refreshError="1"/>
      <sheetData sheetId="47175" refreshError="1"/>
      <sheetData sheetId="47176" refreshError="1"/>
      <sheetData sheetId="47177" refreshError="1"/>
      <sheetData sheetId="47178" refreshError="1"/>
      <sheetData sheetId="47179" refreshError="1"/>
      <sheetData sheetId="47180" refreshError="1"/>
      <sheetData sheetId="47181" refreshError="1"/>
      <sheetData sheetId="47182" refreshError="1"/>
      <sheetData sheetId="47183" refreshError="1"/>
      <sheetData sheetId="47184" refreshError="1"/>
      <sheetData sheetId="47185" refreshError="1"/>
      <sheetData sheetId="47186" refreshError="1"/>
      <sheetData sheetId="47187" refreshError="1"/>
      <sheetData sheetId="47188" refreshError="1"/>
      <sheetData sheetId="47189" refreshError="1"/>
      <sheetData sheetId="47190" refreshError="1"/>
      <sheetData sheetId="47191" refreshError="1"/>
      <sheetData sheetId="47192" refreshError="1"/>
      <sheetData sheetId="47193" refreshError="1"/>
      <sheetData sheetId="47194" refreshError="1"/>
      <sheetData sheetId="47195" refreshError="1"/>
      <sheetData sheetId="47196" refreshError="1"/>
      <sheetData sheetId="47197" refreshError="1"/>
      <sheetData sheetId="47198" refreshError="1"/>
      <sheetData sheetId="47199" refreshError="1"/>
      <sheetData sheetId="47200" refreshError="1"/>
      <sheetData sheetId="47201" refreshError="1"/>
      <sheetData sheetId="47202" refreshError="1"/>
      <sheetData sheetId="47203" refreshError="1"/>
      <sheetData sheetId="47204" refreshError="1"/>
      <sheetData sheetId="47205" refreshError="1"/>
      <sheetData sheetId="47206" refreshError="1"/>
      <sheetData sheetId="47207" refreshError="1"/>
      <sheetData sheetId="47208" refreshError="1"/>
      <sheetData sheetId="47209" refreshError="1"/>
      <sheetData sheetId="47210" refreshError="1"/>
      <sheetData sheetId="47211" refreshError="1"/>
      <sheetData sheetId="47212" refreshError="1"/>
      <sheetData sheetId="47213" refreshError="1"/>
      <sheetData sheetId="47214" refreshError="1"/>
      <sheetData sheetId="47215" refreshError="1"/>
      <sheetData sheetId="47216" refreshError="1"/>
      <sheetData sheetId="47217" refreshError="1"/>
      <sheetData sheetId="47218" refreshError="1"/>
      <sheetData sheetId="47219" refreshError="1"/>
      <sheetData sheetId="47220" refreshError="1"/>
      <sheetData sheetId="47221" refreshError="1"/>
      <sheetData sheetId="47222" refreshError="1"/>
      <sheetData sheetId="47223" refreshError="1"/>
      <sheetData sheetId="47224" refreshError="1"/>
      <sheetData sheetId="47225" refreshError="1"/>
      <sheetData sheetId="47226" refreshError="1"/>
      <sheetData sheetId="47227" refreshError="1"/>
      <sheetData sheetId="47228" refreshError="1"/>
      <sheetData sheetId="47229" refreshError="1"/>
      <sheetData sheetId="47230" refreshError="1"/>
      <sheetData sheetId="47231" refreshError="1"/>
      <sheetData sheetId="47232" refreshError="1"/>
      <sheetData sheetId="47233" refreshError="1"/>
      <sheetData sheetId="47234" refreshError="1"/>
      <sheetData sheetId="47235" refreshError="1"/>
      <sheetData sheetId="47236" refreshError="1"/>
      <sheetData sheetId="47237" refreshError="1"/>
      <sheetData sheetId="47238" refreshError="1"/>
      <sheetData sheetId="47239" refreshError="1"/>
      <sheetData sheetId="47240" refreshError="1"/>
      <sheetData sheetId="47241" refreshError="1"/>
      <sheetData sheetId="47242" refreshError="1"/>
      <sheetData sheetId="47243" refreshError="1"/>
      <sheetData sheetId="47244" refreshError="1"/>
      <sheetData sheetId="47245" refreshError="1"/>
      <sheetData sheetId="47246" refreshError="1"/>
      <sheetData sheetId="47247" refreshError="1"/>
      <sheetData sheetId="47248" refreshError="1"/>
      <sheetData sheetId="47249" refreshError="1"/>
      <sheetData sheetId="47250" refreshError="1"/>
      <sheetData sheetId="47251" refreshError="1"/>
      <sheetData sheetId="47252" refreshError="1"/>
      <sheetData sheetId="47253" refreshError="1"/>
      <sheetData sheetId="47254" refreshError="1"/>
      <sheetData sheetId="47255" refreshError="1"/>
      <sheetData sheetId="47256" refreshError="1"/>
      <sheetData sheetId="47257" refreshError="1"/>
      <sheetData sheetId="47258" refreshError="1"/>
      <sheetData sheetId="47259" refreshError="1"/>
      <sheetData sheetId="47260" refreshError="1"/>
      <sheetData sheetId="47261" refreshError="1"/>
      <sheetData sheetId="47262" refreshError="1"/>
      <sheetData sheetId="47263" refreshError="1"/>
      <sheetData sheetId="47264" refreshError="1"/>
      <sheetData sheetId="47265" refreshError="1"/>
      <sheetData sheetId="47266" refreshError="1"/>
      <sheetData sheetId="47267" refreshError="1"/>
      <sheetData sheetId="47268" refreshError="1"/>
      <sheetData sheetId="47269" refreshError="1"/>
      <sheetData sheetId="47270" refreshError="1"/>
      <sheetData sheetId="47271" refreshError="1"/>
      <sheetData sheetId="47272" refreshError="1"/>
      <sheetData sheetId="47273" refreshError="1"/>
      <sheetData sheetId="47274" refreshError="1"/>
      <sheetData sheetId="47275" refreshError="1"/>
      <sheetData sheetId="47276" refreshError="1"/>
      <sheetData sheetId="47277" refreshError="1"/>
      <sheetData sheetId="47278" refreshError="1"/>
      <sheetData sheetId="47279" refreshError="1"/>
      <sheetData sheetId="47280" refreshError="1"/>
      <sheetData sheetId="47281" refreshError="1"/>
      <sheetData sheetId="47282" refreshError="1"/>
      <sheetData sheetId="47283" refreshError="1"/>
      <sheetData sheetId="47284" refreshError="1"/>
      <sheetData sheetId="47285" refreshError="1"/>
      <sheetData sheetId="47286" refreshError="1"/>
      <sheetData sheetId="47287" refreshError="1"/>
      <sheetData sheetId="47288" refreshError="1"/>
      <sheetData sheetId="47289" refreshError="1"/>
      <sheetData sheetId="47290" refreshError="1"/>
      <sheetData sheetId="47291" refreshError="1"/>
      <sheetData sheetId="47292" refreshError="1"/>
      <sheetData sheetId="47293" refreshError="1"/>
      <sheetData sheetId="47294" refreshError="1"/>
      <sheetData sheetId="47295" refreshError="1"/>
      <sheetData sheetId="47296" refreshError="1"/>
      <sheetData sheetId="47297" refreshError="1"/>
      <sheetData sheetId="47298" refreshError="1"/>
      <sheetData sheetId="47299" refreshError="1"/>
      <sheetData sheetId="47300" refreshError="1"/>
      <sheetData sheetId="47301" refreshError="1"/>
      <sheetData sheetId="47302" refreshError="1"/>
      <sheetData sheetId="47303" refreshError="1"/>
      <sheetData sheetId="47304" refreshError="1"/>
      <sheetData sheetId="47305" refreshError="1"/>
      <sheetData sheetId="47306" refreshError="1"/>
      <sheetData sheetId="47307" refreshError="1"/>
      <sheetData sheetId="47308" refreshError="1"/>
      <sheetData sheetId="47309" refreshError="1"/>
      <sheetData sheetId="47310" refreshError="1"/>
      <sheetData sheetId="47311" refreshError="1"/>
      <sheetData sheetId="47312" refreshError="1"/>
      <sheetData sheetId="47313" refreshError="1"/>
      <sheetData sheetId="47314" refreshError="1"/>
      <sheetData sheetId="47315" refreshError="1"/>
      <sheetData sheetId="47316" refreshError="1"/>
      <sheetData sheetId="47317" refreshError="1"/>
      <sheetData sheetId="47318" refreshError="1"/>
      <sheetData sheetId="47319" refreshError="1"/>
      <sheetData sheetId="47320" refreshError="1"/>
      <sheetData sheetId="47321" refreshError="1"/>
      <sheetData sheetId="47322" refreshError="1"/>
      <sheetData sheetId="47323" refreshError="1"/>
      <sheetData sheetId="47324" refreshError="1"/>
      <sheetData sheetId="47325" refreshError="1"/>
      <sheetData sheetId="47326" refreshError="1"/>
      <sheetData sheetId="47327" refreshError="1"/>
      <sheetData sheetId="47328" refreshError="1"/>
      <sheetData sheetId="47329" refreshError="1"/>
      <sheetData sheetId="47330" refreshError="1"/>
      <sheetData sheetId="47331" refreshError="1"/>
      <sheetData sheetId="47332" refreshError="1"/>
      <sheetData sheetId="47333" refreshError="1"/>
      <sheetData sheetId="47334" refreshError="1"/>
      <sheetData sheetId="47335" refreshError="1"/>
      <sheetData sheetId="47336" refreshError="1"/>
      <sheetData sheetId="47337" refreshError="1"/>
      <sheetData sheetId="47338" refreshError="1"/>
      <sheetData sheetId="47339" refreshError="1"/>
      <sheetData sheetId="47340" refreshError="1"/>
      <sheetData sheetId="47341" refreshError="1"/>
      <sheetData sheetId="47342" refreshError="1"/>
      <sheetData sheetId="47343" refreshError="1"/>
      <sheetData sheetId="47344" refreshError="1"/>
      <sheetData sheetId="47345" refreshError="1"/>
      <sheetData sheetId="47346" refreshError="1"/>
      <sheetData sheetId="47347" refreshError="1"/>
      <sheetData sheetId="47348" refreshError="1"/>
      <sheetData sheetId="47349" refreshError="1"/>
      <sheetData sheetId="47350" refreshError="1"/>
      <sheetData sheetId="47351" refreshError="1"/>
      <sheetData sheetId="47352" refreshError="1"/>
      <sheetData sheetId="47353" refreshError="1"/>
      <sheetData sheetId="47354" refreshError="1"/>
      <sheetData sheetId="47355" refreshError="1"/>
      <sheetData sheetId="47356" refreshError="1"/>
      <sheetData sheetId="47357" refreshError="1"/>
      <sheetData sheetId="47358" refreshError="1"/>
      <sheetData sheetId="47359" refreshError="1"/>
      <sheetData sheetId="47360" refreshError="1"/>
      <sheetData sheetId="47361" refreshError="1"/>
      <sheetData sheetId="47362" refreshError="1"/>
      <sheetData sheetId="47363" refreshError="1"/>
      <sheetData sheetId="47364" refreshError="1"/>
      <sheetData sheetId="47365" refreshError="1"/>
      <sheetData sheetId="47366" refreshError="1"/>
      <sheetData sheetId="47367" refreshError="1"/>
      <sheetData sheetId="47368" refreshError="1"/>
      <sheetData sheetId="47369" refreshError="1"/>
      <sheetData sheetId="47370" refreshError="1"/>
      <sheetData sheetId="47371" refreshError="1"/>
      <sheetData sheetId="47372" refreshError="1"/>
      <sheetData sheetId="47373" refreshError="1"/>
      <sheetData sheetId="47374" refreshError="1"/>
      <sheetData sheetId="47375" refreshError="1"/>
      <sheetData sheetId="47376" refreshError="1"/>
      <sheetData sheetId="47377" refreshError="1"/>
      <sheetData sheetId="47378" refreshError="1"/>
      <sheetData sheetId="47379" refreshError="1"/>
      <sheetData sheetId="47380" refreshError="1"/>
      <sheetData sheetId="47381" refreshError="1"/>
      <sheetData sheetId="47382" refreshError="1"/>
      <sheetData sheetId="47383" refreshError="1"/>
      <sheetData sheetId="47384" refreshError="1"/>
      <sheetData sheetId="47385" refreshError="1"/>
      <sheetData sheetId="47386" refreshError="1"/>
      <sheetData sheetId="47387" refreshError="1"/>
      <sheetData sheetId="47388" refreshError="1"/>
      <sheetData sheetId="47389" refreshError="1"/>
      <sheetData sheetId="47390" refreshError="1"/>
      <sheetData sheetId="47391" refreshError="1"/>
      <sheetData sheetId="47392" refreshError="1"/>
      <sheetData sheetId="47393" refreshError="1"/>
      <sheetData sheetId="47394" refreshError="1"/>
      <sheetData sheetId="47395" refreshError="1"/>
      <sheetData sheetId="47396" refreshError="1"/>
      <sheetData sheetId="47397" refreshError="1"/>
      <sheetData sheetId="47398" refreshError="1"/>
      <sheetData sheetId="47399" refreshError="1"/>
      <sheetData sheetId="47400" refreshError="1"/>
      <sheetData sheetId="47401" refreshError="1"/>
      <sheetData sheetId="47402" refreshError="1"/>
      <sheetData sheetId="47403" refreshError="1"/>
      <sheetData sheetId="47404" refreshError="1"/>
      <sheetData sheetId="47405" refreshError="1"/>
      <sheetData sheetId="47406" refreshError="1"/>
      <sheetData sheetId="47407" refreshError="1"/>
      <sheetData sheetId="47408" refreshError="1"/>
      <sheetData sheetId="47409" refreshError="1"/>
      <sheetData sheetId="47410" refreshError="1"/>
      <sheetData sheetId="47411" refreshError="1"/>
      <sheetData sheetId="47412" refreshError="1"/>
      <sheetData sheetId="47413" refreshError="1"/>
      <sheetData sheetId="47414" refreshError="1"/>
      <sheetData sheetId="47415" refreshError="1"/>
      <sheetData sheetId="47416" refreshError="1"/>
      <sheetData sheetId="47417" refreshError="1"/>
      <sheetData sheetId="47418" refreshError="1"/>
      <sheetData sheetId="47419" refreshError="1"/>
      <sheetData sheetId="47420" refreshError="1"/>
      <sheetData sheetId="47421" refreshError="1"/>
      <sheetData sheetId="47422" refreshError="1"/>
      <sheetData sheetId="47423" refreshError="1"/>
      <sheetData sheetId="47424" refreshError="1"/>
      <sheetData sheetId="47425" refreshError="1"/>
      <sheetData sheetId="47426" refreshError="1"/>
      <sheetData sheetId="47427" refreshError="1"/>
      <sheetData sheetId="47428" refreshError="1"/>
      <sheetData sheetId="47429" refreshError="1"/>
      <sheetData sheetId="47430" refreshError="1"/>
      <sheetData sheetId="47431" refreshError="1"/>
      <sheetData sheetId="47432" refreshError="1"/>
      <sheetData sheetId="47433" refreshError="1"/>
      <sheetData sheetId="47434" refreshError="1"/>
      <sheetData sheetId="47435" refreshError="1"/>
      <sheetData sheetId="47436" refreshError="1"/>
      <sheetData sheetId="47437" refreshError="1"/>
      <sheetData sheetId="47438" refreshError="1"/>
      <sheetData sheetId="47439" refreshError="1"/>
      <sheetData sheetId="47440" refreshError="1"/>
      <sheetData sheetId="47441" refreshError="1"/>
      <sheetData sheetId="47442" refreshError="1"/>
      <sheetData sheetId="47443" refreshError="1"/>
      <sheetData sheetId="47444" refreshError="1"/>
      <sheetData sheetId="47445" refreshError="1"/>
      <sheetData sheetId="47446" refreshError="1"/>
      <sheetData sheetId="47447" refreshError="1"/>
      <sheetData sheetId="47448" refreshError="1"/>
      <sheetData sheetId="47449" refreshError="1"/>
      <sheetData sheetId="47450" refreshError="1"/>
      <sheetData sheetId="47451" refreshError="1"/>
      <sheetData sheetId="47452" refreshError="1"/>
      <sheetData sheetId="47453" refreshError="1"/>
      <sheetData sheetId="47454" refreshError="1"/>
      <sheetData sheetId="47455" refreshError="1"/>
      <sheetData sheetId="47456" refreshError="1"/>
      <sheetData sheetId="47457" refreshError="1"/>
      <sheetData sheetId="47458" refreshError="1"/>
      <sheetData sheetId="47459" refreshError="1"/>
      <sheetData sheetId="47460" refreshError="1"/>
      <sheetData sheetId="47461" refreshError="1"/>
      <sheetData sheetId="47462" refreshError="1"/>
      <sheetData sheetId="47463" refreshError="1"/>
      <sheetData sheetId="47464" refreshError="1"/>
      <sheetData sheetId="47465" refreshError="1"/>
      <sheetData sheetId="47466" refreshError="1"/>
      <sheetData sheetId="47467" refreshError="1"/>
      <sheetData sheetId="47468" refreshError="1"/>
      <sheetData sheetId="47469" refreshError="1"/>
      <sheetData sheetId="47470" refreshError="1"/>
      <sheetData sheetId="47471" refreshError="1"/>
      <sheetData sheetId="47472" refreshError="1"/>
      <sheetData sheetId="47473" refreshError="1"/>
      <sheetData sheetId="47474" refreshError="1"/>
      <sheetData sheetId="47475" refreshError="1"/>
      <sheetData sheetId="47476" refreshError="1"/>
      <sheetData sheetId="47477" refreshError="1"/>
      <sheetData sheetId="47478" refreshError="1"/>
      <sheetData sheetId="47479" refreshError="1"/>
      <sheetData sheetId="47480" refreshError="1"/>
      <sheetData sheetId="47481" refreshError="1"/>
      <sheetData sheetId="47482" refreshError="1"/>
      <sheetData sheetId="47483" refreshError="1"/>
      <sheetData sheetId="47484" refreshError="1"/>
      <sheetData sheetId="47485" refreshError="1"/>
      <sheetData sheetId="47486" refreshError="1"/>
      <sheetData sheetId="47487" refreshError="1"/>
      <sheetData sheetId="47488" refreshError="1"/>
      <sheetData sheetId="47489" refreshError="1"/>
      <sheetData sheetId="47490" refreshError="1"/>
      <sheetData sheetId="47491" refreshError="1"/>
      <sheetData sheetId="47492" refreshError="1"/>
      <sheetData sheetId="47493" refreshError="1"/>
      <sheetData sheetId="47494" refreshError="1"/>
      <sheetData sheetId="47495" refreshError="1"/>
      <sheetData sheetId="47496" refreshError="1"/>
      <sheetData sheetId="47497" refreshError="1"/>
      <sheetData sheetId="47498" refreshError="1"/>
      <sheetData sheetId="47499" refreshError="1"/>
      <sheetData sheetId="47500" refreshError="1"/>
      <sheetData sheetId="47501" refreshError="1"/>
      <sheetData sheetId="47502" refreshError="1"/>
      <sheetData sheetId="47503" refreshError="1"/>
      <sheetData sheetId="47504" refreshError="1"/>
      <sheetData sheetId="47505" refreshError="1"/>
      <sheetData sheetId="47506" refreshError="1"/>
      <sheetData sheetId="47507" refreshError="1"/>
      <sheetData sheetId="47508" refreshError="1"/>
      <sheetData sheetId="47509" refreshError="1"/>
      <sheetData sheetId="47510" refreshError="1"/>
      <sheetData sheetId="47511" refreshError="1"/>
      <sheetData sheetId="47512" refreshError="1"/>
      <sheetData sheetId="47513" refreshError="1"/>
      <sheetData sheetId="47514" refreshError="1"/>
      <sheetData sheetId="47515" refreshError="1"/>
      <sheetData sheetId="47516" refreshError="1"/>
      <sheetData sheetId="47517" refreshError="1"/>
      <sheetData sheetId="47518" refreshError="1"/>
      <sheetData sheetId="47519" refreshError="1"/>
      <sheetData sheetId="47520" refreshError="1"/>
      <sheetData sheetId="47521" refreshError="1"/>
      <sheetData sheetId="47522" refreshError="1"/>
      <sheetData sheetId="47523" refreshError="1"/>
      <sheetData sheetId="47524" refreshError="1"/>
      <sheetData sheetId="47525" refreshError="1"/>
      <sheetData sheetId="47526" refreshError="1"/>
      <sheetData sheetId="47527" refreshError="1"/>
      <sheetData sheetId="47528" refreshError="1"/>
      <sheetData sheetId="47529" refreshError="1"/>
      <sheetData sheetId="47530" refreshError="1"/>
      <sheetData sheetId="47531" refreshError="1"/>
      <sheetData sheetId="47532" refreshError="1"/>
      <sheetData sheetId="47533" refreshError="1"/>
      <sheetData sheetId="47534" refreshError="1"/>
      <sheetData sheetId="47535" refreshError="1"/>
      <sheetData sheetId="47536" refreshError="1"/>
      <sheetData sheetId="47537" refreshError="1"/>
      <sheetData sheetId="47538" refreshError="1"/>
      <sheetData sheetId="47539" refreshError="1"/>
      <sheetData sheetId="47540" refreshError="1"/>
      <sheetData sheetId="47541" refreshError="1"/>
      <sheetData sheetId="47542" refreshError="1"/>
      <sheetData sheetId="47543" refreshError="1"/>
      <sheetData sheetId="47544" refreshError="1"/>
      <sheetData sheetId="47545" refreshError="1"/>
      <sheetData sheetId="47546" refreshError="1"/>
      <sheetData sheetId="47547" refreshError="1"/>
      <sheetData sheetId="47548" refreshError="1"/>
      <sheetData sheetId="47549" refreshError="1"/>
      <sheetData sheetId="47550" refreshError="1"/>
      <sheetData sheetId="47551" refreshError="1"/>
      <sheetData sheetId="47552" refreshError="1"/>
      <sheetData sheetId="47553" refreshError="1"/>
      <sheetData sheetId="47554" refreshError="1"/>
      <sheetData sheetId="47555" refreshError="1"/>
      <sheetData sheetId="47556" refreshError="1"/>
      <sheetData sheetId="47557" refreshError="1"/>
      <sheetData sheetId="47558" refreshError="1"/>
      <sheetData sheetId="47559" refreshError="1"/>
      <sheetData sheetId="47560" refreshError="1"/>
      <sheetData sheetId="47561" refreshError="1"/>
      <sheetData sheetId="47562" refreshError="1"/>
      <sheetData sheetId="47563" refreshError="1"/>
      <sheetData sheetId="47564" refreshError="1"/>
      <sheetData sheetId="47565" refreshError="1"/>
      <sheetData sheetId="47566" refreshError="1"/>
      <sheetData sheetId="47567" refreshError="1"/>
      <sheetData sheetId="47568" refreshError="1"/>
      <sheetData sheetId="47569" refreshError="1"/>
      <sheetData sheetId="47570" refreshError="1"/>
      <sheetData sheetId="47571" refreshError="1"/>
      <sheetData sheetId="47572" refreshError="1"/>
      <sheetData sheetId="47573" refreshError="1"/>
      <sheetData sheetId="47574" refreshError="1"/>
      <sheetData sheetId="47575" refreshError="1"/>
      <sheetData sheetId="47576" refreshError="1"/>
      <sheetData sheetId="47577" refreshError="1"/>
      <sheetData sheetId="47578" refreshError="1"/>
      <sheetData sheetId="47579" refreshError="1"/>
      <sheetData sheetId="47580" refreshError="1"/>
      <sheetData sheetId="47581" refreshError="1"/>
      <sheetData sheetId="47582" refreshError="1"/>
      <sheetData sheetId="47583" refreshError="1"/>
      <sheetData sheetId="47584" refreshError="1"/>
      <sheetData sheetId="47585" refreshError="1"/>
      <sheetData sheetId="47586" refreshError="1"/>
      <sheetData sheetId="47587" refreshError="1"/>
      <sheetData sheetId="47588" refreshError="1"/>
      <sheetData sheetId="47589" refreshError="1"/>
      <sheetData sheetId="47590" refreshError="1"/>
      <sheetData sheetId="47591" refreshError="1"/>
      <sheetData sheetId="47592" refreshError="1"/>
      <sheetData sheetId="47593" refreshError="1"/>
      <sheetData sheetId="47594" refreshError="1"/>
      <sheetData sheetId="47595" refreshError="1"/>
      <sheetData sheetId="47596" refreshError="1"/>
      <sheetData sheetId="47597" refreshError="1"/>
      <sheetData sheetId="47598" refreshError="1"/>
      <sheetData sheetId="47599" refreshError="1"/>
      <sheetData sheetId="47600" refreshError="1"/>
      <sheetData sheetId="47601" refreshError="1"/>
      <sheetData sheetId="47602" refreshError="1"/>
      <sheetData sheetId="47603" refreshError="1"/>
      <sheetData sheetId="47604" refreshError="1"/>
      <sheetData sheetId="47605" refreshError="1"/>
      <sheetData sheetId="47606" refreshError="1"/>
      <sheetData sheetId="47607" refreshError="1"/>
      <sheetData sheetId="47608" refreshError="1"/>
      <sheetData sheetId="47609" refreshError="1"/>
      <sheetData sheetId="47610" refreshError="1"/>
      <sheetData sheetId="47611" refreshError="1"/>
      <sheetData sheetId="47612" refreshError="1"/>
      <sheetData sheetId="47613" refreshError="1"/>
      <sheetData sheetId="47614" refreshError="1"/>
      <sheetData sheetId="47615" refreshError="1"/>
      <sheetData sheetId="47616" refreshError="1"/>
      <sheetData sheetId="47617" refreshError="1"/>
      <sheetData sheetId="47618" refreshError="1"/>
      <sheetData sheetId="47619" refreshError="1"/>
      <sheetData sheetId="47620" refreshError="1"/>
      <sheetData sheetId="47621" refreshError="1"/>
      <sheetData sheetId="47622" refreshError="1"/>
      <sheetData sheetId="47623" refreshError="1"/>
      <sheetData sheetId="47624" refreshError="1"/>
      <sheetData sheetId="47625" refreshError="1"/>
      <sheetData sheetId="47626" refreshError="1"/>
      <sheetData sheetId="47627" refreshError="1"/>
      <sheetData sheetId="47628" refreshError="1"/>
      <sheetData sheetId="47629" refreshError="1"/>
      <sheetData sheetId="47630" refreshError="1"/>
      <sheetData sheetId="47631" refreshError="1"/>
      <sheetData sheetId="47632" refreshError="1"/>
      <sheetData sheetId="47633" refreshError="1"/>
      <sheetData sheetId="47634" refreshError="1"/>
      <sheetData sheetId="47635" refreshError="1"/>
      <sheetData sheetId="47636" refreshError="1"/>
      <sheetData sheetId="47637" refreshError="1"/>
      <sheetData sheetId="47638" refreshError="1"/>
      <sheetData sheetId="47639" refreshError="1"/>
      <sheetData sheetId="47640" refreshError="1"/>
      <sheetData sheetId="47641" refreshError="1"/>
      <sheetData sheetId="47642" refreshError="1"/>
      <sheetData sheetId="47643" refreshError="1"/>
      <sheetData sheetId="47644" refreshError="1"/>
      <sheetData sheetId="47645" refreshError="1"/>
      <sheetData sheetId="47646" refreshError="1"/>
      <sheetData sheetId="47647" refreshError="1"/>
      <sheetData sheetId="47648" refreshError="1"/>
      <sheetData sheetId="47649" refreshError="1"/>
      <sheetData sheetId="47650" refreshError="1"/>
      <sheetData sheetId="47651" refreshError="1"/>
      <sheetData sheetId="47652" refreshError="1"/>
      <sheetData sheetId="47653" refreshError="1"/>
      <sheetData sheetId="47654" refreshError="1"/>
      <sheetData sheetId="47655" refreshError="1"/>
      <sheetData sheetId="47656" refreshError="1"/>
      <sheetData sheetId="47657" refreshError="1"/>
      <sheetData sheetId="47658" refreshError="1"/>
      <sheetData sheetId="47659" refreshError="1"/>
      <sheetData sheetId="47660" refreshError="1"/>
      <sheetData sheetId="47661" refreshError="1"/>
      <sheetData sheetId="47662" refreshError="1"/>
      <sheetData sheetId="47663" refreshError="1"/>
      <sheetData sheetId="47664" refreshError="1"/>
      <sheetData sheetId="47665" refreshError="1"/>
      <sheetData sheetId="47666" refreshError="1"/>
      <sheetData sheetId="47667" refreshError="1"/>
      <sheetData sheetId="47668" refreshError="1"/>
      <sheetData sheetId="47669" refreshError="1"/>
      <sheetData sheetId="47670" refreshError="1"/>
      <sheetData sheetId="47671" refreshError="1"/>
      <sheetData sheetId="47672" refreshError="1"/>
      <sheetData sheetId="47673" refreshError="1"/>
      <sheetData sheetId="47674" refreshError="1"/>
      <sheetData sheetId="47675" refreshError="1"/>
      <sheetData sheetId="47676" refreshError="1"/>
      <sheetData sheetId="47677" refreshError="1"/>
      <sheetData sheetId="47678" refreshError="1"/>
      <sheetData sheetId="47679" refreshError="1"/>
      <sheetData sheetId="47680" refreshError="1"/>
      <sheetData sheetId="47681" refreshError="1"/>
      <sheetData sheetId="47682" refreshError="1"/>
      <sheetData sheetId="47683" refreshError="1"/>
      <sheetData sheetId="47684" refreshError="1"/>
      <sheetData sheetId="47685" refreshError="1"/>
      <sheetData sheetId="47686" refreshError="1"/>
      <sheetData sheetId="47687" refreshError="1"/>
      <sheetData sheetId="47688" refreshError="1"/>
      <sheetData sheetId="47689" refreshError="1"/>
      <sheetData sheetId="47690" refreshError="1"/>
      <sheetData sheetId="47691" refreshError="1"/>
      <sheetData sheetId="47692" refreshError="1"/>
      <sheetData sheetId="47693" refreshError="1"/>
      <sheetData sheetId="47694" refreshError="1"/>
      <sheetData sheetId="47695" refreshError="1"/>
      <sheetData sheetId="47696" refreshError="1"/>
      <sheetData sheetId="47697" refreshError="1"/>
      <sheetData sheetId="47698" refreshError="1"/>
      <sheetData sheetId="47699" refreshError="1"/>
      <sheetData sheetId="47700" refreshError="1"/>
      <sheetData sheetId="47701" refreshError="1"/>
      <sheetData sheetId="47702" refreshError="1"/>
      <sheetData sheetId="47703" refreshError="1"/>
      <sheetData sheetId="47704" refreshError="1"/>
      <sheetData sheetId="47705" refreshError="1"/>
      <sheetData sheetId="47706" refreshError="1"/>
      <sheetData sheetId="47707" refreshError="1"/>
      <sheetData sheetId="47708" refreshError="1"/>
      <sheetData sheetId="47709" refreshError="1"/>
      <sheetData sheetId="47710" refreshError="1"/>
      <sheetData sheetId="47711" refreshError="1"/>
      <sheetData sheetId="47712" refreshError="1"/>
      <sheetData sheetId="47713" refreshError="1"/>
      <sheetData sheetId="47714" refreshError="1"/>
      <sheetData sheetId="47715" refreshError="1"/>
      <sheetData sheetId="47716" refreshError="1"/>
      <sheetData sheetId="47717" refreshError="1"/>
      <sheetData sheetId="47718" refreshError="1"/>
      <sheetData sheetId="47719" refreshError="1"/>
      <sheetData sheetId="47720" refreshError="1"/>
      <sheetData sheetId="47721" refreshError="1"/>
      <sheetData sheetId="47722" refreshError="1"/>
      <sheetData sheetId="47723" refreshError="1"/>
      <sheetData sheetId="47724" refreshError="1"/>
      <sheetData sheetId="47725" refreshError="1"/>
      <sheetData sheetId="47726" refreshError="1"/>
      <sheetData sheetId="47727" refreshError="1"/>
      <sheetData sheetId="47728" refreshError="1"/>
      <sheetData sheetId="47729" refreshError="1"/>
      <sheetData sheetId="47730" refreshError="1"/>
      <sheetData sheetId="47731" refreshError="1"/>
      <sheetData sheetId="47732" refreshError="1"/>
      <sheetData sheetId="47733" refreshError="1"/>
      <sheetData sheetId="47734" refreshError="1"/>
      <sheetData sheetId="47735" refreshError="1"/>
      <sheetData sheetId="47736" refreshError="1"/>
      <sheetData sheetId="47737" refreshError="1"/>
      <sheetData sheetId="47738" refreshError="1"/>
      <sheetData sheetId="47739" refreshError="1"/>
      <sheetData sheetId="47740" refreshError="1"/>
      <sheetData sheetId="47741" refreshError="1"/>
      <sheetData sheetId="47742" refreshError="1"/>
      <sheetData sheetId="47743" refreshError="1"/>
      <sheetData sheetId="47744" refreshError="1"/>
      <sheetData sheetId="47745" refreshError="1"/>
      <sheetData sheetId="47746" refreshError="1"/>
      <sheetData sheetId="47747" refreshError="1"/>
      <sheetData sheetId="47748" refreshError="1"/>
      <sheetData sheetId="47749" refreshError="1"/>
      <sheetData sheetId="47750" refreshError="1"/>
      <sheetData sheetId="47751" refreshError="1"/>
      <sheetData sheetId="47752" refreshError="1"/>
      <sheetData sheetId="47753" refreshError="1"/>
      <sheetData sheetId="47754" refreshError="1"/>
      <sheetData sheetId="47755" refreshError="1"/>
      <sheetData sheetId="47756" refreshError="1"/>
      <sheetData sheetId="47757" refreshError="1"/>
      <sheetData sheetId="47758" refreshError="1"/>
      <sheetData sheetId="47759" refreshError="1"/>
      <sheetData sheetId="47760" refreshError="1"/>
      <sheetData sheetId="47761" refreshError="1"/>
      <sheetData sheetId="47762" refreshError="1"/>
      <sheetData sheetId="47763" refreshError="1"/>
      <sheetData sheetId="47764" refreshError="1"/>
      <sheetData sheetId="47765" refreshError="1"/>
      <sheetData sheetId="47766" refreshError="1"/>
      <sheetData sheetId="47767" refreshError="1"/>
      <sheetData sheetId="47768" refreshError="1"/>
      <sheetData sheetId="47769" refreshError="1"/>
      <sheetData sheetId="47770" refreshError="1"/>
      <sheetData sheetId="47771" refreshError="1"/>
      <sheetData sheetId="47772" refreshError="1"/>
      <sheetData sheetId="47773" refreshError="1"/>
      <sheetData sheetId="47774" refreshError="1"/>
      <sheetData sheetId="47775" refreshError="1"/>
      <sheetData sheetId="47776" refreshError="1"/>
      <sheetData sheetId="47777" refreshError="1"/>
      <sheetData sheetId="47778" refreshError="1"/>
      <sheetData sheetId="47779" refreshError="1"/>
      <sheetData sheetId="47780" refreshError="1"/>
      <sheetData sheetId="47781" refreshError="1"/>
      <sheetData sheetId="47782" refreshError="1"/>
      <sheetData sheetId="47783" refreshError="1"/>
      <sheetData sheetId="47784" refreshError="1"/>
      <sheetData sheetId="47785" refreshError="1"/>
      <sheetData sheetId="47786" refreshError="1"/>
      <sheetData sheetId="47787" refreshError="1"/>
      <sheetData sheetId="47788" refreshError="1"/>
      <sheetData sheetId="47789" refreshError="1"/>
      <sheetData sheetId="47790" refreshError="1"/>
      <sheetData sheetId="47791" refreshError="1"/>
      <sheetData sheetId="47792" refreshError="1"/>
      <sheetData sheetId="47793" refreshError="1"/>
      <sheetData sheetId="47794" refreshError="1"/>
      <sheetData sheetId="47795" refreshError="1"/>
      <sheetData sheetId="47796" refreshError="1"/>
      <sheetData sheetId="47797" refreshError="1"/>
      <sheetData sheetId="47798" refreshError="1"/>
      <sheetData sheetId="47799" refreshError="1"/>
      <sheetData sheetId="47800" refreshError="1"/>
      <sheetData sheetId="47801" refreshError="1"/>
      <sheetData sheetId="47802" refreshError="1"/>
      <sheetData sheetId="47803" refreshError="1"/>
      <sheetData sheetId="47804" refreshError="1"/>
      <sheetData sheetId="47805" refreshError="1"/>
      <sheetData sheetId="47806" refreshError="1"/>
      <sheetData sheetId="47807" refreshError="1"/>
      <sheetData sheetId="47808" refreshError="1"/>
      <sheetData sheetId="47809" refreshError="1"/>
      <sheetData sheetId="47810" refreshError="1"/>
      <sheetData sheetId="47811" refreshError="1"/>
      <sheetData sheetId="47812" refreshError="1"/>
      <sheetData sheetId="47813" refreshError="1"/>
      <sheetData sheetId="47814" refreshError="1"/>
      <sheetData sheetId="47815" refreshError="1"/>
      <sheetData sheetId="47816" refreshError="1"/>
      <sheetData sheetId="47817" refreshError="1"/>
      <sheetData sheetId="47818" refreshError="1"/>
      <sheetData sheetId="47819" refreshError="1"/>
      <sheetData sheetId="47820" refreshError="1"/>
      <sheetData sheetId="47821" refreshError="1"/>
      <sheetData sheetId="47822" refreshError="1"/>
      <sheetData sheetId="47823" refreshError="1"/>
      <sheetData sheetId="47824" refreshError="1"/>
      <sheetData sheetId="47825" refreshError="1"/>
      <sheetData sheetId="47826" refreshError="1"/>
      <sheetData sheetId="47827" refreshError="1"/>
      <sheetData sheetId="47828" refreshError="1"/>
      <sheetData sheetId="47829" refreshError="1"/>
      <sheetData sheetId="47830" refreshError="1"/>
      <sheetData sheetId="47831" refreshError="1"/>
      <sheetData sheetId="47832" refreshError="1"/>
      <sheetData sheetId="47833" refreshError="1"/>
      <sheetData sheetId="47834" refreshError="1"/>
      <sheetData sheetId="47835" refreshError="1"/>
      <sheetData sheetId="47836" refreshError="1"/>
      <sheetData sheetId="47837" refreshError="1"/>
      <sheetData sheetId="47838" refreshError="1"/>
      <sheetData sheetId="47839" refreshError="1"/>
      <sheetData sheetId="47840" refreshError="1"/>
      <sheetData sheetId="47841" refreshError="1"/>
      <sheetData sheetId="47842" refreshError="1"/>
      <sheetData sheetId="47843" refreshError="1"/>
      <sheetData sheetId="47844" refreshError="1"/>
      <sheetData sheetId="47845" refreshError="1"/>
      <sheetData sheetId="47846" refreshError="1"/>
      <sheetData sheetId="47847" refreshError="1"/>
      <sheetData sheetId="47848" refreshError="1"/>
      <sheetData sheetId="47849" refreshError="1"/>
      <sheetData sheetId="47850" refreshError="1"/>
      <sheetData sheetId="47851" refreshError="1"/>
      <sheetData sheetId="47852" refreshError="1"/>
      <sheetData sheetId="47853" refreshError="1"/>
      <sheetData sheetId="47854" refreshError="1"/>
      <sheetData sheetId="47855" refreshError="1"/>
      <sheetData sheetId="47856" refreshError="1"/>
      <sheetData sheetId="47857" refreshError="1"/>
      <sheetData sheetId="47858" refreshError="1"/>
      <sheetData sheetId="47859" refreshError="1"/>
      <sheetData sheetId="47860" refreshError="1"/>
      <sheetData sheetId="47861" refreshError="1"/>
      <sheetData sheetId="47862" refreshError="1"/>
      <sheetData sheetId="47863" refreshError="1"/>
      <sheetData sheetId="47864" refreshError="1"/>
      <sheetData sheetId="47865" refreshError="1"/>
      <sheetData sheetId="47866" refreshError="1"/>
      <sheetData sheetId="47867" refreshError="1"/>
      <sheetData sheetId="47868" refreshError="1"/>
      <sheetData sheetId="47869" refreshError="1"/>
      <sheetData sheetId="47870" refreshError="1"/>
      <sheetData sheetId="47871" refreshError="1"/>
      <sheetData sheetId="47872" refreshError="1"/>
      <sheetData sheetId="47873" refreshError="1"/>
      <sheetData sheetId="47874" refreshError="1"/>
      <sheetData sheetId="47875" refreshError="1"/>
      <sheetData sheetId="47876" refreshError="1"/>
      <sheetData sheetId="47877" refreshError="1"/>
      <sheetData sheetId="47878" refreshError="1"/>
      <sheetData sheetId="47879" refreshError="1"/>
      <sheetData sheetId="47880" refreshError="1"/>
      <sheetData sheetId="47881" refreshError="1"/>
      <sheetData sheetId="47882" refreshError="1"/>
      <sheetData sheetId="47883" refreshError="1"/>
      <sheetData sheetId="47884" refreshError="1"/>
      <sheetData sheetId="47885" refreshError="1"/>
      <sheetData sheetId="47886" refreshError="1"/>
      <sheetData sheetId="47887" refreshError="1"/>
      <sheetData sheetId="47888" refreshError="1"/>
      <sheetData sheetId="47889" refreshError="1"/>
      <sheetData sheetId="47890" refreshError="1"/>
      <sheetData sheetId="47891" refreshError="1"/>
      <sheetData sheetId="47892" refreshError="1"/>
      <sheetData sheetId="47893" refreshError="1"/>
      <sheetData sheetId="47894" refreshError="1"/>
      <sheetData sheetId="47895" refreshError="1"/>
      <sheetData sheetId="47896" refreshError="1"/>
      <sheetData sheetId="47897" refreshError="1"/>
      <sheetData sheetId="47898" refreshError="1"/>
      <sheetData sheetId="47899" refreshError="1"/>
      <sheetData sheetId="47900" refreshError="1"/>
      <sheetData sheetId="47901" refreshError="1"/>
      <sheetData sheetId="47902" refreshError="1"/>
      <sheetData sheetId="47903" refreshError="1"/>
      <sheetData sheetId="47904" refreshError="1"/>
      <sheetData sheetId="47905" refreshError="1"/>
      <sheetData sheetId="47906" refreshError="1"/>
      <sheetData sheetId="47907" refreshError="1"/>
      <sheetData sheetId="47908" refreshError="1"/>
      <sheetData sheetId="47909" refreshError="1"/>
      <sheetData sheetId="47910" refreshError="1"/>
      <sheetData sheetId="47911" refreshError="1"/>
      <sheetData sheetId="47912" refreshError="1"/>
      <sheetData sheetId="47913" refreshError="1"/>
      <sheetData sheetId="47914" refreshError="1"/>
      <sheetData sheetId="47915" refreshError="1"/>
      <sheetData sheetId="47916" refreshError="1"/>
      <sheetData sheetId="47917" refreshError="1"/>
      <sheetData sheetId="47918" refreshError="1"/>
      <sheetData sheetId="47919" refreshError="1"/>
      <sheetData sheetId="47920" refreshError="1"/>
      <sheetData sheetId="47921" refreshError="1"/>
      <sheetData sheetId="47922" refreshError="1"/>
      <sheetData sheetId="47923" refreshError="1"/>
      <sheetData sheetId="47924" refreshError="1"/>
      <sheetData sheetId="47925" refreshError="1"/>
      <sheetData sheetId="47926" refreshError="1"/>
      <sheetData sheetId="47927" refreshError="1"/>
      <sheetData sheetId="47928" refreshError="1"/>
      <sheetData sheetId="47929" refreshError="1"/>
      <sheetData sheetId="47930" refreshError="1"/>
      <sheetData sheetId="47931" refreshError="1"/>
      <sheetData sheetId="47932" refreshError="1"/>
      <sheetData sheetId="47933" refreshError="1"/>
      <sheetData sheetId="47934" refreshError="1"/>
      <sheetData sheetId="47935" refreshError="1"/>
      <sheetData sheetId="47936" refreshError="1"/>
      <sheetData sheetId="47937" refreshError="1"/>
      <sheetData sheetId="47938" refreshError="1"/>
      <sheetData sheetId="47939" refreshError="1"/>
      <sheetData sheetId="47940" refreshError="1"/>
      <sheetData sheetId="47941" refreshError="1"/>
      <sheetData sheetId="47942" refreshError="1"/>
      <sheetData sheetId="47943" refreshError="1"/>
      <sheetData sheetId="47944" refreshError="1"/>
      <sheetData sheetId="47945" refreshError="1"/>
      <sheetData sheetId="47946" refreshError="1"/>
      <sheetData sheetId="47947" refreshError="1"/>
      <sheetData sheetId="47948" refreshError="1"/>
      <sheetData sheetId="47949" refreshError="1"/>
      <sheetData sheetId="47950" refreshError="1"/>
      <sheetData sheetId="47951" refreshError="1"/>
      <sheetData sheetId="47952" refreshError="1"/>
      <sheetData sheetId="47953" refreshError="1"/>
      <sheetData sheetId="47954" refreshError="1"/>
      <sheetData sheetId="47955" refreshError="1"/>
      <sheetData sheetId="47956" refreshError="1"/>
      <sheetData sheetId="47957" refreshError="1"/>
      <sheetData sheetId="47958" refreshError="1"/>
      <sheetData sheetId="47959" refreshError="1"/>
      <sheetData sheetId="47960" refreshError="1"/>
      <sheetData sheetId="47961" refreshError="1"/>
      <sheetData sheetId="47962" refreshError="1"/>
      <sheetData sheetId="47963" refreshError="1"/>
      <sheetData sheetId="47964" refreshError="1"/>
      <sheetData sheetId="47965" refreshError="1"/>
      <sheetData sheetId="47966" refreshError="1"/>
      <sheetData sheetId="47967" refreshError="1"/>
      <sheetData sheetId="47968" refreshError="1"/>
      <sheetData sheetId="47969" refreshError="1"/>
      <sheetData sheetId="47970" refreshError="1"/>
      <sheetData sheetId="47971" refreshError="1"/>
      <sheetData sheetId="47972" refreshError="1"/>
      <sheetData sheetId="47973" refreshError="1"/>
      <sheetData sheetId="47974" refreshError="1"/>
      <sheetData sheetId="47975" refreshError="1"/>
      <sheetData sheetId="47976" refreshError="1"/>
      <sheetData sheetId="47977" refreshError="1"/>
      <sheetData sheetId="47978" refreshError="1"/>
      <sheetData sheetId="47979" refreshError="1"/>
      <sheetData sheetId="47980" refreshError="1"/>
      <sheetData sheetId="47981" refreshError="1"/>
      <sheetData sheetId="47982" refreshError="1"/>
      <sheetData sheetId="47983" refreshError="1"/>
      <sheetData sheetId="47984" refreshError="1"/>
      <sheetData sheetId="47985" refreshError="1"/>
      <sheetData sheetId="47986" refreshError="1"/>
      <sheetData sheetId="47987" refreshError="1"/>
      <sheetData sheetId="47988" refreshError="1"/>
      <sheetData sheetId="47989" refreshError="1"/>
      <sheetData sheetId="47990" refreshError="1"/>
      <sheetData sheetId="47991" refreshError="1"/>
      <sheetData sheetId="47992" refreshError="1"/>
      <sheetData sheetId="47993" refreshError="1"/>
      <sheetData sheetId="47994" refreshError="1"/>
      <sheetData sheetId="47995" refreshError="1"/>
      <sheetData sheetId="47996" refreshError="1"/>
      <sheetData sheetId="47997" refreshError="1"/>
      <sheetData sheetId="47998" refreshError="1"/>
      <sheetData sheetId="47999" refreshError="1"/>
      <sheetData sheetId="48000" refreshError="1"/>
      <sheetData sheetId="48001" refreshError="1"/>
      <sheetData sheetId="48002" refreshError="1"/>
      <sheetData sheetId="48003" refreshError="1"/>
      <sheetData sheetId="48004" refreshError="1"/>
      <sheetData sheetId="48005" refreshError="1"/>
      <sheetData sheetId="48006" refreshError="1"/>
      <sheetData sheetId="48007" refreshError="1"/>
      <sheetData sheetId="48008" refreshError="1"/>
      <sheetData sheetId="48009" refreshError="1"/>
      <sheetData sheetId="48010" refreshError="1"/>
      <sheetData sheetId="48011" refreshError="1"/>
      <sheetData sheetId="48012" refreshError="1"/>
      <sheetData sheetId="48013" refreshError="1"/>
      <sheetData sheetId="48014" refreshError="1"/>
      <sheetData sheetId="48015" refreshError="1"/>
      <sheetData sheetId="48016" refreshError="1"/>
      <sheetData sheetId="48017" refreshError="1"/>
      <sheetData sheetId="48018" refreshError="1"/>
      <sheetData sheetId="48019" refreshError="1"/>
      <sheetData sheetId="48020" refreshError="1"/>
      <sheetData sheetId="48021" refreshError="1"/>
      <sheetData sheetId="48022" refreshError="1"/>
      <sheetData sheetId="48023" refreshError="1"/>
      <sheetData sheetId="48024" refreshError="1"/>
      <sheetData sheetId="48025" refreshError="1"/>
      <sheetData sheetId="48026" refreshError="1"/>
      <sheetData sheetId="48027" refreshError="1"/>
      <sheetData sheetId="48028" refreshError="1"/>
      <sheetData sheetId="48029" refreshError="1"/>
      <sheetData sheetId="48030" refreshError="1"/>
      <sheetData sheetId="48031" refreshError="1"/>
      <sheetData sheetId="48032" refreshError="1"/>
      <sheetData sheetId="48033" refreshError="1"/>
      <sheetData sheetId="48034" refreshError="1"/>
      <sheetData sheetId="48035" refreshError="1"/>
      <sheetData sheetId="48036" refreshError="1"/>
      <sheetData sheetId="48037" refreshError="1"/>
      <sheetData sheetId="48038" refreshError="1"/>
      <sheetData sheetId="48039" refreshError="1"/>
      <sheetData sheetId="48040" refreshError="1"/>
      <sheetData sheetId="48041" refreshError="1"/>
      <sheetData sheetId="48042" refreshError="1"/>
      <sheetData sheetId="48043" refreshError="1"/>
      <sheetData sheetId="48044" refreshError="1"/>
      <sheetData sheetId="48045" refreshError="1"/>
      <sheetData sheetId="48046" refreshError="1"/>
      <sheetData sheetId="48047" refreshError="1"/>
      <sheetData sheetId="48048" refreshError="1"/>
      <sheetData sheetId="48049" refreshError="1"/>
      <sheetData sheetId="48050" refreshError="1"/>
      <sheetData sheetId="48051" refreshError="1"/>
      <sheetData sheetId="48052" refreshError="1"/>
      <sheetData sheetId="48053" refreshError="1"/>
      <sheetData sheetId="48054" refreshError="1"/>
      <sheetData sheetId="48055" refreshError="1"/>
      <sheetData sheetId="48056" refreshError="1"/>
      <sheetData sheetId="48057" refreshError="1"/>
      <sheetData sheetId="48058" refreshError="1"/>
      <sheetData sheetId="48059" refreshError="1"/>
      <sheetData sheetId="48060" refreshError="1"/>
      <sheetData sheetId="48061" refreshError="1"/>
      <sheetData sheetId="48062" refreshError="1"/>
      <sheetData sheetId="48063" refreshError="1"/>
      <sheetData sheetId="48064" refreshError="1"/>
      <sheetData sheetId="48065" refreshError="1"/>
      <sheetData sheetId="48066" refreshError="1"/>
      <sheetData sheetId="48067" refreshError="1"/>
      <sheetData sheetId="48068" refreshError="1"/>
      <sheetData sheetId="48069" refreshError="1"/>
      <sheetData sheetId="48070" refreshError="1"/>
      <sheetData sheetId="48071" refreshError="1"/>
      <sheetData sheetId="48072" refreshError="1"/>
      <sheetData sheetId="48073" refreshError="1"/>
      <sheetData sheetId="48074" refreshError="1"/>
      <sheetData sheetId="48075" refreshError="1"/>
      <sheetData sheetId="48076" refreshError="1"/>
      <sheetData sheetId="48077" refreshError="1"/>
      <sheetData sheetId="48078" refreshError="1"/>
      <sheetData sheetId="48079" refreshError="1"/>
      <sheetData sheetId="48080" refreshError="1"/>
      <sheetData sheetId="48081" refreshError="1"/>
      <sheetData sheetId="48082" refreshError="1"/>
      <sheetData sheetId="48083" refreshError="1"/>
      <sheetData sheetId="48084" refreshError="1"/>
      <sheetData sheetId="48085" refreshError="1"/>
      <sheetData sheetId="48086" refreshError="1"/>
      <sheetData sheetId="48087" refreshError="1"/>
      <sheetData sheetId="48088" refreshError="1"/>
      <sheetData sheetId="48089" refreshError="1"/>
      <sheetData sheetId="48090" refreshError="1"/>
      <sheetData sheetId="48091" refreshError="1"/>
      <sheetData sheetId="48092" refreshError="1"/>
      <sheetData sheetId="48093" refreshError="1"/>
      <sheetData sheetId="48094" refreshError="1"/>
      <sheetData sheetId="48095" refreshError="1"/>
      <sheetData sheetId="48096" refreshError="1"/>
      <sheetData sheetId="48097" refreshError="1"/>
      <sheetData sheetId="48098" refreshError="1"/>
      <sheetData sheetId="48099" refreshError="1"/>
      <sheetData sheetId="48100" refreshError="1"/>
      <sheetData sheetId="48101" refreshError="1"/>
      <sheetData sheetId="48102" refreshError="1"/>
      <sheetData sheetId="48103" refreshError="1"/>
      <sheetData sheetId="48104" refreshError="1"/>
      <sheetData sheetId="48105" refreshError="1"/>
      <sheetData sheetId="48106" refreshError="1"/>
      <sheetData sheetId="48107" refreshError="1"/>
      <sheetData sheetId="48108" refreshError="1"/>
      <sheetData sheetId="48109" refreshError="1"/>
      <sheetData sheetId="48110" refreshError="1"/>
      <sheetData sheetId="48111" refreshError="1"/>
      <sheetData sheetId="48112" refreshError="1"/>
      <sheetData sheetId="48113" refreshError="1"/>
      <sheetData sheetId="48114" refreshError="1"/>
      <sheetData sheetId="48115" refreshError="1"/>
      <sheetData sheetId="48116" refreshError="1"/>
      <sheetData sheetId="48117" refreshError="1"/>
      <sheetData sheetId="48118" refreshError="1"/>
      <sheetData sheetId="48119" refreshError="1"/>
      <sheetData sheetId="48120" refreshError="1"/>
      <sheetData sheetId="48121" refreshError="1"/>
      <sheetData sheetId="48122" refreshError="1"/>
      <sheetData sheetId="48123" refreshError="1"/>
      <sheetData sheetId="48124" refreshError="1"/>
      <sheetData sheetId="48125" refreshError="1"/>
      <sheetData sheetId="48126" refreshError="1"/>
      <sheetData sheetId="48127" refreshError="1"/>
      <sheetData sheetId="48128" refreshError="1"/>
      <sheetData sheetId="48129" refreshError="1"/>
      <sheetData sheetId="48130" refreshError="1"/>
      <sheetData sheetId="48131" refreshError="1"/>
      <sheetData sheetId="48132" refreshError="1"/>
      <sheetData sheetId="48133" refreshError="1"/>
      <sheetData sheetId="48134" refreshError="1"/>
      <sheetData sheetId="48135" refreshError="1"/>
      <sheetData sheetId="48136" refreshError="1"/>
      <sheetData sheetId="48137" refreshError="1"/>
      <sheetData sheetId="48138" refreshError="1"/>
      <sheetData sheetId="48139" refreshError="1"/>
      <sheetData sheetId="48140" refreshError="1"/>
      <sheetData sheetId="48141" refreshError="1"/>
      <sheetData sheetId="48142" refreshError="1"/>
      <sheetData sheetId="48143" refreshError="1"/>
      <sheetData sheetId="48144" refreshError="1"/>
      <sheetData sheetId="48145" refreshError="1"/>
      <sheetData sheetId="48146" refreshError="1"/>
      <sheetData sheetId="48147" refreshError="1"/>
      <sheetData sheetId="48148" refreshError="1"/>
      <sheetData sheetId="48149" refreshError="1"/>
      <sheetData sheetId="48150" refreshError="1"/>
      <sheetData sheetId="48151" refreshError="1"/>
      <sheetData sheetId="48152" refreshError="1"/>
      <sheetData sheetId="48153" refreshError="1"/>
      <sheetData sheetId="48154" refreshError="1"/>
      <sheetData sheetId="48155" refreshError="1"/>
      <sheetData sheetId="48156" refreshError="1"/>
      <sheetData sheetId="48157" refreshError="1"/>
      <sheetData sheetId="48158" refreshError="1"/>
      <sheetData sheetId="48159" refreshError="1"/>
      <sheetData sheetId="48160" refreshError="1"/>
      <sheetData sheetId="48161" refreshError="1"/>
      <sheetData sheetId="48162" refreshError="1"/>
      <sheetData sheetId="48163" refreshError="1"/>
      <sheetData sheetId="48164" refreshError="1"/>
      <sheetData sheetId="48165" refreshError="1"/>
      <sheetData sheetId="48166" refreshError="1"/>
      <sheetData sheetId="48167" refreshError="1"/>
      <sheetData sheetId="48168" refreshError="1"/>
      <sheetData sheetId="48169" refreshError="1"/>
      <sheetData sheetId="48170" refreshError="1"/>
      <sheetData sheetId="48171" refreshError="1"/>
      <sheetData sheetId="48172" refreshError="1"/>
      <sheetData sheetId="48173" refreshError="1"/>
      <sheetData sheetId="48174" refreshError="1"/>
      <sheetData sheetId="48175" refreshError="1"/>
      <sheetData sheetId="48176" refreshError="1"/>
      <sheetData sheetId="48177" refreshError="1"/>
      <sheetData sheetId="48178" refreshError="1"/>
      <sheetData sheetId="48179" refreshError="1"/>
      <sheetData sheetId="48180" refreshError="1"/>
      <sheetData sheetId="48181" refreshError="1"/>
      <sheetData sheetId="48182" refreshError="1"/>
      <sheetData sheetId="48183" refreshError="1"/>
      <sheetData sheetId="48184" refreshError="1"/>
      <sheetData sheetId="48185" refreshError="1"/>
      <sheetData sheetId="48186" refreshError="1"/>
      <sheetData sheetId="48187" refreshError="1"/>
      <sheetData sheetId="48188" refreshError="1"/>
      <sheetData sheetId="48189" refreshError="1"/>
      <sheetData sheetId="48190" refreshError="1"/>
      <sheetData sheetId="48191" refreshError="1"/>
      <sheetData sheetId="48192" refreshError="1"/>
      <sheetData sheetId="48193" refreshError="1"/>
      <sheetData sheetId="48194" refreshError="1"/>
      <sheetData sheetId="48195" refreshError="1"/>
      <sheetData sheetId="48196" refreshError="1"/>
      <sheetData sheetId="48197" refreshError="1"/>
      <sheetData sheetId="48198" refreshError="1"/>
      <sheetData sheetId="48199" refreshError="1"/>
      <sheetData sheetId="48200" refreshError="1"/>
      <sheetData sheetId="48201" refreshError="1"/>
      <sheetData sheetId="48202" refreshError="1"/>
      <sheetData sheetId="48203" refreshError="1"/>
      <sheetData sheetId="48204" refreshError="1"/>
      <sheetData sheetId="48205" refreshError="1"/>
      <sheetData sheetId="48206" refreshError="1"/>
      <sheetData sheetId="48207" refreshError="1"/>
      <sheetData sheetId="48208" refreshError="1"/>
      <sheetData sheetId="48209" refreshError="1"/>
      <sheetData sheetId="48210" refreshError="1"/>
      <sheetData sheetId="48211" refreshError="1"/>
      <sheetData sheetId="48212" refreshError="1"/>
      <sheetData sheetId="48213" refreshError="1"/>
      <sheetData sheetId="48214" refreshError="1"/>
      <sheetData sheetId="48215" refreshError="1"/>
      <sheetData sheetId="48216" refreshError="1"/>
      <sheetData sheetId="48217" refreshError="1"/>
      <sheetData sheetId="48218" refreshError="1"/>
      <sheetData sheetId="48219" refreshError="1"/>
      <sheetData sheetId="48220" refreshError="1"/>
      <sheetData sheetId="48221" refreshError="1"/>
      <sheetData sheetId="48222" refreshError="1"/>
      <sheetData sheetId="48223" refreshError="1"/>
      <sheetData sheetId="48224" refreshError="1"/>
      <sheetData sheetId="48225" refreshError="1"/>
      <sheetData sheetId="48226" refreshError="1"/>
      <sheetData sheetId="48227" refreshError="1"/>
      <sheetData sheetId="48228" refreshError="1"/>
      <sheetData sheetId="48229" refreshError="1"/>
      <sheetData sheetId="48230" refreshError="1"/>
      <sheetData sheetId="48231" refreshError="1"/>
      <sheetData sheetId="48232" refreshError="1"/>
      <sheetData sheetId="48233" refreshError="1"/>
      <sheetData sheetId="48234" refreshError="1"/>
      <sheetData sheetId="48235" refreshError="1"/>
      <sheetData sheetId="48236" refreshError="1"/>
      <sheetData sheetId="48237" refreshError="1"/>
      <sheetData sheetId="48238" refreshError="1"/>
      <sheetData sheetId="48239" refreshError="1"/>
      <sheetData sheetId="48240" refreshError="1"/>
      <sheetData sheetId="48241" refreshError="1"/>
      <sheetData sheetId="48242" refreshError="1"/>
      <sheetData sheetId="48243" refreshError="1"/>
      <sheetData sheetId="48244" refreshError="1"/>
      <sheetData sheetId="48245" refreshError="1"/>
      <sheetData sheetId="48246" refreshError="1"/>
      <sheetData sheetId="48247" refreshError="1"/>
      <sheetData sheetId="48248" refreshError="1"/>
      <sheetData sheetId="48249" refreshError="1"/>
      <sheetData sheetId="48250" refreshError="1"/>
      <sheetData sheetId="48251" refreshError="1"/>
      <sheetData sheetId="48252" refreshError="1"/>
      <sheetData sheetId="48253" refreshError="1"/>
      <sheetData sheetId="48254" refreshError="1"/>
      <sheetData sheetId="48255" refreshError="1"/>
      <sheetData sheetId="48256" refreshError="1"/>
      <sheetData sheetId="48257" refreshError="1"/>
      <sheetData sheetId="48258" refreshError="1"/>
      <sheetData sheetId="48259" refreshError="1"/>
      <sheetData sheetId="48260" refreshError="1"/>
      <sheetData sheetId="48261" refreshError="1"/>
      <sheetData sheetId="48262" refreshError="1"/>
      <sheetData sheetId="48263" refreshError="1"/>
      <sheetData sheetId="48264" refreshError="1"/>
      <sheetData sheetId="48265" refreshError="1"/>
      <sheetData sheetId="48266" refreshError="1"/>
      <sheetData sheetId="48267" refreshError="1"/>
      <sheetData sheetId="48268" refreshError="1"/>
      <sheetData sheetId="48269" refreshError="1"/>
      <sheetData sheetId="48270" refreshError="1"/>
      <sheetData sheetId="48271" refreshError="1"/>
      <sheetData sheetId="48272" refreshError="1"/>
      <sheetData sheetId="48273" refreshError="1"/>
      <sheetData sheetId="48274" refreshError="1"/>
      <sheetData sheetId="48275" refreshError="1"/>
      <sheetData sheetId="48276" refreshError="1"/>
      <sheetData sheetId="48277" refreshError="1"/>
      <sheetData sheetId="48278" refreshError="1"/>
      <sheetData sheetId="48279" refreshError="1"/>
      <sheetData sheetId="48280" refreshError="1"/>
      <sheetData sheetId="48281" refreshError="1"/>
      <sheetData sheetId="48282" refreshError="1"/>
      <sheetData sheetId="48283" refreshError="1"/>
      <sheetData sheetId="48284" refreshError="1"/>
      <sheetData sheetId="48285" refreshError="1"/>
      <sheetData sheetId="48286" refreshError="1"/>
      <sheetData sheetId="48287" refreshError="1"/>
      <sheetData sheetId="48288" refreshError="1"/>
      <sheetData sheetId="48289" refreshError="1"/>
      <sheetData sheetId="48290" refreshError="1"/>
      <sheetData sheetId="48291" refreshError="1"/>
      <sheetData sheetId="48292" refreshError="1"/>
      <sheetData sheetId="48293" refreshError="1"/>
      <sheetData sheetId="48294" refreshError="1"/>
      <sheetData sheetId="48295" refreshError="1"/>
      <sheetData sheetId="48296" refreshError="1"/>
      <sheetData sheetId="48297" refreshError="1"/>
      <sheetData sheetId="48298" refreshError="1"/>
      <sheetData sheetId="48299" refreshError="1"/>
      <sheetData sheetId="48300" refreshError="1"/>
      <sheetData sheetId="48301" refreshError="1"/>
      <sheetData sheetId="48302" refreshError="1"/>
      <sheetData sheetId="48303" refreshError="1"/>
      <sheetData sheetId="48304" refreshError="1"/>
      <sheetData sheetId="48305" refreshError="1"/>
      <sheetData sheetId="48306" refreshError="1"/>
      <sheetData sheetId="48307" refreshError="1"/>
      <sheetData sheetId="48308" refreshError="1"/>
      <sheetData sheetId="48309" refreshError="1"/>
      <sheetData sheetId="48310" refreshError="1"/>
      <sheetData sheetId="48311" refreshError="1"/>
      <sheetData sheetId="48312" refreshError="1"/>
      <sheetData sheetId="48313" refreshError="1"/>
      <sheetData sheetId="48314" refreshError="1"/>
      <sheetData sheetId="48315" refreshError="1"/>
      <sheetData sheetId="48316" refreshError="1"/>
      <sheetData sheetId="48317" refreshError="1"/>
      <sheetData sheetId="48318" refreshError="1"/>
      <sheetData sheetId="48319" refreshError="1"/>
      <sheetData sheetId="48320" refreshError="1"/>
      <sheetData sheetId="48321" refreshError="1"/>
      <sheetData sheetId="48322" refreshError="1"/>
      <sheetData sheetId="48323" refreshError="1"/>
      <sheetData sheetId="48324" refreshError="1"/>
      <sheetData sheetId="48325" refreshError="1"/>
      <sheetData sheetId="48326" refreshError="1"/>
      <sheetData sheetId="48327" refreshError="1"/>
      <sheetData sheetId="48328" refreshError="1"/>
      <sheetData sheetId="48329" refreshError="1"/>
      <sheetData sheetId="48330" refreshError="1"/>
      <sheetData sheetId="48331" refreshError="1"/>
      <sheetData sheetId="48332" refreshError="1"/>
      <sheetData sheetId="48333" refreshError="1"/>
      <sheetData sheetId="48334" refreshError="1"/>
      <sheetData sheetId="48335" refreshError="1"/>
      <sheetData sheetId="48336" refreshError="1"/>
      <sheetData sheetId="48337" refreshError="1"/>
      <sheetData sheetId="48338" refreshError="1"/>
      <sheetData sheetId="48339" refreshError="1"/>
      <sheetData sheetId="48340" refreshError="1"/>
      <sheetData sheetId="48341" refreshError="1"/>
      <sheetData sheetId="48342" refreshError="1"/>
      <sheetData sheetId="48343" refreshError="1"/>
      <sheetData sheetId="48344" refreshError="1"/>
      <sheetData sheetId="48345" refreshError="1"/>
      <sheetData sheetId="48346" refreshError="1"/>
      <sheetData sheetId="48347" refreshError="1"/>
      <sheetData sheetId="48348" refreshError="1"/>
      <sheetData sheetId="48349" refreshError="1"/>
      <sheetData sheetId="48350" refreshError="1"/>
      <sheetData sheetId="48351" refreshError="1"/>
      <sheetData sheetId="48352" refreshError="1"/>
      <sheetData sheetId="48353" refreshError="1"/>
      <sheetData sheetId="48354" refreshError="1"/>
      <sheetData sheetId="48355" refreshError="1"/>
      <sheetData sheetId="48356" refreshError="1"/>
      <sheetData sheetId="48357" refreshError="1"/>
      <sheetData sheetId="48358" refreshError="1"/>
      <sheetData sheetId="48359" refreshError="1"/>
      <sheetData sheetId="48360" refreshError="1"/>
      <sheetData sheetId="48361" refreshError="1"/>
      <sheetData sheetId="48362" refreshError="1"/>
      <sheetData sheetId="48363" refreshError="1"/>
      <sheetData sheetId="48364" refreshError="1"/>
      <sheetData sheetId="48365" refreshError="1"/>
      <sheetData sheetId="48366" refreshError="1"/>
      <sheetData sheetId="48367" refreshError="1"/>
      <sheetData sheetId="48368" refreshError="1"/>
      <sheetData sheetId="48369" refreshError="1"/>
      <sheetData sheetId="48370" refreshError="1"/>
      <sheetData sheetId="48371" refreshError="1"/>
      <sheetData sheetId="48372" refreshError="1"/>
      <sheetData sheetId="48373" refreshError="1"/>
      <sheetData sheetId="48374" refreshError="1"/>
      <sheetData sheetId="48375" refreshError="1"/>
      <sheetData sheetId="48376" refreshError="1"/>
      <sheetData sheetId="48377" refreshError="1"/>
      <sheetData sheetId="48378" refreshError="1"/>
      <sheetData sheetId="48379" refreshError="1"/>
      <sheetData sheetId="48380" refreshError="1"/>
      <sheetData sheetId="48381" refreshError="1"/>
      <sheetData sheetId="48382" refreshError="1"/>
      <sheetData sheetId="48383" refreshError="1"/>
      <sheetData sheetId="48384" refreshError="1"/>
      <sheetData sheetId="48385" refreshError="1"/>
      <sheetData sheetId="48386" refreshError="1"/>
      <sheetData sheetId="48387" refreshError="1"/>
      <sheetData sheetId="48388" refreshError="1"/>
      <sheetData sheetId="48389" refreshError="1"/>
      <sheetData sheetId="48390" refreshError="1"/>
      <sheetData sheetId="48391" refreshError="1"/>
      <sheetData sheetId="48392" refreshError="1"/>
      <sheetData sheetId="48393" refreshError="1"/>
      <sheetData sheetId="48394" refreshError="1"/>
      <sheetData sheetId="48395" refreshError="1"/>
      <sheetData sheetId="48396" refreshError="1"/>
      <sheetData sheetId="48397" refreshError="1"/>
      <sheetData sheetId="48398" refreshError="1"/>
      <sheetData sheetId="48399" refreshError="1"/>
      <sheetData sheetId="48400" refreshError="1"/>
      <sheetData sheetId="48401" refreshError="1"/>
      <sheetData sheetId="48402" refreshError="1"/>
      <sheetData sheetId="48403" refreshError="1"/>
      <sheetData sheetId="48404" refreshError="1"/>
      <sheetData sheetId="48405" refreshError="1"/>
      <sheetData sheetId="48406" refreshError="1"/>
      <sheetData sheetId="48407" refreshError="1"/>
      <sheetData sheetId="48408" refreshError="1"/>
      <sheetData sheetId="48409" refreshError="1"/>
      <sheetData sheetId="48410" refreshError="1"/>
      <sheetData sheetId="48411" refreshError="1"/>
      <sheetData sheetId="48412" refreshError="1"/>
      <sheetData sheetId="48413" refreshError="1"/>
      <sheetData sheetId="48414" refreshError="1"/>
      <sheetData sheetId="48415" refreshError="1"/>
      <sheetData sheetId="48416" refreshError="1"/>
      <sheetData sheetId="48417" refreshError="1"/>
      <sheetData sheetId="48418" refreshError="1"/>
      <sheetData sheetId="48419" refreshError="1"/>
      <sheetData sheetId="48420" refreshError="1"/>
      <sheetData sheetId="48421" refreshError="1"/>
      <sheetData sheetId="48422" refreshError="1"/>
      <sheetData sheetId="48423" refreshError="1"/>
      <sheetData sheetId="48424" refreshError="1"/>
      <sheetData sheetId="48425" refreshError="1"/>
      <sheetData sheetId="48426" refreshError="1"/>
      <sheetData sheetId="48427" refreshError="1"/>
      <sheetData sheetId="48428" refreshError="1"/>
      <sheetData sheetId="48429" refreshError="1"/>
      <sheetData sheetId="48430" refreshError="1"/>
      <sheetData sheetId="48431" refreshError="1"/>
      <sheetData sheetId="48432" refreshError="1"/>
      <sheetData sheetId="48433" refreshError="1"/>
      <sheetData sheetId="48434" refreshError="1"/>
      <sheetData sheetId="48435" refreshError="1"/>
      <sheetData sheetId="48436" refreshError="1"/>
      <sheetData sheetId="48437" refreshError="1"/>
      <sheetData sheetId="48438" refreshError="1"/>
      <sheetData sheetId="48439" refreshError="1"/>
      <sheetData sheetId="48440" refreshError="1"/>
      <sheetData sheetId="48441" refreshError="1"/>
      <sheetData sheetId="48442" refreshError="1"/>
      <sheetData sheetId="48443" refreshError="1"/>
      <sheetData sheetId="48444" refreshError="1"/>
      <sheetData sheetId="48445" refreshError="1"/>
      <sheetData sheetId="48446" refreshError="1"/>
      <sheetData sheetId="48447" refreshError="1"/>
      <sheetData sheetId="48448" refreshError="1"/>
      <sheetData sheetId="48449" refreshError="1"/>
      <sheetData sheetId="48450" refreshError="1"/>
      <sheetData sheetId="48451" refreshError="1"/>
      <sheetData sheetId="48452" refreshError="1"/>
      <sheetData sheetId="48453" refreshError="1"/>
      <sheetData sheetId="48454" refreshError="1"/>
      <sheetData sheetId="48455" refreshError="1"/>
      <sheetData sheetId="48456" refreshError="1"/>
      <sheetData sheetId="48457" refreshError="1"/>
      <sheetData sheetId="48458" refreshError="1"/>
      <sheetData sheetId="48459" refreshError="1"/>
      <sheetData sheetId="48460" refreshError="1"/>
      <sheetData sheetId="48461" refreshError="1"/>
      <sheetData sheetId="48462" refreshError="1"/>
      <sheetData sheetId="48463" refreshError="1"/>
      <sheetData sheetId="48464" refreshError="1"/>
      <sheetData sheetId="48465" refreshError="1"/>
      <sheetData sheetId="48466" refreshError="1"/>
      <sheetData sheetId="48467" refreshError="1"/>
      <sheetData sheetId="48468" refreshError="1"/>
      <sheetData sheetId="48469" refreshError="1"/>
      <sheetData sheetId="48470" refreshError="1"/>
      <sheetData sheetId="48471" refreshError="1"/>
      <sheetData sheetId="48472" refreshError="1"/>
      <sheetData sheetId="48473" refreshError="1"/>
      <sheetData sheetId="48474" refreshError="1"/>
      <sheetData sheetId="48475" refreshError="1"/>
      <sheetData sheetId="48476" refreshError="1"/>
      <sheetData sheetId="48477" refreshError="1"/>
      <sheetData sheetId="48478" refreshError="1"/>
      <sheetData sheetId="48479" refreshError="1"/>
      <sheetData sheetId="48480" refreshError="1"/>
      <sheetData sheetId="48481" refreshError="1"/>
      <sheetData sheetId="48482" refreshError="1"/>
      <sheetData sheetId="48483" refreshError="1"/>
      <sheetData sheetId="48484" refreshError="1"/>
      <sheetData sheetId="48485" refreshError="1"/>
      <sheetData sheetId="48486" refreshError="1"/>
      <sheetData sheetId="48487" refreshError="1"/>
      <sheetData sheetId="48488" refreshError="1"/>
      <sheetData sheetId="48489" refreshError="1"/>
      <sheetData sheetId="48490" refreshError="1"/>
      <sheetData sheetId="48491" refreshError="1"/>
      <sheetData sheetId="48492" refreshError="1"/>
      <sheetData sheetId="48493" refreshError="1"/>
      <sheetData sheetId="48494" refreshError="1"/>
      <sheetData sheetId="48495" refreshError="1"/>
      <sheetData sheetId="48496" refreshError="1"/>
      <sheetData sheetId="48497" refreshError="1"/>
      <sheetData sheetId="48498" refreshError="1"/>
      <sheetData sheetId="48499" refreshError="1"/>
      <sheetData sheetId="48500" refreshError="1"/>
      <sheetData sheetId="48501" refreshError="1"/>
      <sheetData sheetId="48502" refreshError="1"/>
      <sheetData sheetId="48503" refreshError="1"/>
      <sheetData sheetId="48504" refreshError="1"/>
      <sheetData sheetId="48505" refreshError="1"/>
      <sheetData sheetId="48506" refreshError="1"/>
      <sheetData sheetId="48507" refreshError="1"/>
      <sheetData sheetId="48508" refreshError="1"/>
      <sheetData sheetId="48509" refreshError="1"/>
      <sheetData sheetId="48510" refreshError="1"/>
      <sheetData sheetId="48511" refreshError="1"/>
      <sheetData sheetId="48512" refreshError="1"/>
      <sheetData sheetId="48513" refreshError="1"/>
      <sheetData sheetId="48514" refreshError="1"/>
      <sheetData sheetId="48515" refreshError="1"/>
      <sheetData sheetId="48516" refreshError="1"/>
      <sheetData sheetId="48517" refreshError="1"/>
      <sheetData sheetId="48518" refreshError="1"/>
      <sheetData sheetId="48519" refreshError="1"/>
      <sheetData sheetId="48520" refreshError="1"/>
      <sheetData sheetId="48521" refreshError="1"/>
      <sheetData sheetId="48522" refreshError="1"/>
      <sheetData sheetId="48523" refreshError="1"/>
      <sheetData sheetId="48524" refreshError="1"/>
      <sheetData sheetId="48525" refreshError="1"/>
      <sheetData sheetId="48526" refreshError="1"/>
      <sheetData sheetId="48527" refreshError="1"/>
      <sheetData sheetId="48528" refreshError="1"/>
      <sheetData sheetId="48529" refreshError="1"/>
      <sheetData sheetId="48530" refreshError="1"/>
      <sheetData sheetId="48531" refreshError="1"/>
      <sheetData sheetId="48532" refreshError="1"/>
      <sheetData sheetId="48533" refreshError="1"/>
      <sheetData sheetId="48534" refreshError="1"/>
      <sheetData sheetId="48535" refreshError="1"/>
      <sheetData sheetId="48536" refreshError="1"/>
      <sheetData sheetId="48537" refreshError="1"/>
      <sheetData sheetId="48538" refreshError="1"/>
      <sheetData sheetId="48539" refreshError="1"/>
      <sheetData sheetId="48540" refreshError="1"/>
      <sheetData sheetId="48541" refreshError="1"/>
      <sheetData sheetId="48542" refreshError="1"/>
      <sheetData sheetId="48543" refreshError="1"/>
      <sheetData sheetId="48544" refreshError="1"/>
      <sheetData sheetId="48545" refreshError="1"/>
      <sheetData sheetId="48546" refreshError="1"/>
      <sheetData sheetId="48547" refreshError="1"/>
      <sheetData sheetId="48548" refreshError="1"/>
      <sheetData sheetId="48549" refreshError="1"/>
      <sheetData sheetId="48550" refreshError="1"/>
      <sheetData sheetId="48551" refreshError="1"/>
      <sheetData sheetId="48552" refreshError="1"/>
      <sheetData sheetId="48553" refreshError="1"/>
      <sheetData sheetId="48554" refreshError="1"/>
      <sheetData sheetId="48555" refreshError="1"/>
      <sheetData sheetId="48556" refreshError="1"/>
      <sheetData sheetId="48557" refreshError="1"/>
      <sheetData sheetId="48558" refreshError="1"/>
      <sheetData sheetId="48559" refreshError="1"/>
      <sheetData sheetId="48560" refreshError="1"/>
      <sheetData sheetId="48561" refreshError="1"/>
      <sheetData sheetId="48562" refreshError="1"/>
      <sheetData sheetId="48563" refreshError="1"/>
      <sheetData sheetId="48564" refreshError="1"/>
      <sheetData sheetId="48565" refreshError="1"/>
      <sheetData sheetId="48566" refreshError="1"/>
      <sheetData sheetId="48567" refreshError="1"/>
      <sheetData sheetId="48568" refreshError="1"/>
      <sheetData sheetId="48569" refreshError="1"/>
      <sheetData sheetId="48570" refreshError="1"/>
      <sheetData sheetId="48571" refreshError="1"/>
      <sheetData sheetId="48572" refreshError="1"/>
      <sheetData sheetId="48573" refreshError="1"/>
      <sheetData sheetId="48574" refreshError="1"/>
      <sheetData sheetId="48575" refreshError="1"/>
      <sheetData sheetId="48576" refreshError="1"/>
      <sheetData sheetId="48577" refreshError="1"/>
      <sheetData sheetId="48578" refreshError="1"/>
      <sheetData sheetId="48579" refreshError="1"/>
      <sheetData sheetId="48580" refreshError="1"/>
      <sheetData sheetId="48581" refreshError="1"/>
      <sheetData sheetId="48582" refreshError="1"/>
      <sheetData sheetId="48583" refreshError="1"/>
      <sheetData sheetId="48584" refreshError="1"/>
      <sheetData sheetId="48585" refreshError="1"/>
      <sheetData sheetId="48586" refreshError="1"/>
      <sheetData sheetId="48587" refreshError="1"/>
      <sheetData sheetId="48588" refreshError="1"/>
      <sheetData sheetId="48589" refreshError="1"/>
      <sheetData sheetId="48590" refreshError="1"/>
      <sheetData sheetId="48591" refreshError="1"/>
      <sheetData sheetId="48592" refreshError="1"/>
      <sheetData sheetId="48593" refreshError="1"/>
      <sheetData sheetId="48594" refreshError="1"/>
      <sheetData sheetId="48595" refreshError="1"/>
      <sheetData sheetId="48596" refreshError="1"/>
      <sheetData sheetId="48597" refreshError="1"/>
      <sheetData sheetId="48598" refreshError="1"/>
      <sheetData sheetId="48599" refreshError="1"/>
      <sheetData sheetId="48600" refreshError="1"/>
      <sheetData sheetId="48601" refreshError="1"/>
      <sheetData sheetId="48602" refreshError="1"/>
      <sheetData sheetId="48603" refreshError="1"/>
      <sheetData sheetId="48604" refreshError="1"/>
      <sheetData sheetId="48605" refreshError="1"/>
      <sheetData sheetId="48606" refreshError="1"/>
      <sheetData sheetId="48607" refreshError="1"/>
      <sheetData sheetId="48608" refreshError="1"/>
      <sheetData sheetId="48609" refreshError="1"/>
      <sheetData sheetId="48610" refreshError="1"/>
      <sheetData sheetId="48611" refreshError="1"/>
      <sheetData sheetId="48612" refreshError="1"/>
      <sheetData sheetId="48613" refreshError="1"/>
      <sheetData sheetId="48614" refreshError="1"/>
      <sheetData sheetId="48615" refreshError="1"/>
      <sheetData sheetId="48616" refreshError="1"/>
      <sheetData sheetId="48617" refreshError="1"/>
      <sheetData sheetId="48618" refreshError="1"/>
      <sheetData sheetId="48619" refreshError="1"/>
      <sheetData sheetId="48620" refreshError="1"/>
      <sheetData sheetId="48621" refreshError="1"/>
      <sheetData sheetId="48622" refreshError="1"/>
      <sheetData sheetId="48623" refreshError="1"/>
      <sheetData sheetId="48624" refreshError="1"/>
      <sheetData sheetId="48625" refreshError="1"/>
      <sheetData sheetId="48626" refreshError="1"/>
      <sheetData sheetId="48627" refreshError="1"/>
      <sheetData sheetId="48628" refreshError="1"/>
      <sheetData sheetId="48629" refreshError="1"/>
      <sheetData sheetId="48630" refreshError="1"/>
      <sheetData sheetId="48631" refreshError="1"/>
      <sheetData sheetId="48632" refreshError="1"/>
      <sheetData sheetId="48633" refreshError="1"/>
      <sheetData sheetId="48634" refreshError="1"/>
      <sheetData sheetId="48635" refreshError="1"/>
      <sheetData sheetId="48636" refreshError="1"/>
      <sheetData sheetId="48637" refreshError="1"/>
      <sheetData sheetId="48638" refreshError="1"/>
      <sheetData sheetId="48639" refreshError="1"/>
      <sheetData sheetId="48640" refreshError="1"/>
      <sheetData sheetId="48641" refreshError="1"/>
      <sheetData sheetId="48642" refreshError="1"/>
      <sheetData sheetId="48643" refreshError="1"/>
      <sheetData sheetId="48644" refreshError="1"/>
      <sheetData sheetId="48645" refreshError="1"/>
      <sheetData sheetId="48646" refreshError="1"/>
      <sheetData sheetId="48647" refreshError="1"/>
      <sheetData sheetId="48648" refreshError="1"/>
      <sheetData sheetId="48649" refreshError="1"/>
      <sheetData sheetId="48650" refreshError="1"/>
      <sheetData sheetId="48651" refreshError="1"/>
      <sheetData sheetId="48652" refreshError="1"/>
      <sheetData sheetId="48653" refreshError="1"/>
      <sheetData sheetId="48654" refreshError="1"/>
      <sheetData sheetId="48655" refreshError="1"/>
      <sheetData sheetId="48656" refreshError="1"/>
      <sheetData sheetId="48657" refreshError="1"/>
      <sheetData sheetId="48658" refreshError="1"/>
      <sheetData sheetId="48659" refreshError="1"/>
      <sheetData sheetId="48660" refreshError="1"/>
      <sheetData sheetId="48661" refreshError="1"/>
      <sheetData sheetId="48662" refreshError="1"/>
      <sheetData sheetId="48663" refreshError="1"/>
      <sheetData sheetId="48664" refreshError="1"/>
      <sheetData sheetId="48665" refreshError="1"/>
      <sheetData sheetId="48666" refreshError="1"/>
      <sheetData sheetId="48667" refreshError="1"/>
      <sheetData sheetId="48668" refreshError="1"/>
      <sheetData sheetId="48669" refreshError="1"/>
      <sheetData sheetId="48670" refreshError="1"/>
      <sheetData sheetId="48671" refreshError="1"/>
      <sheetData sheetId="48672" refreshError="1"/>
      <sheetData sheetId="48673" refreshError="1"/>
      <sheetData sheetId="48674" refreshError="1"/>
      <sheetData sheetId="48675" refreshError="1"/>
      <sheetData sheetId="48676" refreshError="1"/>
      <sheetData sheetId="48677" refreshError="1"/>
      <sheetData sheetId="48678" refreshError="1"/>
      <sheetData sheetId="48679" refreshError="1"/>
      <sheetData sheetId="48680" refreshError="1"/>
      <sheetData sheetId="48681" refreshError="1"/>
      <sheetData sheetId="48682" refreshError="1"/>
      <sheetData sheetId="48683" refreshError="1"/>
      <sheetData sheetId="48684" refreshError="1"/>
      <sheetData sheetId="48685" refreshError="1"/>
      <sheetData sheetId="48686" refreshError="1"/>
      <sheetData sheetId="48687" refreshError="1"/>
      <sheetData sheetId="48688" refreshError="1"/>
      <sheetData sheetId="48689" refreshError="1"/>
      <sheetData sheetId="48690" refreshError="1"/>
      <sheetData sheetId="48691" refreshError="1"/>
      <sheetData sheetId="48692" refreshError="1"/>
      <sheetData sheetId="48693" refreshError="1"/>
      <sheetData sheetId="48694" refreshError="1"/>
      <sheetData sheetId="48695" refreshError="1"/>
      <sheetData sheetId="48696" refreshError="1"/>
      <sheetData sheetId="48697" refreshError="1"/>
      <sheetData sheetId="48698" refreshError="1"/>
      <sheetData sheetId="48699" refreshError="1"/>
      <sheetData sheetId="48700" refreshError="1"/>
      <sheetData sheetId="48701" refreshError="1"/>
      <sheetData sheetId="48702" refreshError="1"/>
      <sheetData sheetId="48703" refreshError="1"/>
      <sheetData sheetId="48704" refreshError="1"/>
      <sheetData sheetId="48705" refreshError="1"/>
      <sheetData sheetId="48706" refreshError="1"/>
      <sheetData sheetId="48707" refreshError="1"/>
      <sheetData sheetId="48708" refreshError="1"/>
      <sheetData sheetId="48709" refreshError="1"/>
      <sheetData sheetId="48710" refreshError="1"/>
      <sheetData sheetId="48711" refreshError="1"/>
      <sheetData sheetId="48712" refreshError="1"/>
      <sheetData sheetId="48713" refreshError="1"/>
      <sheetData sheetId="48714" refreshError="1"/>
      <sheetData sheetId="48715" refreshError="1"/>
      <sheetData sheetId="48716" refreshError="1"/>
      <sheetData sheetId="48717" refreshError="1"/>
      <sheetData sheetId="48718" refreshError="1"/>
      <sheetData sheetId="48719" refreshError="1"/>
      <sheetData sheetId="48720" refreshError="1"/>
      <sheetData sheetId="48721" refreshError="1"/>
      <sheetData sheetId="48722" refreshError="1"/>
      <sheetData sheetId="48723" refreshError="1"/>
      <sheetData sheetId="48724" refreshError="1"/>
      <sheetData sheetId="48725" refreshError="1"/>
      <sheetData sheetId="48726" refreshError="1"/>
      <sheetData sheetId="48727" refreshError="1"/>
      <sheetData sheetId="48728" refreshError="1"/>
      <sheetData sheetId="48729" refreshError="1"/>
      <sheetData sheetId="48730" refreshError="1"/>
      <sheetData sheetId="48731" refreshError="1"/>
      <sheetData sheetId="48732" refreshError="1"/>
      <sheetData sheetId="48733" refreshError="1"/>
      <sheetData sheetId="48734" refreshError="1"/>
      <sheetData sheetId="48735" refreshError="1"/>
      <sheetData sheetId="48736" refreshError="1"/>
      <sheetData sheetId="48737" refreshError="1"/>
      <sheetData sheetId="48738" refreshError="1"/>
      <sheetData sheetId="48739" refreshError="1"/>
      <sheetData sheetId="48740" refreshError="1"/>
      <sheetData sheetId="48741" refreshError="1"/>
      <sheetData sheetId="48742" refreshError="1"/>
      <sheetData sheetId="48743" refreshError="1"/>
      <sheetData sheetId="48744" refreshError="1"/>
      <sheetData sheetId="48745" refreshError="1"/>
      <sheetData sheetId="48746" refreshError="1"/>
      <sheetData sheetId="48747" refreshError="1"/>
      <sheetData sheetId="48748" refreshError="1"/>
      <sheetData sheetId="48749" refreshError="1"/>
      <sheetData sheetId="48750" refreshError="1"/>
      <sheetData sheetId="48751" refreshError="1"/>
      <sheetData sheetId="48752" refreshError="1"/>
      <sheetData sheetId="48753" refreshError="1"/>
      <sheetData sheetId="48754" refreshError="1"/>
      <sheetData sheetId="48755" refreshError="1"/>
      <sheetData sheetId="48756" refreshError="1"/>
      <sheetData sheetId="48757" refreshError="1"/>
      <sheetData sheetId="48758" refreshError="1"/>
      <sheetData sheetId="48759" refreshError="1"/>
      <sheetData sheetId="48760" refreshError="1"/>
      <sheetData sheetId="48761" refreshError="1"/>
      <sheetData sheetId="48762" refreshError="1"/>
      <sheetData sheetId="48763" refreshError="1"/>
      <sheetData sheetId="48764" refreshError="1"/>
      <sheetData sheetId="48765" refreshError="1"/>
      <sheetData sheetId="48766" refreshError="1"/>
      <sheetData sheetId="48767" refreshError="1"/>
      <sheetData sheetId="48768" refreshError="1"/>
      <sheetData sheetId="48769" refreshError="1"/>
      <sheetData sheetId="48770" refreshError="1"/>
      <sheetData sheetId="48771" refreshError="1"/>
      <sheetData sheetId="48772" refreshError="1"/>
      <sheetData sheetId="48773" refreshError="1"/>
      <sheetData sheetId="48774" refreshError="1"/>
      <sheetData sheetId="48775" refreshError="1"/>
      <sheetData sheetId="48776" refreshError="1"/>
      <sheetData sheetId="48777" refreshError="1"/>
      <sheetData sheetId="48778" refreshError="1"/>
      <sheetData sheetId="48779" refreshError="1"/>
      <sheetData sheetId="48780" refreshError="1"/>
      <sheetData sheetId="48781" refreshError="1"/>
      <sheetData sheetId="48782" refreshError="1"/>
      <sheetData sheetId="48783" refreshError="1"/>
      <sheetData sheetId="48784" refreshError="1"/>
      <sheetData sheetId="48785" refreshError="1"/>
      <sheetData sheetId="48786" refreshError="1"/>
      <sheetData sheetId="48787" refreshError="1"/>
      <sheetData sheetId="48788" refreshError="1"/>
      <sheetData sheetId="48789" refreshError="1"/>
      <sheetData sheetId="48790" refreshError="1"/>
      <sheetData sheetId="48791" refreshError="1"/>
      <sheetData sheetId="48792" refreshError="1"/>
      <sheetData sheetId="48793" refreshError="1"/>
      <sheetData sheetId="48794" refreshError="1"/>
      <sheetData sheetId="48795" refreshError="1"/>
      <sheetData sheetId="48796" refreshError="1"/>
      <sheetData sheetId="48797" refreshError="1"/>
      <sheetData sheetId="48798" refreshError="1"/>
      <sheetData sheetId="48799" refreshError="1"/>
      <sheetData sheetId="48800" refreshError="1"/>
      <sheetData sheetId="48801" refreshError="1"/>
      <sheetData sheetId="48802" refreshError="1"/>
      <sheetData sheetId="48803" refreshError="1"/>
      <sheetData sheetId="48804" refreshError="1"/>
      <sheetData sheetId="48805" refreshError="1"/>
      <sheetData sheetId="48806" refreshError="1"/>
      <sheetData sheetId="48807" refreshError="1"/>
      <sheetData sheetId="48808" refreshError="1"/>
      <sheetData sheetId="48809" refreshError="1"/>
      <sheetData sheetId="48810" refreshError="1"/>
      <sheetData sheetId="48811" refreshError="1"/>
      <sheetData sheetId="48812" refreshError="1"/>
      <sheetData sheetId="48813" refreshError="1"/>
      <sheetData sheetId="48814" refreshError="1"/>
      <sheetData sheetId="48815" refreshError="1"/>
      <sheetData sheetId="48816" refreshError="1"/>
      <sheetData sheetId="48817" refreshError="1"/>
      <sheetData sheetId="48818" refreshError="1"/>
      <sheetData sheetId="48819" refreshError="1"/>
      <sheetData sheetId="48820" refreshError="1"/>
      <sheetData sheetId="48821" refreshError="1"/>
      <sheetData sheetId="48822" refreshError="1"/>
      <sheetData sheetId="48823" refreshError="1"/>
      <sheetData sheetId="48824" refreshError="1"/>
      <sheetData sheetId="48825" refreshError="1"/>
      <sheetData sheetId="48826" refreshError="1"/>
      <sheetData sheetId="48827" refreshError="1"/>
      <sheetData sheetId="48828" refreshError="1"/>
      <sheetData sheetId="48829" refreshError="1"/>
      <sheetData sheetId="48830" refreshError="1"/>
      <sheetData sheetId="48831" refreshError="1"/>
      <sheetData sheetId="48832" refreshError="1"/>
      <sheetData sheetId="48833" refreshError="1"/>
      <sheetData sheetId="48834" refreshError="1"/>
      <sheetData sheetId="48835" refreshError="1"/>
      <sheetData sheetId="48836" refreshError="1"/>
      <sheetData sheetId="48837" refreshError="1"/>
      <sheetData sheetId="48838" refreshError="1"/>
      <sheetData sheetId="48839" refreshError="1"/>
      <sheetData sheetId="48840" refreshError="1"/>
      <sheetData sheetId="48841" refreshError="1"/>
      <sheetData sheetId="48842" refreshError="1"/>
      <sheetData sheetId="48843" refreshError="1"/>
      <sheetData sheetId="48844" refreshError="1"/>
      <sheetData sheetId="48845" refreshError="1"/>
      <sheetData sheetId="48846" refreshError="1"/>
      <sheetData sheetId="48847" refreshError="1"/>
      <sheetData sheetId="48848" refreshError="1"/>
      <sheetData sheetId="48849" refreshError="1"/>
      <sheetData sheetId="48850" refreshError="1"/>
      <sheetData sheetId="48851" refreshError="1"/>
      <sheetData sheetId="48852" refreshError="1"/>
      <sheetData sheetId="48853" refreshError="1"/>
      <sheetData sheetId="48854" refreshError="1"/>
      <sheetData sheetId="48855" refreshError="1"/>
      <sheetData sheetId="48856" refreshError="1"/>
      <sheetData sheetId="48857" refreshError="1"/>
      <sheetData sheetId="48858" refreshError="1"/>
      <sheetData sheetId="48859" refreshError="1"/>
      <sheetData sheetId="48860" refreshError="1"/>
      <sheetData sheetId="48861" refreshError="1"/>
      <sheetData sheetId="48862" refreshError="1"/>
      <sheetData sheetId="48863" refreshError="1"/>
      <sheetData sheetId="48864" refreshError="1"/>
      <sheetData sheetId="48865" refreshError="1"/>
      <sheetData sheetId="48866" refreshError="1"/>
      <sheetData sheetId="48867" refreshError="1"/>
      <sheetData sheetId="48868" refreshError="1"/>
      <sheetData sheetId="48869" refreshError="1"/>
      <sheetData sheetId="48870" refreshError="1"/>
      <sheetData sheetId="48871" refreshError="1"/>
      <sheetData sheetId="48872" refreshError="1"/>
      <sheetData sheetId="48873" refreshError="1"/>
      <sheetData sheetId="48874" refreshError="1"/>
      <sheetData sheetId="48875" refreshError="1"/>
      <sheetData sheetId="48876" refreshError="1"/>
      <sheetData sheetId="48877" refreshError="1"/>
      <sheetData sheetId="48878" refreshError="1"/>
      <sheetData sheetId="48879" refreshError="1"/>
      <sheetData sheetId="48880" refreshError="1"/>
      <sheetData sheetId="48881" refreshError="1"/>
      <sheetData sheetId="48882" refreshError="1"/>
      <sheetData sheetId="48883" refreshError="1"/>
      <sheetData sheetId="48884" refreshError="1"/>
      <sheetData sheetId="48885" refreshError="1"/>
      <sheetData sheetId="48886" refreshError="1"/>
      <sheetData sheetId="48887" refreshError="1"/>
      <sheetData sheetId="48888" refreshError="1"/>
      <sheetData sheetId="48889" refreshError="1"/>
      <sheetData sheetId="48890" refreshError="1"/>
      <sheetData sheetId="48891" refreshError="1"/>
      <sheetData sheetId="48892" refreshError="1"/>
      <sheetData sheetId="48893" refreshError="1"/>
      <sheetData sheetId="48894" refreshError="1"/>
      <sheetData sheetId="48895" refreshError="1"/>
      <sheetData sheetId="48896" refreshError="1"/>
      <sheetData sheetId="48897" refreshError="1"/>
      <sheetData sheetId="48898" refreshError="1"/>
      <sheetData sheetId="48899" refreshError="1"/>
      <sheetData sheetId="48900" refreshError="1"/>
      <sheetData sheetId="48901" refreshError="1"/>
      <sheetData sheetId="48902" refreshError="1"/>
      <sheetData sheetId="48903" refreshError="1"/>
      <sheetData sheetId="48904" refreshError="1"/>
      <sheetData sheetId="48905" refreshError="1"/>
      <sheetData sheetId="48906" refreshError="1"/>
      <sheetData sheetId="48907" refreshError="1"/>
      <sheetData sheetId="48908" refreshError="1"/>
      <sheetData sheetId="48909" refreshError="1"/>
      <sheetData sheetId="48910" refreshError="1"/>
      <sheetData sheetId="48911" refreshError="1"/>
      <sheetData sheetId="48912" refreshError="1"/>
      <sheetData sheetId="48913" refreshError="1"/>
      <sheetData sheetId="48914" refreshError="1"/>
      <sheetData sheetId="48915" refreshError="1"/>
      <sheetData sheetId="48916" refreshError="1"/>
      <sheetData sheetId="48917" refreshError="1"/>
      <sheetData sheetId="48918" refreshError="1"/>
      <sheetData sheetId="48919" refreshError="1"/>
      <sheetData sheetId="48920" refreshError="1"/>
      <sheetData sheetId="48921" refreshError="1"/>
      <sheetData sheetId="48922" refreshError="1"/>
      <sheetData sheetId="48923" refreshError="1"/>
      <sheetData sheetId="48924" refreshError="1"/>
      <sheetData sheetId="48925" refreshError="1"/>
      <sheetData sheetId="48926" refreshError="1"/>
      <sheetData sheetId="48927" refreshError="1"/>
      <sheetData sheetId="48928" refreshError="1"/>
      <sheetData sheetId="48929" refreshError="1"/>
      <sheetData sheetId="48930" refreshError="1"/>
      <sheetData sheetId="48931" refreshError="1"/>
      <sheetData sheetId="48932" refreshError="1"/>
      <sheetData sheetId="48933" refreshError="1"/>
      <sheetData sheetId="48934" refreshError="1"/>
      <sheetData sheetId="48935" refreshError="1"/>
      <sheetData sheetId="48936" refreshError="1"/>
      <sheetData sheetId="48937" refreshError="1"/>
      <sheetData sheetId="48938" refreshError="1"/>
      <sheetData sheetId="48939" refreshError="1"/>
      <sheetData sheetId="48940" refreshError="1"/>
      <sheetData sheetId="48941" refreshError="1"/>
      <sheetData sheetId="48942" refreshError="1"/>
      <sheetData sheetId="48943" refreshError="1"/>
      <sheetData sheetId="48944" refreshError="1"/>
      <sheetData sheetId="48945" refreshError="1"/>
      <sheetData sheetId="48946" refreshError="1"/>
      <sheetData sheetId="48947" refreshError="1"/>
      <sheetData sheetId="48948" refreshError="1"/>
      <sheetData sheetId="48949" refreshError="1"/>
      <sheetData sheetId="48950" refreshError="1"/>
      <sheetData sheetId="48951" refreshError="1"/>
      <sheetData sheetId="48952" refreshError="1"/>
      <sheetData sheetId="48953" refreshError="1"/>
      <sheetData sheetId="48954" refreshError="1"/>
      <sheetData sheetId="48955" refreshError="1"/>
      <sheetData sheetId="48956" refreshError="1"/>
      <sheetData sheetId="48957" refreshError="1"/>
      <sheetData sheetId="48958" refreshError="1"/>
      <sheetData sheetId="48959" refreshError="1"/>
      <sheetData sheetId="48960" refreshError="1"/>
      <sheetData sheetId="48961" refreshError="1"/>
      <sheetData sheetId="48962" refreshError="1"/>
      <sheetData sheetId="48963" refreshError="1"/>
      <sheetData sheetId="48964" refreshError="1"/>
      <sheetData sheetId="48965" refreshError="1"/>
      <sheetData sheetId="48966" refreshError="1"/>
      <sheetData sheetId="48967" refreshError="1"/>
      <sheetData sheetId="48968" refreshError="1"/>
      <sheetData sheetId="48969" refreshError="1"/>
      <sheetData sheetId="48970" refreshError="1"/>
      <sheetData sheetId="48971" refreshError="1"/>
      <sheetData sheetId="48972" refreshError="1"/>
      <sheetData sheetId="48973" refreshError="1"/>
      <sheetData sheetId="48974" refreshError="1"/>
      <sheetData sheetId="48975" refreshError="1"/>
      <sheetData sheetId="48976" refreshError="1"/>
      <sheetData sheetId="48977" refreshError="1"/>
      <sheetData sheetId="48978" refreshError="1"/>
      <sheetData sheetId="48979" refreshError="1"/>
      <sheetData sheetId="48980" refreshError="1"/>
      <sheetData sheetId="48981" refreshError="1"/>
      <sheetData sheetId="48982" refreshError="1"/>
      <sheetData sheetId="48983" refreshError="1"/>
      <sheetData sheetId="48984" refreshError="1"/>
      <sheetData sheetId="48985" refreshError="1"/>
      <sheetData sheetId="48986" refreshError="1"/>
      <sheetData sheetId="48987" refreshError="1"/>
      <sheetData sheetId="48988" refreshError="1"/>
      <sheetData sheetId="48989" refreshError="1"/>
      <sheetData sheetId="48990" refreshError="1"/>
      <sheetData sheetId="48991" refreshError="1"/>
      <sheetData sheetId="48992" refreshError="1"/>
      <sheetData sheetId="48993" refreshError="1"/>
      <sheetData sheetId="48994" refreshError="1"/>
      <sheetData sheetId="48995" refreshError="1"/>
      <sheetData sheetId="48996" refreshError="1"/>
      <sheetData sheetId="48997" refreshError="1"/>
      <sheetData sheetId="48998" refreshError="1"/>
      <sheetData sheetId="48999" refreshError="1"/>
      <sheetData sheetId="49000" refreshError="1"/>
      <sheetData sheetId="49001" refreshError="1"/>
      <sheetData sheetId="49002" refreshError="1"/>
      <sheetData sheetId="49003" refreshError="1"/>
      <sheetData sheetId="49004" refreshError="1"/>
      <sheetData sheetId="49005" refreshError="1"/>
      <sheetData sheetId="49006" refreshError="1"/>
      <sheetData sheetId="49007" refreshError="1"/>
      <sheetData sheetId="49008" refreshError="1"/>
      <sheetData sheetId="49009" refreshError="1"/>
      <sheetData sheetId="49010" refreshError="1"/>
      <sheetData sheetId="49011" refreshError="1"/>
      <sheetData sheetId="49012" refreshError="1"/>
      <sheetData sheetId="49013" refreshError="1"/>
      <sheetData sheetId="49014" refreshError="1"/>
      <sheetData sheetId="49015" refreshError="1"/>
      <sheetData sheetId="49016" refreshError="1"/>
      <sheetData sheetId="49017" refreshError="1"/>
      <sheetData sheetId="49018" refreshError="1"/>
      <sheetData sheetId="49019" refreshError="1"/>
      <sheetData sheetId="49020" refreshError="1"/>
      <sheetData sheetId="49021" refreshError="1"/>
      <sheetData sheetId="49022" refreshError="1"/>
      <sheetData sheetId="49023" refreshError="1"/>
      <sheetData sheetId="49024" refreshError="1"/>
      <sheetData sheetId="49025" refreshError="1"/>
      <sheetData sheetId="49026" refreshError="1"/>
      <sheetData sheetId="49027" refreshError="1"/>
      <sheetData sheetId="49028" refreshError="1"/>
      <sheetData sheetId="49029" refreshError="1"/>
      <sheetData sheetId="49030" refreshError="1"/>
      <sheetData sheetId="49031" refreshError="1"/>
      <sheetData sheetId="49032" refreshError="1"/>
      <sheetData sheetId="49033" refreshError="1"/>
      <sheetData sheetId="49034" refreshError="1"/>
      <sheetData sheetId="49035" refreshError="1"/>
      <sheetData sheetId="49036" refreshError="1"/>
      <sheetData sheetId="49037" refreshError="1"/>
      <sheetData sheetId="49038" refreshError="1"/>
      <sheetData sheetId="49039" refreshError="1"/>
      <sheetData sheetId="49040" refreshError="1"/>
      <sheetData sheetId="49041" refreshError="1"/>
      <sheetData sheetId="49042" refreshError="1"/>
      <sheetData sheetId="49043" refreshError="1"/>
      <sheetData sheetId="49044" refreshError="1"/>
      <sheetData sheetId="49045" refreshError="1"/>
      <sheetData sheetId="49046" refreshError="1"/>
      <sheetData sheetId="49047" refreshError="1"/>
      <sheetData sheetId="49048" refreshError="1"/>
      <sheetData sheetId="49049" refreshError="1"/>
      <sheetData sheetId="49050" refreshError="1"/>
      <sheetData sheetId="49051" refreshError="1"/>
      <sheetData sheetId="49052" refreshError="1"/>
      <sheetData sheetId="49053" refreshError="1"/>
      <sheetData sheetId="49054" refreshError="1"/>
      <sheetData sheetId="49055" refreshError="1"/>
      <sheetData sheetId="49056" refreshError="1"/>
      <sheetData sheetId="49057" refreshError="1"/>
      <sheetData sheetId="49058" refreshError="1"/>
      <sheetData sheetId="49059" refreshError="1"/>
      <sheetData sheetId="49060" refreshError="1"/>
      <sheetData sheetId="49061" refreshError="1"/>
      <sheetData sheetId="49062" refreshError="1"/>
      <sheetData sheetId="49063" refreshError="1"/>
      <sheetData sheetId="49064" refreshError="1"/>
      <sheetData sheetId="49065" refreshError="1"/>
      <sheetData sheetId="49066" refreshError="1"/>
      <sheetData sheetId="49067" refreshError="1"/>
      <sheetData sheetId="49068" refreshError="1"/>
      <sheetData sheetId="49069" refreshError="1"/>
      <sheetData sheetId="49070" refreshError="1"/>
      <sheetData sheetId="49071" refreshError="1"/>
      <sheetData sheetId="49072" refreshError="1"/>
      <sheetData sheetId="49073" refreshError="1"/>
      <sheetData sheetId="49074" refreshError="1"/>
      <sheetData sheetId="49075" refreshError="1"/>
      <sheetData sheetId="49076" refreshError="1"/>
      <sheetData sheetId="49077" refreshError="1"/>
      <sheetData sheetId="49078" refreshError="1"/>
      <sheetData sheetId="49079" refreshError="1"/>
      <sheetData sheetId="49080" refreshError="1"/>
      <sheetData sheetId="49081" refreshError="1"/>
      <sheetData sheetId="49082" refreshError="1"/>
      <sheetData sheetId="49083" refreshError="1"/>
      <sheetData sheetId="49084" refreshError="1"/>
      <sheetData sheetId="49085" refreshError="1"/>
      <sheetData sheetId="49086" refreshError="1"/>
      <sheetData sheetId="49087" refreshError="1"/>
      <sheetData sheetId="49088" refreshError="1"/>
      <sheetData sheetId="49089" refreshError="1"/>
      <sheetData sheetId="49090" refreshError="1"/>
      <sheetData sheetId="49091" refreshError="1"/>
      <sheetData sheetId="49092" refreshError="1"/>
      <sheetData sheetId="49093" refreshError="1"/>
      <sheetData sheetId="49094" refreshError="1"/>
      <sheetData sheetId="49095" refreshError="1"/>
      <sheetData sheetId="49096" refreshError="1"/>
      <sheetData sheetId="49097" refreshError="1"/>
      <sheetData sheetId="49098" refreshError="1"/>
      <sheetData sheetId="49099" refreshError="1"/>
      <sheetData sheetId="49100" refreshError="1"/>
      <sheetData sheetId="49101" refreshError="1"/>
      <sheetData sheetId="49102" refreshError="1"/>
      <sheetData sheetId="49103" refreshError="1"/>
      <sheetData sheetId="49104" refreshError="1"/>
      <sheetData sheetId="49105" refreshError="1"/>
      <sheetData sheetId="49106" refreshError="1"/>
      <sheetData sheetId="49107" refreshError="1"/>
      <sheetData sheetId="49108" refreshError="1"/>
      <sheetData sheetId="49109" refreshError="1"/>
      <sheetData sheetId="49110" refreshError="1"/>
      <sheetData sheetId="49111" refreshError="1"/>
      <sheetData sheetId="49112" refreshError="1"/>
      <sheetData sheetId="49113" refreshError="1"/>
      <sheetData sheetId="49114" refreshError="1"/>
      <sheetData sheetId="49115" refreshError="1"/>
      <sheetData sheetId="49116" refreshError="1"/>
      <sheetData sheetId="49117" refreshError="1"/>
      <sheetData sheetId="49118" refreshError="1"/>
      <sheetData sheetId="49119" refreshError="1"/>
      <sheetData sheetId="49120" refreshError="1"/>
      <sheetData sheetId="49121" refreshError="1"/>
      <sheetData sheetId="49122" refreshError="1"/>
      <sheetData sheetId="49123" refreshError="1"/>
      <sheetData sheetId="49124" refreshError="1"/>
      <sheetData sheetId="49125" refreshError="1"/>
      <sheetData sheetId="49126" refreshError="1"/>
      <sheetData sheetId="49127" refreshError="1"/>
      <sheetData sheetId="49128" refreshError="1"/>
      <sheetData sheetId="49129" refreshError="1"/>
      <sheetData sheetId="49130" refreshError="1"/>
      <sheetData sheetId="49131" refreshError="1"/>
      <sheetData sheetId="49132" refreshError="1"/>
      <sheetData sheetId="49133" refreshError="1"/>
      <sheetData sheetId="49134" refreshError="1"/>
      <sheetData sheetId="49135" refreshError="1"/>
      <sheetData sheetId="49136" refreshError="1"/>
      <sheetData sheetId="49137" refreshError="1"/>
      <sheetData sheetId="49138" refreshError="1"/>
      <sheetData sheetId="49139" refreshError="1"/>
      <sheetData sheetId="49140" refreshError="1"/>
      <sheetData sheetId="49141" refreshError="1"/>
      <sheetData sheetId="49142" refreshError="1"/>
      <sheetData sheetId="49143" refreshError="1"/>
      <sheetData sheetId="49144" refreshError="1"/>
      <sheetData sheetId="49145" refreshError="1"/>
      <sheetData sheetId="49146" refreshError="1"/>
      <sheetData sheetId="49147" refreshError="1"/>
      <sheetData sheetId="49148" refreshError="1"/>
      <sheetData sheetId="49149" refreshError="1"/>
      <sheetData sheetId="49150" refreshError="1"/>
      <sheetData sheetId="49151" refreshError="1"/>
      <sheetData sheetId="49152" refreshError="1"/>
      <sheetData sheetId="49153" refreshError="1"/>
      <sheetData sheetId="49154" refreshError="1"/>
      <sheetData sheetId="49155" refreshError="1"/>
      <sheetData sheetId="49156" refreshError="1"/>
      <sheetData sheetId="49157" refreshError="1"/>
      <sheetData sheetId="49158" refreshError="1"/>
      <sheetData sheetId="49159" refreshError="1"/>
      <sheetData sheetId="49160" refreshError="1"/>
      <sheetData sheetId="49161" refreshError="1"/>
      <sheetData sheetId="49162" refreshError="1"/>
      <sheetData sheetId="49163" refreshError="1"/>
      <sheetData sheetId="49164" refreshError="1"/>
      <sheetData sheetId="49165" refreshError="1"/>
      <sheetData sheetId="49166" refreshError="1"/>
      <sheetData sheetId="49167" refreshError="1"/>
      <sheetData sheetId="49168" refreshError="1"/>
      <sheetData sheetId="49169" refreshError="1"/>
      <sheetData sheetId="49170" refreshError="1"/>
      <sheetData sheetId="49171" refreshError="1"/>
      <sheetData sheetId="49172" refreshError="1"/>
      <sheetData sheetId="49173" refreshError="1"/>
      <sheetData sheetId="49174" refreshError="1"/>
      <sheetData sheetId="49175" refreshError="1"/>
      <sheetData sheetId="49176" refreshError="1"/>
      <sheetData sheetId="49177" refreshError="1"/>
      <sheetData sheetId="49178" refreshError="1"/>
      <sheetData sheetId="49179" refreshError="1"/>
      <sheetData sheetId="49180" refreshError="1"/>
      <sheetData sheetId="49181" refreshError="1"/>
      <sheetData sheetId="49182" refreshError="1"/>
      <sheetData sheetId="49183" refreshError="1"/>
      <sheetData sheetId="49184" refreshError="1"/>
      <sheetData sheetId="49185" refreshError="1"/>
      <sheetData sheetId="49186" refreshError="1"/>
      <sheetData sheetId="49187" refreshError="1"/>
      <sheetData sheetId="49188" refreshError="1"/>
      <sheetData sheetId="49189" refreshError="1"/>
      <sheetData sheetId="49190" refreshError="1"/>
      <sheetData sheetId="49191" refreshError="1"/>
      <sheetData sheetId="49192" refreshError="1"/>
      <sheetData sheetId="49193" refreshError="1"/>
      <sheetData sheetId="49194" refreshError="1"/>
      <sheetData sheetId="49195" refreshError="1"/>
      <sheetData sheetId="49196" refreshError="1"/>
      <sheetData sheetId="49197" refreshError="1"/>
      <sheetData sheetId="49198" refreshError="1"/>
      <sheetData sheetId="49199" refreshError="1"/>
      <sheetData sheetId="49200" refreshError="1"/>
      <sheetData sheetId="49201" refreshError="1"/>
      <sheetData sheetId="49202" refreshError="1"/>
      <sheetData sheetId="49203" refreshError="1"/>
      <sheetData sheetId="49204" refreshError="1"/>
      <sheetData sheetId="49205" refreshError="1"/>
      <sheetData sheetId="49206" refreshError="1"/>
      <sheetData sheetId="49207" refreshError="1"/>
      <sheetData sheetId="49208" refreshError="1"/>
      <sheetData sheetId="49209" refreshError="1"/>
      <sheetData sheetId="49210" refreshError="1"/>
      <sheetData sheetId="49211" refreshError="1"/>
      <sheetData sheetId="49212" refreshError="1"/>
      <sheetData sheetId="49213" refreshError="1"/>
      <sheetData sheetId="49214" refreshError="1"/>
      <sheetData sheetId="49215" refreshError="1"/>
      <sheetData sheetId="49216" refreshError="1"/>
      <sheetData sheetId="49217" refreshError="1"/>
      <sheetData sheetId="49218" refreshError="1"/>
      <sheetData sheetId="49219" refreshError="1"/>
      <sheetData sheetId="49220" refreshError="1"/>
      <sheetData sheetId="49221" refreshError="1"/>
      <sheetData sheetId="49222" refreshError="1"/>
      <sheetData sheetId="49223" refreshError="1"/>
      <sheetData sheetId="49224" refreshError="1"/>
      <sheetData sheetId="49225" refreshError="1"/>
      <sheetData sheetId="49226" refreshError="1"/>
      <sheetData sheetId="49227" refreshError="1"/>
      <sheetData sheetId="49228" refreshError="1"/>
      <sheetData sheetId="49229" refreshError="1"/>
      <sheetData sheetId="49230" refreshError="1"/>
      <sheetData sheetId="49231" refreshError="1"/>
      <sheetData sheetId="49232" refreshError="1"/>
      <sheetData sheetId="49233" refreshError="1"/>
      <sheetData sheetId="49234" refreshError="1"/>
      <sheetData sheetId="49235" refreshError="1"/>
      <sheetData sheetId="49236" refreshError="1"/>
      <sheetData sheetId="49237" refreshError="1"/>
      <sheetData sheetId="49238" refreshError="1"/>
      <sheetData sheetId="49239" refreshError="1"/>
      <sheetData sheetId="49240" refreshError="1"/>
      <sheetData sheetId="49241" refreshError="1"/>
      <sheetData sheetId="49242" refreshError="1"/>
      <sheetData sheetId="49243" refreshError="1"/>
      <sheetData sheetId="49244" refreshError="1"/>
      <sheetData sheetId="49245" refreshError="1"/>
      <sheetData sheetId="49246" refreshError="1"/>
      <sheetData sheetId="49247" refreshError="1"/>
      <sheetData sheetId="49248" refreshError="1"/>
      <sheetData sheetId="49249" refreshError="1"/>
      <sheetData sheetId="49250" refreshError="1"/>
      <sheetData sheetId="49251" refreshError="1"/>
      <sheetData sheetId="49252" refreshError="1"/>
      <sheetData sheetId="49253" refreshError="1"/>
      <sheetData sheetId="49254" refreshError="1"/>
      <sheetData sheetId="49255" refreshError="1"/>
      <sheetData sheetId="49256" refreshError="1"/>
      <sheetData sheetId="49257" refreshError="1"/>
      <sheetData sheetId="49258" refreshError="1"/>
      <sheetData sheetId="49259" refreshError="1"/>
      <sheetData sheetId="49260" refreshError="1"/>
      <sheetData sheetId="49261" refreshError="1"/>
      <sheetData sheetId="49262" refreshError="1"/>
      <sheetData sheetId="49263" refreshError="1"/>
      <sheetData sheetId="49264" refreshError="1"/>
      <sheetData sheetId="49265" refreshError="1"/>
      <sheetData sheetId="49266" refreshError="1"/>
      <sheetData sheetId="49267" refreshError="1"/>
      <sheetData sheetId="49268" refreshError="1"/>
      <sheetData sheetId="49269" refreshError="1"/>
      <sheetData sheetId="49270" refreshError="1"/>
      <sheetData sheetId="49271" refreshError="1"/>
      <sheetData sheetId="49272" refreshError="1"/>
      <sheetData sheetId="49273" refreshError="1"/>
      <sheetData sheetId="49274" refreshError="1"/>
      <sheetData sheetId="49275" refreshError="1"/>
      <sheetData sheetId="49276" refreshError="1"/>
      <sheetData sheetId="49277" refreshError="1"/>
      <sheetData sheetId="49278" refreshError="1"/>
      <sheetData sheetId="49279" refreshError="1"/>
      <sheetData sheetId="49280" refreshError="1"/>
      <sheetData sheetId="49281" refreshError="1"/>
      <sheetData sheetId="49282" refreshError="1"/>
      <sheetData sheetId="49283" refreshError="1"/>
      <sheetData sheetId="49284" refreshError="1"/>
      <sheetData sheetId="49285" refreshError="1"/>
      <sheetData sheetId="49286" refreshError="1"/>
      <sheetData sheetId="49287" refreshError="1"/>
      <sheetData sheetId="49288" refreshError="1"/>
      <sheetData sheetId="49289" refreshError="1"/>
      <sheetData sheetId="49290"/>
      <sheetData sheetId="49291"/>
      <sheetData sheetId="49292"/>
      <sheetData sheetId="49293"/>
      <sheetData sheetId="49294" refreshError="1"/>
      <sheetData sheetId="49295" refreshError="1"/>
      <sheetData sheetId="49296" refreshError="1"/>
      <sheetData sheetId="49297" refreshError="1"/>
      <sheetData sheetId="49298" refreshError="1"/>
      <sheetData sheetId="49299" refreshError="1"/>
      <sheetData sheetId="49300" refreshError="1"/>
      <sheetData sheetId="49301" refreshError="1"/>
      <sheetData sheetId="49302" refreshError="1"/>
      <sheetData sheetId="49303" refreshError="1"/>
      <sheetData sheetId="49304" refreshError="1"/>
      <sheetData sheetId="49305" refreshError="1"/>
      <sheetData sheetId="49306" refreshError="1"/>
      <sheetData sheetId="49307" refreshError="1"/>
      <sheetData sheetId="49308">
        <row r="9">
          <cell r="A9" t="str">
            <v>A</v>
          </cell>
        </row>
      </sheetData>
      <sheetData sheetId="49309"/>
      <sheetData sheetId="49310">
        <row r="9">
          <cell r="A9" t="str">
            <v>A</v>
          </cell>
        </row>
      </sheetData>
      <sheetData sheetId="49311">
        <row r="9">
          <cell r="A9" t="str">
            <v>A</v>
          </cell>
        </row>
      </sheetData>
      <sheetData sheetId="49312" refreshError="1"/>
      <sheetData sheetId="49313" refreshError="1"/>
      <sheetData sheetId="49314" refreshError="1"/>
      <sheetData sheetId="49315" refreshError="1"/>
      <sheetData sheetId="49316" refreshError="1"/>
      <sheetData sheetId="49317" refreshError="1"/>
      <sheetData sheetId="49318" refreshError="1"/>
      <sheetData sheetId="49319" refreshError="1"/>
      <sheetData sheetId="49320" refreshError="1"/>
      <sheetData sheetId="49321" refreshError="1"/>
      <sheetData sheetId="4932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SUM"/>
      <sheetName val="Results"/>
      <sheetName val="FitOutConfCentre"/>
    </sheetNames>
    <sheetDataSet>
      <sheetData sheetId="0"/>
      <sheetData sheetId="1"/>
      <sheetData sheetId="2"/>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R-2"/>
      <sheetName val="Sheet1"/>
      <sheetName val="SUM"/>
    </sheetNames>
    <sheetDataSet>
      <sheetData sheetId="0"/>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sheetName val="03Sep04"/>
      <sheetName val="WorkBreakDown"/>
      <sheetName val="PayItem"/>
      <sheetName val="PayItemSumm"/>
      <sheetName val="Sum Report"/>
      <sheetName val="E_L Data"/>
      <sheetName val="MPOWERMT"/>
      <sheetName val="WKLYMDAY"/>
    </sheetNames>
    <sheetDataSet>
      <sheetData sheetId="0" refreshError="1"/>
      <sheetData sheetId="1" refreshError="1"/>
      <sheetData sheetId="2">
        <row r="4">
          <cell r="F4" t="str">
            <v>Qty</v>
          </cell>
          <cell r="G4" t="str">
            <v>Amount</v>
          </cell>
        </row>
      </sheetData>
      <sheetData sheetId="3" refreshError="1"/>
      <sheetData sheetId="4" refreshError="1"/>
      <sheetData sheetId="5" refreshError="1"/>
      <sheetData sheetId="6"/>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
          <cell r="B1" t="str">
            <v>no</v>
          </cell>
        </row>
        <row r="46">
          <cell r="C46">
            <v>39538</v>
          </cell>
        </row>
      </sheetData>
      <sheetData sheetId="22" refreshError="1"/>
      <sheetData sheetId="23" refreshError="1"/>
      <sheetData sheetId="24" refreshError="1">
        <row r="21">
          <cell r="C21" t="str">
            <v>Year</v>
          </cell>
          <cell r="D21" t="str">
            <v>Year calculator</v>
          </cell>
          <cell r="E21" t="str">
            <v>quarter</v>
          </cell>
          <cell r="F21" t="str">
            <v>Cashflow</v>
          </cell>
          <cell r="G21" t="str">
            <v>Discounted cashflow</v>
          </cell>
        </row>
        <row r="22">
          <cell r="A22">
            <v>39538</v>
          </cell>
          <cell r="B22" t="str">
            <v>Year 1</v>
          </cell>
          <cell r="C22">
            <v>1</v>
          </cell>
          <cell r="D22">
            <v>0</v>
          </cell>
          <cell r="E22">
            <v>0</v>
          </cell>
          <cell r="G22">
            <v>0</v>
          </cell>
        </row>
        <row r="23">
          <cell r="A23">
            <v>39600</v>
          </cell>
          <cell r="B23" t="str">
            <v>Year 1</v>
          </cell>
          <cell r="C23">
            <v>1</v>
          </cell>
          <cell r="D23">
            <v>0</v>
          </cell>
          <cell r="E23">
            <v>1</v>
          </cell>
          <cell r="G23">
            <v>0</v>
          </cell>
        </row>
        <row r="24">
          <cell r="A24">
            <v>39692</v>
          </cell>
          <cell r="B24" t="str">
            <v>Year 1</v>
          </cell>
          <cell r="C24">
            <v>1</v>
          </cell>
          <cell r="D24">
            <v>0</v>
          </cell>
          <cell r="E24">
            <v>2</v>
          </cell>
          <cell r="F24">
            <v>1125000</v>
          </cell>
          <cell r="G24">
            <v>1093987.4362342092</v>
          </cell>
        </row>
        <row r="25">
          <cell r="A25">
            <v>39783</v>
          </cell>
          <cell r="B25" t="str">
            <v>Year 1</v>
          </cell>
          <cell r="C25">
            <v>1</v>
          </cell>
          <cell r="D25">
            <v>1</v>
          </cell>
          <cell r="E25">
            <v>3</v>
          </cell>
          <cell r="F25">
            <v>1125000</v>
          </cell>
          <cell r="G25">
            <v>1078803.2357783113</v>
          </cell>
        </row>
        <row r="26">
          <cell r="A26">
            <v>39873</v>
          </cell>
          <cell r="B26" t="str">
            <v>Year 2</v>
          </cell>
          <cell r="C26">
            <v>2</v>
          </cell>
          <cell r="D26">
            <v>0</v>
          </cell>
          <cell r="E26">
            <v>4</v>
          </cell>
          <cell r="F26">
            <v>1153125</v>
          </cell>
          <cell r="G26">
            <v>1090425.5319148938</v>
          </cell>
        </row>
        <row r="27">
          <cell r="A27">
            <v>39965</v>
          </cell>
          <cell r="B27" t="str">
            <v>Year 2</v>
          </cell>
          <cell r="C27">
            <v>2</v>
          </cell>
          <cell r="D27">
            <v>0</v>
          </cell>
          <cell r="E27">
            <v>5</v>
          </cell>
          <cell r="F27">
            <v>1153125</v>
          </cell>
          <cell r="G27">
            <v>1075290.7695671476</v>
          </cell>
        </row>
        <row r="28">
          <cell r="A28">
            <v>40057</v>
          </cell>
          <cell r="B28" t="str">
            <v>Year 2</v>
          </cell>
          <cell r="C28">
            <v>2</v>
          </cell>
          <cell r="D28">
            <v>0</v>
          </cell>
          <cell r="E28">
            <v>6</v>
          </cell>
          <cell r="F28">
            <v>1153125</v>
          </cell>
          <cell r="G28">
            <v>1060366.0729456877</v>
          </cell>
        </row>
        <row r="29">
          <cell r="A29">
            <v>40148</v>
          </cell>
          <cell r="B29" t="str">
            <v>Year 2</v>
          </cell>
          <cell r="C29">
            <v>2</v>
          </cell>
          <cell r="D29">
            <v>1</v>
          </cell>
          <cell r="E29">
            <v>7</v>
          </cell>
          <cell r="F29">
            <v>1153125</v>
          </cell>
          <cell r="G29">
            <v>1045648.5264045098</v>
          </cell>
        </row>
        <row r="30">
          <cell r="A30">
            <v>40238</v>
          </cell>
          <cell r="B30" t="str">
            <v>Year 3</v>
          </cell>
          <cell r="C30">
            <v>3</v>
          </cell>
          <cell r="D30">
            <v>0</v>
          </cell>
          <cell r="E30">
            <v>8</v>
          </cell>
          <cell r="F30">
            <v>1181953.125</v>
          </cell>
          <cell r="G30">
            <v>1056913.6361350035</v>
          </cell>
        </row>
        <row r="31">
          <cell r="A31">
            <v>40330</v>
          </cell>
          <cell r="B31" t="str">
            <v>Year 3</v>
          </cell>
          <cell r="C31">
            <v>3</v>
          </cell>
          <cell r="D31">
            <v>0</v>
          </cell>
          <cell r="E31">
            <v>9</v>
          </cell>
          <cell r="F31">
            <v>1181953.125</v>
          </cell>
          <cell r="G31">
            <v>1042244.0083274952</v>
          </cell>
        </row>
        <row r="32">
          <cell r="A32">
            <v>40422</v>
          </cell>
          <cell r="B32" t="str">
            <v>Year 3</v>
          </cell>
          <cell r="C32">
            <v>3</v>
          </cell>
          <cell r="D32">
            <v>0</v>
          </cell>
          <cell r="E32">
            <v>10</v>
          </cell>
          <cell r="F32">
            <v>1181953.125</v>
          </cell>
          <cell r="G32">
            <v>1027777.9903256074</v>
          </cell>
        </row>
        <row r="33">
          <cell r="A33">
            <v>40513</v>
          </cell>
          <cell r="B33" t="str">
            <v>Year 3</v>
          </cell>
          <cell r="C33">
            <v>3</v>
          </cell>
          <cell r="D33">
            <v>1</v>
          </cell>
          <cell r="E33">
            <v>11</v>
          </cell>
          <cell r="F33">
            <v>1181953.125</v>
          </cell>
          <cell r="G33">
            <v>1013512.7560894777</v>
          </cell>
        </row>
        <row r="34">
          <cell r="A34">
            <v>40603</v>
          </cell>
          <cell r="B34" t="str">
            <v>Year 4</v>
          </cell>
          <cell r="C34">
            <v>4</v>
          </cell>
          <cell r="D34">
            <v>0</v>
          </cell>
          <cell r="E34">
            <v>12</v>
          </cell>
          <cell r="F34">
            <v>1211501.953125</v>
          </cell>
          <cell r="G34">
            <v>1024431.6567738805</v>
          </cell>
        </row>
        <row r="35">
          <cell r="A35">
            <v>40695</v>
          </cell>
          <cell r="B35" t="str">
            <v>Year 4</v>
          </cell>
          <cell r="C35">
            <v>4</v>
          </cell>
          <cell r="D35">
            <v>0</v>
          </cell>
          <cell r="E35">
            <v>13</v>
          </cell>
          <cell r="F35">
            <v>1211501.953125</v>
          </cell>
          <cell r="G35">
            <v>1010212.8685916623</v>
          </cell>
        </row>
        <row r="36">
          <cell r="A36">
            <v>40787</v>
          </cell>
          <cell r="B36" t="str">
            <v>Year 4</v>
          </cell>
          <cell r="C36">
            <v>4</v>
          </cell>
          <cell r="D36">
            <v>0</v>
          </cell>
          <cell r="E36">
            <v>14</v>
          </cell>
          <cell r="F36">
            <v>1211501.953125</v>
          </cell>
          <cell r="G36">
            <v>996191.43270330748</v>
          </cell>
        </row>
        <row r="37">
          <cell r="A37">
            <v>40878</v>
          </cell>
          <cell r="B37" t="str">
            <v>Year 4</v>
          </cell>
          <cell r="C37">
            <v>4</v>
          </cell>
          <cell r="D37">
            <v>1</v>
          </cell>
          <cell r="E37">
            <v>15</v>
          </cell>
          <cell r="F37">
            <v>1211501.953125</v>
          </cell>
          <cell r="G37">
            <v>982364.60992124327</v>
          </cell>
        </row>
        <row r="38">
          <cell r="A38">
            <v>40969</v>
          </cell>
          <cell r="B38" t="str">
            <v>Year 5</v>
          </cell>
          <cell r="C38">
            <v>5</v>
          </cell>
          <cell r="D38">
            <v>0</v>
          </cell>
          <cell r="E38">
            <v>16</v>
          </cell>
          <cell r="F38">
            <v>1241789.501953125</v>
          </cell>
          <cell r="G38">
            <v>992947.94155387941</v>
          </cell>
        </row>
        <row r="39">
          <cell r="A39">
            <v>41061</v>
          </cell>
          <cell r="B39" t="str">
            <v>Year 5</v>
          </cell>
          <cell r="C39">
            <v>5</v>
          </cell>
          <cell r="D39">
            <v>0</v>
          </cell>
          <cell r="E39">
            <v>17</v>
          </cell>
          <cell r="F39">
            <v>1241789.501953125</v>
          </cell>
          <cell r="G39">
            <v>979166.13740563008</v>
          </cell>
        </row>
        <row r="40">
          <cell r="A40">
            <v>41153</v>
          </cell>
          <cell r="B40" t="str">
            <v>Year 5</v>
          </cell>
          <cell r="C40">
            <v>5</v>
          </cell>
          <cell r="D40">
            <v>0</v>
          </cell>
          <cell r="E40">
            <v>18</v>
          </cell>
          <cell r="F40">
            <v>1241789.501953125</v>
          </cell>
          <cell r="G40">
            <v>965575.62035072362</v>
          </cell>
        </row>
        <row r="41">
          <cell r="A41">
            <v>41244</v>
          </cell>
          <cell r="B41" t="str">
            <v>Year 5</v>
          </cell>
          <cell r="C41">
            <v>5</v>
          </cell>
          <cell r="D41">
            <v>1</v>
          </cell>
          <cell r="E41">
            <v>19</v>
          </cell>
          <cell r="F41">
            <v>1241789.501953125</v>
          </cell>
          <cell r="G41">
            <v>952173.73538465658</v>
          </cell>
        </row>
        <row r="42">
          <cell r="A42">
            <v>41334</v>
          </cell>
          <cell r="B42" t="str">
            <v>Year 6</v>
          </cell>
          <cell r="C42">
            <v>6</v>
          </cell>
          <cell r="D42">
            <v>0</v>
          </cell>
          <cell r="E42">
            <v>20</v>
          </cell>
          <cell r="F42">
            <v>1272834.2395019531</v>
          </cell>
          <cell r="G42">
            <v>962431.81096238922</v>
          </cell>
        </row>
        <row r="43">
          <cell r="A43">
            <v>41426</v>
          </cell>
          <cell r="B43" t="str">
            <v>Year 6</v>
          </cell>
          <cell r="C43">
            <v>6</v>
          </cell>
          <cell r="D43">
            <v>0</v>
          </cell>
          <cell r="E43">
            <v>21</v>
          </cell>
          <cell r="F43">
            <v>1272834.2395019531</v>
          </cell>
          <cell r="G43">
            <v>949073.56107874319</v>
          </cell>
        </row>
        <row r="44">
          <cell r="A44">
            <v>41518</v>
          </cell>
          <cell r="B44" t="str">
            <v>Year 6</v>
          </cell>
          <cell r="C44">
            <v>6</v>
          </cell>
          <cell r="D44">
            <v>0</v>
          </cell>
          <cell r="E44">
            <v>22</v>
          </cell>
          <cell r="F44">
            <v>1272834.2395019531</v>
          </cell>
          <cell r="G44">
            <v>935900.71948888106</v>
          </cell>
        </row>
        <row r="45">
          <cell r="A45">
            <v>41609</v>
          </cell>
          <cell r="B45" t="str">
            <v>Year 6</v>
          </cell>
          <cell r="C45">
            <v>6</v>
          </cell>
          <cell r="D45">
            <v>1</v>
          </cell>
          <cell r="E45">
            <v>23</v>
          </cell>
          <cell r="F45">
            <v>1272834.2395019531</v>
          </cell>
          <cell r="G45">
            <v>922910.71278418251</v>
          </cell>
        </row>
        <row r="46">
          <cell r="A46">
            <v>41699</v>
          </cell>
          <cell r="B46" t="str">
            <v>Year 7</v>
          </cell>
          <cell r="C46">
            <v>7</v>
          </cell>
          <cell r="D46">
            <v>0</v>
          </cell>
          <cell r="E46">
            <v>24</v>
          </cell>
          <cell r="F46">
            <v>1304655.095489502</v>
          </cell>
          <cell r="G46">
            <v>932853.52835598006</v>
          </cell>
        </row>
        <row r="47">
          <cell r="A47">
            <v>41791</v>
          </cell>
          <cell r="B47" t="str">
            <v>Year 7</v>
          </cell>
          <cell r="C47">
            <v>7</v>
          </cell>
          <cell r="D47">
            <v>0</v>
          </cell>
          <cell r="E47">
            <v>25</v>
          </cell>
          <cell r="F47">
            <v>1304655.095489502</v>
          </cell>
          <cell r="G47">
            <v>919905.81570280064</v>
          </cell>
        </row>
        <row r="48">
          <cell r="A48">
            <v>41883</v>
          </cell>
          <cell r="B48" t="str">
            <v>Year 7</v>
          </cell>
          <cell r="C48">
            <v>7</v>
          </cell>
          <cell r="D48">
            <v>0</v>
          </cell>
          <cell r="E48">
            <v>26</v>
          </cell>
          <cell r="F48">
            <v>1304655.095489502</v>
          </cell>
          <cell r="G48">
            <v>907137.81321617321</v>
          </cell>
        </row>
        <row r="49">
          <cell r="A49">
            <v>41974</v>
          </cell>
          <cell r="B49" t="str">
            <v>Year 7</v>
          </cell>
          <cell r="C49">
            <v>7</v>
          </cell>
          <cell r="D49">
            <v>1</v>
          </cell>
          <cell r="E49">
            <v>27</v>
          </cell>
          <cell r="F49">
            <v>1304655.095489502</v>
          </cell>
          <cell r="G49">
            <v>894547.02657568536</v>
          </cell>
        </row>
        <row r="50">
          <cell r="A50">
            <v>42064</v>
          </cell>
          <cell r="B50" t="str">
            <v>Year 8</v>
          </cell>
          <cell r="C50">
            <v>8</v>
          </cell>
          <cell r="D50">
            <v>0</v>
          </cell>
          <cell r="E50">
            <v>28</v>
          </cell>
          <cell r="F50">
            <v>1337271.4728767395</v>
          </cell>
          <cell r="G50">
            <v>904184.27098333777</v>
          </cell>
        </row>
        <row r="51">
          <cell r="A51">
            <v>42156</v>
          </cell>
          <cell r="B51" t="str">
            <v>Year 8</v>
          </cell>
          <cell r="C51">
            <v>8</v>
          </cell>
          <cell r="D51">
            <v>0</v>
          </cell>
          <cell r="E51">
            <v>29</v>
          </cell>
          <cell r="F51">
            <v>1337271.4728767395</v>
          </cell>
          <cell r="G51">
            <v>891634.47857718286</v>
          </cell>
        </row>
        <row r="52">
          <cell r="A52">
            <v>42248</v>
          </cell>
          <cell r="B52" t="str">
            <v>Year 8</v>
          </cell>
          <cell r="C52">
            <v>8</v>
          </cell>
          <cell r="D52">
            <v>0</v>
          </cell>
          <cell r="E52">
            <v>30</v>
          </cell>
          <cell r="F52">
            <v>1337271.4728767395</v>
          </cell>
          <cell r="G52">
            <v>879258.87333009695</v>
          </cell>
        </row>
        <row r="53">
          <cell r="A53">
            <v>42339</v>
          </cell>
          <cell r="B53" t="str">
            <v>Year 8</v>
          </cell>
          <cell r="C53">
            <v>8</v>
          </cell>
          <cell r="D53">
            <v>1</v>
          </cell>
          <cell r="E53">
            <v>31</v>
          </cell>
          <cell r="F53">
            <v>1337271.4728767395</v>
          </cell>
          <cell r="G53">
            <v>867055.0375792695</v>
          </cell>
        </row>
        <row r="54">
          <cell r="A54">
            <v>42430</v>
          </cell>
          <cell r="B54" t="str">
            <v>Year 9</v>
          </cell>
          <cell r="C54">
            <v>9</v>
          </cell>
          <cell r="D54">
            <v>0</v>
          </cell>
          <cell r="E54">
            <v>32</v>
          </cell>
          <cell r="F54">
            <v>1370703.2596986578</v>
          </cell>
          <cell r="G54">
            <v>876396.10189874331</v>
          </cell>
        </row>
        <row r="55">
          <cell r="A55">
            <v>42522</v>
          </cell>
          <cell r="B55" t="str">
            <v>Year 9</v>
          </cell>
          <cell r="C55">
            <v>9</v>
          </cell>
          <cell r="D55">
            <v>0</v>
          </cell>
          <cell r="E55">
            <v>33</v>
          </cell>
          <cell r="F55">
            <v>1370703.2596986578</v>
          </cell>
          <cell r="G55">
            <v>864232.00051216281</v>
          </cell>
        </row>
        <row r="56">
          <cell r="A56">
            <v>42614</v>
          </cell>
          <cell r="B56" t="str">
            <v>Year 9</v>
          </cell>
          <cell r="C56">
            <v>9</v>
          </cell>
          <cell r="D56">
            <v>0</v>
          </cell>
          <cell r="E56">
            <v>34</v>
          </cell>
          <cell r="F56">
            <v>1370703.2596986578</v>
          </cell>
          <cell r="G56">
            <v>852236.73301498743</v>
          </cell>
        </row>
        <row r="57">
          <cell r="A57">
            <v>42705</v>
          </cell>
          <cell r="B57" t="str">
            <v>Year 9</v>
          </cell>
          <cell r="C57">
            <v>9</v>
          </cell>
          <cell r="D57">
            <v>1</v>
          </cell>
          <cell r="E57">
            <v>35</v>
          </cell>
          <cell r="F57">
            <v>1370703.2596986578</v>
          </cell>
          <cell r="G57">
            <v>840407.95604610036</v>
          </cell>
        </row>
        <row r="58">
          <cell r="A58">
            <v>42795</v>
          </cell>
          <cell r="B58" t="str">
            <v>Year 10</v>
          </cell>
          <cell r="C58">
            <v>10</v>
          </cell>
          <cell r="D58">
            <v>0</v>
          </cell>
          <cell r="E58">
            <v>36</v>
          </cell>
          <cell r="F58">
            <v>1404970.8411911242</v>
          </cell>
          <cell r="G58">
            <v>849461.94273873465</v>
          </cell>
        </row>
        <row r="59">
          <cell r="A59">
            <v>42887</v>
          </cell>
          <cell r="B59" t="str">
            <v>Year 10</v>
          </cell>
          <cell r="C59">
            <v>10</v>
          </cell>
          <cell r="D59">
            <v>0</v>
          </cell>
          <cell r="E59">
            <v>37</v>
          </cell>
          <cell r="F59">
            <v>1404970.8411911242</v>
          </cell>
          <cell r="G59">
            <v>837671.67898342025</v>
          </cell>
        </row>
        <row r="60">
          <cell r="A60">
            <v>42979</v>
          </cell>
          <cell r="B60" t="str">
            <v>Year 10</v>
          </cell>
          <cell r="C60">
            <v>10</v>
          </cell>
          <cell r="D60">
            <v>0</v>
          </cell>
          <cell r="E60">
            <v>38</v>
          </cell>
          <cell r="F60">
            <v>1404970.8411911242</v>
          </cell>
          <cell r="G60">
            <v>826045.06036913686</v>
          </cell>
        </row>
        <row r="61">
          <cell r="A61">
            <v>43070</v>
          </cell>
          <cell r="B61" t="str">
            <v>Year 10</v>
          </cell>
          <cell r="C61">
            <v>10</v>
          </cell>
          <cell r="D61">
            <v>1</v>
          </cell>
          <cell r="E61">
            <v>39</v>
          </cell>
          <cell r="F61">
            <v>1404970.8411911242</v>
          </cell>
          <cell r="G61">
            <v>814579.81555295782</v>
          </cell>
        </row>
        <row r="62">
          <cell r="A62">
            <v>43160</v>
          </cell>
          <cell r="B62" t="str">
            <v>Year 11</v>
          </cell>
          <cell r="C62">
            <v>11</v>
          </cell>
          <cell r="D62">
            <v>0</v>
          </cell>
          <cell r="E62">
            <v>40</v>
          </cell>
          <cell r="F62">
            <v>1440095.1122209022</v>
          </cell>
          <cell r="G62">
            <v>823355.54733541654</v>
          </cell>
        </row>
        <row r="63">
          <cell r="A63">
            <v>43252</v>
          </cell>
          <cell r="B63" t="str">
            <v>Year 11</v>
          </cell>
          <cell r="C63">
            <v>11</v>
          </cell>
          <cell r="D63">
            <v>0</v>
          </cell>
          <cell r="E63">
            <v>41</v>
          </cell>
          <cell r="F63">
            <v>1440095.1122209022</v>
          </cell>
          <cell r="G63">
            <v>811927.63211158942</v>
          </cell>
        </row>
        <row r="64">
          <cell r="A64">
            <v>43344</v>
          </cell>
          <cell r="B64" t="str">
            <v>Year 11</v>
          </cell>
          <cell r="C64">
            <v>11</v>
          </cell>
          <cell r="D64">
            <v>0</v>
          </cell>
          <cell r="E64">
            <v>42</v>
          </cell>
          <cell r="F64">
            <v>1440095.1122209022</v>
          </cell>
          <cell r="G64">
            <v>800658.33274549909</v>
          </cell>
        </row>
        <row r="65">
          <cell r="A65">
            <v>43435</v>
          </cell>
          <cell r="B65" t="str">
            <v>Year 11</v>
          </cell>
          <cell r="C65">
            <v>11</v>
          </cell>
          <cell r="D65">
            <v>1</v>
          </cell>
          <cell r="E65">
            <v>43</v>
          </cell>
          <cell r="F65">
            <v>1440095.1122209022</v>
          </cell>
          <cell r="G65">
            <v>789545.44769908441</v>
          </cell>
        </row>
        <row r="66">
          <cell r="A66">
            <v>43525</v>
          </cell>
          <cell r="B66" t="str">
            <v>Year 12</v>
          </cell>
          <cell r="C66">
            <v>12</v>
          </cell>
          <cell r="D66">
            <v>0</v>
          </cell>
          <cell r="E66">
            <v>44</v>
          </cell>
          <cell r="F66">
            <v>1476097.4900264246</v>
          </cell>
          <cell r="G66">
            <v>798051.47614071111</v>
          </cell>
        </row>
        <row r="67">
          <cell r="A67">
            <v>43617</v>
          </cell>
          <cell r="B67" t="str">
            <v>Year 12</v>
          </cell>
          <cell r="C67">
            <v>12</v>
          </cell>
          <cell r="D67">
            <v>0</v>
          </cell>
          <cell r="E67">
            <v>45</v>
          </cell>
          <cell r="F67">
            <v>1476097.4900264246</v>
          </cell>
          <cell r="G67">
            <v>786974.77344149328</v>
          </cell>
        </row>
        <row r="68">
          <cell r="A68">
            <v>43709</v>
          </cell>
          <cell r="B68" t="str">
            <v>Year 12</v>
          </cell>
          <cell r="C68">
            <v>12</v>
          </cell>
          <cell r="D68">
            <v>0</v>
          </cell>
          <cell r="E68">
            <v>46</v>
          </cell>
          <cell r="F68">
            <v>1476097.4900264246</v>
          </cell>
          <cell r="G68">
            <v>776051.81188098015</v>
          </cell>
        </row>
        <row r="69">
          <cell r="A69">
            <v>43800</v>
          </cell>
          <cell r="B69" t="str">
            <v>Year 12</v>
          </cell>
          <cell r="C69">
            <v>12</v>
          </cell>
          <cell r="D69">
            <v>1</v>
          </cell>
          <cell r="E69">
            <v>47</v>
          </cell>
          <cell r="F69">
            <v>1476097.4900264246</v>
          </cell>
          <cell r="G69">
            <v>765280.45758067281</v>
          </cell>
        </row>
        <row r="70">
          <cell r="A70">
            <v>43891</v>
          </cell>
          <cell r="B70" t="str">
            <v>Year 13</v>
          </cell>
          <cell r="C70">
            <v>13</v>
          </cell>
          <cell r="D70">
            <v>0</v>
          </cell>
          <cell r="E70">
            <v>48</v>
          </cell>
          <cell r="F70">
            <v>1512999.9272770851</v>
          </cell>
          <cell r="G70">
            <v>773525.07143662299</v>
          </cell>
        </row>
        <row r="71">
          <cell r="A71">
            <v>43983</v>
          </cell>
          <cell r="B71" t="str">
            <v>Year 13</v>
          </cell>
          <cell r="C71">
            <v>13</v>
          </cell>
          <cell r="D71">
            <v>0</v>
          </cell>
          <cell r="E71">
            <v>49</v>
          </cell>
          <cell r="F71">
            <v>1512999.9272770851</v>
          </cell>
          <cell r="G71">
            <v>762788.78749648284</v>
          </cell>
        </row>
        <row r="72">
          <cell r="A72">
            <v>44075</v>
          </cell>
          <cell r="B72" t="str">
            <v>Year 13</v>
          </cell>
          <cell r="C72">
            <v>13</v>
          </cell>
          <cell r="D72">
            <v>0</v>
          </cell>
          <cell r="E72">
            <v>50</v>
          </cell>
          <cell r="F72">
            <v>1512999.9272770851</v>
          </cell>
          <cell r="G72">
            <v>752201.51979007525</v>
          </cell>
        </row>
        <row r="73">
          <cell r="A73">
            <v>44166</v>
          </cell>
          <cell r="B73" t="str">
            <v>Year 13</v>
          </cell>
          <cell r="C73">
            <v>13</v>
          </cell>
          <cell r="D73">
            <v>1</v>
          </cell>
          <cell r="E73">
            <v>51</v>
          </cell>
          <cell r="F73">
            <v>1512999.9272770851</v>
          </cell>
          <cell r="G73">
            <v>741761.20001909183</v>
          </cell>
        </row>
        <row r="74">
          <cell r="A74">
            <v>44256</v>
          </cell>
          <cell r="B74" t="str">
            <v>Year 14</v>
          </cell>
          <cell r="C74">
            <v>14</v>
          </cell>
          <cell r="D74">
            <v>0</v>
          </cell>
          <cell r="E74">
            <v>52</v>
          </cell>
          <cell r="F74">
            <v>1550824.9254590122</v>
          </cell>
          <cell r="G74">
            <v>749752.43330736517</v>
          </cell>
        </row>
        <row r="75">
          <cell r="A75">
            <v>44348</v>
          </cell>
          <cell r="B75" t="str">
            <v>Year 14</v>
          </cell>
          <cell r="C75">
            <v>14</v>
          </cell>
          <cell r="D75">
            <v>0</v>
          </cell>
          <cell r="E75">
            <v>53</v>
          </cell>
          <cell r="F75">
            <v>1550824.9254590122</v>
          </cell>
          <cell r="G75">
            <v>739346.10608406144</v>
          </cell>
        </row>
        <row r="76">
          <cell r="A76">
            <v>44440</v>
          </cell>
          <cell r="B76" t="str">
            <v>Year 14</v>
          </cell>
          <cell r="C76">
            <v>14</v>
          </cell>
          <cell r="D76">
            <v>0</v>
          </cell>
          <cell r="E76">
            <v>54</v>
          </cell>
          <cell r="F76">
            <v>1550824.9254590122</v>
          </cell>
          <cell r="G76">
            <v>729084.21539936389</v>
          </cell>
        </row>
        <row r="77">
          <cell r="A77">
            <v>44531</v>
          </cell>
          <cell r="B77" t="str">
            <v>Year 14</v>
          </cell>
          <cell r="C77">
            <v>14</v>
          </cell>
          <cell r="D77">
            <v>1</v>
          </cell>
          <cell r="E77">
            <v>55</v>
          </cell>
          <cell r="F77">
            <v>1550824.9254590122</v>
          </cell>
          <cell r="G77">
            <v>718964.75651968713</v>
          </cell>
        </row>
        <row r="78">
          <cell r="A78">
            <v>44621</v>
          </cell>
          <cell r="B78" t="str">
            <v>Year 15</v>
          </cell>
          <cell r="C78">
            <v>15</v>
          </cell>
          <cell r="D78">
            <v>0</v>
          </cell>
          <cell r="E78">
            <v>56</v>
          </cell>
          <cell r="F78">
            <v>1589595.5485954874</v>
          </cell>
          <cell r="G78">
            <v>726710.39634992823</v>
          </cell>
        </row>
        <row r="79">
          <cell r="A79">
            <v>44713</v>
          </cell>
          <cell r="B79" t="str">
            <v>Year 15</v>
          </cell>
          <cell r="C79">
            <v>15</v>
          </cell>
          <cell r="D79">
            <v>0</v>
          </cell>
          <cell r="E79">
            <v>57</v>
          </cell>
          <cell r="F79">
            <v>1589595.5485954874</v>
          </cell>
          <cell r="G79">
            <v>716623.88532970473</v>
          </cell>
        </row>
        <row r="80">
          <cell r="A80">
            <v>44805</v>
          </cell>
          <cell r="B80" t="str">
            <v>Year 15</v>
          </cell>
          <cell r="C80">
            <v>15</v>
          </cell>
          <cell r="D80">
            <v>0</v>
          </cell>
          <cell r="E80">
            <v>58</v>
          </cell>
          <cell r="F80">
            <v>1589595.5485954874</v>
          </cell>
          <cell r="G80">
            <v>706677.37190009258</v>
          </cell>
        </row>
        <row r="81">
          <cell r="A81">
            <v>44896</v>
          </cell>
          <cell r="B81" t="str">
            <v>Year 15</v>
          </cell>
          <cell r="C81">
            <v>15</v>
          </cell>
          <cell r="D81">
            <v>1</v>
          </cell>
          <cell r="E81">
            <v>59</v>
          </cell>
          <cell r="F81">
            <v>1589595.5485954874</v>
          </cell>
          <cell r="G81">
            <v>696868.9129387039</v>
          </cell>
        </row>
        <row r="82">
          <cell r="A82">
            <v>44986</v>
          </cell>
          <cell r="B82" t="str">
            <v>Year 16</v>
          </cell>
          <cell r="C82">
            <v>16</v>
          </cell>
          <cell r="D82">
            <v>0</v>
          </cell>
          <cell r="E82">
            <v>60</v>
          </cell>
          <cell r="F82">
            <v>1629335.4373103743</v>
          </cell>
          <cell r="G82">
            <v>704376.50710040331</v>
          </cell>
        </row>
        <row r="83">
          <cell r="A83">
            <v>45078</v>
          </cell>
          <cell r="B83" t="str">
            <v>Year 16</v>
          </cell>
          <cell r="C83">
            <v>16</v>
          </cell>
          <cell r="D83">
            <v>0</v>
          </cell>
          <cell r="E83">
            <v>61</v>
          </cell>
          <cell r="F83">
            <v>1629335.4373103743</v>
          </cell>
          <cell r="G83">
            <v>694599.98341649887</v>
          </cell>
        </row>
        <row r="84">
          <cell r="A84">
            <v>45170</v>
          </cell>
          <cell r="B84" t="str">
            <v>Year 16</v>
          </cell>
          <cell r="C84">
            <v>16</v>
          </cell>
          <cell r="D84">
            <v>0</v>
          </cell>
          <cell r="E84">
            <v>62</v>
          </cell>
          <cell r="F84">
            <v>1629335.4373103743</v>
          </cell>
          <cell r="G84">
            <v>684959.15479677997</v>
          </cell>
        </row>
        <row r="85">
          <cell r="A85">
            <v>45261</v>
          </cell>
          <cell r="B85" t="str">
            <v>Year 16</v>
          </cell>
          <cell r="C85">
            <v>16</v>
          </cell>
          <cell r="D85">
            <v>1</v>
          </cell>
          <cell r="E85">
            <v>63</v>
          </cell>
          <cell r="F85">
            <v>1629335.4373103743</v>
          </cell>
          <cell r="G85">
            <v>675452.13783656876</v>
          </cell>
        </row>
        <row r="86">
          <cell r="A86">
            <v>45352</v>
          </cell>
          <cell r="B86" t="str">
            <v>Year 17</v>
          </cell>
          <cell r="C86">
            <v>17</v>
          </cell>
          <cell r="D86">
            <v>0</v>
          </cell>
          <cell r="E86">
            <v>64</v>
          </cell>
          <cell r="F86">
            <v>1670068.8232431335</v>
          </cell>
          <cell r="G86">
            <v>682729.00215405505</v>
          </cell>
        </row>
        <row r="87">
          <cell r="A87">
            <v>45444</v>
          </cell>
          <cell r="B87" t="str">
            <v>Year 17</v>
          </cell>
          <cell r="C87">
            <v>17</v>
          </cell>
          <cell r="D87">
            <v>0</v>
          </cell>
          <cell r="E87">
            <v>65</v>
          </cell>
          <cell r="F87">
            <v>1670068.8232431335</v>
          </cell>
          <cell r="G87">
            <v>673252.93900889938</v>
          </cell>
        </row>
        <row r="88">
          <cell r="A88">
            <v>45536</v>
          </cell>
          <cell r="B88" t="str">
            <v>Year 17</v>
          </cell>
          <cell r="C88">
            <v>17</v>
          </cell>
          <cell r="D88">
            <v>0</v>
          </cell>
          <cell r="E88">
            <v>66</v>
          </cell>
          <cell r="F88">
            <v>1670068.8232431335</v>
          </cell>
          <cell r="G88">
            <v>663908.4006304486</v>
          </cell>
        </row>
        <row r="89">
          <cell r="A89">
            <v>45627</v>
          </cell>
          <cell r="B89" t="str">
            <v>Year 17</v>
          </cell>
          <cell r="C89">
            <v>17</v>
          </cell>
          <cell r="D89">
            <v>1</v>
          </cell>
          <cell r="E89">
            <v>67</v>
          </cell>
          <cell r="F89">
            <v>1670068.8232431335</v>
          </cell>
          <cell r="G89">
            <v>654693.56149643764</v>
          </cell>
        </row>
        <row r="90">
          <cell r="A90">
            <v>45717</v>
          </cell>
          <cell r="B90" t="str">
            <v>Year 18</v>
          </cell>
          <cell r="C90">
            <v>18</v>
          </cell>
          <cell r="D90">
            <v>0</v>
          </cell>
          <cell r="E90">
            <v>68</v>
          </cell>
          <cell r="F90">
            <v>1711820.5438242117</v>
          </cell>
          <cell r="G90">
            <v>661746.78695783112</v>
          </cell>
        </row>
        <row r="91">
          <cell r="A91">
            <v>45809</v>
          </cell>
          <cell r="B91" t="str">
            <v>Year 18</v>
          </cell>
          <cell r="C91">
            <v>18</v>
          </cell>
          <cell r="D91">
            <v>0</v>
          </cell>
          <cell r="E91">
            <v>69</v>
          </cell>
          <cell r="F91">
            <v>1711820.5438242117</v>
          </cell>
          <cell r="G91">
            <v>652561.95033959521</v>
          </cell>
        </row>
        <row r="92">
          <cell r="A92">
            <v>45901</v>
          </cell>
          <cell r="B92" t="str">
            <v>Year 18</v>
          </cell>
          <cell r="C92">
            <v>18</v>
          </cell>
          <cell r="D92">
            <v>0</v>
          </cell>
          <cell r="E92">
            <v>70</v>
          </cell>
          <cell r="F92">
            <v>1711820.5438242117</v>
          </cell>
          <cell r="G92">
            <v>643504.59635575395</v>
          </cell>
        </row>
        <row r="93">
          <cell r="A93">
            <v>45992</v>
          </cell>
          <cell r="B93" t="str">
            <v>Year 18</v>
          </cell>
          <cell r="C93">
            <v>18</v>
          </cell>
          <cell r="D93">
            <v>1</v>
          </cell>
          <cell r="E93">
            <v>71</v>
          </cell>
          <cell r="F93">
            <v>1711820.5438242117</v>
          </cell>
          <cell r="G93">
            <v>634572.95558756357</v>
          </cell>
        </row>
        <row r="94">
          <cell r="A94">
            <v>46082</v>
          </cell>
          <cell r="B94" t="str">
            <v>Year 19</v>
          </cell>
          <cell r="C94">
            <v>19</v>
          </cell>
          <cell r="D94">
            <v>0</v>
          </cell>
          <cell r="E94">
            <v>72</v>
          </cell>
          <cell r="F94">
            <v>1754616.0574198167</v>
          </cell>
          <cell r="G94">
            <v>641409.41525463539</v>
          </cell>
        </row>
        <row r="95">
          <cell r="A95">
            <v>46174</v>
          </cell>
          <cell r="B95" t="str">
            <v>Year 19</v>
          </cell>
          <cell r="C95">
            <v>19</v>
          </cell>
          <cell r="D95">
            <v>0</v>
          </cell>
          <cell r="E95">
            <v>73</v>
          </cell>
          <cell r="F95">
            <v>1754616.0574198167</v>
          </cell>
          <cell r="G95">
            <v>632506.85493908741</v>
          </cell>
        </row>
        <row r="96">
          <cell r="A96">
            <v>46266</v>
          </cell>
          <cell r="B96" t="str">
            <v>Year 19</v>
          </cell>
          <cell r="C96">
            <v>19</v>
          </cell>
          <cell r="D96">
            <v>0</v>
          </cell>
          <cell r="E96">
            <v>74</v>
          </cell>
          <cell r="F96">
            <v>1754616.0574198167</v>
          </cell>
          <cell r="G96">
            <v>623727.85935191275</v>
          </cell>
        </row>
        <row r="97">
          <cell r="A97">
            <v>46357</v>
          </cell>
          <cell r="B97" t="str">
            <v>Year 19</v>
          </cell>
          <cell r="C97">
            <v>19</v>
          </cell>
          <cell r="D97">
            <v>1</v>
          </cell>
          <cell r="E97">
            <v>75</v>
          </cell>
          <cell r="F97">
            <v>1754616.0574198167</v>
          </cell>
          <cell r="G97">
            <v>615070.71345366677</v>
          </cell>
        </row>
        <row r="98">
          <cell r="A98">
            <v>46447</v>
          </cell>
          <cell r="B98" t="str">
            <v>Year 20</v>
          </cell>
          <cell r="C98">
            <v>20</v>
          </cell>
          <cell r="D98">
            <v>0</v>
          </cell>
          <cell r="E98">
            <v>76</v>
          </cell>
          <cell r="F98">
            <v>1798481.4588553121</v>
          </cell>
          <cell r="G98">
            <v>621697.0691593393</v>
          </cell>
        </row>
        <row r="99">
          <cell r="A99">
            <v>46539</v>
          </cell>
          <cell r="B99" t="str">
            <v>Year 20</v>
          </cell>
          <cell r="C99">
            <v>20</v>
          </cell>
          <cell r="D99">
            <v>0</v>
          </cell>
          <cell r="E99">
            <v>77</v>
          </cell>
          <cell r="F99">
            <v>1798481.4588553121</v>
          </cell>
          <cell r="G99">
            <v>613068.10998824087</v>
          </cell>
        </row>
        <row r="100">
          <cell r="A100">
            <v>46631</v>
          </cell>
          <cell r="B100" t="str">
            <v>Year 20</v>
          </cell>
          <cell r="C100">
            <v>20</v>
          </cell>
          <cell r="D100">
            <v>0</v>
          </cell>
          <cell r="E100">
            <v>78</v>
          </cell>
          <cell r="F100">
            <v>1798481.4588553121</v>
          </cell>
          <cell r="G100">
            <v>604558.91804795328</v>
          </cell>
        </row>
        <row r="101">
          <cell r="A101">
            <v>46722</v>
          </cell>
          <cell r="B101" t="str">
            <v>Year 20</v>
          </cell>
          <cell r="C101">
            <v>20</v>
          </cell>
          <cell r="D101">
            <v>1</v>
          </cell>
          <cell r="E101">
            <v>79</v>
          </cell>
          <cell r="F101">
            <v>1798481.4588553121</v>
          </cell>
          <cell r="G101">
            <v>596167.83100710029</v>
          </cell>
        </row>
        <row r="102">
          <cell r="A102">
            <v>46813</v>
          </cell>
          <cell r="B102" t="str">
            <v>Year 21</v>
          </cell>
          <cell r="C102">
            <v>21</v>
          </cell>
          <cell r="D102">
            <v>0</v>
          </cell>
          <cell r="E102">
            <v>80</v>
          </cell>
          <cell r="F102">
            <v>1843443.4953266948</v>
          </cell>
          <cell r="G102">
            <v>602590.53984711366</v>
          </cell>
        </row>
        <row r="103">
          <cell r="A103">
            <v>46905</v>
          </cell>
          <cell r="B103" t="str">
            <v>Year 21</v>
          </cell>
          <cell r="C103">
            <v>21</v>
          </cell>
          <cell r="D103">
            <v>0</v>
          </cell>
          <cell r="E103">
            <v>81</v>
          </cell>
          <cell r="F103">
            <v>1843443.4953266948</v>
          </cell>
          <cell r="G103">
            <v>594226.77327465417</v>
          </cell>
        </row>
        <row r="104">
          <cell r="A104">
            <v>46997</v>
          </cell>
          <cell r="B104" t="str">
            <v>Year 21</v>
          </cell>
          <cell r="C104">
            <v>21</v>
          </cell>
          <cell r="D104">
            <v>0</v>
          </cell>
          <cell r="E104">
            <v>82</v>
          </cell>
          <cell r="F104">
            <v>1843443.4953266948</v>
          </cell>
          <cell r="G104">
            <v>585979.09314340632</v>
          </cell>
        </row>
        <row r="105">
          <cell r="A105">
            <v>47088</v>
          </cell>
          <cell r="B105" t="str">
            <v>Year 21</v>
          </cell>
          <cell r="C105">
            <v>21</v>
          </cell>
          <cell r="D105">
            <v>1</v>
          </cell>
          <cell r="E105">
            <v>83</v>
          </cell>
          <cell r="F105">
            <v>1843443.4953266948</v>
          </cell>
          <cell r="G105">
            <v>577845.88821019174</v>
          </cell>
        </row>
        <row r="106">
          <cell r="A106">
            <v>47178</v>
          </cell>
          <cell r="B106" t="str">
            <v>Year 22</v>
          </cell>
          <cell r="C106">
            <v>22</v>
          </cell>
          <cell r="D106">
            <v>0</v>
          </cell>
          <cell r="E106">
            <v>84</v>
          </cell>
          <cell r="F106">
            <v>1889529.5827098619</v>
          </cell>
          <cell r="G106">
            <v>584071.20883526385</v>
          </cell>
        </row>
        <row r="107">
          <cell r="A107">
            <v>47270</v>
          </cell>
          <cell r="B107" t="str">
            <v>Year 22</v>
          </cell>
          <cell r="C107">
            <v>22</v>
          </cell>
          <cell r="D107">
            <v>0</v>
          </cell>
          <cell r="E107">
            <v>85</v>
          </cell>
          <cell r="F107">
            <v>1889529.5827098619</v>
          </cell>
          <cell r="G107">
            <v>575964.48473429843</v>
          </cell>
        </row>
        <row r="108">
          <cell r="A108">
            <v>47362</v>
          </cell>
          <cell r="B108" t="str">
            <v>Year 22</v>
          </cell>
          <cell r="C108">
            <v>22</v>
          </cell>
          <cell r="D108">
            <v>0</v>
          </cell>
          <cell r="E108">
            <v>86</v>
          </cell>
          <cell r="F108">
            <v>1889529.5827098619</v>
          </cell>
          <cell r="G108">
            <v>567970.27940613835</v>
          </cell>
        </row>
        <row r="109">
          <cell r="A109">
            <v>47453</v>
          </cell>
          <cell r="B109" t="str">
            <v>Year 22</v>
          </cell>
          <cell r="C109">
            <v>22</v>
          </cell>
          <cell r="D109">
            <v>1</v>
          </cell>
          <cell r="E109">
            <v>87</v>
          </cell>
          <cell r="F109">
            <v>1889529.5827098619</v>
          </cell>
          <cell r="G109">
            <v>560087.03112571768</v>
          </cell>
        </row>
        <row r="110">
          <cell r="A110">
            <v>47543</v>
          </cell>
          <cell r="B110" t="str">
            <v>Year 23</v>
          </cell>
          <cell r="C110">
            <v>23</v>
          </cell>
          <cell r="D110">
            <v>0</v>
          </cell>
          <cell r="E110">
            <v>88</v>
          </cell>
          <cell r="F110">
            <v>1936767.8222776083</v>
          </cell>
          <cell r="G110">
            <v>566121.02984032664</v>
          </cell>
        </row>
        <row r="111">
          <cell r="A111">
            <v>47635</v>
          </cell>
          <cell r="B111" t="str">
            <v>Year 23</v>
          </cell>
          <cell r="C111">
            <v>23</v>
          </cell>
          <cell r="D111">
            <v>0</v>
          </cell>
          <cell r="E111">
            <v>89</v>
          </cell>
          <cell r="F111">
            <v>1936767.8222776083</v>
          </cell>
          <cell r="G111">
            <v>558263.44856043102</v>
          </cell>
        </row>
        <row r="112">
          <cell r="A112">
            <v>47727</v>
          </cell>
          <cell r="B112" t="str">
            <v>Year 23</v>
          </cell>
          <cell r="C112">
            <v>23</v>
          </cell>
          <cell r="D112">
            <v>0</v>
          </cell>
          <cell r="E112">
            <v>90</v>
          </cell>
          <cell r="F112">
            <v>1936767.8222776083</v>
          </cell>
          <cell r="G112">
            <v>550514.9280295904</v>
          </cell>
        </row>
        <row r="113">
          <cell r="A113">
            <v>47818</v>
          </cell>
          <cell r="B113" t="str">
            <v>Year 23</v>
          </cell>
          <cell r="C113">
            <v>23</v>
          </cell>
          <cell r="D113">
            <v>1</v>
          </cell>
          <cell r="E113">
            <v>91</v>
          </cell>
          <cell r="F113">
            <v>1936767.8222776083</v>
          </cell>
          <cell r="G113">
            <v>542873.95451901725</v>
          </cell>
        </row>
        <row r="114">
          <cell r="A114">
            <v>47908</v>
          </cell>
          <cell r="B114" t="str">
            <v>Year 24</v>
          </cell>
          <cell r="C114">
            <v>24</v>
          </cell>
          <cell r="D114">
            <v>0</v>
          </cell>
          <cell r="E114">
            <v>92</v>
          </cell>
          <cell r="F114">
            <v>1985187.0178345484</v>
          </cell>
          <cell r="G114">
            <v>548722.51119275158</v>
          </cell>
        </row>
        <row r="115">
          <cell r="A115">
            <v>48000</v>
          </cell>
          <cell r="B115" t="str">
            <v>Year 24</v>
          </cell>
          <cell r="C115">
            <v>24</v>
          </cell>
          <cell r="D115">
            <v>0</v>
          </cell>
          <cell r="E115">
            <v>93</v>
          </cell>
          <cell r="F115">
            <v>1985187.0178345484</v>
          </cell>
          <cell r="G115">
            <v>541106.41586235643</v>
          </cell>
        </row>
        <row r="116">
          <cell r="A116">
            <v>48092</v>
          </cell>
          <cell r="B116" t="str">
            <v>Year 24</v>
          </cell>
          <cell r="C116">
            <v>24</v>
          </cell>
          <cell r="D116">
            <v>0</v>
          </cell>
          <cell r="E116">
            <v>94</v>
          </cell>
          <cell r="F116">
            <v>1985187.0178345484</v>
          </cell>
          <cell r="G116">
            <v>533596.02953222708</v>
          </cell>
        </row>
        <row r="117">
          <cell r="A117">
            <v>48183</v>
          </cell>
          <cell r="B117" t="str">
            <v>Year 24</v>
          </cell>
          <cell r="C117">
            <v>24</v>
          </cell>
          <cell r="D117">
            <v>1</v>
          </cell>
          <cell r="E117">
            <v>95</v>
          </cell>
          <cell r="F117">
            <v>1985187.0178345484</v>
          </cell>
          <cell r="G117">
            <v>526189.88499479205</v>
          </cell>
        </row>
        <row r="118">
          <cell r="A118">
            <v>48274</v>
          </cell>
          <cell r="B118" t="str">
            <v>Year 25</v>
          </cell>
          <cell r="C118">
            <v>25</v>
          </cell>
          <cell r="D118">
            <v>0</v>
          </cell>
          <cell r="E118">
            <v>96</v>
          </cell>
          <cell r="F118">
            <v>2034816.6932804119</v>
          </cell>
          <cell r="G118">
            <v>531858.69879202871</v>
          </cell>
        </row>
        <row r="119">
          <cell r="A119">
            <v>48366</v>
          </cell>
          <cell r="B119" t="str">
            <v>Year 25</v>
          </cell>
          <cell r="C119">
            <v>25</v>
          </cell>
          <cell r="D119">
            <v>0</v>
          </cell>
          <cell r="E119">
            <v>97</v>
          </cell>
          <cell r="F119">
            <v>2034816.6932804119</v>
          </cell>
          <cell r="G119">
            <v>524476.66785713017</v>
          </cell>
        </row>
        <row r="120">
          <cell r="A120">
            <v>48458</v>
          </cell>
          <cell r="B120" t="str">
            <v>Year 25</v>
          </cell>
          <cell r="C120">
            <v>25</v>
          </cell>
          <cell r="D120">
            <v>0</v>
          </cell>
          <cell r="E120">
            <v>98</v>
          </cell>
          <cell r="F120">
            <v>2034816.6932804119</v>
          </cell>
          <cell r="G120">
            <v>517197.09718253685</v>
          </cell>
        </row>
        <row r="121">
          <cell r="A121">
            <v>48549</v>
          </cell>
          <cell r="B121" t="str">
            <v>Year 25</v>
          </cell>
          <cell r="C121">
            <v>25</v>
          </cell>
          <cell r="D121">
            <v>1</v>
          </cell>
          <cell r="E121">
            <v>99</v>
          </cell>
          <cell r="F121">
            <v>2034816.6932804119</v>
          </cell>
          <cell r="G121">
            <v>510018.56465216249</v>
          </cell>
        </row>
        <row r="122">
          <cell r="A122">
            <v>48639</v>
          </cell>
          <cell r="B122" t="str">
            <v>Year 26</v>
          </cell>
          <cell r="C122">
            <v>26</v>
          </cell>
          <cell r="D122">
            <v>0</v>
          </cell>
          <cell r="E122">
            <v>100</v>
          </cell>
          <cell r="F122">
            <v>2085687.110612422</v>
          </cell>
          <cell r="G122">
            <v>515513.15958565433</v>
          </cell>
        </row>
        <row r="123">
          <cell r="A123">
            <v>48731</v>
          </cell>
          <cell r="B123" t="str">
            <v>Year 26</v>
          </cell>
          <cell r="C123">
            <v>26</v>
          </cell>
          <cell r="D123">
            <v>0</v>
          </cell>
          <cell r="E123">
            <v>101</v>
          </cell>
          <cell r="F123">
            <v>2085687.110612422</v>
          </cell>
          <cell r="G123">
            <v>508357.99957783299</v>
          </cell>
        </row>
        <row r="124">
          <cell r="A124">
            <v>48823</v>
          </cell>
          <cell r="B124" t="str">
            <v>Year 26</v>
          </cell>
          <cell r="C124">
            <v>26</v>
          </cell>
          <cell r="D124">
            <v>0</v>
          </cell>
          <cell r="E124">
            <v>102</v>
          </cell>
          <cell r="F124">
            <v>2085687.110612422</v>
          </cell>
          <cell r="G124">
            <v>501302.1509334282</v>
          </cell>
        </row>
        <row r="125">
          <cell r="A125">
            <v>48914</v>
          </cell>
          <cell r="B125" t="str">
            <v>Year 26</v>
          </cell>
          <cell r="C125">
            <v>26</v>
          </cell>
          <cell r="D125">
            <v>1</v>
          </cell>
          <cell r="E125">
            <v>103</v>
          </cell>
          <cell r="F125">
            <v>2085687.110612422</v>
          </cell>
          <cell r="G125">
            <v>494344.23524204874</v>
          </cell>
        </row>
        <row r="126">
          <cell r="A126">
            <v>49004</v>
          </cell>
          <cell r="B126" t="str">
            <v>Year 27</v>
          </cell>
          <cell r="C126">
            <v>27</v>
          </cell>
          <cell r="D126">
            <v>0</v>
          </cell>
          <cell r="E126">
            <v>104</v>
          </cell>
          <cell r="F126">
            <v>2137829.2883777325</v>
          </cell>
          <cell r="G126">
            <v>499669.96555583511</v>
          </cell>
        </row>
        <row r="127">
          <cell r="A127">
            <v>49096</v>
          </cell>
          <cell r="B127" t="str">
            <v>Year 27</v>
          </cell>
          <cell r="C127">
            <v>27</v>
          </cell>
          <cell r="D127">
            <v>0</v>
          </cell>
          <cell r="E127">
            <v>105</v>
          </cell>
          <cell r="F127">
            <v>2137829.2883777325</v>
          </cell>
          <cell r="G127">
            <v>492734.70408253319</v>
          </cell>
        </row>
        <row r="128">
          <cell r="A128">
            <v>49188</v>
          </cell>
          <cell r="B128" t="str">
            <v>Year 27</v>
          </cell>
          <cell r="C128">
            <v>27</v>
          </cell>
          <cell r="D128">
            <v>0</v>
          </cell>
          <cell r="E128">
            <v>106</v>
          </cell>
          <cell r="F128">
            <v>2137829.2883777325</v>
          </cell>
          <cell r="G128">
            <v>485895.70185036771</v>
          </cell>
        </row>
        <row r="129">
          <cell r="A129">
            <v>49279</v>
          </cell>
          <cell r="B129" t="str">
            <v>Year 27</v>
          </cell>
          <cell r="C129">
            <v>27</v>
          </cell>
          <cell r="D129">
            <v>1</v>
          </cell>
          <cell r="E129">
            <v>107</v>
          </cell>
          <cell r="F129">
            <v>2137829.2883777325</v>
          </cell>
          <cell r="G129">
            <v>479151.62281144207</v>
          </cell>
        </row>
        <row r="130">
          <cell r="A130">
            <v>49369</v>
          </cell>
          <cell r="B130" t="str">
            <v>Year 28</v>
          </cell>
          <cell r="C130">
            <v>28</v>
          </cell>
          <cell r="D130">
            <v>0</v>
          </cell>
          <cell r="E130">
            <v>108</v>
          </cell>
          <cell r="F130">
            <v>2191275.0205871756</v>
          </cell>
          <cell r="G130">
            <v>484313.67819832725</v>
          </cell>
        </row>
        <row r="131">
          <cell r="A131">
            <v>49461</v>
          </cell>
          <cell r="B131" t="str">
            <v>Year 28</v>
          </cell>
          <cell r="C131">
            <v>28</v>
          </cell>
          <cell r="D131">
            <v>0</v>
          </cell>
          <cell r="E131">
            <v>109</v>
          </cell>
          <cell r="F131">
            <v>2191275.0205871756</v>
          </cell>
          <cell r="G131">
            <v>477591.55714855465</v>
          </cell>
        </row>
        <row r="132">
          <cell r="A132">
            <v>49553</v>
          </cell>
          <cell r="B132" t="str">
            <v>Year 28</v>
          </cell>
          <cell r="C132">
            <v>28</v>
          </cell>
          <cell r="D132">
            <v>0</v>
          </cell>
          <cell r="E132">
            <v>110</v>
          </cell>
          <cell r="F132">
            <v>2191275.0205871756</v>
          </cell>
          <cell r="G132">
            <v>470962.73701808695</v>
          </cell>
        </row>
        <row r="133">
          <cell r="A133">
            <v>49644</v>
          </cell>
          <cell r="B133" t="str">
            <v>Year 28</v>
          </cell>
          <cell r="C133">
            <v>28</v>
          </cell>
          <cell r="D133">
            <v>1</v>
          </cell>
          <cell r="E133">
            <v>111</v>
          </cell>
          <cell r="F133">
            <v>2191275.0205871756</v>
          </cell>
          <cell r="G133">
            <v>464425.92281960102</v>
          </cell>
        </row>
        <row r="134">
          <cell r="A134">
            <v>49735</v>
          </cell>
          <cell r="B134" t="str">
            <v>Year 29</v>
          </cell>
          <cell r="C134">
            <v>29</v>
          </cell>
          <cell r="D134">
            <v>0</v>
          </cell>
          <cell r="E134">
            <v>112</v>
          </cell>
          <cell r="F134">
            <v>2246056.8961018547</v>
          </cell>
          <cell r="G134">
            <v>469429.33347828401</v>
          </cell>
        </row>
        <row r="135">
          <cell r="A135">
            <v>49827</v>
          </cell>
          <cell r="B135" t="str">
            <v>Year 29</v>
          </cell>
          <cell r="C135">
            <v>29</v>
          </cell>
          <cell r="D135">
            <v>0</v>
          </cell>
          <cell r="E135">
            <v>113</v>
          </cell>
          <cell r="F135">
            <v>2246056.8961018547</v>
          </cell>
          <cell r="G135">
            <v>462913.80243713333</v>
          </cell>
        </row>
        <row r="136">
          <cell r="A136">
            <v>49919</v>
          </cell>
          <cell r="B136" t="str">
            <v>Year 29</v>
          </cell>
          <cell r="C136">
            <v>29</v>
          </cell>
          <cell r="D136">
            <v>0</v>
          </cell>
          <cell r="E136">
            <v>114</v>
          </cell>
          <cell r="F136">
            <v>2246056.8961018547</v>
          </cell>
          <cell r="G136">
            <v>456488.704911148</v>
          </cell>
        </row>
        <row r="137">
          <cell r="A137">
            <v>50010</v>
          </cell>
          <cell r="B137" t="str">
            <v>Year 29</v>
          </cell>
          <cell r="C137">
            <v>29</v>
          </cell>
          <cell r="D137">
            <v>1</v>
          </cell>
          <cell r="E137">
            <v>115</v>
          </cell>
          <cell r="F137">
            <v>2246056.8961018547</v>
          </cell>
          <cell r="G137">
            <v>450152.78571167</v>
          </cell>
        </row>
        <row r="138">
          <cell r="A138">
            <v>50100</v>
          </cell>
          <cell r="B138" t="str">
            <v>Year 30</v>
          </cell>
          <cell r="C138">
            <v>30</v>
          </cell>
          <cell r="D138">
            <v>0</v>
          </cell>
          <cell r="E138">
            <v>116</v>
          </cell>
          <cell r="F138">
            <v>2302208.318504401</v>
          </cell>
          <cell r="G138">
            <v>455002.42724845494</v>
          </cell>
        </row>
        <row r="139">
          <cell r="A139">
            <v>50192</v>
          </cell>
          <cell r="B139" t="str">
            <v>Year 30</v>
          </cell>
          <cell r="C139">
            <v>30</v>
          </cell>
          <cell r="D139">
            <v>0</v>
          </cell>
          <cell r="E139">
            <v>117</v>
          </cell>
          <cell r="F139">
            <v>2302208.318504401</v>
          </cell>
          <cell r="G139">
            <v>448687.13711400639</v>
          </cell>
        </row>
        <row r="140">
          <cell r="A140">
            <v>50284</v>
          </cell>
          <cell r="B140" t="str">
            <v>Year 30</v>
          </cell>
          <cell r="C140">
            <v>30</v>
          </cell>
          <cell r="D140">
            <v>0</v>
          </cell>
          <cell r="E140">
            <v>118</v>
          </cell>
          <cell r="F140">
            <v>2302208.318504401</v>
          </cell>
          <cell r="G140">
            <v>442459.50121411518</v>
          </cell>
        </row>
        <row r="141">
          <cell r="A141">
            <v>50375</v>
          </cell>
          <cell r="B141" t="str">
            <v>Year 30</v>
          </cell>
          <cell r="C141">
            <v>30</v>
          </cell>
          <cell r="D141">
            <v>1</v>
          </cell>
          <cell r="E141">
            <v>119</v>
          </cell>
          <cell r="F141">
            <v>2302208.318504401</v>
          </cell>
          <cell r="G141">
            <v>436318.30293566122</v>
          </cell>
        </row>
        <row r="142">
          <cell r="A142">
            <v>50465</v>
          </cell>
          <cell r="B142" t="str">
            <v>Year 31</v>
          </cell>
          <cell r="C142">
            <v>31</v>
          </cell>
          <cell r="D142">
            <v>0</v>
          </cell>
          <cell r="E142">
            <v>120</v>
          </cell>
          <cell r="F142">
            <v>2359763.5264670108</v>
          </cell>
          <cell r="G142">
            <v>441018.90111552365</v>
          </cell>
        </row>
        <row r="143">
          <cell r="A143">
            <v>50557</v>
          </cell>
          <cell r="B143" t="str">
            <v>Year 31</v>
          </cell>
          <cell r="C143">
            <v>31</v>
          </cell>
          <cell r="D143">
            <v>0</v>
          </cell>
          <cell r="E143">
            <v>121</v>
          </cell>
          <cell r="F143">
            <v>2359763.5264670108</v>
          </cell>
          <cell r="G143">
            <v>434897.6979119209</v>
          </cell>
        </row>
        <row r="144">
          <cell r="A144">
            <v>50649</v>
          </cell>
          <cell r="B144" t="str">
            <v>Year 31</v>
          </cell>
          <cell r="C144">
            <v>31</v>
          </cell>
          <cell r="D144">
            <v>0</v>
          </cell>
          <cell r="E144">
            <v>122</v>
          </cell>
          <cell r="F144">
            <v>2359763.5264670108</v>
          </cell>
          <cell r="G144">
            <v>428861.45507751108</v>
          </cell>
        </row>
        <row r="145">
          <cell r="A145">
            <v>50740</v>
          </cell>
          <cell r="B145" t="str">
            <v>Year 31</v>
          </cell>
          <cell r="C145">
            <v>31</v>
          </cell>
          <cell r="D145">
            <v>1</v>
          </cell>
          <cell r="E145">
            <v>123</v>
          </cell>
          <cell r="F145">
            <v>2359763.5264670108</v>
          </cell>
          <cell r="G145">
            <v>422908.99338917522</v>
          </cell>
        </row>
        <row r="146">
          <cell r="A146">
            <v>50830</v>
          </cell>
          <cell r="B146" t="str">
            <v>Year 32</v>
          </cell>
          <cell r="C146">
            <v>32</v>
          </cell>
          <cell r="D146">
            <v>0</v>
          </cell>
          <cell r="E146">
            <v>124</v>
          </cell>
          <cell r="F146">
            <v>2418757.6146286861</v>
          </cell>
          <cell r="G146">
            <v>427465.12874081492</v>
          </cell>
        </row>
        <row r="147">
          <cell r="A147">
            <v>50922</v>
          </cell>
          <cell r="B147" t="str">
            <v>Year 32</v>
          </cell>
          <cell r="C147">
            <v>32</v>
          </cell>
          <cell r="D147">
            <v>0</v>
          </cell>
          <cell r="E147">
            <v>125</v>
          </cell>
          <cell r="F147">
            <v>2418757.6146286861</v>
          </cell>
          <cell r="G147">
            <v>421532.0476214838</v>
          </cell>
        </row>
        <row r="148">
          <cell r="A148">
            <v>51014</v>
          </cell>
          <cell r="B148" t="str">
            <v>Year 32</v>
          </cell>
          <cell r="C148">
            <v>32</v>
          </cell>
          <cell r="D148">
            <v>0</v>
          </cell>
          <cell r="E148">
            <v>126</v>
          </cell>
          <cell r="F148">
            <v>2418757.6146286861</v>
          </cell>
          <cell r="G148">
            <v>415681.31579616916</v>
          </cell>
        </row>
        <row r="149">
          <cell r="A149">
            <v>51105</v>
          </cell>
          <cell r="B149" t="str">
            <v>Year 32</v>
          </cell>
          <cell r="C149">
            <v>32</v>
          </cell>
          <cell r="D149">
            <v>1</v>
          </cell>
          <cell r="E149">
            <v>127</v>
          </cell>
          <cell r="F149">
            <v>2418757.6146286861</v>
          </cell>
          <cell r="G149">
            <v>409911.79028265213</v>
          </cell>
        </row>
        <row r="150">
          <cell r="A150">
            <v>51196</v>
          </cell>
          <cell r="B150" t="str">
            <v>Year 33</v>
          </cell>
          <cell r="C150">
            <v>33</v>
          </cell>
          <cell r="D150">
            <v>0</v>
          </cell>
          <cell r="E150">
            <v>128</v>
          </cell>
          <cell r="F150">
            <v>2479226.5549944029</v>
          </cell>
          <cell r="G150">
            <v>414327.90256201918</v>
          </cell>
        </row>
        <row r="151">
          <cell r="A151">
            <v>51288</v>
          </cell>
          <cell r="B151" t="str">
            <v>Year 33</v>
          </cell>
          <cell r="C151">
            <v>33</v>
          </cell>
          <cell r="D151">
            <v>0</v>
          </cell>
          <cell r="E151">
            <v>129</v>
          </cell>
          <cell r="F151">
            <v>2479226.5549944029</v>
          </cell>
          <cell r="G151">
            <v>408577.16199718276</v>
          </cell>
        </row>
        <row r="152">
          <cell r="A152">
            <v>51380</v>
          </cell>
          <cell r="B152" t="str">
            <v>Year 33</v>
          </cell>
          <cell r="C152">
            <v>33</v>
          </cell>
          <cell r="D152">
            <v>0</v>
          </cell>
          <cell r="E152">
            <v>130</v>
          </cell>
          <cell r="F152">
            <v>2479226.5549944029</v>
          </cell>
          <cell r="G152">
            <v>402906.23989699612</v>
          </cell>
        </row>
        <row r="153">
          <cell r="A153">
            <v>51471</v>
          </cell>
          <cell r="B153" t="str">
            <v>Year 33</v>
          </cell>
          <cell r="C153">
            <v>33</v>
          </cell>
          <cell r="D153">
            <v>1</v>
          </cell>
          <cell r="E153">
            <v>131</v>
          </cell>
          <cell r="F153">
            <v>2479226.5549944029</v>
          </cell>
          <cell r="G153">
            <v>397314.02840635303</v>
          </cell>
        </row>
        <row r="154">
          <cell r="A154">
            <v>51561</v>
          </cell>
          <cell r="B154" t="str">
            <v>Year 34</v>
          </cell>
          <cell r="C154">
            <v>34</v>
          </cell>
          <cell r="D154">
            <v>0</v>
          </cell>
          <cell r="E154">
            <v>132</v>
          </cell>
          <cell r="F154">
            <v>2541207.2188692628</v>
          </cell>
          <cell r="G154">
            <v>401594.42092299729</v>
          </cell>
        </row>
        <row r="155">
          <cell r="A155">
            <v>51653</v>
          </cell>
          <cell r="B155" t="str">
            <v>Year 34</v>
          </cell>
          <cell r="C155">
            <v>34</v>
          </cell>
          <cell r="D155">
            <v>0</v>
          </cell>
          <cell r="E155">
            <v>133</v>
          </cell>
          <cell r="F155">
            <v>2541207.2188692628</v>
          </cell>
          <cell r="G155">
            <v>396020.41706582729</v>
          </cell>
        </row>
        <row r="156">
          <cell r="A156">
            <v>51745</v>
          </cell>
          <cell r="B156" t="str">
            <v>Year 34</v>
          </cell>
          <cell r="C156">
            <v>34</v>
          </cell>
          <cell r="D156">
            <v>0</v>
          </cell>
          <cell r="E156">
            <v>134</v>
          </cell>
          <cell r="F156">
            <v>2541207.2188692628</v>
          </cell>
          <cell r="G156">
            <v>390523.77862356597</v>
          </cell>
        </row>
        <row r="157">
          <cell r="A157">
            <v>51836</v>
          </cell>
          <cell r="B157" t="str">
            <v>Year 34</v>
          </cell>
          <cell r="C157">
            <v>34</v>
          </cell>
          <cell r="D157">
            <v>1</v>
          </cell>
          <cell r="E157">
            <v>135</v>
          </cell>
          <cell r="F157">
            <v>2541207.2188692628</v>
          </cell>
          <cell r="G157">
            <v>385103.43178866367</v>
          </cell>
        </row>
        <row r="158">
          <cell r="A158">
            <v>51926</v>
          </cell>
          <cell r="B158" t="str">
            <v>Year 35</v>
          </cell>
          <cell r="C158">
            <v>35</v>
          </cell>
          <cell r="D158">
            <v>0</v>
          </cell>
          <cell r="E158">
            <v>136</v>
          </cell>
          <cell r="F158">
            <v>2604737.3993409942</v>
          </cell>
          <cell r="G158">
            <v>389252.27559912269</v>
          </cell>
        </row>
        <row r="159">
          <cell r="A159">
            <v>52018</v>
          </cell>
          <cell r="B159" t="str">
            <v>Year 35</v>
          </cell>
          <cell r="C159">
            <v>35</v>
          </cell>
          <cell r="D159">
            <v>0</v>
          </cell>
          <cell r="E159">
            <v>137</v>
          </cell>
          <cell r="F159">
            <v>2604737.3993409942</v>
          </cell>
          <cell r="G159">
            <v>383849.57682503347</v>
          </cell>
        </row>
        <row r="160">
          <cell r="A160">
            <v>52110</v>
          </cell>
          <cell r="B160" t="str">
            <v>Year 35</v>
          </cell>
          <cell r="C160">
            <v>35</v>
          </cell>
          <cell r="D160">
            <v>0</v>
          </cell>
          <cell r="E160">
            <v>138</v>
          </cell>
          <cell r="F160">
            <v>2604737.3993409942</v>
          </cell>
          <cell r="G160">
            <v>378521.86580534762</v>
          </cell>
        </row>
        <row r="161">
          <cell r="A161">
            <v>52201</v>
          </cell>
          <cell r="B161" t="str">
            <v>Year 35</v>
          </cell>
          <cell r="C161">
            <v>35</v>
          </cell>
          <cell r="D161">
            <v>1</v>
          </cell>
          <cell r="E161">
            <v>139</v>
          </cell>
          <cell r="F161">
            <v>2604737.3993409942</v>
          </cell>
          <cell r="G161">
            <v>373268.10173369292</v>
          </cell>
        </row>
      </sheetData>
      <sheetData sheetId="25" refreshError="1"/>
      <sheetData sheetId="26" refreshError="1"/>
      <sheetData sheetId="27" refreshError="1"/>
      <sheetData sheetId="28" refreshError="1"/>
      <sheetData sheetId="29" refreshError="1">
        <row r="190">
          <cell r="J190">
            <v>39538</v>
          </cell>
          <cell r="K190">
            <v>39600</v>
          </cell>
          <cell r="L190">
            <v>39692</v>
          </cell>
          <cell r="M190">
            <v>39783</v>
          </cell>
          <cell r="N190">
            <v>39873</v>
          </cell>
          <cell r="O190">
            <v>39965</v>
          </cell>
          <cell r="P190">
            <v>40057</v>
          </cell>
          <cell r="Q190">
            <v>40148</v>
          </cell>
          <cell r="R190">
            <v>40238</v>
          </cell>
          <cell r="S190">
            <v>40330</v>
          </cell>
          <cell r="T190">
            <v>40422</v>
          </cell>
          <cell r="U190">
            <v>40513</v>
          </cell>
          <cell r="V190">
            <v>40603</v>
          </cell>
          <cell r="W190">
            <v>40695</v>
          </cell>
          <cell r="X190">
            <v>40787</v>
          </cell>
        </row>
        <row r="191">
          <cell r="J191">
            <v>31101.369863013701</v>
          </cell>
          <cell r="K191">
            <v>33000</v>
          </cell>
          <cell r="L191">
            <v>12729616.438356156</v>
          </cell>
          <cell r="M191">
            <v>12040500</v>
          </cell>
          <cell r="N191">
            <v>12213403.561643835</v>
          </cell>
          <cell r="O191">
            <v>12221850</v>
          </cell>
          <cell r="P191">
            <v>12221850</v>
          </cell>
          <cell r="Q191">
            <v>12221850</v>
          </cell>
          <cell r="R191">
            <v>12221850</v>
          </cell>
          <cell r="S191">
            <v>12221850</v>
          </cell>
          <cell r="T191">
            <v>12221850</v>
          </cell>
          <cell r="U191">
            <v>12221850</v>
          </cell>
          <cell r="V191">
            <v>12221850</v>
          </cell>
          <cell r="W191">
            <v>12221850</v>
          </cell>
          <cell r="X191">
            <v>12221850</v>
          </cell>
        </row>
      </sheetData>
      <sheetData sheetId="30" refreshError="1">
        <row r="25">
          <cell r="W25">
            <v>39538</v>
          </cell>
          <cell r="X25">
            <v>39600</v>
          </cell>
          <cell r="Y25">
            <v>39692</v>
          </cell>
          <cell r="Z25">
            <v>39783</v>
          </cell>
          <cell r="AA25">
            <v>39873</v>
          </cell>
          <cell r="AB25">
            <v>39965</v>
          </cell>
          <cell r="AC25">
            <v>40057</v>
          </cell>
          <cell r="AD25">
            <v>40148</v>
          </cell>
          <cell r="AE25">
            <v>40238</v>
          </cell>
          <cell r="AF25">
            <v>40330</v>
          </cell>
          <cell r="AG25">
            <v>40422</v>
          </cell>
          <cell r="AH25">
            <v>40513</v>
          </cell>
          <cell r="AI25">
            <v>40603</v>
          </cell>
          <cell r="AJ25">
            <v>40695</v>
          </cell>
          <cell r="AK25">
            <v>40787</v>
          </cell>
          <cell r="AL25">
            <v>40878</v>
          </cell>
        </row>
        <row r="26">
          <cell r="W26">
            <v>0</v>
          </cell>
          <cell r="X26">
            <v>3265130.495174204</v>
          </cell>
          <cell r="Y26">
            <v>11329821.749806153</v>
          </cell>
          <cell r="Z26">
            <v>11513941.983764587</v>
          </cell>
          <cell r="AA26">
            <v>11677947.644503837</v>
          </cell>
          <cell r="AB26">
            <v>11813850</v>
          </cell>
          <cell r="AC26">
            <v>11813850</v>
          </cell>
          <cell r="AD26">
            <v>11813850</v>
          </cell>
          <cell r="AE26">
            <v>11813850</v>
          </cell>
          <cell r="AF26">
            <v>11813850</v>
          </cell>
          <cell r="AG26">
            <v>11813850</v>
          </cell>
          <cell r="AH26">
            <v>11813850</v>
          </cell>
          <cell r="AI26">
            <v>11813850</v>
          </cell>
          <cell r="AJ26">
            <v>11813850</v>
          </cell>
          <cell r="AK26">
            <v>11813850</v>
          </cell>
          <cell r="AL26">
            <v>11813850</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Tracking Register"/>
      <sheetName val="Codes"/>
      <sheetName val="Project RBS"/>
      <sheetName val="Tracking_Register"/>
      <sheetName val="Project_RBS"/>
      <sheetName val="Tracking_Register1"/>
      <sheetName val="Project_RBS1"/>
      <sheetName val="Tracking_Register2"/>
      <sheetName val="Project_RBS2"/>
      <sheetName val="Lists"/>
      <sheetName val="Tracking_Register3"/>
      <sheetName val="Project_RBS3"/>
    </sheetNames>
    <sheetDataSet>
      <sheetData sheetId="0">
        <row r="2">
          <cell r="A2" t="str">
            <v>1.  Access and egress to all work areas (safe segregation of public, staff &amp; vehicles )</v>
          </cell>
          <cell r="C2" t="str">
            <v>Open</v>
          </cell>
        </row>
        <row r="3">
          <cell r="A3" t="str">
            <v>2. Communication / Meetings (awareness of information, Notices Displayed)</v>
          </cell>
          <cell r="C3" t="str">
            <v>Closed</v>
          </cell>
        </row>
        <row r="4">
          <cell r="A4" t="str">
            <v>3. Confined Space (training permits and controls in place)</v>
          </cell>
        </row>
        <row r="5">
          <cell r="A5" t="str">
            <v>4. Electrical safety (supply cables, distribution, sockets inspection records, PAT)</v>
          </cell>
        </row>
        <row r="6">
          <cell r="A6" t="str">
            <v>5. Environment (dust control)</v>
          </cell>
        </row>
        <row r="7">
          <cell r="A7" t="str">
            <v xml:space="preserve">6. Excavations (RA, Permits, edge protection, shoring, signage &amp; access, underground services) </v>
          </cell>
        </row>
        <row r="8">
          <cell r="A8" t="str">
            <v xml:space="preserve">7. First aid provision / facilities / Occupational Health </v>
          </cell>
        </row>
        <row r="9">
          <cell r="A9" t="str">
            <v>8. Flammables / Hot work (precautions, LPG, escape routes, signage, fire plan, extinguishers, drills, methods of work)</v>
          </cell>
        </row>
        <row r="10">
          <cell r="A10" t="str">
            <v>9. Hazardous Material Management (COSHH, Hazardous materials storage, hazardous waste management, leaks / spills)</v>
          </cell>
        </row>
        <row r="11">
          <cell r="A11" t="str">
            <v xml:space="preserve">10. Housekeeping &amp; Material Management (no tripping hazards or unnecessary waste etc., closed skips, special waste segregated)             </v>
          </cell>
        </row>
        <row r="12">
          <cell r="A12" t="str">
            <v>11. Legislative / statuary requirements (labour workers hold labour cards  (sample check), insurances etc.)</v>
          </cell>
        </row>
        <row r="13">
          <cell r="A13" t="str">
            <v>12. Lifting equipment, MEWP &amp; Cranes, (good working condition, operated safely, RA, MS, licenses, competency and statuary registers)</v>
          </cell>
        </row>
        <row r="14">
          <cell r="A14" t="str">
            <v>13. Management Systems (health &amp; safety plan is is in place and is being updated/safe systems of work)</v>
          </cell>
        </row>
        <row r="15">
          <cell r="A15" t="str">
            <v>14. Manual Handling</v>
          </cell>
        </row>
        <row r="16">
          <cell r="A16" t="str">
            <v>15. Noise &amp; Vibration (sources identified and controls in place)</v>
          </cell>
        </row>
        <row r="17">
          <cell r="A17" t="str">
            <v>16. Plant &amp; Machienery, excavators, trucks, JCBs etc. (good working condition, operated safely, RA, MS, licenses, competency and statuary registers)</v>
          </cell>
        </row>
        <row r="18">
          <cell r="A18" t="str">
            <v>17. PPE (all necessary PPE worn &amp; facilities provided for storage and issue of PPE to visitors)</v>
          </cell>
        </row>
        <row r="19">
          <cell r="A19" t="str">
            <v>18. Risk Management (RA, MS, Permits, Selection, Inspections, meetings &amp; general site monitoring)</v>
          </cell>
        </row>
        <row r="20">
          <cell r="A20" t="str">
            <v>19. Scaffold &amp; Towers (tags, stability)</v>
          </cell>
        </row>
        <row r="21">
          <cell r="A21" t="str">
            <v>20. Security (Presence, barriers, fencing)</v>
          </cell>
        </row>
        <row r="22">
          <cell r="A22" t="str">
            <v>21.  Signage</v>
          </cell>
        </row>
        <row r="23">
          <cell r="A23" t="str">
            <v>22. Site Management &amp; Supervision (supervisor and applicable key duty holders on site and senior management involvement)</v>
          </cell>
        </row>
        <row r="24">
          <cell r="A24" t="str">
            <v>23. Tools &amp; Equipmment &amp; hand held tools - Abrasive wheels, grinders etc (good working condition, operated safely, competency and statuary registers)</v>
          </cell>
        </row>
        <row r="25">
          <cell r="A25" t="str">
            <v>24. Traffic management (Vehciles, Licenses, policies, pedestrain segregation, signage etc)</v>
          </cell>
        </row>
        <row r="26">
          <cell r="A26" t="str">
            <v>25. Training/Induction/Competence (all inducted including visitors, toolbox talks, task specific training, first aid records)</v>
          </cell>
        </row>
        <row r="27">
          <cell r="A27" t="str">
            <v>26. Welfare (hot/cold water, flushing toilets, food areas, accommodation, provision for Hot Working Conditions - Water, shade, working shifts)</v>
          </cell>
        </row>
        <row r="28">
          <cell r="A28" t="str">
            <v xml:space="preserve">27. Work at Height (edge protection, nets, fall arrest etc) </v>
          </cell>
        </row>
      </sheetData>
      <sheetData sheetId="1" refreshError="1"/>
      <sheetData sheetId="2" refreshError="1"/>
      <sheetData sheetId="3" refreshError="1"/>
      <sheetData sheetId="4"/>
      <sheetData sheetId="5"/>
      <sheetData sheetId="6"/>
      <sheetData sheetId="7"/>
      <sheetData sheetId="8"/>
      <sheetData sheetId="9"/>
      <sheetData sheetId="10" refreshError="1"/>
      <sheetData sheetId="11"/>
      <sheetData sheetId="1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row r="8">
          <cell r="S8" t="str">
            <v>FE-1</v>
          </cell>
        </row>
      </sheetData>
      <sheetData sheetId="2">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27.304999999999996</v>
          </cell>
          <cell r="H24">
            <v>27.304999999999996</v>
          </cell>
          <cell r="I24">
            <v>27.304999999999996</v>
          </cell>
          <cell r="J24">
            <v>77.628749999999997</v>
          </cell>
          <cell r="K24">
            <v>77.628749999999997</v>
          </cell>
          <cell r="L24">
            <v>28.733750000000001</v>
          </cell>
          <cell r="M24">
            <v>28.733750000000001</v>
          </cell>
          <cell r="N24">
            <v>81.756249999999994</v>
          </cell>
          <cell r="O24">
            <v>81.756249999999994</v>
          </cell>
          <cell r="P24">
            <v>51.752499999999998</v>
          </cell>
        </row>
        <row r="25">
          <cell r="G25">
            <v>0</v>
          </cell>
          <cell r="H25">
            <v>0</v>
          </cell>
          <cell r="I25">
            <v>0</v>
          </cell>
          <cell r="J25">
            <v>0</v>
          </cell>
          <cell r="K25">
            <v>0</v>
          </cell>
          <cell r="L25">
            <v>0</v>
          </cell>
          <cell r="M25">
            <v>0</v>
          </cell>
          <cell r="N25">
            <v>0</v>
          </cell>
          <cell r="O25">
            <v>0</v>
          </cell>
          <cell r="P25">
            <v>0</v>
          </cell>
        </row>
        <row r="26">
          <cell r="G26">
            <v>0</v>
          </cell>
          <cell r="H26">
            <v>0</v>
          </cell>
          <cell r="I26">
            <v>0</v>
          </cell>
          <cell r="J26">
            <v>0</v>
          </cell>
          <cell r="K26">
            <v>0</v>
          </cell>
          <cell r="L26">
            <v>0</v>
          </cell>
          <cell r="M26">
            <v>0</v>
          </cell>
          <cell r="N26">
            <v>0</v>
          </cell>
          <cell r="O26">
            <v>0</v>
          </cell>
          <cell r="P26">
            <v>0</v>
          </cell>
        </row>
        <row r="27">
          <cell r="G27">
            <v>0</v>
          </cell>
          <cell r="H27">
            <v>0</v>
          </cell>
          <cell r="I27">
            <v>0</v>
          </cell>
          <cell r="J27">
            <v>0</v>
          </cell>
          <cell r="K27">
            <v>0</v>
          </cell>
          <cell r="L27">
            <v>0</v>
          </cell>
          <cell r="M27">
            <v>0</v>
          </cell>
          <cell r="N27">
            <v>0</v>
          </cell>
          <cell r="O27">
            <v>0</v>
          </cell>
          <cell r="P27">
            <v>0</v>
          </cell>
        </row>
        <row r="28">
          <cell r="G28">
            <v>0</v>
          </cell>
          <cell r="H28">
            <v>0</v>
          </cell>
          <cell r="I28">
            <v>0</v>
          </cell>
          <cell r="J28">
            <v>0</v>
          </cell>
          <cell r="K28">
            <v>0</v>
          </cell>
          <cell r="L28">
            <v>0</v>
          </cell>
          <cell r="M28">
            <v>0</v>
          </cell>
          <cell r="N28">
            <v>0</v>
          </cell>
          <cell r="O28">
            <v>0</v>
          </cell>
          <cell r="P28">
            <v>0</v>
          </cell>
        </row>
        <row r="29">
          <cell r="G29">
            <v>0</v>
          </cell>
          <cell r="H29">
            <v>0</v>
          </cell>
          <cell r="I29">
            <v>0</v>
          </cell>
          <cell r="J29">
            <v>0</v>
          </cell>
          <cell r="K29">
            <v>0</v>
          </cell>
          <cell r="L29">
            <v>0</v>
          </cell>
          <cell r="M29">
            <v>0</v>
          </cell>
          <cell r="N29">
            <v>0</v>
          </cell>
          <cell r="O29">
            <v>0</v>
          </cell>
          <cell r="P29">
            <v>0</v>
          </cell>
        </row>
        <row r="30">
          <cell r="G30">
            <v>0.62624999999999997</v>
          </cell>
          <cell r="H30">
            <v>0.62624999999999997</v>
          </cell>
          <cell r="I30">
            <v>0.62624999999999997</v>
          </cell>
          <cell r="J30">
            <v>1.78125</v>
          </cell>
          <cell r="K30">
            <v>1.78125</v>
          </cell>
          <cell r="L30">
            <v>0.62624999999999997</v>
          </cell>
          <cell r="M30">
            <v>0.62624999999999997</v>
          </cell>
          <cell r="N30">
            <v>1.8787499999999999</v>
          </cell>
          <cell r="O30">
            <v>1.8787499999999999</v>
          </cell>
          <cell r="P30">
            <v>1.2037500000000001</v>
          </cell>
        </row>
        <row r="31">
          <cell r="G31">
            <v>0</v>
          </cell>
          <cell r="H31">
            <v>0</v>
          </cell>
          <cell r="I31">
            <v>0</v>
          </cell>
        </row>
        <row r="32">
          <cell r="G32">
            <v>306.5419</v>
          </cell>
          <cell r="H32">
            <v>2847.5950000000003</v>
          </cell>
          <cell r="I32">
            <v>5944.7800000000007</v>
          </cell>
          <cell r="J32">
            <v>3124.5</v>
          </cell>
          <cell r="K32">
            <v>1999.68</v>
          </cell>
          <cell r="L32">
            <v>33.771000000000001</v>
          </cell>
          <cell r="M32">
            <v>33.771000000000001</v>
          </cell>
          <cell r="N32">
            <v>92.88900000000001</v>
          </cell>
          <cell r="O32">
            <v>92.88900000000001</v>
          </cell>
          <cell r="P32">
            <v>46.393999999999998</v>
          </cell>
          <cell r="Q32">
            <v>14522.8109</v>
          </cell>
        </row>
        <row r="33">
          <cell r="G33">
            <v>4.8899999999999997</v>
          </cell>
          <cell r="H33">
            <v>4.8899999999999997</v>
          </cell>
          <cell r="I33">
            <v>4.8899999999999997</v>
          </cell>
          <cell r="J33">
            <v>14.13</v>
          </cell>
          <cell r="K33">
            <v>14.13</v>
          </cell>
          <cell r="L33">
            <v>4.8899999999999997</v>
          </cell>
          <cell r="M33">
            <v>4.8899999999999997</v>
          </cell>
          <cell r="N33">
            <v>14.91</v>
          </cell>
          <cell r="O33">
            <v>14.91</v>
          </cell>
          <cell r="P33">
            <v>9.51</v>
          </cell>
        </row>
        <row r="34">
          <cell r="G34">
            <v>0</v>
          </cell>
          <cell r="H34">
            <v>0</v>
          </cell>
          <cell r="I34">
            <v>0</v>
          </cell>
          <cell r="J34">
            <v>0</v>
          </cell>
          <cell r="K34">
            <v>0</v>
          </cell>
          <cell r="L34">
            <v>0</v>
          </cell>
          <cell r="M34">
            <v>0</v>
          </cell>
          <cell r="N34">
            <v>0</v>
          </cell>
          <cell r="O34">
            <v>0</v>
          </cell>
          <cell r="P34">
            <v>0</v>
          </cell>
        </row>
        <row r="35">
          <cell r="G35">
            <v>1.6</v>
          </cell>
          <cell r="H35">
            <v>1.6</v>
          </cell>
          <cell r="I35">
            <v>1.6</v>
          </cell>
          <cell r="J35">
            <v>1.6</v>
          </cell>
          <cell r="K35">
            <v>1.6</v>
          </cell>
          <cell r="L35">
            <v>1.6</v>
          </cell>
          <cell r="M35">
            <v>1.6</v>
          </cell>
          <cell r="N35">
            <v>1.6</v>
          </cell>
          <cell r="O35">
            <v>1.6</v>
          </cell>
          <cell r="P35">
            <v>1.6</v>
          </cell>
        </row>
        <row r="36">
          <cell r="G36">
            <v>0.7</v>
          </cell>
          <cell r="H36">
            <v>0.7</v>
          </cell>
          <cell r="I36">
            <v>0.7</v>
          </cell>
          <cell r="J36">
            <v>3.5</v>
          </cell>
          <cell r="K36">
            <v>3.5</v>
          </cell>
          <cell r="L36">
            <v>0</v>
          </cell>
          <cell r="M36">
            <v>0</v>
          </cell>
          <cell r="N36">
            <v>0</v>
          </cell>
          <cell r="O36">
            <v>0</v>
          </cell>
          <cell r="P36">
            <v>2.0999999999999996</v>
          </cell>
        </row>
        <row r="37">
          <cell r="G37">
            <v>2.2999999999999998</v>
          </cell>
          <cell r="H37">
            <v>2.2999999999999998</v>
          </cell>
          <cell r="I37">
            <v>2.2999999999999998</v>
          </cell>
          <cell r="J37">
            <v>5.0999999999999996</v>
          </cell>
          <cell r="K37">
            <v>5.0999999999999996</v>
          </cell>
          <cell r="L37">
            <v>1.6</v>
          </cell>
          <cell r="M37">
            <v>1.6</v>
          </cell>
          <cell r="N37">
            <v>1.6</v>
          </cell>
          <cell r="O37">
            <v>1.6</v>
          </cell>
          <cell r="P37">
            <v>3.6999999999999997</v>
          </cell>
        </row>
        <row r="38">
          <cell r="G38">
            <v>4.1550000000000002</v>
          </cell>
          <cell r="H38">
            <v>4.1550000000000002</v>
          </cell>
          <cell r="I38">
            <v>4.1550000000000002</v>
          </cell>
          <cell r="J38">
            <v>12.015000000000001</v>
          </cell>
          <cell r="K38">
            <v>12.015000000000001</v>
          </cell>
          <cell r="L38">
            <v>4.1150000000000002</v>
          </cell>
          <cell r="M38">
            <v>4.1150000000000002</v>
          </cell>
          <cell r="N38">
            <v>12.465</v>
          </cell>
          <cell r="O38">
            <v>12.465</v>
          </cell>
          <cell r="P38">
            <v>8.0850000000000009</v>
          </cell>
        </row>
        <row r="39">
          <cell r="G39">
            <v>4.0750000000000002</v>
          </cell>
          <cell r="H39">
            <v>4.0750000000000002</v>
          </cell>
          <cell r="I39">
            <v>4.0750000000000002</v>
          </cell>
          <cell r="J39">
            <v>11.775</v>
          </cell>
          <cell r="K39">
            <v>11.775</v>
          </cell>
          <cell r="L39">
            <v>4.0750000000000002</v>
          </cell>
          <cell r="M39">
            <v>4.0750000000000002</v>
          </cell>
          <cell r="N39">
            <v>12.425000000000001</v>
          </cell>
          <cell r="O39">
            <v>12.425000000000001</v>
          </cell>
          <cell r="P39">
            <v>7.9250000000000007</v>
          </cell>
        </row>
        <row r="40">
          <cell r="G40">
            <v>8.0000000000000016E-2</v>
          </cell>
          <cell r="H40">
            <v>8.0000000000000016E-2</v>
          </cell>
          <cell r="I40">
            <v>8.0000000000000016E-2</v>
          </cell>
          <cell r="J40">
            <v>0.24000000000000005</v>
          </cell>
          <cell r="K40">
            <v>0.24000000000000005</v>
          </cell>
          <cell r="L40">
            <v>4.0000000000000008E-2</v>
          </cell>
          <cell r="M40">
            <v>4.0000000000000008E-2</v>
          </cell>
          <cell r="N40">
            <v>4.0000000000000008E-2</v>
          </cell>
          <cell r="O40">
            <v>4.0000000000000008E-2</v>
          </cell>
          <cell r="P40">
            <v>0.16000000000000003</v>
          </cell>
        </row>
        <row r="41">
          <cell r="G41">
            <v>0</v>
          </cell>
          <cell r="H41">
            <v>0</v>
          </cell>
          <cell r="I41">
            <v>0</v>
          </cell>
          <cell r="J41">
            <v>0</v>
          </cell>
          <cell r="K41">
            <v>0</v>
          </cell>
          <cell r="L41">
            <v>1.956</v>
          </cell>
          <cell r="M41">
            <v>1.956</v>
          </cell>
          <cell r="N41">
            <v>5.9640000000000004</v>
          </cell>
          <cell r="O41">
            <v>5.9640000000000004</v>
          </cell>
          <cell r="P41">
            <v>3.8040000000000003</v>
          </cell>
        </row>
        <row r="42">
          <cell r="G42">
            <v>0</v>
          </cell>
          <cell r="H42">
            <v>0</v>
          </cell>
          <cell r="I42">
            <v>0</v>
          </cell>
          <cell r="J42">
            <v>0</v>
          </cell>
          <cell r="K42">
            <v>0</v>
          </cell>
          <cell r="L42">
            <v>0</v>
          </cell>
          <cell r="M42">
            <v>0</v>
          </cell>
          <cell r="N42">
            <v>0</v>
          </cell>
          <cell r="O42">
            <v>0</v>
          </cell>
          <cell r="P42">
            <v>0</v>
          </cell>
        </row>
        <row r="43">
          <cell r="G43">
            <v>1.2</v>
          </cell>
          <cell r="H43">
            <v>1.2</v>
          </cell>
          <cell r="I43">
            <v>1.2</v>
          </cell>
          <cell r="J43">
            <v>1.2</v>
          </cell>
          <cell r="K43">
            <v>1.2</v>
          </cell>
          <cell r="L43">
            <v>1.2</v>
          </cell>
          <cell r="M43">
            <v>1.2</v>
          </cell>
          <cell r="N43">
            <v>1.2</v>
          </cell>
          <cell r="O43">
            <v>1.2</v>
          </cell>
          <cell r="P43">
            <v>1.2</v>
          </cell>
        </row>
        <row r="44">
          <cell r="G44">
            <v>0</v>
          </cell>
          <cell r="H44">
            <v>0</v>
          </cell>
          <cell r="I44">
            <v>0</v>
          </cell>
          <cell r="J44">
            <v>0</v>
          </cell>
          <cell r="K44">
            <v>0</v>
          </cell>
          <cell r="L44">
            <v>0</v>
          </cell>
          <cell r="M44">
            <v>0</v>
          </cell>
          <cell r="N44">
            <v>0</v>
          </cell>
          <cell r="O44">
            <v>0</v>
          </cell>
          <cell r="P44">
            <v>0</v>
          </cell>
        </row>
        <row r="45">
          <cell r="G45">
            <v>5</v>
          </cell>
          <cell r="H45">
            <v>5</v>
          </cell>
          <cell r="I45">
            <v>5</v>
          </cell>
          <cell r="J45">
            <v>5</v>
          </cell>
          <cell r="K45">
            <v>5</v>
          </cell>
          <cell r="L45">
            <v>5</v>
          </cell>
          <cell r="M45">
            <v>5</v>
          </cell>
          <cell r="N45">
            <v>5</v>
          </cell>
          <cell r="O45">
            <v>5</v>
          </cell>
          <cell r="P45">
            <v>5</v>
          </cell>
        </row>
        <row r="46">
          <cell r="G46">
            <v>8</v>
          </cell>
          <cell r="H46">
            <v>8</v>
          </cell>
          <cell r="I46">
            <v>8</v>
          </cell>
          <cell r="J46">
            <v>24</v>
          </cell>
          <cell r="K46">
            <v>24</v>
          </cell>
          <cell r="L46">
            <v>4</v>
          </cell>
          <cell r="M46">
            <v>4</v>
          </cell>
          <cell r="N46">
            <v>4</v>
          </cell>
          <cell r="O46">
            <v>4</v>
          </cell>
          <cell r="P46">
            <v>16</v>
          </cell>
        </row>
        <row r="47">
          <cell r="G47">
            <v>13</v>
          </cell>
          <cell r="H47">
            <v>13</v>
          </cell>
          <cell r="I47">
            <v>13</v>
          </cell>
          <cell r="J47">
            <v>29</v>
          </cell>
          <cell r="K47">
            <v>29</v>
          </cell>
          <cell r="L47">
            <v>9</v>
          </cell>
          <cell r="M47">
            <v>9</v>
          </cell>
          <cell r="N47">
            <v>9</v>
          </cell>
          <cell r="O47">
            <v>9</v>
          </cell>
          <cell r="P47">
            <v>21</v>
          </cell>
        </row>
        <row r="48">
          <cell r="G48">
            <v>0</v>
          </cell>
          <cell r="H48">
            <v>0</v>
          </cell>
          <cell r="I48">
            <v>0</v>
          </cell>
          <cell r="J48">
            <v>0</v>
          </cell>
          <cell r="K48">
            <v>0</v>
          </cell>
          <cell r="L48">
            <v>0</v>
          </cell>
          <cell r="M48">
            <v>0</v>
          </cell>
          <cell r="N48">
            <v>0</v>
          </cell>
          <cell r="O48">
            <v>0</v>
          </cell>
          <cell r="P48">
            <v>0</v>
          </cell>
        </row>
        <row r="49">
          <cell r="G49">
            <v>7</v>
          </cell>
          <cell r="H49">
            <v>7</v>
          </cell>
          <cell r="I49">
            <v>7</v>
          </cell>
          <cell r="J49">
            <v>21</v>
          </cell>
          <cell r="K49">
            <v>21</v>
          </cell>
          <cell r="L49">
            <v>7.35</v>
          </cell>
          <cell r="M49">
            <v>7.35</v>
          </cell>
          <cell r="N49">
            <v>24.05</v>
          </cell>
          <cell r="O49">
            <v>24.05</v>
          </cell>
          <cell r="P49">
            <v>14</v>
          </cell>
        </row>
        <row r="50">
          <cell r="G50">
            <v>0</v>
          </cell>
          <cell r="H50">
            <v>0</v>
          </cell>
          <cell r="I50">
            <v>0</v>
          </cell>
          <cell r="J50">
            <v>0</v>
          </cell>
          <cell r="K50">
            <v>0</v>
          </cell>
          <cell r="L50">
            <v>0</v>
          </cell>
          <cell r="M50">
            <v>0</v>
          </cell>
          <cell r="N50">
            <v>0</v>
          </cell>
          <cell r="O50">
            <v>0</v>
          </cell>
          <cell r="P50">
            <v>0</v>
          </cell>
        </row>
        <row r="51">
          <cell r="G51">
            <v>8.15</v>
          </cell>
          <cell r="H51">
            <v>8.15</v>
          </cell>
          <cell r="I51">
            <v>8.15</v>
          </cell>
          <cell r="J51">
            <v>23.55</v>
          </cell>
          <cell r="K51">
            <v>23.55</v>
          </cell>
          <cell r="L51">
            <v>8.15</v>
          </cell>
          <cell r="M51">
            <v>8.15</v>
          </cell>
          <cell r="N51">
            <v>24.85</v>
          </cell>
          <cell r="O51">
            <v>24.85</v>
          </cell>
          <cell r="P51">
            <v>15.850000000000001</v>
          </cell>
        </row>
        <row r="52">
          <cell r="G52">
            <v>0</v>
          </cell>
          <cell r="H52">
            <v>0</v>
          </cell>
          <cell r="I52">
            <v>0</v>
          </cell>
          <cell r="J52">
            <v>0</v>
          </cell>
          <cell r="K52">
            <v>0</v>
          </cell>
          <cell r="L52">
            <v>0</v>
          </cell>
          <cell r="M52">
            <v>0</v>
          </cell>
          <cell r="N52">
            <v>0</v>
          </cell>
          <cell r="O52">
            <v>0</v>
          </cell>
          <cell r="P52">
            <v>0</v>
          </cell>
        </row>
        <row r="53">
          <cell r="G53">
            <v>4.5999999999999996</v>
          </cell>
          <cell r="H53">
            <v>4.5999999999999996</v>
          </cell>
          <cell r="I53">
            <v>4.5999999999999996</v>
          </cell>
          <cell r="J53">
            <v>10.199999999999999</v>
          </cell>
          <cell r="K53">
            <v>10.199999999999999</v>
          </cell>
          <cell r="L53">
            <v>3.2</v>
          </cell>
          <cell r="M53">
            <v>3.2</v>
          </cell>
          <cell r="N53">
            <v>3.2</v>
          </cell>
          <cell r="O53">
            <v>3.2</v>
          </cell>
          <cell r="P53">
            <v>7.3999999999999995</v>
          </cell>
        </row>
        <row r="54">
          <cell r="G54">
            <v>982.17700000000002</v>
          </cell>
          <cell r="H54">
            <v>9123.85</v>
          </cell>
          <cell r="I54">
            <v>19047.400000000001</v>
          </cell>
          <cell r="J54">
            <v>9575</v>
          </cell>
          <cell r="K54">
            <v>6128</v>
          </cell>
          <cell r="L54">
            <v>99.149999999999991</v>
          </cell>
          <cell r="M54">
            <v>99.149999999999991</v>
          </cell>
          <cell r="N54">
            <v>249.45000000000002</v>
          </cell>
          <cell r="O54">
            <v>249.45000000000002</v>
          </cell>
          <cell r="P54">
            <v>132.1</v>
          </cell>
          <cell r="Q54">
            <v>45685.726999999999</v>
          </cell>
          <cell r="R54">
            <v>16704.487000000005</v>
          </cell>
        </row>
        <row r="55">
          <cell r="G55">
            <v>36.35</v>
          </cell>
          <cell r="H55">
            <v>36.35</v>
          </cell>
          <cell r="I55">
            <v>36.35</v>
          </cell>
          <cell r="J55">
            <v>95.75</v>
          </cell>
          <cell r="K55">
            <v>95.75</v>
          </cell>
          <cell r="L55">
            <v>33.049999999999997</v>
          </cell>
          <cell r="M55">
            <v>33.049999999999997</v>
          </cell>
          <cell r="N55">
            <v>83.15</v>
          </cell>
          <cell r="O55">
            <v>83.15</v>
          </cell>
          <cell r="P55">
            <v>66.05</v>
          </cell>
        </row>
        <row r="56">
          <cell r="G56">
            <v>6.2</v>
          </cell>
          <cell r="H56">
            <v>6.2</v>
          </cell>
          <cell r="I56">
            <v>6.2</v>
          </cell>
          <cell r="J56">
            <v>6.2</v>
          </cell>
          <cell r="K56">
            <v>6.2</v>
          </cell>
          <cell r="L56">
            <v>6.2</v>
          </cell>
          <cell r="M56">
            <v>6.2</v>
          </cell>
          <cell r="N56">
            <v>6.2</v>
          </cell>
          <cell r="O56">
            <v>6.2</v>
          </cell>
          <cell r="P56">
            <v>6.2</v>
          </cell>
        </row>
        <row r="57">
          <cell r="G57">
            <v>594.43999999999994</v>
          </cell>
          <cell r="H57">
            <v>5522</v>
          </cell>
          <cell r="I57">
            <v>11528</v>
          </cell>
          <cell r="J57">
            <v>6600</v>
          </cell>
          <cell r="K57">
            <v>4224</v>
          </cell>
          <cell r="L57">
            <v>56.099999999999994</v>
          </cell>
          <cell r="M57">
            <v>56.099999999999994</v>
          </cell>
          <cell r="N57">
            <v>156.30000000000001</v>
          </cell>
          <cell r="O57">
            <v>156.30000000000001</v>
          </cell>
          <cell r="P57">
            <v>88</v>
          </cell>
          <cell r="Q57">
            <v>28981.239999999994</v>
          </cell>
        </row>
        <row r="58">
          <cell r="G58">
            <v>8.15</v>
          </cell>
          <cell r="H58">
            <v>8.15</v>
          </cell>
          <cell r="I58">
            <v>8.15</v>
          </cell>
          <cell r="J58">
            <v>23.55</v>
          </cell>
          <cell r="K58">
            <v>23.55</v>
          </cell>
          <cell r="L58">
            <v>8.15</v>
          </cell>
          <cell r="M58">
            <v>8.15</v>
          </cell>
          <cell r="N58">
            <v>24.85</v>
          </cell>
          <cell r="O58">
            <v>24.85</v>
          </cell>
          <cell r="P58">
            <v>15.850000000000001</v>
          </cell>
        </row>
        <row r="59">
          <cell r="G59">
            <v>22</v>
          </cell>
          <cell r="H59">
            <v>22</v>
          </cell>
          <cell r="I59">
            <v>22</v>
          </cell>
          <cell r="J59">
            <v>66</v>
          </cell>
          <cell r="K59">
            <v>66</v>
          </cell>
          <cell r="L59">
            <v>18.7</v>
          </cell>
          <cell r="M59">
            <v>18.7</v>
          </cell>
          <cell r="N59">
            <v>52.1</v>
          </cell>
          <cell r="O59">
            <v>52.1</v>
          </cell>
          <cell r="P59">
            <v>44</v>
          </cell>
        </row>
        <row r="60">
          <cell r="G60">
            <v>72</v>
          </cell>
          <cell r="H60">
            <v>76</v>
          </cell>
          <cell r="I60">
            <v>76</v>
          </cell>
          <cell r="J60">
            <v>210</v>
          </cell>
          <cell r="K60">
            <v>210</v>
          </cell>
          <cell r="L60">
            <v>70</v>
          </cell>
          <cell r="M60">
            <v>70</v>
          </cell>
          <cell r="N60">
            <v>190</v>
          </cell>
          <cell r="O60">
            <v>190</v>
          </cell>
          <cell r="P60">
            <v>144</v>
          </cell>
        </row>
        <row r="61">
          <cell r="G61">
            <v>27</v>
          </cell>
          <cell r="H61">
            <v>29</v>
          </cell>
          <cell r="I61">
            <v>29</v>
          </cell>
          <cell r="J61">
            <v>84</v>
          </cell>
          <cell r="K61">
            <v>84</v>
          </cell>
          <cell r="L61">
            <v>29</v>
          </cell>
          <cell r="M61">
            <v>29</v>
          </cell>
          <cell r="N61">
            <v>89</v>
          </cell>
          <cell r="O61">
            <v>89</v>
          </cell>
          <cell r="P61">
            <v>57</v>
          </cell>
        </row>
        <row r="62">
          <cell r="G62">
            <v>0</v>
          </cell>
          <cell r="H62">
            <v>0</v>
          </cell>
          <cell r="I62">
            <v>0</v>
          </cell>
          <cell r="J62">
            <v>0</v>
          </cell>
          <cell r="K62">
            <v>0</v>
          </cell>
          <cell r="L62">
            <v>0</v>
          </cell>
          <cell r="M62">
            <v>0</v>
          </cell>
          <cell r="N62">
            <v>0</v>
          </cell>
          <cell r="O62">
            <v>0</v>
          </cell>
          <cell r="P62">
            <v>0</v>
          </cell>
        </row>
        <row r="63">
          <cell r="G63">
            <v>12</v>
          </cell>
          <cell r="H63">
            <v>12</v>
          </cell>
          <cell r="I63">
            <v>12</v>
          </cell>
          <cell r="J63">
            <v>12</v>
          </cell>
          <cell r="K63">
            <v>12</v>
          </cell>
          <cell r="L63">
            <v>12</v>
          </cell>
          <cell r="M63">
            <v>12</v>
          </cell>
          <cell r="N63">
            <v>12</v>
          </cell>
          <cell r="O63">
            <v>12</v>
          </cell>
          <cell r="P63">
            <v>12</v>
          </cell>
        </row>
        <row r="64">
          <cell r="G64">
            <v>6</v>
          </cell>
          <cell r="H64">
            <v>6</v>
          </cell>
          <cell r="I64">
            <v>6</v>
          </cell>
          <cell r="J64">
            <v>30</v>
          </cell>
          <cell r="K64">
            <v>30</v>
          </cell>
          <cell r="L64">
            <v>0</v>
          </cell>
          <cell r="M64">
            <v>0</v>
          </cell>
          <cell r="N64">
            <v>0</v>
          </cell>
          <cell r="O64">
            <v>0</v>
          </cell>
          <cell r="P64">
            <v>18</v>
          </cell>
        </row>
        <row r="65">
          <cell r="G65">
            <v>18</v>
          </cell>
          <cell r="H65">
            <v>18</v>
          </cell>
          <cell r="I65">
            <v>18</v>
          </cell>
          <cell r="J65">
            <v>42</v>
          </cell>
          <cell r="K65">
            <v>42</v>
          </cell>
          <cell r="L65">
            <v>12</v>
          </cell>
          <cell r="M65">
            <v>12</v>
          </cell>
          <cell r="N65">
            <v>12</v>
          </cell>
          <cell r="O65">
            <v>12</v>
          </cell>
          <cell r="P65">
            <v>30</v>
          </cell>
        </row>
        <row r="66">
          <cell r="G66">
            <v>0</v>
          </cell>
          <cell r="H66">
            <v>0</v>
          </cell>
          <cell r="I66">
            <v>0</v>
          </cell>
          <cell r="J66">
            <v>0</v>
          </cell>
          <cell r="K66">
            <v>0</v>
          </cell>
          <cell r="L66">
            <v>0</v>
          </cell>
          <cell r="M66">
            <v>0</v>
          </cell>
          <cell r="N66">
            <v>0</v>
          </cell>
          <cell r="O66">
            <v>0</v>
          </cell>
          <cell r="P66">
            <v>0</v>
          </cell>
        </row>
        <row r="67">
          <cell r="G67">
            <v>27</v>
          </cell>
          <cell r="H67">
            <v>29</v>
          </cell>
          <cell r="I67">
            <v>29</v>
          </cell>
          <cell r="J67">
            <v>84</v>
          </cell>
          <cell r="K67">
            <v>84</v>
          </cell>
          <cell r="L67">
            <v>29</v>
          </cell>
          <cell r="M67">
            <v>29</v>
          </cell>
          <cell r="N67">
            <v>89</v>
          </cell>
          <cell r="O67">
            <v>89</v>
          </cell>
          <cell r="P67">
            <v>57</v>
          </cell>
        </row>
        <row r="69">
          <cell r="G69">
            <v>39.049999999999997</v>
          </cell>
          <cell r="H69">
            <v>39.049999999999997</v>
          </cell>
          <cell r="I69">
            <v>39.049999999999997</v>
          </cell>
          <cell r="J69">
            <v>110.85000000000002</v>
          </cell>
          <cell r="K69">
            <v>110.85000000000002</v>
          </cell>
          <cell r="L69">
            <v>36.5</v>
          </cell>
          <cell r="M69">
            <v>36.5</v>
          </cell>
          <cell r="N69">
            <v>103.30000000000001</v>
          </cell>
          <cell r="O69">
            <v>103.30000000000001</v>
          </cell>
          <cell r="P69">
            <v>74.950000000000017</v>
          </cell>
        </row>
        <row r="70">
          <cell r="G70">
            <v>15.9</v>
          </cell>
          <cell r="H70">
            <v>15.9</v>
          </cell>
          <cell r="I70">
            <v>15.9</v>
          </cell>
          <cell r="J70">
            <v>46.7</v>
          </cell>
          <cell r="K70">
            <v>46.7</v>
          </cell>
          <cell r="L70">
            <v>15.9</v>
          </cell>
          <cell r="M70">
            <v>15.9</v>
          </cell>
          <cell r="N70">
            <v>49.300000000000004</v>
          </cell>
          <cell r="O70">
            <v>49.300000000000004</v>
          </cell>
          <cell r="P70">
            <v>31.300000000000004</v>
          </cell>
        </row>
        <row r="71">
          <cell r="G71">
            <v>0</v>
          </cell>
          <cell r="H71">
            <v>0</v>
          </cell>
          <cell r="I71">
            <v>0</v>
          </cell>
          <cell r="J71">
            <v>0</v>
          </cell>
          <cell r="K71">
            <v>0</v>
          </cell>
          <cell r="L71">
            <v>0</v>
          </cell>
          <cell r="M71">
            <v>0</v>
          </cell>
          <cell r="N71">
            <v>0</v>
          </cell>
          <cell r="O71">
            <v>0</v>
          </cell>
          <cell r="P71">
            <v>0</v>
          </cell>
        </row>
        <row r="72">
          <cell r="G72">
            <v>5.0999999999999996</v>
          </cell>
          <cell r="H72">
            <v>5.0999999999999996</v>
          </cell>
          <cell r="I72">
            <v>5.0999999999999996</v>
          </cell>
          <cell r="J72">
            <v>5.0999999999999996</v>
          </cell>
          <cell r="K72">
            <v>5.0999999999999996</v>
          </cell>
          <cell r="L72">
            <v>5.0999999999999996</v>
          </cell>
          <cell r="M72">
            <v>5.0999999999999996</v>
          </cell>
          <cell r="N72">
            <v>5.0999999999999996</v>
          </cell>
          <cell r="O72">
            <v>5.0999999999999996</v>
          </cell>
          <cell r="P72">
            <v>5.0999999999999996</v>
          </cell>
        </row>
        <row r="73">
          <cell r="G73">
            <v>2.5499999999999998</v>
          </cell>
          <cell r="H73">
            <v>2.5499999999999998</v>
          </cell>
          <cell r="I73">
            <v>2.5499999999999998</v>
          </cell>
          <cell r="J73">
            <v>12.75</v>
          </cell>
          <cell r="K73">
            <v>12.75</v>
          </cell>
          <cell r="L73">
            <v>0</v>
          </cell>
          <cell r="M73">
            <v>0</v>
          </cell>
          <cell r="N73">
            <v>0</v>
          </cell>
          <cell r="O73">
            <v>0</v>
          </cell>
          <cell r="P73">
            <v>7.6499999999999995</v>
          </cell>
        </row>
        <row r="74">
          <cell r="G74">
            <v>7.6499999999999995</v>
          </cell>
          <cell r="H74">
            <v>7.6499999999999995</v>
          </cell>
          <cell r="I74">
            <v>7.6499999999999995</v>
          </cell>
          <cell r="J74">
            <v>17.850000000000001</v>
          </cell>
          <cell r="K74">
            <v>17.850000000000001</v>
          </cell>
          <cell r="L74">
            <v>5.0999999999999996</v>
          </cell>
          <cell r="M74">
            <v>5.0999999999999996</v>
          </cell>
          <cell r="N74">
            <v>5.0999999999999996</v>
          </cell>
          <cell r="O74">
            <v>5.0999999999999996</v>
          </cell>
          <cell r="P74">
            <v>12.75</v>
          </cell>
        </row>
        <row r="75">
          <cell r="G75">
            <v>0</v>
          </cell>
          <cell r="H75">
            <v>0</v>
          </cell>
          <cell r="I75">
            <v>0</v>
          </cell>
          <cell r="J75">
            <v>0</v>
          </cell>
          <cell r="K75">
            <v>0</v>
          </cell>
          <cell r="L75">
            <v>0</v>
          </cell>
          <cell r="M75">
            <v>0</v>
          </cell>
          <cell r="N75">
            <v>0</v>
          </cell>
          <cell r="O75">
            <v>0</v>
          </cell>
          <cell r="P75">
            <v>0</v>
          </cell>
        </row>
        <row r="76">
          <cell r="G76">
            <v>15.5</v>
          </cell>
          <cell r="H76">
            <v>15.5</v>
          </cell>
          <cell r="I76">
            <v>15.5</v>
          </cell>
          <cell r="J76">
            <v>46.300000000000004</v>
          </cell>
          <cell r="K76">
            <v>46.300000000000004</v>
          </cell>
          <cell r="L76">
            <v>15.5</v>
          </cell>
          <cell r="M76">
            <v>15.5</v>
          </cell>
          <cell r="N76">
            <v>48.900000000000006</v>
          </cell>
          <cell r="O76">
            <v>48.900000000000006</v>
          </cell>
          <cell r="P76">
            <v>30.900000000000006</v>
          </cell>
        </row>
        <row r="78">
          <cell r="G78">
            <v>2</v>
          </cell>
          <cell r="H78">
            <v>2</v>
          </cell>
          <cell r="I78">
            <v>2</v>
          </cell>
          <cell r="J78">
            <v>2</v>
          </cell>
          <cell r="K78">
            <v>2</v>
          </cell>
          <cell r="L78">
            <v>2</v>
          </cell>
          <cell r="M78">
            <v>2</v>
          </cell>
          <cell r="N78">
            <v>2</v>
          </cell>
          <cell r="O78">
            <v>2</v>
          </cell>
          <cell r="P78">
            <v>2</v>
          </cell>
        </row>
        <row r="80">
          <cell r="G80">
            <v>0</v>
          </cell>
          <cell r="H80">
            <v>0</v>
          </cell>
          <cell r="I80">
            <v>0</v>
          </cell>
          <cell r="J80">
            <v>0</v>
          </cell>
          <cell r="K80">
            <v>0</v>
          </cell>
          <cell r="L80">
            <v>0</v>
          </cell>
          <cell r="M80">
            <v>0</v>
          </cell>
          <cell r="N80">
            <v>0</v>
          </cell>
          <cell r="O80">
            <v>0</v>
          </cell>
          <cell r="P80">
            <v>0</v>
          </cell>
        </row>
        <row r="81">
          <cell r="G81">
            <v>7.1000000000000005</v>
          </cell>
          <cell r="H81">
            <v>7.1000000000000005</v>
          </cell>
          <cell r="I81">
            <v>7.1000000000000005</v>
          </cell>
          <cell r="J81">
            <v>14.200000000000001</v>
          </cell>
          <cell r="K81">
            <v>14.200000000000001</v>
          </cell>
          <cell r="L81">
            <v>7.1000000000000005</v>
          </cell>
          <cell r="M81">
            <v>7.1000000000000005</v>
          </cell>
          <cell r="N81">
            <v>14.200000000000001</v>
          </cell>
          <cell r="O81">
            <v>14.200000000000001</v>
          </cell>
          <cell r="P81">
            <v>7.1000000000000005</v>
          </cell>
        </row>
        <row r="83">
          <cell r="G83">
            <v>0</v>
          </cell>
          <cell r="H83">
            <v>0</v>
          </cell>
          <cell r="I83">
            <v>0</v>
          </cell>
          <cell r="J83">
            <v>0</v>
          </cell>
          <cell r="K83">
            <v>0</v>
          </cell>
          <cell r="L83">
            <v>0</v>
          </cell>
          <cell r="M83">
            <v>0</v>
          </cell>
          <cell r="N83">
            <v>0</v>
          </cell>
          <cell r="O83">
            <v>0</v>
          </cell>
          <cell r="P83">
            <v>0</v>
          </cell>
        </row>
        <row r="84">
          <cell r="G84">
            <v>1.395</v>
          </cell>
          <cell r="H84">
            <v>1.395</v>
          </cell>
          <cell r="I84">
            <v>1.395</v>
          </cell>
          <cell r="J84">
            <v>2.79</v>
          </cell>
          <cell r="K84">
            <v>2.79</v>
          </cell>
          <cell r="L84">
            <v>1.395</v>
          </cell>
          <cell r="M84">
            <v>1.395</v>
          </cell>
          <cell r="N84">
            <v>2.79</v>
          </cell>
          <cell r="O84">
            <v>2.79</v>
          </cell>
          <cell r="P84">
            <v>1.395</v>
          </cell>
        </row>
        <row r="86">
          <cell r="G86">
            <v>0</v>
          </cell>
          <cell r="H86">
            <v>0</v>
          </cell>
          <cell r="I86">
            <v>0</v>
          </cell>
          <cell r="J86">
            <v>0</v>
          </cell>
          <cell r="K86">
            <v>0</v>
          </cell>
          <cell r="L86">
            <v>0</v>
          </cell>
          <cell r="M86">
            <v>0</v>
          </cell>
          <cell r="N86">
            <v>0</v>
          </cell>
          <cell r="O86">
            <v>0</v>
          </cell>
          <cell r="P86">
            <v>0</v>
          </cell>
        </row>
        <row r="87">
          <cell r="G87">
            <v>0</v>
          </cell>
          <cell r="H87">
            <v>0</v>
          </cell>
          <cell r="I87">
            <v>0</v>
          </cell>
          <cell r="J87">
            <v>0</v>
          </cell>
          <cell r="K87">
            <v>0</v>
          </cell>
          <cell r="L87">
            <v>0</v>
          </cell>
          <cell r="M87">
            <v>0</v>
          </cell>
          <cell r="N87">
            <v>0</v>
          </cell>
          <cell r="O87">
            <v>0</v>
          </cell>
          <cell r="P87">
            <v>0</v>
          </cell>
        </row>
        <row r="88">
          <cell r="G88">
            <v>1</v>
          </cell>
          <cell r="H88">
            <v>0</v>
          </cell>
          <cell r="I88">
            <v>0</v>
          </cell>
          <cell r="J88">
            <v>0</v>
          </cell>
          <cell r="K88">
            <v>0</v>
          </cell>
          <cell r="L88">
            <v>0</v>
          </cell>
          <cell r="M88">
            <v>0</v>
          </cell>
          <cell r="N88">
            <v>0</v>
          </cell>
          <cell r="O88">
            <v>0</v>
          </cell>
          <cell r="P88">
            <v>0</v>
          </cell>
        </row>
        <row r="89">
          <cell r="G89">
            <v>0.4</v>
          </cell>
          <cell r="H89">
            <v>0.4</v>
          </cell>
          <cell r="I89">
            <v>0.4</v>
          </cell>
          <cell r="J89">
            <v>0.4</v>
          </cell>
          <cell r="K89">
            <v>0.4</v>
          </cell>
          <cell r="L89">
            <v>0.4</v>
          </cell>
          <cell r="M89">
            <v>0.4</v>
          </cell>
          <cell r="N89">
            <v>0.4</v>
          </cell>
          <cell r="O89">
            <v>0.4</v>
          </cell>
          <cell r="P89">
            <v>0.4</v>
          </cell>
        </row>
        <row r="90">
          <cell r="G90">
            <v>17.100000000000001</v>
          </cell>
          <cell r="H90">
            <v>0</v>
          </cell>
          <cell r="I90">
            <v>0</v>
          </cell>
          <cell r="J90">
            <v>0</v>
          </cell>
          <cell r="K90">
            <v>0</v>
          </cell>
          <cell r="L90">
            <v>0</v>
          </cell>
          <cell r="M90">
            <v>0</v>
          </cell>
          <cell r="N90">
            <v>0</v>
          </cell>
          <cell r="O90">
            <v>0</v>
          </cell>
          <cell r="P90">
            <v>0</v>
          </cell>
        </row>
        <row r="91">
          <cell r="G91">
            <v>0</v>
          </cell>
          <cell r="H91">
            <v>0</v>
          </cell>
          <cell r="I91">
            <v>0</v>
          </cell>
          <cell r="J91">
            <v>0</v>
          </cell>
          <cell r="K91">
            <v>0</v>
          </cell>
          <cell r="L91">
            <v>0</v>
          </cell>
          <cell r="M91">
            <v>0</v>
          </cell>
          <cell r="N91">
            <v>0</v>
          </cell>
          <cell r="O91">
            <v>0</v>
          </cell>
          <cell r="P91">
            <v>0</v>
          </cell>
        </row>
        <row r="92">
          <cell r="G92">
            <v>0</v>
          </cell>
          <cell r="H92">
            <v>0</v>
          </cell>
          <cell r="I92">
            <v>0</v>
          </cell>
          <cell r="J92">
            <v>0</v>
          </cell>
          <cell r="K92">
            <v>0</v>
          </cell>
          <cell r="L92">
            <v>0</v>
          </cell>
          <cell r="M92">
            <v>0</v>
          </cell>
          <cell r="N92">
            <v>0</v>
          </cell>
          <cell r="O92">
            <v>0</v>
          </cell>
          <cell r="P92">
            <v>0</v>
          </cell>
        </row>
        <row r="93">
          <cell r="G93">
            <v>0</v>
          </cell>
          <cell r="H93">
            <v>0</v>
          </cell>
          <cell r="I93">
            <v>0</v>
          </cell>
          <cell r="J93">
            <v>0</v>
          </cell>
          <cell r="K93">
            <v>0</v>
          </cell>
          <cell r="L93">
            <v>0</v>
          </cell>
          <cell r="M93">
            <v>0</v>
          </cell>
          <cell r="N93">
            <v>0</v>
          </cell>
          <cell r="O93">
            <v>0</v>
          </cell>
          <cell r="P93">
            <v>0</v>
          </cell>
        </row>
        <row r="94">
          <cell r="G94">
            <v>3.2600000000000002</v>
          </cell>
          <cell r="H94">
            <v>0</v>
          </cell>
          <cell r="I94">
            <v>0</v>
          </cell>
          <cell r="J94">
            <v>0</v>
          </cell>
          <cell r="K94">
            <v>0</v>
          </cell>
          <cell r="L94">
            <v>0</v>
          </cell>
          <cell r="M94">
            <v>0</v>
          </cell>
          <cell r="N94">
            <v>0</v>
          </cell>
          <cell r="O94">
            <v>0</v>
          </cell>
          <cell r="P94">
            <v>0</v>
          </cell>
        </row>
        <row r="95">
          <cell r="G95">
            <v>0</v>
          </cell>
          <cell r="H95">
            <v>0</v>
          </cell>
          <cell r="I95">
            <v>0</v>
          </cell>
          <cell r="J95">
            <v>0</v>
          </cell>
          <cell r="K95">
            <v>0</v>
          </cell>
          <cell r="L95">
            <v>0</v>
          </cell>
          <cell r="M95">
            <v>0</v>
          </cell>
          <cell r="N95">
            <v>0</v>
          </cell>
          <cell r="O95">
            <v>0</v>
          </cell>
          <cell r="P95">
            <v>0</v>
          </cell>
        </row>
        <row r="96">
          <cell r="G96">
            <v>0</v>
          </cell>
          <cell r="H96">
            <v>0</v>
          </cell>
          <cell r="I96">
            <v>0</v>
          </cell>
          <cell r="J96">
            <v>0</v>
          </cell>
          <cell r="K96">
            <v>0</v>
          </cell>
          <cell r="L96">
            <v>0</v>
          </cell>
          <cell r="M96">
            <v>0</v>
          </cell>
          <cell r="N96">
            <v>0</v>
          </cell>
          <cell r="O96">
            <v>0</v>
          </cell>
          <cell r="P96">
            <v>0</v>
          </cell>
        </row>
        <row r="97">
          <cell r="G97">
            <v>0</v>
          </cell>
          <cell r="H97">
            <v>0</v>
          </cell>
          <cell r="I97">
            <v>0</v>
          </cell>
          <cell r="J97">
            <v>0</v>
          </cell>
          <cell r="K97">
            <v>0</v>
          </cell>
          <cell r="L97">
            <v>0</v>
          </cell>
          <cell r="M97">
            <v>0</v>
          </cell>
          <cell r="N97">
            <v>0</v>
          </cell>
          <cell r="O97">
            <v>0</v>
          </cell>
          <cell r="P97">
            <v>0</v>
          </cell>
        </row>
        <row r="98">
          <cell r="G98">
            <v>8.15</v>
          </cell>
          <cell r="H98">
            <v>8.15</v>
          </cell>
          <cell r="I98">
            <v>0</v>
          </cell>
          <cell r="J98">
            <v>0</v>
          </cell>
          <cell r="K98">
            <v>23.55</v>
          </cell>
          <cell r="L98">
            <v>0</v>
          </cell>
          <cell r="M98">
            <v>0</v>
          </cell>
          <cell r="N98">
            <v>0</v>
          </cell>
          <cell r="O98">
            <v>0</v>
          </cell>
          <cell r="P98">
            <v>0</v>
          </cell>
        </row>
        <row r="100">
          <cell r="G100">
            <v>0</v>
          </cell>
          <cell r="H100">
            <v>0</v>
          </cell>
          <cell r="I100">
            <v>0</v>
          </cell>
          <cell r="J100">
            <v>0</v>
          </cell>
          <cell r="K100">
            <v>0</v>
          </cell>
          <cell r="L100">
            <v>0</v>
          </cell>
          <cell r="M100">
            <v>0</v>
          </cell>
          <cell r="N100">
            <v>0</v>
          </cell>
          <cell r="O100">
            <v>0</v>
          </cell>
          <cell r="P100">
            <v>0</v>
          </cell>
        </row>
        <row r="101">
          <cell r="G101">
            <v>5.7050000000000001</v>
          </cell>
          <cell r="H101">
            <v>5.7050000000000001</v>
          </cell>
          <cell r="I101">
            <v>5.7050000000000001</v>
          </cell>
          <cell r="J101">
            <v>16.484999999999999</v>
          </cell>
          <cell r="K101">
            <v>16.484999999999999</v>
          </cell>
          <cell r="L101">
            <v>5.7050000000000001</v>
          </cell>
          <cell r="M101">
            <v>5.7050000000000001</v>
          </cell>
          <cell r="N101">
            <v>17.395</v>
          </cell>
          <cell r="O101">
            <v>17.395</v>
          </cell>
          <cell r="P101">
            <v>11.095000000000001</v>
          </cell>
        </row>
        <row r="103">
          <cell r="G103">
            <v>0</v>
          </cell>
          <cell r="H103">
            <v>0</v>
          </cell>
          <cell r="I103">
            <v>0</v>
          </cell>
          <cell r="J103">
            <v>0</v>
          </cell>
          <cell r="K103">
            <v>0</v>
          </cell>
          <cell r="L103">
            <v>0</v>
          </cell>
          <cell r="M103">
            <v>0</v>
          </cell>
          <cell r="N103">
            <v>0</v>
          </cell>
          <cell r="O103">
            <v>0</v>
          </cell>
          <cell r="P103">
            <v>0</v>
          </cell>
        </row>
        <row r="104">
          <cell r="G104">
            <v>8.35</v>
          </cell>
          <cell r="H104">
            <v>8.35</v>
          </cell>
          <cell r="I104">
            <v>8.35</v>
          </cell>
          <cell r="J104">
            <v>23.75</v>
          </cell>
          <cell r="K104">
            <v>23.75</v>
          </cell>
          <cell r="L104">
            <v>8.35</v>
          </cell>
          <cell r="M104">
            <v>8.35</v>
          </cell>
          <cell r="N104">
            <v>25.05</v>
          </cell>
          <cell r="O104">
            <v>25.05</v>
          </cell>
          <cell r="P104">
            <v>16.05</v>
          </cell>
        </row>
        <row r="106">
          <cell r="G106">
            <v>0</v>
          </cell>
          <cell r="H106">
            <v>0</v>
          </cell>
          <cell r="I106">
            <v>0</v>
          </cell>
          <cell r="J106">
            <v>0</v>
          </cell>
          <cell r="K106">
            <v>0</v>
          </cell>
          <cell r="L106">
            <v>0</v>
          </cell>
          <cell r="M106">
            <v>0</v>
          </cell>
          <cell r="N106">
            <v>0</v>
          </cell>
          <cell r="O106">
            <v>0</v>
          </cell>
          <cell r="P106">
            <v>0</v>
          </cell>
        </row>
        <row r="107">
          <cell r="G107">
            <v>0</v>
          </cell>
          <cell r="H107">
            <v>0</v>
          </cell>
          <cell r="I107">
            <v>0</v>
          </cell>
          <cell r="J107">
            <v>0</v>
          </cell>
          <cell r="K107">
            <v>0</v>
          </cell>
          <cell r="L107">
            <v>0</v>
          </cell>
          <cell r="M107">
            <v>0</v>
          </cell>
          <cell r="N107">
            <v>0</v>
          </cell>
          <cell r="O107">
            <v>0</v>
          </cell>
          <cell r="P107">
            <v>28</v>
          </cell>
        </row>
        <row r="109">
          <cell r="G109">
            <v>0</v>
          </cell>
          <cell r="H109">
            <v>0</v>
          </cell>
          <cell r="I109">
            <v>0</v>
          </cell>
          <cell r="J109">
            <v>0</v>
          </cell>
          <cell r="K109">
            <v>0</v>
          </cell>
          <cell r="L109">
            <v>0</v>
          </cell>
          <cell r="M109">
            <v>0</v>
          </cell>
          <cell r="N109">
            <v>0</v>
          </cell>
          <cell r="O109">
            <v>0</v>
          </cell>
          <cell r="P109">
            <v>0</v>
          </cell>
        </row>
        <row r="110">
          <cell r="G110">
            <v>0</v>
          </cell>
          <cell r="H110">
            <v>0</v>
          </cell>
          <cell r="I110">
            <v>0</v>
          </cell>
          <cell r="J110">
            <v>0</v>
          </cell>
          <cell r="K110">
            <v>0</v>
          </cell>
          <cell r="L110">
            <v>0</v>
          </cell>
          <cell r="M110">
            <v>0</v>
          </cell>
          <cell r="N110">
            <v>0</v>
          </cell>
          <cell r="O110">
            <v>0</v>
          </cell>
          <cell r="P110">
            <v>0</v>
          </cell>
        </row>
        <row r="112">
          <cell r="G112">
            <v>0</v>
          </cell>
          <cell r="H112">
            <v>0</v>
          </cell>
          <cell r="I112">
            <v>0</v>
          </cell>
          <cell r="J112">
            <v>0</v>
          </cell>
          <cell r="K112">
            <v>0</v>
          </cell>
          <cell r="L112">
            <v>0</v>
          </cell>
          <cell r="M112">
            <v>0</v>
          </cell>
          <cell r="N112">
            <v>0</v>
          </cell>
          <cell r="O112">
            <v>0</v>
          </cell>
          <cell r="P112">
            <v>0</v>
          </cell>
        </row>
        <row r="113">
          <cell r="G113">
            <v>0</v>
          </cell>
          <cell r="H113">
            <v>0</v>
          </cell>
          <cell r="I113">
            <v>0</v>
          </cell>
          <cell r="J113">
            <v>0</v>
          </cell>
          <cell r="K113">
            <v>0</v>
          </cell>
          <cell r="L113">
            <v>0</v>
          </cell>
          <cell r="M113">
            <v>0</v>
          </cell>
          <cell r="N113">
            <v>0</v>
          </cell>
          <cell r="O113">
            <v>0</v>
          </cell>
          <cell r="P113">
            <v>0</v>
          </cell>
        </row>
        <row r="114">
          <cell r="G114">
            <v>0</v>
          </cell>
          <cell r="H114">
            <v>0</v>
          </cell>
          <cell r="I114">
            <v>0</v>
          </cell>
          <cell r="J114">
            <v>0</v>
          </cell>
          <cell r="K114">
            <v>0</v>
          </cell>
          <cell r="L114">
            <v>0</v>
          </cell>
          <cell r="M114">
            <v>0</v>
          </cell>
          <cell r="N114">
            <v>0</v>
          </cell>
          <cell r="O114">
            <v>0</v>
          </cell>
          <cell r="P114">
            <v>0</v>
          </cell>
        </row>
        <row r="115">
          <cell r="G115">
            <v>0</v>
          </cell>
          <cell r="H115">
            <v>0</v>
          </cell>
          <cell r="I115">
            <v>0</v>
          </cell>
          <cell r="J115">
            <v>0</v>
          </cell>
          <cell r="K115">
            <v>0</v>
          </cell>
          <cell r="L115">
            <v>0</v>
          </cell>
          <cell r="M115">
            <v>0</v>
          </cell>
          <cell r="N115">
            <v>0</v>
          </cell>
          <cell r="O115">
            <v>0</v>
          </cell>
          <cell r="P115">
            <v>0</v>
          </cell>
        </row>
        <row r="117">
          <cell r="G117">
            <v>0</v>
          </cell>
          <cell r="H117">
            <v>0</v>
          </cell>
          <cell r="I117">
            <v>0</v>
          </cell>
          <cell r="J117">
            <v>0</v>
          </cell>
          <cell r="K117">
            <v>0</v>
          </cell>
          <cell r="L117">
            <v>0</v>
          </cell>
          <cell r="M117">
            <v>0</v>
          </cell>
          <cell r="N117">
            <v>0</v>
          </cell>
          <cell r="O117">
            <v>0</v>
          </cell>
          <cell r="P117">
            <v>0</v>
          </cell>
        </row>
        <row r="118">
          <cell r="G118">
            <v>0</v>
          </cell>
          <cell r="H118">
            <v>0</v>
          </cell>
          <cell r="I118">
            <v>0</v>
          </cell>
          <cell r="J118">
            <v>0</v>
          </cell>
          <cell r="K118">
            <v>0</v>
          </cell>
          <cell r="L118">
            <v>0</v>
          </cell>
          <cell r="M118">
            <v>0</v>
          </cell>
          <cell r="N118">
            <v>0</v>
          </cell>
          <cell r="O118">
            <v>0</v>
          </cell>
          <cell r="P118">
            <v>0</v>
          </cell>
        </row>
        <row r="119">
          <cell r="G119">
            <v>0</v>
          </cell>
          <cell r="H119">
            <v>0</v>
          </cell>
          <cell r="I119">
            <v>0</v>
          </cell>
          <cell r="J119">
            <v>0</v>
          </cell>
          <cell r="K119">
            <v>0</v>
          </cell>
          <cell r="L119">
            <v>0</v>
          </cell>
          <cell r="M119">
            <v>0</v>
          </cell>
          <cell r="N119">
            <v>0</v>
          </cell>
          <cell r="O119">
            <v>0</v>
          </cell>
          <cell r="P119">
            <v>0</v>
          </cell>
        </row>
        <row r="120">
          <cell r="G120">
            <v>0</v>
          </cell>
          <cell r="H120">
            <v>0</v>
          </cell>
          <cell r="I120">
            <v>0</v>
          </cell>
          <cell r="J120">
            <v>0</v>
          </cell>
          <cell r="K120">
            <v>0</v>
          </cell>
          <cell r="L120">
            <v>0</v>
          </cell>
          <cell r="M120">
            <v>0</v>
          </cell>
          <cell r="N120">
            <v>0</v>
          </cell>
          <cell r="O120">
            <v>0</v>
          </cell>
          <cell r="P120">
            <v>0</v>
          </cell>
        </row>
        <row r="122">
          <cell r="G122">
            <v>0</v>
          </cell>
          <cell r="H122">
            <v>0</v>
          </cell>
          <cell r="I122">
            <v>0</v>
          </cell>
          <cell r="J122">
            <v>0</v>
          </cell>
          <cell r="K122">
            <v>0</v>
          </cell>
          <cell r="L122">
            <v>0</v>
          </cell>
          <cell r="M122">
            <v>0</v>
          </cell>
          <cell r="N122">
            <v>0</v>
          </cell>
          <cell r="O122">
            <v>0</v>
          </cell>
          <cell r="P122">
            <v>0</v>
          </cell>
        </row>
        <row r="123">
          <cell r="G123">
            <v>0</v>
          </cell>
          <cell r="H123">
            <v>0</v>
          </cell>
          <cell r="I123">
            <v>0</v>
          </cell>
          <cell r="J123">
            <v>0</v>
          </cell>
          <cell r="K123">
            <v>0</v>
          </cell>
          <cell r="L123">
            <v>0</v>
          </cell>
          <cell r="M123">
            <v>0</v>
          </cell>
          <cell r="N123">
            <v>0</v>
          </cell>
          <cell r="O123">
            <v>0</v>
          </cell>
          <cell r="P123">
            <v>0</v>
          </cell>
        </row>
        <row r="125">
          <cell r="G125">
            <v>0</v>
          </cell>
          <cell r="H125">
            <v>0</v>
          </cell>
          <cell r="I125">
            <v>0</v>
          </cell>
          <cell r="J125">
            <v>0</v>
          </cell>
          <cell r="K125">
            <v>0</v>
          </cell>
          <cell r="L125">
            <v>0</v>
          </cell>
          <cell r="M125">
            <v>0</v>
          </cell>
          <cell r="N125">
            <v>0</v>
          </cell>
          <cell r="O125">
            <v>0</v>
          </cell>
          <cell r="P125">
            <v>0</v>
          </cell>
        </row>
        <row r="126">
          <cell r="G126">
            <v>0</v>
          </cell>
          <cell r="H126">
            <v>0</v>
          </cell>
          <cell r="I126">
            <v>0</v>
          </cell>
          <cell r="J126">
            <v>0</v>
          </cell>
          <cell r="K126">
            <v>0</v>
          </cell>
          <cell r="L126">
            <v>0</v>
          </cell>
          <cell r="M126">
            <v>0</v>
          </cell>
          <cell r="N126">
            <v>0</v>
          </cell>
          <cell r="O126">
            <v>0</v>
          </cell>
          <cell r="P126">
            <v>0</v>
          </cell>
        </row>
        <row r="127">
          <cell r="G127">
            <v>0</v>
          </cell>
          <cell r="H127">
            <v>0</v>
          </cell>
          <cell r="I127">
            <v>0</v>
          </cell>
          <cell r="J127">
            <v>0</v>
          </cell>
          <cell r="K127">
            <v>0</v>
          </cell>
          <cell r="L127">
            <v>0</v>
          </cell>
          <cell r="M127">
            <v>0</v>
          </cell>
          <cell r="N127">
            <v>0</v>
          </cell>
          <cell r="O127">
            <v>0</v>
          </cell>
          <cell r="P127">
            <v>0</v>
          </cell>
        </row>
        <row r="129">
          <cell r="G129">
            <v>0</v>
          </cell>
          <cell r="H129">
            <v>0</v>
          </cell>
          <cell r="I129">
            <v>0</v>
          </cell>
          <cell r="J129">
            <v>0</v>
          </cell>
          <cell r="K129">
            <v>0</v>
          </cell>
          <cell r="L129">
            <v>0</v>
          </cell>
          <cell r="M129">
            <v>0</v>
          </cell>
          <cell r="N129">
            <v>0</v>
          </cell>
          <cell r="O129">
            <v>0</v>
          </cell>
          <cell r="P129">
            <v>0</v>
          </cell>
        </row>
        <row r="130">
          <cell r="G130">
            <v>0</v>
          </cell>
          <cell r="H130">
            <v>0</v>
          </cell>
          <cell r="I130">
            <v>0</v>
          </cell>
          <cell r="J130">
            <v>0</v>
          </cell>
          <cell r="K130">
            <v>0</v>
          </cell>
          <cell r="L130">
            <v>0</v>
          </cell>
          <cell r="M130">
            <v>0</v>
          </cell>
          <cell r="N130">
            <v>0</v>
          </cell>
          <cell r="O130">
            <v>0</v>
          </cell>
          <cell r="P130">
            <v>0</v>
          </cell>
        </row>
        <row r="132">
          <cell r="G132">
            <v>0</v>
          </cell>
          <cell r="H132">
            <v>0</v>
          </cell>
          <cell r="I132">
            <v>0</v>
          </cell>
          <cell r="J132">
            <v>0</v>
          </cell>
          <cell r="K132">
            <v>0</v>
          </cell>
          <cell r="L132">
            <v>0</v>
          </cell>
          <cell r="M132">
            <v>0</v>
          </cell>
          <cell r="N132">
            <v>0</v>
          </cell>
          <cell r="O132">
            <v>0</v>
          </cell>
          <cell r="P132">
            <v>0</v>
          </cell>
        </row>
        <row r="133">
          <cell r="G133">
            <v>0</v>
          </cell>
          <cell r="H133">
            <v>0</v>
          </cell>
          <cell r="I133">
            <v>0</v>
          </cell>
          <cell r="J133">
            <v>0</v>
          </cell>
          <cell r="K133">
            <v>0</v>
          </cell>
          <cell r="L133">
            <v>0</v>
          </cell>
          <cell r="M133">
            <v>0</v>
          </cell>
          <cell r="N133">
            <v>0</v>
          </cell>
          <cell r="O133">
            <v>0</v>
          </cell>
          <cell r="P133">
            <v>0</v>
          </cell>
        </row>
        <row r="135">
          <cell r="G135">
            <v>0</v>
          </cell>
          <cell r="H135">
            <v>0</v>
          </cell>
          <cell r="I135">
            <v>0</v>
          </cell>
          <cell r="J135">
            <v>0</v>
          </cell>
          <cell r="K135">
            <v>0</v>
          </cell>
          <cell r="L135">
            <v>0</v>
          </cell>
          <cell r="M135">
            <v>0</v>
          </cell>
          <cell r="N135">
            <v>0</v>
          </cell>
          <cell r="O135">
            <v>0</v>
          </cell>
          <cell r="P135">
            <v>0</v>
          </cell>
        </row>
        <row r="136">
          <cell r="G136">
            <v>0</v>
          </cell>
          <cell r="H136">
            <v>0</v>
          </cell>
          <cell r="I136">
            <v>0</v>
          </cell>
          <cell r="J136">
            <v>0</v>
          </cell>
          <cell r="K136">
            <v>0</v>
          </cell>
          <cell r="L136">
            <v>0</v>
          </cell>
          <cell r="M136">
            <v>0</v>
          </cell>
          <cell r="N136">
            <v>0</v>
          </cell>
          <cell r="O136">
            <v>0</v>
          </cell>
          <cell r="P136">
            <v>0</v>
          </cell>
        </row>
        <row r="138">
          <cell r="G138">
            <v>0</v>
          </cell>
          <cell r="H138">
            <v>0</v>
          </cell>
          <cell r="I138">
            <v>0</v>
          </cell>
          <cell r="J138">
            <v>0</v>
          </cell>
          <cell r="K138">
            <v>0</v>
          </cell>
          <cell r="L138">
            <v>0</v>
          </cell>
          <cell r="M138">
            <v>0</v>
          </cell>
          <cell r="N138">
            <v>0</v>
          </cell>
          <cell r="O138">
            <v>0</v>
          </cell>
          <cell r="P138">
            <v>0</v>
          </cell>
        </row>
        <row r="139">
          <cell r="G139">
            <v>0</v>
          </cell>
          <cell r="H139">
            <v>0</v>
          </cell>
          <cell r="I139">
            <v>0</v>
          </cell>
          <cell r="J139">
            <v>0</v>
          </cell>
          <cell r="K139">
            <v>0</v>
          </cell>
          <cell r="L139">
            <v>0</v>
          </cell>
          <cell r="M139">
            <v>0</v>
          </cell>
          <cell r="N139">
            <v>0</v>
          </cell>
          <cell r="O139">
            <v>0</v>
          </cell>
          <cell r="P139">
            <v>0</v>
          </cell>
        </row>
        <row r="141">
          <cell r="G141">
            <v>0</v>
          </cell>
          <cell r="H141">
            <v>0</v>
          </cell>
          <cell r="I141">
            <v>0</v>
          </cell>
          <cell r="J141">
            <v>0</v>
          </cell>
          <cell r="K141">
            <v>0</v>
          </cell>
          <cell r="L141">
            <v>0</v>
          </cell>
          <cell r="M141">
            <v>0</v>
          </cell>
          <cell r="N141">
            <v>0</v>
          </cell>
          <cell r="O141">
            <v>0</v>
          </cell>
          <cell r="P141">
            <v>0</v>
          </cell>
        </row>
        <row r="142">
          <cell r="G142">
            <v>0</v>
          </cell>
          <cell r="H142">
            <v>0</v>
          </cell>
          <cell r="I142">
            <v>0</v>
          </cell>
          <cell r="J142">
            <v>0</v>
          </cell>
          <cell r="K142">
            <v>0</v>
          </cell>
          <cell r="L142">
            <v>0</v>
          </cell>
          <cell r="M142">
            <v>0</v>
          </cell>
          <cell r="N142">
            <v>0</v>
          </cell>
          <cell r="O142">
            <v>0</v>
          </cell>
          <cell r="P142">
            <v>0</v>
          </cell>
        </row>
        <row r="143">
          <cell r="G143">
            <v>0</v>
          </cell>
          <cell r="H143">
            <v>0</v>
          </cell>
          <cell r="I143">
            <v>0</v>
          </cell>
          <cell r="J143">
            <v>0</v>
          </cell>
          <cell r="K143">
            <v>0</v>
          </cell>
          <cell r="L143">
            <v>0</v>
          </cell>
          <cell r="M143">
            <v>0</v>
          </cell>
          <cell r="N143">
            <v>0</v>
          </cell>
          <cell r="O143">
            <v>0</v>
          </cell>
          <cell r="P143">
            <v>0</v>
          </cell>
        </row>
        <row r="144">
          <cell r="G144">
            <v>0</v>
          </cell>
          <cell r="H144">
            <v>0</v>
          </cell>
          <cell r="I144">
            <v>0</v>
          </cell>
          <cell r="J144">
            <v>0</v>
          </cell>
          <cell r="K144">
            <v>0</v>
          </cell>
          <cell r="L144">
            <v>0</v>
          </cell>
          <cell r="M144">
            <v>0</v>
          </cell>
          <cell r="N144">
            <v>0</v>
          </cell>
          <cell r="O144">
            <v>0</v>
          </cell>
          <cell r="P144">
            <v>0</v>
          </cell>
        </row>
        <row r="145">
          <cell r="G145">
            <v>15.15</v>
          </cell>
          <cell r="H145">
            <v>15.15</v>
          </cell>
          <cell r="I145">
            <v>15.15</v>
          </cell>
          <cell r="J145">
            <v>44.55</v>
          </cell>
          <cell r="K145">
            <v>44.55</v>
          </cell>
          <cell r="L145">
            <v>15.5</v>
          </cell>
          <cell r="M145">
            <v>15.5</v>
          </cell>
          <cell r="N145">
            <v>48.900000000000006</v>
          </cell>
          <cell r="O145">
            <v>48.900000000000006</v>
          </cell>
          <cell r="P145">
            <v>29.85</v>
          </cell>
        </row>
        <row r="146">
          <cell r="G146">
            <v>0</v>
          </cell>
          <cell r="H146">
            <v>0</v>
          </cell>
          <cell r="I146">
            <v>0</v>
          </cell>
          <cell r="J146">
            <v>0</v>
          </cell>
          <cell r="K146">
            <v>0</v>
          </cell>
          <cell r="L146">
            <v>0</v>
          </cell>
          <cell r="M146">
            <v>0</v>
          </cell>
          <cell r="N146">
            <v>0</v>
          </cell>
          <cell r="O146">
            <v>0</v>
          </cell>
          <cell r="P146">
            <v>0</v>
          </cell>
        </row>
        <row r="147">
          <cell r="G147">
            <v>0</v>
          </cell>
          <cell r="H147">
            <v>0</v>
          </cell>
          <cell r="I147">
            <v>0</v>
          </cell>
          <cell r="J147">
            <v>0</v>
          </cell>
          <cell r="K147">
            <v>0</v>
          </cell>
          <cell r="L147">
            <v>0</v>
          </cell>
          <cell r="M147">
            <v>0</v>
          </cell>
          <cell r="N147">
            <v>0</v>
          </cell>
          <cell r="O147">
            <v>0</v>
          </cell>
          <cell r="P147">
            <v>0</v>
          </cell>
        </row>
        <row r="148">
          <cell r="G148">
            <v>25.299999999999997</v>
          </cell>
          <cell r="H148">
            <v>25.299999999999997</v>
          </cell>
          <cell r="I148">
            <v>25.299999999999997</v>
          </cell>
          <cell r="J148">
            <v>56.099999999999994</v>
          </cell>
          <cell r="K148">
            <v>56.099999999999994</v>
          </cell>
          <cell r="L148">
            <v>33</v>
          </cell>
          <cell r="M148">
            <v>33</v>
          </cell>
          <cell r="N148">
            <v>99.800000000000011</v>
          </cell>
          <cell r="O148">
            <v>99.800000000000011</v>
          </cell>
          <cell r="P148">
            <v>40.700000000000003</v>
          </cell>
        </row>
        <row r="149">
          <cell r="G149">
            <v>8.15</v>
          </cell>
          <cell r="H149">
            <v>8.15</v>
          </cell>
          <cell r="I149">
            <v>8.15</v>
          </cell>
          <cell r="J149">
            <v>23.55</v>
          </cell>
          <cell r="K149">
            <v>23.55</v>
          </cell>
          <cell r="L149">
            <v>8.15</v>
          </cell>
          <cell r="M149">
            <v>8.15</v>
          </cell>
          <cell r="N149">
            <v>24.85</v>
          </cell>
          <cell r="O149">
            <v>24.85</v>
          </cell>
          <cell r="P149">
            <v>15.850000000000001</v>
          </cell>
        </row>
        <row r="150">
          <cell r="G150">
            <v>0</v>
          </cell>
          <cell r="H150">
            <v>0</v>
          </cell>
          <cell r="I150">
            <v>0</v>
          </cell>
          <cell r="J150">
            <v>0</v>
          </cell>
          <cell r="K150">
            <v>0</v>
          </cell>
          <cell r="L150">
            <v>0</v>
          </cell>
          <cell r="M150">
            <v>0</v>
          </cell>
          <cell r="N150">
            <v>0</v>
          </cell>
          <cell r="O150">
            <v>0</v>
          </cell>
          <cell r="P150">
            <v>0</v>
          </cell>
        </row>
        <row r="151">
          <cell r="G151">
            <v>4</v>
          </cell>
          <cell r="H151">
            <v>4</v>
          </cell>
          <cell r="I151">
            <v>4</v>
          </cell>
          <cell r="J151">
            <v>4</v>
          </cell>
          <cell r="K151">
            <v>4</v>
          </cell>
          <cell r="L151">
            <v>4</v>
          </cell>
          <cell r="M151">
            <v>4</v>
          </cell>
          <cell r="N151">
            <v>4</v>
          </cell>
          <cell r="O151">
            <v>4</v>
          </cell>
          <cell r="P151">
            <v>4</v>
          </cell>
        </row>
        <row r="152">
          <cell r="G152">
            <v>5</v>
          </cell>
          <cell r="H152">
            <v>5</v>
          </cell>
          <cell r="I152">
            <v>5</v>
          </cell>
          <cell r="J152">
            <v>5</v>
          </cell>
          <cell r="K152">
            <v>5</v>
          </cell>
          <cell r="L152">
            <v>12.7</v>
          </cell>
          <cell r="M152">
            <v>12.7</v>
          </cell>
          <cell r="N152">
            <v>46.1</v>
          </cell>
          <cell r="O152">
            <v>46.1</v>
          </cell>
          <cell r="P152">
            <v>5</v>
          </cell>
        </row>
        <row r="153">
          <cell r="G153">
            <v>9</v>
          </cell>
          <cell r="H153">
            <v>9</v>
          </cell>
          <cell r="I153">
            <v>9</v>
          </cell>
          <cell r="J153">
            <v>9</v>
          </cell>
          <cell r="K153">
            <v>9</v>
          </cell>
          <cell r="L153">
            <v>16.7</v>
          </cell>
          <cell r="M153">
            <v>16.7</v>
          </cell>
          <cell r="N153">
            <v>50.1</v>
          </cell>
          <cell r="O153">
            <v>50.1</v>
          </cell>
          <cell r="P153">
            <v>9</v>
          </cell>
        </row>
        <row r="154">
          <cell r="G154">
            <v>0</v>
          </cell>
          <cell r="H154">
            <v>0</v>
          </cell>
          <cell r="I154">
            <v>0</v>
          </cell>
          <cell r="J154">
            <v>0</v>
          </cell>
          <cell r="K154">
            <v>0</v>
          </cell>
          <cell r="L154">
            <v>0</v>
          </cell>
          <cell r="M154">
            <v>0</v>
          </cell>
          <cell r="N154">
            <v>0</v>
          </cell>
          <cell r="O154">
            <v>0</v>
          </cell>
          <cell r="P154">
            <v>0</v>
          </cell>
        </row>
        <row r="155">
          <cell r="G155">
            <v>8.15</v>
          </cell>
          <cell r="H155">
            <v>8.15</v>
          </cell>
          <cell r="I155">
            <v>8.15</v>
          </cell>
          <cell r="J155">
            <v>23.55</v>
          </cell>
          <cell r="K155">
            <v>23.55</v>
          </cell>
          <cell r="L155">
            <v>8.15</v>
          </cell>
          <cell r="M155">
            <v>8.15</v>
          </cell>
          <cell r="N155">
            <v>24.85</v>
          </cell>
          <cell r="O155">
            <v>24.85</v>
          </cell>
          <cell r="P155">
            <v>15.850000000000001</v>
          </cell>
        </row>
        <row r="157">
          <cell r="G157">
            <v>0</v>
          </cell>
          <cell r="H157">
            <v>0</v>
          </cell>
          <cell r="I157">
            <v>0</v>
          </cell>
          <cell r="J157">
            <v>0</v>
          </cell>
          <cell r="K157">
            <v>0</v>
          </cell>
          <cell r="L157">
            <v>10</v>
          </cell>
          <cell r="M157">
            <v>10</v>
          </cell>
          <cell r="N157">
            <v>10</v>
          </cell>
          <cell r="O157">
            <v>10</v>
          </cell>
          <cell r="P157">
            <v>0</v>
          </cell>
        </row>
        <row r="158">
          <cell r="G158">
            <v>27.02</v>
          </cell>
          <cell r="H158">
            <v>251</v>
          </cell>
          <cell r="I158">
            <v>524</v>
          </cell>
          <cell r="J158">
            <v>200</v>
          </cell>
          <cell r="K158">
            <v>128</v>
          </cell>
          <cell r="L158">
            <v>3</v>
          </cell>
          <cell r="M158">
            <v>3</v>
          </cell>
          <cell r="N158">
            <v>3</v>
          </cell>
          <cell r="O158">
            <v>6</v>
          </cell>
          <cell r="P158">
            <v>2</v>
          </cell>
        </row>
      </sheetData>
      <sheetData sheetId="3">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0</v>
          </cell>
          <cell r="H24">
            <v>0</v>
          </cell>
          <cell r="I24">
            <v>0</v>
          </cell>
          <cell r="J24">
            <v>0</v>
          </cell>
          <cell r="K24">
            <v>0</v>
          </cell>
          <cell r="L24">
            <v>0</v>
          </cell>
          <cell r="M24">
            <v>0</v>
          </cell>
          <cell r="N24">
            <v>0</v>
          </cell>
          <cell r="O24">
            <v>0</v>
          </cell>
          <cell r="P24">
            <v>0</v>
          </cell>
        </row>
        <row r="25">
          <cell r="G25">
            <v>4.8899999999999997</v>
          </cell>
          <cell r="H25">
            <v>4.8899999999999997</v>
          </cell>
          <cell r="I25">
            <v>4.8899999999999997</v>
          </cell>
          <cell r="J25">
            <v>14.13</v>
          </cell>
          <cell r="K25">
            <v>14.13</v>
          </cell>
          <cell r="L25">
            <v>4.8899999999999997</v>
          </cell>
          <cell r="M25">
            <v>4.8899999999999997</v>
          </cell>
          <cell r="N25">
            <v>14.91</v>
          </cell>
          <cell r="O25">
            <v>14.91</v>
          </cell>
          <cell r="P25">
            <v>9.51</v>
          </cell>
        </row>
        <row r="26">
          <cell r="G26">
            <v>0</v>
          </cell>
          <cell r="H26">
            <v>0</v>
          </cell>
          <cell r="I26">
            <v>0</v>
          </cell>
          <cell r="J26">
            <v>0</v>
          </cell>
          <cell r="K26">
            <v>0</v>
          </cell>
          <cell r="L26">
            <v>0</v>
          </cell>
          <cell r="M26">
            <v>0</v>
          </cell>
          <cell r="N26">
            <v>0</v>
          </cell>
          <cell r="O26">
            <v>0</v>
          </cell>
          <cell r="P26">
            <v>0</v>
          </cell>
        </row>
        <row r="27">
          <cell r="G27">
            <v>1.6</v>
          </cell>
          <cell r="H27">
            <v>1.6</v>
          </cell>
          <cell r="I27">
            <v>1.6</v>
          </cell>
          <cell r="J27">
            <v>1.6</v>
          </cell>
          <cell r="K27">
            <v>1.6</v>
          </cell>
          <cell r="L27">
            <v>1.6</v>
          </cell>
          <cell r="M27">
            <v>1.6</v>
          </cell>
          <cell r="N27">
            <v>1.6</v>
          </cell>
          <cell r="O27">
            <v>1.6</v>
          </cell>
          <cell r="P27">
            <v>1.6</v>
          </cell>
        </row>
        <row r="28">
          <cell r="G28">
            <v>0.7</v>
          </cell>
          <cell r="H28">
            <v>0.7</v>
          </cell>
          <cell r="I28">
            <v>0.7</v>
          </cell>
          <cell r="J28">
            <v>3.5</v>
          </cell>
          <cell r="K28">
            <v>3.5</v>
          </cell>
          <cell r="L28">
            <v>0</v>
          </cell>
          <cell r="M28">
            <v>0</v>
          </cell>
          <cell r="N28">
            <v>0</v>
          </cell>
          <cell r="O28">
            <v>0</v>
          </cell>
          <cell r="P28">
            <v>2.0999999999999996</v>
          </cell>
        </row>
        <row r="29">
          <cell r="G29">
            <v>2.2999999999999998</v>
          </cell>
          <cell r="H29">
            <v>2.2999999999999998</v>
          </cell>
          <cell r="I29">
            <v>2.2999999999999998</v>
          </cell>
          <cell r="J29">
            <v>5.0999999999999996</v>
          </cell>
          <cell r="K29">
            <v>5.0999999999999996</v>
          </cell>
          <cell r="L29">
            <v>1.6</v>
          </cell>
          <cell r="M29">
            <v>1.6</v>
          </cell>
          <cell r="N29">
            <v>1.6</v>
          </cell>
          <cell r="O29">
            <v>1.6</v>
          </cell>
          <cell r="P29">
            <v>3.6999999999999997</v>
          </cell>
        </row>
        <row r="30">
          <cell r="G30">
            <v>0</v>
          </cell>
          <cell r="H30">
            <v>0</v>
          </cell>
          <cell r="I30">
            <v>0</v>
          </cell>
          <cell r="J30">
            <v>0</v>
          </cell>
          <cell r="K30">
            <v>0</v>
          </cell>
          <cell r="L30">
            <v>0</v>
          </cell>
          <cell r="M30">
            <v>0</v>
          </cell>
          <cell r="N30">
            <v>0</v>
          </cell>
          <cell r="O30">
            <v>0</v>
          </cell>
          <cell r="P30">
            <v>0</v>
          </cell>
        </row>
        <row r="31">
          <cell r="G31">
            <v>4.0750000000000002</v>
          </cell>
          <cell r="H31">
            <v>4.0750000000000002</v>
          </cell>
          <cell r="I31">
            <v>4.0750000000000002</v>
          </cell>
          <cell r="J31">
            <v>11.775</v>
          </cell>
          <cell r="K31">
            <v>11.775</v>
          </cell>
          <cell r="L31">
            <v>4.0750000000000002</v>
          </cell>
          <cell r="M31">
            <v>4.0750000000000002</v>
          </cell>
          <cell r="N31">
            <v>12.425000000000001</v>
          </cell>
          <cell r="O31">
            <v>12.425000000000001</v>
          </cell>
          <cell r="P31">
            <v>7.9250000000000007</v>
          </cell>
        </row>
        <row r="32">
          <cell r="G32">
            <v>1.1313708498984762</v>
          </cell>
          <cell r="H32">
            <v>1.1313708498984762</v>
          </cell>
          <cell r="I32">
            <v>1.1313708498984762</v>
          </cell>
          <cell r="J32">
            <v>3.3941125496954285</v>
          </cell>
          <cell r="K32">
            <v>3.3941125496954285</v>
          </cell>
          <cell r="L32">
            <v>0.56568542494923812</v>
          </cell>
          <cell r="M32">
            <v>0.56568542494923812</v>
          </cell>
          <cell r="N32">
            <v>0.56568542494923812</v>
          </cell>
          <cell r="O32">
            <v>0.56568542494923812</v>
          </cell>
          <cell r="P32">
            <v>2.2627416997969525</v>
          </cell>
        </row>
        <row r="33">
          <cell r="G33">
            <v>334.9499403642568</v>
          </cell>
          <cell r="H33">
            <v>3111.4890833245177</v>
          </cell>
          <cell r="I33">
            <v>6495.6983253468015</v>
          </cell>
          <cell r="J33">
            <v>3439.9112549695433</v>
          </cell>
          <cell r="K33">
            <v>2201.5432031805076</v>
          </cell>
          <cell r="L33">
            <v>33.392056274847718</v>
          </cell>
          <cell r="M33">
            <v>33.392056274847718</v>
          </cell>
          <cell r="N33">
            <v>88.502056274847718</v>
          </cell>
          <cell r="O33">
            <v>88.502056274847718</v>
          </cell>
          <cell r="P33">
            <v>46.795483399593898</v>
          </cell>
          <cell r="Q33">
            <v>15874.175515684612</v>
          </cell>
        </row>
        <row r="34">
          <cell r="G34">
            <v>0</v>
          </cell>
          <cell r="H34">
            <v>0</v>
          </cell>
          <cell r="I34">
            <v>0</v>
          </cell>
          <cell r="J34">
            <v>0</v>
          </cell>
          <cell r="K34">
            <v>0</v>
          </cell>
          <cell r="L34">
            <v>0</v>
          </cell>
          <cell r="M34">
            <v>0</v>
          </cell>
          <cell r="N34">
            <v>0</v>
          </cell>
          <cell r="O34">
            <v>0</v>
          </cell>
          <cell r="P34">
            <v>0</v>
          </cell>
        </row>
        <row r="35">
          <cell r="G35">
            <v>0</v>
          </cell>
          <cell r="H35">
            <v>0</v>
          </cell>
          <cell r="I35">
            <v>0</v>
          </cell>
          <cell r="J35">
            <v>0</v>
          </cell>
          <cell r="K35">
            <v>0</v>
          </cell>
          <cell r="L35">
            <v>0</v>
          </cell>
          <cell r="M35">
            <v>0</v>
          </cell>
          <cell r="N35">
            <v>0</v>
          </cell>
          <cell r="O35">
            <v>0</v>
          </cell>
          <cell r="P35">
            <v>0</v>
          </cell>
        </row>
        <row r="36">
          <cell r="G36">
            <v>0</v>
          </cell>
          <cell r="H36">
            <v>0</v>
          </cell>
          <cell r="I36">
            <v>0</v>
          </cell>
          <cell r="J36">
            <v>0</v>
          </cell>
          <cell r="K36">
            <v>0</v>
          </cell>
          <cell r="L36">
            <v>0</v>
          </cell>
          <cell r="M36">
            <v>0</v>
          </cell>
          <cell r="N36">
            <v>0</v>
          </cell>
          <cell r="O36">
            <v>0</v>
          </cell>
          <cell r="P36">
            <v>0</v>
          </cell>
        </row>
        <row r="37">
          <cell r="G37">
            <v>16.768000000000001</v>
          </cell>
          <cell r="H37">
            <v>16.768000000000001</v>
          </cell>
          <cell r="I37">
            <v>16.768000000000001</v>
          </cell>
          <cell r="J37">
            <v>47.453999999999994</v>
          </cell>
          <cell r="K37">
            <v>47.453999999999994</v>
          </cell>
          <cell r="L37">
            <v>16.768000000000001</v>
          </cell>
          <cell r="M37">
            <v>16.768000000000001</v>
          </cell>
          <cell r="N37">
            <v>47.453999999999994</v>
          </cell>
          <cell r="O37">
            <v>47.453999999999994</v>
          </cell>
          <cell r="P37">
            <v>31.546999999999997</v>
          </cell>
        </row>
        <row r="38">
          <cell r="G38">
            <v>8722.5647348951916</v>
          </cell>
          <cell r="H38">
            <v>81087.54623921086</v>
          </cell>
          <cell r="I38">
            <v>169282.36744759561</v>
          </cell>
          <cell r="J38">
            <v>91426.479654747222</v>
          </cell>
          <cell r="K38">
            <v>58512.946979038228</v>
          </cell>
          <cell r="L38">
            <v>969.17385943279908</v>
          </cell>
          <cell r="M38">
            <v>969.17385943279908</v>
          </cell>
          <cell r="N38">
            <v>2742.7943896424167</v>
          </cell>
          <cell r="O38">
            <v>2742.7943896424167</v>
          </cell>
          <cell r="P38">
            <v>1215.5903205918619</v>
          </cell>
        </row>
        <row r="39">
          <cell r="G39">
            <v>17.308</v>
          </cell>
          <cell r="H39">
            <v>17.308</v>
          </cell>
          <cell r="I39">
            <v>17.308</v>
          </cell>
          <cell r="J39">
            <v>48.107999999999997</v>
          </cell>
          <cell r="K39">
            <v>48.107999999999997</v>
          </cell>
          <cell r="L39">
            <v>17.308</v>
          </cell>
          <cell r="M39">
            <v>17.308</v>
          </cell>
          <cell r="N39">
            <v>48.107999999999997</v>
          </cell>
          <cell r="O39">
            <v>48.107999999999997</v>
          </cell>
          <cell r="P39">
            <v>38.073999999999998</v>
          </cell>
        </row>
        <row r="40">
          <cell r="G40">
            <v>9003.4679408138109</v>
          </cell>
          <cell r="H40">
            <v>83698.905672009874</v>
          </cell>
          <cell r="I40">
            <v>174733.97040690508</v>
          </cell>
          <cell r="J40">
            <v>92686.498150431566</v>
          </cell>
          <cell r="K40">
            <v>59319.35881627621</v>
          </cell>
          <cell r="L40">
            <v>1000.3853267570901</v>
          </cell>
          <cell r="M40">
            <v>1000.3853267570901</v>
          </cell>
          <cell r="N40">
            <v>2780.5949445129468</v>
          </cell>
          <cell r="O40">
            <v>2780.5949445129468</v>
          </cell>
          <cell r="P40">
            <v>1467.093094944513</v>
          </cell>
        </row>
        <row r="41">
          <cell r="G41">
            <v>24.623999999999999</v>
          </cell>
          <cell r="H41">
            <v>24.623999999999999</v>
          </cell>
          <cell r="I41">
            <v>24.623999999999999</v>
          </cell>
          <cell r="J41">
            <v>24.623999999999999</v>
          </cell>
          <cell r="K41">
            <v>24.623999999999999</v>
          </cell>
          <cell r="L41">
            <v>24.623999999999999</v>
          </cell>
          <cell r="M41">
            <v>24.623999999999999</v>
          </cell>
          <cell r="N41">
            <v>24.623999999999999</v>
          </cell>
          <cell r="O41">
            <v>24.623999999999999</v>
          </cell>
          <cell r="P41">
            <v>27.07</v>
          </cell>
        </row>
        <row r="42">
          <cell r="G42">
            <v>8197.8791615289774</v>
          </cell>
          <cell r="H42">
            <v>76209.913686806409</v>
          </cell>
          <cell r="I42">
            <v>159099.58076448829</v>
          </cell>
          <cell r="J42">
            <v>30362.515413070287</v>
          </cell>
          <cell r="K42">
            <v>19432.00986436498</v>
          </cell>
          <cell r="L42">
            <v>910.8754623921086</v>
          </cell>
          <cell r="M42">
            <v>910.8754623921086</v>
          </cell>
          <cell r="N42">
            <v>910.8754623921086</v>
          </cell>
          <cell r="O42">
            <v>910.8754623921086</v>
          </cell>
          <cell r="P42">
            <v>667.57090012330457</v>
          </cell>
        </row>
        <row r="43">
          <cell r="G43">
            <v>6.2489999999999997</v>
          </cell>
          <cell r="H43">
            <v>6.2489999999999997</v>
          </cell>
          <cell r="I43">
            <v>6.2489999999999997</v>
          </cell>
          <cell r="J43">
            <v>6.2480000000000002</v>
          </cell>
          <cell r="K43">
            <v>6.2480000000000002</v>
          </cell>
          <cell r="L43">
            <v>6.2489999999999997</v>
          </cell>
          <cell r="M43">
            <v>6.2489999999999997</v>
          </cell>
          <cell r="N43">
            <v>6.2480000000000002</v>
          </cell>
          <cell r="O43">
            <v>6.2480000000000002</v>
          </cell>
          <cell r="P43">
            <v>6.2480000000000002</v>
          </cell>
        </row>
        <row r="44">
          <cell r="G44">
            <v>2080.431565967941</v>
          </cell>
          <cell r="H44">
            <v>19340.308261405673</v>
          </cell>
          <cell r="I44">
            <v>40375.782983970406</v>
          </cell>
          <cell r="J44">
            <v>38520.345252774358</v>
          </cell>
          <cell r="K44">
            <v>24653.020961775586</v>
          </cell>
          <cell r="L44">
            <v>0</v>
          </cell>
          <cell r="M44">
            <v>0</v>
          </cell>
          <cell r="N44">
            <v>0</v>
          </cell>
          <cell r="O44">
            <v>0</v>
          </cell>
          <cell r="P44">
            <v>462.24414303329229</v>
          </cell>
        </row>
        <row r="45">
          <cell r="G45">
            <v>0</v>
          </cell>
          <cell r="H45">
            <v>0</v>
          </cell>
          <cell r="I45">
            <v>0</v>
          </cell>
          <cell r="J45">
            <v>0</v>
          </cell>
          <cell r="K45">
            <v>0</v>
          </cell>
          <cell r="L45">
            <v>0</v>
          </cell>
          <cell r="M45">
            <v>0</v>
          </cell>
          <cell r="N45">
            <v>0</v>
          </cell>
          <cell r="O45">
            <v>0</v>
          </cell>
          <cell r="P45">
            <v>0</v>
          </cell>
        </row>
        <row r="46">
          <cell r="G46">
            <v>0</v>
          </cell>
          <cell r="H46">
            <v>0</v>
          </cell>
          <cell r="I46">
            <v>0</v>
          </cell>
          <cell r="J46">
            <v>0</v>
          </cell>
          <cell r="K46">
            <v>0</v>
          </cell>
          <cell r="L46">
            <v>0</v>
          </cell>
          <cell r="M46">
            <v>0</v>
          </cell>
          <cell r="N46">
            <v>0</v>
          </cell>
          <cell r="O46">
            <v>0</v>
          </cell>
          <cell r="P46">
            <v>0</v>
          </cell>
        </row>
        <row r="47">
          <cell r="G47">
            <v>3496.9410604192358</v>
          </cell>
          <cell r="H47">
            <v>32484.537607891496</v>
          </cell>
          <cell r="I47">
            <v>67816.325524044398</v>
          </cell>
          <cell r="J47">
            <v>37247.8421701603</v>
          </cell>
          <cell r="K47">
            <v>23838.618988902592</v>
          </cell>
          <cell r="L47">
            <v>388.26140567200991</v>
          </cell>
          <cell r="M47">
            <v>388.26140567200991</v>
          </cell>
          <cell r="N47">
            <v>1183.723797780518</v>
          </cell>
          <cell r="O47">
            <v>1183.723797780518</v>
          </cell>
          <cell r="P47">
            <v>505.05548705302101</v>
          </cell>
        </row>
        <row r="48">
          <cell r="G48">
            <v>3496.9410604192358</v>
          </cell>
          <cell r="H48">
            <v>32484.537607891496</v>
          </cell>
          <cell r="I48">
            <v>67816.325524044398</v>
          </cell>
          <cell r="J48">
            <v>37247.8421701603</v>
          </cell>
          <cell r="K48">
            <v>23838.618988902592</v>
          </cell>
          <cell r="L48">
            <v>388.26140567200991</v>
          </cell>
          <cell r="M48">
            <v>388.26140567200991</v>
          </cell>
          <cell r="N48">
            <v>1183.723797780518</v>
          </cell>
          <cell r="O48">
            <v>1183.723797780518</v>
          </cell>
          <cell r="P48">
            <v>505.05548705302101</v>
          </cell>
        </row>
        <row r="49">
          <cell r="G49">
            <v>938.20369913686807</v>
          </cell>
          <cell r="H49">
            <v>8715.3637484586943</v>
          </cell>
          <cell r="I49">
            <v>18194.62392108508</v>
          </cell>
          <cell r="J49">
            <v>17361.282367447599</v>
          </cell>
          <cell r="K49">
            <v>11111.220715166462</v>
          </cell>
          <cell r="L49">
            <v>0</v>
          </cell>
          <cell r="M49">
            <v>0</v>
          </cell>
          <cell r="N49">
            <v>0</v>
          </cell>
          <cell r="O49">
            <v>0</v>
          </cell>
          <cell r="P49">
            <v>208.33538840937115</v>
          </cell>
        </row>
        <row r="50">
          <cell r="G50">
            <v>1876.4073982737361</v>
          </cell>
          <cell r="H50">
            <v>17430.727496917389</v>
          </cell>
          <cell r="I50">
            <v>36389.24784217016</v>
          </cell>
          <cell r="J50">
            <v>6944.512946979039</v>
          </cell>
          <cell r="K50">
            <v>4444.4882860665848</v>
          </cell>
          <cell r="L50">
            <v>208.33538840937115</v>
          </cell>
          <cell r="M50">
            <v>208.33538840937115</v>
          </cell>
          <cell r="N50">
            <v>208.33538840937115</v>
          </cell>
          <cell r="O50">
            <v>208.33538840937115</v>
          </cell>
          <cell r="P50">
            <v>138.89025893958078</v>
          </cell>
        </row>
        <row r="51">
          <cell r="G51">
            <v>0</v>
          </cell>
          <cell r="H51">
            <v>0</v>
          </cell>
          <cell r="I51">
            <v>0</v>
          </cell>
          <cell r="J51">
            <v>0</v>
          </cell>
          <cell r="K51">
            <v>0</v>
          </cell>
          <cell r="L51">
            <v>0</v>
          </cell>
          <cell r="M51">
            <v>0</v>
          </cell>
          <cell r="N51">
            <v>0</v>
          </cell>
          <cell r="O51">
            <v>0</v>
          </cell>
          <cell r="P51">
            <v>0</v>
          </cell>
        </row>
        <row r="52">
          <cell r="G52">
            <v>0</v>
          </cell>
          <cell r="H52">
            <v>0</v>
          </cell>
          <cell r="I52">
            <v>0</v>
          </cell>
          <cell r="J52">
            <v>0</v>
          </cell>
          <cell r="K52">
            <v>0</v>
          </cell>
          <cell r="L52">
            <v>530.30826140567206</v>
          </cell>
          <cell r="M52">
            <v>530.30826140567206</v>
          </cell>
          <cell r="N52">
            <v>530.30826140567206</v>
          </cell>
          <cell r="O52">
            <v>530.30826140567206</v>
          </cell>
          <cell r="P52">
            <v>0</v>
          </cell>
        </row>
        <row r="53">
          <cell r="G53">
            <v>0</v>
          </cell>
          <cell r="H53">
            <v>0</v>
          </cell>
          <cell r="I53">
            <v>0</v>
          </cell>
          <cell r="J53">
            <v>0</v>
          </cell>
          <cell r="K53">
            <v>0</v>
          </cell>
          <cell r="L53">
            <v>206.53514180024663</v>
          </cell>
          <cell r="M53">
            <v>206.53514180024663</v>
          </cell>
          <cell r="N53">
            <v>206.53514180024663</v>
          </cell>
          <cell r="O53">
            <v>206.53514180024663</v>
          </cell>
          <cell r="P53">
            <v>0</v>
          </cell>
        </row>
        <row r="54">
          <cell r="G54">
            <v>0</v>
          </cell>
          <cell r="H54">
            <v>0</v>
          </cell>
          <cell r="I54">
            <v>0</v>
          </cell>
          <cell r="J54">
            <v>0</v>
          </cell>
          <cell r="K54">
            <v>0</v>
          </cell>
          <cell r="L54">
            <v>118.05672009864368</v>
          </cell>
          <cell r="M54">
            <v>118.05672009864368</v>
          </cell>
          <cell r="N54">
            <v>118.05672009864368</v>
          </cell>
          <cell r="O54">
            <v>118.05672009864368</v>
          </cell>
          <cell r="P54">
            <v>0</v>
          </cell>
        </row>
        <row r="55">
          <cell r="G55">
            <v>0</v>
          </cell>
          <cell r="H55">
            <v>0</v>
          </cell>
          <cell r="I55">
            <v>0</v>
          </cell>
          <cell r="J55">
            <v>0</v>
          </cell>
          <cell r="K55">
            <v>0</v>
          </cell>
          <cell r="L55">
            <v>0</v>
          </cell>
          <cell r="M55">
            <v>0</v>
          </cell>
          <cell r="N55">
            <v>121.21331689272506</v>
          </cell>
          <cell r="O55">
            <v>121.21331689272506</v>
          </cell>
          <cell r="P55">
            <v>0</v>
          </cell>
        </row>
        <row r="56">
          <cell r="G56">
            <v>0</v>
          </cell>
          <cell r="H56">
            <v>0</v>
          </cell>
          <cell r="I56">
            <v>0</v>
          </cell>
          <cell r="J56">
            <v>0</v>
          </cell>
          <cell r="K56">
            <v>0</v>
          </cell>
          <cell r="L56">
            <v>0</v>
          </cell>
          <cell r="M56">
            <v>0</v>
          </cell>
          <cell r="N56">
            <v>44.69790382244144</v>
          </cell>
          <cell r="O56">
            <v>44.69790382244144</v>
          </cell>
          <cell r="P56">
            <v>0</v>
          </cell>
        </row>
        <row r="57">
          <cell r="G57">
            <v>0</v>
          </cell>
          <cell r="H57">
            <v>0</v>
          </cell>
          <cell r="I57">
            <v>0</v>
          </cell>
          <cell r="J57">
            <v>0</v>
          </cell>
          <cell r="K57">
            <v>0</v>
          </cell>
          <cell r="L57">
            <v>11.363748458692973</v>
          </cell>
          <cell r="M57">
            <v>11.363748458692973</v>
          </cell>
          <cell r="N57">
            <v>6.9445129469790396</v>
          </cell>
          <cell r="O57">
            <v>6.9445129469790396</v>
          </cell>
          <cell r="P57">
            <v>0</v>
          </cell>
        </row>
        <row r="58">
          <cell r="G58">
            <v>0</v>
          </cell>
          <cell r="H58">
            <v>0</v>
          </cell>
          <cell r="I58">
            <v>0</v>
          </cell>
          <cell r="J58">
            <v>0</v>
          </cell>
          <cell r="K58">
            <v>0</v>
          </cell>
          <cell r="L58">
            <v>265.15413070283603</v>
          </cell>
          <cell r="M58">
            <v>265.15413070283603</v>
          </cell>
          <cell r="N58">
            <v>1193.1935881627621</v>
          </cell>
          <cell r="O58">
            <v>1193.1935881627621</v>
          </cell>
          <cell r="P58">
            <v>0</v>
          </cell>
        </row>
        <row r="59">
          <cell r="G59">
            <v>0</v>
          </cell>
          <cell r="H59">
            <v>0</v>
          </cell>
          <cell r="I59">
            <v>0</v>
          </cell>
          <cell r="J59">
            <v>0</v>
          </cell>
          <cell r="K59">
            <v>0</v>
          </cell>
          <cell r="L59">
            <v>103.26757090012332</v>
          </cell>
          <cell r="M59">
            <v>103.26757090012332</v>
          </cell>
          <cell r="N59">
            <v>464.70406905055495</v>
          </cell>
          <cell r="O59">
            <v>464.70406905055495</v>
          </cell>
          <cell r="P59">
            <v>0</v>
          </cell>
        </row>
        <row r="60">
          <cell r="G60">
            <v>0</v>
          </cell>
          <cell r="H60">
            <v>0</v>
          </cell>
          <cell r="I60">
            <v>0</v>
          </cell>
          <cell r="J60">
            <v>0</v>
          </cell>
          <cell r="K60">
            <v>0</v>
          </cell>
          <cell r="L60">
            <v>55.556103575832317</v>
          </cell>
          <cell r="M60">
            <v>55.556103575832317</v>
          </cell>
          <cell r="N60">
            <v>55.556103575832317</v>
          </cell>
          <cell r="O60">
            <v>55.556103575832317</v>
          </cell>
          <cell r="P60">
            <v>0</v>
          </cell>
        </row>
        <row r="61">
          <cell r="G61">
            <v>0</v>
          </cell>
          <cell r="H61">
            <v>0</v>
          </cell>
          <cell r="I61">
            <v>0</v>
          </cell>
          <cell r="J61">
            <v>0</v>
          </cell>
          <cell r="K61">
            <v>0</v>
          </cell>
          <cell r="L61">
            <v>1034.1011097410603</v>
          </cell>
          <cell r="M61">
            <v>1034.1011097410603</v>
          </cell>
          <cell r="N61">
            <v>2931.8471023427874</v>
          </cell>
          <cell r="O61">
            <v>2931.8471023427874</v>
          </cell>
          <cell r="P61">
            <v>0</v>
          </cell>
        </row>
        <row r="62">
          <cell r="G62">
            <v>0</v>
          </cell>
          <cell r="H62">
            <v>0</v>
          </cell>
          <cell r="I62">
            <v>0</v>
          </cell>
          <cell r="J62">
            <v>0</v>
          </cell>
          <cell r="K62">
            <v>0</v>
          </cell>
          <cell r="L62">
            <v>271.27003699136873</v>
          </cell>
          <cell r="M62">
            <v>271.27003699136873</v>
          </cell>
          <cell r="N62">
            <v>786.0665844636253</v>
          </cell>
          <cell r="O62">
            <v>786.0665844636253</v>
          </cell>
          <cell r="P62">
            <v>0</v>
          </cell>
        </row>
        <row r="63">
          <cell r="G63">
            <v>0</v>
          </cell>
          <cell r="H63">
            <v>0</v>
          </cell>
          <cell r="I63">
            <v>0</v>
          </cell>
          <cell r="J63">
            <v>0</v>
          </cell>
          <cell r="K63">
            <v>0</v>
          </cell>
          <cell r="L63">
            <v>132.57706535141799</v>
          </cell>
          <cell r="M63">
            <v>132.57706535141799</v>
          </cell>
          <cell r="N63">
            <v>394.57459926017259</v>
          </cell>
          <cell r="O63">
            <v>394.57459926017259</v>
          </cell>
          <cell r="P63">
            <v>0</v>
          </cell>
        </row>
        <row r="64">
          <cell r="G64">
            <v>0</v>
          </cell>
          <cell r="H64">
            <v>0</v>
          </cell>
          <cell r="I64">
            <v>0</v>
          </cell>
          <cell r="J64">
            <v>0</v>
          </cell>
          <cell r="K64">
            <v>0</v>
          </cell>
          <cell r="L64">
            <v>0</v>
          </cell>
          <cell r="M64">
            <v>0</v>
          </cell>
          <cell r="N64">
            <v>0</v>
          </cell>
          <cell r="O64">
            <v>0</v>
          </cell>
          <cell r="P64">
            <v>0</v>
          </cell>
        </row>
        <row r="65">
          <cell r="G65">
            <v>37.812836621454998</v>
          </cell>
          <cell r="H65">
            <v>351.45184032059188</v>
          </cell>
          <cell r="I65">
            <v>733.70822441430334</v>
          </cell>
          <cell r="J65">
            <v>351.79731812577069</v>
          </cell>
          <cell r="K65">
            <v>225.15028360049322</v>
          </cell>
          <cell r="L65">
            <v>6.5934827373612821</v>
          </cell>
          <cell r="M65">
            <v>6.5934827373612821</v>
          </cell>
          <cell r="N65">
            <v>15.863745684340319</v>
          </cell>
          <cell r="O65">
            <v>15.863745684340319</v>
          </cell>
          <cell r="P65">
            <v>5.1698350801479656</v>
          </cell>
          <cell r="Q65">
            <v>1750.0047950061651</v>
          </cell>
        </row>
        <row r="66">
          <cell r="G66">
            <v>112.89100866933632</v>
          </cell>
          <cell r="H66">
            <v>112.95294018678601</v>
          </cell>
          <cell r="I66">
            <v>112.95294018678601</v>
          </cell>
          <cell r="J66">
            <v>102.26930058661803</v>
          </cell>
          <cell r="K66">
            <v>102.26930058661803</v>
          </cell>
          <cell r="L66">
            <v>197.45662510540768</v>
          </cell>
          <cell r="M66">
            <v>197.45662510540768</v>
          </cell>
          <cell r="N66">
            <v>179.24719890207564</v>
          </cell>
          <cell r="O66">
            <v>179.24719890207564</v>
          </cell>
          <cell r="P66">
            <v>110.47722353890313</v>
          </cell>
          <cell r="Q66">
            <v>110.24224806365901</v>
          </cell>
        </row>
        <row r="67">
          <cell r="L67">
            <v>0</v>
          </cell>
          <cell r="Q67">
            <v>0</v>
          </cell>
        </row>
      </sheetData>
      <sheetData sheetId="4"/>
      <sheetData sheetId="5">
        <row r="15">
          <cell r="H15" t="str">
            <v>FE-1</v>
          </cell>
        </row>
      </sheetData>
      <sheetData sheetId="6"/>
      <sheetData sheetId="7"/>
      <sheetData sheetId="8"/>
      <sheetData sheetId="9"/>
      <sheetData sheetId="10"/>
      <sheetData sheetId="11"/>
      <sheetData sheetId="12"/>
      <sheetData sheetId="1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tormwater Pipe Network"/>
      <sheetName val="Stormwater Manhole"/>
      <sheetName val="Stormwater Catch Basins"/>
      <sheetName val="Pipe Schedule"/>
      <sheetName val="Manhole Sch"/>
      <sheetName val="Catch Basin"/>
      <sheetName val="CESMM3 class"/>
      <sheetName val="Corridor schedule"/>
      <sheetName val="Road_Schedule"/>
      <sheetName val="Trench data"/>
      <sheetName val="pipe connection"/>
      <sheetName val="Stormwater Pipe Network-X"/>
      <sheetName val="Assumptions"/>
      <sheetName val="@risk rents and incentives"/>
      <sheetName val="Car park lease"/>
      <sheetName val="Net rent analysis"/>
      <sheetName val="1997 IPO"/>
      <sheetName val="Lstsub"/>
      <sheetName val="BC - Final Templates"/>
      <sheetName val="RCBC Reinforcement"/>
      <sheetName val="a)TablaFactores"/>
      <sheetName val="c)Horas Extras"/>
      <sheetName val="o)Fasar Una TablaJnormal"/>
      <sheetName val="p)Fasar Una TablaJextra"/>
      <sheetName val="g) Fsr_FactorJornadaExtra"/>
      <sheetName val="d)Salarios"/>
      <sheetName val="h)Ps_factorJornadaExtra"/>
      <sheetName val="Summary Transformers"/>
      <sheetName val="1 Summary"/>
      <sheetName val="Rates Allowances"/>
      <sheetName val="Wordsdata"/>
      <sheetName val="COST BASIS"/>
      <sheetName val="PrecastTable-Qanbar"/>
      <sheetName val="triangular&amp;uniform"/>
      <sheetName val="U.P List"/>
      <sheetName val="OVERALL WS "/>
      <sheetName val="Values"/>
      <sheetName val="SCA 600"/>
      <sheetName val="AN"/>
      <sheetName val="7 SITE ELECTL"/>
      <sheetName val="TIE-INS"/>
      <sheetName val="Schedules"/>
      <sheetName val="RATE TABLE"/>
      <sheetName val="Sched-Structure IFB"/>
      <sheetName val="GRSummary"/>
      <sheetName val="labour"/>
      <sheetName val="Main Summary"/>
      <sheetName val="N_Campos Generales"/>
      <sheetName val="BASIS"/>
      <sheetName val="StdHours"/>
      <sheetName val="Workbook Quotes no dup"/>
      <sheetName val="RATE SHEET (General)"/>
      <sheetName val="Structural Concrete"/>
      <sheetName val="FitOutConfCentre"/>
      <sheetName val="BASIS 01"/>
      <sheetName val=" Est "/>
      <sheetName val="DATA"/>
      <sheetName val="D Wall ~ Moorgate Shaft"/>
      <sheetName val="Moorgate Piling"/>
      <sheetName val="Sheet1"/>
      <sheetName val="CALCU"/>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BASIS 1"/>
      <sheetName val="Sched-Structure"/>
      <sheetName val="Cover"/>
      <sheetName val="BI-03177 - 48&quot; DIA."/>
      <sheetName val="Cash Flow"/>
      <sheetName val="Total  Amount"/>
      <sheetName val=" N Finansal Eğri"/>
      <sheetName val="Cashflow Analysis"/>
      <sheetName val="#REF"/>
      <sheetName val="Project data"/>
      <sheetName val="LISTS"/>
      <sheetName val="GLA minima"/>
      <sheetName val="office"/>
      <sheetName val="Lab"/>
      <sheetName val="inter"/>
      <sheetName val="PriceSummary"/>
      <sheetName val="SUMMARY"/>
      <sheetName val="Category Lookup Table"/>
      <sheetName val="Netstatement"/>
      <sheetName val="CABLE TABLE"/>
      <sheetName val="Sheet9"/>
      <sheetName val="Build-up"/>
    </sheetNames>
    <sheetDataSet>
      <sheetData sheetId="0">
        <row r="9">
          <cell r="E9">
            <v>1</v>
          </cell>
          <cell r="F9" t="str">
            <v>Stub-out</v>
          </cell>
          <cell r="G9">
            <v>517594.77</v>
          </cell>
          <cell r="H9">
            <v>2389980.48</v>
          </cell>
          <cell r="I9" t="str">
            <v>King Fahad Road</v>
          </cell>
          <cell r="T9">
            <v>8.2200000000000006</v>
          </cell>
          <cell r="V9">
            <v>11.54</v>
          </cell>
          <cell r="X9">
            <v>1600</v>
          </cell>
          <cell r="AI9">
            <v>0</v>
          </cell>
          <cell r="AJ9">
            <v>0</v>
          </cell>
        </row>
        <row r="10">
          <cell r="AJ10">
            <v>0</v>
          </cell>
        </row>
        <row r="11">
          <cell r="E11">
            <v>2</v>
          </cell>
          <cell r="F11" t="str">
            <v>MH-01A</v>
          </cell>
          <cell r="G11">
            <v>517604.32199999999</v>
          </cell>
          <cell r="H11">
            <v>2389983.4419999998</v>
          </cell>
          <cell r="I11" t="str">
            <v>Al Haydari St.</v>
          </cell>
          <cell r="J11">
            <v>9.551999999966938</v>
          </cell>
          <cell r="K11">
            <v>2.9619999998249114</v>
          </cell>
          <cell r="L11">
            <v>10.000707374897596</v>
          </cell>
          <cell r="M11" t="str">
            <v>CP-5 401 201</v>
          </cell>
          <cell r="N11">
            <v>0</v>
          </cell>
          <cell r="O11">
            <v>10.000707374897596</v>
          </cell>
          <cell r="P11">
            <v>10.000707374897596</v>
          </cell>
          <cell r="Q11">
            <v>0</v>
          </cell>
          <cell r="R11">
            <v>11.54</v>
          </cell>
          <cell r="T11">
            <v>8.25</v>
          </cell>
          <cell r="V11">
            <v>11.54</v>
          </cell>
          <cell r="X11">
            <v>1600</v>
          </cell>
          <cell r="Y11">
            <v>8.2200000000000006</v>
          </cell>
          <cell r="Z11">
            <v>8.25</v>
          </cell>
          <cell r="AA11">
            <v>11.54</v>
          </cell>
          <cell r="AB11">
            <v>11.54</v>
          </cell>
          <cell r="AI11">
            <v>0</v>
          </cell>
          <cell r="AJ11">
            <v>0</v>
          </cell>
        </row>
        <row r="12">
          <cell r="E12">
            <v>0</v>
          </cell>
          <cell r="AJ12">
            <v>0</v>
          </cell>
        </row>
        <row r="13">
          <cell r="E13">
            <v>3</v>
          </cell>
          <cell r="F13" t="str">
            <v>MH-01B</v>
          </cell>
          <cell r="G13">
            <v>517691.16</v>
          </cell>
          <cell r="H13">
            <v>2390007.96</v>
          </cell>
          <cell r="I13" t="str">
            <v>Al Haydari St.</v>
          </cell>
          <cell r="J13">
            <v>86.837999999988824</v>
          </cell>
          <cell r="K13">
            <v>24.518000000156462</v>
          </cell>
          <cell r="L13">
            <v>90.232868556894118</v>
          </cell>
          <cell r="M13" t="str">
            <v>CP-5 401 201</v>
          </cell>
          <cell r="N13">
            <v>10.000707374897596</v>
          </cell>
          <cell r="O13">
            <v>100.23357593179172</v>
          </cell>
          <cell r="P13">
            <v>90.232868556894118</v>
          </cell>
          <cell r="Q13">
            <v>0</v>
          </cell>
          <cell r="R13">
            <v>11.43</v>
          </cell>
          <cell r="T13">
            <v>8.34</v>
          </cell>
          <cell r="V13">
            <v>11.43</v>
          </cell>
          <cell r="X13">
            <v>1600</v>
          </cell>
          <cell r="Y13">
            <v>8.25</v>
          </cell>
          <cell r="Z13">
            <v>8.34</v>
          </cell>
          <cell r="AA13">
            <v>11.54</v>
          </cell>
          <cell r="AB13">
            <v>11.43</v>
          </cell>
          <cell r="AI13" t="str">
            <v>S</v>
          </cell>
          <cell r="AJ13">
            <v>0</v>
          </cell>
        </row>
        <row r="14">
          <cell r="E14">
            <v>0</v>
          </cell>
          <cell r="AJ14">
            <v>0</v>
          </cell>
        </row>
        <row r="15">
          <cell r="E15">
            <v>4</v>
          </cell>
          <cell r="F15" t="str">
            <v>MH-01C</v>
          </cell>
          <cell r="G15">
            <v>517752.83</v>
          </cell>
          <cell r="H15">
            <v>2390026.04</v>
          </cell>
          <cell r="I15" t="str">
            <v>Al Haydari St.</v>
          </cell>
          <cell r="J15">
            <v>61.67000000004191</v>
          </cell>
          <cell r="K15">
            <v>18.080000000074506</v>
          </cell>
          <cell r="L15">
            <v>64.265661904378319</v>
          </cell>
          <cell r="M15" t="str">
            <v>CP-5 401 201</v>
          </cell>
          <cell r="N15">
            <v>100.23357593179172</v>
          </cell>
          <cell r="O15">
            <v>164.49923783617004</v>
          </cell>
          <cell r="P15">
            <v>64.265661904378319</v>
          </cell>
          <cell r="Q15">
            <v>0</v>
          </cell>
          <cell r="R15">
            <v>11.47</v>
          </cell>
          <cell r="T15">
            <v>8.4</v>
          </cell>
          <cell r="V15">
            <v>11.47</v>
          </cell>
          <cell r="X15">
            <v>1600</v>
          </cell>
          <cell r="Y15">
            <v>8.34</v>
          </cell>
          <cell r="Z15">
            <v>8.4</v>
          </cell>
          <cell r="AA15">
            <v>11.43</v>
          </cell>
          <cell r="AB15">
            <v>11.47</v>
          </cell>
          <cell r="AI15">
            <v>0</v>
          </cell>
          <cell r="AJ15">
            <v>0</v>
          </cell>
        </row>
        <row r="16">
          <cell r="E16">
            <v>0</v>
          </cell>
          <cell r="AJ16">
            <v>0</v>
          </cell>
        </row>
        <row r="17">
          <cell r="E17">
            <v>5</v>
          </cell>
          <cell r="F17" t="str">
            <v>MH-01D</v>
          </cell>
          <cell r="G17">
            <v>517812.13</v>
          </cell>
          <cell r="H17">
            <v>2390043.0699999998</v>
          </cell>
          <cell r="I17" t="str">
            <v>Al Haydari St.</v>
          </cell>
          <cell r="J17">
            <v>59.299999999988358</v>
          </cell>
          <cell r="K17">
            <v>17.029999999795109</v>
          </cell>
          <cell r="L17">
            <v>61.696927800269279</v>
          </cell>
          <cell r="M17" t="str">
            <v>CP-5 401 201</v>
          </cell>
          <cell r="N17">
            <v>164.49923783617004</v>
          </cell>
          <cell r="O17">
            <v>226.19616563643933</v>
          </cell>
          <cell r="P17">
            <v>61.696927800269293</v>
          </cell>
          <cell r="Q17">
            <v>0</v>
          </cell>
          <cell r="R17">
            <v>11.49</v>
          </cell>
          <cell r="T17">
            <v>8.4600000000000009</v>
          </cell>
          <cell r="V17">
            <v>11.49</v>
          </cell>
          <cell r="X17">
            <v>1600</v>
          </cell>
          <cell r="Y17">
            <v>8.4</v>
          </cell>
          <cell r="Z17">
            <v>8.4600000000000009</v>
          </cell>
          <cell r="AA17">
            <v>11.47</v>
          </cell>
          <cell r="AB17">
            <v>11.49</v>
          </cell>
          <cell r="AI17">
            <v>0</v>
          </cell>
          <cell r="AJ17">
            <v>0</v>
          </cell>
        </row>
        <row r="18">
          <cell r="E18">
            <v>0</v>
          </cell>
          <cell r="AJ18">
            <v>0</v>
          </cell>
        </row>
        <row r="19">
          <cell r="E19">
            <v>6</v>
          </cell>
          <cell r="F19" t="str">
            <v>MH-01E</v>
          </cell>
          <cell r="G19">
            <v>517879.45</v>
          </cell>
          <cell r="H19">
            <v>2390062.34</v>
          </cell>
          <cell r="I19" t="str">
            <v>Al Haydari St.</v>
          </cell>
          <cell r="J19">
            <v>67.320000000006985</v>
          </cell>
          <cell r="K19">
            <v>19.270000000018626</v>
          </cell>
          <cell r="L19">
            <v>70.023676710107551</v>
          </cell>
          <cell r="M19" t="str">
            <v>CP-5 401 202</v>
          </cell>
          <cell r="N19">
            <v>226.19616563643933</v>
          </cell>
          <cell r="O19">
            <v>296.2198423465469</v>
          </cell>
          <cell r="P19">
            <v>70.023676710107566</v>
          </cell>
          <cell r="Q19">
            <v>0</v>
          </cell>
          <cell r="R19">
            <v>11.49</v>
          </cell>
          <cell r="T19">
            <v>8.5299999999999994</v>
          </cell>
          <cell r="V19">
            <v>11.49</v>
          </cell>
          <cell r="X19">
            <v>1600</v>
          </cell>
          <cell r="Y19">
            <v>8.4600000000000009</v>
          </cell>
          <cell r="Z19">
            <v>8.5299999999999994</v>
          </cell>
          <cell r="AA19">
            <v>11.49</v>
          </cell>
          <cell r="AB19">
            <v>11.49</v>
          </cell>
          <cell r="AI19">
            <v>0</v>
          </cell>
          <cell r="AJ19">
            <v>0</v>
          </cell>
        </row>
        <row r="20">
          <cell r="E20">
            <v>0</v>
          </cell>
          <cell r="AJ20">
            <v>0</v>
          </cell>
        </row>
        <row r="21">
          <cell r="E21">
            <v>7</v>
          </cell>
          <cell r="F21" t="str">
            <v>MH-01F</v>
          </cell>
          <cell r="G21">
            <v>517948.84600000002</v>
          </cell>
          <cell r="H21">
            <v>2390082.1940000001</v>
          </cell>
          <cell r="I21" t="str">
            <v>Al Haydari St.</v>
          </cell>
          <cell r="J21">
            <v>69.396000000007916</v>
          </cell>
          <cell r="K21">
            <v>19.854000000283122</v>
          </cell>
          <cell r="L21">
            <v>72.180233665542687</v>
          </cell>
          <cell r="M21" t="str">
            <v>CP-5 401 202</v>
          </cell>
          <cell r="N21">
            <v>296.2198423465469</v>
          </cell>
          <cell r="O21">
            <v>368.40007601208958</v>
          </cell>
          <cell r="P21">
            <v>72.180233665542687</v>
          </cell>
          <cell r="Q21">
            <v>0</v>
          </cell>
          <cell r="R21">
            <v>11.49</v>
          </cell>
          <cell r="T21">
            <v>8.6</v>
          </cell>
          <cell r="V21">
            <v>11.49</v>
          </cell>
          <cell r="X21">
            <v>1600</v>
          </cell>
          <cell r="Y21">
            <v>8.5299999999999994</v>
          </cell>
          <cell r="Z21">
            <v>8.6</v>
          </cell>
          <cell r="AA21">
            <v>11.49</v>
          </cell>
          <cell r="AB21">
            <v>11.49</v>
          </cell>
          <cell r="AI21">
            <v>0</v>
          </cell>
          <cell r="AJ21">
            <v>0</v>
          </cell>
        </row>
        <row r="22">
          <cell r="E22">
            <v>0</v>
          </cell>
          <cell r="AJ22">
            <v>0</v>
          </cell>
        </row>
        <row r="23">
          <cell r="E23">
            <v>8</v>
          </cell>
          <cell r="F23" t="str">
            <v>MH-01G</v>
          </cell>
          <cell r="G23">
            <v>517993.98</v>
          </cell>
          <cell r="H23">
            <v>2390095.2999999998</v>
          </cell>
          <cell r="I23" t="str">
            <v>Al Haydari St.</v>
          </cell>
          <cell r="J23">
            <v>45.133999999961816</v>
          </cell>
          <cell r="K23">
            <v>13.105999999679625</v>
          </cell>
          <cell r="L23">
            <v>46.998353077402143</v>
          </cell>
          <cell r="M23" t="str">
            <v>CP-5 401 202</v>
          </cell>
          <cell r="N23">
            <v>368.40007601208958</v>
          </cell>
          <cell r="O23">
            <v>415.39842908949174</v>
          </cell>
          <cell r="P23">
            <v>46.998353077402157</v>
          </cell>
          <cell r="Q23">
            <v>0</v>
          </cell>
          <cell r="R23">
            <v>11.49</v>
          </cell>
          <cell r="T23">
            <v>8.65</v>
          </cell>
          <cell r="V23">
            <v>11.49</v>
          </cell>
          <cell r="X23">
            <v>1600</v>
          </cell>
          <cell r="Y23">
            <v>8.6</v>
          </cell>
          <cell r="Z23">
            <v>8.65</v>
          </cell>
          <cell r="AA23">
            <v>11.49</v>
          </cell>
          <cell r="AB23">
            <v>11.49</v>
          </cell>
          <cell r="AI23">
            <v>0</v>
          </cell>
          <cell r="AJ23">
            <v>0</v>
          </cell>
        </row>
        <row r="24">
          <cell r="E24">
            <v>0</v>
          </cell>
          <cell r="AJ24">
            <v>0</v>
          </cell>
        </row>
        <row r="25">
          <cell r="E25">
            <v>9</v>
          </cell>
          <cell r="F25" t="str">
            <v>MH C-B</v>
          </cell>
          <cell r="G25">
            <v>518012.24800000002</v>
          </cell>
          <cell r="H25">
            <v>2390100.5320000001</v>
          </cell>
          <cell r="I25" t="str">
            <v>Existing Road 1</v>
          </cell>
          <cell r="J25">
            <v>18.268000000040047</v>
          </cell>
          <cell r="K25">
            <v>5.2320000003091991</v>
          </cell>
          <cell r="L25">
            <v>19.002464261371436</v>
          </cell>
          <cell r="M25" t="str">
            <v>CP-5 401 203</v>
          </cell>
          <cell r="N25">
            <v>415.39842908949174</v>
          </cell>
          <cell r="O25">
            <v>434.40089335086316</v>
          </cell>
          <cell r="P25">
            <v>19.002464261371415</v>
          </cell>
          <cell r="Q25">
            <v>0</v>
          </cell>
          <cell r="R25">
            <v>11.49</v>
          </cell>
          <cell r="T25">
            <v>8.67</v>
          </cell>
          <cell r="V25">
            <v>11.49</v>
          </cell>
          <cell r="X25">
            <v>1600</v>
          </cell>
          <cell r="Y25">
            <v>8.65</v>
          </cell>
          <cell r="Z25">
            <v>8.67</v>
          </cell>
          <cell r="AA25">
            <v>11.49</v>
          </cell>
          <cell r="AB25">
            <v>11.49</v>
          </cell>
          <cell r="AI25">
            <v>0</v>
          </cell>
          <cell r="AJ25">
            <v>0</v>
          </cell>
        </row>
        <row r="26">
          <cell r="E26">
            <v>0</v>
          </cell>
          <cell r="AJ26">
            <v>0</v>
          </cell>
        </row>
        <row r="27">
          <cell r="E27">
            <v>10</v>
          </cell>
          <cell r="F27" t="str">
            <v>MH-02A</v>
          </cell>
          <cell r="G27">
            <v>518036.19</v>
          </cell>
          <cell r="H27">
            <v>2390017.9300000002</v>
          </cell>
          <cell r="I27" t="str">
            <v>Existing Road 1</v>
          </cell>
          <cell r="J27">
            <v>23.941999999980908</v>
          </cell>
          <cell r="K27">
            <v>-82.601999999955297</v>
          </cell>
          <cell r="L27">
            <v>86.001800957838668</v>
          </cell>
          <cell r="M27" t="str">
            <v>CP-5 401 203</v>
          </cell>
          <cell r="N27">
            <v>434.40089335086316</v>
          </cell>
          <cell r="O27">
            <v>520.40269430870183</v>
          </cell>
          <cell r="P27">
            <v>86.001800957838668</v>
          </cell>
          <cell r="Q27">
            <v>0</v>
          </cell>
          <cell r="R27">
            <v>11.73</v>
          </cell>
          <cell r="T27">
            <v>8.76</v>
          </cell>
          <cell r="V27">
            <v>11.73</v>
          </cell>
          <cell r="X27">
            <v>1600</v>
          </cell>
          <cell r="Y27">
            <v>8.67</v>
          </cell>
          <cell r="Z27">
            <v>8.76</v>
          </cell>
          <cell r="AA27">
            <v>11.49</v>
          </cell>
          <cell r="AB27">
            <v>11.73</v>
          </cell>
          <cell r="AI27">
            <v>0</v>
          </cell>
          <cell r="AJ27">
            <v>0</v>
          </cell>
        </row>
        <row r="28">
          <cell r="E28">
            <v>0</v>
          </cell>
          <cell r="AJ28">
            <v>0</v>
          </cell>
        </row>
        <row r="29">
          <cell r="E29">
            <v>11</v>
          </cell>
          <cell r="F29" t="str">
            <v>MH-02B</v>
          </cell>
          <cell r="G29">
            <v>518058.92</v>
          </cell>
          <cell r="H29">
            <v>2389939.15</v>
          </cell>
          <cell r="I29" t="str">
            <v>Existing Road 1</v>
          </cell>
          <cell r="J29">
            <v>22.729999999981374</v>
          </cell>
          <cell r="K29">
            <v>-78.78000000026077</v>
          </cell>
          <cell r="L29">
            <v>81.99354425831487</v>
          </cell>
          <cell r="M29" t="str">
            <v>CP-5 401 203</v>
          </cell>
          <cell r="N29">
            <v>520.40269430870183</v>
          </cell>
          <cell r="O29">
            <v>602.39623856701667</v>
          </cell>
          <cell r="P29">
            <v>81.993544258314841</v>
          </cell>
          <cell r="Q29">
            <v>0</v>
          </cell>
          <cell r="R29">
            <v>11.87</v>
          </cell>
          <cell r="T29">
            <v>8.84</v>
          </cell>
          <cell r="V29">
            <v>11.87</v>
          </cell>
          <cell r="X29">
            <v>1600</v>
          </cell>
          <cell r="Y29">
            <v>8.76</v>
          </cell>
          <cell r="Z29">
            <v>8.84</v>
          </cell>
          <cell r="AA29">
            <v>11.73</v>
          </cell>
          <cell r="AB29">
            <v>11.87</v>
          </cell>
          <cell r="AI29">
            <v>0</v>
          </cell>
          <cell r="AJ29">
            <v>0</v>
          </cell>
        </row>
        <row r="30">
          <cell r="E30">
            <v>0</v>
          </cell>
          <cell r="AJ30">
            <v>0</v>
          </cell>
        </row>
        <row r="31">
          <cell r="E31">
            <v>12</v>
          </cell>
          <cell r="F31" t="str">
            <v>MH-02C</v>
          </cell>
          <cell r="G31">
            <v>518081.65</v>
          </cell>
          <cell r="H31">
            <v>2389860.36</v>
          </cell>
          <cell r="I31" t="str">
            <v>Existing Road 1</v>
          </cell>
          <cell r="J31">
            <v>22.730000000039581</v>
          </cell>
          <cell r="K31">
            <v>-78.790000000037253</v>
          </cell>
          <cell r="L31">
            <v>82.003152378476699</v>
          </cell>
          <cell r="M31" t="str">
            <v>CP-5 401 203</v>
          </cell>
          <cell r="N31">
            <v>602.39623856701667</v>
          </cell>
          <cell r="O31">
            <v>684.39939094549334</v>
          </cell>
          <cell r="P31">
            <v>82.00315237847667</v>
          </cell>
          <cell r="Q31">
            <v>0</v>
          </cell>
          <cell r="R31">
            <v>12.08</v>
          </cell>
          <cell r="T31">
            <v>8.92</v>
          </cell>
          <cell r="V31">
            <v>12.08</v>
          </cell>
          <cell r="X31">
            <v>1600</v>
          </cell>
          <cell r="Y31">
            <v>8.84</v>
          </cell>
          <cell r="Z31">
            <v>8.92</v>
          </cell>
          <cell r="AA31">
            <v>11.87</v>
          </cell>
          <cell r="AB31">
            <v>12.08</v>
          </cell>
          <cell r="AI31">
            <v>0</v>
          </cell>
          <cell r="AJ31">
            <v>0</v>
          </cell>
        </row>
        <row r="32">
          <cell r="E32">
            <v>0</v>
          </cell>
          <cell r="AJ32">
            <v>0</v>
          </cell>
        </row>
        <row r="33">
          <cell r="E33">
            <v>13</v>
          </cell>
          <cell r="F33" t="str">
            <v>MH-02/1</v>
          </cell>
          <cell r="G33">
            <v>518100.73300000001</v>
          </cell>
          <cell r="H33">
            <v>2389779.409</v>
          </cell>
          <cell r="I33" t="str">
            <v>Road-MN23</v>
          </cell>
          <cell r="J33">
            <v>19.082999999984168</v>
          </cell>
          <cell r="K33">
            <v>-80.950999999884516</v>
          </cell>
          <cell r="L33">
            <v>83.169858061563986</v>
          </cell>
          <cell r="M33" t="str">
            <v>CP-5 401 204</v>
          </cell>
          <cell r="N33">
            <v>684.39939094549334</v>
          </cell>
          <cell r="O33">
            <v>767.56924900705735</v>
          </cell>
          <cell r="P33">
            <v>83.169858061564014</v>
          </cell>
          <cell r="Q33">
            <v>0</v>
          </cell>
          <cell r="R33">
            <v>12.52</v>
          </cell>
          <cell r="T33">
            <v>9.15</v>
          </cell>
          <cell r="V33">
            <v>12.51</v>
          </cell>
          <cell r="X33">
            <v>1600</v>
          </cell>
          <cell r="Y33">
            <v>8.92</v>
          </cell>
          <cell r="Z33">
            <v>9.01</v>
          </cell>
          <cell r="AA33">
            <v>12.08</v>
          </cell>
          <cell r="AB33">
            <v>12.51</v>
          </cell>
          <cell r="AI33">
            <v>0</v>
          </cell>
          <cell r="AJ33">
            <v>0</v>
          </cell>
        </row>
        <row r="34">
          <cell r="E34">
            <v>0</v>
          </cell>
          <cell r="AJ34">
            <v>0</v>
          </cell>
        </row>
        <row r="35">
          <cell r="E35">
            <v>14</v>
          </cell>
          <cell r="F35" t="str">
            <v>MH-02/2</v>
          </cell>
          <cell r="G35">
            <v>518101.48</v>
          </cell>
          <cell r="H35">
            <v>2389756.9900000002</v>
          </cell>
          <cell r="I35" t="str">
            <v>Road-MN23</v>
          </cell>
          <cell r="J35">
            <v>0.74699999997392297</v>
          </cell>
          <cell r="K35">
            <v>-22.418999999761581</v>
          </cell>
          <cell r="L35">
            <v>22.431441549514172</v>
          </cell>
          <cell r="M35" t="str">
            <v>CP-5 401 204</v>
          </cell>
          <cell r="N35">
            <v>767.56924900705735</v>
          </cell>
          <cell r="O35">
            <v>790.0006905565715</v>
          </cell>
          <cell r="P35">
            <v>22.431441549514147</v>
          </cell>
          <cell r="Q35">
            <v>0</v>
          </cell>
          <cell r="R35">
            <v>12.68</v>
          </cell>
          <cell r="T35">
            <v>9.23</v>
          </cell>
          <cell r="V35">
            <v>12.78</v>
          </cell>
          <cell r="X35">
            <v>1500</v>
          </cell>
          <cell r="Y35">
            <v>9.15</v>
          </cell>
          <cell r="Z35">
            <v>9.23</v>
          </cell>
          <cell r="AA35">
            <v>12.51</v>
          </cell>
          <cell r="AB35">
            <v>12.78</v>
          </cell>
          <cell r="AI35">
            <v>0</v>
          </cell>
          <cell r="AJ35">
            <v>0</v>
          </cell>
        </row>
        <row r="36">
          <cell r="E36">
            <v>0</v>
          </cell>
          <cell r="AJ36">
            <v>0</v>
          </cell>
        </row>
        <row r="37">
          <cell r="E37">
            <v>15</v>
          </cell>
          <cell r="F37" t="str">
            <v>Deleted</v>
          </cell>
          <cell r="AI37">
            <v>0</v>
          </cell>
          <cell r="AJ37">
            <v>0</v>
          </cell>
        </row>
        <row r="38">
          <cell r="E38">
            <v>0</v>
          </cell>
          <cell r="AJ38">
            <v>0</v>
          </cell>
        </row>
        <row r="39">
          <cell r="E39">
            <v>16</v>
          </cell>
          <cell r="F39" t="str">
            <v>MH-02/4</v>
          </cell>
          <cell r="G39">
            <v>518103.67</v>
          </cell>
          <cell r="H39">
            <v>2389706.86</v>
          </cell>
          <cell r="I39" t="str">
            <v>Road-MN23</v>
          </cell>
          <cell r="J39">
            <v>2.1900000000023283</v>
          </cell>
          <cell r="K39">
            <v>-50.130000000353903</v>
          </cell>
          <cell r="L39">
            <v>50.177813822799138</v>
          </cell>
          <cell r="M39" t="str">
            <v>CP-5 401 204</v>
          </cell>
          <cell r="N39">
            <v>790.0006905565715</v>
          </cell>
          <cell r="O39">
            <v>840.17850437937068</v>
          </cell>
          <cell r="P39">
            <v>50.17781382279918</v>
          </cell>
          <cell r="Q39">
            <v>0</v>
          </cell>
          <cell r="R39">
            <v>12.94</v>
          </cell>
          <cell r="T39">
            <v>9.43</v>
          </cell>
          <cell r="V39">
            <v>12.95</v>
          </cell>
          <cell r="X39">
            <v>1500</v>
          </cell>
          <cell r="Y39">
            <v>9.23</v>
          </cell>
          <cell r="Z39">
            <v>9.43</v>
          </cell>
          <cell r="AA39">
            <v>12.78</v>
          </cell>
          <cell r="AB39">
            <v>12.95</v>
          </cell>
          <cell r="AI39">
            <v>0</v>
          </cell>
          <cell r="AJ39">
            <v>0</v>
          </cell>
        </row>
        <row r="40">
          <cell r="E40">
            <v>0</v>
          </cell>
          <cell r="AJ40">
            <v>0</v>
          </cell>
        </row>
        <row r="41">
          <cell r="E41">
            <v>17</v>
          </cell>
          <cell r="F41" t="str">
            <v>MH-02/5</v>
          </cell>
          <cell r="G41">
            <v>518103.99</v>
          </cell>
          <cell r="H41">
            <v>2389681.16</v>
          </cell>
          <cell r="I41" t="str">
            <v>Road-MN23</v>
          </cell>
          <cell r="J41">
            <v>0.32000000000698492</v>
          </cell>
          <cell r="K41">
            <v>-25.699999999720603</v>
          </cell>
          <cell r="L41">
            <v>25.701992140408951</v>
          </cell>
          <cell r="M41" t="str">
            <v>CP-5 401 204</v>
          </cell>
          <cell r="N41">
            <v>840.17850437937068</v>
          </cell>
          <cell r="O41">
            <v>865.88049651977963</v>
          </cell>
          <cell r="P41">
            <v>25.701992140408947</v>
          </cell>
          <cell r="Q41">
            <v>0</v>
          </cell>
          <cell r="R41">
            <v>13.11</v>
          </cell>
          <cell r="T41">
            <v>9.5299999999999994</v>
          </cell>
          <cell r="V41">
            <v>13.21</v>
          </cell>
          <cell r="X41">
            <v>1500</v>
          </cell>
          <cell r="Y41">
            <v>9.43</v>
          </cell>
          <cell r="Z41">
            <v>9.5299999999999994</v>
          </cell>
          <cell r="AA41">
            <v>12.95</v>
          </cell>
          <cell r="AB41">
            <v>13.21</v>
          </cell>
          <cell r="AI41">
            <v>0</v>
          </cell>
          <cell r="AJ41">
            <v>0</v>
          </cell>
        </row>
        <row r="42">
          <cell r="E42">
            <v>0</v>
          </cell>
          <cell r="AJ42">
            <v>0</v>
          </cell>
        </row>
        <row r="43">
          <cell r="E43">
            <v>18</v>
          </cell>
          <cell r="F43" t="str">
            <v>MH-02/6</v>
          </cell>
          <cell r="G43">
            <v>518105.14</v>
          </cell>
          <cell r="H43">
            <v>2389650.13</v>
          </cell>
          <cell r="I43" t="str">
            <v>Road-MN23</v>
          </cell>
          <cell r="J43">
            <v>1.1500000000232831</v>
          </cell>
          <cell r="K43">
            <v>-31.03000000026077</v>
          </cell>
          <cell r="L43">
            <v>31.051302710453825</v>
          </cell>
          <cell r="M43" t="str">
            <v>CP-5 401 204</v>
          </cell>
          <cell r="N43">
            <v>865.88049651977963</v>
          </cell>
          <cell r="O43">
            <v>896.93179923023342</v>
          </cell>
          <cell r="P43">
            <v>31.051302710453797</v>
          </cell>
          <cell r="Q43">
            <v>2.8421709430404007E-14</v>
          </cell>
          <cell r="R43">
            <v>13.3</v>
          </cell>
          <cell r="T43">
            <v>9.66</v>
          </cell>
          <cell r="V43">
            <v>13.35</v>
          </cell>
          <cell r="X43">
            <v>1500</v>
          </cell>
          <cell r="Y43">
            <v>9.5299999999999994</v>
          </cell>
          <cell r="Z43">
            <v>9.66</v>
          </cell>
          <cell r="AA43">
            <v>13.21</v>
          </cell>
          <cell r="AB43">
            <v>13.35</v>
          </cell>
          <cell r="AI43">
            <v>0</v>
          </cell>
          <cell r="AJ43">
            <v>0</v>
          </cell>
        </row>
        <row r="44">
          <cell r="E44">
            <v>0</v>
          </cell>
          <cell r="AJ44">
            <v>0</v>
          </cell>
        </row>
        <row r="45">
          <cell r="E45">
            <v>19</v>
          </cell>
          <cell r="F45" t="str">
            <v>Deleted</v>
          </cell>
          <cell r="AI45">
            <v>0</v>
          </cell>
          <cell r="AJ45">
            <v>0</v>
          </cell>
        </row>
        <row r="46">
          <cell r="E46">
            <v>0</v>
          </cell>
          <cell r="AJ46">
            <v>0</v>
          </cell>
        </row>
        <row r="47">
          <cell r="E47">
            <v>20</v>
          </cell>
          <cell r="F47" t="str">
            <v>MH-02/8</v>
          </cell>
          <cell r="G47">
            <v>518116.34</v>
          </cell>
          <cell r="H47">
            <v>2389607.64</v>
          </cell>
          <cell r="I47" t="str">
            <v>Road-MN23</v>
          </cell>
          <cell r="J47">
            <v>11.200000000011642</v>
          </cell>
          <cell r="K47">
            <v>-42.489999999757856</v>
          </cell>
          <cell r="L47">
            <v>43.941325651141696</v>
          </cell>
          <cell r="M47" t="str">
            <v>CP-5 401 204</v>
          </cell>
          <cell r="N47">
            <v>896.93179923023342</v>
          </cell>
          <cell r="O47">
            <v>940.87312488137513</v>
          </cell>
          <cell r="P47">
            <v>43.94132565114171</v>
          </cell>
          <cell r="Q47">
            <v>0</v>
          </cell>
          <cell r="R47">
            <v>13.56</v>
          </cell>
          <cell r="T47">
            <v>9.83</v>
          </cell>
          <cell r="V47">
            <v>13.67</v>
          </cell>
          <cell r="X47">
            <v>1500</v>
          </cell>
          <cell r="Y47">
            <v>9.66</v>
          </cell>
          <cell r="Z47">
            <v>9.83</v>
          </cell>
          <cell r="AA47">
            <v>13.35</v>
          </cell>
          <cell r="AB47">
            <v>13.67</v>
          </cell>
          <cell r="AI47">
            <v>0</v>
          </cell>
          <cell r="AJ47">
            <v>0</v>
          </cell>
        </row>
        <row r="48">
          <cell r="E48">
            <v>0</v>
          </cell>
          <cell r="AJ48">
            <v>0</v>
          </cell>
        </row>
        <row r="49">
          <cell r="E49">
            <v>21</v>
          </cell>
          <cell r="F49" t="str">
            <v>MH-02/9</v>
          </cell>
          <cell r="G49">
            <v>518130.58899999998</v>
          </cell>
          <cell r="H49">
            <v>2389566.625</v>
          </cell>
          <cell r="I49" t="str">
            <v>Road-MN23</v>
          </cell>
          <cell r="J49">
            <v>14.248999999952503</v>
          </cell>
          <cell r="K49">
            <v>-41.015000000130385</v>
          </cell>
          <cell r="L49">
            <v>43.419629501060257</v>
          </cell>
          <cell r="M49" t="str">
            <v>CP-5 401 205</v>
          </cell>
          <cell r="N49">
            <v>940.87312488137513</v>
          </cell>
          <cell r="O49">
            <v>984.29275438243542</v>
          </cell>
          <cell r="P49">
            <v>43.419629501060285</v>
          </cell>
          <cell r="Q49">
            <v>0</v>
          </cell>
          <cell r="R49">
            <v>13.79</v>
          </cell>
          <cell r="T49">
            <v>10.210000000000001</v>
          </cell>
          <cell r="V49">
            <v>14.02</v>
          </cell>
          <cell r="X49">
            <v>1500</v>
          </cell>
          <cell r="Y49">
            <v>9.83</v>
          </cell>
          <cell r="Z49">
            <v>10.210000000000001</v>
          </cell>
          <cell r="AA49">
            <v>13.67</v>
          </cell>
          <cell r="AB49">
            <v>14.02</v>
          </cell>
          <cell r="AI49">
            <v>0</v>
          </cell>
          <cell r="AJ49">
            <v>0</v>
          </cell>
        </row>
        <row r="50">
          <cell r="E50">
            <v>0</v>
          </cell>
          <cell r="AJ50">
            <v>0</v>
          </cell>
        </row>
        <row r="51">
          <cell r="E51">
            <v>22</v>
          </cell>
          <cell r="F51" t="str">
            <v>MH-02/10</v>
          </cell>
          <cell r="G51">
            <v>518171.5</v>
          </cell>
          <cell r="H51">
            <v>2389487.6800000002</v>
          </cell>
          <cell r="I51" t="str">
            <v>Road-MN23</v>
          </cell>
          <cell r="J51">
            <v>40.911000000021886</v>
          </cell>
          <cell r="K51">
            <v>-78.944999999832362</v>
          </cell>
          <cell r="L51">
            <v>88.915819435999808</v>
          </cell>
          <cell r="M51" t="str">
            <v>CP-5 401 205</v>
          </cell>
          <cell r="N51">
            <v>984.29275438243542</v>
          </cell>
          <cell r="O51">
            <v>1073.2085738184353</v>
          </cell>
          <cell r="P51">
            <v>88.915819435999879</v>
          </cell>
          <cell r="Q51">
            <v>0</v>
          </cell>
          <cell r="R51">
            <v>14.71</v>
          </cell>
          <cell r="T51">
            <v>10.38</v>
          </cell>
          <cell r="V51">
            <v>14.27</v>
          </cell>
          <cell r="X51">
            <v>1500</v>
          </cell>
          <cell r="Y51">
            <v>10.210000000000001</v>
          </cell>
          <cell r="Z51">
            <v>10.38</v>
          </cell>
          <cell r="AA51">
            <v>14.02</v>
          </cell>
          <cell r="AB51">
            <v>14.27</v>
          </cell>
          <cell r="AI51">
            <v>0</v>
          </cell>
          <cell r="AJ51">
            <v>0</v>
          </cell>
        </row>
        <row r="52">
          <cell r="E52">
            <v>0</v>
          </cell>
          <cell r="AJ52">
            <v>0</v>
          </cell>
        </row>
        <row r="53">
          <cell r="E53">
            <v>23</v>
          </cell>
          <cell r="F53" t="str">
            <v>MH-02/11</v>
          </cell>
          <cell r="G53">
            <v>518210.67</v>
          </cell>
          <cell r="H53">
            <v>2389417.92</v>
          </cell>
          <cell r="I53" t="str">
            <v>Road-MN23</v>
          </cell>
          <cell r="J53">
            <v>39.169999999983702</v>
          </cell>
          <cell r="K53">
            <v>-69.760000000242144</v>
          </cell>
          <cell r="L53">
            <v>80.004665489160743</v>
          </cell>
          <cell r="M53" t="str">
            <v>CP-5 401 205</v>
          </cell>
          <cell r="N53">
            <v>1073.2085738184353</v>
          </cell>
          <cell r="O53">
            <v>1153.213239307596</v>
          </cell>
          <cell r="P53">
            <v>80.004665489160743</v>
          </cell>
          <cell r="Q53">
            <v>0</v>
          </cell>
          <cell r="R53">
            <v>14.41</v>
          </cell>
          <cell r="T53">
            <v>10.54</v>
          </cell>
          <cell r="V53">
            <v>14.61</v>
          </cell>
          <cell r="X53">
            <v>1500</v>
          </cell>
          <cell r="Y53">
            <v>10.38</v>
          </cell>
          <cell r="Z53">
            <v>10.54</v>
          </cell>
          <cell r="AA53">
            <v>14.27</v>
          </cell>
          <cell r="AB53">
            <v>14.61</v>
          </cell>
          <cell r="AI53">
            <v>0</v>
          </cell>
          <cell r="AJ53">
            <v>0</v>
          </cell>
        </row>
        <row r="54">
          <cell r="E54">
            <v>0</v>
          </cell>
          <cell r="AJ54">
            <v>0</v>
          </cell>
        </row>
        <row r="55">
          <cell r="E55">
            <v>24</v>
          </cell>
          <cell r="F55" t="str">
            <v>MH-02/12</v>
          </cell>
          <cell r="G55">
            <v>518227.77</v>
          </cell>
          <cell r="H55">
            <v>2389387.71</v>
          </cell>
          <cell r="I55" t="str">
            <v>Road-MN23</v>
          </cell>
          <cell r="J55">
            <v>17.100000000034925</v>
          </cell>
          <cell r="K55">
            <v>-30.209999999962747</v>
          </cell>
          <cell r="L55">
            <v>34.713889151158845</v>
          </cell>
          <cell r="M55" t="str">
            <v>CP-5 401 205</v>
          </cell>
          <cell r="N55">
            <v>1153.213239307596</v>
          </cell>
          <cell r="O55">
            <v>1187.9271284587549</v>
          </cell>
          <cell r="P55">
            <v>34.71388915115881</v>
          </cell>
          <cell r="Q55">
            <v>0</v>
          </cell>
          <cell r="R55">
            <v>14.52</v>
          </cell>
          <cell r="T55">
            <v>10.61</v>
          </cell>
          <cell r="V55">
            <v>14.7</v>
          </cell>
          <cell r="X55">
            <v>1500</v>
          </cell>
          <cell r="Y55">
            <v>10.54</v>
          </cell>
          <cell r="Z55">
            <v>10.61</v>
          </cell>
          <cell r="AA55">
            <v>14.61</v>
          </cell>
          <cell r="AB55">
            <v>14.7</v>
          </cell>
          <cell r="AI55">
            <v>0</v>
          </cell>
          <cell r="AJ55">
            <v>0</v>
          </cell>
        </row>
        <row r="56">
          <cell r="E56">
            <v>0</v>
          </cell>
          <cell r="AJ56">
            <v>0</v>
          </cell>
        </row>
        <row r="57">
          <cell r="E57">
            <v>25</v>
          </cell>
          <cell r="F57" t="str">
            <v>MH-02/13</v>
          </cell>
          <cell r="G57">
            <v>518244.89</v>
          </cell>
          <cell r="H57">
            <v>2389364.16</v>
          </cell>
          <cell r="I57" t="str">
            <v>Road-MN23</v>
          </cell>
          <cell r="J57">
            <v>17.119999999995343</v>
          </cell>
          <cell r="K57">
            <v>-23.549999999813735</v>
          </cell>
          <cell r="L57">
            <v>29.1152348434813</v>
          </cell>
          <cell r="M57" t="str">
            <v>CP-5 401 205</v>
          </cell>
          <cell r="N57">
            <v>1187.9271284587549</v>
          </cell>
          <cell r="O57">
            <v>1217.0423633022363</v>
          </cell>
          <cell r="P57">
            <v>29.115234843481403</v>
          </cell>
          <cell r="Q57">
            <v>-1.0302869668521453E-13</v>
          </cell>
          <cell r="R57">
            <v>14.6</v>
          </cell>
          <cell r="T57">
            <v>10.67</v>
          </cell>
          <cell r="V57">
            <v>14.66</v>
          </cell>
          <cell r="X57">
            <v>1500</v>
          </cell>
          <cell r="Y57">
            <v>10.61</v>
          </cell>
          <cell r="Z57">
            <v>10.67</v>
          </cell>
          <cell r="AA57">
            <v>14.7</v>
          </cell>
          <cell r="AB57">
            <v>14.66</v>
          </cell>
          <cell r="AI57">
            <v>0</v>
          </cell>
          <cell r="AJ57">
            <v>0</v>
          </cell>
        </row>
        <row r="58">
          <cell r="E58">
            <v>0</v>
          </cell>
          <cell r="AJ58">
            <v>0</v>
          </cell>
        </row>
        <row r="59">
          <cell r="E59">
            <v>26</v>
          </cell>
          <cell r="F59" t="str">
            <v>MH-02/14</v>
          </cell>
          <cell r="G59">
            <v>518268.49400000001</v>
          </cell>
          <cell r="H59">
            <v>2389336.37</v>
          </cell>
          <cell r="I59" t="str">
            <v>Road-MJ02</v>
          </cell>
          <cell r="J59">
            <v>23.603999999992084</v>
          </cell>
          <cell r="K59">
            <v>-27.790000000037253</v>
          </cell>
          <cell r="L59">
            <v>36.461389386605894</v>
          </cell>
          <cell r="M59" t="str">
            <v>CP-5 401 206</v>
          </cell>
          <cell r="N59">
            <v>1217.0423633022363</v>
          </cell>
          <cell r="O59">
            <v>1253.503752688842</v>
          </cell>
          <cell r="P59">
            <v>36.461389386605788</v>
          </cell>
          <cell r="R59">
            <v>14.68</v>
          </cell>
          <cell r="T59">
            <v>10.74</v>
          </cell>
          <cell r="V59">
            <v>14.69</v>
          </cell>
          <cell r="X59">
            <v>1500</v>
          </cell>
          <cell r="Y59">
            <v>10.67</v>
          </cell>
          <cell r="Z59">
            <v>10.74</v>
          </cell>
          <cell r="AA59">
            <v>14.66</v>
          </cell>
          <cell r="AB59">
            <v>14.69</v>
          </cell>
          <cell r="AI59">
            <v>0</v>
          </cell>
          <cell r="AJ59">
            <v>0</v>
          </cell>
        </row>
        <row r="60">
          <cell r="E60">
            <v>0</v>
          </cell>
          <cell r="AJ60">
            <v>0</v>
          </cell>
        </row>
        <row r="61">
          <cell r="E61">
            <v>27</v>
          </cell>
          <cell r="F61" t="str">
            <v>MH-02/15</v>
          </cell>
          <cell r="G61">
            <v>518283.87</v>
          </cell>
          <cell r="H61">
            <v>2389325.6800000002</v>
          </cell>
          <cell r="I61" t="str">
            <v>Road-MJ02</v>
          </cell>
          <cell r="J61">
            <v>15.37599999998929</v>
          </cell>
          <cell r="K61">
            <v>-10.689999999944121</v>
          </cell>
          <cell r="L61">
            <v>18.726918486458896</v>
          </cell>
          <cell r="M61" t="str">
            <v>CP-5 401 206</v>
          </cell>
          <cell r="N61">
            <v>1253.503752688842</v>
          </cell>
          <cell r="O61">
            <v>1272.230671175301</v>
          </cell>
          <cell r="P61">
            <v>18.726918486458999</v>
          </cell>
          <cell r="Q61">
            <v>-1.0302869668521453E-13</v>
          </cell>
          <cell r="R61">
            <v>14.73</v>
          </cell>
          <cell r="T61">
            <v>11.08</v>
          </cell>
          <cell r="V61">
            <v>14.67</v>
          </cell>
          <cell r="X61">
            <v>1200</v>
          </cell>
          <cell r="Y61">
            <v>11.04</v>
          </cell>
          <cell r="Z61">
            <v>11.08</v>
          </cell>
          <cell r="AA61">
            <v>14.69</v>
          </cell>
          <cell r="AB61">
            <v>14.67</v>
          </cell>
          <cell r="AI61">
            <v>0</v>
          </cell>
          <cell r="AJ61">
            <v>0</v>
          </cell>
        </row>
        <row r="62">
          <cell r="E62">
            <v>0</v>
          </cell>
          <cell r="AJ62">
            <v>0</v>
          </cell>
        </row>
        <row r="63">
          <cell r="E63">
            <v>28</v>
          </cell>
          <cell r="F63" t="str">
            <v>MH-02/16</v>
          </cell>
          <cell r="G63">
            <v>518300.54</v>
          </cell>
          <cell r="H63">
            <v>2389316.5</v>
          </cell>
          <cell r="I63" t="str">
            <v>Road-MJ02</v>
          </cell>
          <cell r="J63">
            <v>16.669999999983702</v>
          </cell>
          <cell r="K63">
            <v>-9.1800000001676381</v>
          </cell>
          <cell r="L63">
            <v>19.030535988314529</v>
          </cell>
          <cell r="M63" t="str">
            <v>CP-5 401 206</v>
          </cell>
          <cell r="N63">
            <v>1272.230671175301</v>
          </cell>
          <cell r="O63">
            <v>1291.2612071636156</v>
          </cell>
          <cell r="P63">
            <v>19.030535988314568</v>
          </cell>
          <cell r="Q63">
            <v>-3.907985046680551E-14</v>
          </cell>
          <cell r="R63">
            <v>14.68</v>
          </cell>
          <cell r="T63">
            <v>11.12</v>
          </cell>
          <cell r="V63">
            <v>14.74</v>
          </cell>
          <cell r="X63">
            <v>1200</v>
          </cell>
          <cell r="Y63">
            <v>11.08</v>
          </cell>
          <cell r="Z63">
            <v>11.12</v>
          </cell>
          <cell r="AA63">
            <v>14.67</v>
          </cell>
          <cell r="AB63">
            <v>14.74</v>
          </cell>
          <cell r="AI63">
            <v>0</v>
          </cell>
          <cell r="AJ63">
            <v>0</v>
          </cell>
        </row>
        <row r="64">
          <cell r="E64">
            <v>0</v>
          </cell>
          <cell r="AJ64">
            <v>0</v>
          </cell>
        </row>
        <row r="65">
          <cell r="E65">
            <v>29</v>
          </cell>
          <cell r="F65" t="str">
            <v>MH-02/17</v>
          </cell>
          <cell r="G65">
            <v>518321.84</v>
          </cell>
          <cell r="H65">
            <v>2389307.7999999998</v>
          </cell>
          <cell r="I65" t="str">
            <v>Road-MJ02</v>
          </cell>
          <cell r="J65">
            <v>21.300000000046566</v>
          </cell>
          <cell r="K65">
            <v>-8.7000000001862645</v>
          </cell>
          <cell r="L65">
            <v>23.008259386690352</v>
          </cell>
          <cell r="M65" t="str">
            <v>CP-5 401 206</v>
          </cell>
          <cell r="N65">
            <v>1291.2612071636156</v>
          </cell>
          <cell r="O65">
            <v>1314.2694665503059</v>
          </cell>
          <cell r="P65">
            <v>23.00825938669027</v>
          </cell>
          <cell r="Q65">
            <v>8.1712414612411521E-14</v>
          </cell>
          <cell r="R65">
            <v>14.6</v>
          </cell>
          <cell r="T65">
            <v>11.17</v>
          </cell>
          <cell r="V65">
            <v>14.85</v>
          </cell>
          <cell r="X65">
            <v>1200</v>
          </cell>
          <cell r="Y65">
            <v>11.12</v>
          </cell>
          <cell r="Z65">
            <v>11.17</v>
          </cell>
          <cell r="AA65">
            <v>14.74</v>
          </cell>
          <cell r="AB65">
            <v>14.85</v>
          </cell>
          <cell r="AI65">
            <v>0</v>
          </cell>
          <cell r="AJ65">
            <v>0</v>
          </cell>
        </row>
        <row r="66">
          <cell r="E66">
            <v>0</v>
          </cell>
          <cell r="AJ66">
            <v>0</v>
          </cell>
        </row>
        <row r="67">
          <cell r="E67">
            <v>30</v>
          </cell>
          <cell r="F67" t="str">
            <v>MH-02/18</v>
          </cell>
          <cell r="G67">
            <v>518344.06</v>
          </cell>
          <cell r="H67">
            <v>2389301.87</v>
          </cell>
          <cell r="I67" t="str">
            <v>Road-MJ02</v>
          </cell>
          <cell r="J67">
            <v>22.21999999997206</v>
          </cell>
          <cell r="K67">
            <v>-5.9299999997019768</v>
          </cell>
          <cell r="L67">
            <v>22.997680317702127</v>
          </cell>
          <cell r="M67" t="str">
            <v>CP-5 401 206</v>
          </cell>
          <cell r="N67">
            <v>1314.2694665503059</v>
          </cell>
          <cell r="O67">
            <v>1337.267146868008</v>
          </cell>
          <cell r="P67">
            <v>22.997680317702134</v>
          </cell>
          <cell r="R67">
            <v>14.61</v>
          </cell>
          <cell r="T67">
            <v>11.21</v>
          </cell>
          <cell r="V67">
            <v>14.86</v>
          </cell>
          <cell r="X67">
            <v>1200</v>
          </cell>
          <cell r="Y67">
            <v>11.17</v>
          </cell>
          <cell r="Z67">
            <v>11.21</v>
          </cell>
          <cell r="AA67">
            <v>14.85</v>
          </cell>
          <cell r="AB67">
            <v>14.86</v>
          </cell>
          <cell r="AI67">
            <v>0</v>
          </cell>
          <cell r="AJ67">
            <v>0</v>
          </cell>
        </row>
        <row r="68">
          <cell r="E68">
            <v>0</v>
          </cell>
          <cell r="AJ68">
            <v>0</v>
          </cell>
        </row>
        <row r="69">
          <cell r="E69">
            <v>31</v>
          </cell>
          <cell r="F69" t="str">
            <v>MH-02/19</v>
          </cell>
          <cell r="G69">
            <v>518366.85</v>
          </cell>
          <cell r="H69">
            <v>2389298.79</v>
          </cell>
          <cell r="I69" t="str">
            <v>Road-MJ02</v>
          </cell>
          <cell r="J69">
            <v>22.789999999979045</v>
          </cell>
          <cell r="K69">
            <v>-3.0800000000745058</v>
          </cell>
          <cell r="L69">
            <v>22.997184610284449</v>
          </cell>
          <cell r="M69" t="str">
            <v>CP-5 401 206</v>
          </cell>
          <cell r="N69">
            <v>1337.267146868008</v>
          </cell>
          <cell r="O69">
            <v>1360.2643314782924</v>
          </cell>
          <cell r="P69">
            <v>22.997184610284421</v>
          </cell>
          <cell r="Q69">
            <v>2.8421709430404007E-14</v>
          </cell>
          <cell r="R69">
            <v>14.85</v>
          </cell>
          <cell r="T69">
            <v>11.26</v>
          </cell>
          <cell r="V69">
            <v>14.88</v>
          </cell>
          <cell r="X69">
            <v>1200</v>
          </cell>
          <cell r="Y69">
            <v>11.21</v>
          </cell>
          <cell r="Z69">
            <v>11.26</v>
          </cell>
          <cell r="AA69">
            <v>14.86</v>
          </cell>
          <cell r="AB69">
            <v>14.88</v>
          </cell>
          <cell r="AI69">
            <v>0</v>
          </cell>
          <cell r="AJ69">
            <v>0</v>
          </cell>
        </row>
        <row r="70">
          <cell r="E70">
            <v>0</v>
          </cell>
          <cell r="AJ70">
            <v>0</v>
          </cell>
        </row>
        <row r="71">
          <cell r="E71">
            <v>32</v>
          </cell>
          <cell r="F71" t="str">
            <v>MH-02/20</v>
          </cell>
          <cell r="G71">
            <v>518390.14</v>
          </cell>
          <cell r="H71">
            <v>2389298.64</v>
          </cell>
          <cell r="I71" t="str">
            <v>Road-MJ02</v>
          </cell>
          <cell r="J71">
            <v>23.290000000037253</v>
          </cell>
          <cell r="K71">
            <v>-0.14999999990686774</v>
          </cell>
          <cell r="L71">
            <v>23.290483034958879</v>
          </cell>
          <cell r="M71" t="str">
            <v>CP-5 401 206</v>
          </cell>
          <cell r="N71">
            <v>1360.2643314782924</v>
          </cell>
          <cell r="O71">
            <v>1383.5548145132514</v>
          </cell>
          <cell r="P71">
            <v>23.290483034958925</v>
          </cell>
          <cell r="Q71">
            <v>-4.6185277824406512E-14</v>
          </cell>
          <cell r="R71">
            <v>14.92</v>
          </cell>
          <cell r="T71">
            <v>11.3</v>
          </cell>
          <cell r="V71">
            <v>14.8</v>
          </cell>
          <cell r="X71">
            <v>1200</v>
          </cell>
          <cell r="Y71">
            <v>11.26</v>
          </cell>
          <cell r="Z71">
            <v>11.3</v>
          </cell>
          <cell r="AA71">
            <v>14.88</v>
          </cell>
          <cell r="AB71">
            <v>14.8</v>
          </cell>
          <cell r="AI71">
            <v>0</v>
          </cell>
          <cell r="AJ71">
            <v>0</v>
          </cell>
        </row>
        <row r="72">
          <cell r="E72">
            <v>0</v>
          </cell>
          <cell r="AJ72">
            <v>0</v>
          </cell>
        </row>
        <row r="73">
          <cell r="E73">
            <v>33</v>
          </cell>
          <cell r="F73" t="str">
            <v>MH-02/21</v>
          </cell>
          <cell r="G73">
            <v>518412.48</v>
          </cell>
          <cell r="H73">
            <v>2389301.3199999998</v>
          </cell>
          <cell r="I73" t="str">
            <v>Road-MJ02</v>
          </cell>
          <cell r="J73">
            <v>22.339999999967404</v>
          </cell>
          <cell r="K73">
            <v>2.6799999997019768</v>
          </cell>
          <cell r="L73">
            <v>22.50017777700759</v>
          </cell>
          <cell r="M73" t="str">
            <v>CP-5 401 206</v>
          </cell>
          <cell r="N73">
            <v>1383.5548145132514</v>
          </cell>
          <cell r="O73">
            <v>1406.054992290259</v>
          </cell>
          <cell r="P73">
            <v>22.500177777007593</v>
          </cell>
          <cell r="Q73">
            <v>0</v>
          </cell>
          <cell r="R73">
            <v>14.94</v>
          </cell>
          <cell r="T73">
            <v>11.34</v>
          </cell>
          <cell r="V73">
            <v>14.83</v>
          </cell>
          <cell r="X73">
            <v>1200</v>
          </cell>
          <cell r="Y73">
            <v>11.3</v>
          </cell>
          <cell r="Z73">
            <v>11.34</v>
          </cell>
          <cell r="AA73">
            <v>14.8</v>
          </cell>
          <cell r="AB73">
            <v>14.83</v>
          </cell>
          <cell r="AI73">
            <v>0</v>
          </cell>
          <cell r="AJ73">
            <v>0</v>
          </cell>
        </row>
        <row r="74">
          <cell r="E74">
            <v>0</v>
          </cell>
          <cell r="AJ74">
            <v>0</v>
          </cell>
        </row>
        <row r="75">
          <cell r="E75">
            <v>34</v>
          </cell>
          <cell r="F75" t="str">
            <v>MH-02/22</v>
          </cell>
          <cell r="G75">
            <v>518478.88</v>
          </cell>
          <cell r="H75">
            <v>2389314.8199999998</v>
          </cell>
          <cell r="I75" t="str">
            <v>Road-MJ02</v>
          </cell>
          <cell r="J75">
            <v>66.400000000023283</v>
          </cell>
          <cell r="K75">
            <v>13.5</v>
          </cell>
          <cell r="L75">
            <v>67.758468105492852</v>
          </cell>
          <cell r="M75" t="str">
            <v>CP-5 401 206</v>
          </cell>
          <cell r="N75">
            <v>1406.054992290259</v>
          </cell>
          <cell r="O75">
            <v>1473.8134603957519</v>
          </cell>
          <cell r="P75">
            <v>67.758468105492966</v>
          </cell>
          <cell r="Q75">
            <v>-1.1368683772161603E-13</v>
          </cell>
          <cell r="R75">
            <v>14.74</v>
          </cell>
          <cell r="T75">
            <v>11.48</v>
          </cell>
          <cell r="V75">
            <v>14.8</v>
          </cell>
          <cell r="X75">
            <v>1200</v>
          </cell>
          <cell r="Y75">
            <v>11.34</v>
          </cell>
          <cell r="Z75">
            <v>11.48</v>
          </cell>
          <cell r="AA75">
            <v>14.83</v>
          </cell>
          <cell r="AB75">
            <v>14.8</v>
          </cell>
          <cell r="AI75">
            <v>0</v>
          </cell>
          <cell r="AJ75">
            <v>0</v>
          </cell>
        </row>
        <row r="76">
          <cell r="E76">
            <v>0</v>
          </cell>
          <cell r="AJ76">
            <v>0</v>
          </cell>
        </row>
        <row r="77">
          <cell r="E77">
            <v>35</v>
          </cell>
          <cell r="F77" t="str">
            <v>MH-02/23</v>
          </cell>
          <cell r="G77">
            <v>518520.89</v>
          </cell>
          <cell r="H77">
            <v>2389320.7000000002</v>
          </cell>
          <cell r="I77" t="str">
            <v>Road-MJ02</v>
          </cell>
          <cell r="J77">
            <v>42.010000000009313</v>
          </cell>
          <cell r="K77">
            <v>5.8800000003539026</v>
          </cell>
          <cell r="L77">
            <v>42.419506126367672</v>
          </cell>
          <cell r="M77" t="str">
            <v>CP-5 401 206</v>
          </cell>
          <cell r="N77">
            <v>1473.8134603957519</v>
          </cell>
          <cell r="O77">
            <v>1516.2329665221196</v>
          </cell>
          <cell r="P77">
            <v>42.419506126367651</v>
          </cell>
          <cell r="Q77">
            <v>0</v>
          </cell>
          <cell r="R77">
            <v>14.61</v>
          </cell>
          <cell r="T77">
            <v>11.57</v>
          </cell>
          <cell r="V77">
            <v>14.69</v>
          </cell>
          <cell r="X77">
            <v>1200</v>
          </cell>
          <cell r="Y77">
            <v>11.48</v>
          </cell>
          <cell r="Z77">
            <v>11.57</v>
          </cell>
          <cell r="AA77">
            <v>14.8</v>
          </cell>
          <cell r="AB77">
            <v>14.69</v>
          </cell>
          <cell r="AI77">
            <v>0</v>
          </cell>
          <cell r="AJ77">
            <v>0</v>
          </cell>
        </row>
        <row r="78">
          <cell r="E78">
            <v>0</v>
          </cell>
          <cell r="AJ78">
            <v>0</v>
          </cell>
        </row>
        <row r="79">
          <cell r="E79">
            <v>36</v>
          </cell>
          <cell r="F79" t="str">
            <v>MH-02/24</v>
          </cell>
          <cell r="G79">
            <v>518560.16499999998</v>
          </cell>
          <cell r="H79">
            <v>2389322.6</v>
          </cell>
          <cell r="I79" t="str">
            <v>Road-MJ02</v>
          </cell>
          <cell r="J79">
            <v>39.274999999965075</v>
          </cell>
          <cell r="K79">
            <v>1.8999999999068677</v>
          </cell>
          <cell r="L79">
            <v>39.320931130848145</v>
          </cell>
          <cell r="M79" t="str">
            <v>CP-5 401 207</v>
          </cell>
          <cell r="N79">
            <v>1516.2329665221196</v>
          </cell>
          <cell r="O79">
            <v>1555.5538976529676</v>
          </cell>
          <cell r="P79">
            <v>39.320931130848066</v>
          </cell>
          <cell r="Q79">
            <v>7.815970093361102E-14</v>
          </cell>
          <cell r="R79">
            <v>14.59</v>
          </cell>
          <cell r="T79">
            <v>11.65</v>
          </cell>
          <cell r="V79">
            <v>14.76</v>
          </cell>
          <cell r="X79">
            <v>1200</v>
          </cell>
          <cell r="Y79">
            <v>11.57</v>
          </cell>
          <cell r="Z79">
            <v>11.65</v>
          </cell>
          <cell r="AA79">
            <v>14.69</v>
          </cell>
          <cell r="AB79">
            <v>14.76</v>
          </cell>
          <cell r="AI79">
            <v>0</v>
          </cell>
          <cell r="AJ79">
            <v>0</v>
          </cell>
        </row>
        <row r="80">
          <cell r="E80">
            <v>0</v>
          </cell>
          <cell r="AJ80">
            <v>0</v>
          </cell>
        </row>
        <row r="81">
          <cell r="E81">
            <v>37</v>
          </cell>
          <cell r="F81" t="str">
            <v>MH-02/25</v>
          </cell>
          <cell r="G81">
            <v>518619.92</v>
          </cell>
          <cell r="H81">
            <v>2389323.7400000002</v>
          </cell>
          <cell r="I81" t="str">
            <v>Road-MJ02</v>
          </cell>
          <cell r="J81">
            <v>59.755000000004657</v>
          </cell>
          <cell r="K81">
            <v>1.1400000001303852</v>
          </cell>
          <cell r="L81">
            <v>59.765873414523554</v>
          </cell>
          <cell r="M81" t="str">
            <v>CP-5 401 207</v>
          </cell>
          <cell r="N81">
            <v>1555.5538976529676</v>
          </cell>
          <cell r="O81">
            <v>1615.3197710674913</v>
          </cell>
          <cell r="P81">
            <v>59.765873414523639</v>
          </cell>
          <cell r="Q81">
            <v>-8.5265128291212022E-14</v>
          </cell>
          <cell r="R81">
            <v>15.1</v>
          </cell>
          <cell r="T81">
            <v>11.77</v>
          </cell>
          <cell r="V81">
            <v>14.9</v>
          </cell>
          <cell r="X81">
            <v>1200</v>
          </cell>
          <cell r="Y81">
            <v>11.65</v>
          </cell>
          <cell r="Z81">
            <v>11.77</v>
          </cell>
          <cell r="AA81">
            <v>14.76</v>
          </cell>
          <cell r="AB81">
            <v>14.9</v>
          </cell>
          <cell r="AI81">
            <v>0</v>
          </cell>
          <cell r="AJ81">
            <v>0</v>
          </cell>
        </row>
        <row r="82">
          <cell r="E82">
            <v>0</v>
          </cell>
          <cell r="AJ82">
            <v>0</v>
          </cell>
        </row>
        <row r="83">
          <cell r="E83">
            <v>38</v>
          </cell>
          <cell r="F83" t="str">
            <v>MH-02/26</v>
          </cell>
          <cell r="G83">
            <v>518634.83</v>
          </cell>
          <cell r="H83">
            <v>2389324.11</v>
          </cell>
          <cell r="I83" t="str">
            <v>Road-MJ01</v>
          </cell>
          <cell r="J83">
            <v>14.910000000032596</v>
          </cell>
          <cell r="K83">
            <v>0.36999999964609742</v>
          </cell>
          <cell r="L83">
            <v>14.914590172066752</v>
          </cell>
          <cell r="M83" t="str">
            <v>CP-5 401 207</v>
          </cell>
          <cell r="N83">
            <v>1615.3197710674913</v>
          </cell>
          <cell r="O83">
            <v>1630.234361239558</v>
          </cell>
          <cell r="P83">
            <v>14.91459017206671</v>
          </cell>
          <cell r="Q83">
            <v>4.2632564145606011E-14</v>
          </cell>
          <cell r="R83">
            <v>15.44</v>
          </cell>
          <cell r="T83">
            <v>11.8</v>
          </cell>
          <cell r="V83">
            <v>15.07</v>
          </cell>
          <cell r="X83">
            <v>1200</v>
          </cell>
          <cell r="Y83">
            <v>11.77</v>
          </cell>
          <cell r="Z83">
            <v>11.8</v>
          </cell>
          <cell r="AA83">
            <v>14.9</v>
          </cell>
          <cell r="AB83">
            <v>15.07</v>
          </cell>
          <cell r="AI83">
            <v>0</v>
          </cell>
          <cell r="AJ83">
            <v>0</v>
          </cell>
        </row>
        <row r="84">
          <cell r="E84">
            <v>0</v>
          </cell>
          <cell r="AJ84">
            <v>0</v>
          </cell>
        </row>
        <row r="85">
          <cell r="E85">
            <v>39</v>
          </cell>
          <cell r="F85" t="str">
            <v>MH-02/27</v>
          </cell>
          <cell r="G85">
            <v>518620.38</v>
          </cell>
          <cell r="H85">
            <v>2389249.89</v>
          </cell>
          <cell r="I85" t="str">
            <v>Road-MJ01</v>
          </cell>
          <cell r="J85">
            <v>-14.450000000011642</v>
          </cell>
          <cell r="K85">
            <v>-74.21999999973923</v>
          </cell>
          <cell r="L85">
            <v>75.613562936563355</v>
          </cell>
          <cell r="M85" t="str">
            <v>CP-5 401 207</v>
          </cell>
          <cell r="N85">
            <v>1630.234361239558</v>
          </cell>
          <cell r="O85">
            <v>1705.8479241761213</v>
          </cell>
          <cell r="P85">
            <v>75.613562936563312</v>
          </cell>
          <cell r="Q85">
            <v>0</v>
          </cell>
          <cell r="R85">
            <v>15.2</v>
          </cell>
          <cell r="T85">
            <v>12.15</v>
          </cell>
          <cell r="V85">
            <v>15</v>
          </cell>
          <cell r="X85">
            <v>1000</v>
          </cell>
          <cell r="Y85">
            <v>12</v>
          </cell>
          <cell r="Z85">
            <v>12.15</v>
          </cell>
          <cell r="AA85">
            <v>15.07</v>
          </cell>
          <cell r="AB85">
            <v>15</v>
          </cell>
          <cell r="AI85">
            <v>0</v>
          </cell>
          <cell r="AJ85">
            <v>0</v>
          </cell>
        </row>
        <row r="86">
          <cell r="E86">
            <v>0</v>
          </cell>
          <cell r="AJ86">
            <v>0</v>
          </cell>
        </row>
        <row r="87">
          <cell r="E87">
            <v>40</v>
          </cell>
          <cell r="F87" t="str">
            <v>MH-02/28</v>
          </cell>
          <cell r="G87">
            <v>518616.34</v>
          </cell>
          <cell r="H87">
            <v>2389225.34</v>
          </cell>
          <cell r="I87" t="str">
            <v>Road-MJ01</v>
          </cell>
          <cell r="J87">
            <v>-4.0399999999790452</v>
          </cell>
          <cell r="K87">
            <v>-24.550000000279397</v>
          </cell>
          <cell r="L87">
            <v>24.880194935199945</v>
          </cell>
          <cell r="M87" t="str">
            <v>CP-5 401 207</v>
          </cell>
          <cell r="N87">
            <v>1705.8479241761213</v>
          </cell>
          <cell r="O87">
            <v>1730.7281191113213</v>
          </cell>
          <cell r="P87">
            <v>24.880194935200052</v>
          </cell>
          <cell r="Q87">
            <v>-1.0658141036401503E-13</v>
          </cell>
          <cell r="R87">
            <v>15.29</v>
          </cell>
          <cell r="T87">
            <v>12.2</v>
          </cell>
          <cell r="V87">
            <v>15.3</v>
          </cell>
          <cell r="X87">
            <v>1000</v>
          </cell>
          <cell r="Y87">
            <v>12.15</v>
          </cell>
          <cell r="Z87">
            <v>12.2</v>
          </cell>
          <cell r="AA87">
            <v>15</v>
          </cell>
          <cell r="AB87">
            <v>15.3</v>
          </cell>
          <cell r="AI87">
            <v>0</v>
          </cell>
          <cell r="AJ87">
            <v>0</v>
          </cell>
        </row>
        <row r="88">
          <cell r="E88">
            <v>0</v>
          </cell>
          <cell r="AJ88">
            <v>0</v>
          </cell>
        </row>
        <row r="89">
          <cell r="E89">
            <v>41</v>
          </cell>
          <cell r="F89" t="str">
            <v>MH-02/29</v>
          </cell>
          <cell r="G89">
            <v>518615.51</v>
          </cell>
          <cell r="H89">
            <v>2389199.87</v>
          </cell>
          <cell r="I89" t="str">
            <v>Road-MJ01</v>
          </cell>
          <cell r="J89">
            <v>-0.83000000001629815</v>
          </cell>
          <cell r="K89">
            <v>-25.46999999973923</v>
          </cell>
          <cell r="L89">
            <v>25.483520164740654</v>
          </cell>
          <cell r="M89" t="str">
            <v>CP-5 401 207</v>
          </cell>
          <cell r="N89">
            <v>1730.7281191113213</v>
          </cell>
          <cell r="O89">
            <v>1756.211639276062</v>
          </cell>
          <cell r="P89">
            <v>25.483520164740639</v>
          </cell>
          <cell r="Q89">
            <v>0</v>
          </cell>
          <cell r="R89">
            <v>15.69</v>
          </cell>
          <cell r="T89">
            <v>12.25</v>
          </cell>
          <cell r="V89">
            <v>15.7</v>
          </cell>
          <cell r="X89">
            <v>1000</v>
          </cell>
          <cell r="Y89">
            <v>12.2</v>
          </cell>
          <cell r="Z89">
            <v>12.25</v>
          </cell>
          <cell r="AA89">
            <v>15.3</v>
          </cell>
          <cell r="AB89">
            <v>15.7</v>
          </cell>
          <cell r="AI89">
            <v>0</v>
          </cell>
          <cell r="AJ89">
            <v>0</v>
          </cell>
        </row>
        <row r="90">
          <cell r="E90">
            <v>0</v>
          </cell>
          <cell r="AJ90">
            <v>0</v>
          </cell>
        </row>
        <row r="91">
          <cell r="E91">
            <v>42</v>
          </cell>
          <cell r="F91" t="str">
            <v>MH-02/30</v>
          </cell>
          <cell r="G91">
            <v>518617.33</v>
          </cell>
          <cell r="H91">
            <v>2389172.0099999998</v>
          </cell>
          <cell r="I91" t="str">
            <v>Road-MJ01</v>
          </cell>
          <cell r="J91">
            <v>1.8200000000069849</v>
          </cell>
          <cell r="K91">
            <v>-27.860000000335276</v>
          </cell>
          <cell r="L91">
            <v>27.91938394769317</v>
          </cell>
          <cell r="M91" t="str">
            <v>CP-5 401 207</v>
          </cell>
          <cell r="N91">
            <v>1756.211639276062</v>
          </cell>
          <cell r="O91">
            <v>1784.1310232237552</v>
          </cell>
          <cell r="P91">
            <v>27.919383947693177</v>
          </cell>
          <cell r="Q91">
            <v>0</v>
          </cell>
          <cell r="R91">
            <v>15.94</v>
          </cell>
          <cell r="T91">
            <v>12.3</v>
          </cell>
          <cell r="V91">
            <v>15.57</v>
          </cell>
          <cell r="X91">
            <v>1000</v>
          </cell>
          <cell r="Y91">
            <v>12.25</v>
          </cell>
          <cell r="Z91">
            <v>12.3</v>
          </cell>
          <cell r="AA91">
            <v>15.7</v>
          </cell>
          <cell r="AB91">
            <v>15.57</v>
          </cell>
          <cell r="AI91">
            <v>0</v>
          </cell>
          <cell r="AJ91">
            <v>0</v>
          </cell>
        </row>
        <row r="92">
          <cell r="E92">
            <v>0</v>
          </cell>
          <cell r="AJ92">
            <v>0</v>
          </cell>
        </row>
        <row r="93">
          <cell r="E93">
            <v>43</v>
          </cell>
          <cell r="F93" t="str">
            <v>MH-02/30A</v>
          </cell>
          <cell r="G93">
            <v>518621.40299999999</v>
          </cell>
          <cell r="H93">
            <v>2389121.1940000001</v>
          </cell>
          <cell r="I93" t="str">
            <v>Road-MJ01</v>
          </cell>
          <cell r="J93">
            <v>4.0729999999748543</v>
          </cell>
          <cell r="K93">
            <v>-50.815999999642372</v>
          </cell>
          <cell r="L93">
            <v>50.978968064913289</v>
          </cell>
          <cell r="M93" t="str">
            <v>CP-5 401 208</v>
          </cell>
          <cell r="N93">
            <v>1784.1310232237552</v>
          </cell>
          <cell r="O93">
            <v>1835.1099912886684</v>
          </cell>
          <cell r="P93">
            <v>50.978968064913261</v>
          </cell>
          <cell r="Q93">
            <v>0</v>
          </cell>
          <cell r="R93">
            <v>16.54</v>
          </cell>
          <cell r="T93">
            <v>12.41</v>
          </cell>
          <cell r="V93">
            <v>16.66</v>
          </cell>
          <cell r="X93">
            <v>1000</v>
          </cell>
          <cell r="Y93">
            <v>12.3</v>
          </cell>
          <cell r="Z93">
            <v>12.41</v>
          </cell>
          <cell r="AA93">
            <v>15.57</v>
          </cell>
          <cell r="AB93">
            <v>16.66</v>
          </cell>
          <cell r="AI93">
            <v>0</v>
          </cell>
          <cell r="AJ93">
            <v>0</v>
          </cell>
        </row>
        <row r="94">
          <cell r="E94">
            <v>0</v>
          </cell>
          <cell r="AJ94">
            <v>0</v>
          </cell>
        </row>
        <row r="95">
          <cell r="E95">
            <v>44</v>
          </cell>
          <cell r="F95" t="str">
            <v>MH-02/31</v>
          </cell>
          <cell r="G95">
            <v>518627.45</v>
          </cell>
          <cell r="H95">
            <v>2389094.73</v>
          </cell>
          <cell r="I95" t="str">
            <v>Road-MJ01</v>
          </cell>
          <cell r="J95">
            <v>6.0470000000204891</v>
          </cell>
          <cell r="K95">
            <v>-26.464000000152737</v>
          </cell>
          <cell r="L95">
            <v>27.146077156899334</v>
          </cell>
          <cell r="M95" t="str">
            <v>CP-5 401 208</v>
          </cell>
          <cell r="N95">
            <v>1835.1099912886684</v>
          </cell>
          <cell r="O95">
            <v>1862.2560684455677</v>
          </cell>
          <cell r="P95">
            <v>27.14607715689931</v>
          </cell>
          <cell r="Q95">
            <v>0</v>
          </cell>
          <cell r="R95">
            <v>17.04</v>
          </cell>
          <cell r="T95">
            <v>12.46</v>
          </cell>
          <cell r="V95">
            <v>16.89</v>
          </cell>
          <cell r="X95">
            <v>1000</v>
          </cell>
          <cell r="Y95">
            <v>12.41</v>
          </cell>
          <cell r="Z95">
            <v>12.46</v>
          </cell>
          <cell r="AA95">
            <v>16.66</v>
          </cell>
          <cell r="AB95">
            <v>16.89</v>
          </cell>
          <cell r="AI95">
            <v>0</v>
          </cell>
          <cell r="AJ95">
            <v>0</v>
          </cell>
        </row>
        <row r="96">
          <cell r="E96">
            <v>0</v>
          </cell>
          <cell r="AJ96">
            <v>0</v>
          </cell>
        </row>
        <row r="97">
          <cell r="E97">
            <v>45</v>
          </cell>
          <cell r="F97" t="str">
            <v>MH-02/32</v>
          </cell>
          <cell r="G97">
            <v>518649.69</v>
          </cell>
          <cell r="H97">
            <v>2389039.2000000002</v>
          </cell>
          <cell r="I97" t="str">
            <v>Road-MJ01</v>
          </cell>
          <cell r="J97">
            <v>22.239999999990687</v>
          </cell>
          <cell r="K97">
            <v>-55.529999999795109</v>
          </cell>
          <cell r="L97">
            <v>59.81804493609625</v>
          </cell>
          <cell r="M97" t="str">
            <v>CP-5 401 208</v>
          </cell>
          <cell r="N97">
            <v>1862.2560684455677</v>
          </cell>
          <cell r="O97">
            <v>1922.0741133816639</v>
          </cell>
          <cell r="P97">
            <v>59.818044936096157</v>
          </cell>
          <cell r="Q97">
            <v>9.2370555648813024E-14</v>
          </cell>
          <cell r="R97">
            <v>17.27</v>
          </cell>
          <cell r="T97">
            <v>13.24</v>
          </cell>
          <cell r="V97">
            <v>17.34</v>
          </cell>
          <cell r="X97">
            <v>1000</v>
          </cell>
          <cell r="Y97">
            <v>12.46</v>
          </cell>
          <cell r="Z97">
            <v>12.86</v>
          </cell>
          <cell r="AA97">
            <v>16.89</v>
          </cell>
          <cell r="AB97">
            <v>17.34</v>
          </cell>
          <cell r="AI97">
            <v>0</v>
          </cell>
          <cell r="AJ97">
            <v>0</v>
          </cell>
        </row>
        <row r="98">
          <cell r="E98">
            <v>0</v>
          </cell>
          <cell r="AJ98">
            <v>0</v>
          </cell>
        </row>
        <row r="99">
          <cell r="E99">
            <v>46</v>
          </cell>
          <cell r="F99" t="str">
            <v>MH-02/33</v>
          </cell>
          <cell r="G99">
            <v>518678</v>
          </cell>
          <cell r="H99">
            <v>2388948.7999999998</v>
          </cell>
          <cell r="I99" t="str">
            <v>Road-MJ01</v>
          </cell>
          <cell r="J99">
            <v>28.309999999997672</v>
          </cell>
          <cell r="K99">
            <v>-90.400000000372529</v>
          </cell>
          <cell r="L99">
            <v>94.729172381411743</v>
          </cell>
          <cell r="M99" t="str">
            <v>CP-5 401 208</v>
          </cell>
          <cell r="N99">
            <v>1922.0741133816639</v>
          </cell>
          <cell r="O99">
            <v>2016.8032857630756</v>
          </cell>
          <cell r="P99">
            <v>94.729172381411672</v>
          </cell>
          <cell r="Q99">
            <v>0</v>
          </cell>
          <cell r="R99">
            <v>17.399999999999999</v>
          </cell>
          <cell r="T99">
            <v>13.34</v>
          </cell>
          <cell r="V99">
            <v>17.399999999999999</v>
          </cell>
          <cell r="X99">
            <v>1000</v>
          </cell>
          <cell r="Y99">
            <v>13.24</v>
          </cell>
          <cell r="Z99">
            <v>13.34</v>
          </cell>
          <cell r="AA99">
            <v>17.34</v>
          </cell>
          <cell r="AB99">
            <v>17.399999999999999</v>
          </cell>
          <cell r="AI99">
            <v>0</v>
          </cell>
          <cell r="AJ99">
            <v>0</v>
          </cell>
        </row>
        <row r="100">
          <cell r="E100">
            <v>0</v>
          </cell>
          <cell r="AJ100">
            <v>0</v>
          </cell>
        </row>
        <row r="101">
          <cell r="E101">
            <v>47</v>
          </cell>
          <cell r="F101" t="str">
            <v>MH-02/34</v>
          </cell>
          <cell r="G101">
            <v>518685.57</v>
          </cell>
          <cell r="H101">
            <v>2388931.9900000002</v>
          </cell>
          <cell r="I101" t="str">
            <v>Existing Road 2</v>
          </cell>
          <cell r="J101">
            <v>7.5700000000069849</v>
          </cell>
          <cell r="K101">
            <v>-16.809999999590218</v>
          </cell>
          <cell r="L101">
            <v>18.435861791256976</v>
          </cell>
          <cell r="M101" t="str">
            <v>CP-5 401 208</v>
          </cell>
          <cell r="N101">
            <v>2016.8032857630756</v>
          </cell>
          <cell r="O101">
            <v>2035.2391475543325</v>
          </cell>
          <cell r="P101">
            <v>18.435861791256912</v>
          </cell>
          <cell r="Q101">
            <v>6.3948846218409017E-14</v>
          </cell>
          <cell r="R101">
            <v>17.399999999999999</v>
          </cell>
          <cell r="T101">
            <v>14.23</v>
          </cell>
          <cell r="V101">
            <v>17.510000000000002</v>
          </cell>
          <cell r="X101">
            <v>1000</v>
          </cell>
          <cell r="Y101">
            <v>13.34</v>
          </cell>
          <cell r="Z101">
            <v>13.43</v>
          </cell>
          <cell r="AA101">
            <v>17.399999999999999</v>
          </cell>
          <cell r="AB101">
            <v>17.510000000000002</v>
          </cell>
          <cell r="AI101">
            <v>0</v>
          </cell>
          <cell r="AJ101">
            <v>0</v>
          </cell>
        </row>
        <row r="102">
          <cell r="E102">
            <v>0</v>
          </cell>
          <cell r="AJ102">
            <v>0</v>
          </cell>
        </row>
        <row r="103">
          <cell r="E103">
            <v>48</v>
          </cell>
          <cell r="F103" t="str">
            <v>MH-02/35</v>
          </cell>
          <cell r="G103">
            <v>518699.62800000003</v>
          </cell>
          <cell r="H103">
            <v>2388881.4530000002</v>
          </cell>
          <cell r="I103" t="str">
            <v>Existing Road 2</v>
          </cell>
          <cell r="J103">
            <v>14.058000000019092</v>
          </cell>
          <cell r="K103">
            <v>-50.537000000011176</v>
          </cell>
          <cell r="L103">
            <v>52.455845556064261</v>
          </cell>
          <cell r="M103" t="str">
            <v>CP-5 401 209</v>
          </cell>
          <cell r="N103">
            <v>2035.2391475543325</v>
          </cell>
          <cell r="O103">
            <v>2087.6949931103968</v>
          </cell>
          <cell r="P103">
            <v>52.455845556064332</v>
          </cell>
          <cell r="Q103">
            <v>-7.1054273576010019E-14</v>
          </cell>
          <cell r="R103">
            <v>17.399999999999999</v>
          </cell>
          <cell r="T103">
            <v>14.33</v>
          </cell>
          <cell r="V103">
            <v>17.399999999999999</v>
          </cell>
          <cell r="X103">
            <v>1000</v>
          </cell>
          <cell r="Y103">
            <v>14.23</v>
          </cell>
          <cell r="Z103">
            <v>14.33</v>
          </cell>
          <cell r="AA103">
            <v>17.510000000000002</v>
          </cell>
          <cell r="AB103">
            <v>17.399999999999999</v>
          </cell>
          <cell r="AI103">
            <v>0</v>
          </cell>
          <cell r="AJ103">
            <v>0</v>
          </cell>
        </row>
        <row r="104">
          <cell r="E104">
            <v>0</v>
          </cell>
          <cell r="AJ104">
            <v>0</v>
          </cell>
        </row>
        <row r="105">
          <cell r="E105">
            <v>49</v>
          </cell>
          <cell r="F105" t="str">
            <v>MH-02/36</v>
          </cell>
          <cell r="G105">
            <v>518728.61</v>
          </cell>
          <cell r="H105">
            <v>2388785.91</v>
          </cell>
          <cell r="I105" t="str">
            <v>Existing Road 2</v>
          </cell>
          <cell r="J105">
            <v>28.981999999959953</v>
          </cell>
          <cell r="K105">
            <v>-95.54300000006333</v>
          </cell>
          <cell r="L105">
            <v>99.841981015050891</v>
          </cell>
          <cell r="M105" t="str">
            <v>CP-5 401 209</v>
          </cell>
          <cell r="N105">
            <v>2087.6949931103968</v>
          </cell>
          <cell r="O105">
            <v>2187.5369741254476</v>
          </cell>
          <cell r="P105">
            <v>99.841981015050806</v>
          </cell>
          <cell r="Q105">
            <v>0</v>
          </cell>
          <cell r="R105">
            <v>17.54</v>
          </cell>
          <cell r="T105">
            <v>14.54</v>
          </cell>
          <cell r="V105">
            <v>17.61</v>
          </cell>
          <cell r="X105">
            <v>1000</v>
          </cell>
          <cell r="Y105">
            <v>14.33</v>
          </cell>
          <cell r="Z105">
            <v>14.54</v>
          </cell>
          <cell r="AA105">
            <v>17.399999999999999</v>
          </cell>
          <cell r="AB105">
            <v>17.61</v>
          </cell>
          <cell r="AI105">
            <v>0</v>
          </cell>
          <cell r="AJ105">
            <v>0</v>
          </cell>
        </row>
        <row r="106">
          <cell r="E106">
            <v>0</v>
          </cell>
          <cell r="AJ106">
            <v>0</v>
          </cell>
        </row>
        <row r="107">
          <cell r="E107">
            <v>50</v>
          </cell>
          <cell r="F107" t="str">
            <v>MH-02/36A</v>
          </cell>
          <cell r="G107">
            <v>518744.09</v>
          </cell>
          <cell r="H107">
            <v>2388738.37</v>
          </cell>
          <cell r="I107" t="str">
            <v>Existing Road 2</v>
          </cell>
          <cell r="J107">
            <v>15.480000000039581</v>
          </cell>
          <cell r="K107">
            <v>-47.540000000037253</v>
          </cell>
          <cell r="L107">
            <v>49.996819898917245</v>
          </cell>
          <cell r="M107" t="str">
            <v>CP-5 401 209</v>
          </cell>
          <cell r="N107">
            <v>2187.5369741254476</v>
          </cell>
          <cell r="O107">
            <v>2237.5337940243649</v>
          </cell>
          <cell r="P107">
            <v>49.996819898917238</v>
          </cell>
          <cell r="Q107">
            <v>0</v>
          </cell>
          <cell r="R107">
            <v>17.649999999999999</v>
          </cell>
          <cell r="T107">
            <v>14.64</v>
          </cell>
          <cell r="V107">
            <v>17.649999999999999</v>
          </cell>
          <cell r="X107">
            <v>1000</v>
          </cell>
          <cell r="Y107">
            <v>14.54</v>
          </cell>
          <cell r="Z107">
            <v>14.64</v>
          </cell>
          <cell r="AA107">
            <v>17.61</v>
          </cell>
          <cell r="AB107">
            <v>17.649999999999999</v>
          </cell>
        </row>
        <row r="108">
          <cell r="E108">
            <v>0</v>
          </cell>
        </row>
        <row r="109">
          <cell r="E109">
            <v>51</v>
          </cell>
          <cell r="F109" t="str">
            <v>MH-02/37</v>
          </cell>
          <cell r="G109">
            <v>518766.19</v>
          </cell>
          <cell r="H109">
            <v>2388670.4900000002</v>
          </cell>
          <cell r="I109" t="str">
            <v>Existing Road 2</v>
          </cell>
          <cell r="J109">
            <v>37.580000000016298</v>
          </cell>
          <cell r="K109">
            <v>-115.41999999992549</v>
          </cell>
          <cell r="L109">
            <v>121.38382429295933</v>
          </cell>
          <cell r="M109" t="str">
            <v>CP-5 401 209</v>
          </cell>
          <cell r="N109">
            <v>2237.5337940243649</v>
          </cell>
          <cell r="O109">
            <v>2358.917618317324</v>
          </cell>
          <cell r="P109">
            <v>121.38382429295916</v>
          </cell>
          <cell r="Q109">
            <v>1.7053025658242404E-13</v>
          </cell>
          <cell r="R109">
            <v>17.63</v>
          </cell>
          <cell r="T109">
            <v>15.28</v>
          </cell>
          <cell r="V109">
            <v>17.739999999999998</v>
          </cell>
          <cell r="X109">
            <v>1000</v>
          </cell>
          <cell r="Y109">
            <v>14.64</v>
          </cell>
          <cell r="Z109">
            <v>14.78</v>
          </cell>
          <cell r="AA109">
            <v>17.649999999999999</v>
          </cell>
          <cell r="AB109">
            <v>17.739999999999998</v>
          </cell>
          <cell r="AI109">
            <v>0</v>
          </cell>
          <cell r="AJ109">
            <v>0</v>
          </cell>
        </row>
        <row r="110">
          <cell r="E110">
            <v>0</v>
          </cell>
          <cell r="AJ110">
            <v>0</v>
          </cell>
        </row>
        <row r="111">
          <cell r="E111">
            <v>52</v>
          </cell>
          <cell r="F111" t="str">
            <v>MH-02/38</v>
          </cell>
          <cell r="G111">
            <v>518773.72</v>
          </cell>
          <cell r="H111">
            <v>2388650.5499999998</v>
          </cell>
          <cell r="I111" t="str">
            <v>Existing Road 2</v>
          </cell>
          <cell r="J111">
            <v>7.529999999969732</v>
          </cell>
          <cell r="K111">
            <v>-19.940000000409782</v>
          </cell>
          <cell r="L111">
            <v>21.314420001864612</v>
          </cell>
          <cell r="M111" t="str">
            <v>CP-5 401 209</v>
          </cell>
          <cell r="N111">
            <v>2358.917618317324</v>
          </cell>
          <cell r="O111">
            <v>2380.2320383191886</v>
          </cell>
          <cell r="P111">
            <v>21.314420001864619</v>
          </cell>
          <cell r="Q111">
            <v>0</v>
          </cell>
          <cell r="R111">
            <v>17.829999999999998</v>
          </cell>
          <cell r="T111">
            <v>15.62</v>
          </cell>
          <cell r="V111">
            <v>17.8</v>
          </cell>
          <cell r="X111">
            <v>500</v>
          </cell>
          <cell r="Y111">
            <v>15.28</v>
          </cell>
          <cell r="Z111">
            <v>15.62</v>
          </cell>
          <cell r="AA111">
            <v>17.739999999999998</v>
          </cell>
          <cell r="AB111">
            <v>17.8</v>
          </cell>
          <cell r="AI111">
            <v>0</v>
          </cell>
          <cell r="AJ111" t="str">
            <v>L</v>
          </cell>
        </row>
        <row r="112">
          <cell r="E112">
            <v>0</v>
          </cell>
          <cell r="AJ112">
            <v>0</v>
          </cell>
        </row>
        <row r="113">
          <cell r="N113">
            <v>2380.2320383191886</v>
          </cell>
          <cell r="AJ113">
            <v>0</v>
          </cell>
        </row>
        <row r="114">
          <cell r="E114">
            <v>53</v>
          </cell>
          <cell r="F114" t="str">
            <v>MH-02/1</v>
          </cell>
          <cell r="G114">
            <v>518100.73300000001</v>
          </cell>
          <cell r="H114">
            <v>2389779.409</v>
          </cell>
          <cell r="I114" t="str">
            <v>Road-MN23</v>
          </cell>
          <cell r="M114" t="str">
            <v>CP-5 401 204</v>
          </cell>
          <cell r="R114">
            <v>12.52</v>
          </cell>
          <cell r="T114">
            <v>10.97</v>
          </cell>
          <cell r="V114">
            <v>12.41</v>
          </cell>
          <cell r="AI114">
            <v>0</v>
          </cell>
          <cell r="AJ114">
            <v>0</v>
          </cell>
        </row>
        <row r="115">
          <cell r="AJ115">
            <v>0</v>
          </cell>
        </row>
        <row r="116">
          <cell r="E116">
            <v>54</v>
          </cell>
          <cell r="F116" t="str">
            <v>CB-02/1/1A</v>
          </cell>
          <cell r="G116">
            <v>518095.93</v>
          </cell>
          <cell r="H116">
            <v>2389784.17</v>
          </cell>
          <cell r="I116" t="str">
            <v>Road-MN21</v>
          </cell>
          <cell r="J116">
            <v>-4.8030000000144355</v>
          </cell>
          <cell r="K116">
            <v>4.7609999999403954</v>
          </cell>
          <cell r="L116">
            <v>6.7628344648949605</v>
          </cell>
          <cell r="M116" t="str">
            <v>CP-5 401 227</v>
          </cell>
          <cell r="N116">
            <v>0</v>
          </cell>
          <cell r="O116">
            <v>6.7628344648949605</v>
          </cell>
          <cell r="P116">
            <v>6.7628344648949605</v>
          </cell>
          <cell r="Q116">
            <v>0</v>
          </cell>
          <cell r="R116">
            <v>12.48</v>
          </cell>
          <cell r="T116">
            <v>10.98</v>
          </cell>
          <cell r="V116">
            <v>12.44</v>
          </cell>
          <cell r="X116">
            <v>300</v>
          </cell>
          <cell r="Y116">
            <v>10.97</v>
          </cell>
          <cell r="Z116">
            <v>10.98</v>
          </cell>
          <cell r="AA116">
            <v>12.41</v>
          </cell>
          <cell r="AB116">
            <v>12.44</v>
          </cell>
          <cell r="AD116" t="str">
            <v>Single</v>
          </cell>
          <cell r="AI116" t="str">
            <v>S</v>
          </cell>
          <cell r="AJ116" t="str">
            <v>L</v>
          </cell>
        </row>
        <row r="117">
          <cell r="AJ117">
            <v>0</v>
          </cell>
        </row>
        <row r="118">
          <cell r="N118">
            <v>6.7628344648949605</v>
          </cell>
          <cell r="AJ118">
            <v>0</v>
          </cell>
        </row>
        <row r="119">
          <cell r="E119">
            <v>55</v>
          </cell>
          <cell r="F119" t="str">
            <v>MH-02/1</v>
          </cell>
          <cell r="G119">
            <v>518100.73300000001</v>
          </cell>
          <cell r="H119">
            <v>2389779.409</v>
          </cell>
          <cell r="I119" t="str">
            <v>Road-MN23</v>
          </cell>
          <cell r="M119" t="str">
            <v>CP-5 401 204</v>
          </cell>
          <cell r="R119">
            <v>12.52</v>
          </cell>
          <cell r="T119">
            <v>9.01</v>
          </cell>
          <cell r="V119">
            <v>12.51</v>
          </cell>
          <cell r="AI119">
            <v>0</v>
          </cell>
          <cell r="AJ119">
            <v>0</v>
          </cell>
        </row>
        <row r="120">
          <cell r="E120">
            <v>0</v>
          </cell>
          <cell r="AJ120">
            <v>0</v>
          </cell>
        </row>
        <row r="121">
          <cell r="E121">
            <v>56</v>
          </cell>
          <cell r="F121" t="str">
            <v>CB-02/1/20A</v>
          </cell>
          <cell r="G121">
            <v>518085.75</v>
          </cell>
          <cell r="H121">
            <v>2389780.0699999998</v>
          </cell>
          <cell r="I121" t="str">
            <v>Road-MN21</v>
          </cell>
          <cell r="J121">
            <v>-14.983000000007451</v>
          </cell>
          <cell r="K121">
            <v>0.6609999998472631</v>
          </cell>
          <cell r="L121">
            <v>14.997573470399182</v>
          </cell>
          <cell r="M121" t="str">
            <v>CP-5 401 227</v>
          </cell>
          <cell r="N121">
            <v>0</v>
          </cell>
          <cell r="O121">
            <v>14.997573470399182</v>
          </cell>
          <cell r="P121">
            <v>14.997573470399182</v>
          </cell>
          <cell r="Q121">
            <v>0</v>
          </cell>
          <cell r="R121">
            <v>12.44</v>
          </cell>
          <cell r="T121">
            <v>10.35</v>
          </cell>
          <cell r="V121">
            <v>12.45</v>
          </cell>
          <cell r="X121">
            <v>400</v>
          </cell>
          <cell r="Y121">
            <v>9.01</v>
          </cell>
          <cell r="Z121">
            <v>10.35</v>
          </cell>
          <cell r="AA121">
            <v>12.51</v>
          </cell>
          <cell r="AB121">
            <v>12.45</v>
          </cell>
          <cell r="AD121" t="str">
            <v>Single</v>
          </cell>
          <cell r="AI121" t="str">
            <v>S</v>
          </cell>
          <cell r="AJ121">
            <v>0</v>
          </cell>
        </row>
        <row r="122">
          <cell r="P122">
            <v>0</v>
          </cell>
          <cell r="Q122">
            <v>0</v>
          </cell>
          <cell r="AJ122">
            <v>0</v>
          </cell>
        </row>
        <row r="123">
          <cell r="E123">
            <v>57</v>
          </cell>
          <cell r="F123" t="str">
            <v>CB-02/1/20</v>
          </cell>
          <cell r="G123">
            <v>518040.79</v>
          </cell>
          <cell r="H123">
            <v>2389782.06</v>
          </cell>
          <cell r="I123" t="str">
            <v>Road-MN21</v>
          </cell>
          <cell r="J123">
            <v>-44.960000000020955</v>
          </cell>
          <cell r="K123">
            <v>1.9900000002235174</v>
          </cell>
          <cell r="L123">
            <v>45.004018709474977</v>
          </cell>
          <cell r="M123" t="str">
            <v>CP-5 401 227</v>
          </cell>
          <cell r="N123">
            <v>14.997573470399182</v>
          </cell>
          <cell r="O123">
            <v>60.001592179874159</v>
          </cell>
          <cell r="P123">
            <v>45.004018709474977</v>
          </cell>
          <cell r="Q123">
            <v>0</v>
          </cell>
          <cell r="R123">
            <v>12.28</v>
          </cell>
          <cell r="T123">
            <v>10.63</v>
          </cell>
          <cell r="V123">
            <v>12.364999999999998</v>
          </cell>
          <cell r="X123">
            <v>400</v>
          </cell>
          <cell r="Y123">
            <v>10.35</v>
          </cell>
          <cell r="Z123">
            <v>10.63</v>
          </cell>
          <cell r="AA123">
            <v>12.45</v>
          </cell>
          <cell r="AB123">
            <v>12.364999999999998</v>
          </cell>
          <cell r="AD123" t="str">
            <v>Double</v>
          </cell>
          <cell r="AI123">
            <v>0</v>
          </cell>
          <cell r="AJ123">
            <v>0</v>
          </cell>
        </row>
        <row r="124">
          <cell r="P124">
            <v>0</v>
          </cell>
          <cell r="Q124">
            <v>0</v>
          </cell>
          <cell r="AJ124">
            <v>0</v>
          </cell>
        </row>
        <row r="125">
          <cell r="E125">
            <v>58</v>
          </cell>
          <cell r="F125" t="str">
            <v>CB-02/1/21</v>
          </cell>
          <cell r="G125">
            <v>517990.8</v>
          </cell>
          <cell r="H125">
            <v>2389782.06</v>
          </cell>
          <cell r="I125" t="str">
            <v>Road-MN21</v>
          </cell>
          <cell r="J125">
            <v>-49.989999999990687</v>
          </cell>
          <cell r="K125">
            <v>0</v>
          </cell>
          <cell r="L125">
            <v>49.989999999990687</v>
          </cell>
          <cell r="M125" t="str">
            <v>CP-5 401 227</v>
          </cell>
          <cell r="N125">
            <v>60.001592179874159</v>
          </cell>
          <cell r="O125">
            <v>109.99159217986485</v>
          </cell>
          <cell r="P125">
            <v>49.989999999990694</v>
          </cell>
          <cell r="Q125">
            <v>0</v>
          </cell>
          <cell r="R125">
            <v>12.39</v>
          </cell>
          <cell r="T125">
            <v>10.88</v>
          </cell>
          <cell r="V125">
            <v>12.504999999999999</v>
          </cell>
          <cell r="X125">
            <v>300</v>
          </cell>
          <cell r="Y125">
            <v>10.63</v>
          </cell>
          <cell r="Z125">
            <v>10.78</v>
          </cell>
          <cell r="AA125">
            <v>12.364999999999998</v>
          </cell>
          <cell r="AB125">
            <v>12.504999999999999</v>
          </cell>
          <cell r="AD125" t="str">
            <v>Single</v>
          </cell>
          <cell r="AI125">
            <v>0</v>
          </cell>
          <cell r="AJ125">
            <v>0</v>
          </cell>
        </row>
        <row r="126">
          <cell r="P126">
            <v>0</v>
          </cell>
          <cell r="Q126">
            <v>0</v>
          </cell>
          <cell r="AJ126">
            <v>0</v>
          </cell>
        </row>
        <row r="127">
          <cell r="E127">
            <v>59</v>
          </cell>
          <cell r="F127" t="str">
            <v>CB-02/1/22</v>
          </cell>
          <cell r="G127">
            <v>517966.14</v>
          </cell>
          <cell r="H127">
            <v>2389779.7799999998</v>
          </cell>
          <cell r="I127" t="str">
            <v>Road-MN21</v>
          </cell>
          <cell r="J127">
            <v>-24.659999999974389</v>
          </cell>
          <cell r="K127">
            <v>-2.2800000002607703</v>
          </cell>
          <cell r="L127">
            <v>24.765177164719134</v>
          </cell>
          <cell r="M127" t="str">
            <v>CP-5 401 227</v>
          </cell>
          <cell r="N127">
            <v>109.99159217986485</v>
          </cell>
          <cell r="O127">
            <v>134.75676934458397</v>
          </cell>
          <cell r="P127">
            <v>24.76517716471912</v>
          </cell>
          <cell r="Q127">
            <v>0</v>
          </cell>
          <cell r="R127">
            <v>12.46</v>
          </cell>
          <cell r="T127">
            <v>10.96</v>
          </cell>
          <cell r="V127">
            <v>12.5</v>
          </cell>
          <cell r="X127">
            <v>300</v>
          </cell>
          <cell r="Y127">
            <v>10.88</v>
          </cell>
          <cell r="Z127">
            <v>10.96</v>
          </cell>
          <cell r="AA127">
            <v>12.504999999999999</v>
          </cell>
          <cell r="AB127">
            <v>12.5</v>
          </cell>
          <cell r="AD127" t="str">
            <v>Single</v>
          </cell>
          <cell r="AI127">
            <v>0</v>
          </cell>
          <cell r="AJ127" t="str">
            <v>L</v>
          </cell>
        </row>
        <row r="128">
          <cell r="P128">
            <v>0</v>
          </cell>
          <cell r="Q128">
            <v>0</v>
          </cell>
          <cell r="AJ128">
            <v>0</v>
          </cell>
        </row>
        <row r="129">
          <cell r="N129">
            <v>134.75676934458397</v>
          </cell>
          <cell r="AJ129">
            <v>0</v>
          </cell>
        </row>
        <row r="130">
          <cell r="E130">
            <v>60</v>
          </cell>
          <cell r="F130" t="str">
            <v>MH-02/1</v>
          </cell>
          <cell r="G130">
            <v>518100.73300000001</v>
          </cell>
          <cell r="H130">
            <v>2389779.409</v>
          </cell>
          <cell r="I130" t="str">
            <v>Road-MN23</v>
          </cell>
          <cell r="M130" t="str">
            <v>CP-5 401 204</v>
          </cell>
          <cell r="R130">
            <v>12.52</v>
          </cell>
          <cell r="T130">
            <v>9.9600000000000009</v>
          </cell>
          <cell r="V130">
            <v>12.51</v>
          </cell>
          <cell r="AI130">
            <v>0</v>
          </cell>
          <cell r="AJ130">
            <v>0</v>
          </cell>
        </row>
        <row r="131">
          <cell r="E131">
            <v>0</v>
          </cell>
          <cell r="AJ131">
            <v>0</v>
          </cell>
        </row>
        <row r="132">
          <cell r="E132">
            <v>61</v>
          </cell>
          <cell r="F132" t="str">
            <v>CB-02/1/1</v>
          </cell>
          <cell r="G132">
            <v>518131.72</v>
          </cell>
          <cell r="H132">
            <v>2389778.48</v>
          </cell>
          <cell r="I132" t="str">
            <v>Road-MN21</v>
          </cell>
          <cell r="J132">
            <v>30.98699999996461</v>
          </cell>
          <cell r="K132">
            <v>-0.92900000000372529</v>
          </cell>
          <cell r="L132">
            <v>31.00092272816752</v>
          </cell>
          <cell r="M132" t="str">
            <v>CP-5 401 227</v>
          </cell>
          <cell r="N132">
            <v>0</v>
          </cell>
          <cell r="O132">
            <v>31.00092272816752</v>
          </cell>
          <cell r="P132">
            <v>31.00092272816752</v>
          </cell>
          <cell r="Q132">
            <v>0</v>
          </cell>
          <cell r="R132">
            <v>12.65</v>
          </cell>
          <cell r="T132">
            <v>10.24</v>
          </cell>
          <cell r="V132">
            <v>12.65</v>
          </cell>
          <cell r="X132">
            <v>700</v>
          </cell>
          <cell r="Y132">
            <v>9.9600000000000009</v>
          </cell>
          <cell r="Z132">
            <v>10.24</v>
          </cell>
          <cell r="AA132">
            <v>12.51</v>
          </cell>
          <cell r="AB132">
            <v>12.65</v>
          </cell>
          <cell r="AD132" t="str">
            <v>Double</v>
          </cell>
          <cell r="AI132" t="str">
            <v>S</v>
          </cell>
          <cell r="AJ132">
            <v>0</v>
          </cell>
        </row>
        <row r="133">
          <cell r="E133">
            <v>0</v>
          </cell>
          <cell r="AJ133">
            <v>0</v>
          </cell>
        </row>
        <row r="134">
          <cell r="E134">
            <v>62</v>
          </cell>
          <cell r="F134" t="str">
            <v>CB-02/1/2</v>
          </cell>
          <cell r="G134">
            <v>518181.6</v>
          </cell>
          <cell r="H134">
            <v>2389781.9</v>
          </cell>
          <cell r="I134" t="str">
            <v>Road-MN21</v>
          </cell>
          <cell r="J134">
            <v>49.880000000004657</v>
          </cell>
          <cell r="K134">
            <v>3.4199999999254942</v>
          </cell>
          <cell r="L134">
            <v>49.997107916358068</v>
          </cell>
          <cell r="M134" t="str">
            <v>CP-5 401 227</v>
          </cell>
          <cell r="N134">
            <v>31.00092272816752</v>
          </cell>
          <cell r="O134">
            <v>80.998030644525585</v>
          </cell>
          <cell r="P134">
            <v>49.997107916358061</v>
          </cell>
          <cell r="Q134">
            <v>0</v>
          </cell>
          <cell r="R134">
            <v>12.88</v>
          </cell>
          <cell r="T134">
            <v>10.88</v>
          </cell>
          <cell r="V134">
            <v>12.92</v>
          </cell>
          <cell r="X134">
            <v>700</v>
          </cell>
          <cell r="Y134">
            <v>10.24</v>
          </cell>
          <cell r="Z134">
            <v>10.88</v>
          </cell>
          <cell r="AA134">
            <v>12.65</v>
          </cell>
          <cell r="AB134">
            <v>12.92</v>
          </cell>
          <cell r="AD134" t="str">
            <v>Single</v>
          </cell>
          <cell r="AI134">
            <v>0</v>
          </cell>
          <cell r="AJ134">
            <v>0</v>
          </cell>
        </row>
        <row r="135">
          <cell r="E135">
            <v>0</v>
          </cell>
          <cell r="AJ135">
            <v>0</v>
          </cell>
        </row>
        <row r="136">
          <cell r="E136">
            <v>63</v>
          </cell>
          <cell r="F136" t="str">
            <v>CB-02/1/3</v>
          </cell>
          <cell r="G136">
            <v>518226.44</v>
          </cell>
          <cell r="H136">
            <v>2389785.7200000002</v>
          </cell>
          <cell r="I136" t="str">
            <v>Road-MN21</v>
          </cell>
          <cell r="J136">
            <v>44.840000000025611</v>
          </cell>
          <cell r="K136">
            <v>3.8200000002980232</v>
          </cell>
          <cell r="L136">
            <v>45.002422157085874</v>
          </cell>
          <cell r="M136" t="str">
            <v>CP-5 401 227</v>
          </cell>
          <cell r="N136">
            <v>80.998030644525585</v>
          </cell>
          <cell r="O136">
            <v>126.00045280161146</v>
          </cell>
          <cell r="P136">
            <v>45.002422157085874</v>
          </cell>
          <cell r="Q136">
            <v>0</v>
          </cell>
          <cell r="R136">
            <v>13.07</v>
          </cell>
          <cell r="T136">
            <v>11.13</v>
          </cell>
          <cell r="V136">
            <v>13.37</v>
          </cell>
          <cell r="X136">
            <v>700</v>
          </cell>
          <cell r="Y136">
            <v>10.88</v>
          </cell>
          <cell r="Z136">
            <v>11.13</v>
          </cell>
          <cell r="AA136">
            <v>12.92</v>
          </cell>
          <cell r="AB136">
            <v>13.37</v>
          </cell>
          <cell r="AD136" t="str">
            <v>Single</v>
          </cell>
          <cell r="AI136">
            <v>0</v>
          </cell>
          <cell r="AJ136">
            <v>0</v>
          </cell>
        </row>
        <row r="137">
          <cell r="E137">
            <v>0</v>
          </cell>
          <cell r="AJ137">
            <v>0</v>
          </cell>
        </row>
        <row r="138">
          <cell r="E138">
            <v>64</v>
          </cell>
          <cell r="F138" t="str">
            <v>CB-02/1/4</v>
          </cell>
          <cell r="G138">
            <v>518271.28</v>
          </cell>
          <cell r="H138">
            <v>2389789.54</v>
          </cell>
          <cell r="I138" t="str">
            <v>Road-MN21</v>
          </cell>
          <cell r="J138">
            <v>44.840000000025611</v>
          </cell>
          <cell r="K138">
            <v>3.8199999998323619</v>
          </cell>
          <cell r="L138">
            <v>45.002422157046347</v>
          </cell>
          <cell r="M138" t="str">
            <v>CP-5 401 228</v>
          </cell>
          <cell r="N138">
            <v>126.00045280161146</v>
          </cell>
          <cell r="O138">
            <v>171.0028749586578</v>
          </cell>
          <cell r="P138">
            <v>45.00242215704634</v>
          </cell>
          <cell r="Q138">
            <v>0</v>
          </cell>
          <cell r="R138">
            <v>13.21</v>
          </cell>
          <cell r="T138">
            <v>11.31</v>
          </cell>
          <cell r="V138">
            <v>13.59</v>
          </cell>
          <cell r="X138">
            <v>700</v>
          </cell>
          <cell r="Y138">
            <v>11.13</v>
          </cell>
          <cell r="Z138">
            <v>11.31</v>
          </cell>
          <cell r="AA138">
            <v>13.37</v>
          </cell>
          <cell r="AB138">
            <v>13.59</v>
          </cell>
          <cell r="AD138" t="str">
            <v>Single</v>
          </cell>
          <cell r="AI138">
            <v>0</v>
          </cell>
          <cell r="AJ138">
            <v>0</v>
          </cell>
        </row>
        <row r="139">
          <cell r="E139">
            <v>0</v>
          </cell>
          <cell r="AJ139">
            <v>0</v>
          </cell>
        </row>
        <row r="140">
          <cell r="E140">
            <v>65</v>
          </cell>
          <cell r="F140" t="str">
            <v>CB-02/1/5</v>
          </cell>
          <cell r="G140">
            <v>518317.1</v>
          </cell>
          <cell r="H140">
            <v>2389793.64</v>
          </cell>
          <cell r="I140" t="str">
            <v>Road-MN21</v>
          </cell>
          <cell r="J140">
            <v>45.819999999948777</v>
          </cell>
          <cell r="K140">
            <v>4.1000000000931323</v>
          </cell>
          <cell r="L140">
            <v>46.00306946276595</v>
          </cell>
          <cell r="M140" t="str">
            <v>CP-5 401 228</v>
          </cell>
          <cell r="N140">
            <v>171.0028749586578</v>
          </cell>
          <cell r="O140">
            <v>217.00594442142375</v>
          </cell>
          <cell r="P140">
            <v>46.00306946276595</v>
          </cell>
          <cell r="Q140">
            <v>0</v>
          </cell>
          <cell r="R140">
            <v>13.34</v>
          </cell>
          <cell r="T140">
            <v>11.45</v>
          </cell>
          <cell r="V140">
            <v>13.49</v>
          </cell>
          <cell r="X140">
            <v>700</v>
          </cell>
          <cell r="Y140">
            <v>11.31</v>
          </cell>
          <cell r="Z140">
            <v>11.45</v>
          </cell>
          <cell r="AA140">
            <v>13.59</v>
          </cell>
          <cell r="AB140">
            <v>13.49</v>
          </cell>
          <cell r="AD140" t="str">
            <v>Single</v>
          </cell>
          <cell r="AI140">
            <v>0</v>
          </cell>
          <cell r="AJ140">
            <v>0</v>
          </cell>
        </row>
        <row r="141">
          <cell r="E141">
            <v>0</v>
          </cell>
          <cell r="AJ141">
            <v>0</v>
          </cell>
        </row>
        <row r="142">
          <cell r="E142">
            <v>66</v>
          </cell>
          <cell r="F142" t="str">
            <v>CB-02/1/6</v>
          </cell>
          <cell r="G142">
            <v>518350.85</v>
          </cell>
          <cell r="H142">
            <v>2389797.71</v>
          </cell>
          <cell r="I142" t="str">
            <v>Road-MN21</v>
          </cell>
          <cell r="J142">
            <v>33.75</v>
          </cell>
          <cell r="K142">
            <v>4.0699999998323619</v>
          </cell>
          <cell r="L142">
            <v>33.994520146615329</v>
          </cell>
          <cell r="M142" t="str">
            <v>CP-5 401 228</v>
          </cell>
          <cell r="N142">
            <v>217.00594442142375</v>
          </cell>
          <cell r="O142">
            <v>251.00046456803909</v>
          </cell>
          <cell r="P142">
            <v>33.994520146615343</v>
          </cell>
          <cell r="Q142">
            <v>0</v>
          </cell>
          <cell r="R142">
            <v>13.45</v>
          </cell>
          <cell r="T142">
            <v>11.55</v>
          </cell>
          <cell r="V142">
            <v>13.6</v>
          </cell>
          <cell r="X142">
            <v>700</v>
          </cell>
          <cell r="Y142">
            <v>11.45</v>
          </cell>
          <cell r="Z142">
            <v>11.55</v>
          </cell>
          <cell r="AA142">
            <v>13.49</v>
          </cell>
          <cell r="AB142">
            <v>13.6</v>
          </cell>
          <cell r="AD142" t="str">
            <v>Single</v>
          </cell>
          <cell r="AI142">
            <v>0</v>
          </cell>
          <cell r="AJ142">
            <v>0</v>
          </cell>
        </row>
        <row r="143">
          <cell r="E143">
            <v>0</v>
          </cell>
          <cell r="AJ143">
            <v>0</v>
          </cell>
        </row>
        <row r="144">
          <cell r="E144">
            <v>67</v>
          </cell>
          <cell r="F144" t="str">
            <v>CB-02/1/7</v>
          </cell>
          <cell r="G144">
            <v>518371.63</v>
          </cell>
          <cell r="H144">
            <v>2389800.77</v>
          </cell>
          <cell r="I144" t="str">
            <v>Road-MN21</v>
          </cell>
          <cell r="J144">
            <v>20.78000000002794</v>
          </cell>
          <cell r="K144">
            <v>3.0600000000558794</v>
          </cell>
          <cell r="L144">
            <v>21.004094838899942</v>
          </cell>
          <cell r="M144" t="str">
            <v>CP-5 401 228</v>
          </cell>
          <cell r="N144">
            <v>251.00046456803909</v>
          </cell>
          <cell r="O144">
            <v>272.00455940693905</v>
          </cell>
          <cell r="P144">
            <v>21.00409483889996</v>
          </cell>
          <cell r="Q144">
            <v>0</v>
          </cell>
          <cell r="R144">
            <v>13.51</v>
          </cell>
          <cell r="T144">
            <v>11.65</v>
          </cell>
          <cell r="V144">
            <v>13.67</v>
          </cell>
          <cell r="X144">
            <v>700</v>
          </cell>
          <cell r="Y144">
            <v>11.55</v>
          </cell>
          <cell r="Z144">
            <v>11.65</v>
          </cell>
          <cell r="AA144">
            <v>13.6</v>
          </cell>
          <cell r="AB144">
            <v>13.67</v>
          </cell>
          <cell r="AD144" t="str">
            <v>Double</v>
          </cell>
          <cell r="AI144">
            <v>0</v>
          </cell>
          <cell r="AJ144">
            <v>0</v>
          </cell>
        </row>
        <row r="145">
          <cell r="E145">
            <v>0</v>
          </cell>
          <cell r="AJ145">
            <v>0</v>
          </cell>
        </row>
        <row r="146">
          <cell r="E146">
            <v>68</v>
          </cell>
          <cell r="F146" t="str">
            <v>CB-02/1/8</v>
          </cell>
          <cell r="G146">
            <v>518410.19</v>
          </cell>
          <cell r="H146">
            <v>2389806.5699999998</v>
          </cell>
          <cell r="I146" t="str">
            <v>Road-MN21</v>
          </cell>
          <cell r="J146">
            <v>38.559999999997672</v>
          </cell>
          <cell r="K146">
            <v>5.7999999998137355</v>
          </cell>
          <cell r="L146">
            <v>38.993763603910558</v>
          </cell>
          <cell r="M146" t="str">
            <v>CP-5 401 228</v>
          </cell>
          <cell r="N146">
            <v>272.00455940693905</v>
          </cell>
          <cell r="O146">
            <v>310.99832301084962</v>
          </cell>
          <cell r="P146">
            <v>38.993763603910566</v>
          </cell>
          <cell r="Q146">
            <v>0</v>
          </cell>
          <cell r="R146">
            <v>13.63</v>
          </cell>
          <cell r="T146">
            <v>11.95</v>
          </cell>
          <cell r="V146">
            <v>13.86</v>
          </cell>
          <cell r="X146">
            <v>600</v>
          </cell>
          <cell r="Y146">
            <v>11.65</v>
          </cell>
          <cell r="Z146">
            <v>11.95</v>
          </cell>
          <cell r="AA146">
            <v>13.67</v>
          </cell>
          <cell r="AB146">
            <v>13.86</v>
          </cell>
          <cell r="AD146" t="str">
            <v>Double</v>
          </cell>
          <cell r="AI146">
            <v>0</v>
          </cell>
          <cell r="AJ146">
            <v>0</v>
          </cell>
        </row>
        <row r="147">
          <cell r="E147">
            <v>0</v>
          </cell>
          <cell r="AJ147">
            <v>0</v>
          </cell>
        </row>
        <row r="148">
          <cell r="E148">
            <v>69</v>
          </cell>
          <cell r="F148" t="str">
            <v>CB-02/1/9</v>
          </cell>
          <cell r="G148">
            <v>518439.86</v>
          </cell>
          <cell r="H148">
            <v>2389811.04</v>
          </cell>
          <cell r="I148" t="str">
            <v>Road-MN21</v>
          </cell>
          <cell r="J148">
            <v>29.669999999983702</v>
          </cell>
          <cell r="K148">
            <v>4.470000000204891</v>
          </cell>
          <cell r="L148">
            <v>30.004829611261993</v>
          </cell>
          <cell r="M148" t="str">
            <v>CP-5 401 228</v>
          </cell>
          <cell r="N148">
            <v>310.99832301084962</v>
          </cell>
          <cell r="O148">
            <v>341.0031526221116</v>
          </cell>
          <cell r="P148">
            <v>30.004829611261982</v>
          </cell>
          <cell r="Q148">
            <v>0</v>
          </cell>
          <cell r="R148">
            <v>13.72</v>
          </cell>
          <cell r="T148">
            <v>12.02</v>
          </cell>
          <cell r="V148">
            <v>13.86</v>
          </cell>
          <cell r="X148">
            <v>600</v>
          </cell>
          <cell r="Y148">
            <v>11.95</v>
          </cell>
          <cell r="Z148">
            <v>12.02</v>
          </cell>
          <cell r="AA148">
            <v>13.86</v>
          </cell>
          <cell r="AB148">
            <v>13.86</v>
          </cell>
          <cell r="AD148" t="str">
            <v>Single</v>
          </cell>
          <cell r="AI148">
            <v>0</v>
          </cell>
          <cell r="AJ148">
            <v>0</v>
          </cell>
        </row>
        <row r="149">
          <cell r="E149">
            <v>0</v>
          </cell>
          <cell r="AJ149">
            <v>0</v>
          </cell>
        </row>
        <row r="150">
          <cell r="E150">
            <v>70</v>
          </cell>
          <cell r="F150" t="str">
            <v>CB-02/1/10</v>
          </cell>
          <cell r="G150">
            <v>518484.36</v>
          </cell>
          <cell r="H150">
            <v>2389817.7400000002</v>
          </cell>
          <cell r="I150" t="str">
            <v>Road-MN21</v>
          </cell>
          <cell r="J150">
            <v>44.5</v>
          </cell>
          <cell r="K150">
            <v>6.7000000001862645</v>
          </cell>
          <cell r="L150">
            <v>45.00155552869807</v>
          </cell>
          <cell r="M150" t="str">
            <v>CP-5 401 228</v>
          </cell>
          <cell r="N150">
            <v>341.0031526221116</v>
          </cell>
          <cell r="O150">
            <v>386.00470815080968</v>
          </cell>
          <cell r="P150">
            <v>45.001555528698077</v>
          </cell>
          <cell r="Q150">
            <v>0</v>
          </cell>
          <cell r="R150">
            <v>13.85</v>
          </cell>
          <cell r="T150">
            <v>12.15</v>
          </cell>
          <cell r="V150">
            <v>13.31</v>
          </cell>
          <cell r="X150">
            <v>600</v>
          </cell>
          <cell r="Y150">
            <v>12.02</v>
          </cell>
          <cell r="Z150">
            <v>12.15</v>
          </cell>
          <cell r="AA150">
            <v>13.86</v>
          </cell>
          <cell r="AB150">
            <v>13.31</v>
          </cell>
          <cell r="AD150" t="str">
            <v>Single</v>
          </cell>
          <cell r="AI150">
            <v>0</v>
          </cell>
          <cell r="AJ150">
            <v>0</v>
          </cell>
        </row>
        <row r="151">
          <cell r="E151">
            <v>0</v>
          </cell>
          <cell r="AJ151">
            <v>0</v>
          </cell>
        </row>
        <row r="152">
          <cell r="E152">
            <v>71</v>
          </cell>
          <cell r="F152" t="str">
            <v>CB-02/1/11</v>
          </cell>
          <cell r="G152">
            <v>518500.17</v>
          </cell>
          <cell r="H152">
            <v>2389820.17</v>
          </cell>
          <cell r="I152" t="str">
            <v>Road-MN21</v>
          </cell>
          <cell r="J152">
            <v>15.809999999997672</v>
          </cell>
          <cell r="K152">
            <v>2.4299999997019768</v>
          </cell>
          <cell r="L152">
            <v>15.995655660162168</v>
          </cell>
          <cell r="M152" t="str">
            <v>CP-5 401 228</v>
          </cell>
          <cell r="N152">
            <v>386.00470815080968</v>
          </cell>
          <cell r="O152">
            <v>402.00036381097186</v>
          </cell>
          <cell r="P152">
            <v>15.995655660162186</v>
          </cell>
          <cell r="Q152">
            <v>-1.7763568394002505E-14</v>
          </cell>
          <cell r="R152">
            <v>13.9</v>
          </cell>
          <cell r="T152">
            <v>12.3</v>
          </cell>
          <cell r="V152">
            <v>13.2</v>
          </cell>
          <cell r="X152">
            <v>500</v>
          </cell>
          <cell r="Y152">
            <v>12.15</v>
          </cell>
          <cell r="Z152">
            <v>12.3</v>
          </cell>
          <cell r="AA152">
            <v>13.31</v>
          </cell>
          <cell r="AB152">
            <v>13.2</v>
          </cell>
          <cell r="AD152" t="str">
            <v>Single</v>
          </cell>
          <cell r="AI152">
            <v>0</v>
          </cell>
          <cell r="AJ152">
            <v>0</v>
          </cell>
        </row>
        <row r="153">
          <cell r="E153">
            <v>0</v>
          </cell>
          <cell r="AJ153">
            <v>0</v>
          </cell>
        </row>
        <row r="154">
          <cell r="E154">
            <v>72</v>
          </cell>
          <cell r="F154" t="str">
            <v>CB-02/1/12</v>
          </cell>
          <cell r="G154">
            <v>518527.83</v>
          </cell>
          <cell r="H154">
            <v>2389824.5299999998</v>
          </cell>
          <cell r="I154" t="str">
            <v>Road-MN21</v>
          </cell>
          <cell r="J154">
            <v>27.660000000032596</v>
          </cell>
          <cell r="K154">
            <v>4.3599999998696148</v>
          </cell>
          <cell r="L154">
            <v>28.00152138725084</v>
          </cell>
          <cell r="M154" t="str">
            <v>CP-5 401 229</v>
          </cell>
          <cell r="N154">
            <v>402.00036381097186</v>
          </cell>
          <cell r="O154">
            <v>430.00188519822268</v>
          </cell>
          <cell r="P154">
            <v>28.001521387250818</v>
          </cell>
          <cell r="Q154">
            <v>0</v>
          </cell>
          <cell r="R154">
            <v>13.98</v>
          </cell>
          <cell r="T154">
            <v>12.43</v>
          </cell>
          <cell r="V154">
            <v>14.22</v>
          </cell>
          <cell r="X154">
            <v>500</v>
          </cell>
          <cell r="Y154">
            <v>12.3</v>
          </cell>
          <cell r="Z154">
            <v>12.43</v>
          </cell>
          <cell r="AA154">
            <v>13.2</v>
          </cell>
          <cell r="AB154">
            <v>14.22</v>
          </cell>
          <cell r="AD154" t="str">
            <v>Single</v>
          </cell>
          <cell r="AI154">
            <v>0</v>
          </cell>
          <cell r="AJ154">
            <v>0</v>
          </cell>
        </row>
        <row r="155">
          <cell r="E155">
            <v>0</v>
          </cell>
          <cell r="AJ155">
            <v>0</v>
          </cell>
        </row>
        <row r="156">
          <cell r="E156">
            <v>73</v>
          </cell>
          <cell r="F156" t="str">
            <v>CB-02/1/13</v>
          </cell>
          <cell r="G156">
            <v>518572.27</v>
          </cell>
          <cell r="H156">
            <v>2389831.59</v>
          </cell>
          <cell r="I156" t="str">
            <v>Road-MN21</v>
          </cell>
          <cell r="J156">
            <v>44.440000000002328</v>
          </cell>
          <cell r="K156">
            <v>7.0600000000558794</v>
          </cell>
          <cell r="L156">
            <v>44.997302141361722</v>
          </cell>
          <cell r="M156" t="str">
            <v>CP-5 401 229</v>
          </cell>
          <cell r="N156">
            <v>430.00188519822268</v>
          </cell>
          <cell r="O156">
            <v>474.99918733958441</v>
          </cell>
          <cell r="P156">
            <v>44.997302141361729</v>
          </cell>
          <cell r="Q156">
            <v>0</v>
          </cell>
          <cell r="R156">
            <v>14.12</v>
          </cell>
          <cell r="T156">
            <v>12.62</v>
          </cell>
          <cell r="V156">
            <v>14.23</v>
          </cell>
          <cell r="X156">
            <v>400</v>
          </cell>
          <cell r="Y156">
            <v>12.43</v>
          </cell>
          <cell r="Z156">
            <v>12.62</v>
          </cell>
          <cell r="AA156">
            <v>14.22</v>
          </cell>
          <cell r="AB156">
            <v>14.23</v>
          </cell>
          <cell r="AD156" t="str">
            <v>Single</v>
          </cell>
          <cell r="AI156">
            <v>0</v>
          </cell>
          <cell r="AJ156">
            <v>0</v>
          </cell>
        </row>
        <row r="157">
          <cell r="E157">
            <v>0</v>
          </cell>
          <cell r="AJ157">
            <v>0</v>
          </cell>
        </row>
        <row r="158">
          <cell r="E158">
            <v>74</v>
          </cell>
          <cell r="F158" t="str">
            <v>CB-02/1/14</v>
          </cell>
          <cell r="G158">
            <v>518616.71</v>
          </cell>
          <cell r="H158">
            <v>2389838.65</v>
          </cell>
          <cell r="I158" t="str">
            <v>Road-MN21</v>
          </cell>
          <cell r="J158">
            <v>44.440000000002328</v>
          </cell>
          <cell r="K158">
            <v>7.0600000000558794</v>
          </cell>
          <cell r="L158">
            <v>44.997302141361722</v>
          </cell>
          <cell r="M158" t="str">
            <v>CP-5 401 229</v>
          </cell>
          <cell r="N158">
            <v>474.99918733958441</v>
          </cell>
          <cell r="O158">
            <v>519.99648948094614</v>
          </cell>
          <cell r="P158">
            <v>44.997302141361729</v>
          </cell>
          <cell r="Q158">
            <v>0</v>
          </cell>
          <cell r="R158">
            <v>14.26</v>
          </cell>
          <cell r="T158">
            <v>12.71</v>
          </cell>
          <cell r="V158">
            <v>14.29</v>
          </cell>
          <cell r="X158">
            <v>400</v>
          </cell>
          <cell r="Y158">
            <v>12.62</v>
          </cell>
          <cell r="Z158">
            <v>12.71</v>
          </cell>
          <cell r="AA158">
            <v>14.23</v>
          </cell>
          <cell r="AB158">
            <v>14.29</v>
          </cell>
          <cell r="AD158" t="str">
            <v>Single</v>
          </cell>
          <cell r="AI158">
            <v>0</v>
          </cell>
          <cell r="AJ158">
            <v>0</v>
          </cell>
        </row>
        <row r="159">
          <cell r="E159">
            <v>0</v>
          </cell>
          <cell r="AJ159">
            <v>0</v>
          </cell>
        </row>
        <row r="160">
          <cell r="E160">
            <v>75</v>
          </cell>
          <cell r="F160" t="str">
            <v>CB-02/1/15</v>
          </cell>
          <cell r="G160">
            <v>518661.16</v>
          </cell>
          <cell r="H160">
            <v>2389845.71</v>
          </cell>
          <cell r="I160" t="str">
            <v>Road-MN21</v>
          </cell>
          <cell r="J160">
            <v>44.449999999953434</v>
          </cell>
          <cell r="K160">
            <v>7.0600000000558794</v>
          </cell>
          <cell r="L160">
            <v>45.007178316315823</v>
          </cell>
          <cell r="M160" t="str">
            <v>CP-5 401 229</v>
          </cell>
          <cell r="N160">
            <v>519.99648948094614</v>
          </cell>
          <cell r="O160">
            <v>565.00366779726198</v>
          </cell>
          <cell r="P160">
            <v>45.007178316315844</v>
          </cell>
          <cell r="Q160">
            <v>0</v>
          </cell>
          <cell r="R160">
            <v>14.39</v>
          </cell>
          <cell r="T160">
            <v>12.9</v>
          </cell>
          <cell r="V160">
            <v>14.38</v>
          </cell>
          <cell r="X160">
            <v>300</v>
          </cell>
          <cell r="Y160">
            <v>12.71</v>
          </cell>
          <cell r="Z160">
            <v>12.9</v>
          </cell>
          <cell r="AA160">
            <v>14.29</v>
          </cell>
          <cell r="AB160">
            <v>14.38</v>
          </cell>
          <cell r="AD160" t="str">
            <v>Single</v>
          </cell>
          <cell r="AI160">
            <v>0</v>
          </cell>
          <cell r="AJ160">
            <v>0</v>
          </cell>
        </row>
        <row r="161">
          <cell r="E161">
            <v>0</v>
          </cell>
          <cell r="AJ161">
            <v>0</v>
          </cell>
        </row>
        <row r="162">
          <cell r="E162">
            <v>76</v>
          </cell>
          <cell r="F162" t="str">
            <v>CB-02/1/16</v>
          </cell>
          <cell r="G162">
            <v>518706.59</v>
          </cell>
          <cell r="H162">
            <v>2389852.92</v>
          </cell>
          <cell r="I162" t="str">
            <v>Road-MN21</v>
          </cell>
          <cell r="J162">
            <v>45.430000000051223</v>
          </cell>
          <cell r="K162">
            <v>7.2099999999627471</v>
          </cell>
          <cell r="L162">
            <v>45.998576064962236</v>
          </cell>
          <cell r="M162" t="str">
            <v>CP-5 401 229</v>
          </cell>
          <cell r="N162">
            <v>565.00366779726198</v>
          </cell>
          <cell r="O162">
            <v>611.00224386222419</v>
          </cell>
          <cell r="P162">
            <v>45.998576064962208</v>
          </cell>
          <cell r="Q162">
            <v>0</v>
          </cell>
          <cell r="R162">
            <v>14.53</v>
          </cell>
          <cell r="T162">
            <v>13</v>
          </cell>
          <cell r="V162">
            <v>14.56</v>
          </cell>
          <cell r="X162">
            <v>300</v>
          </cell>
          <cell r="Y162">
            <v>12.9</v>
          </cell>
          <cell r="Z162">
            <v>13</v>
          </cell>
          <cell r="AA162">
            <v>14.38</v>
          </cell>
          <cell r="AB162">
            <v>14.56</v>
          </cell>
          <cell r="AD162" t="str">
            <v>Single</v>
          </cell>
          <cell r="AI162">
            <v>0</v>
          </cell>
          <cell r="AJ162" t="str">
            <v>L</v>
          </cell>
        </row>
        <row r="163">
          <cell r="AJ163">
            <v>0</v>
          </cell>
        </row>
        <row r="164">
          <cell r="N164">
            <v>611.00224386222419</v>
          </cell>
          <cell r="AJ164">
            <v>0</v>
          </cell>
        </row>
        <row r="165">
          <cell r="E165">
            <v>77</v>
          </cell>
          <cell r="F165" t="str">
            <v>MH-02/2</v>
          </cell>
          <cell r="G165">
            <v>518101.48</v>
          </cell>
          <cell r="H165">
            <v>2389756.9900000002</v>
          </cell>
          <cell r="I165" t="str">
            <v>Road-MN23</v>
          </cell>
          <cell r="M165" t="str">
            <v>CP-5 401 204</v>
          </cell>
          <cell r="R165">
            <v>12.68</v>
          </cell>
          <cell r="T165">
            <v>11.109769379295461</v>
          </cell>
          <cell r="V165">
            <v>12.78</v>
          </cell>
          <cell r="AI165">
            <v>0</v>
          </cell>
          <cell r="AJ165">
            <v>0</v>
          </cell>
        </row>
        <row r="166">
          <cell r="AJ166">
            <v>0</v>
          </cell>
        </row>
        <row r="167">
          <cell r="E167">
            <v>78</v>
          </cell>
          <cell r="F167" t="str">
            <v>CB-02/2/1</v>
          </cell>
          <cell r="G167">
            <v>518102.56</v>
          </cell>
          <cell r="H167">
            <v>2389761.9900000002</v>
          </cell>
          <cell r="I167" t="str">
            <v>Road-MN23</v>
          </cell>
          <cell r="J167">
            <v>1.0800000000162981</v>
          </cell>
          <cell r="K167">
            <v>5</v>
          </cell>
          <cell r="L167">
            <v>5.1153103522694696</v>
          </cell>
          <cell r="M167" t="str">
            <v>CP-5 401 204</v>
          </cell>
          <cell r="N167">
            <v>0</v>
          </cell>
          <cell r="O167">
            <v>5.1153103522694696</v>
          </cell>
          <cell r="P167">
            <v>5.1153103522694696</v>
          </cell>
          <cell r="Q167">
            <v>0</v>
          </cell>
          <cell r="R167">
            <v>12.62</v>
          </cell>
          <cell r="T167">
            <v>11.12</v>
          </cell>
          <cell r="V167">
            <v>12.71</v>
          </cell>
          <cell r="X167">
            <v>300</v>
          </cell>
          <cell r="Y167">
            <v>11.109769379295461</v>
          </cell>
          <cell r="Z167">
            <v>11.12</v>
          </cell>
          <cell r="AA167">
            <v>12.78</v>
          </cell>
          <cell r="AB167">
            <v>12.71</v>
          </cell>
          <cell r="AD167" t="str">
            <v>Single</v>
          </cell>
          <cell r="AI167" t="str">
            <v>S</v>
          </cell>
          <cell r="AJ167" t="str">
            <v>L</v>
          </cell>
        </row>
        <row r="168">
          <cell r="AJ168">
            <v>0</v>
          </cell>
        </row>
        <row r="169">
          <cell r="N169">
            <v>5.1153103522694696</v>
          </cell>
          <cell r="AJ169">
            <v>0</v>
          </cell>
        </row>
        <row r="170">
          <cell r="E170">
            <v>79</v>
          </cell>
          <cell r="F170" t="str">
            <v>Deleted</v>
          </cell>
          <cell r="AI170">
            <v>0</v>
          </cell>
          <cell r="AJ170">
            <v>0</v>
          </cell>
        </row>
        <row r="171">
          <cell r="AJ171">
            <v>0</v>
          </cell>
        </row>
        <row r="172">
          <cell r="E172">
            <v>80</v>
          </cell>
          <cell r="F172" t="str">
            <v>Deleted</v>
          </cell>
          <cell r="AI172" t="str">
            <v>S</v>
          </cell>
          <cell r="AJ172" t="str">
            <v>L</v>
          </cell>
        </row>
        <row r="173">
          <cell r="AJ173">
            <v>0</v>
          </cell>
        </row>
        <row r="174">
          <cell r="N174">
            <v>0</v>
          </cell>
          <cell r="AJ174">
            <v>0</v>
          </cell>
        </row>
        <row r="175">
          <cell r="E175">
            <v>81</v>
          </cell>
          <cell r="F175" t="str">
            <v>MH-02/4</v>
          </cell>
          <cell r="G175">
            <v>518103.67</v>
          </cell>
          <cell r="H175">
            <v>2389706.86</v>
          </cell>
          <cell r="I175" t="str">
            <v>Road-MN23</v>
          </cell>
          <cell r="M175" t="str">
            <v>CP-5 401 204</v>
          </cell>
          <cell r="R175">
            <v>12.94</v>
          </cell>
          <cell r="T175">
            <v>11.480294537621093</v>
          </cell>
          <cell r="V175">
            <v>12.95</v>
          </cell>
          <cell r="AI175">
            <v>0</v>
          </cell>
          <cell r="AJ175">
            <v>0</v>
          </cell>
        </row>
        <row r="176">
          <cell r="AJ176">
            <v>0</v>
          </cell>
        </row>
        <row r="177">
          <cell r="E177">
            <v>82</v>
          </cell>
          <cell r="F177" t="str">
            <v>CB-02/4/1</v>
          </cell>
          <cell r="G177">
            <v>518105.78</v>
          </cell>
          <cell r="H177">
            <v>2389702.4900000002</v>
          </cell>
          <cell r="I177" t="str">
            <v>Road-MN23</v>
          </cell>
          <cell r="J177">
            <v>2.1100000000442378</v>
          </cell>
          <cell r="K177">
            <v>-4.3699999996460974</v>
          </cell>
          <cell r="L177">
            <v>4.852731189453376</v>
          </cell>
          <cell r="M177" t="str">
            <v>CP-5 401 204</v>
          </cell>
          <cell r="N177">
            <v>0</v>
          </cell>
          <cell r="O177">
            <v>4.852731189453376</v>
          </cell>
          <cell r="P177">
            <v>4.852731189453376</v>
          </cell>
          <cell r="Q177">
            <v>0</v>
          </cell>
          <cell r="R177">
            <v>12.99</v>
          </cell>
          <cell r="T177">
            <v>11.49</v>
          </cell>
          <cell r="V177">
            <v>13.03</v>
          </cell>
          <cell r="X177">
            <v>300</v>
          </cell>
          <cell r="Y177">
            <v>11.480294537621093</v>
          </cell>
          <cell r="Z177">
            <v>11.49</v>
          </cell>
          <cell r="AA177">
            <v>12.95</v>
          </cell>
          <cell r="AB177">
            <v>13.03</v>
          </cell>
          <cell r="AD177" t="str">
            <v>Single</v>
          </cell>
          <cell r="AI177" t="str">
            <v>S</v>
          </cell>
          <cell r="AJ177" t="str">
            <v>L</v>
          </cell>
        </row>
        <row r="178">
          <cell r="AJ178">
            <v>0</v>
          </cell>
        </row>
        <row r="179">
          <cell r="N179">
            <v>4.852731189453376</v>
          </cell>
          <cell r="AJ179">
            <v>0</v>
          </cell>
        </row>
        <row r="180">
          <cell r="E180">
            <v>83</v>
          </cell>
          <cell r="F180" t="str">
            <v>MH-02/5</v>
          </cell>
          <cell r="G180">
            <v>518103.99</v>
          </cell>
          <cell r="H180">
            <v>2389681.16</v>
          </cell>
          <cell r="I180" t="str">
            <v>Road-MN23</v>
          </cell>
          <cell r="M180" t="str">
            <v>CP-5 401 204</v>
          </cell>
          <cell r="R180">
            <v>13.11</v>
          </cell>
          <cell r="T180">
            <v>11.629501523919544</v>
          </cell>
          <cell r="V180">
            <v>13.21</v>
          </cell>
          <cell r="AI180">
            <v>0</v>
          </cell>
          <cell r="AJ180">
            <v>0</v>
          </cell>
        </row>
        <row r="181">
          <cell r="AJ181">
            <v>0</v>
          </cell>
        </row>
        <row r="182">
          <cell r="E182">
            <v>84</v>
          </cell>
          <cell r="F182" t="str">
            <v>CB-02/5/1</v>
          </cell>
          <cell r="G182">
            <v>518105.35</v>
          </cell>
          <cell r="H182">
            <v>2389676.09</v>
          </cell>
          <cell r="I182" t="str">
            <v>Road-MN23</v>
          </cell>
          <cell r="J182">
            <v>1.3599999999860302</v>
          </cell>
          <cell r="K182">
            <v>-5.0700000002980232</v>
          </cell>
          <cell r="L182">
            <v>5.2492380402286916</v>
          </cell>
          <cell r="M182" t="str">
            <v>CP-5 401 204</v>
          </cell>
          <cell r="N182">
            <v>0</v>
          </cell>
          <cell r="O182">
            <v>5.2492380402286916</v>
          </cell>
          <cell r="P182">
            <v>5.2492380402286916</v>
          </cell>
          <cell r="Q182">
            <v>0</v>
          </cell>
          <cell r="R182">
            <v>13.14</v>
          </cell>
          <cell r="T182">
            <v>11.64</v>
          </cell>
          <cell r="V182">
            <v>13.21</v>
          </cell>
          <cell r="X182">
            <v>300</v>
          </cell>
          <cell r="Z182">
            <v>11.64</v>
          </cell>
          <cell r="AA182">
            <v>13.21</v>
          </cell>
          <cell r="AB182">
            <v>13.21</v>
          </cell>
          <cell r="AD182" t="str">
            <v>Single</v>
          </cell>
          <cell r="AI182" t="str">
            <v>S</v>
          </cell>
          <cell r="AJ182" t="str">
            <v>L</v>
          </cell>
        </row>
        <row r="183">
          <cell r="AJ183">
            <v>0</v>
          </cell>
        </row>
        <row r="184">
          <cell r="N184">
            <v>5.2492380402286916</v>
          </cell>
          <cell r="AJ184">
            <v>0</v>
          </cell>
        </row>
        <row r="185">
          <cell r="E185">
            <v>85</v>
          </cell>
          <cell r="F185" t="str">
            <v>MH-02/6</v>
          </cell>
          <cell r="G185">
            <v>518105.14</v>
          </cell>
          <cell r="H185">
            <v>2389650.13</v>
          </cell>
          <cell r="I185" t="str">
            <v>Road-MN23</v>
          </cell>
          <cell r="M185" t="str">
            <v>CP-5 401 204</v>
          </cell>
          <cell r="R185">
            <v>13.3</v>
          </cell>
          <cell r="T185">
            <v>11.822814904315074</v>
          </cell>
          <cell r="V185">
            <v>13.35</v>
          </cell>
          <cell r="AI185">
            <v>0</v>
          </cell>
          <cell r="AJ185">
            <v>0</v>
          </cell>
        </row>
        <row r="186">
          <cell r="AJ186">
            <v>0</v>
          </cell>
        </row>
        <row r="187">
          <cell r="E187">
            <v>86</v>
          </cell>
          <cell r="F187" t="str">
            <v>CB-02/6/1</v>
          </cell>
          <cell r="G187">
            <v>518107.64</v>
          </cell>
          <cell r="H187">
            <v>2389647.5499999998</v>
          </cell>
          <cell r="I187" t="str">
            <v>Road-MN23</v>
          </cell>
          <cell r="J187">
            <v>2.5</v>
          </cell>
          <cell r="K187">
            <v>-2.5800000000745058</v>
          </cell>
          <cell r="L187">
            <v>3.5925478424628463</v>
          </cell>
          <cell r="M187" t="str">
            <v>CP-5 401 204</v>
          </cell>
          <cell r="N187">
            <v>0</v>
          </cell>
          <cell r="O187">
            <v>3.5925478424628463</v>
          </cell>
          <cell r="P187">
            <v>3.5925478424628463</v>
          </cell>
          <cell r="Q187">
            <v>0</v>
          </cell>
          <cell r="R187">
            <v>13.33</v>
          </cell>
          <cell r="T187">
            <v>11.83</v>
          </cell>
          <cell r="V187">
            <v>13.41</v>
          </cell>
          <cell r="X187">
            <v>300</v>
          </cell>
          <cell r="Z187">
            <v>11.83</v>
          </cell>
          <cell r="AA187">
            <v>13.35</v>
          </cell>
          <cell r="AB187">
            <v>13.41</v>
          </cell>
          <cell r="AD187" t="str">
            <v>Single</v>
          </cell>
          <cell r="AI187" t="str">
            <v>S</v>
          </cell>
          <cell r="AJ187" t="str">
            <v>L</v>
          </cell>
        </row>
        <row r="188">
          <cell r="AJ188">
            <v>0</v>
          </cell>
        </row>
        <row r="189">
          <cell r="N189">
            <v>3.5925478424628463</v>
          </cell>
          <cell r="AJ189">
            <v>0</v>
          </cell>
        </row>
        <row r="190">
          <cell r="E190">
            <v>87</v>
          </cell>
          <cell r="F190" t="str">
            <v>Deleted</v>
          </cell>
          <cell r="AI190">
            <v>0</v>
          </cell>
          <cell r="AJ190">
            <v>0</v>
          </cell>
        </row>
        <row r="191">
          <cell r="AJ191">
            <v>0</v>
          </cell>
        </row>
        <row r="192">
          <cell r="E192">
            <v>88</v>
          </cell>
          <cell r="F192" t="str">
            <v>Deleted</v>
          </cell>
          <cell r="AI192" t="str">
            <v>S</v>
          </cell>
          <cell r="AJ192" t="str">
            <v>L</v>
          </cell>
        </row>
        <row r="193">
          <cell r="AJ193">
            <v>0</v>
          </cell>
        </row>
        <row r="194">
          <cell r="N194">
            <v>0</v>
          </cell>
          <cell r="AJ194">
            <v>0</v>
          </cell>
        </row>
        <row r="195">
          <cell r="E195">
            <v>89</v>
          </cell>
          <cell r="F195" t="str">
            <v>MH-02/8</v>
          </cell>
          <cell r="G195">
            <v>518116.34</v>
          </cell>
          <cell r="H195">
            <v>2389607.64</v>
          </cell>
          <cell r="I195" t="str">
            <v>Road-MN23</v>
          </cell>
          <cell r="M195" t="str">
            <v>CP-5 401 204</v>
          </cell>
          <cell r="R195">
            <v>13.56</v>
          </cell>
          <cell r="T195">
            <v>12.161505546777107</v>
          </cell>
          <cell r="V195">
            <v>13.67</v>
          </cell>
          <cell r="AI195">
            <v>0</v>
          </cell>
          <cell r="AJ195">
            <v>0</v>
          </cell>
        </row>
        <row r="196">
          <cell r="AJ196">
            <v>0</v>
          </cell>
        </row>
        <row r="197">
          <cell r="E197">
            <v>90</v>
          </cell>
          <cell r="F197" t="str">
            <v>CB-02/8/1</v>
          </cell>
          <cell r="G197">
            <v>518121.4</v>
          </cell>
          <cell r="H197">
            <v>2389599.9</v>
          </cell>
          <cell r="I197" t="str">
            <v>Road-MN23</v>
          </cell>
          <cell r="J197">
            <v>5.0599999999976717</v>
          </cell>
          <cell r="K197">
            <v>-7.7400000002235174</v>
          </cell>
          <cell r="L197">
            <v>9.2472266114460773</v>
          </cell>
          <cell r="M197" t="str">
            <v>CP-5 401 204</v>
          </cell>
          <cell r="N197">
            <v>0</v>
          </cell>
          <cell r="O197">
            <v>9.2472266114460773</v>
          </cell>
          <cell r="P197">
            <v>9.2472266114460773</v>
          </cell>
          <cell r="Q197">
            <v>0</v>
          </cell>
          <cell r="R197">
            <v>13.62</v>
          </cell>
          <cell r="T197">
            <v>12.18</v>
          </cell>
          <cell r="V197">
            <v>13.77</v>
          </cell>
          <cell r="X197">
            <v>300</v>
          </cell>
          <cell r="Z197">
            <v>12.18</v>
          </cell>
          <cell r="AA197">
            <v>13.67</v>
          </cell>
          <cell r="AB197">
            <v>13.77</v>
          </cell>
          <cell r="AD197" t="str">
            <v>Single</v>
          </cell>
          <cell r="AI197" t="str">
            <v>S</v>
          </cell>
          <cell r="AJ197">
            <v>0</v>
          </cell>
        </row>
        <row r="198">
          <cell r="AJ198">
            <v>0</v>
          </cell>
        </row>
        <row r="199">
          <cell r="E199">
            <v>91</v>
          </cell>
          <cell r="F199" t="str">
            <v>CB-02/8/2</v>
          </cell>
          <cell r="G199">
            <v>518127.86</v>
          </cell>
          <cell r="H199">
            <v>2389580.9700000002</v>
          </cell>
          <cell r="I199" t="str">
            <v>Road-MN23</v>
          </cell>
          <cell r="J199">
            <v>6.4599999999627471</v>
          </cell>
          <cell r="K199">
            <v>-18.929999999701977</v>
          </cell>
          <cell r="L199">
            <v>20.001912408273256</v>
          </cell>
          <cell r="M199" t="str">
            <v>CP-5 401 204</v>
          </cell>
          <cell r="N199">
            <v>9.2472266114460773</v>
          </cell>
          <cell r="O199">
            <v>29.249139019719333</v>
          </cell>
          <cell r="P199">
            <v>20.001912408273256</v>
          </cell>
          <cell r="Q199">
            <v>0</v>
          </cell>
          <cell r="R199">
            <v>13.74</v>
          </cell>
          <cell r="T199">
            <v>12.24</v>
          </cell>
          <cell r="V199">
            <v>13.9</v>
          </cell>
          <cell r="X199">
            <v>300</v>
          </cell>
          <cell r="Y199">
            <v>12.18</v>
          </cell>
          <cell r="Z199">
            <v>12.24</v>
          </cell>
          <cell r="AA199">
            <v>13.77</v>
          </cell>
          <cell r="AB199">
            <v>13.9</v>
          </cell>
          <cell r="AD199" t="str">
            <v>Single</v>
          </cell>
          <cell r="AI199">
            <v>0</v>
          </cell>
          <cell r="AJ199" t="str">
            <v>L</v>
          </cell>
        </row>
        <row r="200">
          <cell r="AJ200">
            <v>0</v>
          </cell>
        </row>
        <row r="201">
          <cell r="N201">
            <v>29.249139019719333</v>
          </cell>
          <cell r="AJ201">
            <v>0</v>
          </cell>
        </row>
        <row r="202">
          <cell r="E202">
            <v>92</v>
          </cell>
          <cell r="F202" t="str">
            <v>MH-02/9</v>
          </cell>
          <cell r="G202">
            <v>518130.58899999998</v>
          </cell>
          <cell r="H202">
            <v>2389566.625</v>
          </cell>
          <cell r="I202" t="str">
            <v>Road-MN23</v>
          </cell>
          <cell r="M202" t="str">
            <v>CP-5 401 204</v>
          </cell>
          <cell r="R202">
            <v>13.79</v>
          </cell>
          <cell r="T202">
            <v>12.281648821400172</v>
          </cell>
          <cell r="V202">
            <v>14.02</v>
          </cell>
          <cell r="AI202">
            <v>0</v>
          </cell>
          <cell r="AJ202">
            <v>0</v>
          </cell>
        </row>
        <row r="203">
          <cell r="AJ203">
            <v>0</v>
          </cell>
        </row>
        <row r="204">
          <cell r="E204">
            <v>93</v>
          </cell>
          <cell r="F204" t="str">
            <v>CB-02/9/1A</v>
          </cell>
          <cell r="G204">
            <v>518131.5</v>
          </cell>
          <cell r="H204">
            <v>2389570.7000000002</v>
          </cell>
          <cell r="I204" t="str">
            <v>Road-MN23</v>
          </cell>
          <cell r="J204">
            <v>0.91100000002188608</v>
          </cell>
          <cell r="K204">
            <v>4.0750000001862645</v>
          </cell>
          <cell r="L204">
            <v>4.175589299914197</v>
          </cell>
          <cell r="M204" t="str">
            <v>CP-5 401 204</v>
          </cell>
          <cell r="N204">
            <v>0</v>
          </cell>
          <cell r="O204">
            <v>4.175589299914197</v>
          </cell>
          <cell r="P204">
            <v>4.175589299914197</v>
          </cell>
          <cell r="Q204">
            <v>0</v>
          </cell>
          <cell r="R204">
            <v>13.79</v>
          </cell>
          <cell r="T204">
            <v>12.29</v>
          </cell>
          <cell r="V204">
            <v>13.95</v>
          </cell>
          <cell r="X204">
            <v>300</v>
          </cell>
          <cell r="Z204">
            <v>12.29</v>
          </cell>
          <cell r="AA204">
            <v>14.02</v>
          </cell>
          <cell r="AB204">
            <v>13.95</v>
          </cell>
          <cell r="AD204" t="str">
            <v>Single</v>
          </cell>
          <cell r="AI204" t="str">
            <v>S</v>
          </cell>
          <cell r="AJ204" t="str">
            <v>L</v>
          </cell>
        </row>
        <row r="205">
          <cell r="E205">
            <v>0</v>
          </cell>
          <cell r="AJ205">
            <v>0</v>
          </cell>
        </row>
        <row r="206">
          <cell r="N206">
            <v>4.175589299914197</v>
          </cell>
          <cell r="AJ206">
            <v>0</v>
          </cell>
        </row>
        <row r="207">
          <cell r="E207">
            <v>94</v>
          </cell>
          <cell r="F207" t="str">
            <v>MH-02/9</v>
          </cell>
          <cell r="G207">
            <v>518130.58899999998</v>
          </cell>
          <cell r="H207">
            <v>2389566.625</v>
          </cell>
          <cell r="I207" t="str">
            <v>Road-MN23</v>
          </cell>
          <cell r="M207" t="str">
            <v>CP-5 401 205</v>
          </cell>
          <cell r="R207">
            <v>13.79</v>
          </cell>
          <cell r="T207">
            <v>11.928592760587684</v>
          </cell>
          <cell r="V207">
            <v>14.02</v>
          </cell>
          <cell r="AI207">
            <v>0</v>
          </cell>
          <cell r="AJ207">
            <v>0</v>
          </cell>
        </row>
        <row r="208">
          <cell r="AJ208">
            <v>0</v>
          </cell>
        </row>
        <row r="209">
          <cell r="E209">
            <v>95</v>
          </cell>
          <cell r="F209" t="str">
            <v>CB-02/9/3/1</v>
          </cell>
          <cell r="G209">
            <v>518143.31</v>
          </cell>
          <cell r="H209">
            <v>2389544.29</v>
          </cell>
          <cell r="I209" t="str">
            <v>Road-MN23</v>
          </cell>
          <cell r="J209">
            <v>12.721000000019558</v>
          </cell>
          <cell r="K209">
            <v>-22.334999999962747</v>
          </cell>
          <cell r="L209">
            <v>25.703619706158769</v>
          </cell>
          <cell r="M209" t="str">
            <v>CP-5 401 205</v>
          </cell>
          <cell r="N209">
            <v>0</v>
          </cell>
          <cell r="O209">
            <v>25.703619706158769</v>
          </cell>
          <cell r="P209">
            <v>25.703619706158769</v>
          </cell>
          <cell r="Q209">
            <v>0</v>
          </cell>
          <cell r="R209">
            <v>13.79</v>
          </cell>
          <cell r="T209">
            <v>11.98</v>
          </cell>
          <cell r="V209">
            <v>14.24</v>
          </cell>
          <cell r="X209">
            <v>300</v>
          </cell>
          <cell r="Z209">
            <v>11.98</v>
          </cell>
          <cell r="AA209">
            <v>14.02</v>
          </cell>
          <cell r="AB209">
            <v>14.24</v>
          </cell>
          <cell r="AD209" t="str">
            <v>Double</v>
          </cell>
          <cell r="AI209" t="str">
            <v>S</v>
          </cell>
          <cell r="AJ209">
            <v>0</v>
          </cell>
        </row>
        <row r="210">
          <cell r="AJ210">
            <v>0</v>
          </cell>
        </row>
        <row r="211">
          <cell r="E211">
            <v>96</v>
          </cell>
          <cell r="F211" t="str">
            <v>CB-02/9/3/2</v>
          </cell>
          <cell r="G211">
            <v>518152.95</v>
          </cell>
          <cell r="H211">
            <v>2389525.64</v>
          </cell>
          <cell r="I211" t="str">
            <v>Road-MN23</v>
          </cell>
          <cell r="J211">
            <v>9.6400000000139698</v>
          </cell>
          <cell r="K211">
            <v>-18.649999999906868</v>
          </cell>
          <cell r="L211">
            <v>20.994096789259487</v>
          </cell>
          <cell r="M211" t="str">
            <v>CP-5 401 205</v>
          </cell>
          <cell r="N211">
            <v>25.703619706158769</v>
          </cell>
          <cell r="O211">
            <v>46.697716495418256</v>
          </cell>
          <cell r="P211">
            <v>20.994096789259487</v>
          </cell>
          <cell r="Q211">
            <v>0</v>
          </cell>
          <cell r="R211">
            <v>14.04</v>
          </cell>
          <cell r="T211">
            <v>12.04</v>
          </cell>
          <cell r="V211">
            <v>14.12</v>
          </cell>
          <cell r="X211">
            <v>300</v>
          </cell>
          <cell r="Y211">
            <v>11.98</v>
          </cell>
          <cell r="Z211">
            <v>12.04</v>
          </cell>
          <cell r="AA211">
            <v>14.24</v>
          </cell>
          <cell r="AB211">
            <v>14.12</v>
          </cell>
          <cell r="AD211" t="str">
            <v>Single</v>
          </cell>
          <cell r="AI211">
            <v>0</v>
          </cell>
          <cell r="AJ211" t="str">
            <v>L</v>
          </cell>
        </row>
        <row r="212">
          <cell r="AJ212">
            <v>0</v>
          </cell>
        </row>
        <row r="213">
          <cell r="N213">
            <v>46.697716495418256</v>
          </cell>
          <cell r="AJ213">
            <v>0</v>
          </cell>
        </row>
        <row r="214">
          <cell r="E214">
            <v>97</v>
          </cell>
          <cell r="F214" t="str">
            <v>MH-02/9</v>
          </cell>
          <cell r="G214">
            <v>518130.58899999998</v>
          </cell>
          <cell r="H214">
            <v>2389566.625</v>
          </cell>
          <cell r="I214" t="str">
            <v>Road-MN23</v>
          </cell>
          <cell r="M214" t="str">
            <v>CP-5 401 205</v>
          </cell>
          <cell r="R214">
            <v>13.79</v>
          </cell>
          <cell r="T214">
            <v>11</v>
          </cell>
          <cell r="V214">
            <v>14.02</v>
          </cell>
          <cell r="AI214">
            <v>0</v>
          </cell>
          <cell r="AJ214">
            <v>0</v>
          </cell>
        </row>
        <row r="215">
          <cell r="P215">
            <v>0</v>
          </cell>
          <cell r="Q215">
            <v>0</v>
          </cell>
          <cell r="AJ215">
            <v>0</v>
          </cell>
        </row>
        <row r="216">
          <cell r="E216">
            <v>98</v>
          </cell>
          <cell r="F216" t="str">
            <v>MH-02/9/1</v>
          </cell>
          <cell r="G216">
            <v>518155.64</v>
          </cell>
          <cell r="H216">
            <v>2389580.2599999998</v>
          </cell>
          <cell r="I216" t="str">
            <v>Road-MN22</v>
          </cell>
          <cell r="J216">
            <v>25.051000000035856</v>
          </cell>
          <cell r="K216">
            <v>13.634999999776483</v>
          </cell>
          <cell r="L216">
            <v>28.521322304474264</v>
          </cell>
          <cell r="M216" t="str">
            <v>CP-5 401 210</v>
          </cell>
          <cell r="N216">
            <v>0</v>
          </cell>
          <cell r="O216">
            <v>28.521322304474264</v>
          </cell>
          <cell r="P216">
            <v>28.521322304474264</v>
          </cell>
          <cell r="Q216">
            <v>0</v>
          </cell>
          <cell r="R216">
            <v>13.76</v>
          </cell>
          <cell r="T216">
            <v>11.05</v>
          </cell>
          <cell r="V216">
            <v>14.03</v>
          </cell>
          <cell r="X216">
            <v>700</v>
          </cell>
          <cell r="Y216">
            <v>11</v>
          </cell>
          <cell r="Z216">
            <v>11.05</v>
          </cell>
          <cell r="AA216">
            <v>14.02</v>
          </cell>
          <cell r="AB216">
            <v>14.03</v>
          </cell>
          <cell r="AI216" t="str">
            <v>S</v>
          </cell>
          <cell r="AJ216">
            <v>0</v>
          </cell>
        </row>
        <row r="217">
          <cell r="P217">
            <v>0</v>
          </cell>
          <cell r="Q217">
            <v>0</v>
          </cell>
          <cell r="AJ217">
            <v>0</v>
          </cell>
        </row>
        <row r="218">
          <cell r="E218">
            <v>99</v>
          </cell>
          <cell r="F218" t="str">
            <v>MH-02/9/2</v>
          </cell>
          <cell r="G218">
            <v>518212.83</v>
          </cell>
          <cell r="H218">
            <v>2389611.66</v>
          </cell>
          <cell r="I218" t="str">
            <v>Road-MN22</v>
          </cell>
          <cell r="J218">
            <v>57.190000000002328</v>
          </cell>
          <cell r="K218">
            <v>31.400000000372529</v>
          </cell>
          <cell r="L218">
            <v>65.243054036607305</v>
          </cell>
          <cell r="M218" t="str">
            <v>CP-5 401 210</v>
          </cell>
          <cell r="N218">
            <v>28.521322304474264</v>
          </cell>
          <cell r="O218">
            <v>93.764376341081572</v>
          </cell>
          <cell r="P218">
            <v>65.243054036607305</v>
          </cell>
          <cell r="Q218">
            <v>0</v>
          </cell>
          <cell r="R218">
            <v>13.57</v>
          </cell>
          <cell r="T218">
            <v>11.13</v>
          </cell>
          <cell r="V218">
            <v>13.87</v>
          </cell>
          <cell r="X218">
            <v>700</v>
          </cell>
          <cell r="Y218">
            <v>11.05</v>
          </cell>
          <cell r="Z218">
            <v>11.13</v>
          </cell>
          <cell r="AA218">
            <v>14.03</v>
          </cell>
          <cell r="AB218">
            <v>13.87</v>
          </cell>
          <cell r="AI218">
            <v>0</v>
          </cell>
          <cell r="AJ218">
            <v>0</v>
          </cell>
        </row>
        <row r="219">
          <cell r="P219">
            <v>0</v>
          </cell>
          <cell r="Q219">
            <v>0</v>
          </cell>
          <cell r="AJ219">
            <v>0</v>
          </cell>
        </row>
        <row r="220">
          <cell r="E220">
            <v>100</v>
          </cell>
          <cell r="F220" t="str">
            <v>MH-02/9/3</v>
          </cell>
          <cell r="G220">
            <v>518249.76</v>
          </cell>
          <cell r="H220">
            <v>2389628.0499999998</v>
          </cell>
          <cell r="I220" t="str">
            <v>Road-MN22</v>
          </cell>
          <cell r="J220">
            <v>36.929999999993015</v>
          </cell>
          <cell r="K220">
            <v>16.389999999664724</v>
          </cell>
          <cell r="L220">
            <v>40.4036755752307</v>
          </cell>
          <cell r="M220" t="str">
            <v>CP-5 401 210</v>
          </cell>
          <cell r="N220">
            <v>93.764376341081572</v>
          </cell>
          <cell r="O220">
            <v>134.16805191631227</v>
          </cell>
          <cell r="P220">
            <v>40.403675575230693</v>
          </cell>
          <cell r="Q220">
            <v>0</v>
          </cell>
          <cell r="R220">
            <v>13.54</v>
          </cell>
          <cell r="T220">
            <v>11.3</v>
          </cell>
          <cell r="V220">
            <v>13.88</v>
          </cell>
          <cell r="X220">
            <v>700</v>
          </cell>
          <cell r="Y220">
            <v>11.13</v>
          </cell>
          <cell r="Z220">
            <v>11.3</v>
          </cell>
          <cell r="AA220">
            <v>13.87</v>
          </cell>
          <cell r="AB220">
            <v>13.88</v>
          </cell>
          <cell r="AI220">
            <v>0</v>
          </cell>
          <cell r="AJ220">
            <v>0</v>
          </cell>
        </row>
        <row r="221">
          <cell r="P221">
            <v>0</v>
          </cell>
          <cell r="Q221">
            <v>0</v>
          </cell>
          <cell r="AJ221">
            <v>0</v>
          </cell>
        </row>
        <row r="222">
          <cell r="E222">
            <v>101</v>
          </cell>
          <cell r="F222" t="str">
            <v>MH-02/9/4</v>
          </cell>
          <cell r="G222">
            <v>518287.26</v>
          </cell>
          <cell r="H222">
            <v>2389639.9900000002</v>
          </cell>
          <cell r="I222" t="str">
            <v>Road-MN22</v>
          </cell>
          <cell r="J222">
            <v>37.5</v>
          </cell>
          <cell r="K222">
            <v>11.940000000409782</v>
          </cell>
          <cell r="L222">
            <v>39.354969190812305</v>
          </cell>
          <cell r="M222" t="str">
            <v>CP-5 401 210</v>
          </cell>
          <cell r="N222">
            <v>134.16805191631227</v>
          </cell>
          <cell r="O222">
            <v>173.52302110712458</v>
          </cell>
          <cell r="P222">
            <v>39.354969190812312</v>
          </cell>
          <cell r="Q222">
            <v>0</v>
          </cell>
          <cell r="R222">
            <v>13.8</v>
          </cell>
          <cell r="T222">
            <v>11.4</v>
          </cell>
          <cell r="V222">
            <v>13.87</v>
          </cell>
          <cell r="X222">
            <v>600</v>
          </cell>
          <cell r="Y222">
            <v>11.3</v>
          </cell>
          <cell r="Z222">
            <v>11.4</v>
          </cell>
          <cell r="AA222">
            <v>13.88</v>
          </cell>
          <cell r="AB222">
            <v>13.87</v>
          </cell>
          <cell r="AI222">
            <v>0</v>
          </cell>
          <cell r="AJ222">
            <v>0</v>
          </cell>
        </row>
        <row r="223">
          <cell r="P223">
            <v>0</v>
          </cell>
          <cell r="Q223">
            <v>0</v>
          </cell>
          <cell r="AJ223">
            <v>0</v>
          </cell>
        </row>
        <row r="224">
          <cell r="E224">
            <v>102</v>
          </cell>
          <cell r="F224" t="str">
            <v>MH-02/9/5</v>
          </cell>
          <cell r="G224">
            <v>518326.4</v>
          </cell>
          <cell r="H224">
            <v>2389647.91</v>
          </cell>
          <cell r="I224" t="str">
            <v>Road-MN22</v>
          </cell>
          <cell r="J224">
            <v>39.14000000001397</v>
          </cell>
          <cell r="K224">
            <v>7.9199999999254942</v>
          </cell>
          <cell r="L224">
            <v>39.933269337732831</v>
          </cell>
          <cell r="M224" t="str">
            <v>CP-5 401 210</v>
          </cell>
          <cell r="N224">
            <v>173.52302110712458</v>
          </cell>
          <cell r="O224">
            <v>213.45629044485742</v>
          </cell>
          <cell r="P224">
            <v>39.933269337732838</v>
          </cell>
          <cell r="Q224">
            <v>0</v>
          </cell>
          <cell r="R224">
            <v>13.76</v>
          </cell>
          <cell r="T224">
            <v>11.5</v>
          </cell>
          <cell r="V224">
            <v>14.07</v>
          </cell>
          <cell r="X224">
            <v>600</v>
          </cell>
          <cell r="Y224">
            <v>11.4</v>
          </cell>
          <cell r="Z224">
            <v>11.5</v>
          </cell>
          <cell r="AA224">
            <v>13.87</v>
          </cell>
          <cell r="AB224">
            <v>14.07</v>
          </cell>
          <cell r="AI224">
            <v>0</v>
          </cell>
          <cell r="AJ224">
            <v>0</v>
          </cell>
        </row>
        <row r="225">
          <cell r="AJ225">
            <v>0</v>
          </cell>
        </row>
        <row r="226">
          <cell r="E226">
            <v>103</v>
          </cell>
          <cell r="F226" t="str">
            <v>MH-02/9/6</v>
          </cell>
          <cell r="G226">
            <v>518362.94</v>
          </cell>
          <cell r="H226">
            <v>2389651.38</v>
          </cell>
          <cell r="I226" t="str">
            <v>Road-MN22</v>
          </cell>
          <cell r="J226">
            <v>36.539999999979045</v>
          </cell>
          <cell r="K226">
            <v>3.4699999997392297</v>
          </cell>
          <cell r="L226">
            <v>36.704393469946602</v>
          </cell>
          <cell r="M226" t="str">
            <v>CP-5 401 210</v>
          </cell>
          <cell r="N226">
            <v>213.45629044485742</v>
          </cell>
          <cell r="O226">
            <v>250.16068391480403</v>
          </cell>
          <cell r="P226">
            <v>36.704393469946609</v>
          </cell>
          <cell r="Q226">
            <v>0</v>
          </cell>
          <cell r="R226">
            <v>13.87</v>
          </cell>
          <cell r="T226">
            <v>11.6</v>
          </cell>
          <cell r="V226">
            <v>14.02</v>
          </cell>
          <cell r="X226">
            <v>600</v>
          </cell>
          <cell r="Y226">
            <v>11.5</v>
          </cell>
          <cell r="Z226">
            <v>11.6</v>
          </cell>
          <cell r="AA226">
            <v>14.07</v>
          </cell>
          <cell r="AB226">
            <v>14.02</v>
          </cell>
          <cell r="AI226">
            <v>0</v>
          </cell>
          <cell r="AJ226">
            <v>0</v>
          </cell>
        </row>
        <row r="227">
          <cell r="P227">
            <v>0</v>
          </cell>
          <cell r="Q227">
            <v>0</v>
          </cell>
          <cell r="AJ227">
            <v>0</v>
          </cell>
        </row>
        <row r="228">
          <cell r="E228">
            <v>104</v>
          </cell>
          <cell r="F228" t="str">
            <v>MH-02/9/7</v>
          </cell>
          <cell r="G228">
            <v>518400.82</v>
          </cell>
          <cell r="H228">
            <v>2389653.023</v>
          </cell>
          <cell r="I228" t="str">
            <v>Road-MN22</v>
          </cell>
          <cell r="J228">
            <v>37.880000000004657</v>
          </cell>
          <cell r="K228">
            <v>1.6430000001564622</v>
          </cell>
          <cell r="L228">
            <v>37.915614844030515</v>
          </cell>
          <cell r="M228" t="str">
            <v>CP-5 401 211</v>
          </cell>
          <cell r="N228">
            <v>250.16068391480403</v>
          </cell>
          <cell r="O228">
            <v>288.07629875883453</v>
          </cell>
          <cell r="P228">
            <v>37.9156148440305</v>
          </cell>
          <cell r="Q228">
            <v>0</v>
          </cell>
          <cell r="R228">
            <v>13.98</v>
          </cell>
          <cell r="T228">
            <v>11.7</v>
          </cell>
          <cell r="V228">
            <v>14.06</v>
          </cell>
          <cell r="X228">
            <v>600</v>
          </cell>
          <cell r="Y228">
            <v>11.6</v>
          </cell>
          <cell r="Z228">
            <v>11.7</v>
          </cell>
          <cell r="AA228">
            <v>14.02</v>
          </cell>
          <cell r="AB228">
            <v>14.06</v>
          </cell>
          <cell r="AI228">
            <v>0</v>
          </cell>
          <cell r="AJ228">
            <v>0</v>
          </cell>
        </row>
        <row r="229">
          <cell r="P229">
            <v>0</v>
          </cell>
          <cell r="Q229">
            <v>0</v>
          </cell>
          <cell r="AJ229">
            <v>0</v>
          </cell>
        </row>
        <row r="230">
          <cell r="E230">
            <v>105</v>
          </cell>
          <cell r="F230" t="str">
            <v>MH-02/9/8</v>
          </cell>
          <cell r="G230">
            <v>518434.79</v>
          </cell>
          <cell r="H230">
            <v>2389654.11</v>
          </cell>
          <cell r="I230" t="str">
            <v>Road-MN22</v>
          </cell>
          <cell r="J230">
            <v>33.96999999997206</v>
          </cell>
          <cell r="K230">
            <v>1.0869999998249114</v>
          </cell>
          <cell r="L230">
            <v>33.987386910407238</v>
          </cell>
          <cell r="M230" t="str">
            <v>CP-5 401 211</v>
          </cell>
          <cell r="N230">
            <v>288.07629875883453</v>
          </cell>
          <cell r="O230">
            <v>322.06368566924175</v>
          </cell>
          <cell r="P230">
            <v>33.987386910407224</v>
          </cell>
          <cell r="Q230">
            <v>0</v>
          </cell>
          <cell r="R230">
            <v>14.09</v>
          </cell>
          <cell r="T230">
            <v>11.82</v>
          </cell>
          <cell r="V230">
            <v>14.08</v>
          </cell>
          <cell r="X230">
            <v>600</v>
          </cell>
          <cell r="Y230">
            <v>11.7</v>
          </cell>
          <cell r="Z230">
            <v>11.82</v>
          </cell>
          <cell r="AA230">
            <v>14.06</v>
          </cell>
          <cell r="AB230">
            <v>14.08</v>
          </cell>
          <cell r="AI230">
            <v>0</v>
          </cell>
          <cell r="AJ230">
            <v>0</v>
          </cell>
        </row>
        <row r="231">
          <cell r="P231">
            <v>0</v>
          </cell>
          <cell r="Q231">
            <v>0</v>
          </cell>
          <cell r="AJ231">
            <v>0</v>
          </cell>
        </row>
        <row r="232">
          <cell r="E232">
            <v>106</v>
          </cell>
          <cell r="F232" t="str">
            <v>MH-02/9/9</v>
          </cell>
          <cell r="G232">
            <v>518457.44</v>
          </cell>
          <cell r="H232">
            <v>2389652.83</v>
          </cell>
          <cell r="I232" t="str">
            <v>Road-MN22</v>
          </cell>
          <cell r="J232">
            <v>22.650000000023283</v>
          </cell>
          <cell r="K232">
            <v>-1.279999999795109</v>
          </cell>
          <cell r="L232">
            <v>22.686138939901831</v>
          </cell>
          <cell r="M232" t="str">
            <v>CP-5 401 211</v>
          </cell>
          <cell r="N232">
            <v>322.06368566924175</v>
          </cell>
          <cell r="O232">
            <v>344.74982460914356</v>
          </cell>
          <cell r="P232">
            <v>22.686138939901809</v>
          </cell>
          <cell r="Q232">
            <v>0</v>
          </cell>
          <cell r="R232">
            <v>14.16</v>
          </cell>
          <cell r="T232">
            <v>11.9</v>
          </cell>
          <cell r="V232">
            <v>14.22</v>
          </cell>
          <cell r="X232">
            <v>600</v>
          </cell>
          <cell r="Y232">
            <v>11.82</v>
          </cell>
          <cell r="Z232">
            <v>11.9</v>
          </cell>
          <cell r="AA232">
            <v>14.08</v>
          </cell>
          <cell r="AB232">
            <v>14.22</v>
          </cell>
          <cell r="AI232">
            <v>0</v>
          </cell>
          <cell r="AJ232">
            <v>0</v>
          </cell>
        </row>
        <row r="233">
          <cell r="P233">
            <v>0</v>
          </cell>
          <cell r="Q233">
            <v>0</v>
          </cell>
          <cell r="AJ233">
            <v>0</v>
          </cell>
        </row>
        <row r="234">
          <cell r="E234">
            <v>107</v>
          </cell>
          <cell r="F234" t="str">
            <v>MH-02/9/10</v>
          </cell>
          <cell r="G234">
            <v>518527.59</v>
          </cell>
          <cell r="H234">
            <v>2389641.38</v>
          </cell>
          <cell r="I234" t="str">
            <v>Road-MN22</v>
          </cell>
          <cell r="J234">
            <v>70.150000000023283</v>
          </cell>
          <cell r="K234">
            <v>-11.450000000186265</v>
          </cell>
          <cell r="L234">
            <v>71.078301893106115</v>
          </cell>
          <cell r="M234" t="str">
            <v>CP-5 401 211</v>
          </cell>
          <cell r="N234">
            <v>344.74982460914356</v>
          </cell>
          <cell r="O234">
            <v>415.82812650224969</v>
          </cell>
          <cell r="P234">
            <v>71.078301893106129</v>
          </cell>
          <cell r="Q234">
            <v>0</v>
          </cell>
          <cell r="R234">
            <v>14.4</v>
          </cell>
          <cell r="T234">
            <v>12.28</v>
          </cell>
          <cell r="V234">
            <v>14.41</v>
          </cell>
          <cell r="X234">
            <v>600</v>
          </cell>
          <cell r="Y234">
            <v>11.9</v>
          </cell>
          <cell r="Z234">
            <v>12.18</v>
          </cell>
          <cell r="AA234">
            <v>14.22</v>
          </cell>
          <cell r="AB234">
            <v>14.41</v>
          </cell>
          <cell r="AI234">
            <v>0</v>
          </cell>
          <cell r="AJ234">
            <v>0</v>
          </cell>
        </row>
        <row r="235">
          <cell r="P235">
            <v>0</v>
          </cell>
          <cell r="Q235">
            <v>0</v>
          </cell>
          <cell r="AJ235">
            <v>0</v>
          </cell>
        </row>
        <row r="236">
          <cell r="E236">
            <v>108</v>
          </cell>
          <cell r="F236" t="str">
            <v>MH-02/9/10A</v>
          </cell>
          <cell r="G236">
            <v>518600.53</v>
          </cell>
          <cell r="H236">
            <v>2389628.8199999998</v>
          </cell>
          <cell r="I236" t="str">
            <v>Road-MN22</v>
          </cell>
          <cell r="J236">
            <v>72.940000000002328</v>
          </cell>
          <cell r="K236">
            <v>-12.560000000055879</v>
          </cell>
          <cell r="L236">
            <v>74.013493364397704</v>
          </cell>
          <cell r="M236" t="str">
            <v>CP-5 401 211</v>
          </cell>
          <cell r="N236">
            <v>415.82812650224969</v>
          </cell>
          <cell r="O236">
            <v>489.84161986664742</v>
          </cell>
          <cell r="P236">
            <v>74.013493364397732</v>
          </cell>
          <cell r="Q236">
            <v>0</v>
          </cell>
          <cell r="R236">
            <v>14.59</v>
          </cell>
          <cell r="T236">
            <v>12.42</v>
          </cell>
          <cell r="V236">
            <v>15.21</v>
          </cell>
          <cell r="X236">
            <v>500</v>
          </cell>
          <cell r="Y236">
            <v>12.28</v>
          </cell>
          <cell r="Z236">
            <v>12.42</v>
          </cell>
          <cell r="AA236">
            <v>14.41</v>
          </cell>
          <cell r="AB236">
            <v>15.21</v>
          </cell>
          <cell r="AI236">
            <v>0</v>
          </cell>
          <cell r="AJ236">
            <v>0</v>
          </cell>
        </row>
        <row r="237">
          <cell r="P237">
            <v>0</v>
          </cell>
          <cell r="Q237">
            <v>0</v>
          </cell>
          <cell r="AJ237">
            <v>0</v>
          </cell>
        </row>
        <row r="238">
          <cell r="E238">
            <v>109</v>
          </cell>
          <cell r="F238" t="str">
            <v>MH-02/9/11</v>
          </cell>
          <cell r="G238">
            <v>518659.87</v>
          </cell>
          <cell r="H238">
            <v>2389618.59</v>
          </cell>
          <cell r="I238" t="str">
            <v>Road-MN22</v>
          </cell>
          <cell r="J238">
            <v>59.339999999967404</v>
          </cell>
          <cell r="K238">
            <v>-10.229999999981374</v>
          </cell>
          <cell r="L238">
            <v>60.215351032737082</v>
          </cell>
          <cell r="M238" t="str">
            <v>CP-5 401 211</v>
          </cell>
          <cell r="N238">
            <v>489.84161986664742</v>
          </cell>
          <cell r="O238">
            <v>550.05697089938451</v>
          </cell>
          <cell r="P238">
            <v>60.21535103273709</v>
          </cell>
          <cell r="Q238">
            <v>0</v>
          </cell>
          <cell r="R238">
            <v>14.8</v>
          </cell>
          <cell r="T238">
            <v>12.78</v>
          </cell>
          <cell r="V238">
            <v>14.8</v>
          </cell>
          <cell r="X238">
            <v>500</v>
          </cell>
          <cell r="Y238">
            <v>12.42</v>
          </cell>
          <cell r="Z238">
            <v>12.78</v>
          </cell>
          <cell r="AA238">
            <v>15.21</v>
          </cell>
          <cell r="AB238">
            <v>14.8</v>
          </cell>
          <cell r="AI238">
            <v>0</v>
          </cell>
          <cell r="AJ238" t="str">
            <v>L</v>
          </cell>
        </row>
        <row r="239">
          <cell r="P239">
            <v>0</v>
          </cell>
          <cell r="Q239">
            <v>0</v>
          </cell>
          <cell r="AJ239">
            <v>0</v>
          </cell>
        </row>
        <row r="240">
          <cell r="N240">
            <v>550.05697089938451</v>
          </cell>
          <cell r="AJ240">
            <v>0</v>
          </cell>
        </row>
        <row r="241">
          <cell r="E241">
            <v>110</v>
          </cell>
          <cell r="F241" t="str">
            <v>MH-02/9</v>
          </cell>
          <cell r="G241">
            <v>518130.58899999998</v>
          </cell>
          <cell r="H241">
            <v>2389566.625</v>
          </cell>
          <cell r="I241" t="str">
            <v>Road-MN23</v>
          </cell>
          <cell r="M241" t="str">
            <v>CP-5 401 210</v>
          </cell>
          <cell r="R241">
            <v>13.79</v>
          </cell>
          <cell r="T241">
            <v>12.09</v>
          </cell>
          <cell r="V241">
            <v>14.02</v>
          </cell>
          <cell r="AI241">
            <v>0</v>
          </cell>
          <cell r="AJ241">
            <v>0</v>
          </cell>
        </row>
        <row r="242">
          <cell r="AJ242">
            <v>0</v>
          </cell>
        </row>
        <row r="243">
          <cell r="E243">
            <v>111</v>
          </cell>
          <cell r="F243" t="str">
            <v>CB-02/9/1</v>
          </cell>
          <cell r="G243">
            <v>518119.24</v>
          </cell>
          <cell r="H243">
            <v>2389556.88</v>
          </cell>
          <cell r="I243" t="str">
            <v>Road-MN01</v>
          </cell>
          <cell r="J243">
            <v>-11.348999999987427</v>
          </cell>
          <cell r="K243">
            <v>-9.7450000001117587</v>
          </cell>
          <cell r="L243">
            <v>14.958770872029987</v>
          </cell>
          <cell r="M243" t="str">
            <v>CP-5 401 230</v>
          </cell>
          <cell r="N243">
            <v>0</v>
          </cell>
          <cell r="O243">
            <v>14.958770872029987</v>
          </cell>
          <cell r="P243">
            <v>14.958770872029987</v>
          </cell>
          <cell r="Q243">
            <v>0</v>
          </cell>
          <cell r="R243">
            <v>14.02</v>
          </cell>
          <cell r="T243">
            <v>12.23</v>
          </cell>
          <cell r="V243">
            <v>14.19</v>
          </cell>
          <cell r="X243">
            <v>500</v>
          </cell>
          <cell r="Y243">
            <v>12.09</v>
          </cell>
          <cell r="Z243">
            <v>12.23</v>
          </cell>
          <cell r="AA243">
            <v>14.02</v>
          </cell>
          <cell r="AB243">
            <v>14.19</v>
          </cell>
          <cell r="AD243" t="str">
            <v>Single</v>
          </cell>
          <cell r="AI243" t="str">
            <v>S</v>
          </cell>
          <cell r="AJ243">
            <v>0</v>
          </cell>
        </row>
        <row r="244">
          <cell r="AJ244">
            <v>0</v>
          </cell>
        </row>
        <row r="245">
          <cell r="E245">
            <v>112</v>
          </cell>
          <cell r="F245" t="str">
            <v>CB-02/9/2</v>
          </cell>
          <cell r="G245">
            <v>518090.28</v>
          </cell>
          <cell r="H245">
            <v>2389539.0699999998</v>
          </cell>
          <cell r="I245" t="str">
            <v>Road-MN01</v>
          </cell>
          <cell r="J245">
            <v>-28.959999999962747</v>
          </cell>
          <cell r="K245">
            <v>-17.810000000055879</v>
          </cell>
          <cell r="L245">
            <v>33.998201423014024</v>
          </cell>
          <cell r="M245" t="str">
            <v>CP-5 401 230</v>
          </cell>
          <cell r="N245">
            <v>14.958770872029987</v>
          </cell>
          <cell r="O245">
            <v>48.956972295044011</v>
          </cell>
          <cell r="P245">
            <v>33.998201423014024</v>
          </cell>
          <cell r="Q245">
            <v>0</v>
          </cell>
          <cell r="R245">
            <v>14.38</v>
          </cell>
          <cell r="T245">
            <v>12.54</v>
          </cell>
          <cell r="V245">
            <v>14.51</v>
          </cell>
          <cell r="X245">
            <v>500</v>
          </cell>
          <cell r="Y245">
            <v>12.23</v>
          </cell>
          <cell r="Z245">
            <v>12.54</v>
          </cell>
          <cell r="AA245">
            <v>14.19</v>
          </cell>
          <cell r="AB245">
            <v>14.51</v>
          </cell>
          <cell r="AD245" t="str">
            <v>Single</v>
          </cell>
          <cell r="AI245">
            <v>0</v>
          </cell>
          <cell r="AJ245">
            <v>0</v>
          </cell>
        </row>
        <row r="246">
          <cell r="AJ246">
            <v>0</v>
          </cell>
        </row>
        <row r="247">
          <cell r="E247">
            <v>113</v>
          </cell>
          <cell r="F247" t="str">
            <v>CB-02/9/3</v>
          </cell>
          <cell r="G247">
            <v>518065.78</v>
          </cell>
          <cell r="H247">
            <v>2389527.73</v>
          </cell>
          <cell r="I247" t="str">
            <v>Road-MN01</v>
          </cell>
          <cell r="J247">
            <v>-24.5</v>
          </cell>
          <cell r="K247">
            <v>-11.339999999850988</v>
          </cell>
          <cell r="L247">
            <v>26.997140589266493</v>
          </cell>
          <cell r="M247" t="str">
            <v>CP-5 401 230</v>
          </cell>
          <cell r="N247">
            <v>48.956972295044011</v>
          </cell>
          <cell r="O247">
            <v>75.954112884310504</v>
          </cell>
          <cell r="P247">
            <v>26.997140589266493</v>
          </cell>
          <cell r="Q247">
            <v>0</v>
          </cell>
          <cell r="R247">
            <v>14.58</v>
          </cell>
          <cell r="T247">
            <v>12.74</v>
          </cell>
          <cell r="V247">
            <v>14.77</v>
          </cell>
          <cell r="X247">
            <v>500</v>
          </cell>
          <cell r="Y247">
            <v>12.54</v>
          </cell>
          <cell r="Z247">
            <v>12.74</v>
          </cell>
          <cell r="AA247">
            <v>14.51</v>
          </cell>
          <cell r="AB247">
            <v>14.77</v>
          </cell>
          <cell r="AD247" t="str">
            <v>Single</v>
          </cell>
          <cell r="AI247">
            <v>0</v>
          </cell>
          <cell r="AJ247">
            <v>0</v>
          </cell>
        </row>
        <row r="248">
          <cell r="AJ248">
            <v>0</v>
          </cell>
        </row>
        <row r="249">
          <cell r="E249">
            <v>114</v>
          </cell>
          <cell r="F249" t="str">
            <v>CB-02/9/4</v>
          </cell>
          <cell r="G249">
            <v>518045.79</v>
          </cell>
          <cell r="H249">
            <v>2389521.2999999998</v>
          </cell>
          <cell r="I249" t="str">
            <v>Road-MN01</v>
          </cell>
          <cell r="J249">
            <v>-19.990000000048894</v>
          </cell>
          <cell r="K249">
            <v>-6.4300000001676381</v>
          </cell>
          <cell r="L249">
            <v>20.998690435455984</v>
          </cell>
          <cell r="M249" t="str">
            <v>CP-5 401 230</v>
          </cell>
          <cell r="N249">
            <v>75.954112884310504</v>
          </cell>
          <cell r="O249">
            <v>96.952803319766488</v>
          </cell>
          <cell r="P249">
            <v>20.998690435455984</v>
          </cell>
          <cell r="Q249">
            <v>0</v>
          </cell>
          <cell r="R249">
            <v>14.86</v>
          </cell>
          <cell r="T249">
            <v>12.85</v>
          </cell>
          <cell r="V249">
            <v>14.65</v>
          </cell>
          <cell r="X249">
            <v>500</v>
          </cell>
          <cell r="Y249">
            <v>12.74</v>
          </cell>
          <cell r="Z249">
            <v>12.85</v>
          </cell>
          <cell r="AA249">
            <v>14.77</v>
          </cell>
          <cell r="AB249">
            <v>14.65</v>
          </cell>
          <cell r="AD249" t="str">
            <v>Single</v>
          </cell>
          <cell r="AI249">
            <v>0</v>
          </cell>
          <cell r="AJ249">
            <v>0</v>
          </cell>
        </row>
        <row r="250">
          <cell r="AJ250">
            <v>0</v>
          </cell>
        </row>
        <row r="251">
          <cell r="E251">
            <v>115</v>
          </cell>
          <cell r="F251" t="str">
            <v>CB-02/9/5</v>
          </cell>
          <cell r="G251">
            <v>518025.54</v>
          </cell>
          <cell r="H251">
            <v>2389506.0299999998</v>
          </cell>
          <cell r="I251" t="str">
            <v>Road-MN01</v>
          </cell>
          <cell r="J251">
            <v>-20.25</v>
          </cell>
          <cell r="K251">
            <v>-15.270000000018626</v>
          </cell>
          <cell r="L251">
            <v>25.362085876373989</v>
          </cell>
          <cell r="M251" t="str">
            <v>CP-5 401 230</v>
          </cell>
          <cell r="N251">
            <v>96.952803319766488</v>
          </cell>
          <cell r="O251">
            <v>122.31488919614048</v>
          </cell>
          <cell r="P251">
            <v>25.362085876373996</v>
          </cell>
          <cell r="Q251">
            <v>0</v>
          </cell>
          <cell r="R251">
            <v>15</v>
          </cell>
          <cell r="T251">
            <v>12.97</v>
          </cell>
          <cell r="V251">
            <v>14.84</v>
          </cell>
          <cell r="X251">
            <v>500</v>
          </cell>
          <cell r="Y251">
            <v>12.85</v>
          </cell>
          <cell r="Z251">
            <v>12.97</v>
          </cell>
          <cell r="AA251">
            <v>14.65</v>
          </cell>
          <cell r="AB251">
            <v>14.84</v>
          </cell>
          <cell r="AD251" t="str">
            <v>Single</v>
          </cell>
          <cell r="AI251">
            <v>0</v>
          </cell>
          <cell r="AJ251">
            <v>0</v>
          </cell>
        </row>
        <row r="252">
          <cell r="AJ252">
            <v>0</v>
          </cell>
        </row>
        <row r="253">
          <cell r="E253">
            <v>116</v>
          </cell>
          <cell r="F253" t="str">
            <v>CB-02/9/6</v>
          </cell>
          <cell r="G253">
            <v>518025.21</v>
          </cell>
          <cell r="H253">
            <v>2389490.0299999998</v>
          </cell>
          <cell r="I253" t="str">
            <v>Road-MN03</v>
          </cell>
          <cell r="J253">
            <v>-0.32999999995809048</v>
          </cell>
          <cell r="K253">
            <v>-16</v>
          </cell>
          <cell r="L253">
            <v>16.003402763161723</v>
          </cell>
          <cell r="M253" t="str">
            <v>CP-5 401 231</v>
          </cell>
          <cell r="N253">
            <v>122.31488919614048</v>
          </cell>
          <cell r="O253">
            <v>138.3182919593022</v>
          </cell>
          <cell r="P253">
            <v>16.003402763161716</v>
          </cell>
          <cell r="Q253">
            <v>0</v>
          </cell>
          <cell r="R253">
            <v>14.91</v>
          </cell>
          <cell r="T253">
            <v>13.2</v>
          </cell>
          <cell r="V253">
            <v>14.71</v>
          </cell>
          <cell r="X253">
            <v>400</v>
          </cell>
          <cell r="Y253">
            <v>13.07</v>
          </cell>
          <cell r="Z253">
            <v>13.2</v>
          </cell>
          <cell r="AA253">
            <v>14.84</v>
          </cell>
          <cell r="AB253">
            <v>14.71</v>
          </cell>
          <cell r="AD253" t="str">
            <v>Single</v>
          </cell>
          <cell r="AI253">
            <v>0</v>
          </cell>
          <cell r="AJ253">
            <v>0</v>
          </cell>
        </row>
        <row r="254">
          <cell r="AJ254">
            <v>0</v>
          </cell>
        </row>
        <row r="255">
          <cell r="E255">
            <v>117</v>
          </cell>
          <cell r="F255" t="str">
            <v>CB-02/9/7</v>
          </cell>
          <cell r="G255">
            <v>518024.55</v>
          </cell>
          <cell r="H255">
            <v>2389457.04</v>
          </cell>
          <cell r="I255" t="str">
            <v>Road-MN03</v>
          </cell>
          <cell r="J255">
            <v>-0.66000000003259629</v>
          </cell>
          <cell r="K255">
            <v>-32.989999999757856</v>
          </cell>
          <cell r="L255">
            <v>32.9966013398966</v>
          </cell>
          <cell r="M255" t="str">
            <v>CP-5 401 231</v>
          </cell>
          <cell r="N255">
            <v>138.3182919593022</v>
          </cell>
          <cell r="O255">
            <v>171.31489329919879</v>
          </cell>
          <cell r="P255">
            <v>32.996601339896586</v>
          </cell>
          <cell r="Q255">
            <v>0</v>
          </cell>
          <cell r="R255">
            <v>14.85</v>
          </cell>
          <cell r="T255">
            <v>13.43</v>
          </cell>
          <cell r="V255">
            <v>14.94</v>
          </cell>
          <cell r="X255">
            <v>400</v>
          </cell>
          <cell r="Y255">
            <v>13.2</v>
          </cell>
          <cell r="Z255">
            <v>13.33</v>
          </cell>
          <cell r="AA255">
            <v>14.71</v>
          </cell>
          <cell r="AB255">
            <v>14.94</v>
          </cell>
          <cell r="AD255" t="str">
            <v>Double</v>
          </cell>
          <cell r="AI255">
            <v>0</v>
          </cell>
          <cell r="AJ255">
            <v>0</v>
          </cell>
        </row>
        <row r="256">
          <cell r="AJ256">
            <v>0</v>
          </cell>
        </row>
        <row r="257">
          <cell r="E257">
            <v>118</v>
          </cell>
          <cell r="F257" t="str">
            <v>CB-02/9/8</v>
          </cell>
          <cell r="G257">
            <v>518023.94</v>
          </cell>
          <cell r="H257">
            <v>2389427.0499999998</v>
          </cell>
          <cell r="I257" t="str">
            <v>Road-MN03</v>
          </cell>
          <cell r="J257">
            <v>-0.60999999998603016</v>
          </cell>
          <cell r="K257">
            <v>-29.990000000223517</v>
          </cell>
          <cell r="L257">
            <v>29.996203093281483</v>
          </cell>
          <cell r="M257" t="str">
            <v>CP-5 401 231</v>
          </cell>
          <cell r="N257">
            <v>171.31489329919879</v>
          </cell>
          <cell r="O257">
            <v>201.31109639248027</v>
          </cell>
          <cell r="P257">
            <v>29.99620309328148</v>
          </cell>
          <cell r="Q257">
            <v>0</v>
          </cell>
          <cell r="R257">
            <v>14.97</v>
          </cell>
          <cell r="T257">
            <v>13.65</v>
          </cell>
          <cell r="V257">
            <v>14.99</v>
          </cell>
          <cell r="X257">
            <v>300</v>
          </cell>
          <cell r="Y257">
            <v>13.43</v>
          </cell>
          <cell r="Z257">
            <v>13.65</v>
          </cell>
          <cell r="AA257">
            <v>14.94</v>
          </cell>
          <cell r="AB257">
            <v>14.99</v>
          </cell>
          <cell r="AD257" t="str">
            <v>Single</v>
          </cell>
          <cell r="AI257">
            <v>0</v>
          </cell>
          <cell r="AJ257">
            <v>0</v>
          </cell>
        </row>
        <row r="258">
          <cell r="AJ258">
            <v>0</v>
          </cell>
        </row>
        <row r="259">
          <cell r="E259">
            <v>119</v>
          </cell>
          <cell r="F259" t="str">
            <v>CB-02/9/9</v>
          </cell>
          <cell r="G259">
            <v>518023.42</v>
          </cell>
          <cell r="H259">
            <v>2389401.0499999998</v>
          </cell>
          <cell r="I259" t="str">
            <v>Road-MN03</v>
          </cell>
          <cell r="J259">
            <v>-0.52000000001862645</v>
          </cell>
          <cell r="K259">
            <v>-26</v>
          </cell>
          <cell r="L259">
            <v>26.005199480104345</v>
          </cell>
          <cell r="M259" t="str">
            <v>CP-5 401 231</v>
          </cell>
          <cell r="N259">
            <v>201.31109639248027</v>
          </cell>
          <cell r="O259">
            <v>227.31629587258462</v>
          </cell>
          <cell r="P259">
            <v>26.005199480104352</v>
          </cell>
          <cell r="Q259">
            <v>0</v>
          </cell>
          <cell r="R259">
            <v>15.1</v>
          </cell>
          <cell r="T259">
            <v>13.78</v>
          </cell>
          <cell r="V259">
            <v>15.17</v>
          </cell>
          <cell r="X259">
            <v>300</v>
          </cell>
          <cell r="Y259">
            <v>13.65</v>
          </cell>
          <cell r="Z259">
            <v>13.78</v>
          </cell>
          <cell r="AA259">
            <v>14.99</v>
          </cell>
          <cell r="AB259">
            <v>15.17</v>
          </cell>
          <cell r="AD259" t="str">
            <v>Single</v>
          </cell>
          <cell r="AI259">
            <v>0</v>
          </cell>
          <cell r="AJ259">
            <v>0</v>
          </cell>
        </row>
        <row r="260">
          <cell r="AJ260">
            <v>0</v>
          </cell>
        </row>
        <row r="261">
          <cell r="E261">
            <v>120</v>
          </cell>
          <cell r="F261" t="str">
            <v>CB-02/9/10</v>
          </cell>
          <cell r="G261">
            <v>518024.43</v>
          </cell>
          <cell r="H261">
            <v>2389365.0699999998</v>
          </cell>
          <cell r="I261" t="str">
            <v>Road-MN03</v>
          </cell>
          <cell r="J261">
            <v>1.0100000000093132</v>
          </cell>
          <cell r="K261">
            <v>-35.979999999981374</v>
          </cell>
          <cell r="L261">
            <v>35.994173139532997</v>
          </cell>
          <cell r="M261" t="str">
            <v>CP-5 401 231</v>
          </cell>
          <cell r="N261">
            <v>227.31629587258462</v>
          </cell>
          <cell r="O261">
            <v>263.31046901211761</v>
          </cell>
          <cell r="P261">
            <v>35.99417313953299</v>
          </cell>
          <cell r="Q261">
            <v>0</v>
          </cell>
          <cell r="R261">
            <v>15.28</v>
          </cell>
          <cell r="T261">
            <v>13.89</v>
          </cell>
          <cell r="V261">
            <v>15.51</v>
          </cell>
          <cell r="X261">
            <v>300</v>
          </cell>
          <cell r="Y261">
            <v>13.78</v>
          </cell>
          <cell r="Z261">
            <v>13.89</v>
          </cell>
          <cell r="AA261">
            <v>15.17</v>
          </cell>
          <cell r="AB261">
            <v>15.51</v>
          </cell>
          <cell r="AD261" t="str">
            <v>Single</v>
          </cell>
          <cell r="AI261">
            <v>0</v>
          </cell>
          <cell r="AJ261">
            <v>0</v>
          </cell>
        </row>
        <row r="262">
          <cell r="AJ262">
            <v>0</v>
          </cell>
        </row>
        <row r="263">
          <cell r="E263">
            <v>121</v>
          </cell>
          <cell r="F263" t="str">
            <v>CB-02/9/11</v>
          </cell>
          <cell r="G263">
            <v>518029.58</v>
          </cell>
          <cell r="H263">
            <v>2389345.75</v>
          </cell>
          <cell r="I263" t="str">
            <v>Road-MN03</v>
          </cell>
          <cell r="J263">
            <v>5.1500000000232831</v>
          </cell>
          <cell r="K263">
            <v>-19.319999999832362</v>
          </cell>
          <cell r="L263">
            <v>19.994621776711913</v>
          </cell>
          <cell r="M263" t="str">
            <v>CP-5 401 231</v>
          </cell>
          <cell r="N263">
            <v>263.31046901211761</v>
          </cell>
          <cell r="O263">
            <v>283.30509078882955</v>
          </cell>
          <cell r="P263">
            <v>19.994621776711938</v>
          </cell>
          <cell r="Q263">
            <v>0</v>
          </cell>
          <cell r="R263">
            <v>15.38</v>
          </cell>
          <cell r="T263">
            <v>13.95</v>
          </cell>
          <cell r="V263">
            <v>15.58</v>
          </cell>
          <cell r="X263">
            <v>300</v>
          </cell>
          <cell r="Y263">
            <v>13.89</v>
          </cell>
          <cell r="Z263">
            <v>13.95</v>
          </cell>
          <cell r="AA263">
            <v>15.51</v>
          </cell>
          <cell r="AB263">
            <v>15.58</v>
          </cell>
          <cell r="AD263" t="str">
            <v>Single</v>
          </cell>
          <cell r="AI263">
            <v>0</v>
          </cell>
          <cell r="AJ263">
            <v>0</v>
          </cell>
        </row>
        <row r="264">
          <cell r="AJ264">
            <v>0</v>
          </cell>
        </row>
        <row r="265">
          <cell r="E265">
            <v>122</v>
          </cell>
          <cell r="F265" t="str">
            <v>CB-02/9/12</v>
          </cell>
          <cell r="G265">
            <v>518034.43</v>
          </cell>
          <cell r="H265">
            <v>2389334.77</v>
          </cell>
          <cell r="I265" t="str">
            <v>Road-MN03</v>
          </cell>
          <cell r="J265">
            <v>4.8499999999767169</v>
          </cell>
          <cell r="K265">
            <v>-10.979999999981374</v>
          </cell>
          <cell r="L265">
            <v>12.003453669647127</v>
          </cell>
          <cell r="M265" t="str">
            <v>CP-5 401 231</v>
          </cell>
          <cell r="N265">
            <v>283.30509078882955</v>
          </cell>
          <cell r="O265">
            <v>295.30854445847666</v>
          </cell>
          <cell r="P265">
            <v>12.003453669647115</v>
          </cell>
          <cell r="Q265">
            <v>0</v>
          </cell>
          <cell r="R265">
            <v>15.5</v>
          </cell>
          <cell r="T265">
            <v>13.97</v>
          </cell>
          <cell r="V265">
            <v>15.51</v>
          </cell>
          <cell r="X265">
            <v>300</v>
          </cell>
          <cell r="Y265">
            <v>13.95</v>
          </cell>
          <cell r="Z265">
            <v>13.97</v>
          </cell>
          <cell r="AA265">
            <v>15.58</v>
          </cell>
          <cell r="AB265">
            <v>15.51</v>
          </cell>
          <cell r="AD265" t="str">
            <v>Single</v>
          </cell>
          <cell r="AI265">
            <v>0</v>
          </cell>
          <cell r="AJ265">
            <v>0</v>
          </cell>
        </row>
        <row r="266">
          <cell r="AJ266">
            <v>0</v>
          </cell>
        </row>
        <row r="267">
          <cell r="E267">
            <v>123</v>
          </cell>
          <cell r="F267" t="str">
            <v>CB-02/9/13</v>
          </cell>
          <cell r="G267">
            <v>518046.17</v>
          </cell>
          <cell r="H267">
            <v>2389312.7000000002</v>
          </cell>
          <cell r="I267" t="str">
            <v>Road-MN03</v>
          </cell>
          <cell r="J267">
            <v>11.739999999990687</v>
          </cell>
          <cell r="K267">
            <v>-22.069999999832362</v>
          </cell>
          <cell r="L267">
            <v>24.998249938593336</v>
          </cell>
          <cell r="M267" t="str">
            <v>CP-5 401 231</v>
          </cell>
          <cell r="N267">
            <v>295.30854445847666</v>
          </cell>
          <cell r="O267">
            <v>320.30679439707001</v>
          </cell>
          <cell r="P267">
            <v>24.998249938593347</v>
          </cell>
          <cell r="Q267">
            <v>0</v>
          </cell>
          <cell r="R267">
            <v>15.57</v>
          </cell>
          <cell r="T267">
            <v>14.03</v>
          </cell>
          <cell r="V267">
            <v>15.56</v>
          </cell>
          <cell r="X267">
            <v>300</v>
          </cell>
          <cell r="Y267">
            <v>13.97</v>
          </cell>
          <cell r="Z267">
            <v>14.03</v>
          </cell>
          <cell r="AA267">
            <v>15.51</v>
          </cell>
          <cell r="AB267">
            <v>15.56</v>
          </cell>
          <cell r="AD267" t="str">
            <v>Single</v>
          </cell>
          <cell r="AI267">
            <v>0</v>
          </cell>
          <cell r="AJ267">
            <v>0</v>
          </cell>
        </row>
        <row r="268">
          <cell r="AJ268">
            <v>0</v>
          </cell>
        </row>
        <row r="269">
          <cell r="E269">
            <v>124</v>
          </cell>
          <cell r="F269" t="str">
            <v>CB-02/9/14</v>
          </cell>
          <cell r="G269">
            <v>518064.05</v>
          </cell>
          <cell r="H269">
            <v>2389279.16</v>
          </cell>
          <cell r="I269" t="str">
            <v>Road-MN03</v>
          </cell>
          <cell r="J269">
            <v>17.880000000004657</v>
          </cell>
          <cell r="K269">
            <v>-33.540000000037253</v>
          </cell>
          <cell r="L269">
            <v>38.00823594962894</v>
          </cell>
          <cell r="M269" t="str">
            <v>CP-5 401 231</v>
          </cell>
          <cell r="N269">
            <v>320.30679439707001</v>
          </cell>
          <cell r="O269">
            <v>358.31503034669896</v>
          </cell>
          <cell r="P269">
            <v>38.008235949628954</v>
          </cell>
          <cell r="Q269">
            <v>0</v>
          </cell>
          <cell r="R269">
            <v>15.75</v>
          </cell>
          <cell r="T269">
            <v>14.14</v>
          </cell>
          <cell r="V269">
            <v>15.65</v>
          </cell>
          <cell r="X269">
            <v>300</v>
          </cell>
          <cell r="Y269">
            <v>14.03</v>
          </cell>
          <cell r="Z269">
            <v>14.14</v>
          </cell>
          <cell r="AA269">
            <v>15.56</v>
          </cell>
          <cell r="AB269">
            <v>15.65</v>
          </cell>
          <cell r="AD269" t="str">
            <v>Single</v>
          </cell>
          <cell r="AI269">
            <v>0</v>
          </cell>
          <cell r="AJ269" t="str">
            <v>L</v>
          </cell>
        </row>
        <row r="270">
          <cell r="Y270">
            <v>0</v>
          </cell>
          <cell r="Z270">
            <v>0</v>
          </cell>
          <cell r="AA270">
            <v>0</v>
          </cell>
          <cell r="AB270">
            <v>0</v>
          </cell>
          <cell r="AJ270">
            <v>0</v>
          </cell>
        </row>
        <row r="271">
          <cell r="N271">
            <v>358.31503034669896</v>
          </cell>
          <cell r="AJ271">
            <v>0</v>
          </cell>
        </row>
        <row r="272">
          <cell r="E272">
            <v>125</v>
          </cell>
          <cell r="F272" t="str">
            <v>MH-02/9/1</v>
          </cell>
          <cell r="G272">
            <v>518155.64</v>
          </cell>
          <cell r="H272">
            <v>2389580.2599999998</v>
          </cell>
          <cell r="I272" t="str">
            <v>Road-MN22</v>
          </cell>
          <cell r="M272" t="str">
            <v>CP-5 401 210</v>
          </cell>
          <cell r="R272">
            <v>15.75</v>
          </cell>
          <cell r="T272">
            <v>11.961739588387982</v>
          </cell>
          <cell r="V272">
            <v>13.76</v>
          </cell>
          <cell r="AI272">
            <v>0</v>
          </cell>
          <cell r="AJ272">
            <v>0</v>
          </cell>
        </row>
        <row r="274">
          <cell r="E274">
            <v>126</v>
          </cell>
          <cell r="F274" t="str">
            <v>CB-02/9/1/1</v>
          </cell>
          <cell r="G274">
            <v>518159.69</v>
          </cell>
          <cell r="H274">
            <v>2389581.0699999998</v>
          </cell>
          <cell r="I274" t="str">
            <v>Road-MN22</v>
          </cell>
          <cell r="J274">
            <v>4.0499999999883585</v>
          </cell>
          <cell r="K274">
            <v>0.81000000005587935</v>
          </cell>
          <cell r="L274">
            <v>4.1302058060096991</v>
          </cell>
          <cell r="M274" t="str">
            <v>CP-5 401 210</v>
          </cell>
          <cell r="N274">
            <v>0</v>
          </cell>
          <cell r="O274">
            <v>4.1302058060096991</v>
          </cell>
          <cell r="P274">
            <v>4.1302058060096991</v>
          </cell>
          <cell r="Q274">
            <v>0</v>
          </cell>
          <cell r="R274">
            <v>14.01</v>
          </cell>
          <cell r="T274">
            <v>11.97</v>
          </cell>
          <cell r="V274">
            <v>13.75</v>
          </cell>
          <cell r="X274">
            <v>300</v>
          </cell>
          <cell r="Y274">
            <v>0</v>
          </cell>
          <cell r="Z274">
            <v>11.97</v>
          </cell>
          <cell r="AA274">
            <v>0</v>
          </cell>
          <cell r="AB274">
            <v>13.75</v>
          </cell>
          <cell r="AD274" t="str">
            <v>Single</v>
          </cell>
          <cell r="AI274" t="str">
            <v>S</v>
          </cell>
          <cell r="AJ274">
            <v>0</v>
          </cell>
        </row>
        <row r="276">
          <cell r="E276">
            <v>127</v>
          </cell>
          <cell r="F276" t="str">
            <v>CB-02/9/1/2</v>
          </cell>
          <cell r="G276">
            <v>518199.07</v>
          </cell>
          <cell r="H276">
            <v>2389602.84</v>
          </cell>
          <cell r="I276" t="str">
            <v>Road-MN22</v>
          </cell>
          <cell r="J276">
            <v>39.380000000004657</v>
          </cell>
          <cell r="K276">
            <v>21.770000000018626</v>
          </cell>
          <cell r="L276">
            <v>44.996858779265665</v>
          </cell>
          <cell r="M276" t="str">
            <v>CP-5 401 210</v>
          </cell>
          <cell r="N276">
            <v>4.1302058060096991</v>
          </cell>
          <cell r="O276">
            <v>49.127064585275363</v>
          </cell>
          <cell r="P276">
            <v>44.996858779265665</v>
          </cell>
          <cell r="Q276">
            <v>0</v>
          </cell>
          <cell r="R276">
            <v>13.87</v>
          </cell>
          <cell r="T276">
            <v>12.12</v>
          </cell>
          <cell r="V276">
            <v>13.62</v>
          </cell>
          <cell r="X276">
            <v>300</v>
          </cell>
          <cell r="Y276">
            <v>11.97</v>
          </cell>
          <cell r="Z276">
            <v>12.12</v>
          </cell>
          <cell r="AA276">
            <v>13.75</v>
          </cell>
          <cell r="AB276">
            <v>13.62</v>
          </cell>
          <cell r="AD276" t="str">
            <v>Single</v>
          </cell>
          <cell r="AI276">
            <v>0</v>
          </cell>
          <cell r="AJ276" t="str">
            <v>L</v>
          </cell>
        </row>
        <row r="278">
          <cell r="N278">
            <v>49.127064585275363</v>
          </cell>
        </row>
        <row r="279">
          <cell r="E279">
            <v>128</v>
          </cell>
          <cell r="F279" t="str">
            <v>MH-02/9/2</v>
          </cell>
          <cell r="G279">
            <v>518212.83</v>
          </cell>
          <cell r="H279">
            <v>2389611.66</v>
          </cell>
          <cell r="I279" t="str">
            <v>Road-MN22</v>
          </cell>
          <cell r="M279" t="str">
            <v>CP-5 401 210</v>
          </cell>
          <cell r="R279">
            <v>15.75</v>
          </cell>
          <cell r="T279">
            <v>11.940598191663359</v>
          </cell>
          <cell r="V279">
            <v>13.87</v>
          </cell>
          <cell r="AI279">
            <v>0</v>
          </cell>
          <cell r="AJ279">
            <v>0</v>
          </cell>
        </row>
        <row r="281">
          <cell r="E281">
            <v>129</v>
          </cell>
          <cell r="F281" t="str">
            <v>CB-02/9/2/1</v>
          </cell>
          <cell r="G281">
            <v>518217.44</v>
          </cell>
          <cell r="H281">
            <v>2389612.58</v>
          </cell>
          <cell r="I281" t="str">
            <v>Road-MN22</v>
          </cell>
          <cell r="J281">
            <v>4.6099999999860302</v>
          </cell>
          <cell r="K281">
            <v>0.91999999992549419</v>
          </cell>
          <cell r="L281">
            <v>4.7009041683206121</v>
          </cell>
          <cell r="M281" t="str">
            <v>CP-5 401 210</v>
          </cell>
          <cell r="N281">
            <v>0</v>
          </cell>
          <cell r="O281">
            <v>4.7009041683206121</v>
          </cell>
          <cell r="P281">
            <v>4.7009041683206121</v>
          </cell>
          <cell r="Q281">
            <v>0</v>
          </cell>
          <cell r="R281">
            <v>13.62</v>
          </cell>
          <cell r="T281">
            <v>11.95</v>
          </cell>
          <cell r="V281">
            <v>13.87</v>
          </cell>
          <cell r="X281">
            <v>300</v>
          </cell>
          <cell r="Y281">
            <v>0</v>
          </cell>
          <cell r="Z281">
            <v>11.95</v>
          </cell>
          <cell r="AA281">
            <v>0</v>
          </cell>
          <cell r="AB281">
            <v>13.87</v>
          </cell>
          <cell r="AD281" t="str">
            <v>Single</v>
          </cell>
          <cell r="AI281" t="str">
            <v>S</v>
          </cell>
          <cell r="AJ281">
            <v>0</v>
          </cell>
        </row>
        <row r="283">
          <cell r="E283">
            <v>130</v>
          </cell>
          <cell r="F283" t="str">
            <v>CB-02/9/2/2</v>
          </cell>
          <cell r="G283">
            <v>518229.32</v>
          </cell>
          <cell r="H283">
            <v>2389617.9500000002</v>
          </cell>
          <cell r="I283" t="str">
            <v>Road-MN22</v>
          </cell>
          <cell r="J283">
            <v>11.880000000004657</v>
          </cell>
          <cell r="K283">
            <v>5.3700000001117587</v>
          </cell>
          <cell r="L283">
            <v>13.037304169241084</v>
          </cell>
          <cell r="M283" t="str">
            <v>CP-5 401 210</v>
          </cell>
          <cell r="N283">
            <v>4.7009041683206121</v>
          </cell>
          <cell r="O283">
            <v>17.738208337561694</v>
          </cell>
          <cell r="P283">
            <v>13.037304169241082</v>
          </cell>
          <cell r="Q283">
            <v>0</v>
          </cell>
          <cell r="R283">
            <v>13.62</v>
          </cell>
          <cell r="T283">
            <v>11.99</v>
          </cell>
          <cell r="V283">
            <v>13.87</v>
          </cell>
          <cell r="X283">
            <v>300</v>
          </cell>
          <cell r="Y283">
            <v>11.95</v>
          </cell>
          <cell r="Z283">
            <v>11.99</v>
          </cell>
          <cell r="AA283">
            <v>13.87</v>
          </cell>
          <cell r="AB283">
            <v>13.87</v>
          </cell>
          <cell r="AD283" t="str">
            <v>Single</v>
          </cell>
          <cell r="AI283">
            <v>0</v>
          </cell>
          <cell r="AJ283">
            <v>0</v>
          </cell>
        </row>
        <row r="285">
          <cell r="E285">
            <v>131</v>
          </cell>
          <cell r="F285" t="str">
            <v>CB-02/9/2/3</v>
          </cell>
          <cell r="G285">
            <v>518241.36</v>
          </cell>
          <cell r="H285">
            <v>2389622.85</v>
          </cell>
          <cell r="I285" t="str">
            <v>Road-MN22</v>
          </cell>
          <cell r="J285">
            <v>12.039999999979045</v>
          </cell>
          <cell r="K285">
            <v>4.8999999999068677</v>
          </cell>
          <cell r="L285">
            <v>12.998907646359472</v>
          </cell>
          <cell r="M285" t="str">
            <v>CP-5 401 210</v>
          </cell>
          <cell r="N285">
            <v>17.738208337561694</v>
          </cell>
          <cell r="O285">
            <v>30.737115983921164</v>
          </cell>
          <cell r="P285">
            <v>12.99890764635947</v>
          </cell>
          <cell r="Q285">
            <v>0</v>
          </cell>
          <cell r="R285">
            <v>13.53</v>
          </cell>
          <cell r="T285">
            <v>12.03</v>
          </cell>
          <cell r="V285">
            <v>13.88</v>
          </cell>
          <cell r="X285">
            <v>300</v>
          </cell>
          <cell r="Y285">
            <v>11.99</v>
          </cell>
          <cell r="Z285">
            <v>12.03</v>
          </cell>
          <cell r="AA285">
            <v>13.87</v>
          </cell>
          <cell r="AB285">
            <v>13.88</v>
          </cell>
          <cell r="AD285" t="str">
            <v>Single</v>
          </cell>
          <cell r="AI285">
            <v>0</v>
          </cell>
          <cell r="AJ285" t="str">
            <v>L</v>
          </cell>
        </row>
        <row r="287">
          <cell r="N287">
            <v>30.737115983921164</v>
          </cell>
        </row>
        <row r="288">
          <cell r="E288">
            <v>132</v>
          </cell>
          <cell r="F288" t="str">
            <v>MH-02/9/4</v>
          </cell>
          <cell r="G288">
            <v>518287.26</v>
          </cell>
          <cell r="H288">
            <v>2389639.9900000002</v>
          </cell>
          <cell r="I288" t="str">
            <v>Road-MN22</v>
          </cell>
          <cell r="M288" t="str">
            <v>CP-5 401 210</v>
          </cell>
          <cell r="R288">
            <v>15.75</v>
          </cell>
          <cell r="T288">
            <v>12.14318551542663</v>
          </cell>
          <cell r="V288">
            <v>13.87</v>
          </cell>
          <cell r="AI288">
            <v>0</v>
          </cell>
          <cell r="AJ288">
            <v>0</v>
          </cell>
        </row>
        <row r="290">
          <cell r="E290">
            <v>133</v>
          </cell>
          <cell r="F290" t="str">
            <v>CB-02/9/4/1</v>
          </cell>
          <cell r="G290">
            <v>518290.64</v>
          </cell>
          <cell r="H290">
            <v>2389639.56</v>
          </cell>
          <cell r="I290" t="str">
            <v>Road-MN22</v>
          </cell>
          <cell r="J290">
            <v>3.3800000000046566</v>
          </cell>
          <cell r="K290">
            <v>-0.43000000016763806</v>
          </cell>
          <cell r="L290">
            <v>3.4072422866851788</v>
          </cell>
          <cell r="M290" t="str">
            <v>CP-5 401 210</v>
          </cell>
          <cell r="N290">
            <v>0</v>
          </cell>
          <cell r="O290">
            <v>3.4072422866851788</v>
          </cell>
          <cell r="P290">
            <v>3.4072422866851788</v>
          </cell>
          <cell r="Q290">
            <v>0</v>
          </cell>
          <cell r="R290">
            <v>13.65</v>
          </cell>
          <cell r="T290">
            <v>12.15</v>
          </cell>
          <cell r="V290">
            <v>13.87</v>
          </cell>
          <cell r="X290">
            <v>300</v>
          </cell>
          <cell r="Y290">
            <v>0</v>
          </cell>
          <cell r="Z290">
            <v>12.15</v>
          </cell>
          <cell r="AA290">
            <v>0</v>
          </cell>
          <cell r="AB290">
            <v>13.87</v>
          </cell>
          <cell r="AD290" t="str">
            <v>Single</v>
          </cell>
          <cell r="AI290" t="str">
            <v>S</v>
          </cell>
          <cell r="AJ290">
            <v>0</v>
          </cell>
        </row>
        <row r="292">
          <cell r="E292">
            <v>134</v>
          </cell>
          <cell r="F292" t="str">
            <v>CB-02/9/4/2</v>
          </cell>
          <cell r="G292">
            <v>518310.26</v>
          </cell>
          <cell r="H292">
            <v>2389643.4500000002</v>
          </cell>
          <cell r="I292" t="str">
            <v>Road-MN22</v>
          </cell>
          <cell r="J292">
            <v>19.619999999995343</v>
          </cell>
          <cell r="K292">
            <v>3.8900000001303852</v>
          </cell>
          <cell r="L292">
            <v>20.001912408588126</v>
          </cell>
          <cell r="M292" t="str">
            <v>CP-5 401 210</v>
          </cell>
          <cell r="N292">
            <v>3.4072422866851788</v>
          </cell>
          <cell r="O292">
            <v>23.409154695273305</v>
          </cell>
          <cell r="P292">
            <v>20.001912408588126</v>
          </cell>
          <cell r="Q292">
            <v>0</v>
          </cell>
          <cell r="R292">
            <v>13.71</v>
          </cell>
          <cell r="T292">
            <v>12.21</v>
          </cell>
          <cell r="V292">
            <v>13.97</v>
          </cell>
          <cell r="X292">
            <v>300</v>
          </cell>
          <cell r="Y292">
            <v>12.15</v>
          </cell>
          <cell r="Z292">
            <v>12.21</v>
          </cell>
          <cell r="AA292">
            <v>13.87</v>
          </cell>
          <cell r="AB292">
            <v>13.97</v>
          </cell>
          <cell r="AD292" t="str">
            <v>Single</v>
          </cell>
          <cell r="AI292">
            <v>0</v>
          </cell>
          <cell r="AJ292" t="str">
            <v>L</v>
          </cell>
        </row>
        <row r="294">
          <cell r="N294">
            <v>23.409154695273305</v>
          </cell>
        </row>
        <row r="295">
          <cell r="E295">
            <v>135</v>
          </cell>
          <cell r="F295" t="str">
            <v>MH-02/9/5</v>
          </cell>
          <cell r="G295">
            <v>518326.4</v>
          </cell>
          <cell r="H295">
            <v>2389647.91</v>
          </cell>
          <cell r="I295" t="str">
            <v>Road-MN22</v>
          </cell>
          <cell r="M295" t="str">
            <v>CP-5 401 210</v>
          </cell>
          <cell r="R295">
            <v>13.76</v>
          </cell>
          <cell r="T295">
            <v>12.272378845231881</v>
          </cell>
          <cell r="V295">
            <v>14.07</v>
          </cell>
          <cell r="X295">
            <v>600</v>
          </cell>
          <cell r="AI295">
            <v>0</v>
          </cell>
          <cell r="AJ295">
            <v>0</v>
          </cell>
        </row>
        <row r="297">
          <cell r="E297">
            <v>136</v>
          </cell>
          <cell r="F297" t="str">
            <v>CB-02/9/5/1</v>
          </cell>
          <cell r="G297">
            <v>518330.14</v>
          </cell>
          <cell r="H297">
            <v>2389647.1800000002</v>
          </cell>
          <cell r="I297" t="str">
            <v>Road-MN22</v>
          </cell>
          <cell r="J297">
            <v>3.7399999999906868</v>
          </cell>
          <cell r="K297">
            <v>-0.72999999998137355</v>
          </cell>
          <cell r="L297">
            <v>3.810577384059159</v>
          </cell>
          <cell r="M297" t="str">
            <v>CP-5 401 210</v>
          </cell>
          <cell r="N297">
            <v>0</v>
          </cell>
          <cell r="O297">
            <v>3.810577384059159</v>
          </cell>
          <cell r="P297">
            <v>3.810577384059159</v>
          </cell>
          <cell r="Q297">
            <v>0</v>
          </cell>
          <cell r="R297">
            <v>13.78</v>
          </cell>
          <cell r="T297">
            <v>12.28</v>
          </cell>
          <cell r="V297">
            <v>14.04</v>
          </cell>
          <cell r="X297">
            <v>300</v>
          </cell>
          <cell r="Y297">
            <v>0</v>
          </cell>
          <cell r="Z297">
            <v>12.28</v>
          </cell>
          <cell r="AA297">
            <v>0</v>
          </cell>
          <cell r="AB297">
            <v>14.04</v>
          </cell>
          <cell r="AD297" t="str">
            <v>Single</v>
          </cell>
          <cell r="AI297" t="str">
            <v>S</v>
          </cell>
          <cell r="AJ297" t="str">
            <v>L</v>
          </cell>
        </row>
        <row r="299">
          <cell r="N299">
            <v>3.810577384059159</v>
          </cell>
        </row>
        <row r="300">
          <cell r="E300">
            <v>137</v>
          </cell>
          <cell r="F300" t="str">
            <v>MH-02/9/6</v>
          </cell>
          <cell r="G300">
            <v>518362.94</v>
          </cell>
          <cell r="H300">
            <v>2389651.38</v>
          </cell>
          <cell r="I300" t="str">
            <v>Road-MN22</v>
          </cell>
          <cell r="M300" t="str">
            <v>CP-5 401 210</v>
          </cell>
          <cell r="R300">
            <v>13.87</v>
          </cell>
          <cell r="T300">
            <v>12.352726238937256</v>
          </cell>
          <cell r="V300">
            <v>14.02</v>
          </cell>
          <cell r="X300">
            <v>600</v>
          </cell>
          <cell r="AI300">
            <v>0</v>
          </cell>
          <cell r="AJ300">
            <v>0</v>
          </cell>
        </row>
        <row r="302">
          <cell r="E302">
            <v>138</v>
          </cell>
          <cell r="F302" t="str">
            <v>CB-02/9/6/1</v>
          </cell>
          <cell r="G302">
            <v>518360.19</v>
          </cell>
          <cell r="H302">
            <v>2389649</v>
          </cell>
          <cell r="I302" t="str">
            <v>Road-MN22</v>
          </cell>
          <cell r="J302">
            <v>-2.75</v>
          </cell>
          <cell r="K302">
            <v>-2.3799999998882413</v>
          </cell>
          <cell r="L302">
            <v>3.6368805313713604</v>
          </cell>
          <cell r="M302" t="str">
            <v>CP-5 401 210</v>
          </cell>
          <cell r="N302">
            <v>0</v>
          </cell>
          <cell r="O302">
            <v>3.6368805313713604</v>
          </cell>
          <cell r="P302">
            <v>3.6368805313713604</v>
          </cell>
          <cell r="Q302">
            <v>0</v>
          </cell>
          <cell r="R302">
            <v>13.86</v>
          </cell>
          <cell r="T302">
            <v>12.36</v>
          </cell>
          <cell r="V302">
            <v>14.01</v>
          </cell>
          <cell r="X302">
            <v>300</v>
          </cell>
          <cell r="Y302">
            <v>0</v>
          </cell>
          <cell r="Z302">
            <v>12.36</v>
          </cell>
          <cell r="AA302">
            <v>0</v>
          </cell>
          <cell r="AB302">
            <v>14.01</v>
          </cell>
          <cell r="AD302" t="str">
            <v>Single</v>
          </cell>
          <cell r="AI302" t="str">
            <v>S</v>
          </cell>
          <cell r="AJ302" t="str">
            <v>L</v>
          </cell>
        </row>
        <row r="304">
          <cell r="N304">
            <v>3.6368805313713604</v>
          </cell>
        </row>
        <row r="305">
          <cell r="E305">
            <v>139</v>
          </cell>
          <cell r="F305" t="str">
            <v>MH-02/9/7</v>
          </cell>
          <cell r="G305">
            <v>518400.82</v>
          </cell>
          <cell r="H305">
            <v>2389653.023</v>
          </cell>
          <cell r="I305" t="str">
            <v>Road-MN22</v>
          </cell>
          <cell r="M305" t="str">
            <v>CP-5 401 211</v>
          </cell>
          <cell r="R305">
            <v>13.98</v>
          </cell>
          <cell r="T305">
            <v>12.473854846136922</v>
          </cell>
          <cell r="V305">
            <v>14.06</v>
          </cell>
          <cell r="X305">
            <v>600</v>
          </cell>
          <cell r="AI305">
            <v>0</v>
          </cell>
          <cell r="AJ305">
            <v>0</v>
          </cell>
        </row>
        <row r="307">
          <cell r="E307">
            <v>140</v>
          </cell>
          <cell r="F307" t="str">
            <v>CB-02/9/7/1</v>
          </cell>
          <cell r="G307">
            <v>518403.68</v>
          </cell>
          <cell r="H307">
            <v>2389651.9</v>
          </cell>
          <cell r="I307" t="str">
            <v>Road-MN22</v>
          </cell>
          <cell r="J307">
            <v>2.8599999999860302</v>
          </cell>
          <cell r="K307">
            <v>-1.1230000001378357</v>
          </cell>
          <cell r="L307">
            <v>3.0725769315396598</v>
          </cell>
          <cell r="M307" t="str">
            <v>CP-5 401 211</v>
          </cell>
          <cell r="N307">
            <v>0</v>
          </cell>
          <cell r="O307">
            <v>3.0725769315396598</v>
          </cell>
          <cell r="P307">
            <v>3.0725769315396598</v>
          </cell>
          <cell r="Q307">
            <v>0</v>
          </cell>
          <cell r="R307">
            <v>13.98</v>
          </cell>
          <cell r="T307">
            <v>12.48</v>
          </cell>
          <cell r="V307">
            <v>14.01</v>
          </cell>
          <cell r="X307">
            <v>300</v>
          </cell>
          <cell r="Y307">
            <v>0</v>
          </cell>
          <cell r="Z307">
            <v>12.48</v>
          </cell>
          <cell r="AA307">
            <v>0</v>
          </cell>
          <cell r="AB307">
            <v>14.01</v>
          </cell>
          <cell r="AD307" t="str">
            <v>Single</v>
          </cell>
          <cell r="AI307" t="str">
            <v>S</v>
          </cell>
          <cell r="AJ307" t="str">
            <v>L</v>
          </cell>
        </row>
        <row r="309">
          <cell r="N309">
            <v>3.0725769315396598</v>
          </cell>
        </row>
        <row r="310">
          <cell r="E310">
            <v>141</v>
          </cell>
          <cell r="F310" t="str">
            <v>MH-02/9/8</v>
          </cell>
          <cell r="G310">
            <v>518434.79</v>
          </cell>
          <cell r="H310">
            <v>2389654.11</v>
          </cell>
          <cell r="I310" t="str">
            <v>Road-MN22</v>
          </cell>
          <cell r="M310" t="str">
            <v>CP-5 401 211</v>
          </cell>
          <cell r="R310">
            <v>14.09</v>
          </cell>
          <cell r="T310">
            <v>12.573005573647785</v>
          </cell>
          <cell r="V310">
            <v>14.08</v>
          </cell>
        </row>
        <row r="312">
          <cell r="E312">
            <v>142</v>
          </cell>
          <cell r="F312" t="str">
            <v>CB-02/9/8/1A</v>
          </cell>
          <cell r="G312">
            <v>518431.52</v>
          </cell>
          <cell r="H312">
            <v>2389652.87</v>
          </cell>
          <cell r="I312" t="str">
            <v>Road-MN22</v>
          </cell>
          <cell r="J312">
            <v>-3.2699999999604188</v>
          </cell>
          <cell r="K312">
            <v>-1.2399999997578561</v>
          </cell>
          <cell r="L312">
            <v>3.4972131761076017</v>
          </cell>
          <cell r="M312" t="str">
            <v>CP-5 401 241</v>
          </cell>
          <cell r="N312">
            <v>0</v>
          </cell>
          <cell r="O312">
            <v>3.4972131761076017</v>
          </cell>
          <cell r="P312">
            <v>3.4972131761076017</v>
          </cell>
          <cell r="Q312">
            <v>0</v>
          </cell>
          <cell r="R312">
            <v>14.08</v>
          </cell>
          <cell r="T312">
            <v>12.58</v>
          </cell>
          <cell r="V312">
            <v>14.07</v>
          </cell>
          <cell r="X312">
            <v>300</v>
          </cell>
          <cell r="Y312">
            <v>12.573005573647785</v>
          </cell>
          <cell r="Z312">
            <v>12.58</v>
          </cell>
          <cell r="AA312">
            <v>14.08</v>
          </cell>
          <cell r="AB312">
            <v>14.07</v>
          </cell>
          <cell r="AD312" t="str">
            <v>Single</v>
          </cell>
          <cell r="AI312" t="str">
            <v>S</v>
          </cell>
          <cell r="AJ312" t="str">
            <v>L</v>
          </cell>
        </row>
        <row r="314">
          <cell r="N314">
            <v>3.4972131761076017</v>
          </cell>
        </row>
        <row r="315">
          <cell r="E315">
            <v>143</v>
          </cell>
          <cell r="F315" t="str">
            <v>MH-02/9/8</v>
          </cell>
          <cell r="G315">
            <v>518434.79</v>
          </cell>
          <cell r="H315">
            <v>2389654.11</v>
          </cell>
          <cell r="I315" t="str">
            <v>Road-MN22</v>
          </cell>
          <cell r="M315" t="str">
            <v>CP-5 401 211</v>
          </cell>
          <cell r="R315">
            <v>14.09</v>
          </cell>
          <cell r="T315">
            <v>12.12</v>
          </cell>
          <cell r="V315">
            <v>14.08</v>
          </cell>
          <cell r="AI315">
            <v>0</v>
          </cell>
          <cell r="AJ315">
            <v>0</v>
          </cell>
        </row>
        <row r="316">
          <cell r="AJ316">
            <v>0</v>
          </cell>
        </row>
        <row r="317">
          <cell r="E317">
            <v>144</v>
          </cell>
          <cell r="F317" t="str">
            <v>CB-02/9/8/1</v>
          </cell>
          <cell r="G317">
            <v>518436.3</v>
          </cell>
          <cell r="H317">
            <v>2389667.02</v>
          </cell>
          <cell r="I317" t="str">
            <v>Road-MN08</v>
          </cell>
          <cell r="J317">
            <v>1.5100000000093132</v>
          </cell>
          <cell r="K317">
            <v>12.910000000149012</v>
          </cell>
          <cell r="L317">
            <v>12.998007539768377</v>
          </cell>
          <cell r="M317" t="str">
            <v>CP-5 401 241</v>
          </cell>
          <cell r="N317">
            <v>0</v>
          </cell>
          <cell r="O317">
            <v>12.998007539768377</v>
          </cell>
          <cell r="P317">
            <v>12.998007539768377</v>
          </cell>
          <cell r="Q317">
            <v>0</v>
          </cell>
          <cell r="R317">
            <v>14.16</v>
          </cell>
          <cell r="T317">
            <v>12.2</v>
          </cell>
          <cell r="V317">
            <v>14.08</v>
          </cell>
          <cell r="X317">
            <v>300</v>
          </cell>
          <cell r="Y317">
            <v>12.12</v>
          </cell>
          <cell r="Z317">
            <v>12.2</v>
          </cell>
          <cell r="AA317">
            <v>14.08</v>
          </cell>
          <cell r="AB317">
            <v>14.08</v>
          </cell>
          <cell r="AD317" t="str">
            <v>Single</v>
          </cell>
          <cell r="AI317" t="str">
            <v>S</v>
          </cell>
          <cell r="AJ317">
            <v>0</v>
          </cell>
        </row>
        <row r="318">
          <cell r="AJ318">
            <v>0</v>
          </cell>
        </row>
        <row r="319">
          <cell r="E319">
            <v>145</v>
          </cell>
          <cell r="F319" t="str">
            <v>CB-02/9/8/2</v>
          </cell>
          <cell r="G319">
            <v>518430.05</v>
          </cell>
          <cell r="H319">
            <v>2389690.09</v>
          </cell>
          <cell r="I319" t="str">
            <v>Road-MN08</v>
          </cell>
          <cell r="J319">
            <v>-6.25</v>
          </cell>
          <cell r="K319">
            <v>23.069999999832362</v>
          </cell>
          <cell r="L319">
            <v>23.901619191851108</v>
          </cell>
          <cell r="M319" t="str">
            <v>CP-5 401 241</v>
          </cell>
          <cell r="N319">
            <v>12.998007539768377</v>
          </cell>
          <cell r="O319">
            <v>36.899626731619485</v>
          </cell>
          <cell r="P319">
            <v>23.901619191851108</v>
          </cell>
          <cell r="Q319">
            <v>0</v>
          </cell>
          <cell r="R319">
            <v>14.24</v>
          </cell>
          <cell r="T319">
            <v>12.34</v>
          </cell>
          <cell r="V319">
            <v>14.08</v>
          </cell>
          <cell r="X319">
            <v>300</v>
          </cell>
          <cell r="Y319">
            <v>12.2</v>
          </cell>
          <cell r="Z319">
            <v>12.34</v>
          </cell>
          <cell r="AA319">
            <v>14.08</v>
          </cell>
          <cell r="AB319">
            <v>14.08</v>
          </cell>
          <cell r="AD319" t="str">
            <v>Single</v>
          </cell>
          <cell r="AI319">
            <v>0</v>
          </cell>
          <cell r="AJ319">
            <v>0</v>
          </cell>
        </row>
        <row r="320">
          <cell r="AJ320">
            <v>0</v>
          </cell>
        </row>
        <row r="321">
          <cell r="E321">
            <v>146</v>
          </cell>
          <cell r="F321" t="str">
            <v>CB-02/9/8/3</v>
          </cell>
          <cell r="G321">
            <v>518419.59</v>
          </cell>
          <cell r="H321">
            <v>2389712.7999999998</v>
          </cell>
          <cell r="I321" t="str">
            <v>Road-MN08</v>
          </cell>
          <cell r="J321">
            <v>-10.459999999962747</v>
          </cell>
          <cell r="K321">
            <v>22.709999999962747</v>
          </cell>
          <cell r="L321">
            <v>25.003113806034815</v>
          </cell>
          <cell r="M321" t="str">
            <v>CP-5 401 241</v>
          </cell>
          <cell r="N321">
            <v>36.899626731619485</v>
          </cell>
          <cell r="O321">
            <v>61.902740537654296</v>
          </cell>
          <cell r="P321">
            <v>25.003113806034811</v>
          </cell>
          <cell r="Q321">
            <v>0</v>
          </cell>
          <cell r="R321">
            <v>14.31</v>
          </cell>
          <cell r="T321">
            <v>12.5</v>
          </cell>
          <cell r="V321">
            <v>14.010999999999999</v>
          </cell>
          <cell r="X321">
            <v>300</v>
          </cell>
          <cell r="Y321">
            <v>12.34</v>
          </cell>
          <cell r="Z321">
            <v>12.5</v>
          </cell>
          <cell r="AA321">
            <v>14.08</v>
          </cell>
          <cell r="AB321">
            <v>14.010999999999999</v>
          </cell>
          <cell r="AD321" t="str">
            <v>Single</v>
          </cell>
          <cell r="AI321">
            <v>0</v>
          </cell>
          <cell r="AJ321" t="str">
            <v>L</v>
          </cell>
        </row>
        <row r="322">
          <cell r="AJ322">
            <v>0</v>
          </cell>
        </row>
        <row r="323">
          <cell r="N323">
            <v>61.902740537654296</v>
          </cell>
          <cell r="AJ323">
            <v>0</v>
          </cell>
        </row>
        <row r="324">
          <cell r="E324">
            <v>147</v>
          </cell>
          <cell r="F324" t="str">
            <v>MH-02/9/8</v>
          </cell>
          <cell r="G324">
            <v>518434.79</v>
          </cell>
          <cell r="H324">
            <v>2389654.11</v>
          </cell>
          <cell r="I324" t="str">
            <v>Road-MN22</v>
          </cell>
          <cell r="M324" t="str">
            <v>CP-5 401 211</v>
          </cell>
          <cell r="R324">
            <v>14.09</v>
          </cell>
          <cell r="T324">
            <v>12.02</v>
          </cell>
          <cell r="V324">
            <v>14.08</v>
          </cell>
          <cell r="AI324">
            <v>0</v>
          </cell>
          <cell r="AJ324">
            <v>0</v>
          </cell>
        </row>
        <row r="325">
          <cell r="P325">
            <v>0</v>
          </cell>
          <cell r="Q325">
            <v>0</v>
          </cell>
          <cell r="AJ325">
            <v>0</v>
          </cell>
        </row>
        <row r="326">
          <cell r="E326">
            <v>148</v>
          </cell>
          <cell r="F326" t="str">
            <v>CB-02/9/8/4</v>
          </cell>
          <cell r="G326">
            <v>518437.2</v>
          </cell>
          <cell r="H326">
            <v>2389641.89</v>
          </cell>
          <cell r="I326" t="str">
            <v>Road-MN08</v>
          </cell>
          <cell r="J326">
            <v>2.4100000000325963</v>
          </cell>
          <cell r="K326">
            <v>-12.21999999973923</v>
          </cell>
          <cell r="L326">
            <v>12.455380363272086</v>
          </cell>
          <cell r="M326" t="str">
            <v>CP-5 401 241</v>
          </cell>
          <cell r="N326">
            <v>0</v>
          </cell>
          <cell r="O326">
            <v>12.455380363272086</v>
          </cell>
          <cell r="P326">
            <v>12.455380363272086</v>
          </cell>
          <cell r="Q326">
            <v>0</v>
          </cell>
          <cell r="R326">
            <v>14.09</v>
          </cell>
          <cell r="T326">
            <v>12.06</v>
          </cell>
          <cell r="V326">
            <v>14.04</v>
          </cell>
          <cell r="X326">
            <v>300</v>
          </cell>
          <cell r="Y326">
            <v>12.02</v>
          </cell>
          <cell r="Z326">
            <v>12.06</v>
          </cell>
          <cell r="AA326">
            <v>14.08</v>
          </cell>
          <cell r="AB326">
            <v>14.04</v>
          </cell>
          <cell r="AD326" t="str">
            <v>Single</v>
          </cell>
          <cell r="AI326" t="str">
            <v>S</v>
          </cell>
          <cell r="AJ326">
            <v>0</v>
          </cell>
        </row>
        <row r="327">
          <cell r="P327">
            <v>0</v>
          </cell>
          <cell r="Q327">
            <v>0</v>
          </cell>
          <cell r="AJ327">
            <v>0</v>
          </cell>
        </row>
        <row r="328">
          <cell r="E328">
            <v>149</v>
          </cell>
          <cell r="F328" t="str">
            <v>CB-02/9/8/5</v>
          </cell>
          <cell r="G328">
            <v>518437.95</v>
          </cell>
          <cell r="H328">
            <v>2389624.91</v>
          </cell>
          <cell r="I328" t="str">
            <v>Road-MN08</v>
          </cell>
          <cell r="J328">
            <v>0.75</v>
          </cell>
          <cell r="K328">
            <v>-16.979999999981374</v>
          </cell>
          <cell r="L328">
            <v>16.996555533382857</v>
          </cell>
          <cell r="M328" t="str">
            <v>CP-5 401 241</v>
          </cell>
          <cell r="N328">
            <v>12.455380363272086</v>
          </cell>
          <cell r="O328">
            <v>29.451935896654945</v>
          </cell>
          <cell r="P328">
            <v>16.99655553338286</v>
          </cell>
          <cell r="Q328">
            <v>0</v>
          </cell>
          <cell r="R328">
            <v>14.04</v>
          </cell>
          <cell r="T328">
            <v>12.11</v>
          </cell>
          <cell r="V328">
            <v>14.13</v>
          </cell>
          <cell r="X328">
            <v>300</v>
          </cell>
          <cell r="Y328">
            <v>12.06</v>
          </cell>
          <cell r="Z328">
            <v>12.11</v>
          </cell>
          <cell r="AA328">
            <v>14.04</v>
          </cell>
          <cell r="AB328">
            <v>14.13</v>
          </cell>
          <cell r="AD328" t="str">
            <v>Single</v>
          </cell>
          <cell r="AI328">
            <v>0</v>
          </cell>
          <cell r="AJ328">
            <v>0</v>
          </cell>
        </row>
        <row r="329">
          <cell r="P329">
            <v>0</v>
          </cell>
          <cell r="Q329">
            <v>0</v>
          </cell>
          <cell r="AJ329">
            <v>0</v>
          </cell>
        </row>
        <row r="330">
          <cell r="E330">
            <v>150</v>
          </cell>
          <cell r="F330" t="str">
            <v>CB-02/9/8/6</v>
          </cell>
          <cell r="G330">
            <v>518435.82</v>
          </cell>
          <cell r="H330">
            <v>2389611.0699999998</v>
          </cell>
          <cell r="I330" t="str">
            <v>Road-MN08</v>
          </cell>
          <cell r="J330">
            <v>-2.1300000000046566</v>
          </cell>
          <cell r="K330">
            <v>-13.84000000031665</v>
          </cell>
          <cell r="L330">
            <v>14.002946118898862</v>
          </cell>
          <cell r="M330" t="str">
            <v>CP-5 401 241</v>
          </cell>
          <cell r="N330">
            <v>29.451935896654945</v>
          </cell>
          <cell r="O330">
            <v>43.454882015553807</v>
          </cell>
          <cell r="P330">
            <v>14.002946118898862</v>
          </cell>
          <cell r="Q330">
            <v>0</v>
          </cell>
          <cell r="R330">
            <v>14.03</v>
          </cell>
          <cell r="T330">
            <v>12.25</v>
          </cell>
          <cell r="V330">
            <v>14.21</v>
          </cell>
          <cell r="X330">
            <v>300</v>
          </cell>
          <cell r="Y330">
            <v>12.11</v>
          </cell>
          <cell r="Z330">
            <v>12.25</v>
          </cell>
          <cell r="AA330">
            <v>14.13</v>
          </cell>
          <cell r="AB330">
            <v>14.21</v>
          </cell>
          <cell r="AD330" t="str">
            <v>Single</v>
          </cell>
          <cell r="AI330">
            <v>0</v>
          </cell>
          <cell r="AJ330">
            <v>0</v>
          </cell>
        </row>
        <row r="331">
          <cell r="AJ331">
            <v>0</v>
          </cell>
        </row>
        <row r="332">
          <cell r="E332">
            <v>151</v>
          </cell>
          <cell r="F332" t="str">
            <v>CB-02/9/8/7</v>
          </cell>
          <cell r="G332">
            <v>518431.84</v>
          </cell>
          <cell r="H332">
            <v>2389591.4700000002</v>
          </cell>
          <cell r="I332" t="str">
            <v>Road-MN08</v>
          </cell>
          <cell r="J332">
            <v>-3.9799999999813735</v>
          </cell>
          <cell r="K332">
            <v>-19.599999999627471</v>
          </cell>
          <cell r="L332">
            <v>20.000009999628716</v>
          </cell>
          <cell r="M332" t="str">
            <v>CP-5 401 241</v>
          </cell>
          <cell r="N332">
            <v>43.454882015553807</v>
          </cell>
          <cell r="O332">
            <v>63.454892015182523</v>
          </cell>
          <cell r="P332">
            <v>20.000009999628716</v>
          </cell>
          <cell r="Q332">
            <v>0</v>
          </cell>
          <cell r="R332">
            <v>14.06</v>
          </cell>
          <cell r="T332">
            <v>12.31</v>
          </cell>
          <cell r="V332">
            <v>14.32</v>
          </cell>
          <cell r="X332">
            <v>300</v>
          </cell>
          <cell r="Y332">
            <v>12.25</v>
          </cell>
          <cell r="Z332">
            <v>12.31</v>
          </cell>
          <cell r="AA332">
            <v>14.21</v>
          </cell>
          <cell r="AB332">
            <v>14.32</v>
          </cell>
          <cell r="AD332" t="str">
            <v>Single</v>
          </cell>
          <cell r="AI332">
            <v>0</v>
          </cell>
          <cell r="AJ332">
            <v>0</v>
          </cell>
        </row>
        <row r="333">
          <cell r="P333">
            <v>0</v>
          </cell>
          <cell r="Q333">
            <v>0</v>
          </cell>
          <cell r="AJ333">
            <v>0</v>
          </cell>
        </row>
        <row r="334">
          <cell r="E334">
            <v>152</v>
          </cell>
          <cell r="F334" t="str">
            <v>CB-02/9/8/8</v>
          </cell>
          <cell r="G334">
            <v>518424.91</v>
          </cell>
          <cell r="H334">
            <v>2389557.17</v>
          </cell>
          <cell r="I334" t="str">
            <v>Road-MN08</v>
          </cell>
          <cell r="J334">
            <v>-6.9300000000512227</v>
          </cell>
          <cell r="K334">
            <v>-34.300000000279397</v>
          </cell>
          <cell r="L334">
            <v>34.993069314078134</v>
          </cell>
          <cell r="M334" t="str">
            <v>CP-5 401 241</v>
          </cell>
          <cell r="N334">
            <v>63.454892015182523</v>
          </cell>
          <cell r="O334">
            <v>98.447961329260664</v>
          </cell>
          <cell r="P334">
            <v>34.993069314078141</v>
          </cell>
          <cell r="Q334">
            <v>0</v>
          </cell>
          <cell r="R334">
            <v>14.16</v>
          </cell>
          <cell r="T334">
            <v>12.41</v>
          </cell>
          <cell r="V334">
            <v>14.51</v>
          </cell>
          <cell r="X334">
            <v>300</v>
          </cell>
          <cell r="Y334">
            <v>12.31</v>
          </cell>
          <cell r="Z334">
            <v>12.41</v>
          </cell>
          <cell r="AA334">
            <v>14.32</v>
          </cell>
          <cell r="AB334">
            <v>14.51</v>
          </cell>
          <cell r="AD334" t="str">
            <v>Single</v>
          </cell>
          <cell r="AI334">
            <v>0</v>
          </cell>
          <cell r="AJ334">
            <v>0</v>
          </cell>
        </row>
        <row r="335">
          <cell r="P335">
            <v>0</v>
          </cell>
          <cell r="Q335">
            <v>0</v>
          </cell>
          <cell r="AJ335">
            <v>0</v>
          </cell>
        </row>
        <row r="336">
          <cell r="E336">
            <v>153</v>
          </cell>
          <cell r="F336" t="str">
            <v>CB-02/9/8/9</v>
          </cell>
          <cell r="G336">
            <v>518416.68</v>
          </cell>
          <cell r="H336">
            <v>2389525.2200000002</v>
          </cell>
          <cell r="I336" t="str">
            <v>Road-MN08</v>
          </cell>
          <cell r="J336">
            <v>-8.2299999999813735</v>
          </cell>
          <cell r="K336">
            <v>-31.949999999720603</v>
          </cell>
          <cell r="L336">
            <v>32.992959854821144</v>
          </cell>
          <cell r="M336" t="str">
            <v>CP-5 401 241</v>
          </cell>
          <cell r="N336">
            <v>98.447961329260664</v>
          </cell>
          <cell r="O336">
            <v>131.44092118408182</v>
          </cell>
          <cell r="P336">
            <v>32.992959854821152</v>
          </cell>
          <cell r="Q336">
            <v>0</v>
          </cell>
          <cell r="R336">
            <v>14.26</v>
          </cell>
          <cell r="T336">
            <v>12.51</v>
          </cell>
          <cell r="V336">
            <v>14.51</v>
          </cell>
          <cell r="X336">
            <v>300</v>
          </cell>
          <cell r="Y336">
            <v>12.41</v>
          </cell>
          <cell r="Z336">
            <v>12.51</v>
          </cell>
          <cell r="AA336">
            <v>14.51</v>
          </cell>
          <cell r="AB336">
            <v>14.51</v>
          </cell>
          <cell r="AD336" t="str">
            <v>Single</v>
          </cell>
          <cell r="AI336">
            <v>0</v>
          </cell>
          <cell r="AJ336" t="str">
            <v>L</v>
          </cell>
        </row>
        <row r="337">
          <cell r="P337">
            <v>0</v>
          </cell>
          <cell r="Q337">
            <v>0</v>
          </cell>
          <cell r="AJ337">
            <v>0</v>
          </cell>
        </row>
        <row r="338">
          <cell r="N338">
            <v>131.44092118408182</v>
          </cell>
          <cell r="AJ338">
            <v>0</v>
          </cell>
        </row>
        <row r="339">
          <cell r="E339">
            <v>154</v>
          </cell>
          <cell r="F339" t="str">
            <v>MH-02/9/9</v>
          </cell>
          <cell r="G339">
            <v>518457.44</v>
          </cell>
          <cell r="H339">
            <v>2389652.83</v>
          </cell>
          <cell r="I339" t="str">
            <v>Road-MN22</v>
          </cell>
          <cell r="M339" t="str">
            <v>CP-5 401 211</v>
          </cell>
          <cell r="R339">
            <v>14.16</v>
          </cell>
          <cell r="T339">
            <v>12.676337126125496</v>
          </cell>
          <cell r="V339">
            <v>14.22</v>
          </cell>
        </row>
        <row r="341">
          <cell r="E341">
            <v>155</v>
          </cell>
          <cell r="F341" t="str">
            <v>CB-02/9/9/1</v>
          </cell>
          <cell r="G341">
            <v>518468.89</v>
          </cell>
          <cell r="H341">
            <v>2389649.85</v>
          </cell>
          <cell r="I341" t="str">
            <v>Road-MN22</v>
          </cell>
          <cell r="J341">
            <v>11.450000000011642</v>
          </cell>
          <cell r="K341">
            <v>-2.9799999999813735</v>
          </cell>
          <cell r="L341">
            <v>11.831436937251349</v>
          </cell>
          <cell r="M341" t="str">
            <v>CP-5 401 211</v>
          </cell>
          <cell r="N341">
            <v>0</v>
          </cell>
          <cell r="O341">
            <v>11.831436937251349</v>
          </cell>
          <cell r="P341">
            <v>11.831436937251349</v>
          </cell>
          <cell r="Q341">
            <v>0</v>
          </cell>
          <cell r="R341">
            <v>14.19</v>
          </cell>
          <cell r="T341">
            <v>12.7</v>
          </cell>
          <cell r="V341">
            <v>14.25</v>
          </cell>
          <cell r="X341">
            <v>300</v>
          </cell>
          <cell r="Y341">
            <v>0</v>
          </cell>
          <cell r="Z341">
            <v>12.7</v>
          </cell>
          <cell r="AA341">
            <v>0</v>
          </cell>
          <cell r="AB341">
            <v>14.25</v>
          </cell>
          <cell r="AD341" t="str">
            <v>Single</v>
          </cell>
          <cell r="AI341" t="str">
            <v>S</v>
          </cell>
          <cell r="AJ341">
            <v>0</v>
          </cell>
        </row>
        <row r="343">
          <cell r="E343">
            <v>156</v>
          </cell>
          <cell r="F343" t="str">
            <v>CB-02/9/9/2</v>
          </cell>
          <cell r="G343">
            <v>518506.78</v>
          </cell>
          <cell r="H343">
            <v>2389643.69</v>
          </cell>
          <cell r="I343" t="str">
            <v>Road-MN22</v>
          </cell>
          <cell r="J343">
            <v>37.89000000001397</v>
          </cell>
          <cell r="K343">
            <v>-6.1600000001490116</v>
          </cell>
          <cell r="L343">
            <v>38.387468007188161</v>
          </cell>
          <cell r="M343" t="str">
            <v>CP-5 401 211</v>
          </cell>
          <cell r="N343">
            <v>11.831436937251349</v>
          </cell>
          <cell r="O343">
            <v>50.218904944439508</v>
          </cell>
          <cell r="P343">
            <v>38.387468007188161</v>
          </cell>
          <cell r="Q343">
            <v>0</v>
          </cell>
          <cell r="R343">
            <v>14.33</v>
          </cell>
          <cell r="T343">
            <v>12.83</v>
          </cell>
          <cell r="V343">
            <v>14.47</v>
          </cell>
          <cell r="X343">
            <v>300</v>
          </cell>
          <cell r="Y343">
            <v>12.7</v>
          </cell>
          <cell r="Z343">
            <v>12.83</v>
          </cell>
          <cell r="AA343">
            <v>14.25</v>
          </cell>
          <cell r="AB343">
            <v>14.47</v>
          </cell>
          <cell r="AD343" t="str">
            <v>Single</v>
          </cell>
          <cell r="AI343">
            <v>0</v>
          </cell>
          <cell r="AJ343" t="str">
            <v>L</v>
          </cell>
        </row>
        <row r="345">
          <cell r="N345">
            <v>50.218904944439508</v>
          </cell>
        </row>
        <row r="346">
          <cell r="E346">
            <v>157</v>
          </cell>
          <cell r="F346" t="str">
            <v>MH-02/9/10</v>
          </cell>
          <cell r="G346">
            <v>518527.59</v>
          </cell>
          <cell r="H346">
            <v>2389641.38</v>
          </cell>
          <cell r="I346" t="str">
            <v>Road-MN22</v>
          </cell>
          <cell r="M346" t="str">
            <v>CP-5 401 211</v>
          </cell>
          <cell r="R346">
            <v>14.4</v>
          </cell>
          <cell r="T346">
            <v>11.883090535194734</v>
          </cell>
          <cell r="V346">
            <v>14.41</v>
          </cell>
        </row>
        <row r="348">
          <cell r="E348">
            <v>158</v>
          </cell>
          <cell r="F348" t="str">
            <v>CB-02/9/10/1</v>
          </cell>
          <cell r="G348">
            <v>518535.24</v>
          </cell>
          <cell r="H348">
            <v>2389637.7799999998</v>
          </cell>
          <cell r="I348" t="str">
            <v>Road-MN22</v>
          </cell>
          <cell r="J348">
            <v>7.6499999999650754</v>
          </cell>
          <cell r="K348">
            <v>-3.6000000000931323</v>
          </cell>
          <cell r="L348">
            <v>8.4547324026332262</v>
          </cell>
          <cell r="M348" t="str">
            <v>CP-5 401 211</v>
          </cell>
          <cell r="N348">
            <v>0</v>
          </cell>
          <cell r="O348">
            <v>8.4547324026332262</v>
          </cell>
          <cell r="P348">
            <v>8.4547324026332262</v>
          </cell>
          <cell r="Q348">
            <v>0</v>
          </cell>
          <cell r="R348">
            <v>14.19</v>
          </cell>
          <cell r="T348">
            <v>11.9</v>
          </cell>
          <cell r="V348">
            <v>14.32</v>
          </cell>
          <cell r="X348">
            <v>300</v>
          </cell>
          <cell r="Y348">
            <v>0</v>
          </cell>
          <cell r="Z348">
            <v>11.9</v>
          </cell>
          <cell r="AA348">
            <v>0</v>
          </cell>
          <cell r="AB348">
            <v>14.32</v>
          </cell>
          <cell r="AD348" t="str">
            <v>Single</v>
          </cell>
          <cell r="AI348" t="str">
            <v>S</v>
          </cell>
          <cell r="AJ348">
            <v>0</v>
          </cell>
        </row>
        <row r="350">
          <cell r="E350">
            <v>159</v>
          </cell>
          <cell r="F350" t="str">
            <v>CB-02/9/10/2</v>
          </cell>
          <cell r="G350">
            <v>518562.09</v>
          </cell>
          <cell r="H350">
            <v>2389633.62</v>
          </cell>
          <cell r="I350" t="str">
            <v>Road-MN22</v>
          </cell>
          <cell r="J350">
            <v>26.850000000034925</v>
          </cell>
          <cell r="K350">
            <v>-4.1599999996833503</v>
          </cell>
          <cell r="L350">
            <v>27.170353328568272</v>
          </cell>
          <cell r="M350" t="str">
            <v>CP-5 401 211</v>
          </cell>
          <cell r="N350">
            <v>8.4547324026332262</v>
          </cell>
          <cell r="O350">
            <v>35.625085731201494</v>
          </cell>
          <cell r="P350">
            <v>27.170353328568268</v>
          </cell>
          <cell r="Q350">
            <v>0</v>
          </cell>
          <cell r="R350">
            <v>14.19</v>
          </cell>
          <cell r="T350">
            <v>11.98</v>
          </cell>
          <cell r="V350">
            <v>14.36</v>
          </cell>
          <cell r="X350">
            <v>300</v>
          </cell>
          <cell r="Y350">
            <v>11.9</v>
          </cell>
          <cell r="Z350">
            <v>11.98</v>
          </cell>
          <cell r="AA350">
            <v>14.32</v>
          </cell>
          <cell r="AB350">
            <v>14.36</v>
          </cell>
          <cell r="AD350" t="str">
            <v>Single</v>
          </cell>
          <cell r="AI350">
            <v>0</v>
          </cell>
          <cell r="AJ350">
            <v>0</v>
          </cell>
        </row>
        <row r="352">
          <cell r="E352">
            <v>160</v>
          </cell>
          <cell r="F352" t="str">
            <v>CB-02/9/10/3</v>
          </cell>
          <cell r="G352">
            <v>518588.05</v>
          </cell>
          <cell r="H352">
            <v>2389628.6800000002</v>
          </cell>
          <cell r="I352" t="str">
            <v>Road-MN22</v>
          </cell>
          <cell r="J352">
            <v>25.959999999962747</v>
          </cell>
          <cell r="K352">
            <v>-4.9399999999441206</v>
          </cell>
          <cell r="L352">
            <v>26.425843411280439</v>
          </cell>
          <cell r="M352" t="str">
            <v>CP-5 401 211</v>
          </cell>
          <cell r="N352">
            <v>35.625085731201494</v>
          </cell>
          <cell r="O352">
            <v>62.050929142481934</v>
          </cell>
          <cell r="P352">
            <v>26.425843411280439</v>
          </cell>
          <cell r="Q352">
            <v>0</v>
          </cell>
          <cell r="R352">
            <v>13.56</v>
          </cell>
          <cell r="T352">
            <v>12.06</v>
          </cell>
          <cell r="V352">
            <v>14.52</v>
          </cell>
          <cell r="X352">
            <v>300</v>
          </cell>
          <cell r="Y352">
            <v>11.98</v>
          </cell>
          <cell r="Z352">
            <v>12.06</v>
          </cell>
          <cell r="AA352">
            <v>14.36</v>
          </cell>
          <cell r="AB352">
            <v>14.52</v>
          </cell>
          <cell r="AD352" t="str">
            <v>Single</v>
          </cell>
          <cell r="AI352">
            <v>0</v>
          </cell>
          <cell r="AJ352" t="str">
            <v>L</v>
          </cell>
        </row>
        <row r="354">
          <cell r="N354">
            <v>62.050929142481934</v>
          </cell>
        </row>
        <row r="355">
          <cell r="E355">
            <v>161</v>
          </cell>
          <cell r="F355" t="str">
            <v>MH-02/9/10A</v>
          </cell>
          <cell r="G355">
            <v>518600.53</v>
          </cell>
          <cell r="H355">
            <v>2389628.8199999998</v>
          </cell>
          <cell r="I355" t="str">
            <v>Road-MN22</v>
          </cell>
          <cell r="M355" t="str">
            <v>CP-5 401 211</v>
          </cell>
          <cell r="P355">
            <v>0</v>
          </cell>
          <cell r="Q355">
            <v>0</v>
          </cell>
          <cell r="R355">
            <v>14.59</v>
          </cell>
          <cell r="T355">
            <v>12.72</v>
          </cell>
          <cell r="V355">
            <v>15.21</v>
          </cell>
          <cell r="AI355">
            <v>0</v>
          </cell>
          <cell r="AJ355">
            <v>0</v>
          </cell>
        </row>
        <row r="356">
          <cell r="AJ356">
            <v>0</v>
          </cell>
        </row>
        <row r="357">
          <cell r="E357">
            <v>162</v>
          </cell>
          <cell r="F357" t="str">
            <v>CB-02/9/10A/1</v>
          </cell>
          <cell r="G357">
            <v>518603.07</v>
          </cell>
          <cell r="H357">
            <v>2389643.6</v>
          </cell>
          <cell r="I357" t="str">
            <v>Road-MN27</v>
          </cell>
          <cell r="J357">
            <v>2.5399999999790452</v>
          </cell>
          <cell r="K357">
            <v>14.78000000026077</v>
          </cell>
          <cell r="L357">
            <v>14.996666296467422</v>
          </cell>
          <cell r="M357" t="str">
            <v>CP-5 401 241</v>
          </cell>
          <cell r="N357">
            <v>0</v>
          </cell>
          <cell r="O357">
            <v>14.996666296467422</v>
          </cell>
          <cell r="P357">
            <v>14.996666296467422</v>
          </cell>
          <cell r="Q357">
            <v>0</v>
          </cell>
          <cell r="R357">
            <v>14.64</v>
          </cell>
          <cell r="T357">
            <v>12.8</v>
          </cell>
          <cell r="V357">
            <v>15</v>
          </cell>
          <cell r="X357">
            <v>300</v>
          </cell>
          <cell r="Y357">
            <v>12.72</v>
          </cell>
          <cell r="Z357">
            <v>12.8</v>
          </cell>
          <cell r="AA357">
            <v>15.21</v>
          </cell>
          <cell r="AB357">
            <v>15</v>
          </cell>
          <cell r="AD357" t="str">
            <v>Double</v>
          </cell>
          <cell r="AI357" t="str">
            <v>S</v>
          </cell>
          <cell r="AJ357">
            <v>0</v>
          </cell>
        </row>
        <row r="358">
          <cell r="AJ358">
            <v>0</v>
          </cell>
        </row>
        <row r="359">
          <cell r="E359">
            <v>163</v>
          </cell>
          <cell r="F359" t="str">
            <v>CB-02/9/10A/2</v>
          </cell>
          <cell r="G359">
            <v>518605.45</v>
          </cell>
          <cell r="H359">
            <v>2389660.4300000002</v>
          </cell>
          <cell r="I359" t="str">
            <v>Road-MN27</v>
          </cell>
          <cell r="J359">
            <v>2.3800000000046566</v>
          </cell>
          <cell r="K359">
            <v>16.830000000074506</v>
          </cell>
          <cell r="L359">
            <v>16.997449808795732</v>
          </cell>
          <cell r="M359" t="str">
            <v>CP-5 401 241</v>
          </cell>
          <cell r="N359">
            <v>14.996666296467422</v>
          </cell>
          <cell r="O359">
            <v>31.994116105263153</v>
          </cell>
          <cell r="P359">
            <v>16.997449808795729</v>
          </cell>
          <cell r="Q359">
            <v>0</v>
          </cell>
          <cell r="R359">
            <v>14.69</v>
          </cell>
          <cell r="T359">
            <v>12.85</v>
          </cell>
          <cell r="V359">
            <v>14.87</v>
          </cell>
          <cell r="X359">
            <v>300</v>
          </cell>
          <cell r="Y359">
            <v>12.8</v>
          </cell>
          <cell r="Z359">
            <v>12.85</v>
          </cell>
          <cell r="AA359">
            <v>15</v>
          </cell>
          <cell r="AB359">
            <v>14.87</v>
          </cell>
          <cell r="AD359" t="str">
            <v>Single</v>
          </cell>
          <cell r="AI359">
            <v>0</v>
          </cell>
          <cell r="AJ359">
            <v>0</v>
          </cell>
        </row>
        <row r="360">
          <cell r="AJ360">
            <v>0</v>
          </cell>
        </row>
        <row r="361">
          <cell r="E361">
            <v>164</v>
          </cell>
          <cell r="F361" t="str">
            <v>CB-02/9/10A/3</v>
          </cell>
          <cell r="G361">
            <v>518604.81</v>
          </cell>
          <cell r="H361">
            <v>2389696.64</v>
          </cell>
          <cell r="I361" t="str">
            <v>Road-MN27</v>
          </cell>
          <cell r="J361">
            <v>-0.64000000001396984</v>
          </cell>
          <cell r="K361">
            <v>36.209999999962747</v>
          </cell>
          <cell r="L361">
            <v>36.215655454476043</v>
          </cell>
          <cell r="M361" t="str">
            <v>CP-5 401 241</v>
          </cell>
          <cell r="N361">
            <v>31.994116105263153</v>
          </cell>
          <cell r="O361">
            <v>68.209771559739195</v>
          </cell>
          <cell r="P361">
            <v>36.215655454476043</v>
          </cell>
          <cell r="Q361">
            <v>0</v>
          </cell>
          <cell r="R361">
            <v>14.62</v>
          </cell>
          <cell r="T361">
            <v>12.95</v>
          </cell>
          <cell r="V361">
            <v>14.76</v>
          </cell>
          <cell r="X361">
            <v>300</v>
          </cell>
          <cell r="Y361">
            <v>12.85</v>
          </cell>
          <cell r="Z361">
            <v>12.95</v>
          </cell>
          <cell r="AA361">
            <v>14.87</v>
          </cell>
          <cell r="AB361">
            <v>14.76</v>
          </cell>
          <cell r="AD361" t="str">
            <v>Single</v>
          </cell>
          <cell r="AI361">
            <v>0</v>
          </cell>
          <cell r="AJ361">
            <v>0</v>
          </cell>
        </row>
        <row r="362">
          <cell r="AJ362">
            <v>0</v>
          </cell>
        </row>
        <row r="363">
          <cell r="E363">
            <v>165</v>
          </cell>
          <cell r="F363" t="str">
            <v>CB-02/9/10A/4</v>
          </cell>
          <cell r="G363">
            <v>518603.75</v>
          </cell>
          <cell r="H363">
            <v>2389724.62</v>
          </cell>
          <cell r="I363" t="str">
            <v>Road-MN27</v>
          </cell>
          <cell r="J363">
            <v>-1.0599999999976717</v>
          </cell>
          <cell r="K363">
            <v>27.979999999981374</v>
          </cell>
          <cell r="L363">
            <v>28.000071428461617</v>
          </cell>
          <cell r="M363" t="str">
            <v>CP-5 401 241</v>
          </cell>
          <cell r="N363">
            <v>68.209771559739195</v>
          </cell>
          <cell r="O363">
            <v>96.209842988200819</v>
          </cell>
          <cell r="P363">
            <v>28.000071428461624</v>
          </cell>
          <cell r="Q363">
            <v>0</v>
          </cell>
          <cell r="R363">
            <v>14.45</v>
          </cell>
          <cell r="T363">
            <v>13.01</v>
          </cell>
          <cell r="V363">
            <v>14.78</v>
          </cell>
          <cell r="X363">
            <v>300</v>
          </cell>
          <cell r="Y363">
            <v>12.95</v>
          </cell>
          <cell r="Z363">
            <v>13.01</v>
          </cell>
          <cell r="AA363">
            <v>14.76</v>
          </cell>
          <cell r="AB363">
            <v>14.78</v>
          </cell>
          <cell r="AD363" t="str">
            <v>Double</v>
          </cell>
          <cell r="AI363">
            <v>0</v>
          </cell>
          <cell r="AJ363" t="str">
            <v>L</v>
          </cell>
        </row>
        <row r="364">
          <cell r="AJ364">
            <v>0</v>
          </cell>
        </row>
        <row r="365">
          <cell r="N365">
            <v>96.209842988200819</v>
          </cell>
          <cell r="AJ365">
            <v>0</v>
          </cell>
        </row>
        <row r="366">
          <cell r="E366">
            <v>166</v>
          </cell>
          <cell r="F366" t="str">
            <v>MH-02/9/10A</v>
          </cell>
          <cell r="G366">
            <v>518600.53</v>
          </cell>
          <cell r="H366">
            <v>2389628.8199999998</v>
          </cell>
          <cell r="I366" t="str">
            <v>Road-MN22</v>
          </cell>
          <cell r="M366" t="str">
            <v>CP-5 401 211</v>
          </cell>
          <cell r="P366">
            <v>0</v>
          </cell>
          <cell r="Q366">
            <v>0</v>
          </cell>
          <cell r="R366">
            <v>14.59</v>
          </cell>
          <cell r="T366">
            <v>13.004413832893439</v>
          </cell>
          <cell r="V366">
            <v>15.21</v>
          </cell>
        </row>
        <row r="368">
          <cell r="E368">
            <v>167</v>
          </cell>
          <cell r="F368" t="str">
            <v>CB-02/9/10A/5</v>
          </cell>
          <cell r="G368">
            <v>518609.1</v>
          </cell>
          <cell r="H368">
            <v>2389626.0699999998</v>
          </cell>
          <cell r="I368" t="str">
            <v>Road-MN22</v>
          </cell>
          <cell r="J368">
            <v>8.5699999999487773</v>
          </cell>
          <cell r="K368">
            <v>-2.75</v>
          </cell>
          <cell r="L368">
            <v>9.0004111016731922</v>
          </cell>
          <cell r="M368" t="str">
            <v>CP-5 401 211</v>
          </cell>
          <cell r="N368">
            <v>0</v>
          </cell>
          <cell r="O368">
            <v>9.0004111016731922</v>
          </cell>
          <cell r="P368">
            <v>9.0004111016731922</v>
          </cell>
          <cell r="Q368">
            <v>0</v>
          </cell>
          <cell r="R368">
            <v>14.33</v>
          </cell>
          <cell r="T368">
            <v>13.022414655096785</v>
          </cell>
          <cell r="V368">
            <v>15.2</v>
          </cell>
          <cell r="X368">
            <v>300</v>
          </cell>
          <cell r="Y368">
            <v>13.004413832893439</v>
          </cell>
          <cell r="Z368">
            <v>13.022414655096785</v>
          </cell>
          <cell r="AA368">
            <v>15.21</v>
          </cell>
          <cell r="AB368">
            <v>15.2</v>
          </cell>
          <cell r="AD368" t="str">
            <v>Single</v>
          </cell>
          <cell r="AI368" t="str">
            <v>S</v>
          </cell>
          <cell r="AJ368">
            <v>0</v>
          </cell>
        </row>
        <row r="370">
          <cell r="E370">
            <v>168</v>
          </cell>
          <cell r="F370" t="str">
            <v>CB-02/9/10A/6</v>
          </cell>
          <cell r="G370">
            <v>518626.84</v>
          </cell>
          <cell r="H370">
            <v>2389623.02</v>
          </cell>
          <cell r="I370" t="str">
            <v>Road-MN22</v>
          </cell>
          <cell r="J370">
            <v>17.740000000048894</v>
          </cell>
          <cell r="K370">
            <v>-3.0499999998137355</v>
          </cell>
          <cell r="L370">
            <v>18.000280553385785</v>
          </cell>
          <cell r="M370" t="str">
            <v>CP-5 401 211</v>
          </cell>
          <cell r="N370">
            <v>9.0004111016731922</v>
          </cell>
          <cell r="O370">
            <v>27.000691655058979</v>
          </cell>
          <cell r="P370">
            <v>18.000280553385785</v>
          </cell>
          <cell r="Q370">
            <v>0</v>
          </cell>
          <cell r="R370">
            <v>14.33</v>
          </cell>
          <cell r="T370">
            <v>13.071015412590928</v>
          </cell>
          <cell r="V370">
            <v>15.25</v>
          </cell>
          <cell r="X370">
            <v>300</v>
          </cell>
          <cell r="Y370">
            <v>13.022414655096785</v>
          </cell>
          <cell r="Z370">
            <v>13.071015412590928</v>
          </cell>
          <cell r="AA370">
            <v>15.2</v>
          </cell>
          <cell r="AB370">
            <v>15.25</v>
          </cell>
          <cell r="AD370" t="str">
            <v>Single</v>
          </cell>
          <cell r="AI370">
            <v>0</v>
          </cell>
          <cell r="AJ370">
            <v>0</v>
          </cell>
        </row>
        <row r="372">
          <cell r="E372">
            <v>169</v>
          </cell>
          <cell r="F372" t="str">
            <v>CB-02/9/10A/7</v>
          </cell>
          <cell r="G372">
            <v>518649.5</v>
          </cell>
          <cell r="H372">
            <v>2389619.11</v>
          </cell>
          <cell r="I372" t="str">
            <v>Road-MN22</v>
          </cell>
          <cell r="J372">
            <v>22.659999999974389</v>
          </cell>
          <cell r="K372">
            <v>-3.9100000001490116</v>
          </cell>
          <cell r="L372">
            <v>22.994862469691018</v>
          </cell>
          <cell r="M372" t="str">
            <v>CP-5 401 211</v>
          </cell>
          <cell r="N372">
            <v>27.000691655058979</v>
          </cell>
          <cell r="O372">
            <v>49.995554124750001</v>
          </cell>
          <cell r="P372">
            <v>22.994862469691022</v>
          </cell>
          <cell r="Q372">
            <v>0</v>
          </cell>
          <cell r="R372">
            <v>14.74</v>
          </cell>
          <cell r="T372">
            <v>13.14</v>
          </cell>
          <cell r="V372">
            <v>15.2</v>
          </cell>
          <cell r="X372">
            <v>300</v>
          </cell>
          <cell r="Y372">
            <v>13.071015412590928</v>
          </cell>
          <cell r="Z372">
            <v>13.14</v>
          </cell>
          <cell r="AA372">
            <v>15.25</v>
          </cell>
          <cell r="AB372">
            <v>15.2</v>
          </cell>
          <cell r="AD372" t="str">
            <v>Single</v>
          </cell>
          <cell r="AI372">
            <v>0</v>
          </cell>
          <cell r="AJ372" t="str">
            <v>L</v>
          </cell>
        </row>
        <row r="374">
          <cell r="N374">
            <v>49.995554124750001</v>
          </cell>
          <cell r="AJ374">
            <v>0</v>
          </cell>
        </row>
        <row r="375">
          <cell r="E375">
            <v>170</v>
          </cell>
          <cell r="F375" t="str">
            <v>MH-02/9/11</v>
          </cell>
          <cell r="G375">
            <v>518659.87</v>
          </cell>
          <cell r="H375">
            <v>2389618.59</v>
          </cell>
          <cell r="I375" t="str">
            <v>Road-MN22</v>
          </cell>
          <cell r="M375" t="str">
            <v>CP-5 401 211</v>
          </cell>
          <cell r="R375">
            <v>14.8</v>
          </cell>
          <cell r="T375">
            <v>12.98</v>
          </cell>
          <cell r="V375">
            <v>14.87</v>
          </cell>
          <cell r="AI375">
            <v>0</v>
          </cell>
          <cell r="AJ375">
            <v>0</v>
          </cell>
        </row>
        <row r="376">
          <cell r="P376">
            <v>0</v>
          </cell>
          <cell r="Q376">
            <v>0</v>
          </cell>
          <cell r="AJ376">
            <v>0</v>
          </cell>
        </row>
        <row r="377">
          <cell r="E377">
            <v>171</v>
          </cell>
          <cell r="F377" t="str">
            <v>CB-02/9/11/1</v>
          </cell>
          <cell r="G377">
            <v>518712.1</v>
          </cell>
          <cell r="H377">
            <v>2389609.6</v>
          </cell>
          <cell r="I377" t="str">
            <v>Road-MN22</v>
          </cell>
          <cell r="J377">
            <v>52.229999999981374</v>
          </cell>
          <cell r="K377">
            <v>-8.9899999997578561</v>
          </cell>
          <cell r="L377">
            <v>52.998047133773717</v>
          </cell>
          <cell r="M377" t="str">
            <v>CP-5 401 242</v>
          </cell>
          <cell r="N377">
            <v>0</v>
          </cell>
          <cell r="O377">
            <v>52.998047133773717</v>
          </cell>
          <cell r="P377">
            <v>52.998047133773717</v>
          </cell>
          <cell r="Q377">
            <v>0</v>
          </cell>
          <cell r="R377">
            <v>14.93</v>
          </cell>
          <cell r="T377">
            <v>13.11</v>
          </cell>
          <cell r="V377">
            <v>15.27</v>
          </cell>
          <cell r="X377">
            <v>300</v>
          </cell>
          <cell r="Y377">
            <v>12.98</v>
          </cell>
          <cell r="Z377">
            <v>13.11</v>
          </cell>
          <cell r="AA377">
            <v>14.87</v>
          </cell>
          <cell r="AB377">
            <v>15.27</v>
          </cell>
          <cell r="AD377" t="str">
            <v>Double</v>
          </cell>
          <cell r="AI377" t="str">
            <v>S</v>
          </cell>
          <cell r="AJ377">
            <v>0</v>
          </cell>
        </row>
        <row r="378">
          <cell r="P378">
            <v>0</v>
          </cell>
          <cell r="Q378">
            <v>0</v>
          </cell>
          <cell r="AJ378">
            <v>0</v>
          </cell>
        </row>
        <row r="379">
          <cell r="E379">
            <v>172</v>
          </cell>
          <cell r="F379" t="str">
            <v>CB-02/9/11/2</v>
          </cell>
          <cell r="G379">
            <v>518775.57</v>
          </cell>
          <cell r="H379">
            <v>2389601.3199999998</v>
          </cell>
          <cell r="I379" t="str">
            <v>Road-MN22</v>
          </cell>
          <cell r="J379">
            <v>63.470000000030268</v>
          </cell>
          <cell r="K379">
            <v>-8.2800000002607703</v>
          </cell>
          <cell r="L379">
            <v>64.007806555201995</v>
          </cell>
          <cell r="M379" t="str">
            <v>CP-5 401 242</v>
          </cell>
          <cell r="N379">
            <v>52.998047133773717</v>
          </cell>
          <cell r="O379">
            <v>117.00585368897572</v>
          </cell>
          <cell r="P379">
            <v>64.007806555201995</v>
          </cell>
          <cell r="Q379">
            <v>0</v>
          </cell>
          <cell r="R379">
            <v>15.12</v>
          </cell>
          <cell r="T379">
            <v>13.32</v>
          </cell>
          <cell r="V379">
            <v>15.68</v>
          </cell>
          <cell r="X379">
            <v>300</v>
          </cell>
          <cell r="Y379">
            <v>13.11</v>
          </cell>
          <cell r="Z379">
            <v>13.32</v>
          </cell>
          <cell r="AA379">
            <v>15.27</v>
          </cell>
          <cell r="AB379">
            <v>15.68</v>
          </cell>
          <cell r="AD379" t="str">
            <v>Single</v>
          </cell>
          <cell r="AI379">
            <v>0</v>
          </cell>
          <cell r="AJ379">
            <v>0</v>
          </cell>
        </row>
        <row r="380">
          <cell r="AJ380">
            <v>0</v>
          </cell>
        </row>
        <row r="381">
          <cell r="E381">
            <v>173</v>
          </cell>
          <cell r="F381" t="str">
            <v>CB-02/9/11/3</v>
          </cell>
          <cell r="G381">
            <v>518793.46</v>
          </cell>
          <cell r="H381">
            <v>2389599.4</v>
          </cell>
          <cell r="I381" t="str">
            <v>Road-MN22</v>
          </cell>
          <cell r="J381">
            <v>17.89000000001397</v>
          </cell>
          <cell r="K381">
            <v>-1.9199999999254942</v>
          </cell>
          <cell r="L381">
            <v>17.992734644856345</v>
          </cell>
          <cell r="M381" t="str">
            <v>CP-5 401 242</v>
          </cell>
          <cell r="N381">
            <v>117.00585368897572</v>
          </cell>
          <cell r="O381">
            <v>134.99858833383206</v>
          </cell>
          <cell r="P381">
            <v>17.992734644856341</v>
          </cell>
          <cell r="Q381">
            <v>0</v>
          </cell>
          <cell r="R381">
            <v>15.17</v>
          </cell>
          <cell r="T381">
            <v>13.4</v>
          </cell>
          <cell r="V381">
            <v>16.03</v>
          </cell>
          <cell r="X381">
            <v>300</v>
          </cell>
          <cell r="Y381">
            <v>13.32</v>
          </cell>
          <cell r="Z381">
            <v>13.4</v>
          </cell>
          <cell r="AA381">
            <v>15.68</v>
          </cell>
          <cell r="AB381">
            <v>16.03</v>
          </cell>
          <cell r="AD381" t="str">
            <v>Single</v>
          </cell>
          <cell r="AI381">
            <v>0</v>
          </cell>
          <cell r="AJ381" t="str">
            <v>L</v>
          </cell>
        </row>
        <row r="382">
          <cell r="P382">
            <v>0</v>
          </cell>
          <cell r="Q382">
            <v>0</v>
          </cell>
          <cell r="AJ382">
            <v>0</v>
          </cell>
        </row>
        <row r="383">
          <cell r="N383">
            <v>134.99858833383206</v>
          </cell>
          <cell r="AJ383">
            <v>0</v>
          </cell>
        </row>
        <row r="384">
          <cell r="E384">
            <v>174</v>
          </cell>
          <cell r="F384" t="str">
            <v>MH-02/9/11</v>
          </cell>
          <cell r="G384">
            <v>518659.87</v>
          </cell>
          <cell r="H384">
            <v>2389618.59</v>
          </cell>
          <cell r="I384" t="str">
            <v>Road-MN24</v>
          </cell>
          <cell r="M384" t="str">
            <v>CP-5 401 211</v>
          </cell>
          <cell r="P384">
            <v>0</v>
          </cell>
          <cell r="Q384">
            <v>0</v>
          </cell>
          <cell r="R384">
            <v>14.8</v>
          </cell>
          <cell r="T384">
            <v>12.98</v>
          </cell>
          <cell r="V384">
            <v>14.87</v>
          </cell>
          <cell r="AI384">
            <v>0</v>
          </cell>
          <cell r="AJ384">
            <v>0</v>
          </cell>
        </row>
        <row r="385">
          <cell r="AJ385">
            <v>0</v>
          </cell>
        </row>
        <row r="386">
          <cell r="E386">
            <v>175</v>
          </cell>
          <cell r="F386" t="str">
            <v>CB-02/9/11/4</v>
          </cell>
          <cell r="G386">
            <v>518657.89</v>
          </cell>
          <cell r="H386">
            <v>2389606.75</v>
          </cell>
          <cell r="I386" t="str">
            <v>Road-MN24</v>
          </cell>
          <cell r="J386">
            <v>-1.9799999999813735</v>
          </cell>
          <cell r="K386">
            <v>-11.839999999850988</v>
          </cell>
          <cell r="L386">
            <v>12.004415854026286</v>
          </cell>
          <cell r="M386" t="str">
            <v>CP-5 401 242</v>
          </cell>
          <cell r="N386">
            <v>0</v>
          </cell>
          <cell r="O386">
            <v>12.004415854026286</v>
          </cell>
          <cell r="P386">
            <v>12.004415854026286</v>
          </cell>
          <cell r="Q386">
            <v>0</v>
          </cell>
          <cell r="R386">
            <v>14.8</v>
          </cell>
          <cell r="T386">
            <v>13.03</v>
          </cell>
          <cell r="V386">
            <v>14.48</v>
          </cell>
          <cell r="X386">
            <v>300</v>
          </cell>
          <cell r="Y386">
            <v>12.98</v>
          </cell>
          <cell r="Z386">
            <v>13.03</v>
          </cell>
          <cell r="AA386">
            <v>14.87</v>
          </cell>
          <cell r="AB386">
            <v>14.48</v>
          </cell>
          <cell r="AD386" t="str">
            <v>Single</v>
          </cell>
          <cell r="AI386" t="str">
            <v>S</v>
          </cell>
          <cell r="AJ386">
            <v>0</v>
          </cell>
        </row>
        <row r="387">
          <cell r="AJ387">
            <v>0</v>
          </cell>
        </row>
        <row r="388">
          <cell r="E388">
            <v>176</v>
          </cell>
          <cell r="F388" t="str">
            <v>CB-02/9/11/5</v>
          </cell>
          <cell r="G388">
            <v>518650.94</v>
          </cell>
          <cell r="H388">
            <v>2389565.33</v>
          </cell>
          <cell r="I388" t="str">
            <v>Road-MN24</v>
          </cell>
          <cell r="J388">
            <v>-6.9500000000116415</v>
          </cell>
          <cell r="K388">
            <v>-41.419999999925494</v>
          </cell>
          <cell r="L388">
            <v>41.999034512640762</v>
          </cell>
          <cell r="M388" t="str">
            <v>CP-5 401 242</v>
          </cell>
          <cell r="N388">
            <v>12.004415854026286</v>
          </cell>
          <cell r="O388">
            <v>54.003450366667046</v>
          </cell>
          <cell r="P388">
            <v>41.999034512640762</v>
          </cell>
          <cell r="Q388">
            <v>0</v>
          </cell>
          <cell r="R388">
            <v>14.93</v>
          </cell>
          <cell r="T388">
            <v>13.16</v>
          </cell>
          <cell r="V388">
            <v>15.2</v>
          </cell>
          <cell r="X388">
            <v>300</v>
          </cell>
          <cell r="Y388">
            <v>13.03</v>
          </cell>
          <cell r="Z388">
            <v>13.16</v>
          </cell>
          <cell r="AA388">
            <v>14.48</v>
          </cell>
          <cell r="AB388">
            <v>15.2</v>
          </cell>
          <cell r="AD388" t="str">
            <v>Single</v>
          </cell>
          <cell r="AI388">
            <v>0</v>
          </cell>
          <cell r="AJ388">
            <v>0</v>
          </cell>
        </row>
        <row r="389">
          <cell r="AJ389">
            <v>0</v>
          </cell>
        </row>
        <row r="390">
          <cell r="E390">
            <v>177</v>
          </cell>
          <cell r="F390" t="str">
            <v>CB-02/9/11/6</v>
          </cell>
          <cell r="G390">
            <v>518648.48</v>
          </cell>
          <cell r="H390">
            <v>2389544.48</v>
          </cell>
          <cell r="I390" t="str">
            <v>Road-MN24</v>
          </cell>
          <cell r="J390">
            <v>-2.4600000000209548</v>
          </cell>
          <cell r="K390">
            <v>-20.850000000093132</v>
          </cell>
          <cell r="L390">
            <v>20.994620739703461</v>
          </cell>
          <cell r="M390" t="str">
            <v>CP-5 401 242</v>
          </cell>
          <cell r="N390">
            <v>54.003450366667046</v>
          </cell>
          <cell r="O390">
            <v>74.998071106370503</v>
          </cell>
          <cell r="P390">
            <v>20.994620739703457</v>
          </cell>
          <cell r="Q390">
            <v>0</v>
          </cell>
          <cell r="R390">
            <v>15</v>
          </cell>
          <cell r="T390">
            <v>13.22</v>
          </cell>
          <cell r="V390">
            <v>15.18</v>
          </cell>
          <cell r="X390">
            <v>300</v>
          </cell>
          <cell r="Y390">
            <v>13.16</v>
          </cell>
          <cell r="Z390">
            <v>13.22</v>
          </cell>
          <cell r="AA390">
            <v>15.2</v>
          </cell>
          <cell r="AB390">
            <v>15.18</v>
          </cell>
          <cell r="AD390" t="str">
            <v>Single</v>
          </cell>
          <cell r="AI390">
            <v>0</v>
          </cell>
          <cell r="AJ390">
            <v>0</v>
          </cell>
        </row>
        <row r="391">
          <cell r="AJ391">
            <v>0</v>
          </cell>
        </row>
        <row r="392">
          <cell r="E392">
            <v>178</v>
          </cell>
          <cell r="F392" t="str">
            <v>CB-02/9/11/7</v>
          </cell>
          <cell r="G392">
            <v>518646.35</v>
          </cell>
          <cell r="H392">
            <v>2389514.65</v>
          </cell>
          <cell r="I392" t="str">
            <v>Road-MN24</v>
          </cell>
          <cell r="J392">
            <v>-2.1300000000046566</v>
          </cell>
          <cell r="K392">
            <v>-29.830000000074506</v>
          </cell>
          <cell r="L392">
            <v>29.905949240986565</v>
          </cell>
          <cell r="M392" t="str">
            <v>CP-5 401 242</v>
          </cell>
          <cell r="N392">
            <v>74.998071106370503</v>
          </cell>
          <cell r="O392">
            <v>104.90402034735706</v>
          </cell>
          <cell r="P392">
            <v>29.905949240986558</v>
          </cell>
          <cell r="Q392">
            <v>0</v>
          </cell>
          <cell r="R392">
            <v>14.97</v>
          </cell>
          <cell r="T392">
            <v>13.31</v>
          </cell>
          <cell r="V392">
            <v>15.28</v>
          </cell>
          <cell r="X392">
            <v>300</v>
          </cell>
          <cell r="Y392">
            <v>13.22</v>
          </cell>
          <cell r="Z392">
            <v>13.31</v>
          </cell>
          <cell r="AA392">
            <v>15.18</v>
          </cell>
          <cell r="AB392">
            <v>15.28</v>
          </cell>
          <cell r="AD392" t="str">
            <v>Single</v>
          </cell>
          <cell r="AI392">
            <v>0</v>
          </cell>
          <cell r="AJ392" t="str">
            <v>L</v>
          </cell>
        </row>
        <row r="393">
          <cell r="AJ393">
            <v>0</v>
          </cell>
        </row>
        <row r="394">
          <cell r="N394">
            <v>104.90402034735706</v>
          </cell>
          <cell r="AJ394">
            <v>0</v>
          </cell>
        </row>
        <row r="395">
          <cell r="E395">
            <v>179</v>
          </cell>
          <cell r="F395" t="str">
            <v>MH-02/10</v>
          </cell>
          <cell r="G395">
            <v>518171.5</v>
          </cell>
          <cell r="H395">
            <v>2389487.6800000002</v>
          </cell>
          <cell r="I395" t="str">
            <v>Road-MN23</v>
          </cell>
          <cell r="M395" t="str">
            <v>CP-5 401 205</v>
          </cell>
          <cell r="R395">
            <v>14.71</v>
          </cell>
          <cell r="T395">
            <v>12.674150384627936</v>
          </cell>
          <cell r="V395">
            <v>14.27</v>
          </cell>
          <cell r="AI395">
            <v>0</v>
          </cell>
          <cell r="AJ395">
            <v>0</v>
          </cell>
        </row>
        <row r="396">
          <cell r="AJ396">
            <v>0</v>
          </cell>
        </row>
        <row r="397">
          <cell r="E397">
            <v>180</v>
          </cell>
          <cell r="F397" t="str">
            <v>CB-02/10/1</v>
          </cell>
          <cell r="G397">
            <v>518174.38</v>
          </cell>
          <cell r="H397">
            <v>2389487.17</v>
          </cell>
          <cell r="I397" t="str">
            <v>Road-MN23</v>
          </cell>
          <cell r="J397">
            <v>2.8800000000046566</v>
          </cell>
          <cell r="K397">
            <v>-0.51000000024214387</v>
          </cell>
          <cell r="L397">
            <v>2.9248076860323327</v>
          </cell>
          <cell r="M397" t="str">
            <v>CP-5 401 205</v>
          </cell>
          <cell r="N397">
            <v>0</v>
          </cell>
          <cell r="O397">
            <v>2.9248076860323327</v>
          </cell>
          <cell r="P397">
            <v>2.9248076860323327</v>
          </cell>
          <cell r="Q397">
            <v>0</v>
          </cell>
          <cell r="R397">
            <v>14.18</v>
          </cell>
          <cell r="T397">
            <v>12.68</v>
          </cell>
          <cell r="V397">
            <v>14.29</v>
          </cell>
          <cell r="X397">
            <v>300</v>
          </cell>
          <cell r="Y397">
            <v>12.674150384627936</v>
          </cell>
          <cell r="Z397">
            <v>12.68</v>
          </cell>
          <cell r="AA397">
            <v>14.27</v>
          </cell>
          <cell r="AB397">
            <v>14.29</v>
          </cell>
          <cell r="AD397" t="str">
            <v>Single</v>
          </cell>
          <cell r="AI397" t="str">
            <v>S</v>
          </cell>
          <cell r="AJ397">
            <v>0</v>
          </cell>
        </row>
        <row r="398">
          <cell r="AJ398">
            <v>0</v>
          </cell>
        </row>
        <row r="399">
          <cell r="E399">
            <v>181</v>
          </cell>
          <cell r="F399" t="str">
            <v>CB-02/10/2</v>
          </cell>
          <cell r="G399">
            <v>518195.44</v>
          </cell>
          <cell r="H399">
            <v>2389449.67</v>
          </cell>
          <cell r="I399" t="str">
            <v>Road-MN23</v>
          </cell>
          <cell r="J399">
            <v>21.059999999997672</v>
          </cell>
          <cell r="K399">
            <v>-37.5</v>
          </cell>
          <cell r="L399">
            <v>43.008994408145632</v>
          </cell>
          <cell r="M399" t="str">
            <v>CP-5 401 205</v>
          </cell>
          <cell r="N399">
            <v>2.9248076860323327</v>
          </cell>
          <cell r="O399">
            <v>45.933802094177963</v>
          </cell>
          <cell r="P399">
            <v>43.008994408145632</v>
          </cell>
          <cell r="Q399">
            <v>0</v>
          </cell>
          <cell r="R399">
            <v>14.31</v>
          </cell>
          <cell r="T399">
            <v>12.81</v>
          </cell>
          <cell r="V399">
            <v>14.57</v>
          </cell>
          <cell r="X399">
            <v>300</v>
          </cell>
          <cell r="Y399">
            <v>12.68</v>
          </cell>
          <cell r="Z399">
            <v>12.81</v>
          </cell>
          <cell r="AA399">
            <v>14.29</v>
          </cell>
          <cell r="AB399">
            <v>14.57</v>
          </cell>
          <cell r="AD399" t="str">
            <v>Single</v>
          </cell>
          <cell r="AI399">
            <v>0</v>
          </cell>
          <cell r="AJ399" t="str">
            <v>L</v>
          </cell>
        </row>
        <row r="400">
          <cell r="AJ400">
            <v>0</v>
          </cell>
        </row>
        <row r="401">
          <cell r="N401">
            <v>45.933802094177963</v>
          </cell>
          <cell r="AJ401">
            <v>0</v>
          </cell>
        </row>
        <row r="402">
          <cell r="E402">
            <v>182</v>
          </cell>
          <cell r="F402" t="str">
            <v>MH-02/11</v>
          </cell>
          <cell r="G402">
            <v>518210.67</v>
          </cell>
          <cell r="H402">
            <v>2389417.92</v>
          </cell>
          <cell r="I402" t="str">
            <v>Road-MN23</v>
          </cell>
          <cell r="M402" t="str">
            <v>CP-5 401 205</v>
          </cell>
          <cell r="R402">
            <v>14.41</v>
          </cell>
          <cell r="T402">
            <v>12.920019919840207</v>
          </cell>
          <cell r="V402">
            <v>14.61</v>
          </cell>
          <cell r="AI402">
            <v>0</v>
          </cell>
          <cell r="AJ402">
            <v>0</v>
          </cell>
        </row>
        <row r="403">
          <cell r="AJ403">
            <v>0</v>
          </cell>
        </row>
        <row r="404">
          <cell r="E404">
            <v>183</v>
          </cell>
          <cell r="F404" t="str">
            <v>CB-02/11/1</v>
          </cell>
          <cell r="G404">
            <v>518214.65</v>
          </cell>
          <cell r="H404">
            <v>2389414.91</v>
          </cell>
          <cell r="I404" t="str">
            <v>Road-MN23</v>
          </cell>
          <cell r="J404">
            <v>3.9800000000395812</v>
          </cell>
          <cell r="K404">
            <v>-3.0099999997764826</v>
          </cell>
          <cell r="L404">
            <v>4.9900400798961018</v>
          </cell>
          <cell r="M404" t="str">
            <v>CP-5 401 205</v>
          </cell>
          <cell r="N404">
            <v>0</v>
          </cell>
          <cell r="O404">
            <v>4.9900400798961018</v>
          </cell>
          <cell r="P404">
            <v>4.9900400798961018</v>
          </cell>
          <cell r="Q404">
            <v>0</v>
          </cell>
          <cell r="R404">
            <v>14.43</v>
          </cell>
          <cell r="T404">
            <v>12.93</v>
          </cell>
          <cell r="V404">
            <v>14.62</v>
          </cell>
          <cell r="X404">
            <v>300</v>
          </cell>
          <cell r="Y404">
            <v>12.920019919840207</v>
          </cell>
          <cell r="Z404">
            <v>12.93</v>
          </cell>
          <cell r="AA404">
            <v>14.61</v>
          </cell>
          <cell r="AB404">
            <v>14.62</v>
          </cell>
          <cell r="AD404" t="str">
            <v>Single</v>
          </cell>
          <cell r="AI404" t="str">
            <v>S</v>
          </cell>
          <cell r="AJ404" t="str">
            <v>L</v>
          </cell>
        </row>
        <row r="405">
          <cell r="AJ405">
            <v>0</v>
          </cell>
        </row>
        <row r="406">
          <cell r="N406">
            <v>4.9900400798961018</v>
          </cell>
          <cell r="AJ406">
            <v>0</v>
          </cell>
        </row>
        <row r="407">
          <cell r="E407">
            <v>184</v>
          </cell>
          <cell r="F407" t="str">
            <v>MH-02/12</v>
          </cell>
          <cell r="G407">
            <v>518227.77</v>
          </cell>
          <cell r="H407">
            <v>2389387.71</v>
          </cell>
          <cell r="I407" t="str">
            <v>Road-MN23</v>
          </cell>
          <cell r="M407" t="str">
            <v>CP-5 401 205</v>
          </cell>
          <cell r="R407">
            <v>14.52</v>
          </cell>
          <cell r="T407">
            <v>12.920350025906634</v>
          </cell>
          <cell r="V407">
            <v>14.7</v>
          </cell>
          <cell r="AI407">
            <v>0</v>
          </cell>
          <cell r="AJ407">
            <v>0</v>
          </cell>
        </row>
        <row r="408">
          <cell r="AJ408">
            <v>0</v>
          </cell>
        </row>
        <row r="409">
          <cell r="E409">
            <v>185</v>
          </cell>
          <cell r="F409" t="str">
            <v>CB-02/12/1</v>
          </cell>
          <cell r="G409">
            <v>518231.95</v>
          </cell>
          <cell r="H409">
            <v>2389385.2999999998</v>
          </cell>
          <cell r="I409" t="str">
            <v>Road-MN23</v>
          </cell>
          <cell r="J409">
            <v>4.1799999999930151</v>
          </cell>
          <cell r="K409">
            <v>-2.4100000001490116</v>
          </cell>
          <cell r="L409">
            <v>4.8249870466831144</v>
          </cell>
          <cell r="M409" t="str">
            <v>CP-5 401 205</v>
          </cell>
          <cell r="N409">
            <v>0</v>
          </cell>
          <cell r="O409">
            <v>4.8249870466831144</v>
          </cell>
          <cell r="P409">
            <v>4.8249870466831144</v>
          </cell>
          <cell r="Q409">
            <v>0</v>
          </cell>
          <cell r="R409">
            <v>14.43</v>
          </cell>
          <cell r="T409">
            <v>12.93</v>
          </cell>
          <cell r="V409">
            <v>14.71</v>
          </cell>
          <cell r="X409">
            <v>300</v>
          </cell>
          <cell r="Y409">
            <v>12.920350025906634</v>
          </cell>
          <cell r="Z409">
            <v>12.93</v>
          </cell>
          <cell r="AA409">
            <v>14.7</v>
          </cell>
          <cell r="AB409">
            <v>14.71</v>
          </cell>
          <cell r="AD409" t="str">
            <v>Single</v>
          </cell>
          <cell r="AI409" t="str">
            <v>S</v>
          </cell>
          <cell r="AJ409" t="str">
            <v>L</v>
          </cell>
        </row>
        <row r="410">
          <cell r="AJ410">
            <v>0</v>
          </cell>
        </row>
        <row r="411">
          <cell r="N411">
            <v>4.8249870466831144</v>
          </cell>
          <cell r="AJ411">
            <v>0</v>
          </cell>
        </row>
        <row r="412">
          <cell r="E412">
            <v>186</v>
          </cell>
          <cell r="F412" t="str">
            <v>MH-02/13</v>
          </cell>
          <cell r="G412">
            <v>518244.89</v>
          </cell>
          <cell r="H412">
            <v>2389364.16</v>
          </cell>
          <cell r="I412" t="str">
            <v>Road-MN23</v>
          </cell>
          <cell r="M412" t="str">
            <v>CP-5 401 205</v>
          </cell>
          <cell r="R412">
            <v>14.6</v>
          </cell>
          <cell r="T412">
            <v>12.920008463581588</v>
          </cell>
          <cell r="V412">
            <v>14.66</v>
          </cell>
          <cell r="AI412">
            <v>0</v>
          </cell>
          <cell r="AJ412">
            <v>0</v>
          </cell>
        </row>
        <row r="413">
          <cell r="AJ413">
            <v>0</v>
          </cell>
        </row>
        <row r="414">
          <cell r="E414">
            <v>187</v>
          </cell>
          <cell r="F414" t="str">
            <v>CB-02/13/1</v>
          </cell>
          <cell r="G414">
            <v>518249.18</v>
          </cell>
          <cell r="H414">
            <v>2389361.6</v>
          </cell>
          <cell r="I414" t="str">
            <v>Road-MN23</v>
          </cell>
          <cell r="J414">
            <v>4.2899999999790452</v>
          </cell>
          <cell r="K414">
            <v>-2.5600000000558794</v>
          </cell>
          <cell r="L414">
            <v>4.9957682092052984</v>
          </cell>
          <cell r="M414" t="str">
            <v>CP-5 401 205</v>
          </cell>
          <cell r="N414">
            <v>0</v>
          </cell>
          <cell r="O414">
            <v>4.9957682092052984</v>
          </cell>
          <cell r="P414">
            <v>4.9957682092052984</v>
          </cell>
          <cell r="Q414">
            <v>0</v>
          </cell>
          <cell r="R414">
            <v>14.43</v>
          </cell>
          <cell r="T414">
            <v>12.93</v>
          </cell>
          <cell r="V414">
            <v>14.63</v>
          </cell>
          <cell r="X414">
            <v>300</v>
          </cell>
          <cell r="Y414">
            <v>12.920008463581588</v>
          </cell>
          <cell r="Z414">
            <v>12.93</v>
          </cell>
          <cell r="AA414">
            <v>14.66</v>
          </cell>
          <cell r="AB414">
            <v>14.63</v>
          </cell>
          <cell r="AD414" t="str">
            <v>Single</v>
          </cell>
          <cell r="AI414" t="str">
            <v>S</v>
          </cell>
          <cell r="AJ414" t="str">
            <v>L</v>
          </cell>
        </row>
        <row r="415">
          <cell r="AJ415">
            <v>0</v>
          </cell>
        </row>
        <row r="416">
          <cell r="N416">
            <v>4.9957682092052984</v>
          </cell>
          <cell r="AJ416">
            <v>0</v>
          </cell>
        </row>
        <row r="417">
          <cell r="E417">
            <v>188</v>
          </cell>
          <cell r="F417" t="str">
            <v>MH-02/14</v>
          </cell>
          <cell r="G417">
            <v>518268.49400000001</v>
          </cell>
          <cell r="H417">
            <v>2389336.37</v>
          </cell>
          <cell r="I417" t="str">
            <v>Road-MJ02</v>
          </cell>
          <cell r="M417" t="str">
            <v>CP-5 401 206</v>
          </cell>
          <cell r="R417">
            <v>14.68</v>
          </cell>
          <cell r="T417">
            <v>13.15</v>
          </cell>
          <cell r="V417">
            <v>14.69</v>
          </cell>
          <cell r="AI417">
            <v>0</v>
          </cell>
          <cell r="AJ417">
            <v>0</v>
          </cell>
        </row>
        <row r="418">
          <cell r="AJ418">
            <v>0</v>
          </cell>
        </row>
        <row r="419">
          <cell r="E419">
            <v>189</v>
          </cell>
          <cell r="F419" t="str">
            <v>CB-02/14/30</v>
          </cell>
          <cell r="G419">
            <v>518260.19</v>
          </cell>
          <cell r="H419">
            <v>2389330.79</v>
          </cell>
          <cell r="I419" t="str">
            <v>Road-MJ03</v>
          </cell>
          <cell r="J419">
            <v>-8.3040000000037253</v>
          </cell>
          <cell r="K419">
            <v>-5.5800000000745058</v>
          </cell>
          <cell r="L419">
            <v>10.00463972369287</v>
          </cell>
          <cell r="M419" t="str">
            <v>CP-5 401 232</v>
          </cell>
          <cell r="N419">
            <v>0</v>
          </cell>
          <cell r="O419">
            <v>10.00463972369287</v>
          </cell>
          <cell r="P419">
            <v>10.00463972369287</v>
          </cell>
          <cell r="Q419">
            <v>0</v>
          </cell>
          <cell r="R419">
            <v>14.79</v>
          </cell>
          <cell r="T419">
            <v>13.22</v>
          </cell>
          <cell r="V419">
            <v>14.86</v>
          </cell>
          <cell r="X419">
            <v>500</v>
          </cell>
          <cell r="Y419">
            <v>13.15</v>
          </cell>
          <cell r="Z419">
            <v>13.22</v>
          </cell>
          <cell r="AA419">
            <v>14.69</v>
          </cell>
          <cell r="AB419">
            <v>14.86</v>
          </cell>
          <cell r="AD419" t="str">
            <v>Double</v>
          </cell>
          <cell r="AI419" t="str">
            <v>S</v>
          </cell>
          <cell r="AJ419">
            <v>0</v>
          </cell>
        </row>
        <row r="420">
          <cell r="AJ420">
            <v>0</v>
          </cell>
        </row>
        <row r="421">
          <cell r="E421">
            <v>190</v>
          </cell>
          <cell r="F421" t="str">
            <v>CB-02/14/31</v>
          </cell>
          <cell r="G421">
            <v>518234.09</v>
          </cell>
          <cell r="H421">
            <v>2389314.0699999998</v>
          </cell>
          <cell r="I421" t="str">
            <v>Road-MJ03</v>
          </cell>
          <cell r="J421">
            <v>-26.099999999976717</v>
          </cell>
          <cell r="K421">
            <v>-16.720000000204891</v>
          </cell>
          <cell r="L421">
            <v>30.996264291130895</v>
          </cell>
          <cell r="M421" t="str">
            <v>CP-5 401 232</v>
          </cell>
          <cell r="N421">
            <v>10.00463972369287</v>
          </cell>
          <cell r="O421">
            <v>41.000904014823767</v>
          </cell>
          <cell r="P421">
            <v>30.996264291130899</v>
          </cell>
          <cell r="Q421">
            <v>0</v>
          </cell>
          <cell r="R421">
            <v>14.98</v>
          </cell>
          <cell r="T421">
            <v>13.41</v>
          </cell>
          <cell r="V421">
            <v>15.07</v>
          </cell>
          <cell r="X421">
            <v>500</v>
          </cell>
          <cell r="Y421">
            <v>13.22</v>
          </cell>
          <cell r="Z421">
            <v>13.41</v>
          </cell>
          <cell r="AA421">
            <v>14.86</v>
          </cell>
          <cell r="AB421">
            <v>15.07</v>
          </cell>
          <cell r="AD421" t="str">
            <v>Single</v>
          </cell>
          <cell r="AI421">
            <v>0</v>
          </cell>
          <cell r="AJ421">
            <v>0</v>
          </cell>
        </row>
        <row r="422">
          <cell r="AJ422">
            <v>0</v>
          </cell>
        </row>
        <row r="423">
          <cell r="E423">
            <v>191</v>
          </cell>
          <cell r="F423" t="str">
            <v>CB-02/14/32</v>
          </cell>
          <cell r="G423">
            <v>518207.35</v>
          </cell>
          <cell r="H423">
            <v>2389300.4700000002</v>
          </cell>
          <cell r="I423" t="str">
            <v>Road-MJ03</v>
          </cell>
          <cell r="J423">
            <v>-26.740000000048894</v>
          </cell>
          <cell r="K423">
            <v>-13.599999999627471</v>
          </cell>
          <cell r="L423">
            <v>29.999793332496179</v>
          </cell>
          <cell r="M423" t="str">
            <v>CP-5 401 232</v>
          </cell>
          <cell r="N423">
            <v>41.000904014823767</v>
          </cell>
          <cell r="O423">
            <v>71.000697347319942</v>
          </cell>
          <cell r="P423">
            <v>29.999793332496175</v>
          </cell>
          <cell r="Q423">
            <v>0</v>
          </cell>
          <cell r="R423">
            <v>15.17</v>
          </cell>
          <cell r="T423">
            <v>13.56</v>
          </cell>
          <cell r="V423">
            <v>15.26</v>
          </cell>
          <cell r="X423">
            <v>500</v>
          </cell>
          <cell r="Y423">
            <v>13.41</v>
          </cell>
          <cell r="Z423">
            <v>13.56</v>
          </cell>
          <cell r="AA423">
            <v>15.07</v>
          </cell>
          <cell r="AB423">
            <v>15.26</v>
          </cell>
          <cell r="AD423" t="str">
            <v>Single</v>
          </cell>
          <cell r="AI423">
            <v>0</v>
          </cell>
          <cell r="AJ423">
            <v>0</v>
          </cell>
        </row>
        <row r="424">
          <cell r="AJ424">
            <v>0</v>
          </cell>
        </row>
        <row r="425">
          <cell r="E425">
            <v>192</v>
          </cell>
          <cell r="F425" t="str">
            <v>CB-02/14/33</v>
          </cell>
          <cell r="G425">
            <v>518180.1</v>
          </cell>
          <cell r="H425">
            <v>2389287.92</v>
          </cell>
          <cell r="I425" t="str">
            <v>Road-MJ03</v>
          </cell>
          <cell r="J425">
            <v>-27.25</v>
          </cell>
          <cell r="K425">
            <v>-12.550000000279397</v>
          </cell>
          <cell r="L425">
            <v>30.001083313890732</v>
          </cell>
          <cell r="M425" t="str">
            <v>CP-5 401 232</v>
          </cell>
          <cell r="N425">
            <v>71.000697347319942</v>
          </cell>
          <cell r="O425">
            <v>101.00178066121067</v>
          </cell>
          <cell r="P425">
            <v>30.001083313890732</v>
          </cell>
          <cell r="Q425">
            <v>0</v>
          </cell>
          <cell r="R425">
            <v>15.36</v>
          </cell>
          <cell r="T425">
            <v>13.65</v>
          </cell>
          <cell r="V425">
            <v>15.33</v>
          </cell>
          <cell r="X425">
            <v>500</v>
          </cell>
          <cell r="Y425">
            <v>13.56</v>
          </cell>
          <cell r="Z425">
            <v>13.65</v>
          </cell>
          <cell r="AA425">
            <v>15.26</v>
          </cell>
          <cell r="AB425">
            <v>15.33</v>
          </cell>
          <cell r="AD425" t="str">
            <v>Single</v>
          </cell>
          <cell r="AI425">
            <v>0</v>
          </cell>
          <cell r="AJ425">
            <v>0</v>
          </cell>
        </row>
        <row r="426">
          <cell r="AJ426">
            <v>0</v>
          </cell>
        </row>
        <row r="427">
          <cell r="E427">
            <v>193</v>
          </cell>
          <cell r="F427" t="str">
            <v>CB-02/14/34</v>
          </cell>
          <cell r="G427">
            <v>518165.07</v>
          </cell>
          <cell r="H427">
            <v>2389279.98</v>
          </cell>
          <cell r="I427" t="str">
            <v>Road-MJ03</v>
          </cell>
          <cell r="J427">
            <v>-15.029999999969732</v>
          </cell>
          <cell r="K427">
            <v>-7.9399999999441206</v>
          </cell>
          <cell r="L427">
            <v>16.998367568628549</v>
          </cell>
          <cell r="M427" t="str">
            <v>CP-5 401 232</v>
          </cell>
          <cell r="N427">
            <v>101.00178066121067</v>
          </cell>
          <cell r="O427">
            <v>118.00014822983923</v>
          </cell>
          <cell r="P427">
            <v>16.998367568628552</v>
          </cell>
          <cell r="Q427">
            <v>0</v>
          </cell>
          <cell r="R427">
            <v>15.46</v>
          </cell>
          <cell r="T427">
            <v>13.7</v>
          </cell>
          <cell r="V427">
            <v>15.42</v>
          </cell>
          <cell r="X427">
            <v>300</v>
          </cell>
          <cell r="Y427">
            <v>13.65</v>
          </cell>
          <cell r="Z427">
            <v>13.7</v>
          </cell>
          <cell r="AA427">
            <v>15.33</v>
          </cell>
          <cell r="AB427">
            <v>15.42</v>
          </cell>
          <cell r="AD427" t="str">
            <v>Single</v>
          </cell>
          <cell r="AI427">
            <v>0</v>
          </cell>
          <cell r="AJ427">
            <v>0</v>
          </cell>
        </row>
        <row r="428">
          <cell r="AJ428">
            <v>0</v>
          </cell>
        </row>
        <row r="429">
          <cell r="E429">
            <v>194</v>
          </cell>
          <cell r="F429" t="str">
            <v>CB-02/14/35</v>
          </cell>
          <cell r="G429">
            <v>518152.21</v>
          </cell>
          <cell r="H429">
            <v>2389272.23</v>
          </cell>
          <cell r="I429" t="str">
            <v>Road-MJ03</v>
          </cell>
          <cell r="J429">
            <v>-12.85999999998603</v>
          </cell>
          <cell r="K429">
            <v>-7.75</v>
          </cell>
          <cell r="L429">
            <v>15.014729434779726</v>
          </cell>
          <cell r="M429" t="str">
            <v>CP-5 401 232</v>
          </cell>
          <cell r="N429">
            <v>118.00014822983923</v>
          </cell>
          <cell r="O429">
            <v>133.01487766461895</v>
          </cell>
          <cell r="P429">
            <v>15.014729434779724</v>
          </cell>
          <cell r="Q429">
            <v>0</v>
          </cell>
          <cell r="R429">
            <v>15.56</v>
          </cell>
          <cell r="T429">
            <v>14.25</v>
          </cell>
          <cell r="V429">
            <v>15.45</v>
          </cell>
          <cell r="X429">
            <v>300</v>
          </cell>
          <cell r="Y429">
            <v>13.9</v>
          </cell>
          <cell r="Z429">
            <v>14.25</v>
          </cell>
          <cell r="AA429">
            <v>15.42</v>
          </cell>
          <cell r="AB429">
            <v>15.45</v>
          </cell>
          <cell r="AD429" t="str">
            <v>Single</v>
          </cell>
          <cell r="AI429">
            <v>0</v>
          </cell>
          <cell r="AJ429">
            <v>0</v>
          </cell>
        </row>
        <row r="430">
          <cell r="AJ430">
            <v>0</v>
          </cell>
        </row>
        <row r="431">
          <cell r="E431">
            <v>195</v>
          </cell>
          <cell r="F431" t="str">
            <v>CB-02/14/36</v>
          </cell>
          <cell r="G431">
            <v>518112.13</v>
          </cell>
          <cell r="H431">
            <v>2389244.0499999998</v>
          </cell>
          <cell r="I431" t="str">
            <v>Road-MJ03</v>
          </cell>
          <cell r="J431">
            <v>-40.080000000016298</v>
          </cell>
          <cell r="K431">
            <v>-28.180000000167638</v>
          </cell>
          <cell r="L431">
            <v>48.995089549981991</v>
          </cell>
          <cell r="M431" t="str">
            <v>CP-5 401 232</v>
          </cell>
          <cell r="N431">
            <v>133.01487766461895</v>
          </cell>
          <cell r="O431">
            <v>182.00996721460095</v>
          </cell>
          <cell r="P431">
            <v>48.995089549981998</v>
          </cell>
          <cell r="Q431">
            <v>0</v>
          </cell>
          <cell r="R431">
            <v>15.86</v>
          </cell>
          <cell r="T431">
            <v>14.44</v>
          </cell>
          <cell r="V431">
            <v>15.68</v>
          </cell>
          <cell r="X431">
            <v>300</v>
          </cell>
          <cell r="Y431">
            <v>14.25</v>
          </cell>
          <cell r="Z431">
            <v>14.44</v>
          </cell>
          <cell r="AA431">
            <v>15.45</v>
          </cell>
          <cell r="AB431">
            <v>15.68</v>
          </cell>
          <cell r="AD431" t="str">
            <v>Single</v>
          </cell>
          <cell r="AI431">
            <v>0</v>
          </cell>
          <cell r="AJ431">
            <v>0</v>
          </cell>
        </row>
        <row r="432">
          <cell r="AJ432">
            <v>0</v>
          </cell>
        </row>
        <row r="433">
          <cell r="E433">
            <v>196</v>
          </cell>
          <cell r="F433" t="str">
            <v>CB-02/14/37</v>
          </cell>
          <cell r="G433">
            <v>518097.47</v>
          </cell>
          <cell r="H433">
            <v>2389233.6</v>
          </cell>
          <cell r="I433" t="str">
            <v>Road-MJ03</v>
          </cell>
          <cell r="J433">
            <v>-14.660000000032596</v>
          </cell>
          <cell r="K433">
            <v>-10.449999999720603</v>
          </cell>
          <cell r="L433">
            <v>18.003280256528708</v>
          </cell>
          <cell r="M433" t="str">
            <v>CP-5 401 232</v>
          </cell>
          <cell r="N433">
            <v>182.00996721460095</v>
          </cell>
          <cell r="O433">
            <v>200.01324747112966</v>
          </cell>
          <cell r="P433">
            <v>18.003280256528711</v>
          </cell>
          <cell r="Q433">
            <v>0</v>
          </cell>
          <cell r="R433">
            <v>15.97</v>
          </cell>
          <cell r="T433">
            <v>14.48</v>
          </cell>
          <cell r="V433">
            <v>15.95</v>
          </cell>
          <cell r="X433">
            <v>300</v>
          </cell>
          <cell r="Y433">
            <v>14.44</v>
          </cell>
          <cell r="Z433">
            <v>14.48</v>
          </cell>
          <cell r="AA433">
            <v>15.68</v>
          </cell>
          <cell r="AB433">
            <v>15.95</v>
          </cell>
          <cell r="AD433" t="str">
            <v>Double</v>
          </cell>
          <cell r="AI433">
            <v>0</v>
          </cell>
          <cell r="AJ433" t="str">
            <v>L</v>
          </cell>
        </row>
        <row r="434">
          <cell r="AJ434">
            <v>0</v>
          </cell>
        </row>
        <row r="435">
          <cell r="N435">
            <v>200.01324747112966</v>
          </cell>
          <cell r="AJ435">
            <v>0</v>
          </cell>
        </row>
        <row r="436">
          <cell r="E436">
            <v>197</v>
          </cell>
          <cell r="F436" t="str">
            <v>CB-02/14/30</v>
          </cell>
          <cell r="G436">
            <v>518260.19</v>
          </cell>
          <cell r="H436">
            <v>2389330.79</v>
          </cell>
          <cell r="I436" t="str">
            <v>Road-MJ03</v>
          </cell>
          <cell r="R436">
            <v>14.79</v>
          </cell>
          <cell r="T436">
            <v>13.203995722476224</v>
          </cell>
          <cell r="V436">
            <v>14.86</v>
          </cell>
          <cell r="AD436" t="str">
            <v>Double</v>
          </cell>
          <cell r="AI436">
            <v>0</v>
          </cell>
          <cell r="AJ436">
            <v>0</v>
          </cell>
        </row>
        <row r="437">
          <cell r="AJ437">
            <v>0</v>
          </cell>
        </row>
        <row r="438">
          <cell r="E438">
            <v>198</v>
          </cell>
          <cell r="F438" t="str">
            <v>CB-02/14/30A</v>
          </cell>
          <cell r="G438">
            <v>518250.72</v>
          </cell>
          <cell r="H438">
            <v>2389346.1</v>
          </cell>
          <cell r="I438" t="str">
            <v>Road-MJ03</v>
          </cell>
          <cell r="J438">
            <v>-9.470000000030268</v>
          </cell>
          <cell r="K438">
            <v>15.310000000055879</v>
          </cell>
          <cell r="L438">
            <v>18.002138761888386</v>
          </cell>
          <cell r="M438" t="str">
            <v>CP-5 401 232</v>
          </cell>
          <cell r="N438">
            <v>0</v>
          </cell>
          <cell r="O438">
            <v>18.002138761888386</v>
          </cell>
          <cell r="P438">
            <v>18.002138761888386</v>
          </cell>
          <cell r="Q438">
            <v>0</v>
          </cell>
          <cell r="R438">
            <v>14.97</v>
          </cell>
          <cell r="T438">
            <v>13.24</v>
          </cell>
          <cell r="V438">
            <v>14.97</v>
          </cell>
          <cell r="X438">
            <v>300</v>
          </cell>
          <cell r="Y438">
            <v>13.203995722476224</v>
          </cell>
          <cell r="Z438">
            <v>13.24</v>
          </cell>
          <cell r="AA438">
            <v>14.86</v>
          </cell>
          <cell r="AB438">
            <v>14.97</v>
          </cell>
          <cell r="AD438" t="str">
            <v>Single</v>
          </cell>
          <cell r="AI438" t="str">
            <v>S</v>
          </cell>
          <cell r="AJ438" t="str">
            <v>L</v>
          </cell>
        </row>
        <row r="439">
          <cell r="AJ439">
            <v>0</v>
          </cell>
        </row>
        <row r="440">
          <cell r="N440">
            <v>18.002138761888386</v>
          </cell>
          <cell r="AJ440">
            <v>0</v>
          </cell>
        </row>
        <row r="441">
          <cell r="E441">
            <v>199</v>
          </cell>
          <cell r="F441" t="str">
            <v>CB-02/14/31</v>
          </cell>
          <cell r="G441">
            <v>518234.09</v>
          </cell>
          <cell r="H441">
            <v>2389314.0699999998</v>
          </cell>
          <cell r="I441" t="str">
            <v>Road-MJ03</v>
          </cell>
          <cell r="R441">
            <v>14.98</v>
          </cell>
          <cell r="T441">
            <v>13.457986121758966</v>
          </cell>
          <cell r="V441">
            <v>15.07</v>
          </cell>
          <cell r="AI441">
            <v>0</v>
          </cell>
          <cell r="AJ441">
            <v>0</v>
          </cell>
        </row>
        <row r="442">
          <cell r="AJ442">
            <v>0</v>
          </cell>
        </row>
        <row r="443">
          <cell r="E443">
            <v>200</v>
          </cell>
          <cell r="F443" t="str">
            <v>CB-02/14/31A</v>
          </cell>
          <cell r="G443">
            <v>518223.34</v>
          </cell>
          <cell r="H443">
            <v>2389325.9300000002</v>
          </cell>
          <cell r="I443" t="str">
            <v>Road-MJ03</v>
          </cell>
          <cell r="J443">
            <v>-10.75</v>
          </cell>
          <cell r="K443">
            <v>11.860000000335276</v>
          </cell>
          <cell r="L443">
            <v>16.006939120517476</v>
          </cell>
          <cell r="M443" t="str">
            <v>CP-5 401 232</v>
          </cell>
          <cell r="N443">
            <v>0</v>
          </cell>
          <cell r="O443">
            <v>16.006939120517476</v>
          </cell>
          <cell r="P443">
            <v>16.006939120517476</v>
          </cell>
          <cell r="Q443">
            <v>0</v>
          </cell>
          <cell r="R443">
            <v>14.98</v>
          </cell>
          <cell r="T443">
            <v>13.49</v>
          </cell>
          <cell r="V443">
            <v>14.98</v>
          </cell>
          <cell r="X443">
            <v>300</v>
          </cell>
          <cell r="Y443">
            <v>13.457986121758966</v>
          </cell>
          <cell r="Z443">
            <v>13.49</v>
          </cell>
          <cell r="AA443">
            <v>15.07</v>
          </cell>
          <cell r="AB443">
            <v>14.98</v>
          </cell>
          <cell r="AD443" t="str">
            <v>Single</v>
          </cell>
          <cell r="AI443" t="str">
            <v>S</v>
          </cell>
          <cell r="AJ443" t="str">
            <v>L</v>
          </cell>
        </row>
        <row r="444">
          <cell r="AJ444">
            <v>0</v>
          </cell>
        </row>
        <row r="445">
          <cell r="N445">
            <v>16.006939120517476</v>
          </cell>
          <cell r="AJ445">
            <v>0</v>
          </cell>
        </row>
        <row r="446">
          <cell r="E446">
            <v>201</v>
          </cell>
          <cell r="F446" t="str">
            <v>CB-02/14/32</v>
          </cell>
          <cell r="G446">
            <v>518207.35</v>
          </cell>
          <cell r="H446">
            <v>2389300.4700000002</v>
          </cell>
          <cell r="I446" t="str">
            <v>Road-MJ03</v>
          </cell>
          <cell r="R446">
            <v>15.17</v>
          </cell>
          <cell r="T446">
            <v>13.609006136091839</v>
          </cell>
          <cell r="V446">
            <v>15.26</v>
          </cell>
          <cell r="AI446">
            <v>0</v>
          </cell>
          <cell r="AJ446">
            <v>0</v>
          </cell>
        </row>
        <row r="447">
          <cell r="AJ447">
            <v>0</v>
          </cell>
        </row>
        <row r="448">
          <cell r="E448">
            <v>202</v>
          </cell>
          <cell r="F448" t="str">
            <v>CB-02/14/32A</v>
          </cell>
          <cell r="G448">
            <v>518200.92</v>
          </cell>
          <cell r="H448">
            <v>2389314.5699999998</v>
          </cell>
          <cell r="I448" t="str">
            <v>Road-MJ03</v>
          </cell>
          <cell r="J448">
            <v>-6.4299999999930151</v>
          </cell>
          <cell r="K448">
            <v>14.099999999627471</v>
          </cell>
          <cell r="L448">
            <v>15.496931954080615</v>
          </cell>
          <cell r="M448" t="str">
            <v>CP-5 401 232</v>
          </cell>
          <cell r="N448">
            <v>0</v>
          </cell>
          <cell r="O448">
            <v>15.496931954080615</v>
          </cell>
          <cell r="P448">
            <v>15.496931954080615</v>
          </cell>
          <cell r="Q448">
            <v>0</v>
          </cell>
          <cell r="R448">
            <v>15.17</v>
          </cell>
          <cell r="T448">
            <v>13.64</v>
          </cell>
          <cell r="V448">
            <v>15.17</v>
          </cell>
          <cell r="X448">
            <v>300</v>
          </cell>
          <cell r="Y448">
            <v>13.609006136091839</v>
          </cell>
          <cell r="Z448">
            <v>13.64</v>
          </cell>
          <cell r="AA448">
            <v>15.26</v>
          </cell>
          <cell r="AB448">
            <v>15.17</v>
          </cell>
          <cell r="AD448" t="str">
            <v>Single</v>
          </cell>
          <cell r="AI448" t="str">
            <v>S</v>
          </cell>
          <cell r="AJ448" t="str">
            <v>L</v>
          </cell>
        </row>
        <row r="449">
          <cell r="AJ449">
            <v>0</v>
          </cell>
        </row>
        <row r="450">
          <cell r="N450">
            <v>15.496931954080615</v>
          </cell>
          <cell r="AJ450">
            <v>0</v>
          </cell>
        </row>
        <row r="451">
          <cell r="E451">
            <v>203</v>
          </cell>
          <cell r="F451" t="str">
            <v>CB-02/14/33</v>
          </cell>
          <cell r="G451">
            <v>518180.1</v>
          </cell>
          <cell r="H451">
            <v>2389287.92</v>
          </cell>
          <cell r="I451" t="str">
            <v>Road-MJ03</v>
          </cell>
          <cell r="R451">
            <v>15.36</v>
          </cell>
          <cell r="T451">
            <v>13.609006936260002</v>
          </cell>
          <cell r="V451">
            <v>15.33</v>
          </cell>
          <cell r="AI451">
            <v>0</v>
          </cell>
          <cell r="AJ451">
            <v>0</v>
          </cell>
        </row>
        <row r="452">
          <cell r="AJ452">
            <v>0</v>
          </cell>
        </row>
        <row r="453">
          <cell r="E453">
            <v>204</v>
          </cell>
          <cell r="F453" t="str">
            <v>CB-02/14/33A</v>
          </cell>
          <cell r="G453">
            <v>518173.29</v>
          </cell>
          <cell r="H453">
            <v>2389301.84</v>
          </cell>
          <cell r="I453" t="str">
            <v>Road-MJ03</v>
          </cell>
          <cell r="J453">
            <v>-6.8099999999976717</v>
          </cell>
          <cell r="K453">
            <v>13.919999999925494</v>
          </cell>
          <cell r="L453">
            <v>15.496531869998979</v>
          </cell>
          <cell r="M453" t="str">
            <v>CP-5 401 232</v>
          </cell>
          <cell r="N453">
            <v>0</v>
          </cell>
          <cell r="O453">
            <v>15.496531869998979</v>
          </cell>
          <cell r="P453">
            <v>15.496531869998979</v>
          </cell>
          <cell r="Q453">
            <v>0</v>
          </cell>
          <cell r="R453">
            <v>15.36</v>
          </cell>
          <cell r="T453">
            <v>13.64</v>
          </cell>
          <cell r="V453">
            <v>15.36</v>
          </cell>
          <cell r="X453">
            <v>300</v>
          </cell>
          <cell r="Y453">
            <v>13.609006936260002</v>
          </cell>
          <cell r="Z453">
            <v>13.64</v>
          </cell>
          <cell r="AA453">
            <v>15.33</v>
          </cell>
          <cell r="AB453">
            <v>15.36</v>
          </cell>
          <cell r="AD453" t="str">
            <v>Single</v>
          </cell>
          <cell r="AI453" t="str">
            <v>S</v>
          </cell>
          <cell r="AJ453" t="str">
            <v>L</v>
          </cell>
        </row>
        <row r="454">
          <cell r="AJ454">
            <v>0</v>
          </cell>
        </row>
        <row r="455">
          <cell r="N455">
            <v>15.496531869998979</v>
          </cell>
          <cell r="AJ455">
            <v>0</v>
          </cell>
        </row>
        <row r="456">
          <cell r="E456">
            <v>205</v>
          </cell>
          <cell r="F456" t="str">
            <v>CB-02/14/34</v>
          </cell>
          <cell r="G456">
            <v>518165.07</v>
          </cell>
          <cell r="H456">
            <v>2389279.98</v>
          </cell>
          <cell r="I456" t="str">
            <v>Road-MJ03</v>
          </cell>
          <cell r="R456">
            <v>15.46</v>
          </cell>
          <cell r="T456">
            <v>13.9</v>
          </cell>
          <cell r="V456">
            <v>15.42</v>
          </cell>
          <cell r="AI456">
            <v>0</v>
          </cell>
          <cell r="AJ456">
            <v>0</v>
          </cell>
        </row>
        <row r="457">
          <cell r="AJ457">
            <v>0</v>
          </cell>
        </row>
        <row r="458">
          <cell r="E458">
            <v>206</v>
          </cell>
          <cell r="F458" t="str">
            <v>CB-02/14/34/1</v>
          </cell>
          <cell r="G458">
            <v>518166.98</v>
          </cell>
          <cell r="H458">
            <v>2389270.17</v>
          </cell>
          <cell r="I458" t="str">
            <v>Road-MN07</v>
          </cell>
          <cell r="J458">
            <v>1.9099999999743886</v>
          </cell>
          <cell r="K458">
            <v>-9.8100000000558794</v>
          </cell>
          <cell r="L458">
            <v>9.9942083228737282</v>
          </cell>
          <cell r="M458" t="str">
            <v>CP-5 401 233</v>
          </cell>
          <cell r="N458">
            <v>0</v>
          </cell>
          <cell r="O458">
            <v>9.9942083228737282</v>
          </cell>
          <cell r="P458">
            <v>9.9942083228737282</v>
          </cell>
          <cell r="Q458">
            <v>0</v>
          </cell>
          <cell r="R458">
            <v>15.52</v>
          </cell>
          <cell r="T458">
            <v>13.97</v>
          </cell>
          <cell r="V458">
            <v>15.47</v>
          </cell>
          <cell r="X458">
            <v>300</v>
          </cell>
          <cell r="Y458">
            <v>13.9</v>
          </cell>
          <cell r="Z458">
            <v>13.97</v>
          </cell>
          <cell r="AA458">
            <v>15.42</v>
          </cell>
          <cell r="AB458">
            <v>15.47</v>
          </cell>
          <cell r="AD458" t="str">
            <v>Single</v>
          </cell>
          <cell r="AI458" t="str">
            <v>S</v>
          </cell>
          <cell r="AJ458">
            <v>0</v>
          </cell>
        </row>
        <row r="459">
          <cell r="Y459">
            <v>13.22</v>
          </cell>
          <cell r="Z459">
            <v>13.41</v>
          </cell>
          <cell r="AA459">
            <v>0</v>
          </cell>
          <cell r="AB459">
            <v>0</v>
          </cell>
          <cell r="AJ459">
            <v>0</v>
          </cell>
        </row>
        <row r="460">
          <cell r="E460">
            <v>207</v>
          </cell>
          <cell r="F460" t="str">
            <v>CB-02/14/34/2</v>
          </cell>
          <cell r="G460">
            <v>518174.35</v>
          </cell>
          <cell r="H460">
            <v>2389227.7999999998</v>
          </cell>
          <cell r="I460" t="str">
            <v>Road-MN07</v>
          </cell>
          <cell r="J460">
            <v>7.3699999999953434</v>
          </cell>
          <cell r="K460">
            <v>-42.370000000111759</v>
          </cell>
          <cell r="L460">
            <v>43.006206528934889</v>
          </cell>
          <cell r="M460" t="str">
            <v>CP-5 401 233</v>
          </cell>
          <cell r="N460">
            <v>9.9942083228737282</v>
          </cell>
          <cell r="O460">
            <v>53.000414851808614</v>
          </cell>
          <cell r="P460">
            <v>43.006206528934882</v>
          </cell>
          <cell r="Q460">
            <v>0</v>
          </cell>
          <cell r="R460">
            <v>15.75</v>
          </cell>
          <cell r="T460">
            <v>14.18</v>
          </cell>
          <cell r="V460">
            <v>15.76</v>
          </cell>
          <cell r="X460">
            <v>300</v>
          </cell>
          <cell r="Y460">
            <v>13.97</v>
          </cell>
          <cell r="Z460">
            <v>14.18</v>
          </cell>
          <cell r="AA460">
            <v>15.47</v>
          </cell>
          <cell r="AB460">
            <v>15.76</v>
          </cell>
          <cell r="AD460" t="str">
            <v>Double</v>
          </cell>
          <cell r="AI460">
            <v>0</v>
          </cell>
          <cell r="AJ460">
            <v>0</v>
          </cell>
        </row>
        <row r="461">
          <cell r="AJ461">
            <v>0</v>
          </cell>
        </row>
        <row r="462">
          <cell r="E462">
            <v>208</v>
          </cell>
          <cell r="F462" t="str">
            <v>CB-02/14/34/3</v>
          </cell>
          <cell r="G462">
            <v>518181.54</v>
          </cell>
          <cell r="H462">
            <v>2389186.42</v>
          </cell>
          <cell r="I462" t="str">
            <v>Road-MN07</v>
          </cell>
          <cell r="J462">
            <v>7.1900000000023283</v>
          </cell>
          <cell r="K462">
            <v>-41.379999999888241</v>
          </cell>
          <cell r="L462">
            <v>42.000005952270818</v>
          </cell>
          <cell r="M462" t="str">
            <v>CP-5 401 233</v>
          </cell>
          <cell r="N462">
            <v>53.000414851808614</v>
          </cell>
          <cell r="O462">
            <v>95.000420804079425</v>
          </cell>
          <cell r="P462">
            <v>42.000005952270811</v>
          </cell>
          <cell r="Q462">
            <v>0</v>
          </cell>
          <cell r="R462">
            <v>15.98</v>
          </cell>
          <cell r="T462">
            <v>14.38</v>
          </cell>
          <cell r="V462">
            <v>16.079999999999998</v>
          </cell>
          <cell r="X462">
            <v>300</v>
          </cell>
          <cell r="Y462">
            <v>14.18</v>
          </cell>
          <cell r="Z462">
            <v>14.38</v>
          </cell>
          <cell r="AA462">
            <v>15.76</v>
          </cell>
          <cell r="AB462">
            <v>16.079999999999998</v>
          </cell>
          <cell r="AD462" t="str">
            <v>Single</v>
          </cell>
          <cell r="AI462">
            <v>0</v>
          </cell>
          <cell r="AJ462">
            <v>0</v>
          </cell>
        </row>
        <row r="463">
          <cell r="AJ463">
            <v>0</v>
          </cell>
        </row>
        <row r="464">
          <cell r="E464">
            <v>209</v>
          </cell>
          <cell r="F464" t="str">
            <v>CB-02/14/34/4</v>
          </cell>
          <cell r="G464">
            <v>518186.69</v>
          </cell>
          <cell r="H464">
            <v>2389156.87</v>
          </cell>
          <cell r="I464" t="str">
            <v>Road-MN07</v>
          </cell>
          <cell r="J464">
            <v>5.1500000000232831</v>
          </cell>
          <cell r="K464">
            <v>-29.549999999813735</v>
          </cell>
          <cell r="L464">
            <v>29.995416316317925</v>
          </cell>
          <cell r="M464" t="str">
            <v>CP-5 401 233</v>
          </cell>
          <cell r="N464">
            <v>95.000420804079425</v>
          </cell>
          <cell r="O464">
            <v>124.99583712039735</v>
          </cell>
          <cell r="P464">
            <v>29.995416316317929</v>
          </cell>
          <cell r="Q464">
            <v>0</v>
          </cell>
          <cell r="R464">
            <v>16.14</v>
          </cell>
          <cell r="T464">
            <v>14.55</v>
          </cell>
          <cell r="V464">
            <v>16.3</v>
          </cell>
          <cell r="X464">
            <v>300</v>
          </cell>
          <cell r="Y464">
            <v>14.38</v>
          </cell>
          <cell r="Z464">
            <v>14.55</v>
          </cell>
          <cell r="AA464">
            <v>16.079999999999998</v>
          </cell>
          <cell r="AB464">
            <v>16.3</v>
          </cell>
          <cell r="AD464" t="str">
            <v>Single</v>
          </cell>
          <cell r="AI464">
            <v>0</v>
          </cell>
          <cell r="AJ464">
            <v>0</v>
          </cell>
        </row>
        <row r="465">
          <cell r="AJ465">
            <v>0</v>
          </cell>
        </row>
        <row r="466">
          <cell r="E466">
            <v>210</v>
          </cell>
          <cell r="F466" t="str">
            <v>CB-02/14/34/5</v>
          </cell>
          <cell r="G466">
            <v>518190.97</v>
          </cell>
          <cell r="H466">
            <v>2389132.2400000002</v>
          </cell>
          <cell r="I466" t="str">
            <v>Road-MN07</v>
          </cell>
          <cell r="J466">
            <v>4.279999999969732</v>
          </cell>
          <cell r="K466">
            <v>-24.629999999888241</v>
          </cell>
          <cell r="L466">
            <v>24.999105983899419</v>
          </cell>
          <cell r="M466" t="str">
            <v>CP-5 401 233</v>
          </cell>
          <cell r="N466">
            <v>124.99583712039735</v>
          </cell>
          <cell r="O466">
            <v>149.99494310429677</v>
          </cell>
          <cell r="P466">
            <v>24.999105983899412</v>
          </cell>
          <cell r="Q466">
            <v>0</v>
          </cell>
          <cell r="R466">
            <v>16.28</v>
          </cell>
          <cell r="T466">
            <v>14.7</v>
          </cell>
          <cell r="V466">
            <v>16.350000000000001</v>
          </cell>
          <cell r="X466">
            <v>300</v>
          </cell>
          <cell r="Y466">
            <v>14.55</v>
          </cell>
          <cell r="Z466">
            <v>14.7</v>
          </cell>
          <cell r="AA466">
            <v>16.3</v>
          </cell>
          <cell r="AB466">
            <v>16.350000000000001</v>
          </cell>
          <cell r="AD466" t="str">
            <v>Single</v>
          </cell>
          <cell r="AI466">
            <v>0</v>
          </cell>
          <cell r="AJ466" t="str">
            <v>L</v>
          </cell>
        </row>
        <row r="467">
          <cell r="AJ467">
            <v>0</v>
          </cell>
        </row>
        <row r="468">
          <cell r="N468">
            <v>149.99494310429677</v>
          </cell>
          <cell r="AJ468">
            <v>0</v>
          </cell>
        </row>
        <row r="469">
          <cell r="E469">
            <v>211</v>
          </cell>
          <cell r="F469" t="str">
            <v>CB-02/14/35</v>
          </cell>
          <cell r="G469">
            <v>518152.21</v>
          </cell>
          <cell r="H469">
            <v>2389272.23</v>
          </cell>
          <cell r="I469" t="str">
            <v>Road-MJ03</v>
          </cell>
          <cell r="R469">
            <v>15.56</v>
          </cell>
          <cell r="T469">
            <v>14.249003735709225</v>
          </cell>
          <cell r="V469">
            <v>15.45</v>
          </cell>
          <cell r="AI469">
            <v>0</v>
          </cell>
          <cell r="AJ469">
            <v>0</v>
          </cell>
        </row>
        <row r="470">
          <cell r="AJ470">
            <v>0</v>
          </cell>
        </row>
        <row r="471">
          <cell r="E471">
            <v>212</v>
          </cell>
          <cell r="F471" t="str">
            <v>CB-02/14/35A</v>
          </cell>
          <cell r="G471">
            <v>518143.85</v>
          </cell>
          <cell r="H471">
            <v>2389285.2799999998</v>
          </cell>
          <cell r="I471" t="str">
            <v>Road-MJ03</v>
          </cell>
          <cell r="J471">
            <v>-8.3600000000442378</v>
          </cell>
          <cell r="K471">
            <v>13.049999999813735</v>
          </cell>
          <cell r="L471">
            <v>15.498132145387009</v>
          </cell>
          <cell r="M471" t="str">
            <v>CP-5 401 232</v>
          </cell>
          <cell r="N471">
            <v>0</v>
          </cell>
          <cell r="O471">
            <v>15.498132145387009</v>
          </cell>
          <cell r="P471">
            <v>15.498132145387009</v>
          </cell>
          <cell r="Q471">
            <v>0</v>
          </cell>
          <cell r="R471">
            <v>15.56</v>
          </cell>
          <cell r="T471">
            <v>14.28</v>
          </cell>
          <cell r="V471">
            <v>15.56</v>
          </cell>
          <cell r="X471">
            <v>300</v>
          </cell>
          <cell r="Y471">
            <v>14.249003735709225</v>
          </cell>
          <cell r="Z471">
            <v>14.28</v>
          </cell>
          <cell r="AA471">
            <v>15.45</v>
          </cell>
          <cell r="AB471">
            <v>15.56</v>
          </cell>
          <cell r="AD471" t="str">
            <v>Single</v>
          </cell>
          <cell r="AI471" t="str">
            <v>S</v>
          </cell>
          <cell r="AJ471" t="str">
            <v>L</v>
          </cell>
        </row>
        <row r="472">
          <cell r="AJ472">
            <v>0</v>
          </cell>
        </row>
        <row r="473">
          <cell r="N473">
            <v>15.498132145387009</v>
          </cell>
          <cell r="AJ473">
            <v>0</v>
          </cell>
        </row>
        <row r="474">
          <cell r="E474">
            <v>213</v>
          </cell>
          <cell r="F474" t="str">
            <v>CB-02/14/36</v>
          </cell>
          <cell r="G474">
            <v>518112.13</v>
          </cell>
          <cell r="H474">
            <v>2389244.0499999998</v>
          </cell>
          <cell r="I474" t="str">
            <v>Road-MJ03</v>
          </cell>
          <cell r="R474">
            <v>15.86</v>
          </cell>
          <cell r="T474">
            <v>14.438987454151393</v>
          </cell>
          <cell r="V474">
            <v>15.68</v>
          </cell>
          <cell r="AI474">
            <v>0</v>
          </cell>
          <cell r="AJ474">
            <v>0</v>
          </cell>
        </row>
        <row r="475">
          <cell r="AJ475">
            <v>0</v>
          </cell>
        </row>
        <row r="476">
          <cell r="E476">
            <v>214</v>
          </cell>
          <cell r="F476" t="str">
            <v>CB-02/14/36A</v>
          </cell>
          <cell r="G476">
            <v>518103.12</v>
          </cell>
          <cell r="H476">
            <v>2389256.67</v>
          </cell>
          <cell r="I476" t="str">
            <v>Road-MJ03</v>
          </cell>
          <cell r="J476">
            <v>-9.0100000000093132</v>
          </cell>
          <cell r="K476">
            <v>12.620000000111759</v>
          </cell>
          <cell r="L476">
            <v>15.506272924303525</v>
          </cell>
          <cell r="M476" t="str">
            <v>CP-5 401 232</v>
          </cell>
          <cell r="N476">
            <v>0</v>
          </cell>
          <cell r="O476">
            <v>15.506272924303525</v>
          </cell>
          <cell r="P476">
            <v>15.506272924303525</v>
          </cell>
          <cell r="Q476">
            <v>0</v>
          </cell>
          <cell r="R476">
            <v>15.86</v>
          </cell>
          <cell r="T476">
            <v>14.47</v>
          </cell>
          <cell r="V476">
            <v>15.86</v>
          </cell>
          <cell r="X476">
            <v>300</v>
          </cell>
          <cell r="Y476">
            <v>14.438987454151393</v>
          </cell>
          <cell r="Z476">
            <v>14.47</v>
          </cell>
          <cell r="AA476">
            <v>15.68</v>
          </cell>
          <cell r="AB476">
            <v>15.86</v>
          </cell>
          <cell r="AD476" t="str">
            <v>Single</v>
          </cell>
          <cell r="AI476" t="str">
            <v>S</v>
          </cell>
          <cell r="AJ476">
            <v>0</v>
          </cell>
        </row>
        <row r="477">
          <cell r="AJ477">
            <v>0</v>
          </cell>
        </row>
        <row r="478">
          <cell r="E478">
            <v>215</v>
          </cell>
          <cell r="F478" t="str">
            <v>CB-02/14/36B</v>
          </cell>
          <cell r="G478">
            <v>518092.23</v>
          </cell>
          <cell r="H478">
            <v>2389250.91</v>
          </cell>
          <cell r="I478" t="str">
            <v>Road-MJ03</v>
          </cell>
          <cell r="J478">
            <v>-10.89000000001397</v>
          </cell>
          <cell r="K478">
            <v>-5.7599999997764826</v>
          </cell>
          <cell r="L478">
            <v>12.319484567047816</v>
          </cell>
          <cell r="M478" t="str">
            <v>CP-5 401 232</v>
          </cell>
          <cell r="N478">
            <v>15.506272924303525</v>
          </cell>
          <cell r="O478">
            <v>27.825757491351339</v>
          </cell>
          <cell r="P478">
            <v>12.319484567047814</v>
          </cell>
          <cell r="Q478">
            <v>0</v>
          </cell>
          <cell r="R478">
            <v>15.97</v>
          </cell>
          <cell r="T478">
            <v>14.49</v>
          </cell>
          <cell r="V478">
            <v>15.97</v>
          </cell>
          <cell r="X478">
            <v>300</v>
          </cell>
          <cell r="Y478">
            <v>14.47</v>
          </cell>
          <cell r="Z478">
            <v>14.49</v>
          </cell>
          <cell r="AA478">
            <v>15.86</v>
          </cell>
          <cell r="AB478">
            <v>15.97</v>
          </cell>
          <cell r="AD478" t="str">
            <v>Single</v>
          </cell>
          <cell r="AI478">
            <v>0</v>
          </cell>
          <cell r="AJ478">
            <v>0</v>
          </cell>
        </row>
        <row r="479">
          <cell r="AJ479">
            <v>0</v>
          </cell>
        </row>
        <row r="480">
          <cell r="E480">
            <v>216</v>
          </cell>
          <cell r="F480" t="str">
            <v>CB-02/14/36C</v>
          </cell>
          <cell r="G480">
            <v>518080.71</v>
          </cell>
          <cell r="H480">
            <v>2389248.7200000002</v>
          </cell>
          <cell r="I480" t="str">
            <v>Road-MJ03</v>
          </cell>
          <cell r="J480">
            <v>-11.519999999960419</v>
          </cell>
          <cell r="K480">
            <v>-2.1899999999441206</v>
          </cell>
          <cell r="L480">
            <v>11.726316557165054</v>
          </cell>
          <cell r="M480" t="str">
            <v>CP-5 401 232</v>
          </cell>
          <cell r="N480">
            <v>27.825757491351339</v>
          </cell>
          <cell r="O480">
            <v>39.552074048516396</v>
          </cell>
          <cell r="P480">
            <v>11.726316557165056</v>
          </cell>
          <cell r="Q480">
            <v>0</v>
          </cell>
          <cell r="R480">
            <v>16</v>
          </cell>
          <cell r="T480">
            <v>14.51</v>
          </cell>
          <cell r="V480">
            <v>16</v>
          </cell>
          <cell r="X480">
            <v>300</v>
          </cell>
          <cell r="Y480">
            <v>14.49</v>
          </cell>
          <cell r="Z480">
            <v>14.51</v>
          </cell>
          <cell r="AA480">
            <v>15.97</v>
          </cell>
          <cell r="AB480">
            <v>16</v>
          </cell>
          <cell r="AD480" t="str">
            <v>Single</v>
          </cell>
          <cell r="AI480">
            <v>0</v>
          </cell>
          <cell r="AJ480" t="str">
            <v>L</v>
          </cell>
        </row>
        <row r="481">
          <cell r="AJ481">
            <v>0</v>
          </cell>
        </row>
        <row r="482">
          <cell r="N482">
            <v>39.552074048516396</v>
          </cell>
          <cell r="AJ482">
            <v>0</v>
          </cell>
        </row>
        <row r="483">
          <cell r="E483">
            <v>217</v>
          </cell>
          <cell r="F483" t="str">
            <v>MH-02/14</v>
          </cell>
          <cell r="G483">
            <v>518268.49400000001</v>
          </cell>
          <cell r="H483">
            <v>2389336.37</v>
          </cell>
          <cell r="I483" t="str">
            <v>Road-MJ02</v>
          </cell>
          <cell r="M483" t="str">
            <v>CP-5 401 206</v>
          </cell>
          <cell r="R483">
            <v>14.68</v>
          </cell>
          <cell r="T483">
            <v>11.54</v>
          </cell>
          <cell r="V483">
            <v>14.69</v>
          </cell>
          <cell r="AI483">
            <v>0</v>
          </cell>
          <cell r="AJ483">
            <v>0</v>
          </cell>
        </row>
        <row r="484">
          <cell r="AJ484">
            <v>0</v>
          </cell>
        </row>
        <row r="485">
          <cell r="E485">
            <v>218</v>
          </cell>
          <cell r="F485" t="str">
            <v>CB-02/14/1</v>
          </cell>
          <cell r="G485">
            <v>518280.58</v>
          </cell>
          <cell r="H485">
            <v>2389358.2599999998</v>
          </cell>
          <cell r="I485" t="str">
            <v>Road-MN08</v>
          </cell>
          <cell r="J485">
            <v>12.086000000010245</v>
          </cell>
          <cell r="K485">
            <v>21.889999999664724</v>
          </cell>
          <cell r="L485">
            <v>25.004869445481397</v>
          </cell>
          <cell r="M485" t="str">
            <v>CP-5 401 238</v>
          </cell>
          <cell r="N485">
            <v>0</v>
          </cell>
          <cell r="O485">
            <v>25.004869445481397</v>
          </cell>
          <cell r="P485">
            <v>25.004869445481397</v>
          </cell>
          <cell r="Q485">
            <v>0</v>
          </cell>
          <cell r="R485">
            <v>14.73</v>
          </cell>
          <cell r="T485">
            <v>11.61</v>
          </cell>
          <cell r="V485">
            <v>14.58</v>
          </cell>
          <cell r="X485">
            <v>700</v>
          </cell>
          <cell r="Y485">
            <v>11.54</v>
          </cell>
          <cell r="Z485">
            <v>11.61</v>
          </cell>
          <cell r="AA485">
            <v>14.69</v>
          </cell>
          <cell r="AB485">
            <v>14.58</v>
          </cell>
          <cell r="AD485" t="str">
            <v>Single</v>
          </cell>
          <cell r="AI485" t="str">
            <v>S</v>
          </cell>
          <cell r="AJ485">
            <v>0</v>
          </cell>
        </row>
        <row r="486">
          <cell r="AJ486">
            <v>0</v>
          </cell>
        </row>
        <row r="487">
          <cell r="E487">
            <v>219</v>
          </cell>
          <cell r="F487" t="str">
            <v>CB-02/14/2</v>
          </cell>
          <cell r="G487">
            <v>518299.9</v>
          </cell>
          <cell r="H487">
            <v>2389374.11</v>
          </cell>
          <cell r="I487" t="str">
            <v>Road-MN08</v>
          </cell>
          <cell r="J487">
            <v>19.320000000006985</v>
          </cell>
          <cell r="K487">
            <v>15.850000000093132</v>
          </cell>
          <cell r="L487">
            <v>24.98969587656525</v>
          </cell>
          <cell r="M487" t="str">
            <v>CP-5 401 238</v>
          </cell>
          <cell r="N487">
            <v>25.004869445481397</v>
          </cell>
          <cell r="O487">
            <v>49.994565322046647</v>
          </cell>
          <cell r="P487">
            <v>24.98969587656525</v>
          </cell>
          <cell r="Q487">
            <v>0</v>
          </cell>
          <cell r="R487">
            <v>14.8</v>
          </cell>
          <cell r="T487">
            <v>11.69</v>
          </cell>
          <cell r="V487">
            <v>14.54</v>
          </cell>
          <cell r="X487">
            <v>700</v>
          </cell>
          <cell r="Y487">
            <v>11.61</v>
          </cell>
          <cell r="Z487">
            <v>11.69</v>
          </cell>
          <cell r="AA487">
            <v>14.58</v>
          </cell>
          <cell r="AB487">
            <v>14.54</v>
          </cell>
          <cell r="AD487" t="str">
            <v>Single</v>
          </cell>
          <cell r="AI487">
            <v>0</v>
          </cell>
          <cell r="AJ487">
            <v>0</v>
          </cell>
        </row>
        <row r="488">
          <cell r="AJ488">
            <v>0</v>
          </cell>
        </row>
        <row r="489">
          <cell r="E489">
            <v>220</v>
          </cell>
          <cell r="F489" t="str">
            <v>CB-02/14/3</v>
          </cell>
          <cell r="G489">
            <v>518324.11</v>
          </cell>
          <cell r="H489">
            <v>2389391.83</v>
          </cell>
          <cell r="I489" t="str">
            <v>Road-MN08</v>
          </cell>
          <cell r="J489">
            <v>24.209999999962747</v>
          </cell>
          <cell r="K489">
            <v>17.720000000204891</v>
          </cell>
          <cell r="L489">
            <v>30.002041597288969</v>
          </cell>
          <cell r="M489" t="str">
            <v>CP-5 401 238</v>
          </cell>
          <cell r="N489">
            <v>49.994565322046647</v>
          </cell>
          <cell r="O489">
            <v>79.996606919335619</v>
          </cell>
          <cell r="P489">
            <v>30.002041597288972</v>
          </cell>
          <cell r="Q489">
            <v>0</v>
          </cell>
          <cell r="R489">
            <v>14.77</v>
          </cell>
          <cell r="T489">
            <v>11.78</v>
          </cell>
          <cell r="V489">
            <v>14.47</v>
          </cell>
          <cell r="X489">
            <v>700</v>
          </cell>
          <cell r="Y489">
            <v>11.69</v>
          </cell>
          <cell r="Z489">
            <v>11.78</v>
          </cell>
          <cell r="AA489">
            <v>14.54</v>
          </cell>
          <cell r="AB489">
            <v>14.47</v>
          </cell>
          <cell r="AD489" t="str">
            <v>Single</v>
          </cell>
          <cell r="AI489">
            <v>0</v>
          </cell>
          <cell r="AJ489">
            <v>0</v>
          </cell>
        </row>
        <row r="490">
          <cell r="AJ490">
            <v>0</v>
          </cell>
        </row>
        <row r="491">
          <cell r="E491">
            <v>221</v>
          </cell>
          <cell r="F491" t="str">
            <v>CB-02/14/4</v>
          </cell>
          <cell r="G491">
            <v>518361.71</v>
          </cell>
          <cell r="H491">
            <v>2389416.56</v>
          </cell>
          <cell r="I491" t="str">
            <v>Road-MN08</v>
          </cell>
          <cell r="J491">
            <v>37.600000000034925</v>
          </cell>
          <cell r="K491">
            <v>24.729999999981374</v>
          </cell>
          <cell r="L491">
            <v>45.00369873690056</v>
          </cell>
          <cell r="M491" t="str">
            <v>CP-5 401 238</v>
          </cell>
          <cell r="N491">
            <v>79.996606919335619</v>
          </cell>
          <cell r="O491">
            <v>125.00030565623618</v>
          </cell>
          <cell r="P491">
            <v>45.00369873690056</v>
          </cell>
          <cell r="Q491">
            <v>0</v>
          </cell>
          <cell r="R491">
            <v>14.63</v>
          </cell>
          <cell r="T491">
            <v>11.91</v>
          </cell>
          <cell r="V491">
            <v>14.5</v>
          </cell>
          <cell r="X491">
            <v>700</v>
          </cell>
          <cell r="Y491">
            <v>11.78</v>
          </cell>
          <cell r="Z491">
            <v>11.91</v>
          </cell>
          <cell r="AA491">
            <v>14.47</v>
          </cell>
          <cell r="AB491">
            <v>14.5</v>
          </cell>
          <cell r="AD491" t="str">
            <v>Single</v>
          </cell>
          <cell r="AI491">
            <v>0</v>
          </cell>
          <cell r="AJ491">
            <v>0</v>
          </cell>
        </row>
        <row r="492">
          <cell r="AJ492">
            <v>0</v>
          </cell>
        </row>
        <row r="493">
          <cell r="E493">
            <v>222</v>
          </cell>
          <cell r="F493" t="str">
            <v>CB-02/14/5</v>
          </cell>
          <cell r="G493">
            <v>518372.66</v>
          </cell>
          <cell r="H493">
            <v>2389426.8199999998</v>
          </cell>
          <cell r="I493" t="str">
            <v>Road-MN08</v>
          </cell>
          <cell r="J493">
            <v>10.949999999953434</v>
          </cell>
          <cell r="K493">
            <v>10.259999999776483</v>
          </cell>
          <cell r="L493">
            <v>15.005668928588078</v>
          </cell>
          <cell r="M493" t="str">
            <v>CP-5 401 238</v>
          </cell>
          <cell r="N493">
            <v>125.00030565623618</v>
          </cell>
          <cell r="O493">
            <v>140.00597458482426</v>
          </cell>
          <cell r="P493">
            <v>15.005668928588079</v>
          </cell>
          <cell r="Q493">
            <v>0</v>
          </cell>
          <cell r="R493">
            <v>16.59</v>
          </cell>
          <cell r="T493">
            <v>11.96</v>
          </cell>
          <cell r="V493">
            <v>14.5</v>
          </cell>
          <cell r="X493">
            <v>700</v>
          </cell>
          <cell r="Y493">
            <v>11.91</v>
          </cell>
          <cell r="Z493">
            <v>11.96</v>
          </cell>
          <cell r="AA493">
            <v>14.5</v>
          </cell>
          <cell r="AB493">
            <v>14.5</v>
          </cell>
          <cell r="AD493" t="str">
            <v>Single</v>
          </cell>
          <cell r="AI493">
            <v>0</v>
          </cell>
          <cell r="AJ493">
            <v>0</v>
          </cell>
        </row>
        <row r="494">
          <cell r="AJ494">
            <v>0</v>
          </cell>
        </row>
        <row r="495">
          <cell r="E495">
            <v>223</v>
          </cell>
          <cell r="F495" t="str">
            <v>CB-02/14/6</v>
          </cell>
          <cell r="G495">
            <v>518384.56</v>
          </cell>
          <cell r="H495">
            <v>2389442.89</v>
          </cell>
          <cell r="I495" t="str">
            <v>Road-MN08</v>
          </cell>
          <cell r="J495">
            <v>11.900000000023283</v>
          </cell>
          <cell r="K495">
            <v>16.070000000298023</v>
          </cell>
          <cell r="L495">
            <v>19.996372171224774</v>
          </cell>
          <cell r="M495" t="str">
            <v>CP-5 401 238</v>
          </cell>
          <cell r="N495">
            <v>140.00597458482426</v>
          </cell>
          <cell r="O495">
            <v>160.00234675604904</v>
          </cell>
          <cell r="P495">
            <v>19.996372171224778</v>
          </cell>
          <cell r="Q495">
            <v>0</v>
          </cell>
          <cell r="R495">
            <v>16.53</v>
          </cell>
          <cell r="T495">
            <v>12.04</v>
          </cell>
          <cell r="V495">
            <v>14.52</v>
          </cell>
          <cell r="X495">
            <v>700</v>
          </cell>
          <cell r="Y495">
            <v>11.96</v>
          </cell>
          <cell r="Z495">
            <v>12.04</v>
          </cell>
          <cell r="AA495">
            <v>14.5</v>
          </cell>
          <cell r="AB495">
            <v>14.52</v>
          </cell>
          <cell r="AD495" t="str">
            <v>Single</v>
          </cell>
          <cell r="AI495">
            <v>0</v>
          </cell>
          <cell r="AJ495">
            <v>0</v>
          </cell>
        </row>
        <row r="496">
          <cell r="AJ496">
            <v>0</v>
          </cell>
        </row>
        <row r="497">
          <cell r="E497">
            <v>224</v>
          </cell>
          <cell r="F497" t="str">
            <v>CB-02/14/7</v>
          </cell>
          <cell r="G497">
            <v>518390.8</v>
          </cell>
          <cell r="H497">
            <v>2389455.4300000002</v>
          </cell>
          <cell r="I497" t="str">
            <v>Road-MN08</v>
          </cell>
          <cell r="J497">
            <v>6.2399999999906868</v>
          </cell>
          <cell r="K497">
            <v>12.540000000037253</v>
          </cell>
          <cell r="L497">
            <v>14.006755512995079</v>
          </cell>
          <cell r="M497" t="str">
            <v>CP-5 401 238</v>
          </cell>
          <cell r="N497">
            <v>160.00234675604904</v>
          </cell>
          <cell r="O497">
            <v>174.00910226904412</v>
          </cell>
          <cell r="P497">
            <v>14.006755512995085</v>
          </cell>
          <cell r="Q497">
            <v>0</v>
          </cell>
          <cell r="R497">
            <v>16.48</v>
          </cell>
          <cell r="T497">
            <v>12.1</v>
          </cell>
          <cell r="V497">
            <v>14.65</v>
          </cell>
          <cell r="X497">
            <v>700</v>
          </cell>
          <cell r="Y497">
            <v>12.04</v>
          </cell>
          <cell r="Z497">
            <v>12.1</v>
          </cell>
          <cell r="AA497">
            <v>14.52</v>
          </cell>
          <cell r="AB497">
            <v>14.65</v>
          </cell>
          <cell r="AD497" t="str">
            <v>Single</v>
          </cell>
          <cell r="AI497">
            <v>0</v>
          </cell>
          <cell r="AJ497">
            <v>0</v>
          </cell>
        </row>
        <row r="498">
          <cell r="AJ498">
            <v>0</v>
          </cell>
        </row>
        <row r="499">
          <cell r="E499">
            <v>225</v>
          </cell>
          <cell r="F499" t="str">
            <v>CB-02/14/8</v>
          </cell>
          <cell r="G499">
            <v>518403.68</v>
          </cell>
          <cell r="H499">
            <v>2389486.89</v>
          </cell>
          <cell r="I499" t="str">
            <v>Road-MN08</v>
          </cell>
          <cell r="J499">
            <v>12.880000000004657</v>
          </cell>
          <cell r="K499">
            <v>31.459999999962747</v>
          </cell>
          <cell r="L499">
            <v>33.994499555042374</v>
          </cell>
          <cell r="M499" t="str">
            <v>CP-5 401 238</v>
          </cell>
          <cell r="N499">
            <v>174.00910226904412</v>
          </cell>
          <cell r="O499">
            <v>208.0036018240865</v>
          </cell>
          <cell r="P499">
            <v>33.994499555042381</v>
          </cell>
          <cell r="Q499">
            <v>0</v>
          </cell>
          <cell r="R499">
            <v>16.39</v>
          </cell>
          <cell r="T499">
            <v>12.27</v>
          </cell>
          <cell r="V499">
            <v>14.64</v>
          </cell>
          <cell r="X499">
            <v>700</v>
          </cell>
          <cell r="Y499">
            <v>12.1</v>
          </cell>
          <cell r="Z499">
            <v>12.27</v>
          </cell>
          <cell r="AA499">
            <v>14.65</v>
          </cell>
          <cell r="AB499">
            <v>14.64</v>
          </cell>
          <cell r="AD499" t="str">
            <v>Single</v>
          </cell>
          <cell r="AI499">
            <v>0</v>
          </cell>
          <cell r="AJ499">
            <v>0</v>
          </cell>
        </row>
        <row r="500">
          <cell r="AJ500">
            <v>0</v>
          </cell>
        </row>
        <row r="501">
          <cell r="E501">
            <v>226</v>
          </cell>
          <cell r="F501" t="str">
            <v>CB-02/14/9</v>
          </cell>
          <cell r="G501">
            <v>518409.2</v>
          </cell>
          <cell r="H501">
            <v>2389501.91</v>
          </cell>
          <cell r="I501" t="str">
            <v>Road-MN08</v>
          </cell>
          <cell r="J501">
            <v>5.5200000000186265</v>
          </cell>
          <cell r="K501">
            <v>15.020000000018626</v>
          </cell>
          <cell r="L501">
            <v>16.002212347071424</v>
          </cell>
          <cell r="M501" t="str">
            <v>CP-5 401 238</v>
          </cell>
          <cell r="N501">
            <v>208.0036018240865</v>
          </cell>
          <cell r="O501">
            <v>224.00581417115794</v>
          </cell>
          <cell r="P501">
            <v>16.002212347071435</v>
          </cell>
          <cell r="Q501">
            <v>0</v>
          </cell>
          <cell r="R501">
            <v>16.34</v>
          </cell>
          <cell r="T501">
            <v>12.35</v>
          </cell>
          <cell r="V501">
            <v>14.55</v>
          </cell>
          <cell r="X501">
            <v>700</v>
          </cell>
          <cell r="Y501">
            <v>12.27</v>
          </cell>
          <cell r="Z501">
            <v>12.35</v>
          </cell>
          <cell r="AA501">
            <v>14.64</v>
          </cell>
          <cell r="AB501">
            <v>14.55</v>
          </cell>
          <cell r="AD501" t="str">
            <v>Double</v>
          </cell>
          <cell r="AI501">
            <v>0</v>
          </cell>
          <cell r="AJ501">
            <v>0</v>
          </cell>
        </row>
        <row r="502">
          <cell r="AJ502">
            <v>0</v>
          </cell>
        </row>
        <row r="503">
          <cell r="E503">
            <v>227</v>
          </cell>
          <cell r="F503" t="str">
            <v>CB-02/14/10</v>
          </cell>
          <cell r="G503">
            <v>518437.17</v>
          </cell>
          <cell r="H503">
            <v>2389500.61</v>
          </cell>
          <cell r="I503" t="str">
            <v>Road-MN09</v>
          </cell>
          <cell r="J503">
            <v>27.96999999997206</v>
          </cell>
          <cell r="K503">
            <v>-1.3000000002793968</v>
          </cell>
          <cell r="L503">
            <v>28.000194642165678</v>
          </cell>
          <cell r="M503" t="str">
            <v>CP-5 401 239</v>
          </cell>
          <cell r="N503">
            <v>224.00581417115794</v>
          </cell>
          <cell r="O503">
            <v>252.0060088133236</v>
          </cell>
          <cell r="P503">
            <v>28.000194642165667</v>
          </cell>
          <cell r="Q503">
            <v>0</v>
          </cell>
          <cell r="R503">
            <v>14.39</v>
          </cell>
          <cell r="T503">
            <v>12.4</v>
          </cell>
          <cell r="V503">
            <v>14.68</v>
          </cell>
          <cell r="X503">
            <v>700</v>
          </cell>
          <cell r="Y503">
            <v>12.35</v>
          </cell>
          <cell r="Z503">
            <v>12.4</v>
          </cell>
          <cell r="AA503">
            <v>14.55</v>
          </cell>
          <cell r="AB503">
            <v>14.68</v>
          </cell>
          <cell r="AD503" t="str">
            <v>Single</v>
          </cell>
          <cell r="AI503">
            <v>0</v>
          </cell>
          <cell r="AJ503">
            <v>0</v>
          </cell>
        </row>
        <row r="504">
          <cell r="AJ504">
            <v>0</v>
          </cell>
        </row>
        <row r="505">
          <cell r="E505">
            <v>228</v>
          </cell>
          <cell r="F505" t="str">
            <v>CB-02/14/11</v>
          </cell>
          <cell r="G505">
            <v>518460.13</v>
          </cell>
          <cell r="H505">
            <v>2389499.39</v>
          </cell>
          <cell r="I505" t="str">
            <v>Road-MN09</v>
          </cell>
          <cell r="J505">
            <v>22.960000000020955</v>
          </cell>
          <cell r="K505">
            <v>-1.2199999997392297</v>
          </cell>
          <cell r="L505">
            <v>22.992390045411245</v>
          </cell>
          <cell r="M505" t="str">
            <v>CP-5 401 239</v>
          </cell>
          <cell r="N505">
            <v>252.0060088133236</v>
          </cell>
          <cell r="O505">
            <v>274.99839885873484</v>
          </cell>
          <cell r="P505">
            <v>22.992390045411241</v>
          </cell>
          <cell r="Q505">
            <v>0</v>
          </cell>
          <cell r="R505">
            <v>14.48</v>
          </cell>
          <cell r="T505">
            <v>12.54</v>
          </cell>
          <cell r="V505">
            <v>14.73</v>
          </cell>
          <cell r="X505">
            <v>600</v>
          </cell>
          <cell r="Y505">
            <v>12.5</v>
          </cell>
          <cell r="Z505">
            <v>12.54</v>
          </cell>
          <cell r="AA505">
            <v>14.68</v>
          </cell>
          <cell r="AB505">
            <v>14.73</v>
          </cell>
          <cell r="AD505" t="str">
            <v>Single</v>
          </cell>
          <cell r="AI505">
            <v>0</v>
          </cell>
          <cell r="AJ505">
            <v>0</v>
          </cell>
        </row>
        <row r="506">
          <cell r="AJ506">
            <v>0</v>
          </cell>
        </row>
        <row r="507">
          <cell r="E507">
            <v>229</v>
          </cell>
          <cell r="F507" t="str">
            <v>CB-02/14/11A</v>
          </cell>
          <cell r="G507">
            <v>518480.1</v>
          </cell>
          <cell r="H507">
            <v>2389498.2400000002</v>
          </cell>
          <cell r="I507" t="str">
            <v>Road-MN09</v>
          </cell>
          <cell r="J507">
            <v>19.96999999997206</v>
          </cell>
          <cell r="K507">
            <v>-1.1499999999068677</v>
          </cell>
          <cell r="L507">
            <v>20.00308476207282</v>
          </cell>
          <cell r="M507" t="str">
            <v>CP-5 401 239</v>
          </cell>
          <cell r="N507">
            <v>274.99839885873484</v>
          </cell>
          <cell r="O507">
            <v>295.00148362080768</v>
          </cell>
          <cell r="P507">
            <v>20.003084762072831</v>
          </cell>
          <cell r="Q507">
            <v>0</v>
          </cell>
          <cell r="R507">
            <v>14.54</v>
          </cell>
          <cell r="T507">
            <v>12.58</v>
          </cell>
          <cell r="V507">
            <v>15.14</v>
          </cell>
          <cell r="X507">
            <v>600</v>
          </cell>
          <cell r="Y507">
            <v>12.54</v>
          </cell>
          <cell r="Z507">
            <v>12.58</v>
          </cell>
          <cell r="AA507">
            <v>14.73</v>
          </cell>
          <cell r="AB507">
            <v>15.14</v>
          </cell>
          <cell r="AD507" t="str">
            <v>Single</v>
          </cell>
        </row>
        <row r="509">
          <cell r="E509">
            <v>230</v>
          </cell>
          <cell r="F509" t="str">
            <v>CB-02/14/12</v>
          </cell>
          <cell r="G509">
            <v>518495.08</v>
          </cell>
          <cell r="H509">
            <v>2389497.38</v>
          </cell>
          <cell r="I509" t="str">
            <v>Road-MN09</v>
          </cell>
          <cell r="J509">
            <v>14.980000000039581</v>
          </cell>
          <cell r="K509">
            <v>-0.86000000033527613</v>
          </cell>
          <cell r="L509">
            <v>15.004665941025229</v>
          </cell>
          <cell r="M509" t="str">
            <v>CP-5 401 239</v>
          </cell>
          <cell r="N509">
            <v>295.00148362080768</v>
          </cell>
          <cell r="O509">
            <v>310.0061495618329</v>
          </cell>
          <cell r="P509">
            <v>15.004665941025223</v>
          </cell>
          <cell r="Q509">
            <v>0</v>
          </cell>
          <cell r="R509">
            <v>14.59</v>
          </cell>
          <cell r="T509">
            <v>12.61</v>
          </cell>
          <cell r="V509">
            <v>14.86</v>
          </cell>
          <cell r="X509">
            <v>600</v>
          </cell>
          <cell r="Y509">
            <v>12.58</v>
          </cell>
          <cell r="Z509">
            <v>12.61</v>
          </cell>
          <cell r="AA509">
            <v>15.14</v>
          </cell>
          <cell r="AB509">
            <v>14.86</v>
          </cell>
          <cell r="AD509" t="str">
            <v>Single</v>
          </cell>
          <cell r="AI509">
            <v>0</v>
          </cell>
          <cell r="AJ509">
            <v>0</v>
          </cell>
        </row>
        <row r="510">
          <cell r="AJ510">
            <v>0</v>
          </cell>
        </row>
        <row r="511">
          <cell r="E511">
            <v>231</v>
          </cell>
          <cell r="F511" t="str">
            <v>CB-02/14/13</v>
          </cell>
          <cell r="G511">
            <v>518512.98</v>
          </cell>
          <cell r="H511">
            <v>2389495.4900000002</v>
          </cell>
          <cell r="I511" t="str">
            <v>Road-MN09</v>
          </cell>
          <cell r="J511">
            <v>17.899999999965075</v>
          </cell>
          <cell r="K511">
            <v>-1.8899999996647239</v>
          </cell>
          <cell r="L511">
            <v>17.999502770840152</v>
          </cell>
          <cell r="M511" t="str">
            <v>CP-5 401 239</v>
          </cell>
          <cell r="N511">
            <v>310.0061495618329</v>
          </cell>
          <cell r="O511">
            <v>328.00565233267304</v>
          </cell>
          <cell r="P511">
            <v>17.999502770840138</v>
          </cell>
          <cell r="Q511">
            <v>0</v>
          </cell>
          <cell r="R511">
            <v>14.65</v>
          </cell>
          <cell r="T511">
            <v>12.66</v>
          </cell>
          <cell r="V511">
            <v>14.63</v>
          </cell>
          <cell r="X511">
            <v>600</v>
          </cell>
          <cell r="Y511">
            <v>12.61</v>
          </cell>
          <cell r="Z511">
            <v>12.66</v>
          </cell>
          <cell r="AA511">
            <v>14.86</v>
          </cell>
          <cell r="AB511">
            <v>14.63</v>
          </cell>
          <cell r="AD511" t="str">
            <v>Single</v>
          </cell>
          <cell r="AI511">
            <v>0</v>
          </cell>
          <cell r="AJ511">
            <v>0</v>
          </cell>
        </row>
        <row r="512">
          <cell r="AJ512">
            <v>0</v>
          </cell>
        </row>
        <row r="513">
          <cell r="E513">
            <v>232</v>
          </cell>
          <cell r="F513" t="str">
            <v>CB-02/14/14</v>
          </cell>
          <cell r="G513">
            <v>518544.43</v>
          </cell>
          <cell r="H513">
            <v>2389489.6800000002</v>
          </cell>
          <cell r="I513" t="str">
            <v>Road-MN09</v>
          </cell>
          <cell r="J513">
            <v>31.450000000011642</v>
          </cell>
          <cell r="K513">
            <v>-5.8100000000558794</v>
          </cell>
          <cell r="L513">
            <v>31.982160652485341</v>
          </cell>
          <cell r="M513" t="str">
            <v>CP-5 401 239</v>
          </cell>
          <cell r="N513">
            <v>328.00565233267304</v>
          </cell>
          <cell r="O513">
            <v>359.98781298515837</v>
          </cell>
          <cell r="P513">
            <v>31.982160652485334</v>
          </cell>
          <cell r="Q513">
            <v>0</v>
          </cell>
          <cell r="R513">
            <v>14.73</v>
          </cell>
          <cell r="T513">
            <v>12.76</v>
          </cell>
          <cell r="V513">
            <v>14.85</v>
          </cell>
          <cell r="X513">
            <v>600</v>
          </cell>
          <cell r="Y513">
            <v>12.66</v>
          </cell>
          <cell r="Z513">
            <v>12.76</v>
          </cell>
          <cell r="AA513">
            <v>14.63</v>
          </cell>
          <cell r="AB513">
            <v>14.85</v>
          </cell>
          <cell r="AD513" t="str">
            <v>Single</v>
          </cell>
          <cell r="AI513">
            <v>0</v>
          </cell>
          <cell r="AJ513">
            <v>0</v>
          </cell>
        </row>
        <row r="514">
          <cell r="AJ514">
            <v>0</v>
          </cell>
        </row>
        <row r="515">
          <cell r="E515">
            <v>233</v>
          </cell>
          <cell r="F515" t="str">
            <v>CB-02/14/15</v>
          </cell>
          <cell r="G515">
            <v>518573.73</v>
          </cell>
          <cell r="H515">
            <v>2389483.2200000002</v>
          </cell>
          <cell r="I515" t="str">
            <v>Road-MN09</v>
          </cell>
          <cell r="J515">
            <v>29.299999999988358</v>
          </cell>
          <cell r="K515">
            <v>-6.4599999999627471</v>
          </cell>
          <cell r="L515">
            <v>30.003693105996742</v>
          </cell>
          <cell r="M515" t="str">
            <v>CP-5 401 239</v>
          </cell>
          <cell r="N515">
            <v>359.98781298515837</v>
          </cell>
          <cell r="O515">
            <v>389.99150609115509</v>
          </cell>
          <cell r="P515">
            <v>30.003693105996717</v>
          </cell>
          <cell r="Q515">
            <v>0</v>
          </cell>
          <cell r="R515">
            <v>14.82</v>
          </cell>
          <cell r="T515">
            <v>12.85</v>
          </cell>
          <cell r="V515">
            <v>14.78</v>
          </cell>
          <cell r="X515">
            <v>600</v>
          </cell>
          <cell r="Y515">
            <v>12.76</v>
          </cell>
          <cell r="Z515">
            <v>12.85</v>
          </cell>
          <cell r="AA515">
            <v>14.85</v>
          </cell>
          <cell r="AB515">
            <v>14.78</v>
          </cell>
          <cell r="AD515" t="str">
            <v>Single</v>
          </cell>
          <cell r="AI515">
            <v>0</v>
          </cell>
          <cell r="AJ515">
            <v>0</v>
          </cell>
        </row>
        <row r="516">
          <cell r="AJ516">
            <v>0</v>
          </cell>
        </row>
        <row r="517">
          <cell r="E517">
            <v>234</v>
          </cell>
          <cell r="F517" t="str">
            <v>CB-02/14/16</v>
          </cell>
          <cell r="G517">
            <v>518590.33</v>
          </cell>
          <cell r="H517">
            <v>2389479.56</v>
          </cell>
          <cell r="I517" t="str">
            <v>Road-MN09</v>
          </cell>
          <cell r="J517">
            <v>16.600000000034925</v>
          </cell>
          <cell r="K517">
            <v>-3.6600000001490116</v>
          </cell>
          <cell r="L517">
            <v>16.998694067552666</v>
          </cell>
          <cell r="M517" t="str">
            <v>CP-5 401 239</v>
          </cell>
          <cell r="N517">
            <v>389.99150609115509</v>
          </cell>
          <cell r="O517">
            <v>406.99020015870775</v>
          </cell>
          <cell r="P517">
            <v>16.998694067552663</v>
          </cell>
          <cell r="Q517">
            <v>0</v>
          </cell>
          <cell r="R517">
            <v>14.87</v>
          </cell>
          <cell r="T517">
            <v>12.9</v>
          </cell>
          <cell r="V517">
            <v>13.94</v>
          </cell>
          <cell r="X517">
            <v>600</v>
          </cell>
          <cell r="Y517">
            <v>12.85</v>
          </cell>
          <cell r="Z517">
            <v>12.9</v>
          </cell>
          <cell r="AA517">
            <v>14.78</v>
          </cell>
          <cell r="AB517">
            <v>13.94</v>
          </cell>
          <cell r="AD517" t="str">
            <v>Single</v>
          </cell>
          <cell r="AI517">
            <v>0</v>
          </cell>
          <cell r="AJ517">
            <v>0</v>
          </cell>
        </row>
        <row r="518">
          <cell r="AJ518">
            <v>0</v>
          </cell>
        </row>
        <row r="519">
          <cell r="E519">
            <v>235</v>
          </cell>
          <cell r="F519" t="str">
            <v>CB-02/14/17</v>
          </cell>
          <cell r="G519">
            <v>518624.65</v>
          </cell>
          <cell r="H519">
            <v>2389472.63</v>
          </cell>
          <cell r="I519" t="str">
            <v>Road-MN09</v>
          </cell>
          <cell r="J519">
            <v>34.320000000006985</v>
          </cell>
          <cell r="K519">
            <v>-6.9300000001676381</v>
          </cell>
          <cell r="L519">
            <v>35.012673419817617</v>
          </cell>
          <cell r="M519" t="str">
            <v>CP-5 401 239</v>
          </cell>
          <cell r="N519">
            <v>406.99020015870775</v>
          </cell>
          <cell r="O519">
            <v>442.0028735785254</v>
          </cell>
          <cell r="P519">
            <v>35.012673419817645</v>
          </cell>
          <cell r="Q519">
            <v>0</v>
          </cell>
          <cell r="R519">
            <v>14.98</v>
          </cell>
          <cell r="T519">
            <v>13.11</v>
          </cell>
          <cell r="V519">
            <v>14.75</v>
          </cell>
          <cell r="X519">
            <v>500</v>
          </cell>
          <cell r="Y519">
            <v>13</v>
          </cell>
          <cell r="Z519">
            <v>13.11</v>
          </cell>
          <cell r="AA519">
            <v>13.94</v>
          </cell>
          <cell r="AB519">
            <v>14.75</v>
          </cell>
          <cell r="AD519" t="str">
            <v>Single</v>
          </cell>
          <cell r="AI519">
            <v>0</v>
          </cell>
          <cell r="AJ519">
            <v>0</v>
          </cell>
        </row>
        <row r="520">
          <cell r="AJ520">
            <v>0</v>
          </cell>
        </row>
        <row r="521">
          <cell r="E521">
            <v>236</v>
          </cell>
          <cell r="F521" t="str">
            <v>CB-02/14/18</v>
          </cell>
          <cell r="G521">
            <v>518639.56</v>
          </cell>
          <cell r="H521">
            <v>2389471.02</v>
          </cell>
          <cell r="I521" t="str">
            <v>Road-MN09</v>
          </cell>
          <cell r="J521">
            <v>14.909999999974389</v>
          </cell>
          <cell r="K521">
            <v>-1.6099999998696148</v>
          </cell>
          <cell r="L521">
            <v>14.996672964321668</v>
          </cell>
          <cell r="M521" t="str">
            <v>CP-5 401 239</v>
          </cell>
          <cell r="N521">
            <v>442.0028735785254</v>
          </cell>
          <cell r="O521">
            <v>456.99954654284704</v>
          </cell>
          <cell r="P521">
            <v>14.996672964321647</v>
          </cell>
          <cell r="Q521">
            <v>2.1316282072803006E-14</v>
          </cell>
          <cell r="R521">
            <v>15.05</v>
          </cell>
          <cell r="T521">
            <v>13.16</v>
          </cell>
          <cell r="V521">
            <v>14.99</v>
          </cell>
          <cell r="X521">
            <v>500</v>
          </cell>
          <cell r="Y521">
            <v>13.11</v>
          </cell>
          <cell r="Z521">
            <v>13.16</v>
          </cell>
          <cell r="AA521">
            <v>14.75</v>
          </cell>
          <cell r="AB521">
            <v>14.99</v>
          </cell>
          <cell r="AD521" t="str">
            <v>Single</v>
          </cell>
          <cell r="AI521">
            <v>0</v>
          </cell>
          <cell r="AJ521">
            <v>0</v>
          </cell>
        </row>
        <row r="522">
          <cell r="AJ522">
            <v>0</v>
          </cell>
        </row>
        <row r="523">
          <cell r="E523">
            <v>237</v>
          </cell>
          <cell r="F523" t="str">
            <v>CB-02/14/19</v>
          </cell>
          <cell r="G523">
            <v>518673.54</v>
          </cell>
          <cell r="H523">
            <v>2389471.59</v>
          </cell>
          <cell r="I523" t="str">
            <v>Road-MN09</v>
          </cell>
          <cell r="J523">
            <v>33.979999999981374</v>
          </cell>
          <cell r="K523">
            <v>0.56999999983236194</v>
          </cell>
          <cell r="L523">
            <v>33.984780417100581</v>
          </cell>
          <cell r="M523" t="str">
            <v>CP-5 401 239</v>
          </cell>
          <cell r="N523">
            <v>456.99954654284704</v>
          </cell>
          <cell r="O523">
            <v>490.98432695994762</v>
          </cell>
          <cell r="P523">
            <v>33.984780417100581</v>
          </cell>
          <cell r="Q523">
            <v>0</v>
          </cell>
          <cell r="R523">
            <v>15.15</v>
          </cell>
          <cell r="T523">
            <v>13.27</v>
          </cell>
          <cell r="V523">
            <v>15.16</v>
          </cell>
          <cell r="X523">
            <v>500</v>
          </cell>
          <cell r="Y523">
            <v>13.16</v>
          </cell>
          <cell r="Z523">
            <v>13.27</v>
          </cell>
          <cell r="AA523">
            <v>14.99</v>
          </cell>
          <cell r="AB523">
            <v>15.16</v>
          </cell>
          <cell r="AD523" t="str">
            <v>Single</v>
          </cell>
          <cell r="AI523">
            <v>0</v>
          </cell>
          <cell r="AJ523">
            <v>0</v>
          </cell>
        </row>
        <row r="524">
          <cell r="AJ524">
            <v>0</v>
          </cell>
        </row>
        <row r="525">
          <cell r="E525">
            <v>238</v>
          </cell>
          <cell r="F525" t="str">
            <v>CB-02/14/20</v>
          </cell>
          <cell r="G525">
            <v>518703.11</v>
          </cell>
          <cell r="H525">
            <v>2389476.62</v>
          </cell>
          <cell r="I525" t="str">
            <v>Road-MN09</v>
          </cell>
          <cell r="J525">
            <v>29.570000000006985</v>
          </cell>
          <cell r="K525">
            <v>5.0300000002607703</v>
          </cell>
          <cell r="L525">
            <v>29.994762876259522</v>
          </cell>
          <cell r="M525" t="str">
            <v>CP-5 401 240</v>
          </cell>
          <cell r="N525">
            <v>490.98432695994762</v>
          </cell>
          <cell r="O525">
            <v>520.97908983620709</v>
          </cell>
          <cell r="P525">
            <v>29.994762876259472</v>
          </cell>
          <cell r="Q525">
            <v>4.9737991503207013E-14</v>
          </cell>
          <cell r="R525">
            <v>15.3</v>
          </cell>
          <cell r="T525">
            <v>13.84</v>
          </cell>
          <cell r="V525">
            <v>15.37</v>
          </cell>
          <cell r="X525">
            <v>400</v>
          </cell>
          <cell r="Y525">
            <v>13.65</v>
          </cell>
          <cell r="Z525">
            <v>13.84</v>
          </cell>
          <cell r="AA525">
            <v>15.16</v>
          </cell>
          <cell r="AB525">
            <v>15.37</v>
          </cell>
          <cell r="AD525" t="str">
            <v>Single</v>
          </cell>
          <cell r="AI525">
            <v>0</v>
          </cell>
          <cell r="AJ525">
            <v>0</v>
          </cell>
        </row>
        <row r="526">
          <cell r="AJ526">
            <v>0</v>
          </cell>
        </row>
        <row r="527">
          <cell r="E527">
            <v>239</v>
          </cell>
          <cell r="F527" t="str">
            <v>CB-02/14/21</v>
          </cell>
          <cell r="G527">
            <v>518722.6</v>
          </cell>
          <cell r="H527">
            <v>2389481.29</v>
          </cell>
          <cell r="I527" t="str">
            <v>Road-MN09</v>
          </cell>
          <cell r="J527">
            <v>19.489999999990687</v>
          </cell>
          <cell r="K527">
            <v>4.6699999999254942</v>
          </cell>
          <cell r="L527">
            <v>20.041681566149609</v>
          </cell>
          <cell r="M527" t="str">
            <v>CP-5 401 240</v>
          </cell>
          <cell r="N527">
            <v>520.97908983620709</v>
          </cell>
          <cell r="O527">
            <v>541.02077140235667</v>
          </cell>
          <cell r="P527">
            <v>20.041681566149578</v>
          </cell>
          <cell r="Q527">
            <v>3.1974423109204508E-14</v>
          </cell>
          <cell r="R527">
            <v>15.4</v>
          </cell>
          <cell r="T527">
            <v>13.94</v>
          </cell>
          <cell r="V527">
            <v>15.48</v>
          </cell>
          <cell r="X527">
            <v>400</v>
          </cell>
          <cell r="Y527">
            <v>13.84</v>
          </cell>
          <cell r="Z527">
            <v>13.94</v>
          </cell>
          <cell r="AA527">
            <v>15.37</v>
          </cell>
          <cell r="AB527">
            <v>15.48</v>
          </cell>
          <cell r="AD527" t="str">
            <v>Single</v>
          </cell>
          <cell r="AI527">
            <v>0</v>
          </cell>
          <cell r="AJ527">
            <v>0</v>
          </cell>
        </row>
        <row r="528">
          <cell r="AJ528">
            <v>0</v>
          </cell>
        </row>
        <row r="529">
          <cell r="E529">
            <v>240</v>
          </cell>
          <cell r="F529" t="str">
            <v>CB-02/14/22</v>
          </cell>
          <cell r="G529">
            <v>518738.43</v>
          </cell>
          <cell r="H529">
            <v>2389483.6</v>
          </cell>
          <cell r="I529" t="str">
            <v>Road-MN09</v>
          </cell>
          <cell r="J529">
            <v>15.830000000016298</v>
          </cell>
          <cell r="K529">
            <v>2.3100000000558794</v>
          </cell>
          <cell r="L529">
            <v>15.997656078337668</v>
          </cell>
          <cell r="M529" t="str">
            <v>CP-5 401 240</v>
          </cell>
          <cell r="N529">
            <v>541.02077140235667</v>
          </cell>
          <cell r="O529">
            <v>557.0184274806943</v>
          </cell>
          <cell r="P529">
            <v>15.997656078337627</v>
          </cell>
          <cell r="Q529">
            <v>4.0856207306205761E-14</v>
          </cell>
          <cell r="R529">
            <v>15.48</v>
          </cell>
          <cell r="T529">
            <v>13.98</v>
          </cell>
          <cell r="V529">
            <v>15.58</v>
          </cell>
          <cell r="X529">
            <v>300</v>
          </cell>
          <cell r="Y529">
            <v>13.94</v>
          </cell>
          <cell r="Z529">
            <v>13.98</v>
          </cell>
          <cell r="AA529">
            <v>15.48</v>
          </cell>
          <cell r="AB529">
            <v>15.58</v>
          </cell>
          <cell r="AD529" t="str">
            <v>Single</v>
          </cell>
          <cell r="AI529">
            <v>0</v>
          </cell>
          <cell r="AJ529">
            <v>0</v>
          </cell>
        </row>
        <row r="530">
          <cell r="AJ530">
            <v>0</v>
          </cell>
        </row>
        <row r="531">
          <cell r="E531">
            <v>241</v>
          </cell>
          <cell r="F531" t="str">
            <v>CB-02/14/23</v>
          </cell>
          <cell r="G531">
            <v>518786.41</v>
          </cell>
          <cell r="H531">
            <v>2389483.36</v>
          </cell>
          <cell r="I531" t="str">
            <v>Road-MN09</v>
          </cell>
          <cell r="J531">
            <v>47.979999999981374</v>
          </cell>
          <cell r="K531">
            <v>-0.24000000022351742</v>
          </cell>
          <cell r="L531">
            <v>47.98060024633206</v>
          </cell>
          <cell r="M531" t="str">
            <v>CP-5 401 240</v>
          </cell>
          <cell r="N531">
            <v>557.0184274806943</v>
          </cell>
          <cell r="O531">
            <v>604.99902772702637</v>
          </cell>
          <cell r="P531">
            <v>47.980600246332074</v>
          </cell>
          <cell r="Q531">
            <v>0</v>
          </cell>
          <cell r="R531">
            <v>15.72</v>
          </cell>
          <cell r="T531">
            <v>14.22</v>
          </cell>
          <cell r="V531">
            <v>16.100000000000001</v>
          </cell>
          <cell r="X531">
            <v>300</v>
          </cell>
          <cell r="Y531">
            <v>14.08</v>
          </cell>
          <cell r="Z531">
            <v>14.22</v>
          </cell>
          <cell r="AA531">
            <v>15.58</v>
          </cell>
          <cell r="AB531">
            <v>16.100000000000001</v>
          </cell>
          <cell r="AD531" t="str">
            <v>Single</v>
          </cell>
          <cell r="AI531">
            <v>0</v>
          </cell>
          <cell r="AJ531">
            <v>0</v>
          </cell>
        </row>
        <row r="532">
          <cell r="AJ532">
            <v>0</v>
          </cell>
        </row>
        <row r="533">
          <cell r="E533">
            <v>242</v>
          </cell>
          <cell r="F533" t="str">
            <v>CB-02/14/24</v>
          </cell>
          <cell r="G533">
            <v>518841.41</v>
          </cell>
          <cell r="H533">
            <v>2389482.81</v>
          </cell>
          <cell r="I533" t="str">
            <v>Road-MN09</v>
          </cell>
          <cell r="J533">
            <v>55</v>
          </cell>
          <cell r="K533">
            <v>-0.54999999981373549</v>
          </cell>
          <cell r="L533">
            <v>55.002749931251572</v>
          </cell>
          <cell r="M533" t="str">
            <v>CP-5 401 240</v>
          </cell>
          <cell r="N533">
            <v>604.99902772702637</v>
          </cell>
          <cell r="O533">
            <v>660.00177765827789</v>
          </cell>
          <cell r="P533">
            <v>55.002749931251515</v>
          </cell>
          <cell r="Q533">
            <v>5.6843418860808015E-14</v>
          </cell>
          <cell r="R533">
            <v>15.73</v>
          </cell>
          <cell r="T533">
            <v>14.33</v>
          </cell>
          <cell r="V533">
            <v>16.079999999999998</v>
          </cell>
          <cell r="X533">
            <v>300</v>
          </cell>
          <cell r="Y533">
            <v>14.22</v>
          </cell>
          <cell r="Z533">
            <v>14.33</v>
          </cell>
          <cell r="AA533">
            <v>16.100000000000001</v>
          </cell>
          <cell r="AB533">
            <v>16.079999999999998</v>
          </cell>
          <cell r="AD533" t="str">
            <v>Single</v>
          </cell>
          <cell r="AI533">
            <v>0</v>
          </cell>
          <cell r="AJ533" t="str">
            <v>L</v>
          </cell>
        </row>
        <row r="534">
          <cell r="AJ534">
            <v>0</v>
          </cell>
        </row>
        <row r="535">
          <cell r="N535">
            <v>660.00177765827789</v>
          </cell>
          <cell r="AJ535">
            <v>0</v>
          </cell>
        </row>
        <row r="536">
          <cell r="E536">
            <v>243</v>
          </cell>
          <cell r="F536" t="str">
            <v>MH-02/15</v>
          </cell>
          <cell r="G536">
            <v>518300.54</v>
          </cell>
          <cell r="H536">
            <v>2389316.5</v>
          </cell>
          <cell r="I536" t="str">
            <v>Road-MJ02</v>
          </cell>
          <cell r="M536" t="str">
            <v>CP-5 401 206</v>
          </cell>
          <cell r="R536">
            <v>14.73</v>
          </cell>
          <cell r="T536">
            <v>13.104533143107165</v>
          </cell>
          <cell r="V536">
            <v>14.67</v>
          </cell>
          <cell r="AI536">
            <v>0</v>
          </cell>
          <cell r="AJ536">
            <v>0</v>
          </cell>
        </row>
        <row r="537">
          <cell r="AJ537">
            <v>0</v>
          </cell>
        </row>
        <row r="538">
          <cell r="E538">
            <v>244</v>
          </cell>
          <cell r="F538" t="str">
            <v>CB-02/15/1</v>
          </cell>
          <cell r="G538">
            <v>518288.75</v>
          </cell>
          <cell r="H538">
            <v>2389321.31</v>
          </cell>
          <cell r="I538" t="str">
            <v>Road-MJ02</v>
          </cell>
          <cell r="J538">
            <v>-11.789999999979045</v>
          </cell>
          <cell r="K538">
            <v>4.8100000000558794</v>
          </cell>
          <cell r="L538">
            <v>12.733428446417856</v>
          </cell>
          <cell r="M538" t="str">
            <v>CP-5 401 206</v>
          </cell>
          <cell r="N538">
            <v>0</v>
          </cell>
          <cell r="O538">
            <v>12.733428446417856</v>
          </cell>
          <cell r="P538">
            <v>12.733428446417856</v>
          </cell>
          <cell r="Q538">
            <v>0</v>
          </cell>
          <cell r="R538">
            <v>14.63</v>
          </cell>
          <cell r="T538">
            <v>13.13</v>
          </cell>
          <cell r="V538">
            <v>14.67</v>
          </cell>
          <cell r="X538">
            <v>300</v>
          </cell>
          <cell r="Y538">
            <v>13.104533143107165</v>
          </cell>
          <cell r="Z538">
            <v>13.13</v>
          </cell>
          <cell r="AA538">
            <v>14.67</v>
          </cell>
          <cell r="AB538">
            <v>14.67</v>
          </cell>
          <cell r="AD538" t="str">
            <v>Double</v>
          </cell>
          <cell r="AI538" t="str">
            <v>S</v>
          </cell>
          <cell r="AJ538" t="str">
            <v>L</v>
          </cell>
        </row>
        <row r="539">
          <cell r="AJ539">
            <v>0</v>
          </cell>
        </row>
        <row r="540">
          <cell r="N540">
            <v>12.733428446417856</v>
          </cell>
          <cell r="AJ540">
            <v>0</v>
          </cell>
        </row>
        <row r="541">
          <cell r="E541">
            <v>245</v>
          </cell>
          <cell r="F541" t="str">
            <v>MH-02/16</v>
          </cell>
          <cell r="G541">
            <v>518300.54</v>
          </cell>
          <cell r="H541">
            <v>2389316.5</v>
          </cell>
          <cell r="I541" t="str">
            <v>Road-MJ02</v>
          </cell>
          <cell r="M541" t="str">
            <v>CP-5 401 206</v>
          </cell>
          <cell r="R541">
            <v>14.68</v>
          </cell>
          <cell r="T541">
            <v>13.156423053632668</v>
          </cell>
          <cell r="V541">
            <v>14.74</v>
          </cell>
          <cell r="AI541">
            <v>0</v>
          </cell>
          <cell r="AJ541">
            <v>0</v>
          </cell>
        </row>
        <row r="542">
          <cell r="AJ542">
            <v>0</v>
          </cell>
        </row>
        <row r="543">
          <cell r="E543">
            <v>246</v>
          </cell>
          <cell r="F543" t="str">
            <v>CB-02/16/1</v>
          </cell>
          <cell r="G543">
            <v>518310.74</v>
          </cell>
          <cell r="H543">
            <v>2389310.59</v>
          </cell>
          <cell r="I543" t="str">
            <v>Road-MJ02</v>
          </cell>
          <cell r="J543">
            <v>10.200000000011642</v>
          </cell>
          <cell r="K543">
            <v>-5.9100000001490116</v>
          </cell>
          <cell r="L543">
            <v>11.788473183665424</v>
          </cell>
          <cell r="M543" t="str">
            <v>CP-5 401 206</v>
          </cell>
          <cell r="N543">
            <v>0</v>
          </cell>
          <cell r="O543">
            <v>11.788473183665424</v>
          </cell>
          <cell r="P543">
            <v>11.788473183665424</v>
          </cell>
          <cell r="Q543">
            <v>0</v>
          </cell>
          <cell r="R543">
            <v>14.68</v>
          </cell>
          <cell r="T543">
            <v>13.18</v>
          </cell>
          <cell r="V543">
            <v>14.74</v>
          </cell>
          <cell r="X543">
            <v>300</v>
          </cell>
          <cell r="Y543">
            <v>13.156423053632668</v>
          </cell>
          <cell r="Z543">
            <v>13.18</v>
          </cell>
          <cell r="AA543">
            <v>14.74</v>
          </cell>
          <cell r="AB543">
            <v>14.74</v>
          </cell>
          <cell r="AD543" t="str">
            <v>Single</v>
          </cell>
          <cell r="AI543" t="str">
            <v>S</v>
          </cell>
          <cell r="AJ543" t="str">
            <v>L</v>
          </cell>
        </row>
        <row r="544">
          <cell r="AJ544">
            <v>0</v>
          </cell>
        </row>
        <row r="545">
          <cell r="N545">
            <v>11.788473183665424</v>
          </cell>
          <cell r="AJ545">
            <v>0</v>
          </cell>
        </row>
        <row r="546">
          <cell r="E546">
            <v>247</v>
          </cell>
          <cell r="F546" t="str">
            <v>MH-02/16</v>
          </cell>
          <cell r="G546">
            <v>518300.54</v>
          </cell>
          <cell r="H546">
            <v>2389316.5</v>
          </cell>
          <cell r="I546" t="str">
            <v>Road-MJ02</v>
          </cell>
          <cell r="M546" t="str">
            <v>CP-5 401 206</v>
          </cell>
          <cell r="R546">
            <v>14.68</v>
          </cell>
          <cell r="T546">
            <v>13.14603857600123</v>
          </cell>
          <cell r="V546">
            <v>14.74</v>
          </cell>
          <cell r="AI546">
            <v>0</v>
          </cell>
          <cell r="AJ546">
            <v>0</v>
          </cell>
        </row>
        <row r="547">
          <cell r="AJ547">
            <v>0</v>
          </cell>
        </row>
        <row r="548">
          <cell r="E548">
            <v>248</v>
          </cell>
          <cell r="F548" t="str">
            <v>CB-02/16/5</v>
          </cell>
          <cell r="G548">
            <v>518321.55</v>
          </cell>
          <cell r="H548">
            <v>2389322.96</v>
          </cell>
          <cell r="I548" t="str">
            <v>Road-MJ02</v>
          </cell>
          <cell r="J548">
            <v>21.010000000009313</v>
          </cell>
          <cell r="K548">
            <v>6.4599999999627471</v>
          </cell>
          <cell r="L548">
            <v>21.980711999385054</v>
          </cell>
          <cell r="M548" t="str">
            <v>CP-5 401 206</v>
          </cell>
          <cell r="N548">
            <v>0</v>
          </cell>
          <cell r="O548">
            <v>21.980711999385054</v>
          </cell>
          <cell r="P548">
            <v>21.980711999385054</v>
          </cell>
          <cell r="Q548">
            <v>0</v>
          </cell>
          <cell r="R548">
            <v>14.69</v>
          </cell>
          <cell r="T548">
            <v>13.19</v>
          </cell>
          <cell r="V548">
            <v>14.83</v>
          </cell>
          <cell r="X548">
            <v>300</v>
          </cell>
          <cell r="Y548">
            <v>13.14603857600123</v>
          </cell>
          <cell r="Z548">
            <v>13.19</v>
          </cell>
          <cell r="AA548">
            <v>14.74</v>
          </cell>
          <cell r="AB548">
            <v>14.83</v>
          </cell>
          <cell r="AD548" t="str">
            <v>Single</v>
          </cell>
          <cell r="AI548" t="str">
            <v>S</v>
          </cell>
          <cell r="AJ548">
            <v>0</v>
          </cell>
        </row>
        <row r="549">
          <cell r="AJ549">
            <v>0</v>
          </cell>
        </row>
        <row r="550">
          <cell r="E550">
            <v>249</v>
          </cell>
          <cell r="F550" t="str">
            <v>CB-02/16/6</v>
          </cell>
          <cell r="G550">
            <v>518342.72</v>
          </cell>
          <cell r="H550">
            <v>2389316.67</v>
          </cell>
          <cell r="I550" t="str">
            <v>Road-MJ02</v>
          </cell>
          <cell r="J550">
            <v>21.169999999983702</v>
          </cell>
          <cell r="K550">
            <v>-6.2900000000372529</v>
          </cell>
          <cell r="L550">
            <v>22.084677946480873</v>
          </cell>
          <cell r="M550" t="str">
            <v>CP-5 401 206</v>
          </cell>
          <cell r="N550">
            <v>21.980711999385054</v>
          </cell>
          <cell r="O550">
            <v>44.065389945865931</v>
          </cell>
          <cell r="P550">
            <v>22.084677946480877</v>
          </cell>
          <cell r="Q550">
            <v>0</v>
          </cell>
          <cell r="R550">
            <v>14.63</v>
          </cell>
          <cell r="T550">
            <v>13.26</v>
          </cell>
          <cell r="V550">
            <v>14.84</v>
          </cell>
          <cell r="X550">
            <v>300</v>
          </cell>
          <cell r="Y550">
            <v>13.19</v>
          </cell>
          <cell r="Z550">
            <v>13.26</v>
          </cell>
          <cell r="AA550">
            <v>14.83</v>
          </cell>
          <cell r="AB550">
            <v>14.84</v>
          </cell>
          <cell r="AD550" t="str">
            <v>Single</v>
          </cell>
          <cell r="AI550">
            <v>0</v>
          </cell>
          <cell r="AJ550">
            <v>0</v>
          </cell>
        </row>
        <row r="551">
          <cell r="AJ551">
            <v>0</v>
          </cell>
        </row>
        <row r="552">
          <cell r="E552">
            <v>250</v>
          </cell>
          <cell r="F552" t="str">
            <v>CB-02/16/7</v>
          </cell>
          <cell r="G552">
            <v>518364.55</v>
          </cell>
          <cell r="H552">
            <v>2389313.23</v>
          </cell>
          <cell r="I552" t="str">
            <v>Road-MJ02</v>
          </cell>
          <cell r="J552">
            <v>21.830000000016298</v>
          </cell>
          <cell r="K552">
            <v>-3.4399999999441206</v>
          </cell>
          <cell r="L552">
            <v>22.09937781930358</v>
          </cell>
          <cell r="M552" t="str">
            <v>CP-5 401 206</v>
          </cell>
          <cell r="N552">
            <v>44.065389945865931</v>
          </cell>
          <cell r="O552">
            <v>66.164767765169515</v>
          </cell>
          <cell r="P552">
            <v>22.099377819303584</v>
          </cell>
          <cell r="Q552">
            <v>0</v>
          </cell>
          <cell r="R552">
            <v>14.83</v>
          </cell>
          <cell r="T552">
            <v>13.33</v>
          </cell>
          <cell r="V552">
            <v>14.89</v>
          </cell>
          <cell r="X552">
            <v>300</v>
          </cell>
          <cell r="Y552">
            <v>13.26</v>
          </cell>
          <cell r="Z552">
            <v>13.33</v>
          </cell>
          <cell r="AA552">
            <v>14.84</v>
          </cell>
          <cell r="AB552">
            <v>14.89</v>
          </cell>
          <cell r="AD552" t="str">
            <v>Single</v>
          </cell>
          <cell r="AI552">
            <v>0</v>
          </cell>
          <cell r="AJ552" t="str">
            <v>L</v>
          </cell>
        </row>
        <row r="553">
          <cell r="AJ553">
            <v>0</v>
          </cell>
        </row>
        <row r="554">
          <cell r="N554">
            <v>66.164767765169515</v>
          </cell>
          <cell r="AJ554">
            <v>0</v>
          </cell>
        </row>
        <row r="555">
          <cell r="E555">
            <v>251</v>
          </cell>
          <cell r="F555" t="str">
            <v>MH-02/18</v>
          </cell>
          <cell r="G555">
            <v>518344.06</v>
          </cell>
          <cell r="H555">
            <v>2389301.87</v>
          </cell>
          <cell r="I555" t="str">
            <v>Road-MJ02</v>
          </cell>
          <cell r="M555" t="str">
            <v>CP-5 401 206</v>
          </cell>
          <cell r="R555">
            <v>14.61</v>
          </cell>
          <cell r="T555">
            <v>13.289991834444564</v>
          </cell>
          <cell r="V555">
            <v>14.86</v>
          </cell>
          <cell r="AI555">
            <v>0</v>
          </cell>
          <cell r="AJ555">
            <v>0</v>
          </cell>
        </row>
        <row r="556">
          <cell r="AJ556">
            <v>0</v>
          </cell>
        </row>
        <row r="557">
          <cell r="E557">
            <v>252</v>
          </cell>
          <cell r="F557" t="str">
            <v>CB-02/18/1</v>
          </cell>
          <cell r="G557">
            <v>518357.46</v>
          </cell>
          <cell r="H557">
            <v>2389295.12</v>
          </cell>
          <cell r="I557" t="str">
            <v>Road-MJ02</v>
          </cell>
          <cell r="J557">
            <v>13.400000000023283</v>
          </cell>
          <cell r="K557">
            <v>-6.75</v>
          </cell>
          <cell r="L557">
            <v>15.004082777718336</v>
          </cell>
          <cell r="M557" t="str">
            <v>CP-5 401 206</v>
          </cell>
          <cell r="N557">
            <v>0</v>
          </cell>
          <cell r="O557">
            <v>15.004082777718336</v>
          </cell>
          <cell r="P557">
            <v>15.004082777718336</v>
          </cell>
          <cell r="Q557">
            <v>0</v>
          </cell>
          <cell r="R557">
            <v>14.82</v>
          </cell>
          <cell r="T557">
            <v>13.32</v>
          </cell>
          <cell r="V557">
            <v>14.89</v>
          </cell>
          <cell r="X557">
            <v>400</v>
          </cell>
          <cell r="Y557">
            <v>13.289991834444564</v>
          </cell>
          <cell r="Z557">
            <v>13.32</v>
          </cell>
          <cell r="AA557">
            <v>14.86</v>
          </cell>
          <cell r="AB557">
            <v>14.89</v>
          </cell>
          <cell r="AD557" t="str">
            <v>Single</v>
          </cell>
          <cell r="AI557" t="str">
            <v>S</v>
          </cell>
          <cell r="AJ557" t="str">
            <v>L</v>
          </cell>
        </row>
        <row r="558">
          <cell r="AJ558">
            <v>0</v>
          </cell>
        </row>
        <row r="559">
          <cell r="N559">
            <v>15.004082777718336</v>
          </cell>
          <cell r="AJ559">
            <v>0</v>
          </cell>
        </row>
        <row r="560">
          <cell r="E560">
            <v>253</v>
          </cell>
          <cell r="F560" t="str">
            <v>MH-02/20</v>
          </cell>
          <cell r="G560">
            <v>518390.14</v>
          </cell>
          <cell r="H560">
            <v>2389298.64</v>
          </cell>
          <cell r="I560" t="str">
            <v>Road-MJ02</v>
          </cell>
          <cell r="M560" t="str">
            <v>CP-5 401 206</v>
          </cell>
          <cell r="R560">
            <v>14.92</v>
          </cell>
          <cell r="T560">
            <v>11.96</v>
          </cell>
          <cell r="V560">
            <v>14.8</v>
          </cell>
          <cell r="AI560">
            <v>0</v>
          </cell>
          <cell r="AJ560">
            <v>0</v>
          </cell>
        </row>
        <row r="561">
          <cell r="AJ561">
            <v>0</v>
          </cell>
        </row>
        <row r="562">
          <cell r="E562">
            <v>254</v>
          </cell>
          <cell r="F562" t="str">
            <v>CB-02/20/1</v>
          </cell>
          <cell r="G562">
            <v>518390.3</v>
          </cell>
          <cell r="H562">
            <v>2389283.64</v>
          </cell>
          <cell r="I562" t="str">
            <v>Road-MJ04</v>
          </cell>
          <cell r="J562">
            <v>0.15999999997438863</v>
          </cell>
          <cell r="K562">
            <v>-15</v>
          </cell>
          <cell r="L562">
            <v>15.000853309061849</v>
          </cell>
          <cell r="M562" t="str">
            <v>CP-5 401 234</v>
          </cell>
          <cell r="N562">
            <v>0</v>
          </cell>
          <cell r="O562">
            <v>15.000853309061849</v>
          </cell>
          <cell r="P562">
            <v>15.000853309061849</v>
          </cell>
          <cell r="Q562">
            <v>0</v>
          </cell>
          <cell r="R562">
            <v>14.99</v>
          </cell>
          <cell r="T562">
            <v>12.1</v>
          </cell>
          <cell r="V562">
            <v>15.11</v>
          </cell>
          <cell r="X562">
            <v>500</v>
          </cell>
          <cell r="Y562">
            <v>11.96</v>
          </cell>
          <cell r="Z562">
            <v>12.1</v>
          </cell>
          <cell r="AA562">
            <v>14.8</v>
          </cell>
          <cell r="AB562">
            <v>15.11</v>
          </cell>
          <cell r="AD562" t="str">
            <v>Single</v>
          </cell>
          <cell r="AI562" t="str">
            <v>S</v>
          </cell>
          <cell r="AJ562">
            <v>0</v>
          </cell>
        </row>
        <row r="563">
          <cell r="AJ563">
            <v>0</v>
          </cell>
        </row>
        <row r="564">
          <cell r="E564">
            <v>255</v>
          </cell>
          <cell r="F564" t="str">
            <v>CB-02/20/2</v>
          </cell>
          <cell r="G564">
            <v>518390.71</v>
          </cell>
          <cell r="H564">
            <v>2389246.64</v>
          </cell>
          <cell r="I564" t="str">
            <v>Road-MJ04</v>
          </cell>
          <cell r="J564">
            <v>0.41000000003259629</v>
          </cell>
          <cell r="K564">
            <v>-37</v>
          </cell>
          <cell r="L564">
            <v>37.002271551892953</v>
          </cell>
          <cell r="M564" t="str">
            <v>CP-5 401 234</v>
          </cell>
          <cell r="N564">
            <v>15.000853309061849</v>
          </cell>
          <cell r="O564">
            <v>52.003124860954799</v>
          </cell>
          <cell r="P564">
            <v>37.002271551892946</v>
          </cell>
          <cell r="Q564">
            <v>0</v>
          </cell>
          <cell r="R564">
            <v>15.23</v>
          </cell>
          <cell r="T564">
            <v>12.46</v>
          </cell>
          <cell r="V564">
            <v>15.28</v>
          </cell>
          <cell r="X564">
            <v>500</v>
          </cell>
          <cell r="Y564">
            <v>12.1</v>
          </cell>
          <cell r="Z564">
            <v>12.46</v>
          </cell>
          <cell r="AA564">
            <v>15.11</v>
          </cell>
          <cell r="AB564">
            <v>15.28</v>
          </cell>
          <cell r="AD564" t="str">
            <v>Single</v>
          </cell>
          <cell r="AI564">
            <v>0</v>
          </cell>
          <cell r="AJ564">
            <v>0</v>
          </cell>
        </row>
        <row r="565">
          <cell r="AJ565">
            <v>0</v>
          </cell>
        </row>
        <row r="566">
          <cell r="E566">
            <v>256</v>
          </cell>
          <cell r="F566" t="str">
            <v>CB-02/20/3</v>
          </cell>
          <cell r="G566">
            <v>518391.26</v>
          </cell>
          <cell r="H566">
            <v>2389197.64</v>
          </cell>
          <cell r="I566" t="str">
            <v>Road-MJ04</v>
          </cell>
          <cell r="J566">
            <v>0.54999999998835847</v>
          </cell>
          <cell r="K566">
            <v>-49</v>
          </cell>
          <cell r="L566">
            <v>49.003086637476081</v>
          </cell>
          <cell r="M566" t="str">
            <v>CP-5 401 234</v>
          </cell>
          <cell r="N566">
            <v>52.003124860954799</v>
          </cell>
          <cell r="O566">
            <v>101.00621149843087</v>
          </cell>
          <cell r="P566">
            <v>49.003086637476073</v>
          </cell>
          <cell r="Q566">
            <v>0</v>
          </cell>
          <cell r="R566">
            <v>15.94</v>
          </cell>
          <cell r="T566">
            <v>12.95</v>
          </cell>
          <cell r="V566">
            <v>16.010000000000002</v>
          </cell>
          <cell r="X566">
            <v>500</v>
          </cell>
          <cell r="Y566">
            <v>12.46</v>
          </cell>
          <cell r="Z566">
            <v>12.95</v>
          </cell>
          <cell r="AA566">
            <v>15.28</v>
          </cell>
          <cell r="AB566">
            <v>16.010000000000002</v>
          </cell>
          <cell r="AD566" t="str">
            <v>Single</v>
          </cell>
          <cell r="AI566">
            <v>0</v>
          </cell>
          <cell r="AJ566">
            <v>0</v>
          </cell>
        </row>
        <row r="567">
          <cell r="AJ567">
            <v>0</v>
          </cell>
        </row>
        <row r="568">
          <cell r="E568">
            <v>257</v>
          </cell>
          <cell r="F568" t="str">
            <v>CB-02/20/4</v>
          </cell>
          <cell r="G568">
            <v>518391.5</v>
          </cell>
          <cell r="H568">
            <v>2389175.65</v>
          </cell>
          <cell r="I568" t="str">
            <v>Road-MJ04</v>
          </cell>
          <cell r="J568">
            <v>0.23999999999068677</v>
          </cell>
          <cell r="K568">
            <v>-21.990000000223517</v>
          </cell>
          <cell r="L568">
            <v>21.991309647445416</v>
          </cell>
          <cell r="M568" t="str">
            <v>CP-5 401 234</v>
          </cell>
          <cell r="N568">
            <v>101.00621149843087</v>
          </cell>
          <cell r="O568">
            <v>122.99752114587629</v>
          </cell>
          <cell r="P568">
            <v>21.991309647445419</v>
          </cell>
          <cell r="Q568">
            <v>0</v>
          </cell>
          <cell r="R568">
            <v>16.41</v>
          </cell>
          <cell r="T568">
            <v>14.44</v>
          </cell>
          <cell r="V568">
            <v>16.41</v>
          </cell>
          <cell r="X568">
            <v>500</v>
          </cell>
          <cell r="Y568">
            <v>12.95</v>
          </cell>
          <cell r="Z568">
            <v>13.16</v>
          </cell>
          <cell r="AA568">
            <v>16.010000000000002</v>
          </cell>
          <cell r="AB568">
            <v>16.41</v>
          </cell>
          <cell r="AD568" t="str">
            <v>Single</v>
          </cell>
          <cell r="AI568">
            <v>0</v>
          </cell>
          <cell r="AJ568">
            <v>0</v>
          </cell>
        </row>
        <row r="569">
          <cell r="AJ569">
            <v>0</v>
          </cell>
        </row>
        <row r="570">
          <cell r="E570">
            <v>258</v>
          </cell>
          <cell r="F570" t="str">
            <v>CB-02/20/5</v>
          </cell>
          <cell r="G570">
            <v>518392.12</v>
          </cell>
          <cell r="H570">
            <v>2389119.65</v>
          </cell>
          <cell r="I570" t="str">
            <v>Road-MJ04</v>
          </cell>
          <cell r="J570">
            <v>0.61999999999534339</v>
          </cell>
          <cell r="K570">
            <v>-56</v>
          </cell>
          <cell r="L570">
            <v>56.003432037688491</v>
          </cell>
          <cell r="M570" t="str">
            <v>CP-5 401 234</v>
          </cell>
          <cell r="N570">
            <v>122.99752114587629</v>
          </cell>
          <cell r="O570">
            <v>179.00095318356477</v>
          </cell>
          <cell r="P570">
            <v>56.003432037688484</v>
          </cell>
          <cell r="Q570">
            <v>0</v>
          </cell>
          <cell r="R570">
            <v>17.52</v>
          </cell>
          <cell r="T570">
            <v>15.55</v>
          </cell>
          <cell r="V570">
            <v>17.68</v>
          </cell>
          <cell r="X570">
            <v>300</v>
          </cell>
          <cell r="Y570">
            <v>14.44</v>
          </cell>
          <cell r="Z570">
            <v>15.55</v>
          </cell>
          <cell r="AA570">
            <v>16.41</v>
          </cell>
          <cell r="AB570">
            <v>17.68</v>
          </cell>
          <cell r="AD570" t="str">
            <v>Single</v>
          </cell>
          <cell r="AI570">
            <v>0</v>
          </cell>
          <cell r="AJ570">
            <v>0</v>
          </cell>
        </row>
        <row r="571">
          <cell r="AJ571">
            <v>0</v>
          </cell>
        </row>
        <row r="572">
          <cell r="E572">
            <v>259</v>
          </cell>
          <cell r="F572" t="str">
            <v>CB-02/20/6</v>
          </cell>
          <cell r="G572">
            <v>518393.27</v>
          </cell>
          <cell r="H572">
            <v>2389084.67</v>
          </cell>
          <cell r="I572" t="str">
            <v>Road-MJ04</v>
          </cell>
          <cell r="J572">
            <v>1.1500000000232831</v>
          </cell>
          <cell r="K572">
            <v>-34.979999999981374</v>
          </cell>
          <cell r="L572">
            <v>34.998898554079538</v>
          </cell>
          <cell r="M572" t="str">
            <v>CP-5 401 234</v>
          </cell>
          <cell r="N572">
            <v>179.00095318356477</v>
          </cell>
          <cell r="O572">
            <v>213.99985173764432</v>
          </cell>
          <cell r="P572">
            <v>34.998898554079545</v>
          </cell>
          <cell r="Q572">
            <v>0</v>
          </cell>
          <cell r="R572">
            <v>17.7</v>
          </cell>
          <cell r="T572">
            <v>15.67</v>
          </cell>
          <cell r="V572">
            <v>18.059999999999999</v>
          </cell>
          <cell r="X572">
            <v>300</v>
          </cell>
          <cell r="Y572">
            <v>15.55</v>
          </cell>
          <cell r="Z572">
            <v>15.67</v>
          </cell>
          <cell r="AA572">
            <v>17.68</v>
          </cell>
          <cell r="AB572">
            <v>18.059999999999999</v>
          </cell>
          <cell r="AD572" t="str">
            <v>Single</v>
          </cell>
          <cell r="AI572">
            <v>0</v>
          </cell>
          <cell r="AJ572" t="str">
            <v>L</v>
          </cell>
        </row>
        <row r="573">
          <cell r="AJ573">
            <v>0</v>
          </cell>
        </row>
        <row r="574">
          <cell r="N574">
            <v>213.99985173764432</v>
          </cell>
          <cell r="AJ574">
            <v>0</v>
          </cell>
        </row>
        <row r="575">
          <cell r="E575">
            <v>260</v>
          </cell>
          <cell r="F575" t="str">
            <v>CB-02/20/1</v>
          </cell>
          <cell r="G575">
            <v>518390.3</v>
          </cell>
          <cell r="H575">
            <v>2389283.64</v>
          </cell>
          <cell r="I575" t="str">
            <v>Road-MJ04</v>
          </cell>
          <cell r="M575" t="str">
            <v>CP-5 401 234</v>
          </cell>
          <cell r="R575">
            <v>14.99</v>
          </cell>
          <cell r="T575">
            <v>12.161483042695384</v>
          </cell>
          <cell r="V575">
            <v>15.11</v>
          </cell>
          <cell r="AI575">
            <v>0</v>
          </cell>
          <cell r="AJ575">
            <v>0</v>
          </cell>
        </row>
        <row r="576">
          <cell r="AJ576">
            <v>0</v>
          </cell>
        </row>
        <row r="577">
          <cell r="E577">
            <v>261</v>
          </cell>
          <cell r="F577" t="str">
            <v>CB-02/20/1A</v>
          </cell>
          <cell r="G577">
            <v>518371.71</v>
          </cell>
          <cell r="H577">
            <v>2389278.61</v>
          </cell>
          <cell r="I577" t="str">
            <v>Road-MJ04</v>
          </cell>
          <cell r="J577">
            <v>-18.589999999967404</v>
          </cell>
          <cell r="K577">
            <v>-5.0300000002607703</v>
          </cell>
          <cell r="L577">
            <v>19.25847865230822</v>
          </cell>
          <cell r="M577" t="str">
            <v>CP-5 401 234</v>
          </cell>
          <cell r="N577">
            <v>0</v>
          </cell>
          <cell r="O577">
            <v>19.25847865230822</v>
          </cell>
          <cell r="P577">
            <v>19.25847865230822</v>
          </cell>
          <cell r="Q577">
            <v>0</v>
          </cell>
          <cell r="R577">
            <v>15.01</v>
          </cell>
          <cell r="T577">
            <v>12.2</v>
          </cell>
          <cell r="V577">
            <v>15.01</v>
          </cell>
          <cell r="X577">
            <v>300</v>
          </cell>
          <cell r="Y577">
            <v>12.161483042695384</v>
          </cell>
          <cell r="Z577">
            <v>12.2</v>
          </cell>
          <cell r="AA577">
            <v>15.11</v>
          </cell>
          <cell r="AB577">
            <v>15.01</v>
          </cell>
          <cell r="AD577" t="str">
            <v>Single</v>
          </cell>
          <cell r="AI577" t="str">
            <v>S</v>
          </cell>
          <cell r="AJ577" t="str">
            <v>L</v>
          </cell>
        </row>
        <row r="578">
          <cell r="AJ578">
            <v>0</v>
          </cell>
        </row>
        <row r="579">
          <cell r="N579">
            <v>19.25847865230822</v>
          </cell>
          <cell r="AJ579">
            <v>0</v>
          </cell>
        </row>
        <row r="580">
          <cell r="E580">
            <v>262</v>
          </cell>
          <cell r="F580" t="str">
            <v>CB-02/20/2</v>
          </cell>
          <cell r="G580">
            <v>518390.71</v>
          </cell>
          <cell r="H580">
            <v>2389246.64</v>
          </cell>
          <cell r="I580" t="str">
            <v>Road-MJ04</v>
          </cell>
          <cell r="M580" t="str">
            <v>CP-5 401 234</v>
          </cell>
          <cell r="R580">
            <v>15.23</v>
          </cell>
          <cell r="T580">
            <v>12.509018134336261</v>
          </cell>
          <cell r="V580">
            <v>15.28</v>
          </cell>
          <cell r="AI580">
            <v>0</v>
          </cell>
          <cell r="AJ580">
            <v>0</v>
          </cell>
        </row>
        <row r="581">
          <cell r="AJ581">
            <v>0</v>
          </cell>
        </row>
        <row r="582">
          <cell r="E582">
            <v>263</v>
          </cell>
          <cell r="F582" t="str">
            <v>CB-02/20/2A</v>
          </cell>
          <cell r="G582">
            <v>518375.22</v>
          </cell>
          <cell r="H582">
            <v>2389246.4700000002</v>
          </cell>
          <cell r="I582" t="str">
            <v>Road-MJ04</v>
          </cell>
          <cell r="J582">
            <v>-15.490000000048894</v>
          </cell>
          <cell r="K582">
            <v>-0.16999999992549419</v>
          </cell>
          <cell r="L582">
            <v>15.490932831869403</v>
          </cell>
          <cell r="M582" t="str">
            <v>CP-5 401 234</v>
          </cell>
          <cell r="N582">
            <v>0</v>
          </cell>
          <cell r="O582">
            <v>15.490932831869403</v>
          </cell>
          <cell r="P582">
            <v>15.490932831869403</v>
          </cell>
          <cell r="Q582">
            <v>0</v>
          </cell>
          <cell r="R582">
            <v>15.23</v>
          </cell>
          <cell r="T582">
            <v>12.54</v>
          </cell>
          <cell r="V582">
            <v>15.23</v>
          </cell>
          <cell r="X582">
            <v>300</v>
          </cell>
          <cell r="Y582">
            <v>12.509018134336261</v>
          </cell>
          <cell r="Z582">
            <v>12.54</v>
          </cell>
          <cell r="AA582">
            <v>15.28</v>
          </cell>
          <cell r="AB582">
            <v>15.23</v>
          </cell>
          <cell r="AD582" t="str">
            <v>Single</v>
          </cell>
          <cell r="AI582" t="str">
            <v>S</v>
          </cell>
          <cell r="AJ582" t="str">
            <v>L</v>
          </cell>
        </row>
        <row r="583">
          <cell r="AJ583">
            <v>0</v>
          </cell>
        </row>
        <row r="584">
          <cell r="N584">
            <v>15.490932831869403</v>
          </cell>
          <cell r="AJ584">
            <v>0</v>
          </cell>
        </row>
        <row r="585">
          <cell r="E585">
            <v>264</v>
          </cell>
          <cell r="F585" t="str">
            <v>CB-02/20/3</v>
          </cell>
          <cell r="G585">
            <v>518391.26</v>
          </cell>
          <cell r="H585">
            <v>2389197.64</v>
          </cell>
          <cell r="I585" t="str">
            <v>Road-MJ04</v>
          </cell>
          <cell r="M585" t="str">
            <v>CP-5 401 234</v>
          </cell>
          <cell r="R585">
            <v>15.94</v>
          </cell>
          <cell r="T585">
            <v>13.208998135539941</v>
          </cell>
          <cell r="V585">
            <v>16.010000000000002</v>
          </cell>
          <cell r="AI585">
            <v>0</v>
          </cell>
          <cell r="AJ585">
            <v>0</v>
          </cell>
        </row>
        <row r="586">
          <cell r="AJ586">
            <v>0</v>
          </cell>
        </row>
        <row r="587">
          <cell r="E587">
            <v>265</v>
          </cell>
          <cell r="F587" t="str">
            <v>CB-02/20/3A</v>
          </cell>
          <cell r="G587">
            <v>518375.76</v>
          </cell>
          <cell r="H587">
            <v>2389197.4700000002</v>
          </cell>
          <cell r="I587" t="str">
            <v>Road-MJ04</v>
          </cell>
          <cell r="J587">
            <v>-15.5</v>
          </cell>
          <cell r="K587">
            <v>-0.16999999992549419</v>
          </cell>
          <cell r="L587">
            <v>15.500932230029736</v>
          </cell>
          <cell r="M587" t="str">
            <v>CP-5 401 234</v>
          </cell>
          <cell r="N587">
            <v>0</v>
          </cell>
          <cell r="O587">
            <v>15.500932230029736</v>
          </cell>
          <cell r="P587">
            <v>15.500932230029736</v>
          </cell>
          <cell r="Q587">
            <v>0</v>
          </cell>
          <cell r="R587">
            <v>16.41</v>
          </cell>
          <cell r="T587">
            <v>13.24</v>
          </cell>
          <cell r="V587">
            <v>16.41</v>
          </cell>
          <cell r="X587">
            <v>300</v>
          </cell>
          <cell r="Y587">
            <v>13.208998135539941</v>
          </cell>
          <cell r="Z587">
            <v>13.24</v>
          </cell>
          <cell r="AA587">
            <v>16.010000000000002</v>
          </cell>
          <cell r="AB587">
            <v>16.41</v>
          </cell>
          <cell r="AD587" t="str">
            <v>Single</v>
          </cell>
          <cell r="AI587" t="str">
            <v>S</v>
          </cell>
          <cell r="AJ587" t="str">
            <v>L</v>
          </cell>
        </row>
        <row r="588">
          <cell r="AJ588">
            <v>0</v>
          </cell>
        </row>
        <row r="589">
          <cell r="N589">
            <v>15.500932230029736</v>
          </cell>
          <cell r="AJ589">
            <v>0</v>
          </cell>
        </row>
        <row r="590">
          <cell r="E590">
            <v>266</v>
          </cell>
          <cell r="F590" t="str">
            <v>CB-02/20/4</v>
          </cell>
          <cell r="G590">
            <v>518391.5</v>
          </cell>
          <cell r="H590">
            <v>2389175.65</v>
          </cell>
          <cell r="I590" t="str">
            <v>Road-MJ04</v>
          </cell>
          <cell r="R590">
            <v>16.41</v>
          </cell>
          <cell r="T590">
            <v>13.89</v>
          </cell>
          <cell r="V590">
            <v>16.41</v>
          </cell>
          <cell r="AI590">
            <v>0</v>
          </cell>
          <cell r="AJ590">
            <v>0</v>
          </cell>
        </row>
        <row r="591">
          <cell r="AJ591">
            <v>0</v>
          </cell>
        </row>
        <row r="592">
          <cell r="E592">
            <v>267</v>
          </cell>
          <cell r="F592" t="str">
            <v>CB-02/20/4/1</v>
          </cell>
          <cell r="G592">
            <v>518376.79</v>
          </cell>
          <cell r="H592">
            <v>2389176.37</v>
          </cell>
          <cell r="I592" t="str">
            <v>Road-MN41</v>
          </cell>
          <cell r="J592">
            <v>-14.710000000020955</v>
          </cell>
          <cell r="K592">
            <v>0.72000000020489097</v>
          </cell>
          <cell r="L592">
            <v>14.727610125234559</v>
          </cell>
          <cell r="M592" t="str">
            <v>CP-5 401 235</v>
          </cell>
          <cell r="N592">
            <v>0</v>
          </cell>
          <cell r="O592">
            <v>14.727610125234559</v>
          </cell>
          <cell r="P592">
            <v>14.727610125234559</v>
          </cell>
          <cell r="Q592">
            <v>0</v>
          </cell>
          <cell r="R592">
            <v>16.27</v>
          </cell>
          <cell r="T592">
            <v>14.11</v>
          </cell>
          <cell r="V592">
            <v>16.079999999999998</v>
          </cell>
          <cell r="X592">
            <v>300</v>
          </cell>
          <cell r="Y592">
            <v>13.89</v>
          </cell>
          <cell r="Z592">
            <v>14.11</v>
          </cell>
          <cell r="AA592">
            <v>16.41</v>
          </cell>
          <cell r="AB592">
            <v>16.079999999999998</v>
          </cell>
          <cell r="AD592" t="str">
            <v>Single</v>
          </cell>
          <cell r="AI592" t="str">
            <v>S</v>
          </cell>
          <cell r="AJ592">
            <v>0</v>
          </cell>
        </row>
        <row r="593">
          <cell r="AJ593">
            <v>0</v>
          </cell>
        </row>
        <row r="594">
          <cell r="E594">
            <v>268</v>
          </cell>
          <cell r="F594" t="str">
            <v>CB-02/20/4/2</v>
          </cell>
          <cell r="G594">
            <v>518365.81</v>
          </cell>
          <cell r="H594">
            <v>2389176.9500000002</v>
          </cell>
          <cell r="I594" t="str">
            <v>Road-MN41</v>
          </cell>
          <cell r="J594">
            <v>-10.979999999981374</v>
          </cell>
          <cell r="K594">
            <v>0.58000000007450581</v>
          </cell>
          <cell r="L594">
            <v>10.995308090257289</v>
          </cell>
          <cell r="M594" t="str">
            <v>CP-5 401 235</v>
          </cell>
          <cell r="N594">
            <v>14.727610125234559</v>
          </cell>
          <cell r="O594">
            <v>25.722918215491848</v>
          </cell>
          <cell r="P594">
            <v>10.995308090257289</v>
          </cell>
          <cell r="Q594">
            <v>0</v>
          </cell>
          <cell r="R594">
            <v>16.2</v>
          </cell>
          <cell r="T594">
            <v>14.22</v>
          </cell>
          <cell r="V594">
            <v>16.27</v>
          </cell>
          <cell r="X594">
            <v>300</v>
          </cell>
          <cell r="Y594">
            <v>14.11</v>
          </cell>
          <cell r="Z594">
            <v>14.22</v>
          </cell>
          <cell r="AA594">
            <v>16.079999999999998</v>
          </cell>
          <cell r="AB594">
            <v>16.27</v>
          </cell>
          <cell r="AD594" t="str">
            <v>Single</v>
          </cell>
          <cell r="AI594">
            <v>0</v>
          </cell>
          <cell r="AJ594">
            <v>0</v>
          </cell>
        </row>
        <row r="595">
          <cell r="AJ595">
            <v>0</v>
          </cell>
        </row>
        <row r="596">
          <cell r="E596">
            <v>269</v>
          </cell>
          <cell r="F596" t="str">
            <v>CB-02/20/4/3</v>
          </cell>
          <cell r="G596">
            <v>518350.82</v>
          </cell>
          <cell r="H596">
            <v>2389176.4</v>
          </cell>
          <cell r="I596" t="str">
            <v>Road-MN41</v>
          </cell>
          <cell r="J596">
            <v>-14.989999999990687</v>
          </cell>
          <cell r="K596">
            <v>-0.55000000027939677</v>
          </cell>
          <cell r="L596">
            <v>15.000086666417234</v>
          </cell>
          <cell r="M596" t="str">
            <v>CP-5 401 235</v>
          </cell>
          <cell r="N596">
            <v>25.722918215491848</v>
          </cell>
          <cell r="O596">
            <v>40.723004881909084</v>
          </cell>
          <cell r="P596">
            <v>15.000086666417236</v>
          </cell>
          <cell r="Q596">
            <v>0</v>
          </cell>
          <cell r="R596">
            <v>16.149999999999999</v>
          </cell>
          <cell r="T596">
            <v>14.37</v>
          </cell>
          <cell r="V596">
            <v>16.27</v>
          </cell>
          <cell r="X596">
            <v>300</v>
          </cell>
          <cell r="Y596">
            <v>14.22</v>
          </cell>
          <cell r="Z596">
            <v>14.37</v>
          </cell>
          <cell r="AA596">
            <v>16.27</v>
          </cell>
          <cell r="AB596">
            <v>16.27</v>
          </cell>
          <cell r="AD596" t="str">
            <v>Single</v>
          </cell>
          <cell r="AI596">
            <v>0</v>
          </cell>
          <cell r="AJ596">
            <v>0</v>
          </cell>
        </row>
        <row r="597">
          <cell r="AJ597">
            <v>0</v>
          </cell>
        </row>
        <row r="598">
          <cell r="E598">
            <v>270</v>
          </cell>
          <cell r="F598" t="str">
            <v>CB-02/20/4/4</v>
          </cell>
          <cell r="G598">
            <v>518335.13</v>
          </cell>
          <cell r="H598">
            <v>2389173.2799999998</v>
          </cell>
          <cell r="I598" t="str">
            <v>Road-MN41</v>
          </cell>
          <cell r="J598">
            <v>-15.690000000002328</v>
          </cell>
          <cell r="K598">
            <v>-3.1200000001117587</v>
          </cell>
          <cell r="L598">
            <v>15.99720288052791</v>
          </cell>
          <cell r="M598" t="str">
            <v>CP-5 401 235</v>
          </cell>
          <cell r="N598">
            <v>40.723004881909084</v>
          </cell>
          <cell r="O598">
            <v>56.720207762436992</v>
          </cell>
          <cell r="P598">
            <v>15.997202880527908</v>
          </cell>
          <cell r="Q598">
            <v>0</v>
          </cell>
          <cell r="R598">
            <v>16.12</v>
          </cell>
          <cell r="T598">
            <v>14.49</v>
          </cell>
          <cell r="V598">
            <v>16.190000000000001</v>
          </cell>
          <cell r="X598">
            <v>300</v>
          </cell>
          <cell r="Y598">
            <v>14.37</v>
          </cell>
          <cell r="Z598">
            <v>14.49</v>
          </cell>
          <cell r="AA598">
            <v>16.27</v>
          </cell>
          <cell r="AB598">
            <v>16.190000000000001</v>
          </cell>
          <cell r="AD598" t="str">
            <v>Double</v>
          </cell>
          <cell r="AI598">
            <v>0</v>
          </cell>
          <cell r="AJ598">
            <v>0</v>
          </cell>
        </row>
        <row r="599">
          <cell r="AJ599">
            <v>0</v>
          </cell>
        </row>
        <row r="600">
          <cell r="E600">
            <v>271</v>
          </cell>
          <cell r="F600" t="str">
            <v>CB-02/20/4/5</v>
          </cell>
          <cell r="G600">
            <v>518304.35</v>
          </cell>
          <cell r="H600">
            <v>2389161.37</v>
          </cell>
          <cell r="I600" t="str">
            <v>Road-MN41</v>
          </cell>
          <cell r="J600">
            <v>-30.78000000002794</v>
          </cell>
          <cell r="K600">
            <v>-11.90999999968335</v>
          </cell>
          <cell r="L600">
            <v>33.003886134729306</v>
          </cell>
          <cell r="M600" t="str">
            <v>CP-5 401 235</v>
          </cell>
          <cell r="N600">
            <v>56.720207762436992</v>
          </cell>
          <cell r="O600">
            <v>89.724093897166298</v>
          </cell>
          <cell r="P600">
            <v>33.003886134729306</v>
          </cell>
          <cell r="Q600">
            <v>0</v>
          </cell>
          <cell r="R600">
            <v>16.2</v>
          </cell>
          <cell r="T600">
            <v>14.65</v>
          </cell>
          <cell r="V600">
            <v>16</v>
          </cell>
          <cell r="X600">
            <v>300</v>
          </cell>
          <cell r="Y600">
            <v>14.49</v>
          </cell>
          <cell r="Z600">
            <v>14.65</v>
          </cell>
          <cell r="AA600">
            <v>16.190000000000001</v>
          </cell>
          <cell r="AB600">
            <v>16</v>
          </cell>
          <cell r="AD600" t="str">
            <v>Single</v>
          </cell>
          <cell r="AI600">
            <v>0</v>
          </cell>
          <cell r="AJ600">
            <v>0</v>
          </cell>
        </row>
        <row r="601">
          <cell r="AJ601">
            <v>0</v>
          </cell>
        </row>
        <row r="602">
          <cell r="E602">
            <v>272</v>
          </cell>
          <cell r="F602" t="str">
            <v>CB-02/20/4/6</v>
          </cell>
          <cell r="G602">
            <v>518270.06</v>
          </cell>
          <cell r="H602">
            <v>2389147.48</v>
          </cell>
          <cell r="I602" t="str">
            <v>Road-MN41</v>
          </cell>
          <cell r="J602">
            <v>-34.289999999979045</v>
          </cell>
          <cell r="K602">
            <v>-13.890000000130385</v>
          </cell>
          <cell r="L602">
            <v>36.996434963414849</v>
          </cell>
          <cell r="M602" t="str">
            <v>CP-5 401 235</v>
          </cell>
          <cell r="N602">
            <v>89.724093897166298</v>
          </cell>
          <cell r="O602">
            <v>126.72052886058114</v>
          </cell>
          <cell r="P602">
            <v>36.996434963414842</v>
          </cell>
          <cell r="Q602">
            <v>0</v>
          </cell>
          <cell r="R602">
            <v>16.309999999999999</v>
          </cell>
          <cell r="T602">
            <v>14.76</v>
          </cell>
          <cell r="V602">
            <v>16.39</v>
          </cell>
          <cell r="X602">
            <v>300</v>
          </cell>
          <cell r="Y602">
            <v>14.65</v>
          </cell>
          <cell r="Z602">
            <v>14.76</v>
          </cell>
          <cell r="AA602">
            <v>16</v>
          </cell>
          <cell r="AB602">
            <v>16.39</v>
          </cell>
          <cell r="AD602" t="str">
            <v>Single</v>
          </cell>
          <cell r="AI602">
            <v>0</v>
          </cell>
          <cell r="AJ602">
            <v>0</v>
          </cell>
        </row>
        <row r="603">
          <cell r="AJ603">
            <v>0</v>
          </cell>
        </row>
        <row r="604">
          <cell r="E604">
            <v>273</v>
          </cell>
          <cell r="F604" t="str">
            <v>CB-02/20/4/6A</v>
          </cell>
          <cell r="G604">
            <v>518251.32</v>
          </cell>
          <cell r="H604">
            <v>2389140.5</v>
          </cell>
          <cell r="I604" t="str">
            <v>Road-MN41</v>
          </cell>
          <cell r="J604">
            <v>-18.739999999990687</v>
          </cell>
          <cell r="K604">
            <v>-6.9799999999813735</v>
          </cell>
          <cell r="L604">
            <v>19.997699867719561</v>
          </cell>
          <cell r="M604" t="str">
            <v>CP-5 401 235</v>
          </cell>
          <cell r="N604">
            <v>126.72052886058114</v>
          </cell>
          <cell r="O604">
            <v>146.71822872830069</v>
          </cell>
          <cell r="P604">
            <v>19.997699867719547</v>
          </cell>
          <cell r="Q604">
            <v>0</v>
          </cell>
          <cell r="R604">
            <v>16.37</v>
          </cell>
          <cell r="T604">
            <v>14.8</v>
          </cell>
          <cell r="V604">
            <v>16.29</v>
          </cell>
          <cell r="X604">
            <v>300</v>
          </cell>
          <cell r="Y604">
            <v>14.76</v>
          </cell>
          <cell r="Z604">
            <v>14.8</v>
          </cell>
          <cell r="AA604">
            <v>16.39</v>
          </cell>
          <cell r="AB604">
            <v>16.29</v>
          </cell>
          <cell r="AD604" t="str">
            <v>Single</v>
          </cell>
          <cell r="AI604">
            <v>0</v>
          </cell>
          <cell r="AJ604">
            <v>0</v>
          </cell>
        </row>
        <row r="605">
          <cell r="AJ605">
            <v>0</v>
          </cell>
        </row>
        <row r="606">
          <cell r="E606">
            <v>274</v>
          </cell>
          <cell r="F606" t="str">
            <v>CB-02/20/4/7</v>
          </cell>
          <cell r="G606">
            <v>518208.77</v>
          </cell>
          <cell r="H606">
            <v>2389125.83</v>
          </cell>
          <cell r="I606" t="str">
            <v>Road-MN41</v>
          </cell>
          <cell r="J606">
            <v>-42.549999999988358</v>
          </cell>
          <cell r="K606">
            <v>-14.669999999925494</v>
          </cell>
          <cell r="L606">
            <v>45.007903750306163</v>
          </cell>
          <cell r="M606" t="str">
            <v>CP-5 401 235</v>
          </cell>
          <cell r="N606">
            <v>146.71822872830069</v>
          </cell>
          <cell r="O606">
            <v>191.72613247860684</v>
          </cell>
          <cell r="P606">
            <v>45.007903750306156</v>
          </cell>
          <cell r="Q606">
            <v>0</v>
          </cell>
          <cell r="R606">
            <v>16.29</v>
          </cell>
          <cell r="T606">
            <v>14.89</v>
          </cell>
          <cell r="V606">
            <v>16.25</v>
          </cell>
          <cell r="X606">
            <v>300</v>
          </cell>
          <cell r="Y606">
            <v>14.8</v>
          </cell>
          <cell r="Z606">
            <v>14.89</v>
          </cell>
          <cell r="AA606">
            <v>16.29</v>
          </cell>
          <cell r="AB606">
            <v>16.25</v>
          </cell>
          <cell r="AD606" t="str">
            <v>Single</v>
          </cell>
          <cell r="AI606">
            <v>0</v>
          </cell>
          <cell r="AJ606" t="str">
            <v>L</v>
          </cell>
        </row>
        <row r="607">
          <cell r="AJ607">
            <v>0</v>
          </cell>
        </row>
        <row r="608">
          <cell r="N608">
            <v>191.72613247860684</v>
          </cell>
          <cell r="AJ608">
            <v>0</v>
          </cell>
        </row>
        <row r="609">
          <cell r="E609">
            <v>275</v>
          </cell>
          <cell r="F609" t="str">
            <v>CB-02/20/5</v>
          </cell>
          <cell r="G609">
            <v>518392.12</v>
          </cell>
          <cell r="H609">
            <v>2389119.65</v>
          </cell>
          <cell r="I609" t="str">
            <v>Road-MJ04</v>
          </cell>
          <cell r="M609" t="str">
            <v>CP-5 401 234</v>
          </cell>
          <cell r="R609">
            <v>17.52</v>
          </cell>
          <cell r="T609">
            <v>15.549018134336377</v>
          </cell>
          <cell r="V609">
            <v>17.68</v>
          </cell>
          <cell r="AI609">
            <v>0</v>
          </cell>
          <cell r="AJ609">
            <v>0</v>
          </cell>
        </row>
        <row r="610">
          <cell r="AJ610">
            <v>0</v>
          </cell>
        </row>
        <row r="611">
          <cell r="E611">
            <v>276</v>
          </cell>
          <cell r="F611" t="str">
            <v>CB-02/20/5A</v>
          </cell>
          <cell r="G611">
            <v>518376.63</v>
          </cell>
          <cell r="H611">
            <v>2389119.48</v>
          </cell>
          <cell r="I611" t="str">
            <v>Road-MJ04</v>
          </cell>
          <cell r="J611">
            <v>-15.489999999990687</v>
          </cell>
          <cell r="K611">
            <v>-0.16999999992549419</v>
          </cell>
          <cell r="L611">
            <v>15.490932831811199</v>
          </cell>
          <cell r="M611" t="str">
            <v>CP-5 401 234</v>
          </cell>
          <cell r="N611">
            <v>0</v>
          </cell>
          <cell r="O611">
            <v>15.490932831811199</v>
          </cell>
          <cell r="P611">
            <v>15.490932831811199</v>
          </cell>
          <cell r="Q611">
            <v>0</v>
          </cell>
          <cell r="R611">
            <v>17.52</v>
          </cell>
          <cell r="T611">
            <v>15.58</v>
          </cell>
          <cell r="V611">
            <v>17.68</v>
          </cell>
          <cell r="X611">
            <v>300</v>
          </cell>
          <cell r="Y611">
            <v>15.549018134336377</v>
          </cell>
          <cell r="Z611">
            <v>15.58</v>
          </cell>
          <cell r="AA611">
            <v>17.68</v>
          </cell>
          <cell r="AB611">
            <v>17.68</v>
          </cell>
          <cell r="AD611" t="str">
            <v>Single</v>
          </cell>
          <cell r="AI611" t="str">
            <v>S</v>
          </cell>
          <cell r="AJ611" t="str">
            <v>L</v>
          </cell>
        </row>
        <row r="612">
          <cell r="AJ612">
            <v>0</v>
          </cell>
        </row>
        <row r="613">
          <cell r="N613">
            <v>15.490932831811199</v>
          </cell>
          <cell r="AJ613">
            <v>0</v>
          </cell>
        </row>
        <row r="614">
          <cell r="E614">
            <v>277</v>
          </cell>
          <cell r="F614" t="str">
            <v>CB-02/20/6</v>
          </cell>
          <cell r="G614">
            <v>518393.27</v>
          </cell>
          <cell r="H614">
            <v>2389084.67</v>
          </cell>
          <cell r="I614" t="str">
            <v>Road-MJ04</v>
          </cell>
          <cell r="M614" t="str">
            <v>CP-5 401 234</v>
          </cell>
          <cell r="R614">
            <v>17.7</v>
          </cell>
          <cell r="T614">
            <v>15.658727743925338</v>
          </cell>
          <cell r="V614">
            <v>18.059999999999999</v>
          </cell>
          <cell r="AI614">
            <v>0</v>
          </cell>
          <cell r="AJ614">
            <v>0</v>
          </cell>
        </row>
        <row r="615">
          <cell r="AJ615">
            <v>0</v>
          </cell>
        </row>
        <row r="616">
          <cell r="E616">
            <v>278</v>
          </cell>
          <cell r="F616" t="str">
            <v>CB-02/20/6A</v>
          </cell>
          <cell r="G616">
            <v>518377.65</v>
          </cell>
          <cell r="H616">
            <v>2389083.96</v>
          </cell>
          <cell r="I616" t="str">
            <v>Road-MJ04</v>
          </cell>
          <cell r="J616">
            <v>-15.619999999995343</v>
          </cell>
          <cell r="K616">
            <v>-0.7099999999627471</v>
          </cell>
          <cell r="L616">
            <v>15.636128037330778</v>
          </cell>
          <cell r="M616" t="str">
            <v>CP-5 401 234</v>
          </cell>
          <cell r="N616">
            <v>0</v>
          </cell>
          <cell r="O616">
            <v>15.636128037330778</v>
          </cell>
          <cell r="P616">
            <v>15.636128037330778</v>
          </cell>
          <cell r="Q616">
            <v>0</v>
          </cell>
          <cell r="R616">
            <v>17.7</v>
          </cell>
          <cell r="T616">
            <v>15.69</v>
          </cell>
          <cell r="V616">
            <v>18.059999999999999</v>
          </cell>
          <cell r="X616">
            <v>300</v>
          </cell>
          <cell r="Y616">
            <v>15.658727743925338</v>
          </cell>
          <cell r="Z616">
            <v>15.69</v>
          </cell>
          <cell r="AA616">
            <v>18.059999999999999</v>
          </cell>
          <cell r="AB616">
            <v>18.059999999999999</v>
          </cell>
          <cell r="AD616" t="str">
            <v>Single</v>
          </cell>
          <cell r="AI616" t="str">
            <v>S</v>
          </cell>
          <cell r="AJ616" t="str">
            <v>L</v>
          </cell>
        </row>
        <row r="617">
          <cell r="AJ617">
            <v>0</v>
          </cell>
        </row>
        <row r="618">
          <cell r="N618">
            <v>15.636128037330778</v>
          </cell>
          <cell r="AJ618">
            <v>0</v>
          </cell>
        </row>
        <row r="619">
          <cell r="E619">
            <v>279</v>
          </cell>
          <cell r="F619" t="str">
            <v>MH-02/21</v>
          </cell>
          <cell r="G619">
            <v>518412.48</v>
          </cell>
          <cell r="H619">
            <v>2389301.3199999998</v>
          </cell>
          <cell r="I619" t="str">
            <v>Road-MJ02</v>
          </cell>
          <cell r="M619" t="str">
            <v>CP-5 401 206</v>
          </cell>
          <cell r="R619">
            <v>14.94</v>
          </cell>
          <cell r="T619">
            <v>13.428364983885205</v>
          </cell>
          <cell r="V619">
            <v>14.83</v>
          </cell>
          <cell r="AI619">
            <v>0</v>
          </cell>
          <cell r="AJ619">
            <v>0</v>
          </cell>
        </row>
        <row r="620">
          <cell r="AJ620">
            <v>0</v>
          </cell>
        </row>
        <row r="621">
          <cell r="E621">
            <v>280</v>
          </cell>
          <cell r="F621" t="str">
            <v>CB-02/21/1</v>
          </cell>
          <cell r="G621">
            <v>518408.83</v>
          </cell>
          <cell r="H621">
            <v>2389296.79</v>
          </cell>
          <cell r="I621" t="str">
            <v>Road-MJ02</v>
          </cell>
          <cell r="J621">
            <v>-3.6499999999650754</v>
          </cell>
          <cell r="K621">
            <v>-4.529999999795109</v>
          </cell>
          <cell r="L621">
            <v>5.8175080573978359</v>
          </cell>
          <cell r="M621" t="str">
            <v>CP-5 401 206</v>
          </cell>
          <cell r="N621">
            <v>0</v>
          </cell>
          <cell r="O621">
            <v>5.8175080573978359</v>
          </cell>
          <cell r="P621">
            <v>5.8175080573978359</v>
          </cell>
          <cell r="Q621">
            <v>0</v>
          </cell>
          <cell r="R621">
            <v>14.94</v>
          </cell>
          <cell r="T621">
            <v>13.44</v>
          </cell>
          <cell r="V621">
            <v>14.87</v>
          </cell>
          <cell r="X621">
            <v>300</v>
          </cell>
          <cell r="Y621">
            <v>13.428364983885205</v>
          </cell>
          <cell r="Z621">
            <v>13.44</v>
          </cell>
          <cell r="AA621">
            <v>14.83</v>
          </cell>
          <cell r="AB621">
            <v>14.87</v>
          </cell>
          <cell r="AD621" t="str">
            <v>Single</v>
          </cell>
          <cell r="AI621" t="str">
            <v>S</v>
          </cell>
          <cell r="AJ621" t="str">
            <v>L</v>
          </cell>
        </row>
        <row r="622">
          <cell r="AJ622">
            <v>0</v>
          </cell>
        </row>
        <row r="623">
          <cell r="N623">
            <v>5.8175080573978359</v>
          </cell>
          <cell r="AJ623">
            <v>0</v>
          </cell>
        </row>
        <row r="624">
          <cell r="E624">
            <v>281</v>
          </cell>
          <cell r="F624" t="str">
            <v>MH-02/21</v>
          </cell>
          <cell r="G624">
            <v>518412.48</v>
          </cell>
          <cell r="H624">
            <v>2389301.3199999998</v>
          </cell>
          <cell r="I624" t="str">
            <v>Road-MJ02</v>
          </cell>
          <cell r="M624" t="str">
            <v>CP-5 401 206</v>
          </cell>
          <cell r="R624">
            <v>14.94</v>
          </cell>
          <cell r="T624">
            <v>13.26799000792581</v>
          </cell>
          <cell r="V624">
            <v>14.83</v>
          </cell>
          <cell r="AI624">
            <v>0</v>
          </cell>
          <cell r="AJ624">
            <v>0</v>
          </cell>
        </row>
        <row r="625">
          <cell r="AJ625">
            <v>0</v>
          </cell>
        </row>
        <row r="626">
          <cell r="E626">
            <v>282</v>
          </cell>
          <cell r="F626" t="str">
            <v>CB-02/21/1/1</v>
          </cell>
          <cell r="G626">
            <v>518452.89</v>
          </cell>
          <cell r="H626">
            <v>2389308.2799999998</v>
          </cell>
          <cell r="I626" t="str">
            <v>Road-MJ02</v>
          </cell>
          <cell r="J626">
            <v>40.410000000032596</v>
          </cell>
          <cell r="K626">
            <v>6.9599999999627471</v>
          </cell>
          <cell r="L626">
            <v>41.004996037094259</v>
          </cell>
          <cell r="M626" t="str">
            <v>CP-5 401 206</v>
          </cell>
          <cell r="N626">
            <v>0</v>
          </cell>
          <cell r="O626">
            <v>41.004996037094259</v>
          </cell>
          <cell r="P626">
            <v>41.004996037094259</v>
          </cell>
          <cell r="Q626">
            <v>0</v>
          </cell>
          <cell r="R626">
            <v>14.85</v>
          </cell>
          <cell r="T626">
            <v>13.35</v>
          </cell>
          <cell r="V626">
            <v>14.84</v>
          </cell>
          <cell r="X626">
            <v>300</v>
          </cell>
          <cell r="Y626">
            <v>13.26799000792581</v>
          </cell>
          <cell r="Z626">
            <v>13.35</v>
          </cell>
          <cell r="AA626">
            <v>14.83</v>
          </cell>
          <cell r="AB626">
            <v>14.84</v>
          </cell>
          <cell r="AD626" t="str">
            <v>Single</v>
          </cell>
          <cell r="AI626" t="str">
            <v>S</v>
          </cell>
          <cell r="AJ626" t="str">
            <v>L</v>
          </cell>
        </row>
        <row r="627">
          <cell r="AJ627">
            <v>0</v>
          </cell>
        </row>
        <row r="628">
          <cell r="N628">
            <v>41.004996037094259</v>
          </cell>
          <cell r="AJ628">
            <v>0</v>
          </cell>
        </row>
        <row r="629">
          <cell r="E629">
            <v>283</v>
          </cell>
          <cell r="F629" t="str">
            <v>MH-02/21</v>
          </cell>
          <cell r="G629">
            <v>518412.48</v>
          </cell>
          <cell r="H629">
            <v>2389301.3199999998</v>
          </cell>
          <cell r="I629" t="str">
            <v>Road-MJ02</v>
          </cell>
          <cell r="M629" t="str">
            <v>CP-5 401 206</v>
          </cell>
          <cell r="R629">
            <v>14.94</v>
          </cell>
          <cell r="T629">
            <v>13.050893162315404</v>
          </cell>
          <cell r="V629">
            <v>14.83</v>
          </cell>
          <cell r="AI629">
            <v>0</v>
          </cell>
          <cell r="AJ629">
            <v>0</v>
          </cell>
        </row>
        <row r="630">
          <cell r="AJ630">
            <v>0</v>
          </cell>
        </row>
        <row r="631">
          <cell r="E631">
            <v>284</v>
          </cell>
          <cell r="F631" t="str">
            <v>CB-02/21/2</v>
          </cell>
          <cell r="G631">
            <v>518411.02</v>
          </cell>
          <cell r="H631">
            <v>2389315.7999999998</v>
          </cell>
          <cell r="I631" t="str">
            <v>Road-MJ02</v>
          </cell>
          <cell r="J631">
            <v>-1.4599999999627471</v>
          </cell>
          <cell r="K631">
            <v>14.479999999981374</v>
          </cell>
          <cell r="L631">
            <v>14.553418842297908</v>
          </cell>
          <cell r="M631" t="str">
            <v>CP-5 401 206</v>
          </cell>
          <cell r="N631">
            <v>0</v>
          </cell>
          <cell r="O631">
            <v>14.553418842297908</v>
          </cell>
          <cell r="P631">
            <v>14.553418842297908</v>
          </cell>
          <cell r="Q631">
            <v>0</v>
          </cell>
          <cell r="R631">
            <v>14.93</v>
          </cell>
          <cell r="T631">
            <v>13.08</v>
          </cell>
          <cell r="V631">
            <v>14.8</v>
          </cell>
          <cell r="X631">
            <v>300</v>
          </cell>
          <cell r="Y631">
            <v>13.050893162315404</v>
          </cell>
          <cell r="Z631">
            <v>13.08</v>
          </cell>
          <cell r="AA631">
            <v>14.83</v>
          </cell>
          <cell r="AB631">
            <v>14.8</v>
          </cell>
          <cell r="AD631" t="str">
            <v>Single</v>
          </cell>
          <cell r="AI631" t="str">
            <v>S</v>
          </cell>
          <cell r="AJ631">
            <v>0</v>
          </cell>
        </row>
        <row r="632">
          <cell r="AJ632">
            <v>0</v>
          </cell>
        </row>
        <row r="633">
          <cell r="E633">
            <v>285</v>
          </cell>
          <cell r="F633" t="str">
            <v>CB-02/21/3</v>
          </cell>
          <cell r="G633">
            <v>518450.21600000001</v>
          </cell>
          <cell r="H633">
            <v>2389323.7570000002</v>
          </cell>
          <cell r="I633" t="str">
            <v>Road-MJ02</v>
          </cell>
          <cell r="J633">
            <v>39.195999999996275</v>
          </cell>
          <cell r="K633">
            <v>7.9570000004023314</v>
          </cell>
          <cell r="L633">
            <v>39.995503059795496</v>
          </cell>
          <cell r="M633" t="str">
            <v>CP-5 401 206</v>
          </cell>
          <cell r="N633">
            <v>14.553418842297908</v>
          </cell>
          <cell r="O633">
            <v>54.548921902093404</v>
          </cell>
          <cell r="P633">
            <v>39.995503059795496</v>
          </cell>
          <cell r="Q633">
            <v>0</v>
          </cell>
          <cell r="R633">
            <v>14.83</v>
          </cell>
          <cell r="T633">
            <v>13.08</v>
          </cell>
          <cell r="V633">
            <v>14.85</v>
          </cell>
          <cell r="X633">
            <v>300</v>
          </cell>
          <cell r="Y633">
            <v>13.08</v>
          </cell>
          <cell r="Z633">
            <v>13.08</v>
          </cell>
          <cell r="AA633">
            <v>14.8</v>
          </cell>
          <cell r="AB633">
            <v>14.85</v>
          </cell>
          <cell r="AD633" t="str">
            <v>Single</v>
          </cell>
          <cell r="AI633">
            <v>0</v>
          </cell>
          <cell r="AJ633">
            <v>0</v>
          </cell>
        </row>
        <row r="634">
          <cell r="AJ634">
            <v>0</v>
          </cell>
        </row>
        <row r="635">
          <cell r="E635">
            <v>286</v>
          </cell>
          <cell r="F635" t="str">
            <v>CB-02/21/4</v>
          </cell>
          <cell r="G635">
            <v>518491.44500000001</v>
          </cell>
          <cell r="H635">
            <v>2389331.6379999998</v>
          </cell>
          <cell r="I635" t="str">
            <v>Road-MJ02</v>
          </cell>
          <cell r="J635">
            <v>41.228999999992084</v>
          </cell>
          <cell r="K635">
            <v>7.8809999995864928</v>
          </cell>
          <cell r="L635">
            <v>41.975476197332526</v>
          </cell>
          <cell r="M635" t="str">
            <v>CP-5 401 206</v>
          </cell>
          <cell r="N635">
            <v>54.548921902093404</v>
          </cell>
          <cell r="O635">
            <v>96.524398099425923</v>
          </cell>
          <cell r="P635">
            <v>41.975476197332519</v>
          </cell>
          <cell r="Q635">
            <v>0</v>
          </cell>
          <cell r="R635">
            <v>14.71</v>
          </cell>
          <cell r="T635">
            <v>13.21</v>
          </cell>
          <cell r="V635">
            <v>14.77</v>
          </cell>
          <cell r="X635">
            <v>300</v>
          </cell>
          <cell r="Y635">
            <v>13.08</v>
          </cell>
          <cell r="Z635">
            <v>13.21</v>
          </cell>
          <cell r="AA635">
            <v>14.85</v>
          </cell>
          <cell r="AB635">
            <v>14.77</v>
          </cell>
          <cell r="AD635" t="str">
            <v>Single</v>
          </cell>
          <cell r="AI635">
            <v>0</v>
          </cell>
          <cell r="AJ635" t="str">
            <v>L</v>
          </cell>
        </row>
        <row r="636">
          <cell r="AJ636">
            <v>0</v>
          </cell>
        </row>
        <row r="637">
          <cell r="N637">
            <v>96.524398099425923</v>
          </cell>
          <cell r="AJ637">
            <v>0</v>
          </cell>
        </row>
        <row r="638">
          <cell r="E638">
            <v>287</v>
          </cell>
          <cell r="F638" t="str">
            <v>MH-02/22</v>
          </cell>
          <cell r="G638">
            <v>518478.88</v>
          </cell>
          <cell r="H638">
            <v>2389314.8199999998</v>
          </cell>
          <cell r="I638" t="str">
            <v>Road-MJ02</v>
          </cell>
          <cell r="M638" t="str">
            <v>CP-5 401 206</v>
          </cell>
          <cell r="R638">
            <v>14.74</v>
          </cell>
          <cell r="T638">
            <v>13.203253681001497</v>
          </cell>
          <cell r="V638">
            <v>14.8</v>
          </cell>
          <cell r="AI638">
            <v>0</v>
          </cell>
          <cell r="AJ638">
            <v>0</v>
          </cell>
        </row>
        <row r="639">
          <cell r="AJ639">
            <v>0</v>
          </cell>
        </row>
        <row r="640">
          <cell r="E640">
            <v>288</v>
          </cell>
          <cell r="F640" t="str">
            <v>CB-02/22/1</v>
          </cell>
          <cell r="G640">
            <v>518487.25</v>
          </cell>
          <cell r="H640">
            <v>2389315.0499999998</v>
          </cell>
          <cell r="I640" t="str">
            <v>Road-MJ02</v>
          </cell>
          <cell r="J640">
            <v>8.3699999999953434</v>
          </cell>
          <cell r="K640">
            <v>0.22999999998137355</v>
          </cell>
          <cell r="L640">
            <v>8.3731594992519689</v>
          </cell>
          <cell r="M640" t="str">
            <v>CP-5 401 206</v>
          </cell>
          <cell r="N640">
            <v>0</v>
          </cell>
          <cell r="O640">
            <v>8.3731594992519689</v>
          </cell>
          <cell r="P640">
            <v>8.3731594992519689</v>
          </cell>
          <cell r="Q640">
            <v>0</v>
          </cell>
          <cell r="R640">
            <v>14.72</v>
          </cell>
          <cell r="T640">
            <v>13.22</v>
          </cell>
          <cell r="V640">
            <v>14.78</v>
          </cell>
          <cell r="X640">
            <v>300</v>
          </cell>
          <cell r="Y640">
            <v>13.203253681001497</v>
          </cell>
          <cell r="Z640">
            <v>13.22</v>
          </cell>
          <cell r="AA640">
            <v>14.8</v>
          </cell>
          <cell r="AB640">
            <v>14.78</v>
          </cell>
          <cell r="AD640" t="str">
            <v>Single</v>
          </cell>
          <cell r="AI640" t="str">
            <v>S</v>
          </cell>
          <cell r="AJ640" t="str">
            <v>L</v>
          </cell>
        </row>
        <row r="641">
          <cell r="AJ641">
            <v>0</v>
          </cell>
        </row>
        <row r="642">
          <cell r="N642">
            <v>8.3731594992519689</v>
          </cell>
          <cell r="AJ642">
            <v>0</v>
          </cell>
        </row>
        <row r="643">
          <cell r="E643">
            <v>289</v>
          </cell>
          <cell r="F643" t="str">
            <v>MH-02/23</v>
          </cell>
          <cell r="G643">
            <v>518520.89</v>
          </cell>
          <cell r="H643">
            <v>2389320.7000000002</v>
          </cell>
          <cell r="I643" t="str">
            <v>Road-MJ02</v>
          </cell>
          <cell r="M643" t="str">
            <v>CP-5 401 206</v>
          </cell>
          <cell r="R643">
            <v>14.61</v>
          </cell>
          <cell r="T643">
            <v>13.048771500196692</v>
          </cell>
          <cell r="V643">
            <v>14.69</v>
          </cell>
          <cell r="AI643">
            <v>0</v>
          </cell>
          <cell r="AJ643">
            <v>0</v>
          </cell>
        </row>
        <row r="644">
          <cell r="AJ644">
            <v>0</v>
          </cell>
        </row>
        <row r="645">
          <cell r="E645">
            <v>290</v>
          </cell>
          <cell r="F645" t="str">
            <v>CB-02/23/1</v>
          </cell>
          <cell r="G645">
            <v>518526.21</v>
          </cell>
          <cell r="H645">
            <v>2389335.38</v>
          </cell>
          <cell r="I645" t="str">
            <v>Road-MJ02</v>
          </cell>
          <cell r="J645">
            <v>5.3200000000069849</v>
          </cell>
          <cell r="K645">
            <v>14.679999999701977</v>
          </cell>
          <cell r="L645">
            <v>15.614249901654718</v>
          </cell>
          <cell r="M645" t="str">
            <v>CP-5 401 207</v>
          </cell>
          <cell r="N645">
            <v>0</v>
          </cell>
          <cell r="O645">
            <v>15.614249901654718</v>
          </cell>
          <cell r="P645">
            <v>15.614249901654718</v>
          </cell>
          <cell r="Q645">
            <v>0</v>
          </cell>
          <cell r="R645">
            <v>14.61</v>
          </cell>
          <cell r="T645">
            <v>13.08</v>
          </cell>
          <cell r="V645">
            <v>14.65</v>
          </cell>
          <cell r="X645">
            <v>300</v>
          </cell>
          <cell r="Y645">
            <v>13.048771500196692</v>
          </cell>
          <cell r="Z645">
            <v>13.08</v>
          </cell>
          <cell r="AA645">
            <v>14.69</v>
          </cell>
          <cell r="AB645">
            <v>14.65</v>
          </cell>
          <cell r="AD645" t="str">
            <v>Single</v>
          </cell>
          <cell r="AI645" t="str">
            <v>S</v>
          </cell>
          <cell r="AJ645">
            <v>0</v>
          </cell>
        </row>
        <row r="646">
          <cell r="AJ646">
            <v>0</v>
          </cell>
        </row>
        <row r="647">
          <cell r="E647">
            <v>291</v>
          </cell>
          <cell r="F647" t="str">
            <v>CB-02/23/2</v>
          </cell>
          <cell r="G647">
            <v>518542.04</v>
          </cell>
          <cell r="H647">
            <v>2389336.3199999998</v>
          </cell>
          <cell r="I647" t="str">
            <v>Road-MJ02</v>
          </cell>
          <cell r="J647">
            <v>15.82999999995809</v>
          </cell>
          <cell r="K647">
            <v>0.93999999994412065</v>
          </cell>
          <cell r="L647">
            <v>15.857884474247127</v>
          </cell>
          <cell r="M647" t="str">
            <v>CP-5 401 207</v>
          </cell>
          <cell r="N647">
            <v>15.614249901654718</v>
          </cell>
          <cell r="O647">
            <v>31.472134375901845</v>
          </cell>
          <cell r="P647">
            <v>15.857884474247127</v>
          </cell>
          <cell r="Q647">
            <v>0</v>
          </cell>
          <cell r="R647">
            <v>14.64</v>
          </cell>
          <cell r="T647">
            <v>13.13</v>
          </cell>
          <cell r="V647">
            <v>14.7</v>
          </cell>
          <cell r="X647">
            <v>300</v>
          </cell>
          <cell r="Y647">
            <v>13.08</v>
          </cell>
          <cell r="Z647">
            <v>13.13</v>
          </cell>
          <cell r="AA647">
            <v>14.65</v>
          </cell>
          <cell r="AB647">
            <v>14.7</v>
          </cell>
          <cell r="AD647" t="str">
            <v>Single</v>
          </cell>
          <cell r="AI647">
            <v>0</v>
          </cell>
          <cell r="AJ647">
            <v>0</v>
          </cell>
        </row>
        <row r="648">
          <cell r="AJ648">
            <v>0</v>
          </cell>
        </row>
        <row r="649">
          <cell r="E649">
            <v>292</v>
          </cell>
          <cell r="F649" t="str">
            <v>CB-02/23/3</v>
          </cell>
          <cell r="G649">
            <v>518561.12</v>
          </cell>
          <cell r="H649">
            <v>2389336.8199999998</v>
          </cell>
          <cell r="I649" t="str">
            <v>Road-MJ02</v>
          </cell>
          <cell r="J649">
            <v>19.080000000016298</v>
          </cell>
          <cell r="K649">
            <v>0.5</v>
          </cell>
          <cell r="L649">
            <v>19.086550238338564</v>
          </cell>
          <cell r="M649" t="str">
            <v>CP-5 401 207</v>
          </cell>
          <cell r="N649">
            <v>31.472134375901845</v>
          </cell>
          <cell r="O649">
            <v>50.558684614240406</v>
          </cell>
          <cell r="P649">
            <v>19.08655023833856</v>
          </cell>
          <cell r="Q649">
            <v>0</v>
          </cell>
          <cell r="R649">
            <v>14.7</v>
          </cell>
          <cell r="T649">
            <v>13.19</v>
          </cell>
          <cell r="V649">
            <v>14.77</v>
          </cell>
          <cell r="X649">
            <v>300</v>
          </cell>
          <cell r="Y649">
            <v>13.13</v>
          </cell>
          <cell r="Z649">
            <v>13.19</v>
          </cell>
          <cell r="AA649">
            <v>14.7</v>
          </cell>
          <cell r="AB649">
            <v>14.77</v>
          </cell>
          <cell r="AD649" t="str">
            <v>Double</v>
          </cell>
          <cell r="AI649">
            <v>0</v>
          </cell>
          <cell r="AJ649">
            <v>0</v>
          </cell>
        </row>
        <row r="650">
          <cell r="AJ650">
            <v>0</v>
          </cell>
        </row>
        <row r="651">
          <cell r="E651">
            <v>293</v>
          </cell>
          <cell r="F651" t="str">
            <v>CB-02/23/4</v>
          </cell>
          <cell r="G651">
            <v>518590.26</v>
          </cell>
          <cell r="H651">
            <v>2389337.38</v>
          </cell>
          <cell r="I651" t="str">
            <v>Road-MJ02</v>
          </cell>
          <cell r="J651">
            <v>29.14000000001397</v>
          </cell>
          <cell r="K651">
            <v>0.56000000005587935</v>
          </cell>
          <cell r="L651">
            <v>29.145380422991167</v>
          </cell>
          <cell r="M651" t="str">
            <v>CP-5 401 207</v>
          </cell>
          <cell r="N651">
            <v>50.558684614240406</v>
          </cell>
          <cell r="O651">
            <v>79.704065037231572</v>
          </cell>
          <cell r="P651">
            <v>29.145380422991167</v>
          </cell>
          <cell r="Q651">
            <v>0</v>
          </cell>
          <cell r="R651">
            <v>14.78</v>
          </cell>
          <cell r="T651">
            <v>13.28</v>
          </cell>
          <cell r="V651">
            <v>14.8</v>
          </cell>
          <cell r="X651">
            <v>300</v>
          </cell>
          <cell r="Y651">
            <v>13.19</v>
          </cell>
          <cell r="Z651">
            <v>13.28</v>
          </cell>
          <cell r="AA651">
            <v>14.77</v>
          </cell>
          <cell r="AB651">
            <v>14.8</v>
          </cell>
          <cell r="AD651" t="str">
            <v>Single</v>
          </cell>
          <cell r="AI651">
            <v>0</v>
          </cell>
          <cell r="AJ651" t="str">
            <v>L</v>
          </cell>
        </row>
        <row r="652">
          <cell r="AJ652">
            <v>0</v>
          </cell>
        </row>
        <row r="653">
          <cell r="N653">
            <v>79.704065037231572</v>
          </cell>
          <cell r="AJ653">
            <v>0</v>
          </cell>
        </row>
        <row r="654">
          <cell r="E654">
            <v>294</v>
          </cell>
          <cell r="F654" t="str">
            <v>MH-02/23</v>
          </cell>
          <cell r="G654">
            <v>518520.89</v>
          </cell>
          <cell r="H654">
            <v>2389320.7000000002</v>
          </cell>
          <cell r="I654" t="str">
            <v>Road-MJ02</v>
          </cell>
          <cell r="M654" t="str">
            <v>CP-5 401 206</v>
          </cell>
          <cell r="R654">
            <v>14.61</v>
          </cell>
          <cell r="T654">
            <v>13.103381005212274</v>
          </cell>
          <cell r="V654">
            <v>14.69</v>
          </cell>
          <cell r="AI654">
            <v>0</v>
          </cell>
          <cell r="AJ654">
            <v>0</v>
          </cell>
        </row>
        <row r="655">
          <cell r="AJ655">
            <v>0</v>
          </cell>
        </row>
        <row r="656">
          <cell r="E656">
            <v>295</v>
          </cell>
          <cell r="F656" t="str">
            <v>CB-02/23/5</v>
          </cell>
          <cell r="G656">
            <v>518524.05200000003</v>
          </cell>
          <cell r="H656">
            <v>2389319.7230000002</v>
          </cell>
          <cell r="I656" t="str">
            <v>Road-MJ02</v>
          </cell>
          <cell r="J656">
            <v>3.1620000000111759</v>
          </cell>
          <cell r="K656">
            <v>-0.97699999995529652</v>
          </cell>
          <cell r="L656">
            <v>3.3094973938625976</v>
          </cell>
          <cell r="M656" t="str">
            <v>CP-5 401 207</v>
          </cell>
          <cell r="N656">
            <v>0</v>
          </cell>
          <cell r="O656">
            <v>3.3094973938625976</v>
          </cell>
          <cell r="P656">
            <v>3.3094973938625976</v>
          </cell>
          <cell r="Q656">
            <v>0</v>
          </cell>
          <cell r="R656">
            <v>14.61</v>
          </cell>
          <cell r="T656">
            <v>13.11</v>
          </cell>
          <cell r="V656">
            <v>14.67</v>
          </cell>
          <cell r="X656">
            <v>300</v>
          </cell>
          <cell r="Y656">
            <v>13.103381005212274</v>
          </cell>
          <cell r="Z656">
            <v>13.11</v>
          </cell>
          <cell r="AA656">
            <v>14.69</v>
          </cell>
          <cell r="AB656">
            <v>14.67</v>
          </cell>
          <cell r="AD656" t="str">
            <v>Single</v>
          </cell>
          <cell r="AI656" t="str">
            <v>S</v>
          </cell>
          <cell r="AJ656">
            <v>0</v>
          </cell>
        </row>
        <row r="657">
          <cell r="AJ657">
            <v>0</v>
          </cell>
        </row>
        <row r="658">
          <cell r="E658">
            <v>296</v>
          </cell>
          <cell r="F658" t="str">
            <v>CB-02/23/6</v>
          </cell>
          <cell r="G658">
            <v>518542.33</v>
          </cell>
          <cell r="H658">
            <v>2389320.89</v>
          </cell>
          <cell r="I658" t="str">
            <v>Road-MJ02</v>
          </cell>
          <cell r="J658">
            <v>18.277999999991152</v>
          </cell>
          <cell r="K658">
            <v>1.1669999998994172</v>
          </cell>
          <cell r="L658">
            <v>18.315216979316457</v>
          </cell>
          <cell r="M658" t="str">
            <v>CP-5 401 207</v>
          </cell>
          <cell r="N658">
            <v>3.3094973938625976</v>
          </cell>
          <cell r="O658">
            <v>21.624714373179053</v>
          </cell>
          <cell r="P658">
            <v>18.315216979316457</v>
          </cell>
          <cell r="Q658">
            <v>0</v>
          </cell>
          <cell r="R658">
            <v>14.63</v>
          </cell>
          <cell r="T658">
            <v>13.13</v>
          </cell>
          <cell r="V658">
            <v>14.69</v>
          </cell>
          <cell r="X658">
            <v>300</v>
          </cell>
          <cell r="Y658">
            <v>13.11</v>
          </cell>
          <cell r="Z658">
            <v>13.13</v>
          </cell>
          <cell r="AA658">
            <v>14.67</v>
          </cell>
          <cell r="AB658">
            <v>14.69</v>
          </cell>
          <cell r="AD658" t="str">
            <v>Single</v>
          </cell>
          <cell r="AI658">
            <v>0</v>
          </cell>
          <cell r="AJ658" t="str">
            <v>L</v>
          </cell>
        </row>
        <row r="659">
          <cell r="AJ659">
            <v>0</v>
          </cell>
        </row>
        <row r="660">
          <cell r="N660">
            <v>21.624714373179053</v>
          </cell>
          <cell r="AJ660">
            <v>0</v>
          </cell>
        </row>
        <row r="661">
          <cell r="E661">
            <v>297</v>
          </cell>
          <cell r="F661" t="str">
            <v>MH-02/24</v>
          </cell>
          <cell r="G661">
            <v>518560.16499999998</v>
          </cell>
          <cell r="H661">
            <v>2389322.6</v>
          </cell>
          <cell r="I661" t="str">
            <v>Road-MJ02</v>
          </cell>
          <cell r="M661" t="str">
            <v>CP-5 401 207</v>
          </cell>
          <cell r="R661">
            <v>14.59</v>
          </cell>
          <cell r="T661">
            <v>13.200005078144672</v>
          </cell>
          <cell r="V661">
            <v>14.76</v>
          </cell>
          <cell r="AI661">
            <v>0</v>
          </cell>
          <cell r="AJ661">
            <v>0</v>
          </cell>
        </row>
        <row r="662">
          <cell r="AJ662">
            <v>0</v>
          </cell>
        </row>
        <row r="663">
          <cell r="E663">
            <v>298</v>
          </cell>
          <cell r="F663" t="str">
            <v>CB-02/24/1</v>
          </cell>
          <cell r="G663">
            <v>518570.04</v>
          </cell>
          <cell r="H663">
            <v>2389321.04</v>
          </cell>
          <cell r="I663" t="str">
            <v>Road-MJ02</v>
          </cell>
          <cell r="J663">
            <v>9.875</v>
          </cell>
          <cell r="K663">
            <v>-1.5600000000558794</v>
          </cell>
          <cell r="L663">
            <v>9.9974609276643012</v>
          </cell>
          <cell r="M663" t="str">
            <v>CP-5 401 207</v>
          </cell>
          <cell r="N663">
            <v>0</v>
          </cell>
          <cell r="O663">
            <v>9.9974609276643012</v>
          </cell>
          <cell r="P663">
            <v>9.9974609276643012</v>
          </cell>
          <cell r="Q663">
            <v>0</v>
          </cell>
          <cell r="R663">
            <v>14.72</v>
          </cell>
          <cell r="T663">
            <v>13.22</v>
          </cell>
          <cell r="V663">
            <v>14.8</v>
          </cell>
          <cell r="X663">
            <v>300</v>
          </cell>
          <cell r="Y663">
            <v>13.200005078144672</v>
          </cell>
          <cell r="Z663">
            <v>13.22</v>
          </cell>
          <cell r="AA663">
            <v>14.76</v>
          </cell>
          <cell r="AB663">
            <v>14.8</v>
          </cell>
          <cell r="AD663" t="str">
            <v>Double</v>
          </cell>
          <cell r="AI663" t="str">
            <v>S</v>
          </cell>
          <cell r="AJ663">
            <v>0</v>
          </cell>
        </row>
        <row r="664">
          <cell r="AJ664">
            <v>0</v>
          </cell>
        </row>
        <row r="665">
          <cell r="E665">
            <v>299</v>
          </cell>
          <cell r="F665" t="str">
            <v>CB-02/24/2</v>
          </cell>
          <cell r="G665">
            <v>518585.04</v>
          </cell>
          <cell r="H665">
            <v>2389321.3199999998</v>
          </cell>
          <cell r="I665" t="str">
            <v>Road-MJ02</v>
          </cell>
          <cell r="J665">
            <v>15</v>
          </cell>
          <cell r="K665">
            <v>0.27999999979510903</v>
          </cell>
          <cell r="L665">
            <v>15.002613105718792</v>
          </cell>
          <cell r="M665" t="str">
            <v>CP-5 401 207</v>
          </cell>
          <cell r="N665">
            <v>9.9974609276643012</v>
          </cell>
          <cell r="O665">
            <v>25.000074033383093</v>
          </cell>
          <cell r="P665">
            <v>15.002613105718792</v>
          </cell>
          <cell r="Q665">
            <v>0</v>
          </cell>
          <cell r="R665">
            <v>14.83</v>
          </cell>
          <cell r="T665">
            <v>13.33</v>
          </cell>
          <cell r="V665">
            <v>14.88</v>
          </cell>
          <cell r="X665">
            <v>300</v>
          </cell>
          <cell r="Y665">
            <v>13.22</v>
          </cell>
          <cell r="Z665">
            <v>13.33</v>
          </cell>
          <cell r="AA665">
            <v>14.8</v>
          </cell>
          <cell r="AB665">
            <v>14.88</v>
          </cell>
          <cell r="AD665" t="str">
            <v>Single</v>
          </cell>
          <cell r="AI665">
            <v>0</v>
          </cell>
          <cell r="AJ665" t="str">
            <v>L</v>
          </cell>
        </row>
        <row r="666">
          <cell r="AJ666">
            <v>0</v>
          </cell>
        </row>
        <row r="667">
          <cell r="N667">
            <v>25.000074033383093</v>
          </cell>
          <cell r="AJ667">
            <v>0</v>
          </cell>
        </row>
        <row r="668">
          <cell r="E668">
            <v>300</v>
          </cell>
          <cell r="F668" t="str">
            <v>MH-02/25</v>
          </cell>
          <cell r="G668">
            <v>518619.92</v>
          </cell>
          <cell r="H668">
            <v>2389323.7400000002</v>
          </cell>
          <cell r="I668" t="str">
            <v>Road-MJ02</v>
          </cell>
          <cell r="M668" t="str">
            <v>CP-5 401 207</v>
          </cell>
          <cell r="R668">
            <v>15.1</v>
          </cell>
          <cell r="T668">
            <v>13.312848090223502</v>
          </cell>
          <cell r="V668">
            <v>14.9</v>
          </cell>
          <cell r="AI668">
            <v>0</v>
          </cell>
          <cell r="AJ668">
            <v>0</v>
          </cell>
        </row>
        <row r="669">
          <cell r="AJ669">
            <v>0</v>
          </cell>
        </row>
        <row r="670">
          <cell r="E670">
            <v>301</v>
          </cell>
          <cell r="F670" t="str">
            <v>CB-02/25/21</v>
          </cell>
          <cell r="G670">
            <v>518616.73</v>
          </cell>
          <cell r="H670">
            <v>2389305.44</v>
          </cell>
          <cell r="I670" t="str">
            <v>Road-MJ01</v>
          </cell>
          <cell r="J670">
            <v>-3.1900000000023283</v>
          </cell>
          <cell r="K670">
            <v>-18.300000000279397</v>
          </cell>
          <cell r="L670">
            <v>18.575954888248432</v>
          </cell>
          <cell r="M670" t="str">
            <v>CP-5 401 207</v>
          </cell>
          <cell r="N670">
            <v>0</v>
          </cell>
          <cell r="O670">
            <v>18.575954888248432</v>
          </cell>
          <cell r="P670">
            <v>18.575954888248432</v>
          </cell>
          <cell r="Q670">
            <v>0</v>
          </cell>
          <cell r="R670">
            <v>14.78</v>
          </cell>
          <cell r="T670">
            <v>13.35</v>
          </cell>
          <cell r="V670">
            <v>15.11</v>
          </cell>
          <cell r="X670">
            <v>300</v>
          </cell>
          <cell r="Y670">
            <v>13.312848090223502</v>
          </cell>
          <cell r="Z670">
            <v>13.35</v>
          </cell>
          <cell r="AA670">
            <v>14.9</v>
          </cell>
          <cell r="AB670">
            <v>15.11</v>
          </cell>
          <cell r="AD670" t="str">
            <v>Double</v>
          </cell>
          <cell r="AI670" t="str">
            <v>S</v>
          </cell>
          <cell r="AJ670">
            <v>0</v>
          </cell>
        </row>
        <row r="671">
          <cell r="AJ671">
            <v>0</v>
          </cell>
        </row>
        <row r="672">
          <cell r="E672">
            <v>302</v>
          </cell>
          <cell r="F672" t="str">
            <v>CB-02/25/22</v>
          </cell>
          <cell r="G672">
            <v>518608.94</v>
          </cell>
          <cell r="H672">
            <v>2389265.4300000002</v>
          </cell>
          <cell r="I672" t="str">
            <v>Road-MJ01</v>
          </cell>
          <cell r="J672">
            <v>-7.7899999999790452</v>
          </cell>
          <cell r="K672">
            <v>-40.009999999776483</v>
          </cell>
          <cell r="L672">
            <v>40.761307633364602</v>
          </cell>
          <cell r="M672" t="str">
            <v>CP-5 401 207</v>
          </cell>
          <cell r="N672">
            <v>18.575954888248432</v>
          </cell>
          <cell r="O672">
            <v>59.337262521613034</v>
          </cell>
          <cell r="P672">
            <v>40.761307633364602</v>
          </cell>
          <cell r="Q672">
            <v>0</v>
          </cell>
          <cell r="R672">
            <v>14.98</v>
          </cell>
          <cell r="T672">
            <v>13.48</v>
          </cell>
          <cell r="V672">
            <v>14.91</v>
          </cell>
          <cell r="X672">
            <v>300</v>
          </cell>
          <cell r="Y672">
            <v>13.35</v>
          </cell>
          <cell r="Z672">
            <v>13.48</v>
          </cell>
          <cell r="AA672">
            <v>15.11</v>
          </cell>
          <cell r="AB672">
            <v>14.91</v>
          </cell>
          <cell r="AD672" t="str">
            <v>Single</v>
          </cell>
          <cell r="AI672">
            <v>0</v>
          </cell>
          <cell r="AJ672">
            <v>0</v>
          </cell>
        </row>
        <row r="673">
          <cell r="AJ673">
            <v>0</v>
          </cell>
        </row>
        <row r="674">
          <cell r="E674">
            <v>303</v>
          </cell>
          <cell r="F674" t="str">
            <v>CB-02/25/23</v>
          </cell>
          <cell r="G674">
            <v>518605.17599999998</v>
          </cell>
          <cell r="H674">
            <v>2389246.08</v>
          </cell>
          <cell r="I674" t="str">
            <v>Road-MJ01</v>
          </cell>
          <cell r="J674">
            <v>-3.76400000002468</v>
          </cell>
          <cell r="K674">
            <v>-19.350000000093132</v>
          </cell>
          <cell r="L674">
            <v>19.712691242034662</v>
          </cell>
          <cell r="M674" t="str">
            <v>CP-5 401 207</v>
          </cell>
          <cell r="N674">
            <v>59.337262521613034</v>
          </cell>
          <cell r="O674">
            <v>79.049953763647693</v>
          </cell>
          <cell r="P674">
            <v>19.712691242034659</v>
          </cell>
          <cell r="Q674">
            <v>0</v>
          </cell>
          <cell r="R674">
            <v>15.19</v>
          </cell>
          <cell r="T674">
            <v>13.69</v>
          </cell>
          <cell r="V674">
            <v>15.06</v>
          </cell>
          <cell r="X674">
            <v>300</v>
          </cell>
          <cell r="Y674">
            <v>13.48</v>
          </cell>
          <cell r="Z674">
            <v>13.69</v>
          </cell>
          <cell r="AA674">
            <v>14.91</v>
          </cell>
          <cell r="AB674">
            <v>15.06</v>
          </cell>
          <cell r="AD674" t="str">
            <v>Single</v>
          </cell>
          <cell r="AI674">
            <v>0</v>
          </cell>
          <cell r="AJ674" t="str">
            <v>L</v>
          </cell>
        </row>
        <row r="675">
          <cell r="AJ675">
            <v>0</v>
          </cell>
        </row>
        <row r="676">
          <cell r="N676">
            <v>79.049953763647693</v>
          </cell>
          <cell r="AJ676">
            <v>0</v>
          </cell>
        </row>
        <row r="677">
          <cell r="E677">
            <v>304</v>
          </cell>
          <cell r="F677" t="str">
            <v>MH-02/25</v>
          </cell>
          <cell r="G677">
            <v>518619.92</v>
          </cell>
          <cell r="H677">
            <v>2389323.7400000002</v>
          </cell>
          <cell r="I677" t="str">
            <v>Road-MJ02</v>
          </cell>
          <cell r="M677" t="str">
            <v>CP-5 401 207</v>
          </cell>
          <cell r="R677">
            <v>15.1</v>
          </cell>
          <cell r="T677">
            <v>13.1</v>
          </cell>
          <cell r="V677">
            <v>14.9</v>
          </cell>
          <cell r="AI677">
            <v>0</v>
          </cell>
          <cell r="AJ677">
            <v>0</v>
          </cell>
        </row>
        <row r="678">
          <cell r="AJ678">
            <v>0</v>
          </cell>
        </row>
        <row r="679">
          <cell r="E679">
            <v>305</v>
          </cell>
          <cell r="F679" t="str">
            <v>CB-02/25/1</v>
          </cell>
          <cell r="G679">
            <v>518626.32</v>
          </cell>
          <cell r="H679">
            <v>2389342.6800000002</v>
          </cell>
          <cell r="I679" t="str">
            <v>Road-MN24</v>
          </cell>
          <cell r="J679">
            <v>6.4000000000232831</v>
          </cell>
          <cell r="K679">
            <v>18.939999999944121</v>
          </cell>
          <cell r="L679">
            <v>19.992088435133066</v>
          </cell>
          <cell r="M679" t="str">
            <v>CP-5 401 237</v>
          </cell>
          <cell r="N679">
            <v>0</v>
          </cell>
          <cell r="O679">
            <v>19.992088435133066</v>
          </cell>
          <cell r="P679">
            <v>19.992088435133066</v>
          </cell>
          <cell r="Q679">
            <v>0</v>
          </cell>
          <cell r="R679">
            <v>14.92</v>
          </cell>
          <cell r="T679">
            <v>13.16</v>
          </cell>
          <cell r="V679">
            <v>14.87</v>
          </cell>
          <cell r="X679">
            <v>300</v>
          </cell>
          <cell r="Y679">
            <v>13.1</v>
          </cell>
          <cell r="Z679">
            <v>13.16</v>
          </cell>
          <cell r="AA679">
            <v>14.9</v>
          </cell>
          <cell r="AB679">
            <v>14.87</v>
          </cell>
          <cell r="AD679" t="str">
            <v>Single</v>
          </cell>
          <cell r="AI679" t="str">
            <v>S</v>
          </cell>
          <cell r="AJ679">
            <v>0</v>
          </cell>
        </row>
        <row r="680">
          <cell r="AJ680">
            <v>0</v>
          </cell>
        </row>
        <row r="681">
          <cell r="E681">
            <v>306</v>
          </cell>
          <cell r="F681" t="str">
            <v>CB-02/25/1A</v>
          </cell>
          <cell r="G681">
            <v>518635.68</v>
          </cell>
          <cell r="H681">
            <v>2389381.58</v>
          </cell>
          <cell r="I681" t="str">
            <v>Road-MN24</v>
          </cell>
          <cell r="J681">
            <v>9.3599999999860302</v>
          </cell>
          <cell r="K681">
            <v>38.899999999906868</v>
          </cell>
          <cell r="L681">
            <v>40.0102436882418</v>
          </cell>
          <cell r="M681" t="str">
            <v>CP-5 401 237</v>
          </cell>
          <cell r="N681">
            <v>19.992088435133066</v>
          </cell>
          <cell r="O681">
            <v>60.00233212337487</v>
          </cell>
          <cell r="P681">
            <v>40.0102436882418</v>
          </cell>
          <cell r="Q681">
            <v>0</v>
          </cell>
          <cell r="R681">
            <v>15.03</v>
          </cell>
          <cell r="T681">
            <v>13.28</v>
          </cell>
          <cell r="V681">
            <v>15.12</v>
          </cell>
          <cell r="X681">
            <v>300</v>
          </cell>
          <cell r="Y681">
            <v>13.16</v>
          </cell>
          <cell r="Z681">
            <v>13.28</v>
          </cell>
          <cell r="AA681">
            <v>14.87</v>
          </cell>
          <cell r="AB681">
            <v>15.12</v>
          </cell>
          <cell r="AD681" t="str">
            <v>Single</v>
          </cell>
          <cell r="AI681">
            <v>0</v>
          </cell>
          <cell r="AJ681">
            <v>0</v>
          </cell>
        </row>
        <row r="682">
          <cell r="AJ682">
            <v>0</v>
          </cell>
        </row>
        <row r="683">
          <cell r="E683">
            <v>307</v>
          </cell>
          <cell r="F683" t="str">
            <v>CB-02/25/1B</v>
          </cell>
          <cell r="G683">
            <v>518640.6</v>
          </cell>
          <cell r="H683">
            <v>2389421.27</v>
          </cell>
          <cell r="I683" t="str">
            <v>Road-MN24</v>
          </cell>
          <cell r="J683">
            <v>4.9199999999837019</v>
          </cell>
          <cell r="K683">
            <v>39.689999999944121</v>
          </cell>
          <cell r="L683">
            <v>39.993780766456723</v>
          </cell>
          <cell r="M683" t="str">
            <v>CP-5 401 237</v>
          </cell>
          <cell r="N683">
            <v>60.00233212337487</v>
          </cell>
          <cell r="O683">
            <v>99.996112889831593</v>
          </cell>
          <cell r="P683">
            <v>39.993780766456723</v>
          </cell>
          <cell r="Q683">
            <v>0</v>
          </cell>
          <cell r="R683">
            <v>14.93</v>
          </cell>
          <cell r="T683">
            <v>13.4</v>
          </cell>
          <cell r="V683">
            <v>15.34</v>
          </cell>
          <cell r="X683">
            <v>300</v>
          </cell>
          <cell r="Y683">
            <v>13.28</v>
          </cell>
          <cell r="Z683">
            <v>13.4</v>
          </cell>
          <cell r="AA683">
            <v>15.12</v>
          </cell>
          <cell r="AB683">
            <v>15.34</v>
          </cell>
          <cell r="AD683" t="str">
            <v>Single</v>
          </cell>
          <cell r="AI683">
            <v>0</v>
          </cell>
          <cell r="AJ683" t="str">
            <v>L</v>
          </cell>
        </row>
        <row r="684">
          <cell r="AJ684">
            <v>0</v>
          </cell>
        </row>
        <row r="685">
          <cell r="N685">
            <v>99.996112889831593</v>
          </cell>
          <cell r="AJ685">
            <v>0</v>
          </cell>
        </row>
        <row r="686">
          <cell r="E686">
            <v>308</v>
          </cell>
          <cell r="F686" t="str">
            <v>MH-02/26</v>
          </cell>
          <cell r="G686">
            <v>518634.83</v>
          </cell>
          <cell r="H686">
            <v>2389324.11</v>
          </cell>
          <cell r="I686" t="str">
            <v>Road-MJ01</v>
          </cell>
          <cell r="M686" t="str">
            <v>CP-5 401 207</v>
          </cell>
          <cell r="R686">
            <v>15.44</v>
          </cell>
          <cell r="T686">
            <v>13.227987777334453</v>
          </cell>
          <cell r="V686">
            <v>15.07</v>
          </cell>
          <cell r="AI686">
            <v>0</v>
          </cell>
          <cell r="AJ686">
            <v>0</v>
          </cell>
        </row>
        <row r="687">
          <cell r="AJ687">
            <v>0</v>
          </cell>
        </row>
        <row r="688">
          <cell r="E688">
            <v>309</v>
          </cell>
          <cell r="F688" t="str">
            <v>CB-02/26/1</v>
          </cell>
          <cell r="G688">
            <v>518632.99</v>
          </cell>
          <cell r="H688">
            <v>2389308.21</v>
          </cell>
          <cell r="I688" t="str">
            <v>Road-MJ01</v>
          </cell>
          <cell r="J688">
            <v>-1.8400000000256114</v>
          </cell>
          <cell r="K688">
            <v>-15.899999999906868</v>
          </cell>
          <cell r="L688">
            <v>16.006111332773262</v>
          </cell>
          <cell r="M688" t="str">
            <v>CP-5 401 207</v>
          </cell>
          <cell r="N688">
            <v>0</v>
          </cell>
          <cell r="O688">
            <v>16.006111332773262</v>
          </cell>
          <cell r="P688">
            <v>16.006111332773262</v>
          </cell>
          <cell r="Q688">
            <v>0</v>
          </cell>
          <cell r="R688">
            <v>14.78</v>
          </cell>
          <cell r="T688">
            <v>13.26</v>
          </cell>
          <cell r="V688">
            <v>15.11</v>
          </cell>
          <cell r="X688">
            <v>300</v>
          </cell>
          <cell r="Y688">
            <v>13.227987777334453</v>
          </cell>
          <cell r="Z688">
            <v>13.26</v>
          </cell>
          <cell r="AA688">
            <v>15.07</v>
          </cell>
          <cell r="AB688">
            <v>15.11</v>
          </cell>
          <cell r="AD688" t="str">
            <v>Double</v>
          </cell>
          <cell r="AI688" t="str">
            <v>S</v>
          </cell>
          <cell r="AJ688">
            <v>0</v>
          </cell>
        </row>
        <row r="689">
          <cell r="AJ689">
            <v>0</v>
          </cell>
        </row>
        <row r="690">
          <cell r="E690">
            <v>310</v>
          </cell>
          <cell r="F690" t="str">
            <v>CB-02/26/2</v>
          </cell>
          <cell r="G690">
            <v>518628.42</v>
          </cell>
          <cell r="H690">
            <v>2389284.63</v>
          </cell>
          <cell r="I690" t="str">
            <v>Road-MJ01</v>
          </cell>
          <cell r="J690">
            <v>-4.5700000000069849</v>
          </cell>
          <cell r="K690">
            <v>-23.580000000074506</v>
          </cell>
          <cell r="L690">
            <v>24.018769743756184</v>
          </cell>
          <cell r="M690" t="str">
            <v>CP-5 401 207</v>
          </cell>
          <cell r="N690">
            <v>16.006111332773262</v>
          </cell>
          <cell r="O690">
            <v>40.024881076529446</v>
          </cell>
          <cell r="P690">
            <v>24.018769743756184</v>
          </cell>
          <cell r="Q690">
            <v>0</v>
          </cell>
          <cell r="R690">
            <v>14.81</v>
          </cell>
          <cell r="T690">
            <v>13.31</v>
          </cell>
          <cell r="V690">
            <v>15.11</v>
          </cell>
          <cell r="X690">
            <v>300</v>
          </cell>
          <cell r="Y690">
            <v>13.26</v>
          </cell>
          <cell r="Z690">
            <v>13.31</v>
          </cell>
          <cell r="AA690">
            <v>15.11</v>
          </cell>
          <cell r="AB690">
            <v>15.11</v>
          </cell>
          <cell r="AD690" t="str">
            <v>Single</v>
          </cell>
          <cell r="AI690">
            <v>0</v>
          </cell>
          <cell r="AJ690" t="str">
            <v>L</v>
          </cell>
        </row>
        <row r="691">
          <cell r="AJ691">
            <v>0</v>
          </cell>
        </row>
        <row r="692">
          <cell r="N692">
            <v>40.024881076529446</v>
          </cell>
          <cell r="AJ692">
            <v>0</v>
          </cell>
        </row>
        <row r="693">
          <cell r="E693">
            <v>311</v>
          </cell>
          <cell r="F693" t="str">
            <v>MH-02/26</v>
          </cell>
          <cell r="G693">
            <v>518634.83</v>
          </cell>
          <cell r="H693">
            <v>2389324.11</v>
          </cell>
          <cell r="I693" t="str">
            <v>Road-MJ01</v>
          </cell>
          <cell r="M693" t="str">
            <v>CP-5 401 207</v>
          </cell>
          <cell r="R693">
            <v>15.44</v>
          </cell>
          <cell r="T693">
            <v>12.51</v>
          </cell>
          <cell r="V693">
            <v>15.07</v>
          </cell>
          <cell r="AI693">
            <v>0</v>
          </cell>
          <cell r="AJ693">
            <v>0</v>
          </cell>
        </row>
        <row r="694">
          <cell r="AJ694">
            <v>0</v>
          </cell>
        </row>
        <row r="695">
          <cell r="E695">
            <v>312</v>
          </cell>
          <cell r="F695" t="str">
            <v>CB-02/25/2</v>
          </cell>
          <cell r="G695">
            <v>518657.24</v>
          </cell>
          <cell r="H695">
            <v>2389336.89</v>
          </cell>
          <cell r="I695" t="str">
            <v>Road-MN10</v>
          </cell>
          <cell r="J695">
            <v>22.409999999974389</v>
          </cell>
          <cell r="K695">
            <v>12.78000000026077</v>
          </cell>
          <cell r="L695">
            <v>25.797994108176656</v>
          </cell>
          <cell r="M695" t="str">
            <v>CP-5 401 236</v>
          </cell>
          <cell r="N695">
            <v>0</v>
          </cell>
          <cell r="O695">
            <v>25.797994108176656</v>
          </cell>
          <cell r="P695">
            <v>25.797994108176656</v>
          </cell>
          <cell r="Q695">
            <v>0</v>
          </cell>
          <cell r="R695">
            <v>15.04</v>
          </cell>
          <cell r="T695">
            <v>12.72</v>
          </cell>
          <cell r="V695">
            <v>15.11</v>
          </cell>
          <cell r="X695">
            <v>600</v>
          </cell>
          <cell r="Y695">
            <v>12.51</v>
          </cell>
          <cell r="Z695">
            <v>12.72</v>
          </cell>
          <cell r="AA695">
            <v>15.07</v>
          </cell>
          <cell r="AB695">
            <v>15.11</v>
          </cell>
          <cell r="AD695" t="str">
            <v>Double</v>
          </cell>
          <cell r="AI695" t="str">
            <v>S</v>
          </cell>
          <cell r="AJ695">
            <v>0</v>
          </cell>
        </row>
        <row r="696">
          <cell r="AJ696">
            <v>0</v>
          </cell>
        </row>
        <row r="697">
          <cell r="E697">
            <v>313</v>
          </cell>
          <cell r="F697" t="str">
            <v>CB-02/25/3</v>
          </cell>
          <cell r="G697">
            <v>518684.22</v>
          </cell>
          <cell r="H697">
            <v>2389338</v>
          </cell>
          <cell r="I697" t="str">
            <v>Road-MN10</v>
          </cell>
          <cell r="J697">
            <v>26.979999999981374</v>
          </cell>
          <cell r="K697">
            <v>1.1099999998696148</v>
          </cell>
          <cell r="L697">
            <v>27.002823926373058</v>
          </cell>
          <cell r="M697" t="str">
            <v>CP-5 401 236</v>
          </cell>
          <cell r="N697">
            <v>25.797994108176656</v>
          </cell>
          <cell r="O697">
            <v>52.800818034549714</v>
          </cell>
          <cell r="P697">
            <v>27.002823926373058</v>
          </cell>
          <cell r="Q697">
            <v>0</v>
          </cell>
          <cell r="R697">
            <v>15.14</v>
          </cell>
          <cell r="T697">
            <v>12.93</v>
          </cell>
          <cell r="V697">
            <v>15.13</v>
          </cell>
          <cell r="X697">
            <v>600</v>
          </cell>
          <cell r="Y697">
            <v>12.72</v>
          </cell>
          <cell r="Z697">
            <v>12.93</v>
          </cell>
          <cell r="AA697">
            <v>15.11</v>
          </cell>
          <cell r="AB697">
            <v>15.13</v>
          </cell>
          <cell r="AD697" t="str">
            <v>Single</v>
          </cell>
          <cell r="AI697">
            <v>0</v>
          </cell>
          <cell r="AJ697">
            <v>0</v>
          </cell>
        </row>
        <row r="698">
          <cell r="AJ698">
            <v>0</v>
          </cell>
        </row>
        <row r="699">
          <cell r="E699">
            <v>314</v>
          </cell>
          <cell r="F699" t="str">
            <v>CB-02/25/4</v>
          </cell>
          <cell r="G699">
            <v>518719.21</v>
          </cell>
          <cell r="H699">
            <v>2389338.92</v>
          </cell>
          <cell r="I699" t="str">
            <v>Road-MN10</v>
          </cell>
          <cell r="J699">
            <v>34.990000000048894</v>
          </cell>
          <cell r="K699">
            <v>0.91999999992549419</v>
          </cell>
          <cell r="L699">
            <v>35.002092794621362</v>
          </cell>
          <cell r="M699" t="str">
            <v>CP-5 401 236</v>
          </cell>
          <cell r="N699">
            <v>52.800818034549714</v>
          </cell>
          <cell r="O699">
            <v>87.802910829171083</v>
          </cell>
          <cell r="P699">
            <v>35.002092794621369</v>
          </cell>
          <cell r="Q699">
            <v>0</v>
          </cell>
          <cell r="R699">
            <v>15.76</v>
          </cell>
          <cell r="T699">
            <v>13.21</v>
          </cell>
          <cell r="V699">
            <v>15.3</v>
          </cell>
          <cell r="X699">
            <v>600</v>
          </cell>
          <cell r="Y699">
            <v>12.93</v>
          </cell>
          <cell r="Z699">
            <v>13.21</v>
          </cell>
          <cell r="AA699">
            <v>15.13</v>
          </cell>
          <cell r="AB699">
            <v>15.3</v>
          </cell>
          <cell r="AD699" t="str">
            <v>Single</v>
          </cell>
          <cell r="AI699">
            <v>0</v>
          </cell>
          <cell r="AJ699">
            <v>0</v>
          </cell>
        </row>
        <row r="700">
          <cell r="AJ700">
            <v>0</v>
          </cell>
        </row>
        <row r="701">
          <cell r="E701">
            <v>315</v>
          </cell>
          <cell r="F701" t="str">
            <v>CB-02/25/5</v>
          </cell>
          <cell r="G701">
            <v>518761.21</v>
          </cell>
          <cell r="H701">
            <v>2389339.0099999998</v>
          </cell>
          <cell r="I701" t="str">
            <v>Road-MN10</v>
          </cell>
          <cell r="J701">
            <v>42</v>
          </cell>
          <cell r="K701">
            <v>8.9999999850988388E-2</v>
          </cell>
          <cell r="L701">
            <v>42.000096428460417</v>
          </cell>
          <cell r="M701" t="str">
            <v>CP-5 401 236</v>
          </cell>
          <cell r="N701">
            <v>87.802910829171083</v>
          </cell>
          <cell r="O701">
            <v>129.80300725763149</v>
          </cell>
          <cell r="P701">
            <v>42.000096428460409</v>
          </cell>
          <cell r="Q701">
            <v>0</v>
          </cell>
          <cell r="R701">
            <v>15.42</v>
          </cell>
          <cell r="T701">
            <v>13.59</v>
          </cell>
          <cell r="V701">
            <v>15.36</v>
          </cell>
          <cell r="X701">
            <v>600</v>
          </cell>
          <cell r="Y701">
            <v>13.21</v>
          </cell>
          <cell r="Z701">
            <v>13.49</v>
          </cell>
          <cell r="AA701">
            <v>15.3</v>
          </cell>
          <cell r="AB701">
            <v>15.36</v>
          </cell>
          <cell r="AD701" t="str">
            <v>Single</v>
          </cell>
          <cell r="AI701">
            <v>0</v>
          </cell>
          <cell r="AJ701">
            <v>0</v>
          </cell>
        </row>
        <row r="702">
          <cell r="AJ702">
            <v>0</v>
          </cell>
        </row>
        <row r="703">
          <cell r="E703">
            <v>316</v>
          </cell>
          <cell r="F703" t="str">
            <v>CB-02/25/6</v>
          </cell>
          <cell r="G703">
            <v>518805.21</v>
          </cell>
          <cell r="H703">
            <v>2389339.12</v>
          </cell>
          <cell r="I703" t="str">
            <v>Road-MN10</v>
          </cell>
          <cell r="J703">
            <v>44</v>
          </cell>
          <cell r="K703">
            <v>0.11000000033527613</v>
          </cell>
          <cell r="L703">
            <v>44.000137499785993</v>
          </cell>
          <cell r="M703" t="str">
            <v>CP-5 401 236</v>
          </cell>
          <cell r="N703">
            <v>129.80300725763149</v>
          </cell>
          <cell r="O703">
            <v>173.8031447574175</v>
          </cell>
          <cell r="P703">
            <v>44.000137499786007</v>
          </cell>
          <cell r="Q703">
            <v>0</v>
          </cell>
          <cell r="R703">
            <v>15.58</v>
          </cell>
          <cell r="T703">
            <v>13.92</v>
          </cell>
          <cell r="V703">
            <v>15</v>
          </cell>
          <cell r="X703">
            <v>500</v>
          </cell>
          <cell r="Y703">
            <v>13.59</v>
          </cell>
          <cell r="Z703">
            <v>13.72</v>
          </cell>
          <cell r="AA703">
            <v>15.36</v>
          </cell>
          <cell r="AB703">
            <v>15</v>
          </cell>
          <cell r="AD703" t="str">
            <v>Single</v>
          </cell>
          <cell r="AI703">
            <v>0</v>
          </cell>
          <cell r="AJ703">
            <v>0</v>
          </cell>
        </row>
        <row r="704">
          <cell r="AJ704">
            <v>0</v>
          </cell>
        </row>
        <row r="705">
          <cell r="E705">
            <v>317</v>
          </cell>
          <cell r="F705" t="str">
            <v>CB-02/25/7</v>
          </cell>
          <cell r="G705">
            <v>518831.2</v>
          </cell>
          <cell r="H705">
            <v>2389338.66</v>
          </cell>
          <cell r="I705" t="str">
            <v>Road-MN10</v>
          </cell>
          <cell r="J705">
            <v>25.989999999990687</v>
          </cell>
          <cell r="K705">
            <v>-0.4599999999627471</v>
          </cell>
          <cell r="L705">
            <v>25.994070477697058</v>
          </cell>
          <cell r="M705" t="str">
            <v>CP-5 401 236</v>
          </cell>
          <cell r="N705">
            <v>173.8031447574175</v>
          </cell>
          <cell r="O705">
            <v>199.79721523511455</v>
          </cell>
          <cell r="P705">
            <v>25.994070477697051</v>
          </cell>
          <cell r="Q705">
            <v>0</v>
          </cell>
          <cell r="R705">
            <v>15.67</v>
          </cell>
          <cell r="T705">
            <v>14</v>
          </cell>
          <cell r="V705">
            <v>15.69</v>
          </cell>
          <cell r="X705">
            <v>300</v>
          </cell>
          <cell r="Y705">
            <v>13.92</v>
          </cell>
          <cell r="Z705">
            <v>14</v>
          </cell>
          <cell r="AA705">
            <v>15</v>
          </cell>
          <cell r="AB705">
            <v>15.69</v>
          </cell>
          <cell r="AD705" t="str">
            <v>Single</v>
          </cell>
          <cell r="AI705">
            <v>0</v>
          </cell>
          <cell r="AJ705">
            <v>0</v>
          </cell>
        </row>
        <row r="706">
          <cell r="AJ706">
            <v>0</v>
          </cell>
        </row>
        <row r="707">
          <cell r="E707">
            <v>318</v>
          </cell>
          <cell r="F707" t="str">
            <v>CB-02/25/8</v>
          </cell>
          <cell r="G707">
            <v>518866.14</v>
          </cell>
          <cell r="H707">
            <v>2389336.61</v>
          </cell>
          <cell r="I707" t="str">
            <v>Road-MN10</v>
          </cell>
          <cell r="J707">
            <v>34.940000000002328</v>
          </cell>
          <cell r="K707">
            <v>-2.0500000002793968</v>
          </cell>
          <cell r="L707">
            <v>35.000087142767349</v>
          </cell>
          <cell r="M707" t="str">
            <v>CP-5 401 236</v>
          </cell>
          <cell r="N707">
            <v>199.79721523511455</v>
          </cell>
          <cell r="O707">
            <v>234.79730237788189</v>
          </cell>
          <cell r="P707">
            <v>35.000087142767342</v>
          </cell>
          <cell r="Q707">
            <v>0</v>
          </cell>
          <cell r="R707">
            <v>15.8</v>
          </cell>
          <cell r="T707">
            <v>14.1</v>
          </cell>
          <cell r="V707">
            <v>15.8</v>
          </cell>
          <cell r="X707">
            <v>300</v>
          </cell>
          <cell r="Y707">
            <v>14</v>
          </cell>
          <cell r="Z707">
            <v>14.1</v>
          </cell>
          <cell r="AA707">
            <v>15.69</v>
          </cell>
          <cell r="AB707">
            <v>15.8</v>
          </cell>
          <cell r="AD707" t="str">
            <v>Single</v>
          </cell>
          <cell r="AI707">
            <v>0</v>
          </cell>
          <cell r="AJ707" t="str">
            <v>L</v>
          </cell>
        </row>
        <row r="708">
          <cell r="AJ708">
            <v>0</v>
          </cell>
        </row>
        <row r="709">
          <cell r="N709">
            <v>234.79730237788189</v>
          </cell>
          <cell r="AJ709">
            <v>0</v>
          </cell>
        </row>
        <row r="710">
          <cell r="E710">
            <v>319</v>
          </cell>
          <cell r="F710" t="str">
            <v>CB-02/25/6</v>
          </cell>
          <cell r="G710">
            <v>518805.21</v>
          </cell>
          <cell r="H710">
            <v>2389339.12</v>
          </cell>
          <cell r="I710" t="str">
            <v>Road-MN10</v>
          </cell>
          <cell r="R710">
            <v>15.58</v>
          </cell>
          <cell r="T710">
            <v>13.73</v>
          </cell>
          <cell r="V710">
            <v>15.8</v>
          </cell>
          <cell r="AI710">
            <v>0</v>
          </cell>
          <cell r="AJ710">
            <v>0</v>
          </cell>
        </row>
        <row r="711">
          <cell r="AJ711">
            <v>0</v>
          </cell>
        </row>
        <row r="712">
          <cell r="E712">
            <v>320</v>
          </cell>
          <cell r="F712" t="str">
            <v>CB-02/25/9</v>
          </cell>
          <cell r="G712">
            <v>518804.54</v>
          </cell>
          <cell r="H712">
            <v>2389317.13</v>
          </cell>
          <cell r="I712" t="str">
            <v>Road-MN13</v>
          </cell>
          <cell r="J712">
            <v>-0.67000000004190952</v>
          </cell>
          <cell r="K712">
            <v>-21.990000000223517</v>
          </cell>
          <cell r="L712">
            <v>22.000204544728362</v>
          </cell>
          <cell r="M712" t="str">
            <v>CP-5 401 237</v>
          </cell>
          <cell r="N712">
            <v>0</v>
          </cell>
          <cell r="O712">
            <v>22.000204544728362</v>
          </cell>
          <cell r="P712">
            <v>22.000204544728362</v>
          </cell>
          <cell r="Q712">
            <v>0</v>
          </cell>
          <cell r="R712">
            <v>15.59</v>
          </cell>
          <cell r="T712">
            <v>13.92</v>
          </cell>
          <cell r="V712">
            <v>15.58</v>
          </cell>
          <cell r="X712">
            <v>500</v>
          </cell>
          <cell r="Y712">
            <v>13.73</v>
          </cell>
          <cell r="Z712">
            <v>13.82</v>
          </cell>
          <cell r="AA712">
            <v>15.8</v>
          </cell>
          <cell r="AB712">
            <v>15.58</v>
          </cell>
          <cell r="AD712" t="str">
            <v>Double</v>
          </cell>
          <cell r="AI712" t="str">
            <v>S</v>
          </cell>
          <cell r="AJ712">
            <v>0</v>
          </cell>
        </row>
        <row r="713">
          <cell r="AJ713">
            <v>0</v>
          </cell>
        </row>
        <row r="714">
          <cell r="E714">
            <v>321</v>
          </cell>
          <cell r="F714" t="str">
            <v>CB-02/25/10</v>
          </cell>
          <cell r="G714">
            <v>518804.16</v>
          </cell>
          <cell r="H714">
            <v>2389300.14</v>
          </cell>
          <cell r="I714" t="str">
            <v>Road-MN13</v>
          </cell>
          <cell r="J714">
            <v>-0.38000000000465661</v>
          </cell>
          <cell r="K714">
            <v>-16.989999999757856</v>
          </cell>
          <cell r="L714">
            <v>16.994249027002503</v>
          </cell>
          <cell r="M714" t="str">
            <v>CP-5 401 237</v>
          </cell>
          <cell r="N714">
            <v>22.000204544728362</v>
          </cell>
          <cell r="O714">
            <v>38.994453571730865</v>
          </cell>
          <cell r="P714">
            <v>16.994249027002503</v>
          </cell>
          <cell r="Q714">
            <v>0</v>
          </cell>
          <cell r="R714">
            <v>15.65</v>
          </cell>
          <cell r="T714">
            <v>14</v>
          </cell>
          <cell r="V714">
            <v>15.76</v>
          </cell>
          <cell r="X714">
            <v>400</v>
          </cell>
          <cell r="Y714">
            <v>13.92</v>
          </cell>
          <cell r="Z714">
            <v>14</v>
          </cell>
          <cell r="AA714">
            <v>15.58</v>
          </cell>
          <cell r="AB714">
            <v>15.76</v>
          </cell>
          <cell r="AD714" t="str">
            <v>Single</v>
          </cell>
          <cell r="AI714">
            <v>0</v>
          </cell>
          <cell r="AJ714">
            <v>0</v>
          </cell>
        </row>
        <row r="715">
          <cell r="AJ715">
            <v>0</v>
          </cell>
        </row>
        <row r="716">
          <cell r="E716">
            <v>322</v>
          </cell>
          <cell r="F716" t="str">
            <v>CB-02/25/11</v>
          </cell>
          <cell r="G716">
            <v>518803.61</v>
          </cell>
          <cell r="H716">
            <v>2389275.14</v>
          </cell>
          <cell r="I716" t="str">
            <v>Road-MN13</v>
          </cell>
          <cell r="J716">
            <v>-0.54999999998835847</v>
          </cell>
          <cell r="K716">
            <v>-25</v>
          </cell>
          <cell r="L716">
            <v>25.006049268126844</v>
          </cell>
          <cell r="M716" t="str">
            <v>CP-5 401 237</v>
          </cell>
          <cell r="N716">
            <v>38.994453571730865</v>
          </cell>
          <cell r="O716">
            <v>64.000502839857717</v>
          </cell>
          <cell r="P716">
            <v>25.006049268126851</v>
          </cell>
          <cell r="Q716">
            <v>0</v>
          </cell>
          <cell r="R716">
            <v>15.73</v>
          </cell>
          <cell r="T716">
            <v>14.2</v>
          </cell>
          <cell r="V716">
            <v>15.87</v>
          </cell>
          <cell r="X716">
            <v>400</v>
          </cell>
          <cell r="Y716">
            <v>14</v>
          </cell>
          <cell r="Z716">
            <v>14.1</v>
          </cell>
          <cell r="AA716">
            <v>15.76</v>
          </cell>
          <cell r="AB716">
            <v>15.87</v>
          </cell>
          <cell r="AD716" t="str">
            <v>Single</v>
          </cell>
          <cell r="AI716">
            <v>0</v>
          </cell>
          <cell r="AJ716">
            <v>0</v>
          </cell>
        </row>
        <row r="717">
          <cell r="AJ717">
            <v>0</v>
          </cell>
        </row>
        <row r="718">
          <cell r="E718">
            <v>323</v>
          </cell>
          <cell r="F718" t="str">
            <v>CB-02/25/12</v>
          </cell>
          <cell r="G718">
            <v>518803.25</v>
          </cell>
          <cell r="H718">
            <v>2389259.15</v>
          </cell>
          <cell r="I718" t="str">
            <v>Road-MN13</v>
          </cell>
          <cell r="J718">
            <v>-0.35999999998603016</v>
          </cell>
          <cell r="K718">
            <v>-15.990000000223517</v>
          </cell>
          <cell r="L718">
            <v>15.994052019645867</v>
          </cell>
          <cell r="M718" t="str">
            <v>CP-5 401 237</v>
          </cell>
          <cell r="N718">
            <v>64.000502839857717</v>
          </cell>
          <cell r="O718">
            <v>79.99455485950358</v>
          </cell>
          <cell r="P718">
            <v>15.994052019645864</v>
          </cell>
          <cell r="Q718">
            <v>0</v>
          </cell>
          <cell r="R718">
            <v>15.78</v>
          </cell>
          <cell r="T718">
            <v>14.25</v>
          </cell>
          <cell r="V718">
            <v>15.77</v>
          </cell>
          <cell r="X718">
            <v>300</v>
          </cell>
          <cell r="Y718">
            <v>14.2</v>
          </cell>
          <cell r="Z718">
            <v>14.25</v>
          </cell>
          <cell r="AA718">
            <v>15.87</v>
          </cell>
          <cell r="AB718">
            <v>15.77</v>
          </cell>
          <cell r="AD718" t="str">
            <v>Single</v>
          </cell>
          <cell r="AI718">
            <v>0</v>
          </cell>
          <cell r="AJ718">
            <v>0</v>
          </cell>
        </row>
        <row r="719">
          <cell r="AJ719">
            <v>0</v>
          </cell>
        </row>
        <row r="720">
          <cell r="E720">
            <v>324</v>
          </cell>
          <cell r="F720" t="str">
            <v>CB-02/25/13</v>
          </cell>
          <cell r="G720">
            <v>518802.71</v>
          </cell>
          <cell r="H720">
            <v>2389237.16</v>
          </cell>
          <cell r="I720" t="str">
            <v>Road-MN13</v>
          </cell>
          <cell r="J720">
            <v>-0.53999999997904524</v>
          </cell>
          <cell r="K720">
            <v>-21.989999999757856</v>
          </cell>
          <cell r="L720">
            <v>21.996629286991404</v>
          </cell>
          <cell r="M720" t="str">
            <v>CP-5 401 237</v>
          </cell>
          <cell r="N720">
            <v>79.99455485950358</v>
          </cell>
          <cell r="O720">
            <v>101.99118414649499</v>
          </cell>
          <cell r="P720">
            <v>21.996629286991407</v>
          </cell>
          <cell r="Q720">
            <v>0</v>
          </cell>
          <cell r="R720">
            <v>15.86</v>
          </cell>
          <cell r="T720">
            <v>14.34</v>
          </cell>
          <cell r="V720">
            <v>15.67</v>
          </cell>
          <cell r="X720">
            <v>300</v>
          </cell>
          <cell r="Y720">
            <v>14.25</v>
          </cell>
          <cell r="Z720">
            <v>14.34</v>
          </cell>
          <cell r="AA720">
            <v>15.77</v>
          </cell>
          <cell r="AB720">
            <v>15.67</v>
          </cell>
          <cell r="AD720" t="str">
            <v>Single</v>
          </cell>
          <cell r="AI720">
            <v>0</v>
          </cell>
          <cell r="AJ720">
            <v>0</v>
          </cell>
        </row>
        <row r="721">
          <cell r="AJ721">
            <v>0</v>
          </cell>
        </row>
        <row r="722">
          <cell r="E722">
            <v>325</v>
          </cell>
          <cell r="F722" t="str">
            <v>CB-02/25/14</v>
          </cell>
          <cell r="G722">
            <v>518803.33</v>
          </cell>
          <cell r="H722">
            <v>2389212.1600000001</v>
          </cell>
          <cell r="I722" t="str">
            <v>Road-MN13</v>
          </cell>
          <cell r="J722">
            <v>0.61999999999534339</v>
          </cell>
          <cell r="K722">
            <v>-25</v>
          </cell>
          <cell r="L722">
            <v>25.007686818256385</v>
          </cell>
          <cell r="M722" t="str">
            <v>CP-5 401 237</v>
          </cell>
          <cell r="N722">
            <v>101.99118414649499</v>
          </cell>
          <cell r="O722">
            <v>126.99887096475138</v>
          </cell>
          <cell r="P722">
            <v>25.007686818256389</v>
          </cell>
          <cell r="Q722">
            <v>0</v>
          </cell>
          <cell r="R722">
            <v>16.05</v>
          </cell>
          <cell r="T722">
            <v>14.44</v>
          </cell>
          <cell r="V722">
            <v>16.2</v>
          </cell>
          <cell r="X722">
            <v>300</v>
          </cell>
          <cell r="Y722">
            <v>14.34</v>
          </cell>
          <cell r="Z722">
            <v>14.44</v>
          </cell>
          <cell r="AA722">
            <v>15.67</v>
          </cell>
          <cell r="AB722">
            <v>16.2</v>
          </cell>
          <cell r="AD722" t="str">
            <v>Single</v>
          </cell>
          <cell r="AI722">
            <v>0</v>
          </cell>
          <cell r="AJ722">
            <v>0</v>
          </cell>
        </row>
        <row r="723">
          <cell r="AJ723">
            <v>0</v>
          </cell>
        </row>
        <row r="724">
          <cell r="E724">
            <v>326</v>
          </cell>
          <cell r="F724" t="str">
            <v>CB-02/25/15</v>
          </cell>
          <cell r="G724">
            <v>518805.85</v>
          </cell>
          <cell r="H724">
            <v>2389197.38</v>
          </cell>
          <cell r="I724" t="str">
            <v>Road-MN13</v>
          </cell>
          <cell r="J724">
            <v>2.5199999999604188</v>
          </cell>
          <cell r="K724">
            <v>-14.78000000026077</v>
          </cell>
          <cell r="L724">
            <v>14.993291833600415</v>
          </cell>
          <cell r="M724" t="str">
            <v>CP-5 401 237</v>
          </cell>
          <cell r="N724">
            <v>126.99887096475138</v>
          </cell>
          <cell r="O724">
            <v>141.99216279835179</v>
          </cell>
          <cell r="P724">
            <v>14.993291833600409</v>
          </cell>
          <cell r="Q724">
            <v>0</v>
          </cell>
          <cell r="R724">
            <v>16.100000000000001</v>
          </cell>
          <cell r="T724">
            <v>14.5</v>
          </cell>
          <cell r="V724">
            <v>16.25</v>
          </cell>
          <cell r="X724">
            <v>300</v>
          </cell>
          <cell r="Y724">
            <v>14.44</v>
          </cell>
          <cell r="Z724">
            <v>14.5</v>
          </cell>
          <cell r="AA724">
            <v>16.2</v>
          </cell>
          <cell r="AB724">
            <v>16.25</v>
          </cell>
          <cell r="AD724" t="str">
            <v>Single</v>
          </cell>
          <cell r="AI724">
            <v>0</v>
          </cell>
          <cell r="AJ724" t="str">
            <v>L</v>
          </cell>
        </row>
        <row r="725">
          <cell r="AJ725">
            <v>0</v>
          </cell>
        </row>
        <row r="726">
          <cell r="N726">
            <v>141.99216279835179</v>
          </cell>
          <cell r="AJ726">
            <v>0</v>
          </cell>
        </row>
        <row r="727">
          <cell r="E727">
            <v>327</v>
          </cell>
          <cell r="F727" t="str">
            <v>MH-02/27</v>
          </cell>
          <cell r="G727">
            <v>518620.38</v>
          </cell>
          <cell r="H727">
            <v>2389249.89</v>
          </cell>
          <cell r="I727" t="str">
            <v>Road-MJ01</v>
          </cell>
          <cell r="M727" t="str">
            <v>CP-5 401 207</v>
          </cell>
          <cell r="R727">
            <v>15.2</v>
          </cell>
          <cell r="T727">
            <v>13.644009273833367</v>
          </cell>
          <cell r="V727">
            <v>15</v>
          </cell>
          <cell r="AI727">
            <v>0</v>
          </cell>
          <cell r="AJ727">
            <v>0</v>
          </cell>
        </row>
        <row r="728">
          <cell r="AJ728">
            <v>0</v>
          </cell>
        </row>
        <row r="729">
          <cell r="E729">
            <v>328</v>
          </cell>
          <cell r="F729" t="str">
            <v>CB-02/27/1</v>
          </cell>
          <cell r="G729">
            <v>518621.09</v>
          </cell>
          <cell r="H729">
            <v>2389246.98</v>
          </cell>
          <cell r="I729" t="str">
            <v>Road-MJ01</v>
          </cell>
          <cell r="J729">
            <v>0.71000000002095476</v>
          </cell>
          <cell r="K729">
            <v>-2.9100000001490116</v>
          </cell>
          <cell r="L729">
            <v>2.995363083316779</v>
          </cell>
          <cell r="M729" t="str">
            <v>CP-5 401 207</v>
          </cell>
          <cell r="N729">
            <v>0</v>
          </cell>
          <cell r="O729">
            <v>2.995363083316779</v>
          </cell>
          <cell r="P729">
            <v>2.995363083316779</v>
          </cell>
          <cell r="Q729">
            <v>0</v>
          </cell>
          <cell r="R729">
            <v>15.15</v>
          </cell>
          <cell r="T729">
            <v>13.65</v>
          </cell>
          <cell r="V729">
            <v>15.02</v>
          </cell>
          <cell r="X729">
            <v>300</v>
          </cell>
          <cell r="Y729">
            <v>13.644009273833367</v>
          </cell>
          <cell r="Z729">
            <v>13.65</v>
          </cell>
          <cell r="AA729">
            <v>15</v>
          </cell>
          <cell r="AB729">
            <v>15.02</v>
          </cell>
          <cell r="AD729" t="str">
            <v>Single</v>
          </cell>
          <cell r="AI729" t="str">
            <v>S</v>
          </cell>
          <cell r="AJ729" t="str">
            <v>L</v>
          </cell>
        </row>
        <row r="730">
          <cell r="AJ730">
            <v>0</v>
          </cell>
        </row>
        <row r="731">
          <cell r="N731">
            <v>2.995363083316779</v>
          </cell>
          <cell r="AJ731">
            <v>0</v>
          </cell>
        </row>
        <row r="732">
          <cell r="E732">
            <v>329</v>
          </cell>
          <cell r="F732" t="str">
            <v>MH-02/28</v>
          </cell>
          <cell r="G732">
            <v>518616.34</v>
          </cell>
          <cell r="H732">
            <v>2389225.34</v>
          </cell>
          <cell r="I732" t="str">
            <v>Road-MJ01</v>
          </cell>
          <cell r="M732" t="str">
            <v>CP-5 401 207</v>
          </cell>
          <cell r="R732">
            <v>15.29</v>
          </cell>
          <cell r="T732">
            <v>13.973885754339523</v>
          </cell>
          <cell r="V732">
            <v>15.3</v>
          </cell>
          <cell r="AI732">
            <v>0</v>
          </cell>
          <cell r="AJ732">
            <v>0</v>
          </cell>
        </row>
        <row r="733">
          <cell r="AJ733">
            <v>0</v>
          </cell>
        </row>
        <row r="734">
          <cell r="E734">
            <v>330</v>
          </cell>
          <cell r="F734" t="str">
            <v>CB-02/28/1</v>
          </cell>
          <cell r="G734">
            <v>518617.42</v>
          </cell>
          <cell r="H734">
            <v>2389222.48</v>
          </cell>
          <cell r="I734" t="str">
            <v>Road-MJ01</v>
          </cell>
          <cell r="J734">
            <v>1.0799999999580905</v>
          </cell>
          <cell r="K734">
            <v>-2.8599999998696148</v>
          </cell>
          <cell r="L734">
            <v>3.0571228302382085</v>
          </cell>
          <cell r="M734" t="str">
            <v>CP-5 401 207</v>
          </cell>
          <cell r="N734">
            <v>0</v>
          </cell>
          <cell r="O734">
            <v>3.0571228302382085</v>
          </cell>
          <cell r="P734">
            <v>3.0571228302382085</v>
          </cell>
          <cell r="Q734">
            <v>0</v>
          </cell>
          <cell r="R734">
            <v>15.48</v>
          </cell>
          <cell r="T734">
            <v>13.98</v>
          </cell>
          <cell r="V734">
            <v>15.41</v>
          </cell>
          <cell r="X734">
            <v>300</v>
          </cell>
          <cell r="Y734">
            <v>13.973885754339523</v>
          </cell>
          <cell r="Z734">
            <v>13.98</v>
          </cell>
          <cell r="AA734">
            <v>15.3</v>
          </cell>
          <cell r="AB734">
            <v>15.41</v>
          </cell>
          <cell r="AD734" t="str">
            <v>Single</v>
          </cell>
          <cell r="AI734" t="str">
            <v>S</v>
          </cell>
          <cell r="AJ734" t="str">
            <v>L</v>
          </cell>
        </row>
        <row r="735">
          <cell r="AJ735">
            <v>0</v>
          </cell>
        </row>
        <row r="736">
          <cell r="N736">
            <v>3.0571228302382085</v>
          </cell>
          <cell r="AJ736">
            <v>0</v>
          </cell>
        </row>
        <row r="737">
          <cell r="E737">
            <v>331</v>
          </cell>
          <cell r="F737" t="str">
            <v>MH-02/28</v>
          </cell>
          <cell r="G737">
            <v>518616.34</v>
          </cell>
          <cell r="H737">
            <v>2389225.34</v>
          </cell>
          <cell r="I737" t="str">
            <v>Road-MJ01</v>
          </cell>
          <cell r="M737" t="str">
            <v>CP-5 401 207</v>
          </cell>
          <cell r="R737">
            <v>15.29</v>
          </cell>
          <cell r="T737">
            <v>13.898997535581771</v>
          </cell>
          <cell r="V737">
            <v>15.3</v>
          </cell>
          <cell r="AI737">
            <v>0</v>
          </cell>
          <cell r="AJ737">
            <v>0</v>
          </cell>
        </row>
        <row r="738">
          <cell r="AJ738">
            <v>0</v>
          </cell>
        </row>
        <row r="739">
          <cell r="E739">
            <v>332</v>
          </cell>
          <cell r="F739" t="str">
            <v>CB-02/28/2</v>
          </cell>
          <cell r="G739">
            <v>518601.45</v>
          </cell>
          <cell r="H739">
            <v>2389221.0299999998</v>
          </cell>
          <cell r="I739" t="str">
            <v>Road-MJ01</v>
          </cell>
          <cell r="J739">
            <v>-14.89000000001397</v>
          </cell>
          <cell r="K739">
            <v>-4.3100000000558794</v>
          </cell>
          <cell r="L739">
            <v>15.501232209114788</v>
          </cell>
          <cell r="M739" t="str">
            <v>CP-5 401 207</v>
          </cell>
          <cell r="N739">
            <v>0</v>
          </cell>
          <cell r="O739">
            <v>15.501232209114788</v>
          </cell>
          <cell r="P739">
            <v>15.501232209114788</v>
          </cell>
          <cell r="Q739">
            <v>0</v>
          </cell>
          <cell r="R739">
            <v>15.43</v>
          </cell>
          <cell r="T739">
            <v>13.93</v>
          </cell>
          <cell r="V739">
            <v>15.31</v>
          </cell>
          <cell r="X739">
            <v>300</v>
          </cell>
          <cell r="Y739">
            <v>13.898997535581771</v>
          </cell>
          <cell r="Z739">
            <v>13.93</v>
          </cell>
          <cell r="AA739">
            <v>15.3</v>
          </cell>
          <cell r="AB739">
            <v>15.31</v>
          </cell>
          <cell r="AD739" t="str">
            <v>Single</v>
          </cell>
          <cell r="AI739" t="str">
            <v>S</v>
          </cell>
          <cell r="AJ739">
            <v>0</v>
          </cell>
        </row>
        <row r="740">
          <cell r="AJ740">
            <v>0</v>
          </cell>
        </row>
        <row r="741">
          <cell r="E741">
            <v>333</v>
          </cell>
          <cell r="F741" t="str">
            <v>CB-02/28/3</v>
          </cell>
          <cell r="G741">
            <v>518601.2</v>
          </cell>
          <cell r="H741">
            <v>2389209.63</v>
          </cell>
          <cell r="I741" t="str">
            <v>Road-MJ01</v>
          </cell>
          <cell r="J741">
            <v>-0.25</v>
          </cell>
          <cell r="K741">
            <v>-11.399999999906868</v>
          </cell>
          <cell r="L741">
            <v>11.402740898480356</v>
          </cell>
          <cell r="M741" t="str">
            <v>CP-5 401 207</v>
          </cell>
          <cell r="N741">
            <v>15.501232209114788</v>
          </cell>
          <cell r="O741">
            <v>26.903973107595142</v>
          </cell>
          <cell r="P741">
            <v>11.402740898480355</v>
          </cell>
          <cell r="Q741">
            <v>0</v>
          </cell>
          <cell r="R741">
            <v>15.63</v>
          </cell>
          <cell r="T741">
            <v>14.13</v>
          </cell>
          <cell r="V741">
            <v>15.7</v>
          </cell>
          <cell r="X741">
            <v>300</v>
          </cell>
          <cell r="Y741">
            <v>13.93</v>
          </cell>
          <cell r="Z741">
            <v>14.13</v>
          </cell>
          <cell r="AA741">
            <v>15.31</v>
          </cell>
          <cell r="AB741">
            <v>15.7</v>
          </cell>
          <cell r="AD741" t="str">
            <v>Single</v>
          </cell>
          <cell r="AI741">
            <v>0</v>
          </cell>
          <cell r="AJ741">
            <v>0</v>
          </cell>
        </row>
        <row r="742">
          <cell r="AJ742">
            <v>0</v>
          </cell>
        </row>
        <row r="743">
          <cell r="E743">
            <v>334</v>
          </cell>
          <cell r="F743" t="str">
            <v>CB-02/28/4</v>
          </cell>
          <cell r="G743">
            <v>518601.48</v>
          </cell>
          <cell r="H743">
            <v>2389195.84</v>
          </cell>
          <cell r="I743" t="str">
            <v>Road-MJ01</v>
          </cell>
          <cell r="J743">
            <v>0.27999999996973202</v>
          </cell>
          <cell r="K743">
            <v>-13.790000000037253</v>
          </cell>
          <cell r="L743">
            <v>13.792842346703253</v>
          </cell>
          <cell r="M743" t="str">
            <v>CP-5 401 207</v>
          </cell>
          <cell r="N743">
            <v>26.903973107595142</v>
          </cell>
          <cell r="O743">
            <v>40.696815454298395</v>
          </cell>
          <cell r="P743">
            <v>13.792842346703253</v>
          </cell>
          <cell r="Q743">
            <v>0</v>
          </cell>
          <cell r="R743">
            <v>15.75</v>
          </cell>
          <cell r="T743">
            <v>14.25</v>
          </cell>
          <cell r="V743">
            <v>15.98</v>
          </cell>
          <cell r="X743">
            <v>300</v>
          </cell>
          <cell r="Y743">
            <v>14.13</v>
          </cell>
          <cell r="Z743">
            <v>14.25</v>
          </cell>
          <cell r="AA743">
            <v>15.7</v>
          </cell>
          <cell r="AB743">
            <v>15.98</v>
          </cell>
          <cell r="AD743" t="str">
            <v>Single</v>
          </cell>
          <cell r="AI743">
            <v>0</v>
          </cell>
          <cell r="AJ743" t="str">
            <v>L</v>
          </cell>
        </row>
        <row r="744">
          <cell r="AJ744">
            <v>0</v>
          </cell>
        </row>
        <row r="745">
          <cell r="N745">
            <v>40.696815454298395</v>
          </cell>
          <cell r="AJ745">
            <v>0</v>
          </cell>
        </row>
        <row r="746">
          <cell r="E746">
            <v>335</v>
          </cell>
          <cell r="F746" t="str">
            <v>MH-02/29</v>
          </cell>
          <cell r="G746">
            <v>518615.51</v>
          </cell>
          <cell r="H746">
            <v>2389199.87</v>
          </cell>
          <cell r="I746" t="str">
            <v>Road-MJ01</v>
          </cell>
          <cell r="M746" t="str">
            <v>CP-5 401 207</v>
          </cell>
          <cell r="R746">
            <v>15.69</v>
          </cell>
          <cell r="T746">
            <v>14.202888319466812</v>
          </cell>
          <cell r="V746">
            <v>15.7</v>
          </cell>
          <cell r="AI746">
            <v>0</v>
          </cell>
          <cell r="AJ746">
            <v>0</v>
          </cell>
        </row>
        <row r="747">
          <cell r="AJ747">
            <v>0</v>
          </cell>
        </row>
        <row r="748">
          <cell r="E748">
            <v>336</v>
          </cell>
          <cell r="F748" t="str">
            <v>CB-02/29/1</v>
          </cell>
          <cell r="G748">
            <v>518616.93</v>
          </cell>
          <cell r="H748">
            <v>2389196.61</v>
          </cell>
          <cell r="I748" t="str">
            <v>Road-MJ01</v>
          </cell>
          <cell r="J748">
            <v>1.4199999999837019</v>
          </cell>
          <cell r="K748">
            <v>-3.2600000002421439</v>
          </cell>
          <cell r="L748">
            <v>3.5558402665941689</v>
          </cell>
          <cell r="M748" t="str">
            <v>CP-5 401 207</v>
          </cell>
          <cell r="N748">
            <v>0</v>
          </cell>
          <cell r="O748">
            <v>3.5558402665941689</v>
          </cell>
          <cell r="P748">
            <v>3.5558402665941689</v>
          </cell>
          <cell r="Q748">
            <v>0</v>
          </cell>
          <cell r="R748">
            <v>15.71</v>
          </cell>
          <cell r="T748">
            <v>14.21</v>
          </cell>
          <cell r="V748">
            <v>15.87</v>
          </cell>
          <cell r="X748">
            <v>300</v>
          </cell>
          <cell r="Y748">
            <v>14.202888319466812</v>
          </cell>
          <cell r="Z748">
            <v>14.21</v>
          </cell>
          <cell r="AA748">
            <v>15.7</v>
          </cell>
          <cell r="AB748">
            <v>15.87</v>
          </cell>
          <cell r="AD748" t="str">
            <v>Single</v>
          </cell>
          <cell r="AI748" t="str">
            <v>S</v>
          </cell>
          <cell r="AJ748" t="str">
            <v>L</v>
          </cell>
        </row>
        <row r="749">
          <cell r="AJ749">
            <v>0</v>
          </cell>
        </row>
        <row r="750">
          <cell r="N750">
            <v>3.5558402665941689</v>
          </cell>
          <cell r="AJ750">
            <v>0</v>
          </cell>
        </row>
        <row r="751">
          <cell r="E751">
            <v>337</v>
          </cell>
          <cell r="F751" t="str">
            <v>MH-02/30</v>
          </cell>
          <cell r="G751">
            <v>518617.33</v>
          </cell>
          <cell r="H751">
            <v>2389172.0099999998</v>
          </cell>
          <cell r="I751" t="str">
            <v>Road-MJ01</v>
          </cell>
          <cell r="M751" t="str">
            <v>CP-5 401 207</v>
          </cell>
          <cell r="R751">
            <v>15.94</v>
          </cell>
          <cell r="T751">
            <v>14.542380424617503</v>
          </cell>
          <cell r="V751">
            <v>15.57</v>
          </cell>
          <cell r="AI751">
            <v>0</v>
          </cell>
          <cell r="AJ751">
            <v>0</v>
          </cell>
        </row>
        <row r="752">
          <cell r="AJ752">
            <v>0</v>
          </cell>
        </row>
        <row r="753">
          <cell r="E753">
            <v>338</v>
          </cell>
          <cell r="F753" t="str">
            <v>CB-02/30/1</v>
          </cell>
          <cell r="G753">
            <v>518604.00199999998</v>
          </cell>
          <cell r="H753">
            <v>2389158.7370000002</v>
          </cell>
          <cell r="I753" t="str">
            <v>Road-MJ01</v>
          </cell>
          <cell r="J753">
            <v>-13.328000000037719</v>
          </cell>
          <cell r="K753">
            <v>-13.272999999579042</v>
          </cell>
          <cell r="L753">
            <v>18.809787691248157</v>
          </cell>
          <cell r="M753" t="str">
            <v>CP-5 401 208</v>
          </cell>
          <cell r="N753">
            <v>0</v>
          </cell>
          <cell r="O753">
            <v>18.809787691248157</v>
          </cell>
          <cell r="P753">
            <v>18.809787691248157</v>
          </cell>
          <cell r="Q753">
            <v>0</v>
          </cell>
          <cell r="R753">
            <v>16.079999999999998</v>
          </cell>
          <cell r="T753">
            <v>14.58</v>
          </cell>
          <cell r="V753">
            <v>16.54</v>
          </cell>
          <cell r="X753">
            <v>300</v>
          </cell>
          <cell r="Y753">
            <v>14.542380424617503</v>
          </cell>
          <cell r="Z753">
            <v>14.58</v>
          </cell>
          <cell r="AA753">
            <v>15.57</v>
          </cell>
          <cell r="AB753">
            <v>16.54</v>
          </cell>
          <cell r="AD753" t="str">
            <v>Single</v>
          </cell>
          <cell r="AI753" t="str">
            <v>S</v>
          </cell>
          <cell r="AJ753">
            <v>0</v>
          </cell>
        </row>
        <row r="754">
          <cell r="AJ754">
            <v>0</v>
          </cell>
        </row>
        <row r="755">
          <cell r="E755">
            <v>339</v>
          </cell>
          <cell r="F755" t="str">
            <v>CB-02/30/2</v>
          </cell>
          <cell r="G755">
            <v>518606.73</v>
          </cell>
          <cell r="H755">
            <v>2389123.86</v>
          </cell>
          <cell r="I755" t="str">
            <v>Road-MJ01</v>
          </cell>
          <cell r="J755">
            <v>2.728000000002794</v>
          </cell>
          <cell r="K755">
            <v>-34.877000000327826</v>
          </cell>
          <cell r="L755">
            <v>34.983526309148459</v>
          </cell>
          <cell r="M755" t="str">
            <v>CP-5 401 208</v>
          </cell>
          <cell r="N755">
            <v>18.809787691248157</v>
          </cell>
          <cell r="O755">
            <v>53.79331400039662</v>
          </cell>
          <cell r="P755">
            <v>34.983526309148459</v>
          </cell>
          <cell r="Q755">
            <v>0</v>
          </cell>
          <cell r="R755">
            <v>16.47</v>
          </cell>
          <cell r="T755">
            <v>14.97</v>
          </cell>
          <cell r="V755">
            <v>16.66</v>
          </cell>
          <cell r="X755">
            <v>300</v>
          </cell>
          <cell r="Y755">
            <v>14.58</v>
          </cell>
          <cell r="Z755">
            <v>14.97</v>
          </cell>
          <cell r="AA755">
            <v>16.54</v>
          </cell>
          <cell r="AB755">
            <v>16.66</v>
          </cell>
          <cell r="AD755" t="str">
            <v>Single</v>
          </cell>
          <cell r="AI755">
            <v>0</v>
          </cell>
          <cell r="AJ755" t="str">
            <v>L</v>
          </cell>
        </row>
        <row r="756">
          <cell r="AJ756">
            <v>0</v>
          </cell>
        </row>
        <row r="757">
          <cell r="N757">
            <v>53.79331400039662</v>
          </cell>
          <cell r="AJ757">
            <v>0</v>
          </cell>
        </row>
        <row r="758">
          <cell r="E758">
            <v>340</v>
          </cell>
          <cell r="F758" t="str">
            <v>MH-02/30</v>
          </cell>
          <cell r="G758">
            <v>518617.33</v>
          </cell>
          <cell r="H758">
            <v>2389172.0099999998</v>
          </cell>
          <cell r="I758" t="str">
            <v>Road-MJ01</v>
          </cell>
          <cell r="M758" t="str">
            <v>CP-5 401 207</v>
          </cell>
          <cell r="R758">
            <v>15.94</v>
          </cell>
          <cell r="T758">
            <v>14.579670189376229</v>
          </cell>
          <cell r="V758">
            <v>15.57</v>
          </cell>
          <cell r="AI758">
            <v>0</v>
          </cell>
          <cell r="AJ758">
            <v>0</v>
          </cell>
        </row>
        <row r="759">
          <cell r="AJ759">
            <v>0</v>
          </cell>
        </row>
        <row r="760">
          <cell r="E760">
            <v>341</v>
          </cell>
          <cell r="F760" t="str">
            <v>CB-02/30/3</v>
          </cell>
          <cell r="G760">
            <v>518619.26</v>
          </cell>
          <cell r="H760">
            <v>2389162.0299999998</v>
          </cell>
          <cell r="I760" t="str">
            <v>Road-MJ01</v>
          </cell>
          <cell r="J760">
            <v>1.9299999999930151</v>
          </cell>
          <cell r="K760">
            <v>-9.9799999999813735</v>
          </cell>
          <cell r="L760">
            <v>10.164905311885656</v>
          </cell>
          <cell r="M760" t="str">
            <v>CP-5 401 208</v>
          </cell>
          <cell r="N760">
            <v>0</v>
          </cell>
          <cell r="O760">
            <v>10.164905311885656</v>
          </cell>
          <cell r="P760">
            <v>10.164905311885656</v>
          </cell>
          <cell r="Q760">
            <v>0</v>
          </cell>
          <cell r="R760">
            <v>16.100000000000001</v>
          </cell>
          <cell r="T760">
            <v>14.6</v>
          </cell>
          <cell r="V760">
            <v>16.53</v>
          </cell>
          <cell r="X760">
            <v>300</v>
          </cell>
          <cell r="Y760">
            <v>14.579670189376229</v>
          </cell>
          <cell r="Z760">
            <v>14.6</v>
          </cell>
          <cell r="AA760">
            <v>15.57</v>
          </cell>
          <cell r="AB760">
            <v>16.53</v>
          </cell>
          <cell r="AD760" t="str">
            <v>Single</v>
          </cell>
          <cell r="AI760" t="str">
            <v>S</v>
          </cell>
          <cell r="AJ760">
            <v>0</v>
          </cell>
        </row>
        <row r="761">
          <cell r="AJ761">
            <v>0</v>
          </cell>
        </row>
        <row r="762">
          <cell r="E762">
            <v>342</v>
          </cell>
          <cell r="F762" t="str">
            <v>CB-02/30/4</v>
          </cell>
          <cell r="G762">
            <v>518621.38</v>
          </cell>
          <cell r="H762">
            <v>2389131.7400000002</v>
          </cell>
          <cell r="I762" t="str">
            <v>Road-MJ01</v>
          </cell>
          <cell r="J762">
            <v>2.1199999999953434</v>
          </cell>
          <cell r="K762">
            <v>-30.289999999571592</v>
          </cell>
          <cell r="L762">
            <v>30.364098866490789</v>
          </cell>
          <cell r="M762" t="str">
            <v>CP-5 401 208</v>
          </cell>
          <cell r="N762">
            <v>10.164905311885656</v>
          </cell>
          <cell r="O762">
            <v>40.529004178376447</v>
          </cell>
          <cell r="P762">
            <v>30.364098866490792</v>
          </cell>
          <cell r="Q762">
            <v>0</v>
          </cell>
          <cell r="R762">
            <v>16.43</v>
          </cell>
          <cell r="T762">
            <v>14.93</v>
          </cell>
          <cell r="V762">
            <v>16.7</v>
          </cell>
          <cell r="X762">
            <v>300</v>
          </cell>
          <cell r="Y762">
            <v>14.6</v>
          </cell>
          <cell r="Z762">
            <v>14.93</v>
          </cell>
          <cell r="AA762">
            <v>16.53</v>
          </cell>
          <cell r="AB762">
            <v>16.7</v>
          </cell>
          <cell r="AD762" t="str">
            <v>Single</v>
          </cell>
          <cell r="AI762">
            <v>0</v>
          </cell>
          <cell r="AJ762" t="str">
            <v>L</v>
          </cell>
        </row>
        <row r="763">
          <cell r="AJ763">
            <v>0</v>
          </cell>
        </row>
        <row r="764">
          <cell r="N764">
            <v>40.529004178376447</v>
          </cell>
          <cell r="AJ764">
            <v>0</v>
          </cell>
        </row>
        <row r="765">
          <cell r="E765">
            <v>343</v>
          </cell>
          <cell r="F765" t="str">
            <v>CB-02/31/1/3</v>
          </cell>
          <cell r="G765">
            <v>518634.16</v>
          </cell>
          <cell r="H765">
            <v>2389079.79</v>
          </cell>
          <cell r="I765" t="str">
            <v>Road-MJ01</v>
          </cell>
          <cell r="M765" t="str">
            <v>CP-5 401 208</v>
          </cell>
          <cell r="R765">
            <v>17.04</v>
          </cell>
          <cell r="T765">
            <v>15.519496773940995</v>
          </cell>
          <cell r="V765">
            <v>16.89</v>
          </cell>
          <cell r="AI765">
            <v>0</v>
          </cell>
          <cell r="AJ765">
            <v>0</v>
          </cell>
        </row>
        <row r="766">
          <cell r="AJ766">
            <v>0</v>
          </cell>
        </row>
        <row r="767">
          <cell r="E767">
            <v>344</v>
          </cell>
          <cell r="F767" t="str">
            <v>CB-02/31/1/1</v>
          </cell>
          <cell r="G767">
            <v>518620.1</v>
          </cell>
          <cell r="H767">
            <v>2389073.88</v>
          </cell>
          <cell r="I767" t="str">
            <v>Road-MJ01</v>
          </cell>
          <cell r="J767">
            <v>-14.059999999997672</v>
          </cell>
          <cell r="K767">
            <v>-5.9100000001490116</v>
          </cell>
          <cell r="L767">
            <v>15.251613029502678</v>
          </cell>
          <cell r="M767" t="str">
            <v>CP-5 401 208</v>
          </cell>
          <cell r="N767">
            <v>0</v>
          </cell>
          <cell r="O767">
            <v>15.251613029502678</v>
          </cell>
          <cell r="P767">
            <v>15.251613029502678</v>
          </cell>
          <cell r="Q767">
            <v>0</v>
          </cell>
          <cell r="R767">
            <v>17.02</v>
          </cell>
          <cell r="T767">
            <v>15.55</v>
          </cell>
          <cell r="V767">
            <v>17.02</v>
          </cell>
          <cell r="X767">
            <v>300</v>
          </cell>
          <cell r="Y767">
            <v>15.519496773940995</v>
          </cell>
          <cell r="Z767">
            <v>15.55</v>
          </cell>
          <cell r="AA767">
            <v>16.89</v>
          </cell>
          <cell r="AB767">
            <v>17.02</v>
          </cell>
          <cell r="AD767" t="str">
            <v>Single</v>
          </cell>
          <cell r="AI767" t="str">
            <v>S</v>
          </cell>
          <cell r="AJ767">
            <v>0</v>
          </cell>
        </row>
        <row r="768">
          <cell r="AJ768">
            <v>0</v>
          </cell>
        </row>
        <row r="769">
          <cell r="E769">
            <v>345</v>
          </cell>
          <cell r="F769" t="str">
            <v>CB-02/31/1/2</v>
          </cell>
          <cell r="G769">
            <v>518629.6</v>
          </cell>
          <cell r="H769">
            <v>2389051.65</v>
          </cell>
          <cell r="I769" t="str">
            <v>Road-MJ01</v>
          </cell>
          <cell r="J769">
            <v>9.5</v>
          </cell>
          <cell r="K769">
            <v>-22.229999999981374</v>
          </cell>
          <cell r="L769">
            <v>24.174840226962658</v>
          </cell>
          <cell r="M769" t="str">
            <v>CP-5 401 208</v>
          </cell>
          <cell r="N769">
            <v>15.251613029502678</v>
          </cell>
          <cell r="O769">
            <v>39.426453256465336</v>
          </cell>
          <cell r="P769">
            <v>24.174840226962658</v>
          </cell>
          <cell r="Q769">
            <v>0</v>
          </cell>
          <cell r="R769">
            <v>17.02</v>
          </cell>
          <cell r="T769">
            <v>15.55</v>
          </cell>
          <cell r="V769">
            <v>17.02</v>
          </cell>
          <cell r="X769">
            <v>300</v>
          </cell>
          <cell r="Y769">
            <v>15.55</v>
          </cell>
          <cell r="Z769">
            <v>15.55</v>
          </cell>
          <cell r="AA769">
            <v>17.02</v>
          </cell>
          <cell r="AB769">
            <v>17.02</v>
          </cell>
          <cell r="AD769" t="str">
            <v>Single</v>
          </cell>
          <cell r="AI769">
            <v>0</v>
          </cell>
          <cell r="AJ769" t="str">
            <v>L</v>
          </cell>
        </row>
        <row r="770">
          <cell r="AJ770">
            <v>0</v>
          </cell>
        </row>
        <row r="771">
          <cell r="N771">
            <v>39.426453256465336</v>
          </cell>
          <cell r="AJ771">
            <v>0</v>
          </cell>
        </row>
        <row r="772">
          <cell r="E772">
            <v>346</v>
          </cell>
          <cell r="F772" t="str">
            <v>MH-02/31</v>
          </cell>
          <cell r="G772">
            <v>518627.45</v>
          </cell>
          <cell r="H772">
            <v>2389094.73</v>
          </cell>
          <cell r="I772" t="str">
            <v>Road-MJ01</v>
          </cell>
          <cell r="M772" t="str">
            <v>CP-5 401 208</v>
          </cell>
          <cell r="R772">
            <v>17.04</v>
          </cell>
          <cell r="T772">
            <v>15.487244682874511</v>
          </cell>
          <cell r="V772">
            <v>16.89</v>
          </cell>
          <cell r="AI772">
            <v>0</v>
          </cell>
          <cell r="AJ772">
            <v>0</v>
          </cell>
        </row>
        <row r="773">
          <cell r="AJ773">
            <v>0</v>
          </cell>
        </row>
        <row r="774">
          <cell r="E774">
            <v>347</v>
          </cell>
          <cell r="F774" t="str">
            <v>CB-02/31/1/3</v>
          </cell>
          <cell r="G774">
            <v>518634.16</v>
          </cell>
          <cell r="H774">
            <v>2389079.79</v>
          </cell>
          <cell r="I774" t="str">
            <v>Road-MJ01</v>
          </cell>
          <cell r="J774">
            <v>6.7099999999627471</v>
          </cell>
          <cell r="K774">
            <v>-14.939999999944121</v>
          </cell>
          <cell r="L774">
            <v>16.377658562744262</v>
          </cell>
          <cell r="M774" t="str">
            <v>CP-5 401 208</v>
          </cell>
          <cell r="N774">
            <v>0</v>
          </cell>
          <cell r="O774">
            <v>16.377658562744262</v>
          </cell>
          <cell r="P774">
            <v>16.377658562744262</v>
          </cell>
          <cell r="Q774">
            <v>0</v>
          </cell>
          <cell r="R774">
            <v>17.170000000000002</v>
          </cell>
          <cell r="T774">
            <v>15.52</v>
          </cell>
          <cell r="V774">
            <v>17.170000000000002</v>
          </cell>
          <cell r="X774">
            <v>300</v>
          </cell>
          <cell r="Y774">
            <v>15.487244682874511</v>
          </cell>
          <cell r="Z774">
            <v>15.52</v>
          </cell>
          <cell r="AA774">
            <v>16.89</v>
          </cell>
          <cell r="AB774">
            <v>17.170000000000002</v>
          </cell>
          <cell r="AD774" t="str">
            <v>Single</v>
          </cell>
          <cell r="AI774" t="str">
            <v>S</v>
          </cell>
          <cell r="AJ774">
            <v>0</v>
          </cell>
        </row>
        <row r="775">
          <cell r="AJ775">
            <v>0</v>
          </cell>
        </row>
        <row r="776">
          <cell r="E776">
            <v>348</v>
          </cell>
          <cell r="F776" t="str">
            <v>CB-02/31/1/4</v>
          </cell>
          <cell r="G776">
            <v>518647.60800000001</v>
          </cell>
          <cell r="H776">
            <v>2389048.2039999999</v>
          </cell>
          <cell r="I776" t="str">
            <v>Road-MJ01</v>
          </cell>
          <cell r="J776">
            <v>13.448000000033062</v>
          </cell>
          <cell r="K776">
            <v>-31.58600000012666</v>
          </cell>
          <cell r="L776">
            <v>34.329638798112782</v>
          </cell>
          <cell r="M776" t="str">
            <v>CP-5 401 208</v>
          </cell>
          <cell r="N776">
            <v>16.377658562744262</v>
          </cell>
          <cell r="O776">
            <v>50.707297360857041</v>
          </cell>
          <cell r="P776">
            <v>34.329638798112782</v>
          </cell>
          <cell r="Q776">
            <v>0</v>
          </cell>
          <cell r="R776">
            <v>17.38</v>
          </cell>
          <cell r="T776">
            <v>15.82</v>
          </cell>
          <cell r="V776">
            <v>17.38</v>
          </cell>
          <cell r="X776">
            <v>300</v>
          </cell>
          <cell r="Y776">
            <v>15.52</v>
          </cell>
          <cell r="Z776">
            <v>15.82</v>
          </cell>
          <cell r="AA776">
            <v>17.170000000000002</v>
          </cell>
          <cell r="AB776">
            <v>17.38</v>
          </cell>
          <cell r="AD776" t="str">
            <v>Single</v>
          </cell>
          <cell r="AI776">
            <v>0</v>
          </cell>
          <cell r="AJ776" t="str">
            <v>L</v>
          </cell>
        </row>
        <row r="777">
          <cell r="AJ777">
            <v>0</v>
          </cell>
        </row>
        <row r="778">
          <cell r="E778">
            <v>349</v>
          </cell>
          <cell r="F778" t="str">
            <v>Deleted</v>
          </cell>
          <cell r="X778">
            <v>300</v>
          </cell>
          <cell r="Y778">
            <v>15.82</v>
          </cell>
          <cell r="Z778">
            <v>0</v>
          </cell>
          <cell r="AA778">
            <v>17.38</v>
          </cell>
          <cell r="AB778">
            <v>0</v>
          </cell>
          <cell r="AI778">
            <v>0</v>
          </cell>
          <cell r="AJ778">
            <v>0</v>
          </cell>
        </row>
        <row r="779">
          <cell r="AJ779">
            <v>0</v>
          </cell>
        </row>
        <row r="780">
          <cell r="E780">
            <v>350</v>
          </cell>
          <cell r="F780" t="str">
            <v>Deleted</v>
          </cell>
          <cell r="X780">
            <v>300</v>
          </cell>
          <cell r="Y780">
            <v>0</v>
          </cell>
          <cell r="Z780">
            <v>0</v>
          </cell>
          <cell r="AA780">
            <v>0</v>
          </cell>
          <cell r="AB780">
            <v>0</v>
          </cell>
          <cell r="AI780">
            <v>0</v>
          </cell>
          <cell r="AJ780">
            <v>0</v>
          </cell>
        </row>
        <row r="781">
          <cell r="AJ781">
            <v>0</v>
          </cell>
        </row>
        <row r="782">
          <cell r="N782">
            <v>50.707297360857041</v>
          </cell>
          <cell r="AJ782">
            <v>0</v>
          </cell>
        </row>
        <row r="783">
          <cell r="E783">
            <v>351</v>
          </cell>
          <cell r="F783" t="str">
            <v>MH-02/31</v>
          </cell>
          <cell r="G783">
            <v>518627.45</v>
          </cell>
          <cell r="H783">
            <v>2389094.73</v>
          </cell>
          <cell r="I783" t="str">
            <v>Road-MJ01</v>
          </cell>
          <cell r="M783" t="str">
            <v>CP-5 401 208</v>
          </cell>
          <cell r="R783">
            <v>17.04</v>
          </cell>
          <cell r="T783">
            <v>12.96</v>
          </cell>
          <cell r="V783">
            <v>16.89</v>
          </cell>
          <cell r="AI783">
            <v>0</v>
          </cell>
          <cell r="AJ783">
            <v>0</v>
          </cell>
        </row>
        <row r="784">
          <cell r="AJ784">
            <v>0</v>
          </cell>
        </row>
        <row r="785">
          <cell r="E785">
            <v>352</v>
          </cell>
          <cell r="F785" t="str">
            <v>CB-02/31/1</v>
          </cell>
          <cell r="G785">
            <v>518658.36</v>
          </cell>
          <cell r="H785">
            <v>2389103</v>
          </cell>
          <cell r="I785" t="str">
            <v>Road-MN11</v>
          </cell>
          <cell r="J785">
            <v>30.909999999974389</v>
          </cell>
          <cell r="K785">
            <v>8.2700000000186265</v>
          </cell>
          <cell r="L785">
            <v>31.997203002742673</v>
          </cell>
          <cell r="M785" t="str">
            <v>CP-5 401 244</v>
          </cell>
          <cell r="N785">
            <v>0</v>
          </cell>
          <cell r="O785">
            <v>31.997203002742673</v>
          </cell>
          <cell r="P785">
            <v>31.997203002742673</v>
          </cell>
          <cell r="Q785">
            <v>0</v>
          </cell>
          <cell r="R785">
            <v>16.64</v>
          </cell>
          <cell r="T785">
            <v>13.28</v>
          </cell>
          <cell r="V785">
            <v>16.64</v>
          </cell>
          <cell r="X785">
            <v>600</v>
          </cell>
          <cell r="Y785">
            <v>12.96</v>
          </cell>
          <cell r="Z785">
            <v>13.28</v>
          </cell>
          <cell r="AA785">
            <v>16.89</v>
          </cell>
          <cell r="AB785">
            <v>16.64</v>
          </cell>
          <cell r="AD785" t="str">
            <v>Single</v>
          </cell>
          <cell r="AI785" t="str">
            <v>S</v>
          </cell>
          <cell r="AJ785">
            <v>0</v>
          </cell>
        </row>
        <row r="786">
          <cell r="AJ786">
            <v>0</v>
          </cell>
        </row>
        <row r="787">
          <cell r="E787">
            <v>353</v>
          </cell>
          <cell r="F787" t="str">
            <v>CB-02/31/2</v>
          </cell>
          <cell r="G787">
            <v>518706.62</v>
          </cell>
          <cell r="H787">
            <v>2389116.09</v>
          </cell>
          <cell r="I787" t="str">
            <v>Road-MN11</v>
          </cell>
          <cell r="J787">
            <v>48.260000000009313</v>
          </cell>
          <cell r="K787">
            <v>13.089999999850988</v>
          </cell>
          <cell r="L787">
            <v>50.003756858830094</v>
          </cell>
          <cell r="M787" t="str">
            <v>CP-5 401 244</v>
          </cell>
          <cell r="N787">
            <v>31.997203002742673</v>
          </cell>
          <cell r="O787">
            <v>82.000959861572767</v>
          </cell>
          <cell r="P787">
            <v>50.003756858830094</v>
          </cell>
          <cell r="Q787">
            <v>0</v>
          </cell>
          <cell r="R787">
            <v>16.57</v>
          </cell>
          <cell r="T787">
            <v>13.88</v>
          </cell>
          <cell r="V787">
            <v>16.72</v>
          </cell>
          <cell r="X787">
            <v>600</v>
          </cell>
          <cell r="Y787">
            <v>13.28</v>
          </cell>
          <cell r="Z787">
            <v>13.78</v>
          </cell>
          <cell r="AA787">
            <v>16.64</v>
          </cell>
          <cell r="AB787">
            <v>16.72</v>
          </cell>
          <cell r="AD787" t="str">
            <v>Single</v>
          </cell>
          <cell r="AI787">
            <v>0</v>
          </cell>
          <cell r="AJ787">
            <v>0</v>
          </cell>
        </row>
        <row r="788">
          <cell r="AJ788">
            <v>0</v>
          </cell>
        </row>
        <row r="789">
          <cell r="E789">
            <v>354</v>
          </cell>
          <cell r="F789" t="str">
            <v>CB-02/31/3</v>
          </cell>
          <cell r="G789">
            <v>518740.2</v>
          </cell>
          <cell r="H789">
            <v>2389125.94</v>
          </cell>
          <cell r="I789" t="str">
            <v>Road-MN11</v>
          </cell>
          <cell r="J789">
            <v>33.580000000016298</v>
          </cell>
          <cell r="K789">
            <v>9.8500000000931323</v>
          </cell>
          <cell r="L789">
            <v>34.994841048402108</v>
          </cell>
          <cell r="M789" t="str">
            <v>CP-5 401 244</v>
          </cell>
          <cell r="N789">
            <v>82.000959861572767</v>
          </cell>
          <cell r="O789">
            <v>116.99580090997488</v>
          </cell>
          <cell r="P789">
            <v>34.994841048402108</v>
          </cell>
          <cell r="Q789">
            <v>0</v>
          </cell>
          <cell r="R789">
            <v>16.670000000000002</v>
          </cell>
          <cell r="T789">
            <v>14.14</v>
          </cell>
          <cell r="V789">
            <v>16.670000000000002</v>
          </cell>
          <cell r="X789">
            <v>500</v>
          </cell>
          <cell r="Y789">
            <v>13.88</v>
          </cell>
          <cell r="Z789">
            <v>14.14</v>
          </cell>
          <cell r="AA789">
            <v>16.72</v>
          </cell>
          <cell r="AB789">
            <v>16.670000000000002</v>
          </cell>
          <cell r="AD789" t="str">
            <v>Single</v>
          </cell>
          <cell r="AI789">
            <v>0</v>
          </cell>
          <cell r="AJ789">
            <v>0</v>
          </cell>
        </row>
        <row r="790">
          <cell r="AJ790">
            <v>0</v>
          </cell>
        </row>
        <row r="791">
          <cell r="E791">
            <v>355</v>
          </cell>
          <cell r="F791" t="str">
            <v>CB-02/31/4</v>
          </cell>
          <cell r="G791">
            <v>518752.68</v>
          </cell>
          <cell r="H791">
            <v>2389129.6</v>
          </cell>
          <cell r="I791" t="str">
            <v>Road-MN11</v>
          </cell>
          <cell r="J791">
            <v>12.479999999981374</v>
          </cell>
          <cell r="K791">
            <v>3.6600000001490116</v>
          </cell>
          <cell r="L791">
            <v>13.005614172372862</v>
          </cell>
          <cell r="M791" t="str">
            <v>CP-5 401 245</v>
          </cell>
          <cell r="N791">
            <v>116.99580090997488</v>
          </cell>
          <cell r="O791">
            <v>130.00141508234773</v>
          </cell>
          <cell r="P791">
            <v>13.005614172372859</v>
          </cell>
          <cell r="Q791">
            <v>0</v>
          </cell>
          <cell r="R791">
            <v>16.71</v>
          </cell>
          <cell r="T791">
            <v>14.16</v>
          </cell>
          <cell r="V791">
            <v>16.66</v>
          </cell>
          <cell r="X791">
            <v>500</v>
          </cell>
          <cell r="Y791">
            <v>14.14</v>
          </cell>
          <cell r="Z791">
            <v>14.16</v>
          </cell>
          <cell r="AA791">
            <v>16.670000000000002</v>
          </cell>
          <cell r="AB791">
            <v>16.66</v>
          </cell>
          <cell r="AD791" t="str">
            <v>Single</v>
          </cell>
          <cell r="AI791">
            <v>0</v>
          </cell>
          <cell r="AJ791">
            <v>0</v>
          </cell>
        </row>
        <row r="792">
          <cell r="AJ792">
            <v>0</v>
          </cell>
        </row>
        <row r="793">
          <cell r="E793">
            <v>356</v>
          </cell>
          <cell r="F793" t="str">
            <v>CB-02/31/5</v>
          </cell>
          <cell r="G793">
            <v>518779.14</v>
          </cell>
          <cell r="H793">
            <v>2389172.98</v>
          </cell>
          <cell r="I793" t="str">
            <v>Road-MN11</v>
          </cell>
          <cell r="J793">
            <v>26.460000000020955</v>
          </cell>
          <cell r="K793">
            <v>43.379999999888241</v>
          </cell>
          <cell r="L793">
            <v>50.812951104924153</v>
          </cell>
          <cell r="M793" t="str">
            <v>CP-5 401 245</v>
          </cell>
          <cell r="N793">
            <v>130.00141508234773</v>
          </cell>
          <cell r="O793">
            <v>180.8143661872719</v>
          </cell>
          <cell r="P793">
            <v>50.812951104924167</v>
          </cell>
          <cell r="Q793">
            <v>0</v>
          </cell>
          <cell r="R793">
            <v>16.78</v>
          </cell>
          <cell r="T793">
            <v>14.31</v>
          </cell>
          <cell r="V793">
            <v>16.82</v>
          </cell>
          <cell r="X793">
            <v>500</v>
          </cell>
          <cell r="Y793">
            <v>14.16</v>
          </cell>
          <cell r="Z793">
            <v>14.21</v>
          </cell>
          <cell r="AA793">
            <v>16.66</v>
          </cell>
          <cell r="AB793">
            <v>16.82</v>
          </cell>
          <cell r="AD793" t="str">
            <v>Single</v>
          </cell>
          <cell r="AI793">
            <v>0</v>
          </cell>
          <cell r="AJ793">
            <v>0</v>
          </cell>
        </row>
        <row r="794">
          <cell r="AJ794">
            <v>0</v>
          </cell>
        </row>
        <row r="795">
          <cell r="E795">
            <v>357</v>
          </cell>
          <cell r="F795" t="str">
            <v>CB-02/31/6</v>
          </cell>
          <cell r="G795">
            <v>518836.16</v>
          </cell>
          <cell r="H795">
            <v>2389154.08</v>
          </cell>
          <cell r="I795" t="str">
            <v>Road-MN11</v>
          </cell>
          <cell r="J795">
            <v>57.019999999960419</v>
          </cell>
          <cell r="K795">
            <v>-18.899999999906868</v>
          </cell>
          <cell r="L795">
            <v>60.070711665436143</v>
          </cell>
          <cell r="M795" t="str">
            <v>CP-5 401 245</v>
          </cell>
          <cell r="N795">
            <v>180.8143661872719</v>
          </cell>
          <cell r="O795">
            <v>240.88507785270804</v>
          </cell>
          <cell r="P795">
            <v>60.070711665436136</v>
          </cell>
          <cell r="Q795">
            <v>0</v>
          </cell>
          <cell r="R795">
            <v>16.68</v>
          </cell>
          <cell r="T795">
            <v>14.44</v>
          </cell>
          <cell r="V795">
            <v>16.670000000000002</v>
          </cell>
          <cell r="X795">
            <v>400</v>
          </cell>
          <cell r="Y795">
            <v>14.31</v>
          </cell>
          <cell r="Z795">
            <v>14.44</v>
          </cell>
          <cell r="AA795">
            <v>16.82</v>
          </cell>
          <cell r="AB795">
            <v>16.670000000000002</v>
          </cell>
          <cell r="AD795" t="str">
            <v>Single</v>
          </cell>
          <cell r="AI795">
            <v>0</v>
          </cell>
          <cell r="AJ795">
            <v>0</v>
          </cell>
        </row>
        <row r="796">
          <cell r="AJ796">
            <v>0</v>
          </cell>
        </row>
        <row r="797">
          <cell r="E797">
            <v>358</v>
          </cell>
          <cell r="F797" t="str">
            <v>CB-02/31/7</v>
          </cell>
          <cell r="G797">
            <v>518850.56</v>
          </cell>
          <cell r="H797">
            <v>2389158.2999999998</v>
          </cell>
          <cell r="I797" t="str">
            <v>Road-MN11</v>
          </cell>
          <cell r="J797">
            <v>14.400000000023283</v>
          </cell>
          <cell r="K797">
            <v>4.2199999997392297</v>
          </cell>
          <cell r="L797">
            <v>15.005612283358172</v>
          </cell>
          <cell r="M797" t="str">
            <v>CP-5 401 245</v>
          </cell>
          <cell r="N797">
            <v>240.88507785270804</v>
          </cell>
          <cell r="O797">
            <v>255.89069013606621</v>
          </cell>
          <cell r="P797">
            <v>15.005612283358175</v>
          </cell>
          <cell r="Q797">
            <v>0</v>
          </cell>
          <cell r="R797">
            <v>16.61</v>
          </cell>
          <cell r="T797">
            <v>14.49</v>
          </cell>
          <cell r="V797">
            <v>16.72</v>
          </cell>
          <cell r="X797">
            <v>400</v>
          </cell>
          <cell r="Y797">
            <v>14.44</v>
          </cell>
          <cell r="Z797">
            <v>14.49</v>
          </cell>
          <cell r="AA797">
            <v>16.670000000000002</v>
          </cell>
          <cell r="AB797">
            <v>16.72</v>
          </cell>
          <cell r="AD797" t="str">
            <v>Single</v>
          </cell>
          <cell r="AI797">
            <v>0</v>
          </cell>
          <cell r="AJ797">
            <v>0</v>
          </cell>
        </row>
        <row r="798">
          <cell r="AJ798">
            <v>0</v>
          </cell>
        </row>
        <row r="799">
          <cell r="E799">
            <v>359</v>
          </cell>
          <cell r="F799" t="str">
            <v>CB-02/31/8</v>
          </cell>
          <cell r="G799">
            <v>518874.92</v>
          </cell>
          <cell r="H799">
            <v>2389163.89</v>
          </cell>
          <cell r="I799" t="str">
            <v>Road-MN11</v>
          </cell>
          <cell r="J799">
            <v>24.35999999998603</v>
          </cell>
          <cell r="K799">
            <v>5.5900000003166497</v>
          </cell>
          <cell r="L799">
            <v>24.993153062446112</v>
          </cell>
          <cell r="M799" t="str">
            <v>CP-5 401 245</v>
          </cell>
          <cell r="N799">
            <v>255.89069013606621</v>
          </cell>
          <cell r="O799">
            <v>280.8838431985123</v>
          </cell>
          <cell r="P799">
            <v>24.993153062446083</v>
          </cell>
          <cell r="Q799">
            <v>2.8421709430404007E-14</v>
          </cell>
          <cell r="R799">
            <v>16.5</v>
          </cell>
          <cell r="T799">
            <v>14.64</v>
          </cell>
          <cell r="V799">
            <v>16.54</v>
          </cell>
          <cell r="X799">
            <v>400</v>
          </cell>
          <cell r="Y799">
            <v>14.49</v>
          </cell>
          <cell r="Z799">
            <v>14.54</v>
          </cell>
          <cell r="AA799">
            <v>16.72</v>
          </cell>
          <cell r="AB799">
            <v>16.54</v>
          </cell>
          <cell r="AD799" t="str">
            <v>Single</v>
          </cell>
          <cell r="AI799">
            <v>0</v>
          </cell>
          <cell r="AJ799">
            <v>0</v>
          </cell>
        </row>
        <row r="800">
          <cell r="AJ800">
            <v>0</v>
          </cell>
        </row>
        <row r="801">
          <cell r="E801">
            <v>360</v>
          </cell>
          <cell r="F801" t="str">
            <v>CB-02/31/9</v>
          </cell>
          <cell r="G801">
            <v>518894.79</v>
          </cell>
          <cell r="H801">
            <v>2389166.2000000002</v>
          </cell>
          <cell r="I801" t="str">
            <v>Road-MN11</v>
          </cell>
          <cell r="J801">
            <v>19.869999999995343</v>
          </cell>
          <cell r="K801">
            <v>2.3100000000558794</v>
          </cell>
          <cell r="L801">
            <v>20.003824634306138</v>
          </cell>
          <cell r="M801" t="str">
            <v>CP-5 401 245</v>
          </cell>
          <cell r="N801">
            <v>280.8838431985123</v>
          </cell>
          <cell r="O801">
            <v>300.88766783281841</v>
          </cell>
          <cell r="P801">
            <v>20.003824634306113</v>
          </cell>
          <cell r="Q801">
            <v>0</v>
          </cell>
          <cell r="R801">
            <v>16.41</v>
          </cell>
          <cell r="T801">
            <v>14.68</v>
          </cell>
          <cell r="V801">
            <v>16.440000000000001</v>
          </cell>
          <cell r="X801">
            <v>300</v>
          </cell>
          <cell r="Y801">
            <v>14.64</v>
          </cell>
          <cell r="Z801">
            <v>14.68</v>
          </cell>
          <cell r="AA801">
            <v>16.54</v>
          </cell>
          <cell r="AB801">
            <v>16.440000000000001</v>
          </cell>
          <cell r="AD801" t="str">
            <v>Single</v>
          </cell>
          <cell r="AI801">
            <v>0</v>
          </cell>
          <cell r="AJ801">
            <v>0</v>
          </cell>
        </row>
        <row r="802">
          <cell r="AJ802">
            <v>0</v>
          </cell>
        </row>
        <row r="803">
          <cell r="E803">
            <v>361</v>
          </cell>
          <cell r="F803" t="str">
            <v>CB-02/31/10</v>
          </cell>
          <cell r="G803">
            <v>518930.71</v>
          </cell>
          <cell r="H803">
            <v>2389168.5099999998</v>
          </cell>
          <cell r="I803" t="str">
            <v>Road-MN11</v>
          </cell>
          <cell r="J803">
            <v>35.92000000004191</v>
          </cell>
          <cell r="K803">
            <v>2.3099999995902181</v>
          </cell>
          <cell r="L803">
            <v>35.994200921830696</v>
          </cell>
          <cell r="M803" t="str">
            <v>CP-5 401 245</v>
          </cell>
          <cell r="N803">
            <v>300.88766783281841</v>
          </cell>
          <cell r="O803">
            <v>336.88186875464908</v>
          </cell>
          <cell r="P803">
            <v>35.994200921830668</v>
          </cell>
          <cell r="Q803">
            <v>0</v>
          </cell>
          <cell r="R803">
            <v>16.309999999999999</v>
          </cell>
          <cell r="T803">
            <v>14.77</v>
          </cell>
          <cell r="V803">
            <v>16.38</v>
          </cell>
          <cell r="X803">
            <v>300</v>
          </cell>
          <cell r="Y803">
            <v>14.68</v>
          </cell>
          <cell r="Z803">
            <v>14.77</v>
          </cell>
          <cell r="AA803">
            <v>16.440000000000001</v>
          </cell>
          <cell r="AB803">
            <v>16.38</v>
          </cell>
          <cell r="AD803" t="str">
            <v>Single</v>
          </cell>
          <cell r="AI803">
            <v>0</v>
          </cell>
          <cell r="AJ803" t="str">
            <v>L</v>
          </cell>
        </row>
        <row r="804">
          <cell r="AJ804">
            <v>0</v>
          </cell>
        </row>
        <row r="805">
          <cell r="N805">
            <v>336.88186875464908</v>
          </cell>
          <cell r="AJ805">
            <v>0</v>
          </cell>
        </row>
        <row r="806">
          <cell r="E806">
            <v>362</v>
          </cell>
          <cell r="F806" t="str">
            <v>CB-02/31/3</v>
          </cell>
          <cell r="G806">
            <v>518740.2</v>
          </cell>
          <cell r="H806">
            <v>2389125.94</v>
          </cell>
          <cell r="I806" t="str">
            <v>Road-MN11</v>
          </cell>
          <cell r="R806">
            <v>16.670000000000002</v>
          </cell>
          <cell r="T806">
            <v>14.34</v>
          </cell>
          <cell r="V806">
            <v>16.670000000000002</v>
          </cell>
          <cell r="AI806">
            <v>0</v>
          </cell>
          <cell r="AJ806">
            <v>0</v>
          </cell>
        </row>
        <row r="807">
          <cell r="AJ807">
            <v>0</v>
          </cell>
        </row>
        <row r="808">
          <cell r="E808">
            <v>363</v>
          </cell>
          <cell r="F808" t="str">
            <v>CB-02/31/3/1</v>
          </cell>
          <cell r="G808">
            <v>518745.28</v>
          </cell>
          <cell r="H808">
            <v>2389115.06</v>
          </cell>
          <cell r="I808" t="str">
            <v>Road-MN12</v>
          </cell>
          <cell r="J808">
            <v>5.0800000000162981</v>
          </cell>
          <cell r="K808">
            <v>-10.879999999888241</v>
          </cell>
          <cell r="L808">
            <v>12.007530970092633</v>
          </cell>
          <cell r="M808" t="str">
            <v>CP-5 401 244</v>
          </cell>
          <cell r="N808">
            <v>0</v>
          </cell>
          <cell r="O808">
            <v>12.007530970092633</v>
          </cell>
          <cell r="P808">
            <v>12.007530970092633</v>
          </cell>
          <cell r="Q808">
            <v>0</v>
          </cell>
          <cell r="R808">
            <v>16.75</v>
          </cell>
          <cell r="T808">
            <v>14.58</v>
          </cell>
          <cell r="V808">
            <v>16.7</v>
          </cell>
          <cell r="X808">
            <v>300</v>
          </cell>
          <cell r="Y808">
            <v>14.34</v>
          </cell>
          <cell r="Z808">
            <v>14.58</v>
          </cell>
          <cell r="AA808">
            <v>16.670000000000002</v>
          </cell>
          <cell r="AB808">
            <v>16.7</v>
          </cell>
          <cell r="AD808" t="str">
            <v>Single</v>
          </cell>
          <cell r="AI808" t="str">
            <v>S</v>
          </cell>
          <cell r="AJ808">
            <v>0</v>
          </cell>
        </row>
        <row r="809">
          <cell r="AJ809">
            <v>0</v>
          </cell>
        </row>
        <row r="810">
          <cell r="E810">
            <v>364</v>
          </cell>
          <cell r="F810" t="str">
            <v>CB-02/31/3/2</v>
          </cell>
          <cell r="G810">
            <v>518758.94</v>
          </cell>
          <cell r="H810">
            <v>2389082.84</v>
          </cell>
          <cell r="I810" t="str">
            <v>Road-MN12</v>
          </cell>
          <cell r="J810">
            <v>13.659999999974389</v>
          </cell>
          <cell r="K810">
            <v>-32.220000000204891</v>
          </cell>
          <cell r="L810">
            <v>34.996056920923294</v>
          </cell>
          <cell r="M810" t="str">
            <v>CP-5 401 244</v>
          </cell>
          <cell r="N810">
            <v>12.007530970092633</v>
          </cell>
          <cell r="O810">
            <v>47.003587891015925</v>
          </cell>
          <cell r="P810">
            <v>34.996056920923294</v>
          </cell>
          <cell r="Q810">
            <v>0</v>
          </cell>
          <cell r="R810">
            <v>17</v>
          </cell>
          <cell r="T810">
            <v>15.28</v>
          </cell>
          <cell r="V810">
            <v>17.14</v>
          </cell>
          <cell r="X810">
            <v>300</v>
          </cell>
          <cell r="Y810">
            <v>14.58</v>
          </cell>
          <cell r="Z810">
            <v>15.28</v>
          </cell>
          <cell r="AA810">
            <v>16.7</v>
          </cell>
          <cell r="AB810">
            <v>17.14</v>
          </cell>
          <cell r="AD810" t="str">
            <v>Single</v>
          </cell>
          <cell r="AI810">
            <v>0</v>
          </cell>
          <cell r="AJ810" t="str">
            <v>L</v>
          </cell>
        </row>
        <row r="811">
          <cell r="AJ811">
            <v>0</v>
          </cell>
        </row>
        <row r="812">
          <cell r="N812">
            <v>47.003587891015925</v>
          </cell>
          <cell r="AJ812">
            <v>0</v>
          </cell>
        </row>
        <row r="813">
          <cell r="E813">
            <v>365</v>
          </cell>
          <cell r="F813" t="str">
            <v>MH-02/32</v>
          </cell>
          <cell r="G813">
            <v>518649.69</v>
          </cell>
          <cell r="H813">
            <v>2389039.2000000002</v>
          </cell>
          <cell r="I813" t="str">
            <v>Road-MJ01</v>
          </cell>
          <cell r="M813" t="str">
            <v>CP-5 401 208</v>
          </cell>
          <cell r="R813">
            <v>17.27</v>
          </cell>
          <cell r="T813">
            <v>14.87</v>
          </cell>
          <cell r="V813">
            <v>17.34</v>
          </cell>
          <cell r="AI813">
            <v>0</v>
          </cell>
          <cell r="AJ813">
            <v>0</v>
          </cell>
        </row>
        <row r="814">
          <cell r="AJ814">
            <v>0</v>
          </cell>
        </row>
        <row r="815">
          <cell r="E815">
            <v>366</v>
          </cell>
          <cell r="F815" t="str">
            <v>CB-02/32/1</v>
          </cell>
          <cell r="G815">
            <v>518623.73</v>
          </cell>
          <cell r="H815">
            <v>2389037.86</v>
          </cell>
          <cell r="I815" t="str">
            <v>Road-MN06</v>
          </cell>
          <cell r="J815">
            <v>-25.960000000020955</v>
          </cell>
          <cell r="K815">
            <v>-1.3400000003166497</v>
          </cell>
          <cell r="L815">
            <v>25.994560969593937</v>
          </cell>
          <cell r="M815" t="str">
            <v>CP-5 401 243</v>
          </cell>
          <cell r="N815">
            <v>0</v>
          </cell>
          <cell r="O815">
            <v>25.994560969593937</v>
          </cell>
          <cell r="P815">
            <v>25.994560969593937</v>
          </cell>
          <cell r="Q815">
            <v>0</v>
          </cell>
          <cell r="R815">
            <v>17.28</v>
          </cell>
          <cell r="T815">
            <v>14.92</v>
          </cell>
          <cell r="V815">
            <v>17.170000000000002</v>
          </cell>
          <cell r="X815">
            <v>300</v>
          </cell>
          <cell r="Y815">
            <v>14.87</v>
          </cell>
          <cell r="Z815">
            <v>14.92</v>
          </cell>
          <cell r="AA815">
            <v>17.34</v>
          </cell>
          <cell r="AB815">
            <v>17.170000000000002</v>
          </cell>
          <cell r="AD815" t="str">
            <v>Single</v>
          </cell>
          <cell r="AI815" t="str">
            <v>S</v>
          </cell>
          <cell r="AJ815">
            <v>0</v>
          </cell>
        </row>
        <row r="816">
          <cell r="AJ816">
            <v>0</v>
          </cell>
        </row>
        <row r="817">
          <cell r="E817">
            <v>367</v>
          </cell>
          <cell r="F817" t="str">
            <v>CB-02/32/2</v>
          </cell>
          <cell r="G817">
            <v>518578.81</v>
          </cell>
          <cell r="H817">
            <v>2389035.11</v>
          </cell>
          <cell r="I817" t="str">
            <v>Road-MN06</v>
          </cell>
          <cell r="J817">
            <v>-44.919999999983702</v>
          </cell>
          <cell r="K817">
            <v>-2.75</v>
          </cell>
          <cell r="L817">
            <v>45.004098702213071</v>
          </cell>
          <cell r="M817" t="str">
            <v>CP-5 401 243</v>
          </cell>
          <cell r="N817">
            <v>25.994560969593937</v>
          </cell>
          <cell r="O817">
            <v>70.998659671807005</v>
          </cell>
          <cell r="P817">
            <v>45.004098702213071</v>
          </cell>
          <cell r="Q817">
            <v>0</v>
          </cell>
          <cell r="R817">
            <v>17.14</v>
          </cell>
          <cell r="T817">
            <v>15.01</v>
          </cell>
          <cell r="V817">
            <v>17.05</v>
          </cell>
          <cell r="X817">
            <v>300</v>
          </cell>
          <cell r="Y817">
            <v>14.92</v>
          </cell>
          <cell r="Z817">
            <v>15.01</v>
          </cell>
          <cell r="AA817">
            <v>17.170000000000002</v>
          </cell>
          <cell r="AB817">
            <v>17.05</v>
          </cell>
          <cell r="AD817" t="str">
            <v>Single</v>
          </cell>
          <cell r="AI817">
            <v>0</v>
          </cell>
          <cell r="AJ817">
            <v>0</v>
          </cell>
        </row>
        <row r="818">
          <cell r="AJ818">
            <v>0</v>
          </cell>
        </row>
        <row r="819">
          <cell r="E819">
            <v>368</v>
          </cell>
          <cell r="F819" t="str">
            <v>CB-02/32/3</v>
          </cell>
          <cell r="G819">
            <v>518533.89</v>
          </cell>
          <cell r="H819">
            <v>2389032.36</v>
          </cell>
          <cell r="I819" t="str">
            <v>Road-MN06</v>
          </cell>
          <cell r="J819">
            <v>-44.919999999983702</v>
          </cell>
          <cell r="K819">
            <v>-2.75</v>
          </cell>
          <cell r="L819">
            <v>45.004098702213071</v>
          </cell>
          <cell r="M819" t="str">
            <v>CP-5 401 243</v>
          </cell>
          <cell r="N819">
            <v>70.998659671807005</v>
          </cell>
          <cell r="O819">
            <v>116.00275837402008</v>
          </cell>
          <cell r="P819">
            <v>45.004098702213071</v>
          </cell>
          <cell r="Q819">
            <v>0</v>
          </cell>
          <cell r="R819">
            <v>17</v>
          </cell>
          <cell r="T819">
            <v>15.1</v>
          </cell>
          <cell r="V819">
            <v>17.12</v>
          </cell>
          <cell r="X819">
            <v>300</v>
          </cell>
          <cell r="Y819">
            <v>15.01</v>
          </cell>
          <cell r="Z819">
            <v>15.1</v>
          </cell>
          <cell r="AA819">
            <v>17.05</v>
          </cell>
          <cell r="AB819">
            <v>17.12</v>
          </cell>
          <cell r="AD819" t="str">
            <v>Single</v>
          </cell>
          <cell r="AI819">
            <v>0</v>
          </cell>
          <cell r="AJ819">
            <v>0</v>
          </cell>
        </row>
        <row r="820">
          <cell r="AJ820">
            <v>0</v>
          </cell>
        </row>
        <row r="821">
          <cell r="E821">
            <v>369</v>
          </cell>
          <cell r="F821" t="str">
            <v>CB-02/32/4</v>
          </cell>
          <cell r="G821">
            <v>518503.93</v>
          </cell>
          <cell r="H821">
            <v>2389030.84</v>
          </cell>
          <cell r="I821" t="str">
            <v>Road-MN06</v>
          </cell>
          <cell r="J821">
            <v>-29.960000000020955</v>
          </cell>
          <cell r="K821">
            <v>-1.5200000000186265</v>
          </cell>
          <cell r="L821">
            <v>29.998533297501599</v>
          </cell>
          <cell r="M821" t="str">
            <v>CP-5 401 243</v>
          </cell>
          <cell r="N821">
            <v>116.00275837402008</v>
          </cell>
          <cell r="O821">
            <v>146.00129167152167</v>
          </cell>
          <cell r="P821">
            <v>29.998533297501595</v>
          </cell>
          <cell r="Q821">
            <v>0</v>
          </cell>
          <cell r="R821">
            <v>16.91</v>
          </cell>
          <cell r="T821">
            <v>15.16</v>
          </cell>
          <cell r="V821">
            <v>17.13</v>
          </cell>
          <cell r="X821">
            <v>300</v>
          </cell>
          <cell r="Y821">
            <v>15.1</v>
          </cell>
          <cell r="Z821">
            <v>15.16</v>
          </cell>
          <cell r="AA821">
            <v>17.12</v>
          </cell>
          <cell r="AB821">
            <v>17.13</v>
          </cell>
          <cell r="AD821" t="str">
            <v>Single</v>
          </cell>
          <cell r="AI821">
            <v>0</v>
          </cell>
          <cell r="AJ821">
            <v>0</v>
          </cell>
        </row>
        <row r="822">
          <cell r="AJ822">
            <v>0</v>
          </cell>
        </row>
        <row r="823">
          <cell r="E823">
            <v>370</v>
          </cell>
          <cell r="F823" t="str">
            <v>CB-02/32/5</v>
          </cell>
          <cell r="G823">
            <v>518470.11</v>
          </cell>
          <cell r="H823">
            <v>2389027.42</v>
          </cell>
          <cell r="I823" t="str">
            <v>Road-MN06</v>
          </cell>
          <cell r="J823">
            <v>-33.820000000006985</v>
          </cell>
          <cell r="K823">
            <v>-3.4199999999254942</v>
          </cell>
          <cell r="L823">
            <v>33.992481521653623</v>
          </cell>
          <cell r="M823" t="str">
            <v>CP-5 401 243</v>
          </cell>
          <cell r="N823">
            <v>146.00129167152167</v>
          </cell>
          <cell r="O823">
            <v>179.99377319317529</v>
          </cell>
          <cell r="P823">
            <v>33.992481521653616</v>
          </cell>
          <cell r="Q823">
            <v>0</v>
          </cell>
          <cell r="R823">
            <v>16.86</v>
          </cell>
          <cell r="T823">
            <v>15.23</v>
          </cell>
          <cell r="V823">
            <v>17.14</v>
          </cell>
          <cell r="X823">
            <v>300</v>
          </cell>
          <cell r="Y823">
            <v>15.16</v>
          </cell>
          <cell r="Z823">
            <v>15.23</v>
          </cell>
          <cell r="AA823">
            <v>17.13</v>
          </cell>
          <cell r="AB823">
            <v>17.14</v>
          </cell>
          <cell r="AD823" t="str">
            <v>Single</v>
          </cell>
          <cell r="AI823">
            <v>0</v>
          </cell>
          <cell r="AJ823" t="str">
            <v>L</v>
          </cell>
        </row>
        <row r="824">
          <cell r="AJ824">
            <v>0</v>
          </cell>
        </row>
        <row r="825">
          <cell r="N825">
            <v>179.99377319317529</v>
          </cell>
          <cell r="AJ825">
            <v>0</v>
          </cell>
        </row>
        <row r="826">
          <cell r="E826">
            <v>371</v>
          </cell>
          <cell r="F826" t="str">
            <v>MH-02/32</v>
          </cell>
          <cell r="G826">
            <v>518649.69</v>
          </cell>
          <cell r="H826">
            <v>2389039.2000000002</v>
          </cell>
          <cell r="I826" t="str">
            <v>Road-MJ01</v>
          </cell>
          <cell r="M826" t="str">
            <v>CP-5 401 208</v>
          </cell>
          <cell r="R826">
            <v>17.27</v>
          </cell>
          <cell r="T826">
            <v>15.05</v>
          </cell>
          <cell r="V826">
            <v>17.34</v>
          </cell>
          <cell r="AI826">
            <v>0</v>
          </cell>
          <cell r="AJ826">
            <v>0</v>
          </cell>
        </row>
        <row r="827">
          <cell r="AJ827">
            <v>0</v>
          </cell>
        </row>
        <row r="828">
          <cell r="E828">
            <v>372</v>
          </cell>
          <cell r="F828" t="str">
            <v>CB-02/32/6</v>
          </cell>
          <cell r="G828">
            <v>518638.61</v>
          </cell>
          <cell r="H828">
            <v>2389026.2000000002</v>
          </cell>
          <cell r="I828" t="str">
            <v>Road-MJ01</v>
          </cell>
          <cell r="J828">
            <v>-11.080000000016298</v>
          </cell>
          <cell r="K828">
            <v>-13</v>
          </cell>
          <cell r="L828">
            <v>17.081170920061691</v>
          </cell>
          <cell r="M828" t="str">
            <v>CP-5 401 243</v>
          </cell>
          <cell r="N828">
            <v>0</v>
          </cell>
          <cell r="O828">
            <v>17.081170920061691</v>
          </cell>
          <cell r="P828">
            <v>17.081170920061691</v>
          </cell>
          <cell r="Q828">
            <v>0</v>
          </cell>
          <cell r="R828">
            <v>17.350000000000001</v>
          </cell>
          <cell r="T828">
            <v>15.36</v>
          </cell>
          <cell r="V828">
            <v>17.34</v>
          </cell>
          <cell r="X828">
            <v>300</v>
          </cell>
          <cell r="Y828">
            <v>15.05</v>
          </cell>
          <cell r="Z828">
            <v>15.36</v>
          </cell>
          <cell r="AA828">
            <v>17.34</v>
          </cell>
          <cell r="AB828">
            <v>17.34</v>
          </cell>
          <cell r="AD828" t="str">
            <v>Double</v>
          </cell>
          <cell r="AI828" t="str">
            <v>S</v>
          </cell>
          <cell r="AJ828">
            <v>0</v>
          </cell>
        </row>
        <row r="829">
          <cell r="AJ829">
            <v>0</v>
          </cell>
        </row>
        <row r="830">
          <cell r="E830">
            <v>373</v>
          </cell>
          <cell r="F830" t="str">
            <v>CB-02/32/7</v>
          </cell>
          <cell r="G830">
            <v>518644.58</v>
          </cell>
          <cell r="H830">
            <v>2389007.12</v>
          </cell>
          <cell r="I830" t="str">
            <v>Road-MJ01</v>
          </cell>
          <cell r="J830">
            <v>5.970000000030268</v>
          </cell>
          <cell r="K830">
            <v>-19.080000000074506</v>
          </cell>
          <cell r="L830">
            <v>19.992180971650004</v>
          </cell>
          <cell r="M830" t="str">
            <v>CP-5 401 243</v>
          </cell>
          <cell r="N830">
            <v>17.081170920061691</v>
          </cell>
          <cell r="O830">
            <v>37.073351891711695</v>
          </cell>
          <cell r="P830">
            <v>19.992180971650004</v>
          </cell>
          <cell r="Q830">
            <v>0</v>
          </cell>
          <cell r="R830">
            <v>17.45</v>
          </cell>
          <cell r="T830">
            <v>15.43</v>
          </cell>
          <cell r="V830">
            <v>17.28</v>
          </cell>
          <cell r="X830">
            <v>300</v>
          </cell>
          <cell r="Y830">
            <v>15.36</v>
          </cell>
          <cell r="Z830">
            <v>15.43</v>
          </cell>
          <cell r="AA830">
            <v>17.34</v>
          </cell>
          <cell r="AB830">
            <v>17.28</v>
          </cell>
          <cell r="AD830" t="str">
            <v>Single</v>
          </cell>
          <cell r="AI830">
            <v>0</v>
          </cell>
          <cell r="AJ830">
            <v>0</v>
          </cell>
        </row>
        <row r="831">
          <cell r="AJ831">
            <v>0</v>
          </cell>
        </row>
        <row r="832">
          <cell r="E832">
            <v>374</v>
          </cell>
          <cell r="F832" t="str">
            <v>CB-02/32/8</v>
          </cell>
          <cell r="G832">
            <v>518652.2</v>
          </cell>
          <cell r="H832">
            <v>2388983.31</v>
          </cell>
          <cell r="I832" t="str">
            <v>Road-MJ01</v>
          </cell>
          <cell r="J832">
            <v>7.6199999999953434</v>
          </cell>
          <cell r="K832">
            <v>-23.810000000055879</v>
          </cell>
          <cell r="L832">
            <v>24.999609997009753</v>
          </cell>
          <cell r="M832" t="str">
            <v>CP-5 401 243</v>
          </cell>
          <cell r="N832">
            <v>37.073351891711695</v>
          </cell>
          <cell r="O832">
            <v>62.072961888721451</v>
          </cell>
          <cell r="P832">
            <v>24.999609997009756</v>
          </cell>
          <cell r="Q832">
            <v>0</v>
          </cell>
          <cell r="R832">
            <v>17.45</v>
          </cell>
          <cell r="T832">
            <v>15.54</v>
          </cell>
          <cell r="V832">
            <v>17.52</v>
          </cell>
          <cell r="X832">
            <v>300</v>
          </cell>
          <cell r="Y832">
            <v>15.43</v>
          </cell>
          <cell r="Z832">
            <v>15.54</v>
          </cell>
          <cell r="AA832">
            <v>17.28</v>
          </cell>
          <cell r="AB832">
            <v>17.52</v>
          </cell>
          <cell r="AD832" t="str">
            <v>Single</v>
          </cell>
          <cell r="AI832">
            <v>0</v>
          </cell>
          <cell r="AJ832">
            <v>0</v>
          </cell>
        </row>
        <row r="833">
          <cell r="AJ833">
            <v>0</v>
          </cell>
        </row>
        <row r="834">
          <cell r="E834">
            <v>375</v>
          </cell>
          <cell r="F834" t="str">
            <v>CB-02/32/9</v>
          </cell>
          <cell r="G834">
            <v>518659.74</v>
          </cell>
          <cell r="H834">
            <v>2388959.4700000002</v>
          </cell>
          <cell r="I834" t="str">
            <v>Road-MJ01</v>
          </cell>
          <cell r="J834">
            <v>7.5399999999790452</v>
          </cell>
          <cell r="K834">
            <v>-23.839999999850988</v>
          </cell>
          <cell r="L834">
            <v>25.003943688797957</v>
          </cell>
          <cell r="M834" t="str">
            <v>CP-5 401 243</v>
          </cell>
          <cell r="N834">
            <v>62.072961888721451</v>
          </cell>
          <cell r="O834">
            <v>87.076905577519412</v>
          </cell>
          <cell r="P834">
            <v>25.00394368879796</v>
          </cell>
          <cell r="Q834">
            <v>0</v>
          </cell>
          <cell r="R834">
            <v>17.38</v>
          </cell>
          <cell r="T834">
            <v>15.7</v>
          </cell>
          <cell r="V834">
            <v>17.38</v>
          </cell>
          <cell r="X834">
            <v>300</v>
          </cell>
          <cell r="Y834">
            <v>15.54</v>
          </cell>
          <cell r="Z834">
            <v>15.7</v>
          </cell>
          <cell r="AA834">
            <v>17.52</v>
          </cell>
          <cell r="AB834">
            <v>17.38</v>
          </cell>
          <cell r="AD834" t="str">
            <v>Double</v>
          </cell>
          <cell r="AI834">
            <v>0</v>
          </cell>
          <cell r="AJ834" t="str">
            <v>L</v>
          </cell>
        </row>
        <row r="835">
          <cell r="AJ835">
            <v>0</v>
          </cell>
        </row>
        <row r="836">
          <cell r="N836">
            <v>87.076905577519412</v>
          </cell>
          <cell r="AJ836">
            <v>0</v>
          </cell>
        </row>
        <row r="837">
          <cell r="E837">
            <v>376</v>
          </cell>
          <cell r="F837" t="str">
            <v>MH-02/32</v>
          </cell>
          <cell r="G837">
            <v>518649.69</v>
          </cell>
          <cell r="H837">
            <v>2389039.2000000002</v>
          </cell>
          <cell r="I837" t="str">
            <v>Road-MJ01</v>
          </cell>
          <cell r="M837" t="str">
            <v>CP-5 401 208</v>
          </cell>
          <cell r="R837">
            <v>17.27</v>
          </cell>
          <cell r="T837">
            <v>15.632669357855296</v>
          </cell>
          <cell r="V837">
            <v>17.34</v>
          </cell>
          <cell r="AI837">
            <v>0</v>
          </cell>
          <cell r="AJ837">
            <v>0</v>
          </cell>
        </row>
        <row r="838">
          <cell r="AJ838">
            <v>0</v>
          </cell>
        </row>
        <row r="839">
          <cell r="E839">
            <v>377</v>
          </cell>
          <cell r="F839" t="str">
            <v>CB-02/32/10</v>
          </cell>
          <cell r="G839">
            <v>518654.76</v>
          </cell>
          <cell r="H839">
            <v>2389026.5099999998</v>
          </cell>
          <cell r="I839" t="str">
            <v>Road-MJ01</v>
          </cell>
          <cell r="J839">
            <v>5.0700000000069849</v>
          </cell>
          <cell r="K839">
            <v>-12.690000000409782</v>
          </cell>
          <cell r="L839">
            <v>13.665321072352128</v>
          </cell>
          <cell r="M839" t="str">
            <v>CP-5 401 243</v>
          </cell>
          <cell r="N839">
            <v>0</v>
          </cell>
          <cell r="O839">
            <v>13.665321072352128</v>
          </cell>
          <cell r="P839">
            <v>13.665321072352128</v>
          </cell>
          <cell r="Q839">
            <v>0</v>
          </cell>
          <cell r="R839">
            <v>17.43</v>
          </cell>
          <cell r="T839">
            <v>15.66</v>
          </cell>
          <cell r="V839">
            <v>17.27</v>
          </cell>
          <cell r="X839">
            <v>300</v>
          </cell>
          <cell r="Y839">
            <v>0</v>
          </cell>
          <cell r="Z839">
            <v>15.66</v>
          </cell>
          <cell r="AA839">
            <v>17.34</v>
          </cell>
          <cell r="AB839">
            <v>17.27</v>
          </cell>
          <cell r="AD839" t="str">
            <v>Single</v>
          </cell>
          <cell r="AI839" t="str">
            <v>S</v>
          </cell>
          <cell r="AJ839">
            <v>0</v>
          </cell>
        </row>
        <row r="840">
          <cell r="AJ840">
            <v>0</v>
          </cell>
        </row>
        <row r="841">
          <cell r="E841">
            <v>378</v>
          </cell>
          <cell r="F841" t="str">
            <v>CB-02/32/11</v>
          </cell>
          <cell r="G841">
            <v>518660.69</v>
          </cell>
          <cell r="H841">
            <v>2389007.75</v>
          </cell>
          <cell r="I841" t="str">
            <v>Road-MJ01</v>
          </cell>
          <cell r="J841">
            <v>5.9299999999930151</v>
          </cell>
          <cell r="K841">
            <v>-18.759999999776483</v>
          </cell>
          <cell r="L841">
            <v>19.674920584122589</v>
          </cell>
          <cell r="M841" t="str">
            <v>CP-5 401 243</v>
          </cell>
          <cell r="N841">
            <v>13.665321072352128</v>
          </cell>
          <cell r="O841">
            <v>33.340241656474717</v>
          </cell>
          <cell r="P841">
            <v>19.674920584122589</v>
          </cell>
          <cell r="Q841">
            <v>0</v>
          </cell>
          <cell r="R841">
            <v>17.46</v>
          </cell>
          <cell r="T841">
            <v>15.72</v>
          </cell>
          <cell r="V841">
            <v>17.510000000000002</v>
          </cell>
          <cell r="X841">
            <v>300</v>
          </cell>
          <cell r="Y841">
            <v>15.66</v>
          </cell>
          <cell r="Z841">
            <v>15.72</v>
          </cell>
          <cell r="AA841">
            <v>17.27</v>
          </cell>
          <cell r="AB841">
            <v>17.510000000000002</v>
          </cell>
          <cell r="AD841" t="str">
            <v>Single</v>
          </cell>
          <cell r="AI841">
            <v>0</v>
          </cell>
          <cell r="AJ841">
            <v>0</v>
          </cell>
        </row>
        <row r="842">
          <cell r="AJ842">
            <v>0</v>
          </cell>
        </row>
        <row r="843">
          <cell r="E843">
            <v>379</v>
          </cell>
          <cell r="F843" t="str">
            <v>CB-02/32/12</v>
          </cell>
          <cell r="G843">
            <v>518674.04</v>
          </cell>
          <cell r="H843">
            <v>2388965.48</v>
          </cell>
          <cell r="I843" t="str">
            <v>Road-MJ01</v>
          </cell>
          <cell r="J843">
            <v>13.349999999976717</v>
          </cell>
          <cell r="K843">
            <v>-42.270000000018626</v>
          </cell>
          <cell r="L843">
            <v>44.328043042761912</v>
          </cell>
          <cell r="M843" t="str">
            <v>CP-5 401 243</v>
          </cell>
          <cell r="N843">
            <v>33.340241656474717</v>
          </cell>
          <cell r="O843">
            <v>77.668284699236636</v>
          </cell>
          <cell r="P843">
            <v>44.328043042761919</v>
          </cell>
          <cell r="Q843">
            <v>0</v>
          </cell>
          <cell r="R843">
            <v>17.36</v>
          </cell>
          <cell r="T843">
            <v>15.86</v>
          </cell>
          <cell r="V843">
            <v>17.38</v>
          </cell>
          <cell r="X843">
            <v>300</v>
          </cell>
          <cell r="Y843">
            <v>15.72</v>
          </cell>
          <cell r="Z843">
            <v>15.86</v>
          </cell>
          <cell r="AA843">
            <v>17.510000000000002</v>
          </cell>
          <cell r="AB843">
            <v>17.38</v>
          </cell>
          <cell r="AD843" t="str">
            <v>Double</v>
          </cell>
          <cell r="AI843">
            <v>0</v>
          </cell>
          <cell r="AJ843" t="str">
            <v>L</v>
          </cell>
        </row>
        <row r="844">
          <cell r="AJ844">
            <v>0</v>
          </cell>
        </row>
        <row r="845">
          <cell r="N845">
            <v>77.668284699236636</v>
          </cell>
          <cell r="AJ845">
            <v>0</v>
          </cell>
        </row>
        <row r="846">
          <cell r="E846">
            <v>380</v>
          </cell>
          <cell r="F846" t="str">
            <v>MH-02/33</v>
          </cell>
          <cell r="G846">
            <v>518678</v>
          </cell>
          <cell r="H846">
            <v>2388948.7999999998</v>
          </cell>
          <cell r="I846" t="str">
            <v>Road-MJ01</v>
          </cell>
          <cell r="M846" t="str">
            <v>CP-5 401 208</v>
          </cell>
          <cell r="R846">
            <v>17.399999999999999</v>
          </cell>
          <cell r="T846">
            <v>14.26</v>
          </cell>
          <cell r="V846">
            <v>17.399999999999999</v>
          </cell>
          <cell r="AI846">
            <v>0</v>
          </cell>
          <cell r="AJ846">
            <v>0</v>
          </cell>
        </row>
        <row r="847">
          <cell r="AJ847">
            <v>0</v>
          </cell>
        </row>
        <row r="848">
          <cell r="E848">
            <v>381</v>
          </cell>
          <cell r="F848" t="str">
            <v>MH-02/33/1A</v>
          </cell>
          <cell r="G848">
            <v>518744.84</v>
          </cell>
          <cell r="H848">
            <v>2388969.5699999998</v>
          </cell>
          <cell r="I848" t="str">
            <v>30 Road</v>
          </cell>
          <cell r="J848">
            <v>66.840000000025611</v>
          </cell>
          <cell r="K848">
            <v>20.770000000018626</v>
          </cell>
          <cell r="L848">
            <v>69.992703191148408</v>
          </cell>
          <cell r="M848" t="str">
            <v>CP-5 401 212</v>
          </cell>
          <cell r="N848">
            <v>0</v>
          </cell>
          <cell r="O848">
            <v>69.992703191148408</v>
          </cell>
          <cell r="P848">
            <v>69.992703191148408</v>
          </cell>
          <cell r="Q848">
            <v>0</v>
          </cell>
          <cell r="R848">
            <v>17.399999999999999</v>
          </cell>
          <cell r="T848">
            <v>14.47</v>
          </cell>
          <cell r="V848">
            <v>17.399999999999999</v>
          </cell>
          <cell r="X848">
            <v>500</v>
          </cell>
          <cell r="Y848">
            <v>14.26</v>
          </cell>
          <cell r="Z848">
            <v>14.47</v>
          </cell>
          <cell r="AA848">
            <v>17.399999999999999</v>
          </cell>
          <cell r="AB848">
            <v>17.399999999999999</v>
          </cell>
          <cell r="AI848" t="str">
            <v>S</v>
          </cell>
          <cell r="AJ848">
            <v>0</v>
          </cell>
        </row>
        <row r="849">
          <cell r="AJ849">
            <v>0</v>
          </cell>
        </row>
        <row r="850">
          <cell r="E850">
            <v>382</v>
          </cell>
          <cell r="F850" t="str">
            <v>MH-02/33/1</v>
          </cell>
          <cell r="G850">
            <v>518807.03999999998</v>
          </cell>
          <cell r="H850">
            <v>2388988.9</v>
          </cell>
          <cell r="I850" t="str">
            <v>30 Road</v>
          </cell>
          <cell r="J850">
            <v>62.199999999953434</v>
          </cell>
          <cell r="K850">
            <v>19.330000000074506</v>
          </cell>
          <cell r="L850">
            <v>65.134391069519396</v>
          </cell>
          <cell r="M850" t="str">
            <v>CP-5 401 212</v>
          </cell>
          <cell r="N850">
            <v>69.992703191148408</v>
          </cell>
          <cell r="O850">
            <v>135.1270942606678</v>
          </cell>
          <cell r="P850">
            <v>65.134391069519396</v>
          </cell>
          <cell r="Q850">
            <v>0</v>
          </cell>
          <cell r="R850">
            <v>17.2</v>
          </cell>
          <cell r="T850">
            <v>14.04</v>
          </cell>
          <cell r="V850">
            <v>17.2</v>
          </cell>
          <cell r="X850">
            <v>500</v>
          </cell>
          <cell r="Y850">
            <v>14.47</v>
          </cell>
          <cell r="Z850">
            <v>14.04</v>
          </cell>
          <cell r="AA850">
            <v>17.399999999999999</v>
          </cell>
          <cell r="AB850">
            <v>17.2</v>
          </cell>
          <cell r="AI850">
            <v>0</v>
          </cell>
          <cell r="AJ850" t="str">
            <v>L</v>
          </cell>
        </row>
        <row r="851">
          <cell r="AJ851">
            <v>0</v>
          </cell>
        </row>
        <row r="852">
          <cell r="N852">
            <v>135.1270942606678</v>
          </cell>
          <cell r="AJ852">
            <v>0</v>
          </cell>
        </row>
        <row r="853">
          <cell r="E853">
            <v>383</v>
          </cell>
          <cell r="F853" t="str">
            <v>MH-02/33/1</v>
          </cell>
          <cell r="G853">
            <v>518807.03999999998</v>
          </cell>
          <cell r="H853">
            <v>2388988.9</v>
          </cell>
          <cell r="I853" t="str">
            <v>30 Road</v>
          </cell>
          <cell r="M853" t="str">
            <v>CP-5 401 212</v>
          </cell>
          <cell r="R853">
            <v>17.2</v>
          </cell>
          <cell r="T853">
            <v>14.69</v>
          </cell>
          <cell r="V853">
            <v>17.2</v>
          </cell>
          <cell r="AI853">
            <v>0</v>
          </cell>
          <cell r="AJ853">
            <v>0</v>
          </cell>
        </row>
        <row r="854">
          <cell r="AJ854">
            <v>0</v>
          </cell>
        </row>
        <row r="855">
          <cell r="E855">
            <v>384</v>
          </cell>
          <cell r="F855" t="str">
            <v>CB-02/33/1/1</v>
          </cell>
          <cell r="G855">
            <v>518822.14</v>
          </cell>
          <cell r="H855">
            <v>2388969.31</v>
          </cell>
          <cell r="I855" t="str">
            <v>Road-MN19</v>
          </cell>
          <cell r="J855">
            <v>15.100000000034925</v>
          </cell>
          <cell r="K855">
            <v>-19.589999999850988</v>
          </cell>
          <cell r="L855">
            <v>24.734148459068013</v>
          </cell>
          <cell r="M855" t="str">
            <v>CP-5 401 246</v>
          </cell>
          <cell r="N855">
            <v>0</v>
          </cell>
          <cell r="O855">
            <v>24.734148459068013</v>
          </cell>
          <cell r="P855">
            <v>24.734148459068013</v>
          </cell>
          <cell r="Q855">
            <v>0</v>
          </cell>
          <cell r="R855">
            <v>16.96</v>
          </cell>
          <cell r="T855">
            <v>14.77</v>
          </cell>
          <cell r="V855">
            <v>16.989999999999998</v>
          </cell>
          <cell r="X855">
            <v>500</v>
          </cell>
          <cell r="Y855">
            <v>14.69</v>
          </cell>
          <cell r="Z855">
            <v>14.77</v>
          </cell>
          <cell r="AA855">
            <v>17.2</v>
          </cell>
          <cell r="AB855">
            <v>16.989999999999998</v>
          </cell>
          <cell r="AD855" t="str">
            <v>Single</v>
          </cell>
          <cell r="AI855" t="str">
            <v>S</v>
          </cell>
          <cell r="AJ855">
            <v>0</v>
          </cell>
        </row>
        <row r="856">
          <cell r="AJ856">
            <v>0</v>
          </cell>
        </row>
        <row r="857">
          <cell r="E857">
            <v>385</v>
          </cell>
          <cell r="F857" t="str">
            <v>CB-02/33/1/2</v>
          </cell>
          <cell r="G857">
            <v>518831.02</v>
          </cell>
          <cell r="H857">
            <v>2388945.94</v>
          </cell>
          <cell r="I857" t="str">
            <v>Road-MN19</v>
          </cell>
          <cell r="J857">
            <v>8.8800000000046566</v>
          </cell>
          <cell r="K857">
            <v>-23.370000000111759</v>
          </cell>
          <cell r="L857">
            <v>25.000225999084616</v>
          </cell>
          <cell r="M857" t="str">
            <v>CP-5 401 246</v>
          </cell>
          <cell r="N857">
            <v>24.734148459068013</v>
          </cell>
          <cell r="O857">
            <v>49.734374458152629</v>
          </cell>
          <cell r="P857">
            <v>25.000225999084616</v>
          </cell>
          <cell r="Q857">
            <v>0</v>
          </cell>
          <cell r="R857">
            <v>17.14</v>
          </cell>
          <cell r="T857">
            <v>14.84</v>
          </cell>
          <cell r="V857">
            <v>17.22</v>
          </cell>
          <cell r="X857">
            <v>500</v>
          </cell>
          <cell r="Y857">
            <v>14.77</v>
          </cell>
          <cell r="Z857">
            <v>14.84</v>
          </cell>
          <cell r="AA857">
            <v>16.989999999999998</v>
          </cell>
          <cell r="AB857">
            <v>17.22</v>
          </cell>
          <cell r="AD857" t="str">
            <v>Single</v>
          </cell>
          <cell r="AI857">
            <v>0</v>
          </cell>
          <cell r="AJ857">
            <v>0</v>
          </cell>
        </row>
        <row r="858">
          <cell r="AJ858">
            <v>0</v>
          </cell>
        </row>
        <row r="859">
          <cell r="E859">
            <v>386</v>
          </cell>
          <cell r="F859" t="str">
            <v>CB-02/33/1/3</v>
          </cell>
          <cell r="G859">
            <v>518836.34</v>
          </cell>
          <cell r="H859">
            <v>2388931.92</v>
          </cell>
          <cell r="I859" t="str">
            <v>Road-MN19</v>
          </cell>
          <cell r="J859">
            <v>5.3200000000069849</v>
          </cell>
          <cell r="K859">
            <v>-14.020000000018626</v>
          </cell>
          <cell r="L859">
            <v>14.995425969294658</v>
          </cell>
          <cell r="M859" t="str">
            <v>CP-5 401 246</v>
          </cell>
          <cell r="N859">
            <v>49.734374458152629</v>
          </cell>
          <cell r="O859">
            <v>64.729800427447287</v>
          </cell>
          <cell r="P859">
            <v>14.995425969294658</v>
          </cell>
          <cell r="Q859">
            <v>0</v>
          </cell>
          <cell r="R859">
            <v>17.239999999999998</v>
          </cell>
          <cell r="T859">
            <v>14.92</v>
          </cell>
          <cell r="V859">
            <v>17.23</v>
          </cell>
          <cell r="X859">
            <v>500</v>
          </cell>
          <cell r="Y859">
            <v>14.84</v>
          </cell>
          <cell r="Z859">
            <v>14.92</v>
          </cell>
          <cell r="AA859">
            <v>17.22</v>
          </cell>
          <cell r="AB859">
            <v>17.23</v>
          </cell>
          <cell r="AD859" t="str">
            <v>Single</v>
          </cell>
          <cell r="AI859">
            <v>0</v>
          </cell>
          <cell r="AJ859">
            <v>0</v>
          </cell>
        </row>
        <row r="860">
          <cell r="AJ860">
            <v>0</v>
          </cell>
        </row>
        <row r="861">
          <cell r="E861">
            <v>387</v>
          </cell>
          <cell r="F861" t="str">
            <v>CB-02/33/1/4</v>
          </cell>
          <cell r="G861">
            <v>518844.71</v>
          </cell>
          <cell r="H861">
            <v>2388908.36</v>
          </cell>
          <cell r="I861" t="str">
            <v>Road-MN19</v>
          </cell>
          <cell r="J861">
            <v>8.3699999999953434</v>
          </cell>
          <cell r="K861">
            <v>-23.560000000055879</v>
          </cell>
          <cell r="L861">
            <v>25.00260986382332</v>
          </cell>
          <cell r="M861" t="str">
            <v>CP-5 401 246</v>
          </cell>
          <cell r="N861">
            <v>64.729800427447287</v>
          </cell>
          <cell r="O861">
            <v>89.732410291270611</v>
          </cell>
          <cell r="P861">
            <v>25.002609863823324</v>
          </cell>
          <cell r="Q861">
            <v>0</v>
          </cell>
          <cell r="R861">
            <v>17.399999999999999</v>
          </cell>
          <cell r="T861">
            <v>15</v>
          </cell>
          <cell r="V861">
            <v>17.37</v>
          </cell>
          <cell r="X861">
            <v>500</v>
          </cell>
          <cell r="Y861">
            <v>14.92</v>
          </cell>
          <cell r="Z861">
            <v>15</v>
          </cell>
          <cell r="AA861">
            <v>17.23</v>
          </cell>
          <cell r="AB861">
            <v>17.37</v>
          </cell>
          <cell r="AD861" t="str">
            <v>Single</v>
          </cell>
          <cell r="AI861">
            <v>0</v>
          </cell>
          <cell r="AJ861">
            <v>0</v>
          </cell>
        </row>
        <row r="862">
          <cell r="AJ862">
            <v>0</v>
          </cell>
        </row>
        <row r="863">
          <cell r="E863">
            <v>388</v>
          </cell>
          <cell r="F863" t="str">
            <v>CB-02/33/1/5</v>
          </cell>
          <cell r="G863">
            <v>518854.03</v>
          </cell>
          <cell r="H863">
            <v>2388874.62</v>
          </cell>
          <cell r="I863" t="str">
            <v>Road-MN19</v>
          </cell>
          <cell r="J863">
            <v>9.3200000000069849</v>
          </cell>
          <cell r="K863">
            <v>-33.739999999757856</v>
          </cell>
          <cell r="L863">
            <v>35.003571246142734</v>
          </cell>
          <cell r="M863" t="str">
            <v>CP-5 401 246</v>
          </cell>
          <cell r="N863">
            <v>89.732410291270611</v>
          </cell>
          <cell r="O863">
            <v>124.73598153741335</v>
          </cell>
          <cell r="P863">
            <v>35.003571246142741</v>
          </cell>
          <cell r="Q863">
            <v>0</v>
          </cell>
          <cell r="R863">
            <v>17.63</v>
          </cell>
          <cell r="T863">
            <v>15.1</v>
          </cell>
          <cell r="V863">
            <v>17.66</v>
          </cell>
          <cell r="X863">
            <v>500</v>
          </cell>
          <cell r="Y863">
            <v>15</v>
          </cell>
          <cell r="Z863">
            <v>15.1</v>
          </cell>
          <cell r="AA863">
            <v>17.37</v>
          </cell>
          <cell r="AB863">
            <v>17.66</v>
          </cell>
          <cell r="AD863" t="str">
            <v>Single</v>
          </cell>
          <cell r="AI863">
            <v>0</v>
          </cell>
          <cell r="AJ863">
            <v>0</v>
          </cell>
        </row>
        <row r="864">
          <cell r="AJ864">
            <v>0</v>
          </cell>
        </row>
        <row r="865">
          <cell r="E865">
            <v>389</v>
          </cell>
          <cell r="F865" t="str">
            <v>CB-02/33/1/6</v>
          </cell>
          <cell r="G865">
            <v>518858.51</v>
          </cell>
          <cell r="H865">
            <v>2388858.2200000002</v>
          </cell>
          <cell r="I865" t="str">
            <v>Road-MN19</v>
          </cell>
          <cell r="J865">
            <v>4.4799999999813735</v>
          </cell>
          <cell r="K865">
            <v>-16.399999999906868</v>
          </cell>
          <cell r="L865">
            <v>17.000894094040419</v>
          </cell>
          <cell r="M865" t="str">
            <v>CP-5 401 246</v>
          </cell>
          <cell r="N865">
            <v>124.73598153741335</v>
          </cell>
          <cell r="O865">
            <v>141.73687563145376</v>
          </cell>
          <cell r="P865">
            <v>17.000894094040405</v>
          </cell>
          <cell r="Q865">
            <v>0</v>
          </cell>
          <cell r="R865">
            <v>17.760000000000002</v>
          </cell>
          <cell r="T865">
            <v>16.2</v>
          </cell>
          <cell r="V865">
            <v>17.87</v>
          </cell>
          <cell r="X865">
            <v>500</v>
          </cell>
          <cell r="Y865">
            <v>15.1</v>
          </cell>
          <cell r="Z865">
            <v>15.16</v>
          </cell>
          <cell r="AA865">
            <v>17.66</v>
          </cell>
          <cell r="AB865">
            <v>17.87</v>
          </cell>
          <cell r="AD865" t="str">
            <v>Single</v>
          </cell>
          <cell r="AI865">
            <v>0</v>
          </cell>
          <cell r="AJ865">
            <v>0</v>
          </cell>
        </row>
        <row r="866">
          <cell r="AJ866">
            <v>0</v>
          </cell>
        </row>
        <row r="867">
          <cell r="E867">
            <v>390</v>
          </cell>
          <cell r="F867" t="str">
            <v>CB-02/33/1/7</v>
          </cell>
          <cell r="G867">
            <v>518867.19</v>
          </cell>
          <cell r="H867">
            <v>2388826.39</v>
          </cell>
          <cell r="I867" t="str">
            <v>Road-MN19</v>
          </cell>
          <cell r="J867">
            <v>8.6799999999930151</v>
          </cell>
          <cell r="K867">
            <v>-31.830000000074506</v>
          </cell>
          <cell r="L867">
            <v>32.992291524000294</v>
          </cell>
          <cell r="M867" t="str">
            <v>CP-5 401 246</v>
          </cell>
          <cell r="N867">
            <v>141.73687563145376</v>
          </cell>
          <cell r="O867">
            <v>174.72916715545404</v>
          </cell>
          <cell r="P867">
            <v>32.992291524000279</v>
          </cell>
          <cell r="Q867">
            <v>0</v>
          </cell>
          <cell r="R867">
            <v>17.96</v>
          </cell>
          <cell r="T867">
            <v>16.350000000000001</v>
          </cell>
          <cell r="V867">
            <v>18.079999999999998</v>
          </cell>
          <cell r="X867">
            <v>300</v>
          </cell>
          <cell r="Y867">
            <v>16.2</v>
          </cell>
          <cell r="Z867">
            <v>16.350000000000001</v>
          </cell>
          <cell r="AA867">
            <v>17.87</v>
          </cell>
          <cell r="AB867">
            <v>18.079999999999998</v>
          </cell>
          <cell r="AD867" t="str">
            <v>Single</v>
          </cell>
          <cell r="AI867">
            <v>0</v>
          </cell>
          <cell r="AJ867">
            <v>0</v>
          </cell>
        </row>
        <row r="868">
          <cell r="AJ868">
            <v>0</v>
          </cell>
        </row>
        <row r="869">
          <cell r="E869">
            <v>391</v>
          </cell>
          <cell r="F869" t="str">
            <v>CB-02/33/1/8</v>
          </cell>
          <cell r="G869">
            <v>518875.08</v>
          </cell>
          <cell r="H869">
            <v>2388797.4399999999</v>
          </cell>
          <cell r="I869" t="str">
            <v>Road-MN19</v>
          </cell>
          <cell r="J869">
            <v>7.8900000000139698</v>
          </cell>
          <cell r="K869">
            <v>-28.950000000186265</v>
          </cell>
          <cell r="L869">
            <v>30.005909418163036</v>
          </cell>
          <cell r="M869" t="str">
            <v>CP-5 401 246</v>
          </cell>
          <cell r="N869">
            <v>174.72916715545404</v>
          </cell>
          <cell r="O869">
            <v>204.73507657361708</v>
          </cell>
          <cell r="P869">
            <v>30.005909418163043</v>
          </cell>
          <cell r="Q869">
            <v>0</v>
          </cell>
          <cell r="R869">
            <v>18.16</v>
          </cell>
          <cell r="T869">
            <v>16.5</v>
          </cell>
          <cell r="V869">
            <v>18.309999999999999</v>
          </cell>
          <cell r="X869">
            <v>300</v>
          </cell>
          <cell r="Y869">
            <v>16.350000000000001</v>
          </cell>
          <cell r="Z869">
            <v>16.5</v>
          </cell>
          <cell r="AA869">
            <v>18.079999999999998</v>
          </cell>
          <cell r="AB869">
            <v>18.309999999999999</v>
          </cell>
          <cell r="AD869" t="str">
            <v>Single</v>
          </cell>
          <cell r="AI869">
            <v>0</v>
          </cell>
          <cell r="AJ869" t="str">
            <v>L</v>
          </cell>
        </row>
        <row r="870">
          <cell r="AJ870">
            <v>0</v>
          </cell>
        </row>
        <row r="871">
          <cell r="N871">
            <v>204.73507657361708</v>
          </cell>
          <cell r="AJ871">
            <v>0</v>
          </cell>
        </row>
        <row r="872">
          <cell r="E872">
            <v>392</v>
          </cell>
          <cell r="F872" t="str">
            <v>CB-02/33/1/6</v>
          </cell>
          <cell r="G872">
            <v>518858.51</v>
          </cell>
          <cell r="H872">
            <v>2388858.2200000002</v>
          </cell>
          <cell r="I872" t="str">
            <v>Road-MN19</v>
          </cell>
          <cell r="R872">
            <v>17.77</v>
          </cell>
          <cell r="T872">
            <v>15.16</v>
          </cell>
          <cell r="V872">
            <v>17.87</v>
          </cell>
          <cell r="AI872">
            <v>0</v>
          </cell>
          <cell r="AJ872">
            <v>0</v>
          </cell>
        </row>
        <row r="873">
          <cell r="AJ873">
            <v>0</v>
          </cell>
        </row>
        <row r="874">
          <cell r="E874">
            <v>393</v>
          </cell>
          <cell r="F874" t="str">
            <v>CB-02/33/1/10</v>
          </cell>
          <cell r="G874">
            <v>518887.3</v>
          </cell>
          <cell r="H874">
            <v>2388866.64</v>
          </cell>
          <cell r="I874" t="str">
            <v>Road-MN20</v>
          </cell>
          <cell r="J874">
            <v>28.789999999979045</v>
          </cell>
          <cell r="K874">
            <v>8.4199999999254942</v>
          </cell>
          <cell r="L874">
            <v>29.996008067700256</v>
          </cell>
          <cell r="M874" t="str">
            <v>CP-5 401 247</v>
          </cell>
          <cell r="N874">
            <v>0</v>
          </cell>
          <cell r="O874">
            <v>29.996008067700256</v>
          </cell>
          <cell r="P874">
            <v>29.996008067700256</v>
          </cell>
          <cell r="Q874">
            <v>0</v>
          </cell>
          <cell r="R874">
            <v>17.850000000000001</v>
          </cell>
          <cell r="T874">
            <v>15.25</v>
          </cell>
          <cell r="V874">
            <v>17.84</v>
          </cell>
          <cell r="X874">
            <v>500</v>
          </cell>
          <cell r="Y874">
            <v>15.16</v>
          </cell>
          <cell r="Z874">
            <v>15.25</v>
          </cell>
          <cell r="AA874">
            <v>17.87</v>
          </cell>
          <cell r="AB874">
            <v>17.84</v>
          </cell>
          <cell r="AD874" t="str">
            <v>Single</v>
          </cell>
          <cell r="AI874" t="str">
            <v>S</v>
          </cell>
          <cell r="AJ874">
            <v>0</v>
          </cell>
        </row>
        <row r="875">
          <cell r="AJ875">
            <v>0</v>
          </cell>
        </row>
        <row r="876">
          <cell r="E876">
            <v>394</v>
          </cell>
          <cell r="F876" t="str">
            <v>CB-02/33/1/11</v>
          </cell>
          <cell r="G876">
            <v>518916.02</v>
          </cell>
          <cell r="H876">
            <v>2388875.2999999998</v>
          </cell>
          <cell r="I876" t="str">
            <v>Road-MN20</v>
          </cell>
          <cell r="J876">
            <v>28.720000000030268</v>
          </cell>
          <cell r="K876">
            <v>8.6599999996833503</v>
          </cell>
          <cell r="L876">
            <v>29.997233205685056</v>
          </cell>
          <cell r="M876" t="str">
            <v>CP-5 401 247</v>
          </cell>
          <cell r="N876">
            <v>29.996008067700256</v>
          </cell>
          <cell r="O876">
            <v>59.993241273385308</v>
          </cell>
          <cell r="P876">
            <v>29.997233205685053</v>
          </cell>
          <cell r="Q876">
            <v>0</v>
          </cell>
          <cell r="R876">
            <v>17.940000000000001</v>
          </cell>
          <cell r="T876">
            <v>15.44</v>
          </cell>
          <cell r="V876">
            <v>17.89</v>
          </cell>
          <cell r="X876">
            <v>500</v>
          </cell>
          <cell r="Y876">
            <v>15.25</v>
          </cell>
          <cell r="Z876">
            <v>15.34</v>
          </cell>
          <cell r="AA876">
            <v>17.84</v>
          </cell>
          <cell r="AB876">
            <v>17.89</v>
          </cell>
          <cell r="AD876" t="str">
            <v>Single</v>
          </cell>
          <cell r="AI876">
            <v>0</v>
          </cell>
          <cell r="AJ876">
            <v>0</v>
          </cell>
        </row>
        <row r="877">
          <cell r="AJ877">
            <v>0</v>
          </cell>
        </row>
        <row r="878">
          <cell r="E878">
            <v>395</v>
          </cell>
          <cell r="F878" t="str">
            <v>CB-02/33/1/12</v>
          </cell>
          <cell r="G878">
            <v>518949.53</v>
          </cell>
          <cell r="H878">
            <v>2388885.4</v>
          </cell>
          <cell r="I878" t="str">
            <v>Road-MN20</v>
          </cell>
          <cell r="J878">
            <v>33.510000000009313</v>
          </cell>
          <cell r="K878">
            <v>10.100000000093132</v>
          </cell>
          <cell r="L878">
            <v>34.999001414361885</v>
          </cell>
          <cell r="M878" t="str">
            <v>CP-5 401 247</v>
          </cell>
          <cell r="N878">
            <v>59.993241273385308</v>
          </cell>
          <cell r="O878">
            <v>94.992242687747193</v>
          </cell>
          <cell r="P878">
            <v>34.999001414361885</v>
          </cell>
          <cell r="Q878">
            <v>0</v>
          </cell>
          <cell r="R878">
            <v>18.04</v>
          </cell>
          <cell r="T878">
            <v>15.64</v>
          </cell>
          <cell r="V878">
            <v>17.989999999999998</v>
          </cell>
          <cell r="X878">
            <v>500</v>
          </cell>
          <cell r="Y878">
            <v>15.44</v>
          </cell>
          <cell r="Z878">
            <v>15.54</v>
          </cell>
          <cell r="AA878">
            <v>17.89</v>
          </cell>
          <cell r="AB878">
            <v>17.989999999999998</v>
          </cell>
          <cell r="AD878" t="str">
            <v>Single</v>
          </cell>
          <cell r="AI878">
            <v>0</v>
          </cell>
          <cell r="AJ878">
            <v>0</v>
          </cell>
        </row>
        <row r="879">
          <cell r="AJ879">
            <v>0</v>
          </cell>
        </row>
        <row r="880">
          <cell r="E880">
            <v>396</v>
          </cell>
          <cell r="F880" t="str">
            <v>CB-02/33/1/13</v>
          </cell>
          <cell r="G880">
            <v>518968.68</v>
          </cell>
          <cell r="H880">
            <v>2388891.1800000002</v>
          </cell>
          <cell r="I880" t="str">
            <v>Road-MN20</v>
          </cell>
          <cell r="J880">
            <v>19.149999999965075</v>
          </cell>
          <cell r="K880">
            <v>5.7800000002607703</v>
          </cell>
          <cell r="L880">
            <v>20.003272232354309</v>
          </cell>
          <cell r="M880" t="str">
            <v>CP-5 401 247</v>
          </cell>
          <cell r="N880">
            <v>94.992242687747193</v>
          </cell>
          <cell r="O880">
            <v>114.9955149201015</v>
          </cell>
          <cell r="P880">
            <v>20.003272232354306</v>
          </cell>
          <cell r="Q880">
            <v>0</v>
          </cell>
          <cell r="R880">
            <v>18.100000000000001</v>
          </cell>
          <cell r="T880">
            <v>15.7</v>
          </cell>
          <cell r="V880">
            <v>18.100000000000001</v>
          </cell>
          <cell r="X880">
            <v>300</v>
          </cell>
          <cell r="Y880">
            <v>15.64</v>
          </cell>
          <cell r="Z880">
            <v>15.7</v>
          </cell>
          <cell r="AA880">
            <v>17.989999999999998</v>
          </cell>
          <cell r="AB880">
            <v>18.100000000000001</v>
          </cell>
          <cell r="AD880" t="str">
            <v>Single</v>
          </cell>
          <cell r="AI880">
            <v>0</v>
          </cell>
          <cell r="AJ880">
            <v>0</v>
          </cell>
        </row>
        <row r="881">
          <cell r="AJ881">
            <v>0</v>
          </cell>
        </row>
        <row r="882">
          <cell r="E882">
            <v>397</v>
          </cell>
          <cell r="F882" t="str">
            <v>CB-02/33/1/14</v>
          </cell>
          <cell r="G882">
            <v>519012.72</v>
          </cell>
          <cell r="H882">
            <v>2388904.4500000002</v>
          </cell>
          <cell r="I882" t="str">
            <v>Road-MN20</v>
          </cell>
          <cell r="J882">
            <v>44.039999999979045</v>
          </cell>
          <cell r="K882">
            <v>13.270000000018626</v>
          </cell>
          <cell r="L882">
            <v>45.995809591729646</v>
          </cell>
          <cell r="M882" t="str">
            <v>CP-5 401 247</v>
          </cell>
          <cell r="N882">
            <v>114.9955149201015</v>
          </cell>
          <cell r="O882">
            <v>160.99132451183115</v>
          </cell>
          <cell r="P882">
            <v>45.995809591729653</v>
          </cell>
          <cell r="Q882">
            <v>0</v>
          </cell>
          <cell r="R882">
            <v>17.8</v>
          </cell>
          <cell r="T882">
            <v>15.84</v>
          </cell>
          <cell r="V882">
            <v>17.88</v>
          </cell>
          <cell r="X882">
            <v>300</v>
          </cell>
          <cell r="Y882">
            <v>15.7</v>
          </cell>
          <cell r="Z882">
            <v>15.84</v>
          </cell>
          <cell r="AA882">
            <v>18.100000000000001</v>
          </cell>
          <cell r="AB882">
            <v>17.88</v>
          </cell>
          <cell r="AD882" t="str">
            <v>Single</v>
          </cell>
          <cell r="AI882">
            <v>0</v>
          </cell>
          <cell r="AJ882">
            <v>0</v>
          </cell>
        </row>
        <row r="883">
          <cell r="AJ883">
            <v>0</v>
          </cell>
        </row>
        <row r="884">
          <cell r="E884">
            <v>398</v>
          </cell>
          <cell r="F884" t="str">
            <v>CB-02/33/1/15</v>
          </cell>
          <cell r="G884">
            <v>519031.87</v>
          </cell>
          <cell r="H884">
            <v>2388910.2200000002</v>
          </cell>
          <cell r="I884" t="str">
            <v>Road-MN20</v>
          </cell>
          <cell r="J884">
            <v>19.150000000023283</v>
          </cell>
          <cell r="K884">
            <v>5.7700000000186265</v>
          </cell>
          <cell r="L884">
            <v>20.000384996322111</v>
          </cell>
          <cell r="M884" t="str">
            <v>CP-5 401 247</v>
          </cell>
          <cell r="N884">
            <v>160.99132451183115</v>
          </cell>
          <cell r="O884">
            <v>180.99170950815326</v>
          </cell>
          <cell r="P884">
            <v>20.000384996322111</v>
          </cell>
          <cell r="Q884">
            <v>0</v>
          </cell>
          <cell r="R884">
            <v>17.47</v>
          </cell>
          <cell r="T884">
            <v>15.9</v>
          </cell>
          <cell r="V884">
            <v>17.5</v>
          </cell>
          <cell r="X884">
            <v>300</v>
          </cell>
          <cell r="Y884">
            <v>15.84</v>
          </cell>
          <cell r="Z884">
            <v>15.9</v>
          </cell>
          <cell r="AA884">
            <v>17.88</v>
          </cell>
          <cell r="AB884">
            <v>17.5</v>
          </cell>
          <cell r="AD884" t="str">
            <v>Single</v>
          </cell>
          <cell r="AI884">
            <v>0</v>
          </cell>
          <cell r="AJ884" t="str">
            <v>L</v>
          </cell>
        </row>
        <row r="885">
          <cell r="AJ885">
            <v>0</v>
          </cell>
        </row>
        <row r="886">
          <cell r="N886">
            <v>180.99170950815326</v>
          </cell>
          <cell r="AJ886">
            <v>0</v>
          </cell>
        </row>
        <row r="887">
          <cell r="E887">
            <v>399</v>
          </cell>
          <cell r="F887" t="str">
            <v>CB-02/33/1/12</v>
          </cell>
          <cell r="G887">
            <v>518949.53</v>
          </cell>
          <cell r="H887">
            <v>2388885.4</v>
          </cell>
          <cell r="I887" t="str">
            <v>Road-MN20</v>
          </cell>
          <cell r="M887" t="str">
            <v>CP-5 401 247</v>
          </cell>
          <cell r="R887">
            <v>18.04</v>
          </cell>
          <cell r="T887">
            <v>15.64</v>
          </cell>
          <cell r="V887">
            <v>17.989999999999998</v>
          </cell>
          <cell r="AI887">
            <v>0</v>
          </cell>
          <cell r="AJ887">
            <v>0</v>
          </cell>
        </row>
        <row r="888">
          <cell r="AJ888">
            <v>0</v>
          </cell>
        </row>
        <row r="889">
          <cell r="E889">
            <v>400</v>
          </cell>
          <cell r="F889" t="str">
            <v>CB-02/33/1/16</v>
          </cell>
          <cell r="G889">
            <v>518952.37</v>
          </cell>
          <cell r="H889">
            <v>2388874.77</v>
          </cell>
          <cell r="I889" t="str">
            <v>Road-MN31</v>
          </cell>
          <cell r="J889">
            <v>2.8399999999674037</v>
          </cell>
          <cell r="K889">
            <v>-10.629999999888241</v>
          </cell>
          <cell r="L889">
            <v>11.002840542216308</v>
          </cell>
          <cell r="M889" t="str">
            <v>CP-5 401 247</v>
          </cell>
          <cell r="N889">
            <v>0</v>
          </cell>
          <cell r="O889">
            <v>11.002840542216308</v>
          </cell>
          <cell r="P889">
            <v>11.002840542216308</v>
          </cell>
          <cell r="Q889">
            <v>0</v>
          </cell>
          <cell r="R889">
            <v>17.86</v>
          </cell>
          <cell r="T889">
            <v>15.73</v>
          </cell>
          <cell r="V889">
            <v>17.934000000000001</v>
          </cell>
          <cell r="X889">
            <v>300</v>
          </cell>
          <cell r="Y889">
            <v>15.64</v>
          </cell>
          <cell r="Z889">
            <v>15.73</v>
          </cell>
          <cell r="AA889">
            <v>17.989999999999998</v>
          </cell>
          <cell r="AB889">
            <v>17.934000000000001</v>
          </cell>
          <cell r="AD889" t="str">
            <v>Single</v>
          </cell>
          <cell r="AI889" t="str">
            <v>S</v>
          </cell>
          <cell r="AJ889">
            <v>0</v>
          </cell>
        </row>
        <row r="890">
          <cell r="AJ890">
            <v>0</v>
          </cell>
        </row>
        <row r="891">
          <cell r="E891">
            <v>401</v>
          </cell>
          <cell r="F891" t="str">
            <v>CB-02/33/1/17</v>
          </cell>
          <cell r="G891">
            <v>518962.1</v>
          </cell>
          <cell r="H891">
            <v>2388846.4</v>
          </cell>
          <cell r="I891" t="str">
            <v>Road-MN31</v>
          </cell>
          <cell r="J891">
            <v>9.7299999999813735</v>
          </cell>
          <cell r="K891">
            <v>-28.370000000111759</v>
          </cell>
          <cell r="L891">
            <v>29.9921623096098</v>
          </cell>
          <cell r="M891" t="str">
            <v>CP-5 401 247</v>
          </cell>
          <cell r="N891">
            <v>11.002840542216308</v>
          </cell>
          <cell r="O891">
            <v>40.995002851826108</v>
          </cell>
          <cell r="P891">
            <v>29.9921623096098</v>
          </cell>
          <cell r="Q891">
            <v>0</v>
          </cell>
          <cell r="R891">
            <v>17.77</v>
          </cell>
          <cell r="T891">
            <v>15.96</v>
          </cell>
          <cell r="V891">
            <v>18.010999999999999</v>
          </cell>
          <cell r="X891">
            <v>300</v>
          </cell>
          <cell r="Y891">
            <v>15.73</v>
          </cell>
          <cell r="Z891">
            <v>15.96</v>
          </cell>
          <cell r="AA891">
            <v>17.934000000000001</v>
          </cell>
          <cell r="AB891">
            <v>18.010999999999999</v>
          </cell>
          <cell r="AD891" t="str">
            <v>Single</v>
          </cell>
          <cell r="AI891">
            <v>0</v>
          </cell>
          <cell r="AJ891">
            <v>0</v>
          </cell>
        </row>
        <row r="892">
          <cell r="AJ892">
            <v>0</v>
          </cell>
        </row>
        <row r="893">
          <cell r="E893">
            <v>402</v>
          </cell>
          <cell r="F893" t="str">
            <v>CB-02/33/1/18</v>
          </cell>
          <cell r="G893">
            <v>518966.27</v>
          </cell>
          <cell r="H893">
            <v>2388834.08</v>
          </cell>
          <cell r="I893" t="str">
            <v>Road-MN31</v>
          </cell>
          <cell r="J893">
            <v>4.1700000000419095</v>
          </cell>
          <cell r="K893">
            <v>-12.319999999832362</v>
          </cell>
          <cell r="L893">
            <v>13.006586792706953</v>
          </cell>
          <cell r="M893" t="str">
            <v>CP-5 401 247</v>
          </cell>
          <cell r="N893">
            <v>40.995002851826108</v>
          </cell>
          <cell r="O893">
            <v>54.001589644533063</v>
          </cell>
          <cell r="P893">
            <v>13.006586792706955</v>
          </cell>
          <cell r="Q893">
            <v>0</v>
          </cell>
          <cell r="R893">
            <v>17.73</v>
          </cell>
          <cell r="T893">
            <v>16.05</v>
          </cell>
          <cell r="V893">
            <v>18.113</v>
          </cell>
          <cell r="X893">
            <v>300</v>
          </cell>
          <cell r="Y893">
            <v>15.96</v>
          </cell>
          <cell r="Z893">
            <v>16.05</v>
          </cell>
          <cell r="AA893">
            <v>18.010999999999999</v>
          </cell>
          <cell r="AB893">
            <v>18.113</v>
          </cell>
          <cell r="AD893" t="str">
            <v>Single</v>
          </cell>
          <cell r="AI893">
            <v>0</v>
          </cell>
          <cell r="AJ893">
            <v>0</v>
          </cell>
        </row>
        <row r="894">
          <cell r="AJ894">
            <v>0</v>
          </cell>
        </row>
        <row r="895">
          <cell r="E895">
            <v>403</v>
          </cell>
          <cell r="F895" t="str">
            <v>CB-02/33/1/19</v>
          </cell>
          <cell r="G895">
            <v>518972.74</v>
          </cell>
          <cell r="H895">
            <v>2388820.5499999998</v>
          </cell>
          <cell r="I895" t="str">
            <v>Road-MN31</v>
          </cell>
          <cell r="J895">
            <v>6.4699999999720603</v>
          </cell>
          <cell r="K895">
            <v>-13.53000000026077</v>
          </cell>
          <cell r="L895">
            <v>14.997393107026797</v>
          </cell>
          <cell r="M895" t="str">
            <v>CP-5 401 247</v>
          </cell>
          <cell r="N895">
            <v>54.001589644533063</v>
          </cell>
          <cell r="O895">
            <v>68.998982751559865</v>
          </cell>
          <cell r="P895">
            <v>14.997393107026802</v>
          </cell>
          <cell r="Q895">
            <v>0</v>
          </cell>
          <cell r="R895">
            <v>17.72</v>
          </cell>
          <cell r="T895">
            <v>16.14</v>
          </cell>
          <cell r="V895">
            <v>17.905000000000001</v>
          </cell>
          <cell r="X895">
            <v>300</v>
          </cell>
          <cell r="Y895">
            <v>16.05</v>
          </cell>
          <cell r="Z895">
            <v>16.14</v>
          </cell>
          <cell r="AA895">
            <v>18.113</v>
          </cell>
          <cell r="AB895">
            <v>17.905000000000001</v>
          </cell>
          <cell r="AD895" t="str">
            <v>Single</v>
          </cell>
          <cell r="AI895">
            <v>0</v>
          </cell>
          <cell r="AJ895">
            <v>0</v>
          </cell>
        </row>
        <row r="896">
          <cell r="AJ896">
            <v>0</v>
          </cell>
        </row>
        <row r="897">
          <cell r="E897">
            <v>404</v>
          </cell>
          <cell r="F897" t="str">
            <v>CB-02/33/1/20</v>
          </cell>
          <cell r="G897">
            <v>518984.74</v>
          </cell>
          <cell r="H897">
            <v>2388807.12</v>
          </cell>
          <cell r="I897" t="str">
            <v>Road-MN31</v>
          </cell>
          <cell r="J897">
            <v>12</v>
          </cell>
          <cell r="K897">
            <v>-13.429999999701977</v>
          </cell>
          <cell r="L897">
            <v>18.010133258585153</v>
          </cell>
          <cell r="M897" t="str">
            <v>CP-5 401 247</v>
          </cell>
          <cell r="N897">
            <v>68.998982751559865</v>
          </cell>
          <cell r="O897">
            <v>87.009116010145021</v>
          </cell>
          <cell r="P897">
            <v>18.010133258585157</v>
          </cell>
          <cell r="Q897">
            <v>0</v>
          </cell>
          <cell r="R897">
            <v>17.78</v>
          </cell>
          <cell r="T897">
            <v>16.190000000000001</v>
          </cell>
          <cell r="V897">
            <v>17.765999999999998</v>
          </cell>
          <cell r="X897">
            <v>300</v>
          </cell>
          <cell r="Y897">
            <v>16.14</v>
          </cell>
          <cell r="Z897">
            <v>16.190000000000001</v>
          </cell>
          <cell r="AA897">
            <v>17.905000000000001</v>
          </cell>
          <cell r="AB897">
            <v>17.765999999999998</v>
          </cell>
          <cell r="AD897" t="str">
            <v>Single</v>
          </cell>
          <cell r="AI897">
            <v>0</v>
          </cell>
          <cell r="AJ897">
            <v>0</v>
          </cell>
        </row>
        <row r="898">
          <cell r="AJ898">
            <v>0</v>
          </cell>
        </row>
        <row r="899">
          <cell r="E899">
            <v>405</v>
          </cell>
          <cell r="F899" t="str">
            <v>CB-02/33/1/21</v>
          </cell>
          <cell r="G899">
            <v>518995.95</v>
          </cell>
          <cell r="H899">
            <v>2388798.8199999998</v>
          </cell>
          <cell r="I899" t="str">
            <v>Road-MN31</v>
          </cell>
          <cell r="J899">
            <v>11.210000000020955</v>
          </cell>
          <cell r="K899">
            <v>-8.3000000002793968</v>
          </cell>
          <cell r="L899">
            <v>13.948265125280196</v>
          </cell>
          <cell r="M899" t="str">
            <v>CP-5 401 247</v>
          </cell>
          <cell r="N899">
            <v>87.009116010145021</v>
          </cell>
          <cell r="O899">
            <v>100.95738113542522</v>
          </cell>
          <cell r="P899">
            <v>13.948265125280201</v>
          </cell>
          <cell r="Q899">
            <v>0</v>
          </cell>
          <cell r="R899">
            <v>17.850000000000001</v>
          </cell>
          <cell r="T899">
            <v>16.239999999999998</v>
          </cell>
          <cell r="V899">
            <v>17.82</v>
          </cell>
          <cell r="X899">
            <v>300</v>
          </cell>
          <cell r="Y899">
            <v>16.190000000000001</v>
          </cell>
          <cell r="Z899">
            <v>16.239999999999998</v>
          </cell>
          <cell r="AA899">
            <v>17.765999999999998</v>
          </cell>
          <cell r="AB899">
            <v>17.82</v>
          </cell>
          <cell r="AD899" t="str">
            <v>Single</v>
          </cell>
          <cell r="AI899">
            <v>0</v>
          </cell>
          <cell r="AJ899" t="str">
            <v>L</v>
          </cell>
        </row>
        <row r="900">
          <cell r="AJ900">
            <v>0</v>
          </cell>
        </row>
        <row r="901">
          <cell r="N901">
            <v>100.95738113542522</v>
          </cell>
          <cell r="AJ901">
            <v>0</v>
          </cell>
        </row>
        <row r="902">
          <cell r="E902">
            <v>406</v>
          </cell>
          <cell r="F902" t="str">
            <v>MH-02/34</v>
          </cell>
          <cell r="G902">
            <v>518685.57</v>
          </cell>
          <cell r="H902">
            <v>2388931.9900000002</v>
          </cell>
          <cell r="I902" t="str">
            <v>Road-MJ01</v>
          </cell>
          <cell r="M902" t="str">
            <v>CP-5 401 208</v>
          </cell>
          <cell r="R902">
            <v>17.399999999999999</v>
          </cell>
          <cell r="T902">
            <v>16.062335197327894</v>
          </cell>
          <cell r="V902">
            <v>17.510000000000002</v>
          </cell>
          <cell r="AI902">
            <v>0</v>
          </cell>
          <cell r="AJ902">
            <v>0</v>
          </cell>
        </row>
        <row r="903">
          <cell r="AJ903">
            <v>0</v>
          </cell>
        </row>
        <row r="904">
          <cell r="E904">
            <v>407</v>
          </cell>
          <cell r="F904" t="str">
            <v>CB-02/34/1</v>
          </cell>
          <cell r="G904">
            <v>518689.25</v>
          </cell>
          <cell r="H904">
            <v>2388930.92</v>
          </cell>
          <cell r="I904" t="str">
            <v>Road-MJ01</v>
          </cell>
          <cell r="J904">
            <v>3.6799999999930151</v>
          </cell>
          <cell r="K904">
            <v>-1.0700000002980232</v>
          </cell>
          <cell r="L904">
            <v>3.832401336053723</v>
          </cell>
          <cell r="M904" t="str">
            <v>CP-5 401 209</v>
          </cell>
          <cell r="N904">
            <v>0</v>
          </cell>
          <cell r="O904">
            <v>3.832401336053723</v>
          </cell>
          <cell r="P904">
            <v>3.832401336053723</v>
          </cell>
          <cell r="Q904">
            <v>0</v>
          </cell>
          <cell r="R904">
            <v>17.54</v>
          </cell>
          <cell r="T904">
            <v>16.07</v>
          </cell>
          <cell r="V904">
            <v>17.54</v>
          </cell>
          <cell r="X904">
            <v>300</v>
          </cell>
          <cell r="Y904">
            <v>16.062335197327894</v>
          </cell>
          <cell r="Z904">
            <v>16.07</v>
          </cell>
          <cell r="AA904">
            <v>17.510000000000002</v>
          </cell>
          <cell r="AB904">
            <v>17.54</v>
          </cell>
          <cell r="AD904" t="str">
            <v>Single</v>
          </cell>
          <cell r="AI904" t="str">
            <v>S</v>
          </cell>
          <cell r="AJ904" t="str">
            <v>L</v>
          </cell>
        </row>
        <row r="905">
          <cell r="AJ905">
            <v>0</v>
          </cell>
        </row>
        <row r="906">
          <cell r="N906">
            <v>3.832401336053723</v>
          </cell>
          <cell r="AJ906">
            <v>0</v>
          </cell>
        </row>
        <row r="907">
          <cell r="E907">
            <v>408</v>
          </cell>
          <cell r="F907" t="str">
            <v>MH-02/36</v>
          </cell>
          <cell r="G907">
            <v>518728.61</v>
          </cell>
          <cell r="H907">
            <v>2388785.91</v>
          </cell>
          <cell r="I907" t="str">
            <v>Road-MJ01</v>
          </cell>
          <cell r="M907" t="str">
            <v>CP-5 401 209</v>
          </cell>
          <cell r="R907">
            <v>17.54</v>
          </cell>
          <cell r="T907">
            <v>15.982958251263458</v>
          </cell>
          <cell r="V907">
            <v>17.61</v>
          </cell>
          <cell r="AI907">
            <v>0</v>
          </cell>
          <cell r="AJ907">
            <v>0</v>
          </cell>
        </row>
        <row r="908">
          <cell r="AJ908">
            <v>0</v>
          </cell>
        </row>
        <row r="909">
          <cell r="E909">
            <v>409</v>
          </cell>
          <cell r="F909" t="str">
            <v>CB-02/36/1</v>
          </cell>
          <cell r="G909">
            <v>518734.68</v>
          </cell>
          <cell r="H909">
            <v>2388779.9300000002</v>
          </cell>
          <cell r="I909" t="str">
            <v>Road-MJ01</v>
          </cell>
          <cell r="J909">
            <v>6.0700000000069849</v>
          </cell>
          <cell r="K909">
            <v>-5.9799999999813735</v>
          </cell>
          <cell r="L909">
            <v>8.5208743682712527</v>
          </cell>
          <cell r="M909" t="str">
            <v>CP-5 401 209</v>
          </cell>
          <cell r="N909">
            <v>0</v>
          </cell>
          <cell r="O909">
            <v>8.5208743682712527</v>
          </cell>
          <cell r="P909">
            <v>8.5208743682712527</v>
          </cell>
          <cell r="Q909">
            <v>0</v>
          </cell>
          <cell r="R909">
            <v>17.559999999999999</v>
          </cell>
          <cell r="T909">
            <v>16</v>
          </cell>
          <cell r="V909">
            <v>17.559999999999999</v>
          </cell>
          <cell r="X909">
            <v>300</v>
          </cell>
          <cell r="Y909">
            <v>15.982958251263458</v>
          </cell>
          <cell r="Z909">
            <v>16</v>
          </cell>
          <cell r="AA909">
            <v>17.61</v>
          </cell>
          <cell r="AB909">
            <v>17.559999999999999</v>
          </cell>
          <cell r="AD909" t="str">
            <v>Single</v>
          </cell>
          <cell r="AI909" t="str">
            <v>S</v>
          </cell>
          <cell r="AJ909">
            <v>0</v>
          </cell>
        </row>
        <row r="910">
          <cell r="AJ910">
            <v>0</v>
          </cell>
        </row>
        <row r="911">
          <cell r="E911">
            <v>410</v>
          </cell>
          <cell r="F911" t="str">
            <v>CB-02/36/1/1</v>
          </cell>
          <cell r="G911">
            <v>518749</v>
          </cell>
          <cell r="H911">
            <v>2388734.12</v>
          </cell>
          <cell r="I911" t="str">
            <v>Road-MJ01</v>
          </cell>
          <cell r="J911">
            <v>14.320000000006985</v>
          </cell>
          <cell r="K911">
            <v>-45.810000000055879</v>
          </cell>
          <cell r="L911">
            <v>47.996025877204872</v>
          </cell>
          <cell r="M911" t="str">
            <v>CP-5 401 209</v>
          </cell>
          <cell r="N911">
            <v>8.5208743682712527</v>
          </cell>
          <cell r="O911">
            <v>56.516900245476123</v>
          </cell>
          <cell r="P911">
            <v>47.996025877204872</v>
          </cell>
          <cell r="Q911">
            <v>0</v>
          </cell>
          <cell r="R911">
            <v>17.649999999999999</v>
          </cell>
          <cell r="T911">
            <v>16.149999999999999</v>
          </cell>
          <cell r="V911">
            <v>17.649999999999999</v>
          </cell>
          <cell r="X911">
            <v>300</v>
          </cell>
          <cell r="Y911">
            <v>16</v>
          </cell>
          <cell r="Z911">
            <v>16.149999999999999</v>
          </cell>
          <cell r="AA911">
            <v>17.559999999999999</v>
          </cell>
          <cell r="AB911">
            <v>17.649999999999999</v>
          </cell>
          <cell r="AD911" t="str">
            <v>Single</v>
          </cell>
          <cell r="AI911">
            <v>0</v>
          </cell>
          <cell r="AJ911" t="str">
            <v>L</v>
          </cell>
        </row>
        <row r="912">
          <cell r="AJ912">
            <v>0</v>
          </cell>
        </row>
        <row r="913">
          <cell r="N913">
            <v>56.516900245476123</v>
          </cell>
          <cell r="AJ913">
            <v>0</v>
          </cell>
        </row>
        <row r="914">
          <cell r="E914">
            <v>411</v>
          </cell>
          <cell r="F914" t="str">
            <v>MH-02/36A</v>
          </cell>
          <cell r="G914">
            <v>518744.09</v>
          </cell>
          <cell r="H914">
            <v>2388738.37</v>
          </cell>
          <cell r="I914" t="str">
            <v>Road-MJ01</v>
          </cell>
          <cell r="M914" t="str">
            <v>CP-5 401 209</v>
          </cell>
          <cell r="R914">
            <v>17.649999999999999</v>
          </cell>
          <cell r="T914">
            <v>16.137012221129115</v>
          </cell>
          <cell r="V914">
            <v>17.649999999999999</v>
          </cell>
        </row>
        <row r="916">
          <cell r="E916">
            <v>412</v>
          </cell>
          <cell r="F916" t="str">
            <v>CB-02/36A/1</v>
          </cell>
          <cell r="G916">
            <v>518749</v>
          </cell>
          <cell r="H916">
            <v>2388734.12</v>
          </cell>
          <cell r="I916" t="str">
            <v>Road-MJ01</v>
          </cell>
          <cell r="J916">
            <v>4.9099999999743886</v>
          </cell>
          <cell r="K916">
            <v>-4.25</v>
          </cell>
          <cell r="L916">
            <v>6.4938894354422523</v>
          </cell>
          <cell r="M916" t="str">
            <v>CP-5 401 209</v>
          </cell>
          <cell r="N916">
            <v>0</v>
          </cell>
          <cell r="O916">
            <v>6.4938894354422523</v>
          </cell>
          <cell r="P916">
            <v>6.4938894354422523</v>
          </cell>
          <cell r="Q916">
            <v>0</v>
          </cell>
          <cell r="R916">
            <v>17.649999999999999</v>
          </cell>
          <cell r="T916">
            <v>16.149999999999999</v>
          </cell>
          <cell r="V916">
            <v>17.649999999999999</v>
          </cell>
          <cell r="X916">
            <v>300</v>
          </cell>
          <cell r="Y916">
            <v>16.137012221129115</v>
          </cell>
          <cell r="Z916">
            <v>16.149999999999999</v>
          </cell>
          <cell r="AA916">
            <v>17.649999999999999</v>
          </cell>
          <cell r="AB916">
            <v>17.649999999999999</v>
          </cell>
          <cell r="AD916" t="str">
            <v>Single</v>
          </cell>
          <cell r="AI916" t="str">
            <v>S</v>
          </cell>
          <cell r="AJ916" t="str">
            <v>L</v>
          </cell>
        </row>
        <row r="918">
          <cell r="N918">
            <v>6.4938894354422523</v>
          </cell>
        </row>
        <row r="919">
          <cell r="E919">
            <v>413</v>
          </cell>
          <cell r="F919" t="str">
            <v>MH-02/37</v>
          </cell>
          <cell r="G919">
            <v>518766.19</v>
          </cell>
          <cell r="H919">
            <v>2388670.4900000002</v>
          </cell>
          <cell r="I919" t="str">
            <v>Road-MJ01</v>
          </cell>
          <cell r="M919" t="str">
            <v>CP-5 401 209</v>
          </cell>
          <cell r="R919">
            <v>17.63</v>
          </cell>
          <cell r="T919">
            <v>15.08</v>
          </cell>
          <cell r="V919">
            <v>17.739999999999998</v>
          </cell>
          <cell r="AI919">
            <v>0</v>
          </cell>
          <cell r="AJ919">
            <v>0</v>
          </cell>
        </row>
        <row r="920">
          <cell r="AJ920">
            <v>0</v>
          </cell>
        </row>
        <row r="921">
          <cell r="E921">
            <v>414</v>
          </cell>
          <cell r="F921" t="str">
            <v>CB-02/37/1</v>
          </cell>
          <cell r="G921">
            <v>518790.11</v>
          </cell>
          <cell r="H921">
            <v>2388677.7799999998</v>
          </cell>
          <cell r="I921" t="str">
            <v>Road-MN32</v>
          </cell>
          <cell r="J921">
            <v>23.919999999983702</v>
          </cell>
          <cell r="K921">
            <v>7.2899999995715916</v>
          </cell>
          <cell r="L921">
            <v>25.006209228769045</v>
          </cell>
          <cell r="M921" t="str">
            <v>CP-5 401 248</v>
          </cell>
          <cell r="N921">
            <v>0</v>
          </cell>
          <cell r="O921">
            <v>25.006209228769045</v>
          </cell>
          <cell r="P921">
            <v>25.006209228769045</v>
          </cell>
          <cell r="Q921">
            <v>0</v>
          </cell>
          <cell r="R921">
            <v>17.78</v>
          </cell>
          <cell r="T921">
            <v>15.13</v>
          </cell>
          <cell r="V921">
            <v>17.666</v>
          </cell>
          <cell r="X921">
            <v>500</v>
          </cell>
          <cell r="Y921">
            <v>15.08</v>
          </cell>
          <cell r="Z921">
            <v>15.62</v>
          </cell>
          <cell r="AA921">
            <v>17.739999999999998</v>
          </cell>
          <cell r="AB921">
            <v>17.666</v>
          </cell>
          <cell r="AD921" t="str">
            <v>Double</v>
          </cell>
          <cell r="AI921" t="str">
            <v>S</v>
          </cell>
          <cell r="AJ921">
            <v>0</v>
          </cell>
        </row>
        <row r="922">
          <cell r="AJ922">
            <v>0</v>
          </cell>
        </row>
        <row r="923">
          <cell r="E923">
            <v>415</v>
          </cell>
          <cell r="F923" t="str">
            <v>CB-02/37/2</v>
          </cell>
          <cell r="G923">
            <v>518802.55</v>
          </cell>
          <cell r="H923">
            <v>2388686.16</v>
          </cell>
          <cell r="I923" t="str">
            <v>Road-MN32</v>
          </cell>
          <cell r="J923">
            <v>12.440000000002328</v>
          </cell>
          <cell r="K923">
            <v>8.3800000003539026</v>
          </cell>
          <cell r="L923">
            <v>14.999266648939518</v>
          </cell>
          <cell r="M923" t="str">
            <v>CP-5 401 248</v>
          </cell>
          <cell r="N923">
            <v>25.006209228769045</v>
          </cell>
          <cell r="O923">
            <v>40.005475877708562</v>
          </cell>
          <cell r="P923">
            <v>14.999266648939518</v>
          </cell>
          <cell r="Q923">
            <v>0</v>
          </cell>
          <cell r="R923">
            <v>17.84</v>
          </cell>
          <cell r="T923">
            <v>15.16</v>
          </cell>
          <cell r="V923">
            <v>17.658000000000001</v>
          </cell>
          <cell r="X923">
            <v>500</v>
          </cell>
          <cell r="Y923">
            <v>15.13</v>
          </cell>
          <cell r="Z923">
            <v>15.16</v>
          </cell>
          <cell r="AA923">
            <v>17.666</v>
          </cell>
          <cell r="AB923">
            <v>17.658000000000001</v>
          </cell>
          <cell r="AD923" t="str">
            <v>Single</v>
          </cell>
          <cell r="AI923">
            <v>0</v>
          </cell>
          <cell r="AJ923">
            <v>0</v>
          </cell>
        </row>
        <row r="924">
          <cell r="AJ924">
            <v>0</v>
          </cell>
        </row>
        <row r="925">
          <cell r="E925">
            <v>416</v>
          </cell>
          <cell r="F925" t="str">
            <v>CB-02/37/3</v>
          </cell>
          <cell r="G925">
            <v>518814.71</v>
          </cell>
          <cell r="H925">
            <v>2388694.94</v>
          </cell>
          <cell r="I925" t="str">
            <v>Road-MN32</v>
          </cell>
          <cell r="J925">
            <v>12.160000000032596</v>
          </cell>
          <cell r="K925">
            <v>8.779999999795109</v>
          </cell>
          <cell r="L925">
            <v>14.99846658819477</v>
          </cell>
          <cell r="M925" t="str">
            <v>CP-5 401 248</v>
          </cell>
          <cell r="N925">
            <v>40.005475877708562</v>
          </cell>
          <cell r="O925">
            <v>55.003942465903336</v>
          </cell>
          <cell r="P925">
            <v>14.998466588194773</v>
          </cell>
          <cell r="Q925">
            <v>0</v>
          </cell>
          <cell r="R925">
            <v>17.899999999999999</v>
          </cell>
          <cell r="T925">
            <v>15.19</v>
          </cell>
          <cell r="V925">
            <v>17.785</v>
          </cell>
          <cell r="X925">
            <v>500</v>
          </cell>
          <cell r="Y925">
            <v>15.16</v>
          </cell>
          <cell r="Z925">
            <v>15.19</v>
          </cell>
          <cell r="AA925">
            <v>17.658000000000001</v>
          </cell>
          <cell r="AB925">
            <v>17.785</v>
          </cell>
          <cell r="AD925" t="str">
            <v>Single</v>
          </cell>
          <cell r="AI925">
            <v>0</v>
          </cell>
          <cell r="AJ925">
            <v>0</v>
          </cell>
        </row>
        <row r="926">
          <cell r="AJ926">
            <v>0</v>
          </cell>
        </row>
        <row r="927">
          <cell r="E927">
            <v>417</v>
          </cell>
          <cell r="F927" t="str">
            <v>CB-02/37/4</v>
          </cell>
          <cell r="G927">
            <v>518837.53</v>
          </cell>
          <cell r="H927">
            <v>2388711.16</v>
          </cell>
          <cell r="I927" t="str">
            <v>Road-MN32</v>
          </cell>
          <cell r="J927">
            <v>22.820000000006985</v>
          </cell>
          <cell r="K927">
            <v>16.220000000204891</v>
          </cell>
          <cell r="L927">
            <v>27.997156998648371</v>
          </cell>
          <cell r="M927" t="str">
            <v>CP-5 401 248</v>
          </cell>
          <cell r="N927">
            <v>55.003942465903336</v>
          </cell>
          <cell r="O927">
            <v>83.001099464551714</v>
          </cell>
          <cell r="P927">
            <v>27.997156998648379</v>
          </cell>
          <cell r="Q927">
            <v>0</v>
          </cell>
          <cell r="R927">
            <v>18</v>
          </cell>
          <cell r="T927">
            <v>15.24</v>
          </cell>
          <cell r="V927">
            <v>17.369</v>
          </cell>
          <cell r="X927">
            <v>500</v>
          </cell>
          <cell r="Y927">
            <v>15.19</v>
          </cell>
          <cell r="Z927">
            <v>15.24</v>
          </cell>
          <cell r="AA927">
            <v>17.785</v>
          </cell>
          <cell r="AB927">
            <v>17.369</v>
          </cell>
          <cell r="AD927" t="str">
            <v>Single</v>
          </cell>
          <cell r="AI927">
            <v>0</v>
          </cell>
          <cell r="AJ927">
            <v>0</v>
          </cell>
        </row>
        <row r="928">
          <cell r="AJ928">
            <v>0</v>
          </cell>
        </row>
        <row r="929">
          <cell r="E929">
            <v>418</v>
          </cell>
          <cell r="F929" t="str">
            <v>CB-02/37/5</v>
          </cell>
          <cell r="G929">
            <v>518859.79</v>
          </cell>
          <cell r="H929">
            <v>2388722.54</v>
          </cell>
          <cell r="I929" t="str">
            <v>Road-MN32</v>
          </cell>
          <cell r="J929">
            <v>22.259999999951106</v>
          </cell>
          <cell r="K929">
            <v>11.379999999888241</v>
          </cell>
          <cell r="L929">
            <v>25.000239998753603</v>
          </cell>
          <cell r="M929" t="str">
            <v>CP-5 401 248</v>
          </cell>
          <cell r="N929">
            <v>83.001099464551714</v>
          </cell>
          <cell r="O929">
            <v>108.00133946330531</v>
          </cell>
          <cell r="P929">
            <v>25.000239998753599</v>
          </cell>
          <cell r="Q929">
            <v>0</v>
          </cell>
          <cell r="R929">
            <v>18.100000000000001</v>
          </cell>
          <cell r="T929">
            <v>15.39</v>
          </cell>
          <cell r="V929">
            <v>17.016999999999999</v>
          </cell>
          <cell r="X929">
            <v>400</v>
          </cell>
          <cell r="Y929">
            <v>15.24</v>
          </cell>
          <cell r="Z929">
            <v>15.39</v>
          </cell>
          <cell r="AA929">
            <v>17.369</v>
          </cell>
          <cell r="AB929">
            <v>17.016999999999999</v>
          </cell>
          <cell r="AD929" t="str">
            <v>Single</v>
          </cell>
          <cell r="AI929">
            <v>0</v>
          </cell>
          <cell r="AJ929">
            <v>0</v>
          </cell>
        </row>
        <row r="930">
          <cell r="AJ930">
            <v>0</v>
          </cell>
        </row>
        <row r="931">
          <cell r="E931">
            <v>419</v>
          </cell>
          <cell r="F931" t="str">
            <v>CB-02/37/6</v>
          </cell>
          <cell r="G931">
            <v>518878.91</v>
          </cell>
          <cell r="H931">
            <v>2388728.38</v>
          </cell>
          <cell r="I931" t="str">
            <v>Road-MN32</v>
          </cell>
          <cell r="J931">
            <v>19.119999999995343</v>
          </cell>
          <cell r="K931">
            <v>5.8399999998509884</v>
          </cell>
          <cell r="L931">
            <v>19.991998399311697</v>
          </cell>
          <cell r="M931" t="str">
            <v>CP-5 401 248</v>
          </cell>
          <cell r="N931">
            <v>108.00133946330531</v>
          </cell>
          <cell r="O931">
            <v>127.99333786261701</v>
          </cell>
          <cell r="P931">
            <v>19.991998399311697</v>
          </cell>
          <cell r="Q931">
            <v>0</v>
          </cell>
          <cell r="R931">
            <v>18.190000000000001</v>
          </cell>
          <cell r="T931">
            <v>15.53</v>
          </cell>
          <cell r="V931">
            <v>18.265999999999998</v>
          </cell>
          <cell r="X931">
            <v>400</v>
          </cell>
          <cell r="Y931">
            <v>15.39</v>
          </cell>
          <cell r="Z931">
            <v>15.43</v>
          </cell>
          <cell r="AA931">
            <v>17.016999999999999</v>
          </cell>
          <cell r="AB931">
            <v>18.265999999999998</v>
          </cell>
          <cell r="AD931" t="str">
            <v>Single</v>
          </cell>
          <cell r="AI931">
            <v>0</v>
          </cell>
          <cell r="AJ931">
            <v>0</v>
          </cell>
        </row>
        <row r="932">
          <cell r="AJ932">
            <v>0</v>
          </cell>
        </row>
        <row r="933">
          <cell r="E933">
            <v>420</v>
          </cell>
          <cell r="F933" t="str">
            <v>CB-02/37/7</v>
          </cell>
          <cell r="G933">
            <v>518909.58</v>
          </cell>
          <cell r="H933">
            <v>2388737.52</v>
          </cell>
          <cell r="I933" t="str">
            <v>Road-MN32</v>
          </cell>
          <cell r="J933">
            <v>30.67000000004191</v>
          </cell>
          <cell r="K933">
            <v>9.1400000001303852</v>
          </cell>
          <cell r="L933">
            <v>32.002945177045099</v>
          </cell>
          <cell r="M933" t="str">
            <v>CP-5 401 248</v>
          </cell>
          <cell r="N933">
            <v>127.99333786261701</v>
          </cell>
          <cell r="O933">
            <v>159.9962830396621</v>
          </cell>
          <cell r="P933">
            <v>32.002945177045092</v>
          </cell>
          <cell r="Q933">
            <v>0</v>
          </cell>
          <cell r="R933">
            <v>18.22</v>
          </cell>
          <cell r="T933">
            <v>15.63</v>
          </cell>
          <cell r="V933">
            <v>18.001999999999999</v>
          </cell>
          <cell r="X933">
            <v>300</v>
          </cell>
          <cell r="Y933">
            <v>15.53</v>
          </cell>
          <cell r="Z933">
            <v>15.63</v>
          </cell>
          <cell r="AA933">
            <v>18.265999999999998</v>
          </cell>
          <cell r="AB933">
            <v>18.001999999999999</v>
          </cell>
          <cell r="AD933" t="str">
            <v>Single</v>
          </cell>
          <cell r="AI933">
            <v>0</v>
          </cell>
          <cell r="AJ933">
            <v>0</v>
          </cell>
        </row>
        <row r="934">
          <cell r="AJ934">
            <v>0</v>
          </cell>
        </row>
        <row r="935">
          <cell r="E935">
            <v>421</v>
          </cell>
          <cell r="F935" t="str">
            <v>CB-02/37/8</v>
          </cell>
          <cell r="G935">
            <v>518930.67</v>
          </cell>
          <cell r="H935">
            <v>2388743.79</v>
          </cell>
          <cell r="I935" t="str">
            <v>Road-MN32</v>
          </cell>
          <cell r="J935">
            <v>21.089999999967404</v>
          </cell>
          <cell r="K935">
            <v>6.2700000000186265</v>
          </cell>
          <cell r="L935">
            <v>22.002295334779475</v>
          </cell>
          <cell r="M935" t="str">
            <v>CP-5 401 248</v>
          </cell>
          <cell r="N935">
            <v>159.9962830396621</v>
          </cell>
          <cell r="O935">
            <v>181.99857837444159</v>
          </cell>
          <cell r="P935">
            <v>22.00229533477949</v>
          </cell>
          <cell r="Q935">
            <v>0</v>
          </cell>
          <cell r="R935">
            <v>18.16</v>
          </cell>
          <cell r="T935">
            <v>15.69</v>
          </cell>
          <cell r="V935">
            <v>17.888999999999999</v>
          </cell>
          <cell r="X935">
            <v>300</v>
          </cell>
          <cell r="Y935">
            <v>15.63</v>
          </cell>
          <cell r="Z935">
            <v>15.69</v>
          </cell>
          <cell r="AA935">
            <v>18.001999999999999</v>
          </cell>
          <cell r="AB935">
            <v>17.888999999999999</v>
          </cell>
          <cell r="AD935" t="str">
            <v>Single</v>
          </cell>
          <cell r="AI935">
            <v>0</v>
          </cell>
          <cell r="AJ935">
            <v>0</v>
          </cell>
        </row>
        <row r="936">
          <cell r="AJ936">
            <v>0</v>
          </cell>
        </row>
        <row r="937">
          <cell r="E937">
            <v>422</v>
          </cell>
          <cell r="F937" t="str">
            <v>CB-02/37/9</v>
          </cell>
          <cell r="G937">
            <v>518967.1</v>
          </cell>
          <cell r="H937">
            <v>2388754.61</v>
          </cell>
          <cell r="I937" t="str">
            <v>Road-MN32</v>
          </cell>
          <cell r="J937">
            <v>36.429999999993015</v>
          </cell>
          <cell r="K937">
            <v>10.819999999832362</v>
          </cell>
          <cell r="L937">
            <v>38.002859102913078</v>
          </cell>
          <cell r="M937" t="str">
            <v>CP-5 401 248</v>
          </cell>
          <cell r="N937">
            <v>181.99857837444159</v>
          </cell>
          <cell r="O937">
            <v>220.00143747735467</v>
          </cell>
          <cell r="P937">
            <v>38.002859102913078</v>
          </cell>
          <cell r="Q937">
            <v>0</v>
          </cell>
          <cell r="R937">
            <v>18.04</v>
          </cell>
          <cell r="T937">
            <v>15.81</v>
          </cell>
          <cell r="V937">
            <v>18.094999999999999</v>
          </cell>
          <cell r="X937">
            <v>300</v>
          </cell>
          <cell r="Y937">
            <v>15.69</v>
          </cell>
          <cell r="Z937">
            <v>15.81</v>
          </cell>
          <cell r="AA937">
            <v>17.888999999999999</v>
          </cell>
          <cell r="AB937">
            <v>18.094999999999999</v>
          </cell>
          <cell r="AD937" t="str">
            <v>Single</v>
          </cell>
          <cell r="AI937">
            <v>0</v>
          </cell>
          <cell r="AJ937">
            <v>0</v>
          </cell>
        </row>
        <row r="938">
          <cell r="AJ938">
            <v>0</v>
          </cell>
        </row>
        <row r="939">
          <cell r="E939">
            <v>423</v>
          </cell>
          <cell r="F939" t="str">
            <v>CB-02/37/10</v>
          </cell>
          <cell r="G939">
            <v>518995.85</v>
          </cell>
          <cell r="H939">
            <v>2388763.16</v>
          </cell>
          <cell r="I939" t="str">
            <v>Road-MN32</v>
          </cell>
          <cell r="J939">
            <v>28.75</v>
          </cell>
          <cell r="K939">
            <v>8.5500000002793968</v>
          </cell>
          <cell r="L939">
            <v>29.994416147089407</v>
          </cell>
          <cell r="M939" t="str">
            <v>CP-5 401 248</v>
          </cell>
          <cell r="N939">
            <v>220.00143747735467</v>
          </cell>
          <cell r="O939">
            <v>249.99585362444407</v>
          </cell>
          <cell r="P939">
            <v>29.994416147089396</v>
          </cell>
          <cell r="Q939">
            <v>0</v>
          </cell>
          <cell r="R939">
            <v>17.95</v>
          </cell>
          <cell r="T939">
            <v>15.9</v>
          </cell>
          <cell r="V939">
            <v>18.055</v>
          </cell>
          <cell r="X939">
            <v>300</v>
          </cell>
          <cell r="Y939">
            <v>15.81</v>
          </cell>
          <cell r="Z939">
            <v>15.9</v>
          </cell>
          <cell r="AA939">
            <v>18.094999999999999</v>
          </cell>
          <cell r="AB939">
            <v>18.055</v>
          </cell>
          <cell r="AD939" t="str">
            <v>Single</v>
          </cell>
          <cell r="AI939">
            <v>0</v>
          </cell>
          <cell r="AJ939">
            <v>0</v>
          </cell>
        </row>
        <row r="940">
          <cell r="AJ940">
            <v>0</v>
          </cell>
        </row>
        <row r="941">
          <cell r="E941">
            <v>424</v>
          </cell>
          <cell r="F941" t="str">
            <v>CB-02/37/11</v>
          </cell>
          <cell r="G941">
            <v>519034.19</v>
          </cell>
          <cell r="H941">
            <v>2388774.56</v>
          </cell>
          <cell r="I941" t="str">
            <v>Road-MN32</v>
          </cell>
          <cell r="J941">
            <v>38.340000000025611</v>
          </cell>
          <cell r="K941">
            <v>11.399999999906868</v>
          </cell>
          <cell r="L941">
            <v>39.998944986084823</v>
          </cell>
          <cell r="M941" t="str">
            <v>CP-5 401 249</v>
          </cell>
          <cell r="N941">
            <v>249.99585362444407</v>
          </cell>
          <cell r="O941">
            <v>289.9947986105289</v>
          </cell>
          <cell r="P941">
            <v>39.998944986084837</v>
          </cell>
          <cell r="Q941">
            <v>0</v>
          </cell>
          <cell r="R941">
            <v>17.78</v>
          </cell>
          <cell r="T941">
            <v>16.02</v>
          </cell>
          <cell r="V941">
            <v>18.073</v>
          </cell>
          <cell r="X941">
            <v>300</v>
          </cell>
          <cell r="Y941">
            <v>15.9</v>
          </cell>
          <cell r="Z941">
            <v>16.02</v>
          </cell>
          <cell r="AA941">
            <v>18.055</v>
          </cell>
          <cell r="AB941">
            <v>18.073</v>
          </cell>
          <cell r="AD941" t="str">
            <v>Single</v>
          </cell>
          <cell r="AI941">
            <v>0</v>
          </cell>
          <cell r="AJ941">
            <v>0</v>
          </cell>
        </row>
        <row r="942">
          <cell r="AJ942">
            <v>0</v>
          </cell>
        </row>
        <row r="943">
          <cell r="E943">
            <v>425</v>
          </cell>
          <cell r="F943" t="str">
            <v>CB-02/37/12</v>
          </cell>
          <cell r="G943">
            <v>519061.99</v>
          </cell>
          <cell r="H943">
            <v>2388782.8199999998</v>
          </cell>
          <cell r="I943" t="str">
            <v>Road-MN32</v>
          </cell>
          <cell r="J943">
            <v>27.799999999988358</v>
          </cell>
          <cell r="K943">
            <v>8.2599999997764826</v>
          </cell>
          <cell r="L943">
            <v>29.001165493746285</v>
          </cell>
          <cell r="M943" t="str">
            <v>CP-5 401 249</v>
          </cell>
          <cell r="N943">
            <v>289.9947986105289</v>
          </cell>
          <cell r="O943">
            <v>318.99596410427517</v>
          </cell>
          <cell r="P943">
            <v>29.001165493746271</v>
          </cell>
          <cell r="Q943">
            <v>0</v>
          </cell>
          <cell r="R943">
            <v>17.47</v>
          </cell>
          <cell r="T943">
            <v>16.079999999999998</v>
          </cell>
          <cell r="V943">
            <v>17.756</v>
          </cell>
          <cell r="X943">
            <v>300</v>
          </cell>
          <cell r="Y943">
            <v>16.02</v>
          </cell>
          <cell r="Z943">
            <v>16.079999999999998</v>
          </cell>
          <cell r="AA943">
            <v>18.073</v>
          </cell>
          <cell r="AB943">
            <v>17.756</v>
          </cell>
          <cell r="AD943" t="str">
            <v>Double</v>
          </cell>
          <cell r="AI943">
            <v>0</v>
          </cell>
          <cell r="AJ943" t="str">
            <v>L</v>
          </cell>
        </row>
        <row r="944">
          <cell r="AJ944">
            <v>0</v>
          </cell>
        </row>
        <row r="945">
          <cell r="N945">
            <v>318.99596410427517</v>
          </cell>
          <cell r="AJ945">
            <v>0</v>
          </cell>
        </row>
        <row r="946">
          <cell r="E946">
            <v>426</v>
          </cell>
          <cell r="F946" t="str">
            <v>CB-02/37/4</v>
          </cell>
          <cell r="G946">
            <v>518837.53</v>
          </cell>
          <cell r="H946">
            <v>2388711.16</v>
          </cell>
          <cell r="I946" t="str">
            <v>Road-MN32</v>
          </cell>
          <cell r="M946" t="str">
            <v>CP-5 401 248</v>
          </cell>
          <cell r="R946">
            <v>18</v>
          </cell>
          <cell r="T946">
            <v>15.34</v>
          </cell>
          <cell r="V946">
            <v>17.369</v>
          </cell>
          <cell r="AI946">
            <v>0</v>
          </cell>
          <cell r="AJ946">
            <v>0</v>
          </cell>
        </row>
        <row r="947">
          <cell r="AJ947">
            <v>0</v>
          </cell>
        </row>
        <row r="948">
          <cell r="E948">
            <v>427</v>
          </cell>
          <cell r="F948" t="str">
            <v>CB-02/37/20</v>
          </cell>
          <cell r="G948">
            <v>518845.21</v>
          </cell>
          <cell r="H948">
            <v>2388692.7599999998</v>
          </cell>
          <cell r="I948" t="str">
            <v>Road-MN33</v>
          </cell>
          <cell r="J948">
            <v>7.6799999999930151</v>
          </cell>
          <cell r="K948">
            <v>-18.400000000372529</v>
          </cell>
          <cell r="L948">
            <v>19.938465337472735</v>
          </cell>
          <cell r="M948" t="str">
            <v>CP-5 401 249</v>
          </cell>
          <cell r="N948">
            <v>0</v>
          </cell>
          <cell r="O948">
            <v>19.938465337472735</v>
          </cell>
          <cell r="P948">
            <v>19.938465337472735</v>
          </cell>
          <cell r="Q948">
            <v>0</v>
          </cell>
          <cell r="R948">
            <v>18.058</v>
          </cell>
          <cell r="T948">
            <v>15.44</v>
          </cell>
          <cell r="V948">
            <v>17.780999999999999</v>
          </cell>
          <cell r="X948">
            <v>400</v>
          </cell>
          <cell r="Y948">
            <v>15.34</v>
          </cell>
          <cell r="Z948">
            <v>15.44</v>
          </cell>
          <cell r="AA948">
            <v>17.369</v>
          </cell>
          <cell r="AB948">
            <v>17.780999999999999</v>
          </cell>
          <cell r="AD948" t="str">
            <v>Single</v>
          </cell>
          <cell r="AI948" t="str">
            <v>S</v>
          </cell>
          <cell r="AJ948">
            <v>0</v>
          </cell>
        </row>
        <row r="949">
          <cell r="AJ949">
            <v>0</v>
          </cell>
        </row>
        <row r="950">
          <cell r="E950">
            <v>428</v>
          </cell>
          <cell r="F950" t="str">
            <v>CB-02/37/21</v>
          </cell>
          <cell r="G950">
            <v>518849.5</v>
          </cell>
          <cell r="H950">
            <v>2388678.39</v>
          </cell>
          <cell r="I950" t="str">
            <v>Road-MN33</v>
          </cell>
          <cell r="J950">
            <v>4.2899999999790452</v>
          </cell>
          <cell r="K950">
            <v>-14.369999999646097</v>
          </cell>
          <cell r="L950">
            <v>14.996699636575011</v>
          </cell>
          <cell r="M950" t="str">
            <v>CP-5 401 249</v>
          </cell>
          <cell r="N950">
            <v>19.938465337472735</v>
          </cell>
          <cell r="O950">
            <v>34.935164974047744</v>
          </cell>
          <cell r="P950">
            <v>14.996699636575009</v>
          </cell>
          <cell r="Q950">
            <v>0</v>
          </cell>
          <cell r="R950">
            <v>18.052</v>
          </cell>
          <cell r="T950">
            <v>15.49</v>
          </cell>
          <cell r="V950">
            <v>17.774000000000001</v>
          </cell>
          <cell r="X950">
            <v>400</v>
          </cell>
          <cell r="Y950">
            <v>15.44</v>
          </cell>
          <cell r="Z950">
            <v>15.49</v>
          </cell>
          <cell r="AA950">
            <v>17.780999999999999</v>
          </cell>
          <cell r="AB950">
            <v>17.774000000000001</v>
          </cell>
          <cell r="AD950" t="str">
            <v>Single</v>
          </cell>
          <cell r="AI950">
            <v>0</v>
          </cell>
          <cell r="AJ950">
            <v>0</v>
          </cell>
        </row>
        <row r="951">
          <cell r="AJ951">
            <v>0</v>
          </cell>
        </row>
        <row r="952">
          <cell r="E952">
            <v>429</v>
          </cell>
          <cell r="F952" t="str">
            <v>CB-02/37/22</v>
          </cell>
          <cell r="G952">
            <v>518855.33</v>
          </cell>
          <cell r="H952">
            <v>2388670.2599999998</v>
          </cell>
          <cell r="I952" t="str">
            <v>Road-MN33</v>
          </cell>
          <cell r="J952">
            <v>5.8300000000162981</v>
          </cell>
          <cell r="K952">
            <v>-8.1300000003539026</v>
          </cell>
          <cell r="L952">
            <v>10.004289080486654</v>
          </cell>
          <cell r="M952" t="str">
            <v>CP-5 401 249</v>
          </cell>
          <cell r="N952">
            <v>34.935164974047744</v>
          </cell>
          <cell r="O952">
            <v>44.939454054534394</v>
          </cell>
          <cell r="P952">
            <v>10.00428908048665</v>
          </cell>
          <cell r="Q952">
            <v>0</v>
          </cell>
          <cell r="R952">
            <v>18.056000000000001</v>
          </cell>
          <cell r="T952">
            <v>15.52</v>
          </cell>
          <cell r="V952">
            <v>17.713999999999999</v>
          </cell>
          <cell r="X952">
            <v>400</v>
          </cell>
          <cell r="Y952">
            <v>15.49</v>
          </cell>
          <cell r="Z952">
            <v>15.52</v>
          </cell>
          <cell r="AA952">
            <v>17.774000000000001</v>
          </cell>
          <cell r="AB952">
            <v>17.713999999999999</v>
          </cell>
          <cell r="AD952" t="str">
            <v>Single</v>
          </cell>
          <cell r="AI952">
            <v>0</v>
          </cell>
          <cell r="AJ952">
            <v>0</v>
          </cell>
        </row>
        <row r="953">
          <cell r="AJ953">
            <v>0</v>
          </cell>
        </row>
        <row r="954">
          <cell r="E954">
            <v>430</v>
          </cell>
          <cell r="F954" t="str">
            <v>CB-02/37/23</v>
          </cell>
          <cell r="G954">
            <v>518865.25</v>
          </cell>
          <cell r="H954">
            <v>2388669.0099999998</v>
          </cell>
          <cell r="I954" t="str">
            <v>Road-MN33</v>
          </cell>
          <cell r="J954">
            <v>9.9199999999837019</v>
          </cell>
          <cell r="K954">
            <v>-1.25</v>
          </cell>
          <cell r="L954">
            <v>9.9984448790637757</v>
          </cell>
          <cell r="M954" t="str">
            <v>CP-5 401 249</v>
          </cell>
          <cell r="N954">
            <v>44.939454054534394</v>
          </cell>
          <cell r="O954">
            <v>54.93789893359817</v>
          </cell>
          <cell r="P954">
            <v>9.9984448790637757</v>
          </cell>
          <cell r="Q954">
            <v>0</v>
          </cell>
          <cell r="R954">
            <v>18.030999999999999</v>
          </cell>
          <cell r="T954">
            <v>15.55</v>
          </cell>
          <cell r="V954">
            <v>17.774999999999999</v>
          </cell>
          <cell r="X954">
            <v>300</v>
          </cell>
          <cell r="Y954">
            <v>15.52</v>
          </cell>
          <cell r="Z954">
            <v>15.55</v>
          </cell>
          <cell r="AA954">
            <v>17.713999999999999</v>
          </cell>
          <cell r="AB954">
            <v>17.774999999999999</v>
          </cell>
          <cell r="AD954" t="str">
            <v>Single</v>
          </cell>
          <cell r="AI954">
            <v>0</v>
          </cell>
          <cell r="AJ954">
            <v>0</v>
          </cell>
        </row>
        <row r="955">
          <cell r="AJ955">
            <v>0</v>
          </cell>
        </row>
        <row r="956">
          <cell r="E956">
            <v>431</v>
          </cell>
          <cell r="F956" t="str">
            <v>CB-02/37/24</v>
          </cell>
          <cell r="G956">
            <v>518898.69</v>
          </cell>
          <cell r="H956">
            <v>2388679.35</v>
          </cell>
          <cell r="I956" t="str">
            <v>Road-MN33</v>
          </cell>
          <cell r="J956">
            <v>33.440000000002328</v>
          </cell>
          <cell r="K956">
            <v>10.34000000031665</v>
          </cell>
          <cell r="L956">
            <v>35.002131363771326</v>
          </cell>
          <cell r="M956" t="str">
            <v>CP-5 401 249</v>
          </cell>
          <cell r="N956">
            <v>54.93789893359817</v>
          </cell>
          <cell r="O956">
            <v>89.940030297369503</v>
          </cell>
          <cell r="P956">
            <v>35.002131363771333</v>
          </cell>
          <cell r="Q956">
            <v>0</v>
          </cell>
          <cell r="R956">
            <v>17.925999999999998</v>
          </cell>
          <cell r="T956">
            <v>15.76</v>
          </cell>
          <cell r="V956">
            <v>18.068999999999999</v>
          </cell>
          <cell r="X956">
            <v>300</v>
          </cell>
          <cell r="Y956">
            <v>15.55</v>
          </cell>
          <cell r="Z956">
            <v>15.66</v>
          </cell>
          <cell r="AA956">
            <v>17.774999999999999</v>
          </cell>
          <cell r="AB956">
            <v>18.068999999999999</v>
          </cell>
          <cell r="AD956" t="str">
            <v>Single</v>
          </cell>
          <cell r="AI956">
            <v>0</v>
          </cell>
          <cell r="AJ956">
            <v>0</v>
          </cell>
        </row>
        <row r="957">
          <cell r="AJ957">
            <v>0</v>
          </cell>
        </row>
        <row r="958">
          <cell r="E958">
            <v>432</v>
          </cell>
          <cell r="F958" t="str">
            <v>CB-02/37/25</v>
          </cell>
          <cell r="G958">
            <v>518922.58</v>
          </cell>
          <cell r="H958">
            <v>2388686.73</v>
          </cell>
          <cell r="I958" t="str">
            <v>Road-MN33</v>
          </cell>
          <cell r="J958">
            <v>23.89000000001397</v>
          </cell>
          <cell r="K958">
            <v>7.3799999998882413</v>
          </cell>
          <cell r="L958">
            <v>25.003929691130914</v>
          </cell>
          <cell r="M958" t="str">
            <v>CP-5 401 249</v>
          </cell>
          <cell r="N958">
            <v>89.940030297369503</v>
          </cell>
          <cell r="O958">
            <v>114.94395998850041</v>
          </cell>
          <cell r="P958">
            <v>25.003929691130907</v>
          </cell>
          <cell r="Q958">
            <v>0</v>
          </cell>
          <cell r="R958">
            <v>17.850999999999999</v>
          </cell>
          <cell r="T958">
            <v>15.84</v>
          </cell>
          <cell r="V958">
            <v>18.126999999999999</v>
          </cell>
          <cell r="X958">
            <v>300</v>
          </cell>
          <cell r="Y958">
            <v>15.76</v>
          </cell>
          <cell r="Z958">
            <v>15.84</v>
          </cell>
          <cell r="AA958">
            <v>18.068999999999999</v>
          </cell>
          <cell r="AB958">
            <v>18.126999999999999</v>
          </cell>
          <cell r="AD958" t="str">
            <v>Single</v>
          </cell>
          <cell r="AI958">
            <v>0</v>
          </cell>
          <cell r="AJ958">
            <v>0</v>
          </cell>
        </row>
        <row r="959">
          <cell r="AJ959">
            <v>0</v>
          </cell>
        </row>
        <row r="960">
          <cell r="E960">
            <v>433</v>
          </cell>
          <cell r="F960" t="str">
            <v>CB-02/37/26</v>
          </cell>
          <cell r="G960">
            <v>518946.46</v>
          </cell>
          <cell r="H960">
            <v>2388694.11</v>
          </cell>
          <cell r="I960" t="str">
            <v>Road-MN33</v>
          </cell>
          <cell r="J960">
            <v>23.880000000004657</v>
          </cell>
          <cell r="K960">
            <v>7.3799999998882413</v>
          </cell>
          <cell r="L960">
            <v>24.994375367241584</v>
          </cell>
          <cell r="M960" t="str">
            <v>CP-5 401 249</v>
          </cell>
          <cell r="N960">
            <v>114.94395998850041</v>
          </cell>
          <cell r="O960">
            <v>139.938335355742</v>
          </cell>
          <cell r="P960">
            <v>24.994375367241588</v>
          </cell>
          <cell r="Q960">
            <v>0</v>
          </cell>
          <cell r="R960">
            <v>17.776</v>
          </cell>
          <cell r="T960">
            <v>15.91</v>
          </cell>
          <cell r="V960">
            <v>17.917999999999999</v>
          </cell>
          <cell r="X960">
            <v>300</v>
          </cell>
          <cell r="Y960">
            <v>15.84</v>
          </cell>
          <cell r="Z960">
            <v>15.91</v>
          </cell>
          <cell r="AA960">
            <v>18.126999999999999</v>
          </cell>
          <cell r="AB960">
            <v>17.917999999999999</v>
          </cell>
          <cell r="AD960" t="str">
            <v>Single</v>
          </cell>
          <cell r="AI960">
            <v>0</v>
          </cell>
          <cell r="AJ960">
            <v>0</v>
          </cell>
        </row>
        <row r="961">
          <cell r="AJ961">
            <v>0</v>
          </cell>
        </row>
        <row r="962">
          <cell r="E962">
            <v>434</v>
          </cell>
          <cell r="F962" t="str">
            <v>CB-02/37/27</v>
          </cell>
          <cell r="G962">
            <v>518975.1</v>
          </cell>
          <cell r="H962">
            <v>2388703.0299999998</v>
          </cell>
          <cell r="I962" t="str">
            <v>Road-MN33</v>
          </cell>
          <cell r="J962">
            <v>28.639999999955762</v>
          </cell>
          <cell r="K962">
            <v>8.9199999999254942</v>
          </cell>
          <cell r="L962">
            <v>29.996933176512176</v>
          </cell>
          <cell r="M962" t="str">
            <v>CP-5 401 249</v>
          </cell>
          <cell r="N962">
            <v>139.938335355742</v>
          </cell>
          <cell r="O962">
            <v>169.93526853225418</v>
          </cell>
          <cell r="P962">
            <v>29.996933176512186</v>
          </cell>
          <cell r="Q962">
            <v>0</v>
          </cell>
          <cell r="R962">
            <v>17.741</v>
          </cell>
          <cell r="T962">
            <v>16</v>
          </cell>
          <cell r="V962">
            <v>17.975999999999999</v>
          </cell>
          <cell r="X962">
            <v>300</v>
          </cell>
          <cell r="Y962">
            <v>15.91</v>
          </cell>
          <cell r="Z962">
            <v>16</v>
          </cell>
          <cell r="AA962">
            <v>17.917999999999999</v>
          </cell>
          <cell r="AB962">
            <v>17.975999999999999</v>
          </cell>
          <cell r="AD962" t="str">
            <v>Double</v>
          </cell>
          <cell r="AI962">
            <v>0</v>
          </cell>
          <cell r="AJ962">
            <v>0</v>
          </cell>
        </row>
        <row r="963">
          <cell r="AJ963">
            <v>0</v>
          </cell>
        </row>
        <row r="964">
          <cell r="E964">
            <v>435</v>
          </cell>
          <cell r="F964" t="str">
            <v>CB-02/37/28</v>
          </cell>
          <cell r="G964">
            <v>518998.99</v>
          </cell>
          <cell r="H964">
            <v>2388710.41</v>
          </cell>
          <cell r="I964" t="str">
            <v>Road-MN33</v>
          </cell>
          <cell r="J964">
            <v>23.89000000001397</v>
          </cell>
          <cell r="K964">
            <v>7.3800000003539026</v>
          </cell>
          <cell r="L964">
            <v>25.003929691268354</v>
          </cell>
          <cell r="M964" t="str">
            <v>CP-5 401 249</v>
          </cell>
          <cell r="N964">
            <v>169.93526853225418</v>
          </cell>
          <cell r="O964">
            <v>194.93919822352254</v>
          </cell>
          <cell r="P964">
            <v>25.003929691268354</v>
          </cell>
          <cell r="Q964">
            <v>0</v>
          </cell>
          <cell r="R964">
            <v>17.745999999999999</v>
          </cell>
          <cell r="T964">
            <v>16.07</v>
          </cell>
          <cell r="V964">
            <v>18.010000000000002</v>
          </cell>
          <cell r="X964">
            <v>300</v>
          </cell>
          <cell r="Y964">
            <v>16</v>
          </cell>
          <cell r="Z964">
            <v>16.07</v>
          </cell>
          <cell r="AA964">
            <v>17.975999999999999</v>
          </cell>
          <cell r="AB964">
            <v>18.010000000000002</v>
          </cell>
          <cell r="AD964" t="str">
            <v>Single</v>
          </cell>
          <cell r="AI964">
            <v>0</v>
          </cell>
          <cell r="AJ964">
            <v>0</v>
          </cell>
        </row>
        <row r="965">
          <cell r="AJ965">
            <v>0</v>
          </cell>
        </row>
        <row r="966">
          <cell r="E966">
            <v>436</v>
          </cell>
          <cell r="F966" t="str">
            <v>CB-02/37/29</v>
          </cell>
          <cell r="G966">
            <v>519005.82</v>
          </cell>
          <cell r="H966">
            <v>2388717.71</v>
          </cell>
          <cell r="I966" t="str">
            <v>Road-MN33</v>
          </cell>
          <cell r="J966">
            <v>6.8300000000162981</v>
          </cell>
          <cell r="K966">
            <v>7.2999999998137355</v>
          </cell>
          <cell r="L966">
            <v>9.9969445330812547</v>
          </cell>
          <cell r="M966" t="str">
            <v>CP-5 401 249</v>
          </cell>
          <cell r="N966">
            <v>194.93919822352254</v>
          </cell>
          <cell r="O966">
            <v>204.9361427566038</v>
          </cell>
          <cell r="P966">
            <v>9.9969445330812619</v>
          </cell>
          <cell r="Q966">
            <v>0</v>
          </cell>
          <cell r="R966">
            <v>17.777999999999999</v>
          </cell>
          <cell r="T966">
            <v>16.11</v>
          </cell>
          <cell r="V966">
            <v>17.882000000000001</v>
          </cell>
          <cell r="X966">
            <v>300</v>
          </cell>
          <cell r="Y966">
            <v>16.07</v>
          </cell>
          <cell r="Z966">
            <v>16.11</v>
          </cell>
          <cell r="AA966">
            <v>18.010000000000002</v>
          </cell>
          <cell r="AB966">
            <v>17.882000000000001</v>
          </cell>
          <cell r="AD966" t="str">
            <v>Double</v>
          </cell>
          <cell r="AI966">
            <v>0</v>
          </cell>
          <cell r="AJ966" t="str">
            <v>L</v>
          </cell>
        </row>
        <row r="967">
          <cell r="AJ967">
            <v>0</v>
          </cell>
        </row>
        <row r="968">
          <cell r="N968">
            <v>204.9361427566038</v>
          </cell>
          <cell r="AJ968">
            <v>0</v>
          </cell>
        </row>
        <row r="969">
          <cell r="E969">
            <v>437</v>
          </cell>
          <cell r="F969" t="str">
            <v>MH-02/38</v>
          </cell>
          <cell r="G969">
            <v>518773.72</v>
          </cell>
          <cell r="H969">
            <v>2388650.5499999998</v>
          </cell>
          <cell r="I969" t="str">
            <v>Existing Road 2</v>
          </cell>
          <cell r="M969" t="str">
            <v>CP-5 401 209</v>
          </cell>
          <cell r="R969">
            <v>17.829999999999998</v>
          </cell>
          <cell r="T969">
            <v>15.82</v>
          </cell>
          <cell r="V969">
            <v>17.8</v>
          </cell>
          <cell r="AA969">
            <v>17.739999999999998</v>
          </cell>
          <cell r="AI969">
            <v>0</v>
          </cell>
          <cell r="AJ969">
            <v>0</v>
          </cell>
        </row>
        <row r="970">
          <cell r="AJ970">
            <v>0</v>
          </cell>
        </row>
        <row r="971">
          <cell r="E971">
            <v>438</v>
          </cell>
          <cell r="F971" t="str">
            <v>CB-02/38/1</v>
          </cell>
          <cell r="G971">
            <v>518781.16</v>
          </cell>
          <cell r="H971">
            <v>2388626.69</v>
          </cell>
          <cell r="I971" t="str">
            <v>Existing Road 2</v>
          </cell>
          <cell r="J971">
            <v>7.4400000000023283</v>
          </cell>
          <cell r="K971">
            <v>-23.859999999869615</v>
          </cell>
          <cell r="L971">
            <v>24.993063037447264</v>
          </cell>
          <cell r="M971" t="str">
            <v>CP-5 401 250</v>
          </cell>
          <cell r="N971">
            <v>0</v>
          </cell>
          <cell r="O971">
            <v>24.993063037447264</v>
          </cell>
          <cell r="P971">
            <v>24.993063037447264</v>
          </cell>
          <cell r="Q971">
            <v>0</v>
          </cell>
          <cell r="R971">
            <v>17.7</v>
          </cell>
          <cell r="T971">
            <v>15.9</v>
          </cell>
          <cell r="V971">
            <v>17.7</v>
          </cell>
          <cell r="X971">
            <v>300</v>
          </cell>
          <cell r="Y971">
            <v>15.82</v>
          </cell>
          <cell r="Z971">
            <v>15.9</v>
          </cell>
          <cell r="AA971">
            <v>0</v>
          </cell>
          <cell r="AB971">
            <v>17.7</v>
          </cell>
          <cell r="AD971" t="str">
            <v>Single</v>
          </cell>
          <cell r="AI971" t="str">
            <v>S</v>
          </cell>
          <cell r="AJ971">
            <v>0</v>
          </cell>
        </row>
        <row r="972">
          <cell r="AJ972">
            <v>0</v>
          </cell>
        </row>
        <row r="973">
          <cell r="E973">
            <v>439</v>
          </cell>
          <cell r="F973" t="str">
            <v>CB-02/38/2</v>
          </cell>
          <cell r="G973">
            <v>518794.54</v>
          </cell>
          <cell r="H973">
            <v>2388583.7400000002</v>
          </cell>
          <cell r="I973" t="str">
            <v>Existing Road 2</v>
          </cell>
          <cell r="J973">
            <v>13.380000000004657</v>
          </cell>
          <cell r="K973">
            <v>-42.949999999720603</v>
          </cell>
          <cell r="L973">
            <v>44.985852220182785</v>
          </cell>
          <cell r="M973" t="str">
            <v>CP-5 401 250</v>
          </cell>
          <cell r="N973">
            <v>24.993063037447264</v>
          </cell>
          <cell r="O973">
            <v>69.978915257630049</v>
          </cell>
          <cell r="P973">
            <v>44.985852220182785</v>
          </cell>
          <cell r="Q973">
            <v>0</v>
          </cell>
          <cell r="R973">
            <v>17.8</v>
          </cell>
          <cell r="T973">
            <v>16.03</v>
          </cell>
          <cell r="V973">
            <v>17.8</v>
          </cell>
          <cell r="X973">
            <v>300</v>
          </cell>
          <cell r="Y973">
            <v>15.9</v>
          </cell>
          <cell r="Z973">
            <v>16.03</v>
          </cell>
          <cell r="AA973">
            <v>17.7</v>
          </cell>
          <cell r="AB973">
            <v>17.8</v>
          </cell>
          <cell r="AD973" t="str">
            <v>Single</v>
          </cell>
          <cell r="AI973">
            <v>0</v>
          </cell>
          <cell r="AJ973">
            <v>0</v>
          </cell>
        </row>
        <row r="974">
          <cell r="AJ974">
            <v>0</v>
          </cell>
        </row>
        <row r="975">
          <cell r="E975">
            <v>440</v>
          </cell>
          <cell r="F975" t="str">
            <v>CB-02/38/3</v>
          </cell>
          <cell r="G975">
            <v>518807.94</v>
          </cell>
          <cell r="H975">
            <v>2388540.7599999998</v>
          </cell>
          <cell r="I975" t="str">
            <v>Existing Road 2</v>
          </cell>
          <cell r="J975">
            <v>13.400000000023283</v>
          </cell>
          <cell r="K975">
            <v>-42.980000000447035</v>
          </cell>
          <cell r="L975">
            <v>45.020444245243191</v>
          </cell>
          <cell r="M975" t="str">
            <v>CP-5 401 250</v>
          </cell>
          <cell r="N975">
            <v>69.978915257630049</v>
          </cell>
          <cell r="O975">
            <v>114.99935950287323</v>
          </cell>
          <cell r="P975">
            <v>45.020444245243183</v>
          </cell>
          <cell r="Q975">
            <v>0</v>
          </cell>
          <cell r="R975">
            <v>17.8</v>
          </cell>
          <cell r="T975">
            <v>16.170000000000002</v>
          </cell>
          <cell r="V975">
            <v>17.8</v>
          </cell>
          <cell r="X975">
            <v>300</v>
          </cell>
          <cell r="Y975">
            <v>16.03</v>
          </cell>
          <cell r="Z975">
            <v>16.170000000000002</v>
          </cell>
          <cell r="AA975">
            <v>17.8</v>
          </cell>
          <cell r="AB975">
            <v>17.8</v>
          </cell>
          <cell r="AD975" t="str">
            <v>Single</v>
          </cell>
          <cell r="AI975">
            <v>0</v>
          </cell>
          <cell r="AJ975">
            <v>0</v>
          </cell>
        </row>
        <row r="976">
          <cell r="AJ976">
            <v>0</v>
          </cell>
        </row>
        <row r="977">
          <cell r="E977">
            <v>441</v>
          </cell>
          <cell r="F977" t="str">
            <v>CB-02/38/4</v>
          </cell>
          <cell r="G977">
            <v>518820.73</v>
          </cell>
          <cell r="H977">
            <v>2388499.71</v>
          </cell>
          <cell r="I977" t="str">
            <v>Existing Road 2</v>
          </cell>
          <cell r="J977">
            <v>12.789999999979045</v>
          </cell>
          <cell r="K977">
            <v>-41.049999999813735</v>
          </cell>
          <cell r="L977">
            <v>42.996355659336658</v>
          </cell>
          <cell r="M977" t="str">
            <v>CP-5 401 250</v>
          </cell>
          <cell r="N977">
            <v>114.99935950287323</v>
          </cell>
          <cell r="O977">
            <v>157.99571516220988</v>
          </cell>
          <cell r="P977">
            <v>42.996355659336643</v>
          </cell>
          <cell r="Q977">
            <v>0</v>
          </cell>
          <cell r="R977">
            <v>17.8</v>
          </cell>
          <cell r="T977">
            <v>16.3</v>
          </cell>
          <cell r="V977">
            <v>17.8</v>
          </cell>
          <cell r="X977">
            <v>300</v>
          </cell>
          <cell r="Y977">
            <v>16.170000000000002</v>
          </cell>
          <cell r="Z977">
            <v>16.3</v>
          </cell>
          <cell r="AA977">
            <v>17.8</v>
          </cell>
          <cell r="AB977">
            <v>17.8</v>
          </cell>
          <cell r="AD977" t="str">
            <v>Single</v>
          </cell>
          <cell r="AI977">
            <v>0</v>
          </cell>
          <cell r="AJ977" t="str">
            <v>L</v>
          </cell>
        </row>
        <row r="978">
          <cell r="AJ978">
            <v>0</v>
          </cell>
        </row>
        <row r="979">
          <cell r="N979">
            <v>157.99571516220988</v>
          </cell>
          <cell r="AJ979">
            <v>0</v>
          </cell>
        </row>
        <row r="980">
          <cell r="AJ980">
            <v>0</v>
          </cell>
        </row>
        <row r="981">
          <cell r="E981">
            <v>442</v>
          </cell>
          <cell r="F981" t="str">
            <v>MH-E13-EX</v>
          </cell>
          <cell r="G981">
            <v>519040.09899999999</v>
          </cell>
          <cell r="H981">
            <v>2389051.9920000001</v>
          </cell>
          <cell r="I981" t="str">
            <v>Al Makarunah St.</v>
          </cell>
          <cell r="M981" t="str">
            <v>CP-5 401 213</v>
          </cell>
          <cell r="R981">
            <v>17</v>
          </cell>
          <cell r="T981">
            <v>13.99</v>
          </cell>
          <cell r="V981">
            <v>17</v>
          </cell>
          <cell r="X981">
            <v>700</v>
          </cell>
          <cell r="Y981">
            <v>0</v>
          </cell>
          <cell r="Z981">
            <v>13.99</v>
          </cell>
          <cell r="AA981">
            <v>0</v>
          </cell>
          <cell r="AB981">
            <v>17</v>
          </cell>
          <cell r="AI981">
            <v>0</v>
          </cell>
          <cell r="AJ981">
            <v>0</v>
          </cell>
        </row>
        <row r="982">
          <cell r="AJ982">
            <v>0</v>
          </cell>
        </row>
        <row r="983">
          <cell r="E983">
            <v>443</v>
          </cell>
          <cell r="F983" t="str">
            <v>MH-E13/1A</v>
          </cell>
          <cell r="G983">
            <v>519111.72</v>
          </cell>
          <cell r="H983">
            <v>2389073.9900000002</v>
          </cell>
          <cell r="I983" t="str">
            <v>30 Road</v>
          </cell>
          <cell r="J983">
            <v>71.620999999984633</v>
          </cell>
          <cell r="K983">
            <v>21.998000000137836</v>
          </cell>
          <cell r="L983">
            <v>74.923158269014948</v>
          </cell>
          <cell r="M983" t="str">
            <v>CP-5 401 213</v>
          </cell>
          <cell r="N983">
            <v>0</v>
          </cell>
          <cell r="O983">
            <v>74.923158269014948</v>
          </cell>
          <cell r="P983">
            <v>74.923158269014948</v>
          </cell>
          <cell r="Q983">
            <v>0</v>
          </cell>
          <cell r="R983">
            <v>17</v>
          </cell>
          <cell r="T983">
            <v>14.38</v>
          </cell>
          <cell r="V983">
            <v>17</v>
          </cell>
          <cell r="X983">
            <v>700</v>
          </cell>
          <cell r="Y983">
            <v>13.99</v>
          </cell>
          <cell r="Z983">
            <v>14.38</v>
          </cell>
          <cell r="AA983">
            <v>17</v>
          </cell>
          <cell r="AB983">
            <v>17</v>
          </cell>
          <cell r="AI983" t="str">
            <v>S</v>
          </cell>
          <cell r="AJ983">
            <v>0</v>
          </cell>
        </row>
        <row r="984">
          <cell r="AJ984">
            <v>0</v>
          </cell>
        </row>
        <row r="985">
          <cell r="E985">
            <v>444</v>
          </cell>
          <cell r="F985" t="str">
            <v>MH-E13/1</v>
          </cell>
          <cell r="G985">
            <v>519190.6</v>
          </cell>
          <cell r="H985">
            <v>2389098.2200000002</v>
          </cell>
          <cell r="I985" t="str">
            <v>30 Road</v>
          </cell>
          <cell r="J985">
            <v>78.880000000004657</v>
          </cell>
          <cell r="K985">
            <v>24.229999999981374</v>
          </cell>
          <cell r="L985">
            <v>82.517557525655306</v>
          </cell>
          <cell r="M985" t="str">
            <v>CP-5 401 213</v>
          </cell>
          <cell r="N985">
            <v>74.923158269014948</v>
          </cell>
          <cell r="O985">
            <v>157.44071579467027</v>
          </cell>
          <cell r="P985">
            <v>82.51755752565532</v>
          </cell>
          <cell r="Q985">
            <v>0</v>
          </cell>
          <cell r="R985">
            <v>17</v>
          </cell>
          <cell r="T985">
            <v>14.47</v>
          </cell>
          <cell r="V985">
            <v>17.12</v>
          </cell>
          <cell r="X985">
            <v>700</v>
          </cell>
          <cell r="Y985">
            <v>14.38</v>
          </cell>
          <cell r="Z985">
            <v>14.47</v>
          </cell>
          <cell r="AA985">
            <v>17</v>
          </cell>
          <cell r="AB985">
            <v>17.12</v>
          </cell>
          <cell r="AI985">
            <v>0</v>
          </cell>
          <cell r="AJ985">
            <v>0</v>
          </cell>
        </row>
        <row r="986">
          <cell r="AJ986">
            <v>0</v>
          </cell>
        </row>
        <row r="987">
          <cell r="E987">
            <v>445</v>
          </cell>
          <cell r="F987" t="str">
            <v>MH-E13/2A</v>
          </cell>
          <cell r="G987">
            <v>519249.87</v>
          </cell>
          <cell r="H987">
            <v>2389116.42</v>
          </cell>
          <cell r="I987" t="str">
            <v>30 Road</v>
          </cell>
          <cell r="J987">
            <v>59.270000000018626</v>
          </cell>
          <cell r="K987">
            <v>18.199999999720603</v>
          </cell>
          <cell r="L987">
            <v>62.001394339095619</v>
          </cell>
          <cell r="M987" t="str">
            <v>CP-5 401 213</v>
          </cell>
          <cell r="N987">
            <v>157.44071579467027</v>
          </cell>
          <cell r="O987">
            <v>219.44211013376588</v>
          </cell>
          <cell r="P987">
            <v>62.001394339095611</v>
          </cell>
          <cell r="Q987">
            <v>0</v>
          </cell>
          <cell r="R987">
            <v>17.190000000000001</v>
          </cell>
          <cell r="T987">
            <v>14.68</v>
          </cell>
          <cell r="V987">
            <v>17.22</v>
          </cell>
          <cell r="X987">
            <v>700</v>
          </cell>
          <cell r="Y987">
            <v>14.47</v>
          </cell>
          <cell r="Z987">
            <v>14.68</v>
          </cell>
          <cell r="AA987">
            <v>17.12</v>
          </cell>
          <cell r="AB987">
            <v>17.22</v>
          </cell>
          <cell r="AI987">
            <v>0</v>
          </cell>
          <cell r="AJ987">
            <v>0</v>
          </cell>
        </row>
        <row r="988">
          <cell r="AJ988">
            <v>0</v>
          </cell>
        </row>
        <row r="989">
          <cell r="E989">
            <v>446</v>
          </cell>
          <cell r="F989" t="str">
            <v>MH-E13/2</v>
          </cell>
          <cell r="G989">
            <v>519304.25199999998</v>
          </cell>
          <cell r="H989">
            <v>2389133.1230000001</v>
          </cell>
          <cell r="I989" t="str">
            <v>30 Road</v>
          </cell>
          <cell r="J989">
            <v>54.381999999983236</v>
          </cell>
          <cell r="K989">
            <v>16.703000000212342</v>
          </cell>
          <cell r="L989">
            <v>56.889297174470968</v>
          </cell>
          <cell r="M989" t="str">
            <v>CP-5 401 213</v>
          </cell>
          <cell r="N989">
            <v>219.44211013376588</v>
          </cell>
          <cell r="O989">
            <v>276.33140730823686</v>
          </cell>
          <cell r="P989">
            <v>56.889297174470983</v>
          </cell>
          <cell r="Q989">
            <v>0</v>
          </cell>
          <cell r="R989">
            <v>17.36</v>
          </cell>
          <cell r="T989">
            <v>14.77</v>
          </cell>
          <cell r="V989">
            <v>17.399999999999999</v>
          </cell>
          <cell r="X989">
            <v>700</v>
          </cell>
          <cell r="Y989">
            <v>14.68</v>
          </cell>
          <cell r="Z989">
            <v>14.77</v>
          </cell>
          <cell r="AA989">
            <v>17.22</v>
          </cell>
          <cell r="AB989">
            <v>17.399999999999999</v>
          </cell>
          <cell r="AI989">
            <v>0</v>
          </cell>
          <cell r="AJ989">
            <v>0</v>
          </cell>
        </row>
        <row r="990">
          <cell r="AJ990">
            <v>0</v>
          </cell>
        </row>
        <row r="991">
          <cell r="E991">
            <v>447</v>
          </cell>
          <cell r="F991" t="str">
            <v>MH-E13/3</v>
          </cell>
          <cell r="G991">
            <v>519368.42</v>
          </cell>
          <cell r="H991">
            <v>2389152.84</v>
          </cell>
          <cell r="I991" t="str">
            <v>30 Road</v>
          </cell>
          <cell r="J991">
            <v>64.168000000005122</v>
          </cell>
          <cell r="K991">
            <v>19.716999999713153</v>
          </cell>
          <cell r="L991">
            <v>67.128923073361946</v>
          </cell>
          <cell r="M991" t="str">
            <v>CP-5 401 214</v>
          </cell>
          <cell r="N991">
            <v>276.33140730823686</v>
          </cell>
          <cell r="O991">
            <v>343.46033038159879</v>
          </cell>
          <cell r="P991">
            <v>67.128923073361932</v>
          </cell>
          <cell r="Q991">
            <v>0</v>
          </cell>
          <cell r="R991">
            <v>17.600000000000001</v>
          </cell>
          <cell r="T991">
            <v>14.87</v>
          </cell>
          <cell r="V991">
            <v>17.61</v>
          </cell>
          <cell r="X991">
            <v>700</v>
          </cell>
          <cell r="Y991">
            <v>14.77</v>
          </cell>
          <cell r="Z991">
            <v>14.87</v>
          </cell>
          <cell r="AA991">
            <v>17.399999999999999</v>
          </cell>
          <cell r="AB991">
            <v>17.61</v>
          </cell>
          <cell r="AI991">
            <v>0</v>
          </cell>
          <cell r="AJ991">
            <v>0</v>
          </cell>
        </row>
        <row r="992">
          <cell r="AJ992">
            <v>0</v>
          </cell>
        </row>
        <row r="993">
          <cell r="E993">
            <v>448</v>
          </cell>
          <cell r="F993" t="str">
            <v>MH-E13/4A</v>
          </cell>
          <cell r="G993">
            <v>519427.65</v>
          </cell>
          <cell r="H993">
            <v>2389171.02</v>
          </cell>
          <cell r="I993" t="str">
            <v>30 Road</v>
          </cell>
          <cell r="J993">
            <v>59.230000000039581</v>
          </cell>
          <cell r="K993">
            <v>18.180000000167638</v>
          </cell>
          <cell r="L993">
            <v>61.957286093007532</v>
          </cell>
          <cell r="M993" t="str">
            <v>CP-5 401 214</v>
          </cell>
          <cell r="N993">
            <v>343.46033038159879</v>
          </cell>
          <cell r="O993">
            <v>405.41761647460635</v>
          </cell>
          <cell r="P993">
            <v>61.957286093007554</v>
          </cell>
          <cell r="Q993">
            <v>0</v>
          </cell>
          <cell r="R993">
            <v>17.78</v>
          </cell>
          <cell r="T993">
            <v>14.96</v>
          </cell>
          <cell r="V993">
            <v>17.920000000000002</v>
          </cell>
          <cell r="X993">
            <v>700</v>
          </cell>
          <cell r="Y993">
            <v>14.87</v>
          </cell>
          <cell r="Z993">
            <v>14.96</v>
          </cell>
          <cell r="AA993">
            <v>17.61</v>
          </cell>
          <cell r="AB993">
            <v>17.920000000000002</v>
          </cell>
          <cell r="AI993">
            <v>0</v>
          </cell>
          <cell r="AJ993">
            <v>0</v>
          </cell>
        </row>
        <row r="994">
          <cell r="AJ994">
            <v>0</v>
          </cell>
        </row>
        <row r="995">
          <cell r="E995">
            <v>449</v>
          </cell>
          <cell r="F995" t="str">
            <v>MH-E13/4</v>
          </cell>
          <cell r="G995">
            <v>519488.5</v>
          </cell>
          <cell r="H995">
            <v>2389189.71</v>
          </cell>
          <cell r="I995" t="str">
            <v>30 Road</v>
          </cell>
          <cell r="J995">
            <v>60.849999999976717</v>
          </cell>
          <cell r="K995">
            <v>18.689999999944121</v>
          </cell>
          <cell r="L995">
            <v>63.655625045985353</v>
          </cell>
          <cell r="M995" t="str">
            <v>CP-5 401 214</v>
          </cell>
          <cell r="N995">
            <v>405.41761647460635</v>
          </cell>
          <cell r="O995">
            <v>469.07324152059169</v>
          </cell>
          <cell r="P995">
            <v>63.655625045985346</v>
          </cell>
          <cell r="Q995">
            <v>0</v>
          </cell>
          <cell r="R995">
            <v>17.98</v>
          </cell>
          <cell r="T995">
            <v>15.16</v>
          </cell>
          <cell r="V995">
            <v>18.010000000000002</v>
          </cell>
          <cell r="X995">
            <v>700</v>
          </cell>
          <cell r="Y995">
            <v>14.96</v>
          </cell>
          <cell r="Z995">
            <v>15.06</v>
          </cell>
          <cell r="AA995">
            <v>17.920000000000002</v>
          </cell>
          <cell r="AB995">
            <v>18.010000000000002</v>
          </cell>
          <cell r="AI995">
            <v>0</v>
          </cell>
          <cell r="AJ995">
            <v>0</v>
          </cell>
        </row>
        <row r="996">
          <cell r="AJ996">
            <v>0</v>
          </cell>
        </row>
        <row r="997">
          <cell r="E997">
            <v>450</v>
          </cell>
          <cell r="F997" t="str">
            <v>MH-E13/5</v>
          </cell>
          <cell r="G997">
            <v>519528.61</v>
          </cell>
          <cell r="H997">
            <v>2389202.0299999998</v>
          </cell>
          <cell r="I997" t="str">
            <v>30 Road</v>
          </cell>
          <cell r="J997">
            <v>40.10999999998603</v>
          </cell>
          <cell r="K997">
            <v>12.319999999832362</v>
          </cell>
          <cell r="L997">
            <v>41.959438747375408</v>
          </cell>
          <cell r="M997" t="str">
            <v>CP-5 401 214</v>
          </cell>
          <cell r="N997">
            <v>469.07324152059169</v>
          </cell>
          <cell r="O997">
            <v>511.03268026796712</v>
          </cell>
          <cell r="P997">
            <v>41.95943874737543</v>
          </cell>
          <cell r="Q997">
            <v>0</v>
          </cell>
          <cell r="R997">
            <v>18.29</v>
          </cell>
          <cell r="T997">
            <v>15.57</v>
          </cell>
          <cell r="V997">
            <v>18.48</v>
          </cell>
          <cell r="X997">
            <v>600</v>
          </cell>
          <cell r="Y997">
            <v>15.16</v>
          </cell>
          <cell r="Z997">
            <v>15.47</v>
          </cell>
          <cell r="AA997">
            <v>18.010000000000002</v>
          </cell>
          <cell r="AB997">
            <v>18.48</v>
          </cell>
          <cell r="AI997">
            <v>0</v>
          </cell>
          <cell r="AJ997">
            <v>0</v>
          </cell>
        </row>
        <row r="998">
          <cell r="AJ998">
            <v>0</v>
          </cell>
        </row>
        <row r="999">
          <cell r="E999">
            <v>451</v>
          </cell>
          <cell r="F999" t="str">
            <v>MH-E13/5A</v>
          </cell>
          <cell r="G999">
            <v>519603.99</v>
          </cell>
          <cell r="H999">
            <v>2389225.1830000002</v>
          </cell>
          <cell r="I999" t="str">
            <v>30 Road</v>
          </cell>
          <cell r="J999">
            <v>75.380000000004657</v>
          </cell>
          <cell r="K999">
            <v>23.153000000398606</v>
          </cell>
          <cell r="L999">
            <v>78.855600999670031</v>
          </cell>
          <cell r="M999" t="str">
            <v>CP-5 401 215</v>
          </cell>
          <cell r="N999">
            <v>511.03268026796712</v>
          </cell>
          <cell r="O999">
            <v>589.88828126763713</v>
          </cell>
          <cell r="P999">
            <v>78.855600999670003</v>
          </cell>
          <cell r="Q999">
            <v>0</v>
          </cell>
          <cell r="R999">
            <v>18.47</v>
          </cell>
          <cell r="T999">
            <v>15.84</v>
          </cell>
          <cell r="V999">
            <v>18.61</v>
          </cell>
          <cell r="X999">
            <v>500</v>
          </cell>
          <cell r="Y999">
            <v>15.57</v>
          </cell>
          <cell r="Z999">
            <v>15.84</v>
          </cell>
          <cell r="AA999">
            <v>18.48</v>
          </cell>
          <cell r="AB999">
            <v>18.61</v>
          </cell>
          <cell r="AI999">
            <v>0</v>
          </cell>
          <cell r="AJ999">
            <v>0</v>
          </cell>
        </row>
        <row r="1000">
          <cell r="AJ1000">
            <v>0</v>
          </cell>
        </row>
        <row r="1001">
          <cell r="E1001">
            <v>452</v>
          </cell>
          <cell r="F1001" t="str">
            <v>MH-E13/6</v>
          </cell>
          <cell r="G1001">
            <v>519670.86</v>
          </cell>
          <cell r="H1001">
            <v>2389245.7200000002</v>
          </cell>
          <cell r="I1001" t="str">
            <v>30 Road</v>
          </cell>
          <cell r="J1001">
            <v>66.869999999995343</v>
          </cell>
          <cell r="K1001">
            <v>20.537000000011176</v>
          </cell>
          <cell r="L1001">
            <v>69.952593011266103</v>
          </cell>
          <cell r="M1001" t="str">
            <v>CP-5 401 215</v>
          </cell>
          <cell r="N1001">
            <v>589.88828126763713</v>
          </cell>
          <cell r="O1001">
            <v>659.84087427890324</v>
          </cell>
          <cell r="P1001">
            <v>69.952593011266117</v>
          </cell>
          <cell r="Q1001">
            <v>0</v>
          </cell>
          <cell r="R1001">
            <v>18.600000000000001</v>
          </cell>
          <cell r="T1001">
            <v>16.02</v>
          </cell>
          <cell r="V1001">
            <v>18.72</v>
          </cell>
          <cell r="X1001">
            <v>500</v>
          </cell>
          <cell r="Y1001">
            <v>15.84</v>
          </cell>
          <cell r="Z1001">
            <v>16.02</v>
          </cell>
          <cell r="AA1001">
            <v>18.61</v>
          </cell>
          <cell r="AB1001">
            <v>18.72</v>
          </cell>
          <cell r="AI1001">
            <v>0</v>
          </cell>
          <cell r="AJ1001">
            <v>0</v>
          </cell>
        </row>
        <row r="1002">
          <cell r="AJ1002">
            <v>0</v>
          </cell>
        </row>
        <row r="1003">
          <cell r="E1003">
            <v>453</v>
          </cell>
          <cell r="F1003" t="str">
            <v>MH-E13/7</v>
          </cell>
          <cell r="G1003">
            <v>519760.93</v>
          </cell>
          <cell r="H1003">
            <v>2389273.39</v>
          </cell>
          <cell r="I1003" t="str">
            <v>30 Road</v>
          </cell>
          <cell r="J1003">
            <v>90.070000000006985</v>
          </cell>
          <cell r="K1003">
            <v>27.669999999925494</v>
          </cell>
          <cell r="L1003">
            <v>94.224380072235732</v>
          </cell>
          <cell r="M1003" t="str">
            <v>CP-5 401 215</v>
          </cell>
          <cell r="N1003">
            <v>659.84087427890324</v>
          </cell>
          <cell r="O1003">
            <v>754.06525435113895</v>
          </cell>
          <cell r="P1003">
            <v>94.224380072235704</v>
          </cell>
          <cell r="Q1003">
            <v>0</v>
          </cell>
          <cell r="R1003">
            <v>19</v>
          </cell>
          <cell r="T1003">
            <v>16.18</v>
          </cell>
          <cell r="V1003">
            <v>19</v>
          </cell>
          <cell r="X1003">
            <v>500</v>
          </cell>
          <cell r="Y1003">
            <v>16.02</v>
          </cell>
          <cell r="Z1003">
            <v>16.18</v>
          </cell>
          <cell r="AA1003">
            <v>18.72</v>
          </cell>
          <cell r="AB1003">
            <v>19</v>
          </cell>
          <cell r="AI1003">
            <v>0</v>
          </cell>
          <cell r="AJ1003" t="str">
            <v>L</v>
          </cell>
        </row>
        <row r="1004">
          <cell r="AJ1004">
            <v>0</v>
          </cell>
        </row>
        <row r="1005">
          <cell r="N1005">
            <v>754.06525435113895</v>
          </cell>
          <cell r="AJ1005">
            <v>0</v>
          </cell>
        </row>
        <row r="1006">
          <cell r="E1006">
            <v>454</v>
          </cell>
          <cell r="F1006" t="str">
            <v>MH-E13/1</v>
          </cell>
          <cell r="G1006">
            <v>519190.6</v>
          </cell>
          <cell r="H1006">
            <v>2389098.2200000002</v>
          </cell>
          <cell r="I1006" t="str">
            <v>30 Road</v>
          </cell>
          <cell r="M1006" t="str">
            <v>CP-5 401 215</v>
          </cell>
          <cell r="R1006">
            <v>17</v>
          </cell>
          <cell r="T1006">
            <v>15.06</v>
          </cell>
          <cell r="V1006">
            <v>17.12</v>
          </cell>
          <cell r="AI1006">
            <v>0</v>
          </cell>
          <cell r="AJ1006">
            <v>0</v>
          </cell>
        </row>
        <row r="1007">
          <cell r="AJ1007">
            <v>0</v>
          </cell>
        </row>
        <row r="1008">
          <cell r="E1008">
            <v>455</v>
          </cell>
          <cell r="F1008" t="str">
            <v>CB-E13/1/1</v>
          </cell>
          <cell r="G1008">
            <v>519196.29</v>
          </cell>
          <cell r="H1008">
            <v>2389078.4300000002</v>
          </cell>
          <cell r="I1008" t="str">
            <v>Road-MN34</v>
          </cell>
          <cell r="J1008">
            <v>5.6900000000023283</v>
          </cell>
          <cell r="K1008">
            <v>-19.790000000037253</v>
          </cell>
          <cell r="L1008">
            <v>20.591750775529043</v>
          </cell>
          <cell r="M1008" t="str">
            <v>CP-5 401 260</v>
          </cell>
          <cell r="N1008">
            <v>0</v>
          </cell>
          <cell r="O1008">
            <v>20.591750775529043</v>
          </cell>
          <cell r="P1008">
            <v>20.591750775529043</v>
          </cell>
          <cell r="Q1008">
            <v>0</v>
          </cell>
          <cell r="R1008">
            <v>17.05</v>
          </cell>
          <cell r="T1008">
            <v>15.12</v>
          </cell>
          <cell r="V1008">
            <v>17</v>
          </cell>
          <cell r="X1008">
            <v>400</v>
          </cell>
          <cell r="Y1008">
            <v>15.06</v>
          </cell>
          <cell r="Z1008">
            <v>15.12</v>
          </cell>
          <cell r="AA1008">
            <v>17.12</v>
          </cell>
          <cell r="AB1008">
            <v>17</v>
          </cell>
          <cell r="AD1008" t="str">
            <v>Single</v>
          </cell>
          <cell r="AI1008" t="str">
            <v>S</v>
          </cell>
          <cell r="AJ1008">
            <v>0</v>
          </cell>
        </row>
        <row r="1009">
          <cell r="AJ1009">
            <v>0</v>
          </cell>
        </row>
        <row r="1010">
          <cell r="E1010">
            <v>456</v>
          </cell>
          <cell r="F1010" t="str">
            <v>CB-E13/1/2</v>
          </cell>
          <cell r="G1010">
            <v>519204.92</v>
          </cell>
          <cell r="H1010">
            <v>2389047.61</v>
          </cell>
          <cell r="I1010" t="str">
            <v>Road-MN34</v>
          </cell>
          <cell r="J1010">
            <v>8.6300000000046566</v>
          </cell>
          <cell r="K1010">
            <v>-30.820000000298023</v>
          </cell>
          <cell r="L1010">
            <v>32.005457347434522</v>
          </cell>
          <cell r="M1010" t="str">
            <v>CP-5 401 260</v>
          </cell>
          <cell r="N1010">
            <v>20.591750775529043</v>
          </cell>
          <cell r="O1010">
            <v>52.597208122963565</v>
          </cell>
          <cell r="P1010">
            <v>32.005457347434522</v>
          </cell>
          <cell r="Q1010">
            <v>0</v>
          </cell>
          <cell r="R1010">
            <v>17.37</v>
          </cell>
          <cell r="T1010">
            <v>15.22</v>
          </cell>
          <cell r="V1010">
            <v>17.420000000000002</v>
          </cell>
          <cell r="X1010">
            <v>400</v>
          </cell>
          <cell r="Y1010">
            <v>15.12</v>
          </cell>
          <cell r="Z1010">
            <v>15.22</v>
          </cell>
          <cell r="AA1010">
            <v>17</v>
          </cell>
          <cell r="AB1010">
            <v>17.420000000000002</v>
          </cell>
          <cell r="AD1010" t="str">
            <v>Single</v>
          </cell>
          <cell r="AI1010">
            <v>0</v>
          </cell>
          <cell r="AJ1010">
            <v>0</v>
          </cell>
        </row>
        <row r="1011">
          <cell r="AJ1011">
            <v>0</v>
          </cell>
        </row>
        <row r="1012">
          <cell r="E1012">
            <v>457</v>
          </cell>
          <cell r="F1012" t="str">
            <v>CB-E13/1/3</v>
          </cell>
          <cell r="G1012">
            <v>519215.98</v>
          </cell>
          <cell r="H1012">
            <v>2389008.13</v>
          </cell>
          <cell r="I1012" t="str">
            <v>Road-MN34</v>
          </cell>
          <cell r="J1012">
            <v>11.059999999997672</v>
          </cell>
          <cell r="K1012">
            <v>-39.479999999981374</v>
          </cell>
          <cell r="L1012">
            <v>40.999926829184439</v>
          </cell>
          <cell r="M1012" t="str">
            <v>CP-5 401 260</v>
          </cell>
          <cell r="N1012">
            <v>52.597208122963565</v>
          </cell>
          <cell r="O1012">
            <v>93.597134952147997</v>
          </cell>
          <cell r="P1012">
            <v>40.999926829184432</v>
          </cell>
          <cell r="Q1012">
            <v>0</v>
          </cell>
          <cell r="R1012">
            <v>17.52</v>
          </cell>
          <cell r="T1012">
            <v>15.34</v>
          </cell>
          <cell r="V1012">
            <v>17.72</v>
          </cell>
          <cell r="X1012">
            <v>400</v>
          </cell>
          <cell r="Y1012">
            <v>15.22</v>
          </cell>
          <cell r="Z1012">
            <v>15.34</v>
          </cell>
          <cell r="AA1012">
            <v>17.420000000000002</v>
          </cell>
          <cell r="AB1012">
            <v>17.72</v>
          </cell>
          <cell r="AD1012" t="str">
            <v>Single</v>
          </cell>
          <cell r="AI1012">
            <v>0</v>
          </cell>
          <cell r="AJ1012">
            <v>0</v>
          </cell>
        </row>
        <row r="1013">
          <cell r="AJ1013">
            <v>0</v>
          </cell>
        </row>
        <row r="1014">
          <cell r="E1014">
            <v>458</v>
          </cell>
          <cell r="F1014" t="str">
            <v>CB-E13/1/4</v>
          </cell>
          <cell r="G1014">
            <v>519223.49</v>
          </cell>
          <cell r="H1014">
            <v>2388983.2400000002</v>
          </cell>
          <cell r="I1014" t="str">
            <v>Road-MN34</v>
          </cell>
          <cell r="J1014">
            <v>7.5100000000093132</v>
          </cell>
          <cell r="K1014">
            <v>-24.889999999664724</v>
          </cell>
          <cell r="L1014">
            <v>25.998311483314641</v>
          </cell>
          <cell r="M1014" t="str">
            <v>CP-5 401 260</v>
          </cell>
          <cell r="N1014">
            <v>93.597134952147997</v>
          </cell>
          <cell r="O1014">
            <v>119.59544643546263</v>
          </cell>
          <cell r="P1014">
            <v>25.998311483314637</v>
          </cell>
          <cell r="Q1014">
            <v>0</v>
          </cell>
          <cell r="R1014">
            <v>17.600000000000001</v>
          </cell>
          <cell r="T1014">
            <v>15.42</v>
          </cell>
          <cell r="V1014">
            <v>17.739999999999998</v>
          </cell>
          <cell r="X1014">
            <v>400</v>
          </cell>
          <cell r="Y1014">
            <v>15.34</v>
          </cell>
          <cell r="Z1014">
            <v>15.42</v>
          </cell>
          <cell r="AA1014">
            <v>17.72</v>
          </cell>
          <cell r="AB1014">
            <v>17.739999999999998</v>
          </cell>
          <cell r="AD1014" t="str">
            <v>Single</v>
          </cell>
          <cell r="AI1014">
            <v>0</v>
          </cell>
          <cell r="AJ1014">
            <v>0</v>
          </cell>
        </row>
        <row r="1015">
          <cell r="AJ1015">
            <v>0</v>
          </cell>
        </row>
        <row r="1016">
          <cell r="E1016">
            <v>459</v>
          </cell>
          <cell r="F1016" t="str">
            <v>CB-E13/1/5</v>
          </cell>
          <cell r="G1016">
            <v>519231.72</v>
          </cell>
          <cell r="H1016">
            <v>2388977.5699999998</v>
          </cell>
          <cell r="I1016" t="str">
            <v>Road-MN34</v>
          </cell>
          <cell r="J1016">
            <v>8.2299999999813735</v>
          </cell>
          <cell r="K1016">
            <v>-5.6700000003911555</v>
          </cell>
          <cell r="L1016">
            <v>9.9940882527686892</v>
          </cell>
          <cell r="M1016" t="str">
            <v>CP-5 401 260</v>
          </cell>
          <cell r="N1016">
            <v>119.59544643546263</v>
          </cell>
          <cell r="O1016">
            <v>129.58953468823131</v>
          </cell>
          <cell r="P1016">
            <v>9.9940882527686767</v>
          </cell>
          <cell r="Q1016">
            <v>0</v>
          </cell>
          <cell r="R1016">
            <v>17.63</v>
          </cell>
          <cell r="T1016">
            <v>15.45</v>
          </cell>
          <cell r="V1016">
            <v>17.760000000000002</v>
          </cell>
          <cell r="X1016">
            <v>400</v>
          </cell>
          <cell r="Y1016">
            <v>15.42</v>
          </cell>
          <cell r="Z1016">
            <v>15.45</v>
          </cell>
          <cell r="AA1016">
            <v>17.739999999999998</v>
          </cell>
          <cell r="AB1016">
            <v>17.760000000000002</v>
          </cell>
          <cell r="AD1016" t="str">
            <v>Single</v>
          </cell>
          <cell r="AI1016">
            <v>0</v>
          </cell>
          <cell r="AJ1016">
            <v>0</v>
          </cell>
        </row>
        <row r="1017">
          <cell r="AJ1017">
            <v>0</v>
          </cell>
        </row>
        <row r="1018">
          <cell r="E1018">
            <v>460</v>
          </cell>
          <cell r="F1018" t="str">
            <v>CB-E13/1/6</v>
          </cell>
          <cell r="G1018">
            <v>519262.51</v>
          </cell>
          <cell r="H1018">
            <v>2388986.29</v>
          </cell>
          <cell r="I1018" t="str">
            <v>Road-MN34</v>
          </cell>
          <cell r="J1018">
            <v>30.790000000037253</v>
          </cell>
          <cell r="K1018">
            <v>8.720000000204891</v>
          </cell>
          <cell r="L1018">
            <v>32.000976547690968</v>
          </cell>
          <cell r="M1018" t="str">
            <v>CP-5 401 260</v>
          </cell>
          <cell r="N1018">
            <v>129.58953468823131</v>
          </cell>
          <cell r="O1018">
            <v>161.59051123592229</v>
          </cell>
          <cell r="P1018">
            <v>32.000976547690982</v>
          </cell>
          <cell r="Q1018">
            <v>0</v>
          </cell>
          <cell r="R1018">
            <v>17.66</v>
          </cell>
          <cell r="T1018">
            <v>15.55</v>
          </cell>
          <cell r="V1018">
            <v>18.010000000000002</v>
          </cell>
          <cell r="X1018">
            <v>400</v>
          </cell>
          <cell r="Y1018">
            <v>15.45</v>
          </cell>
          <cell r="Z1018">
            <v>15.55</v>
          </cell>
          <cell r="AA1018">
            <v>17.760000000000002</v>
          </cell>
          <cell r="AB1018">
            <v>18.010000000000002</v>
          </cell>
          <cell r="AD1018" t="str">
            <v>Single</v>
          </cell>
          <cell r="AI1018">
            <v>0</v>
          </cell>
          <cell r="AJ1018">
            <v>0</v>
          </cell>
        </row>
        <row r="1019">
          <cell r="AJ1019">
            <v>0</v>
          </cell>
        </row>
        <row r="1020">
          <cell r="E1020">
            <v>461</v>
          </cell>
          <cell r="F1020" t="str">
            <v>CB-E13/1/7</v>
          </cell>
          <cell r="G1020">
            <v>519279.59</v>
          </cell>
          <cell r="H1020">
            <v>2388991.9700000002</v>
          </cell>
          <cell r="I1020" t="str">
            <v>Road-MN34</v>
          </cell>
          <cell r="J1020">
            <v>17.080000000016298</v>
          </cell>
          <cell r="K1020">
            <v>5.6800000001676381</v>
          </cell>
          <cell r="L1020">
            <v>17.999688886268594</v>
          </cell>
          <cell r="M1020" t="str">
            <v>CP-5 401 260</v>
          </cell>
          <cell r="N1020">
            <v>161.59051123592229</v>
          </cell>
          <cell r="O1020">
            <v>179.59020012219088</v>
          </cell>
          <cell r="P1020">
            <v>17.999688886268586</v>
          </cell>
          <cell r="Q1020">
            <v>0</v>
          </cell>
          <cell r="R1020">
            <v>17.78</v>
          </cell>
          <cell r="T1020">
            <v>15.6</v>
          </cell>
          <cell r="V1020">
            <v>17.79</v>
          </cell>
          <cell r="X1020">
            <v>400</v>
          </cell>
          <cell r="Y1020">
            <v>15.55</v>
          </cell>
          <cell r="Z1020">
            <v>15.6</v>
          </cell>
          <cell r="AA1020">
            <v>18.010000000000002</v>
          </cell>
          <cell r="AB1020">
            <v>17.79</v>
          </cell>
          <cell r="AD1020" t="str">
            <v>Single</v>
          </cell>
          <cell r="AI1020">
            <v>0</v>
          </cell>
          <cell r="AJ1020">
            <v>0</v>
          </cell>
        </row>
        <row r="1021">
          <cell r="AJ1021">
            <v>0</v>
          </cell>
        </row>
        <row r="1022">
          <cell r="E1022">
            <v>462</v>
          </cell>
          <cell r="F1022" t="str">
            <v>CB-E13/1/8</v>
          </cell>
          <cell r="G1022">
            <v>519238.78</v>
          </cell>
          <cell r="H1022">
            <v>2389067.69</v>
          </cell>
          <cell r="I1022" t="str">
            <v>Road-MN34</v>
          </cell>
          <cell r="J1022">
            <v>-40.809999999997672</v>
          </cell>
          <cell r="K1022">
            <v>75.71999999973923</v>
          </cell>
          <cell r="L1022">
            <v>86.017291865998189</v>
          </cell>
          <cell r="M1022" t="str">
            <v>CP-5 401 260</v>
          </cell>
          <cell r="N1022">
            <v>179.59020012219088</v>
          </cell>
          <cell r="O1022">
            <v>265.60749198818905</v>
          </cell>
          <cell r="P1022">
            <v>86.017291865998175</v>
          </cell>
          <cell r="Q1022">
            <v>0</v>
          </cell>
          <cell r="R1022">
            <v>17.899999999999999</v>
          </cell>
          <cell r="T1022">
            <v>15.72</v>
          </cell>
          <cell r="V1022">
            <v>17.739999999999998</v>
          </cell>
          <cell r="X1022">
            <v>400</v>
          </cell>
          <cell r="Y1022">
            <v>15.6</v>
          </cell>
          <cell r="Z1022">
            <v>15.72</v>
          </cell>
          <cell r="AA1022">
            <v>17.79</v>
          </cell>
          <cell r="AB1022">
            <v>17.739999999999998</v>
          </cell>
          <cell r="AD1022" t="str">
            <v>Single</v>
          </cell>
          <cell r="AI1022">
            <v>0</v>
          </cell>
          <cell r="AJ1022">
            <v>0</v>
          </cell>
        </row>
        <row r="1023">
          <cell r="AJ1023">
            <v>0</v>
          </cell>
        </row>
        <row r="1024">
          <cell r="E1024">
            <v>463</v>
          </cell>
          <cell r="F1024" t="str">
            <v>CB-E13/1/9</v>
          </cell>
          <cell r="G1024">
            <v>519339.85</v>
          </cell>
          <cell r="H1024">
            <v>2389012.0099999998</v>
          </cell>
          <cell r="I1024" t="str">
            <v>Road-MN34</v>
          </cell>
          <cell r="J1024">
            <v>101.06999999994878</v>
          </cell>
          <cell r="K1024">
            <v>-55.680000000167638</v>
          </cell>
          <cell r="L1024">
            <v>115.39240572935601</v>
          </cell>
          <cell r="M1024" t="str">
            <v>CP-5 401 260</v>
          </cell>
          <cell r="N1024">
            <v>265.60749198818905</v>
          </cell>
          <cell r="O1024">
            <v>380.99989771754508</v>
          </cell>
          <cell r="P1024">
            <v>115.39240572935603</v>
          </cell>
          <cell r="Q1024">
            <v>0</v>
          </cell>
          <cell r="R1024">
            <v>17.91</v>
          </cell>
          <cell r="T1024">
            <v>15.79</v>
          </cell>
          <cell r="V1024">
            <v>17.77</v>
          </cell>
          <cell r="X1024">
            <v>400</v>
          </cell>
          <cell r="Y1024">
            <v>15.72</v>
          </cell>
          <cell r="Z1024">
            <v>15.79</v>
          </cell>
          <cell r="AA1024">
            <v>17.739999999999998</v>
          </cell>
          <cell r="AB1024">
            <v>17.77</v>
          </cell>
          <cell r="AD1024" t="str">
            <v>Single</v>
          </cell>
          <cell r="AI1024">
            <v>0</v>
          </cell>
          <cell r="AJ1024">
            <v>0</v>
          </cell>
        </row>
        <row r="1025">
          <cell r="AJ1025">
            <v>0</v>
          </cell>
        </row>
        <row r="1026">
          <cell r="E1026">
            <v>464</v>
          </cell>
          <cell r="F1026" t="str">
            <v>CB-E13/1/10</v>
          </cell>
          <cell r="G1026">
            <v>519378.51</v>
          </cell>
          <cell r="H1026">
            <v>2389024.08</v>
          </cell>
          <cell r="I1026" t="str">
            <v>Road-MN34</v>
          </cell>
          <cell r="J1026">
            <v>38.660000000032596</v>
          </cell>
          <cell r="K1026">
            <v>12.070000000298023</v>
          </cell>
          <cell r="L1026">
            <v>40.500376541579399</v>
          </cell>
          <cell r="M1026" t="str">
            <v>CP-5 401 260</v>
          </cell>
          <cell r="N1026">
            <v>380.99989771754508</v>
          </cell>
          <cell r="O1026">
            <v>421.50027425912447</v>
          </cell>
          <cell r="P1026">
            <v>40.500376541579385</v>
          </cell>
          <cell r="Q1026">
            <v>0</v>
          </cell>
          <cell r="R1026">
            <v>17.8</v>
          </cell>
          <cell r="T1026">
            <v>15.91</v>
          </cell>
          <cell r="V1026">
            <v>17.84</v>
          </cell>
          <cell r="X1026">
            <v>400</v>
          </cell>
          <cell r="Y1026">
            <v>15.79</v>
          </cell>
          <cell r="Z1026">
            <v>15.91</v>
          </cell>
          <cell r="AA1026">
            <v>17.77</v>
          </cell>
          <cell r="AB1026">
            <v>17.84</v>
          </cell>
          <cell r="AD1026" t="str">
            <v>Single</v>
          </cell>
          <cell r="AI1026">
            <v>0</v>
          </cell>
          <cell r="AJ1026">
            <v>0</v>
          </cell>
        </row>
        <row r="1027">
          <cell r="AJ1027">
            <v>0</v>
          </cell>
        </row>
        <row r="1028">
          <cell r="E1028">
            <v>465</v>
          </cell>
          <cell r="F1028" t="str">
            <v>CB-E13/1/11</v>
          </cell>
          <cell r="G1028">
            <v>519403.43</v>
          </cell>
          <cell r="H1028">
            <v>2389031.48</v>
          </cell>
          <cell r="I1028" t="str">
            <v>Road-MN34</v>
          </cell>
          <cell r="J1028">
            <v>24.919999999983702</v>
          </cell>
          <cell r="K1028">
            <v>7.3999999999068677</v>
          </cell>
          <cell r="L1028">
            <v>25.995507304105633</v>
          </cell>
          <cell r="M1028" t="str">
            <v>CP-5 401 261</v>
          </cell>
          <cell r="N1028">
            <v>421.50027425912447</v>
          </cell>
          <cell r="O1028">
            <v>447.49578156323008</v>
          </cell>
          <cell r="P1028">
            <v>25.995507304105615</v>
          </cell>
          <cell r="Q1028">
            <v>0</v>
          </cell>
          <cell r="R1028">
            <v>17.73</v>
          </cell>
          <cell r="T1028">
            <v>15.96</v>
          </cell>
          <cell r="V1028">
            <v>17.8</v>
          </cell>
          <cell r="X1028">
            <v>400</v>
          </cell>
          <cell r="Y1028">
            <v>15.91</v>
          </cell>
          <cell r="Z1028">
            <v>15.96</v>
          </cell>
          <cell r="AA1028">
            <v>17.84</v>
          </cell>
          <cell r="AB1028">
            <v>17.8</v>
          </cell>
          <cell r="AD1028" t="str">
            <v>Single</v>
          </cell>
          <cell r="AI1028">
            <v>0</v>
          </cell>
          <cell r="AJ1028">
            <v>0</v>
          </cell>
        </row>
        <row r="1029">
          <cell r="AJ1029">
            <v>0</v>
          </cell>
        </row>
        <row r="1030">
          <cell r="E1030">
            <v>466</v>
          </cell>
          <cell r="F1030" t="str">
            <v>CB-E13/1/12</v>
          </cell>
          <cell r="G1030">
            <v>519420.69</v>
          </cell>
          <cell r="H1030">
            <v>2389036.61</v>
          </cell>
          <cell r="I1030" t="str">
            <v>Road-MN34</v>
          </cell>
          <cell r="J1030">
            <v>17.260000000009313</v>
          </cell>
          <cell r="K1030">
            <v>5.1299999998882413</v>
          </cell>
          <cell r="L1030">
            <v>18.006235031210018</v>
          </cell>
          <cell r="M1030" t="str">
            <v>CP-5 401 261</v>
          </cell>
          <cell r="N1030">
            <v>447.49578156323008</v>
          </cell>
          <cell r="O1030">
            <v>465.50201659444008</v>
          </cell>
          <cell r="P1030">
            <v>18.006235031209997</v>
          </cell>
          <cell r="Q1030">
            <v>0</v>
          </cell>
          <cell r="R1030">
            <v>17.670000000000002</v>
          </cell>
          <cell r="T1030">
            <v>16</v>
          </cell>
          <cell r="V1030">
            <v>17.79</v>
          </cell>
          <cell r="X1030">
            <v>400</v>
          </cell>
          <cell r="Y1030">
            <v>15.96</v>
          </cell>
          <cell r="Z1030">
            <v>16</v>
          </cell>
          <cell r="AA1030">
            <v>17.8</v>
          </cell>
          <cell r="AB1030">
            <v>17.79</v>
          </cell>
          <cell r="AD1030" t="str">
            <v>Single</v>
          </cell>
          <cell r="AI1030">
            <v>0</v>
          </cell>
          <cell r="AJ1030" t="str">
            <v>L</v>
          </cell>
        </row>
        <row r="1031">
          <cell r="AJ1031">
            <v>0</v>
          </cell>
        </row>
        <row r="1032">
          <cell r="N1032">
            <v>465.50201659444008</v>
          </cell>
          <cell r="AJ1032">
            <v>0</v>
          </cell>
        </row>
        <row r="1033">
          <cell r="E1033">
            <v>467</v>
          </cell>
          <cell r="F1033" t="str">
            <v>CB-E13/1/12</v>
          </cell>
          <cell r="G1033">
            <v>519420.69</v>
          </cell>
          <cell r="H1033">
            <v>2389036.61</v>
          </cell>
          <cell r="I1033" t="str">
            <v>Road-MN34</v>
          </cell>
          <cell r="R1033">
            <v>17.670000000000002</v>
          </cell>
          <cell r="T1033">
            <v>16</v>
          </cell>
          <cell r="V1033">
            <v>17.79</v>
          </cell>
          <cell r="AI1033">
            <v>0</v>
          </cell>
          <cell r="AJ1033">
            <v>0</v>
          </cell>
        </row>
        <row r="1034">
          <cell r="AJ1034">
            <v>0</v>
          </cell>
        </row>
        <row r="1035">
          <cell r="E1035">
            <v>468</v>
          </cell>
          <cell r="F1035" t="str">
            <v>CB-E13/1/13</v>
          </cell>
          <cell r="G1035">
            <v>519430.53</v>
          </cell>
          <cell r="H1035">
            <v>2389003.02</v>
          </cell>
          <cell r="I1035" t="str">
            <v>Road-MN42</v>
          </cell>
          <cell r="J1035">
            <v>9.8400000000256114</v>
          </cell>
          <cell r="K1035">
            <v>-33.589999999850988</v>
          </cell>
          <cell r="L1035">
            <v>35.001624247890177</v>
          </cell>
          <cell r="M1035" t="str">
            <v>CP-5 401 261</v>
          </cell>
          <cell r="N1035">
            <v>0</v>
          </cell>
          <cell r="O1035">
            <v>35.001624247890177</v>
          </cell>
          <cell r="P1035">
            <v>35.001624247890177</v>
          </cell>
          <cell r="Q1035">
            <v>0</v>
          </cell>
          <cell r="R1035">
            <v>17.73</v>
          </cell>
          <cell r="T1035">
            <v>16.07</v>
          </cell>
          <cell r="V1035">
            <v>17.77</v>
          </cell>
          <cell r="X1035">
            <v>400</v>
          </cell>
          <cell r="Y1035">
            <v>16</v>
          </cell>
          <cell r="Z1035">
            <v>16.07</v>
          </cell>
          <cell r="AA1035">
            <v>17.79</v>
          </cell>
          <cell r="AB1035">
            <v>17.77</v>
          </cell>
          <cell r="AD1035" t="str">
            <v>Single</v>
          </cell>
          <cell r="AI1035" t="str">
            <v>S</v>
          </cell>
          <cell r="AJ1035">
            <v>0</v>
          </cell>
        </row>
        <row r="1036">
          <cell r="AJ1036">
            <v>0</v>
          </cell>
        </row>
        <row r="1037">
          <cell r="E1037">
            <v>469</v>
          </cell>
          <cell r="F1037" t="str">
            <v>CB-E13/1/14</v>
          </cell>
          <cell r="G1037">
            <v>519440.5</v>
          </cell>
          <cell r="H1037">
            <v>2388969.4700000002</v>
          </cell>
          <cell r="I1037" t="str">
            <v>Road-MN42</v>
          </cell>
          <cell r="J1037">
            <v>9.9699999999720603</v>
          </cell>
          <cell r="K1037">
            <v>-33.549999999813735</v>
          </cell>
          <cell r="L1037">
            <v>35.00004857120836</v>
          </cell>
          <cell r="M1037" t="str">
            <v>CP-5 401 261</v>
          </cell>
          <cell r="N1037">
            <v>35.001624247890177</v>
          </cell>
          <cell r="O1037">
            <v>70.00167281909853</v>
          </cell>
          <cell r="P1037">
            <v>35.000048571208353</v>
          </cell>
          <cell r="Q1037">
            <v>0</v>
          </cell>
          <cell r="R1037">
            <v>17.78</v>
          </cell>
          <cell r="T1037">
            <v>16.14</v>
          </cell>
          <cell r="V1037">
            <v>17.78</v>
          </cell>
          <cell r="X1037">
            <v>400</v>
          </cell>
          <cell r="Y1037">
            <v>16.07</v>
          </cell>
          <cell r="Z1037">
            <v>16.14</v>
          </cell>
          <cell r="AA1037">
            <v>17.77</v>
          </cell>
          <cell r="AB1037">
            <v>17.78</v>
          </cell>
          <cell r="AD1037" t="str">
            <v>Single</v>
          </cell>
          <cell r="AI1037">
            <v>0</v>
          </cell>
          <cell r="AJ1037" t="str">
            <v>L</v>
          </cell>
        </row>
        <row r="1038">
          <cell r="AJ1038">
            <v>0</v>
          </cell>
        </row>
        <row r="1039">
          <cell r="N1039">
            <v>70.00167281909853</v>
          </cell>
          <cell r="AJ1039">
            <v>0</v>
          </cell>
        </row>
        <row r="1040">
          <cell r="E1040">
            <v>470</v>
          </cell>
          <cell r="F1040" t="str">
            <v>CB-E13/1/12</v>
          </cell>
          <cell r="G1040">
            <v>519420.69</v>
          </cell>
          <cell r="H1040">
            <v>2389036.61</v>
          </cell>
          <cell r="I1040" t="str">
            <v>Road-MN34</v>
          </cell>
          <cell r="R1040">
            <v>17.670000000000002</v>
          </cell>
          <cell r="T1040">
            <v>16</v>
          </cell>
          <cell r="V1040">
            <v>17.79</v>
          </cell>
          <cell r="AI1040">
            <v>0</v>
          </cell>
          <cell r="AJ1040">
            <v>0</v>
          </cell>
        </row>
        <row r="1041">
          <cell r="AJ1041">
            <v>0</v>
          </cell>
        </row>
        <row r="1042">
          <cell r="E1042">
            <v>471</v>
          </cell>
          <cell r="F1042" t="str">
            <v>CB-E13/1/12/1</v>
          </cell>
          <cell r="G1042">
            <v>519410.24</v>
          </cell>
          <cell r="H1042">
            <v>2389070.0099999998</v>
          </cell>
          <cell r="I1042" t="str">
            <v>Road-MN42</v>
          </cell>
          <cell r="J1042">
            <v>-10.450000000011642</v>
          </cell>
          <cell r="K1042">
            <v>33.399999999906868</v>
          </cell>
          <cell r="L1042">
            <v>34.996606978306083</v>
          </cell>
          <cell r="M1042" t="str">
            <v>CP-5 401 261</v>
          </cell>
          <cell r="N1042">
            <v>0</v>
          </cell>
          <cell r="O1042">
            <v>34.996606978306083</v>
          </cell>
          <cell r="P1042">
            <v>34.996606978306083</v>
          </cell>
          <cell r="Q1042">
            <v>0</v>
          </cell>
          <cell r="R1042">
            <v>17.739999999999998</v>
          </cell>
          <cell r="T1042">
            <v>16.11</v>
          </cell>
          <cell r="V1042">
            <v>17.77</v>
          </cell>
          <cell r="X1042">
            <v>400</v>
          </cell>
          <cell r="Y1042">
            <v>16</v>
          </cell>
          <cell r="Z1042">
            <v>16.11</v>
          </cell>
          <cell r="AA1042">
            <v>17.79</v>
          </cell>
          <cell r="AB1042">
            <v>17.77</v>
          </cell>
          <cell r="AD1042" t="str">
            <v>Single</v>
          </cell>
          <cell r="AI1042" t="str">
            <v>S</v>
          </cell>
          <cell r="AJ1042" t="str">
            <v>L</v>
          </cell>
        </row>
        <row r="1043">
          <cell r="AJ1043">
            <v>0</v>
          </cell>
        </row>
        <row r="1044">
          <cell r="N1044">
            <v>34.996606978306083</v>
          </cell>
          <cell r="AJ1044">
            <v>0</v>
          </cell>
        </row>
        <row r="1045">
          <cell r="E1045">
            <v>472</v>
          </cell>
          <cell r="F1045" t="str">
            <v>CB-E13/1/12/1</v>
          </cell>
          <cell r="G1045">
            <v>519410.24</v>
          </cell>
          <cell r="H1045">
            <v>2389070.0099999998</v>
          </cell>
          <cell r="I1045" t="str">
            <v>Road-MN42</v>
          </cell>
          <cell r="R1045">
            <v>17.739999999999998</v>
          </cell>
          <cell r="T1045">
            <v>16.11</v>
          </cell>
          <cell r="V1045">
            <v>17.77</v>
          </cell>
          <cell r="AI1045">
            <v>0</v>
          </cell>
          <cell r="AJ1045">
            <v>0</v>
          </cell>
        </row>
        <row r="1046">
          <cell r="AJ1046">
            <v>0</v>
          </cell>
        </row>
        <row r="1047">
          <cell r="E1047">
            <v>473</v>
          </cell>
          <cell r="F1047" t="str">
            <v>CB-E13/1/12/2</v>
          </cell>
          <cell r="G1047">
            <v>519393.89</v>
          </cell>
          <cell r="H1047">
            <v>2389077.16</v>
          </cell>
          <cell r="I1047" t="str">
            <v>Road-MN42</v>
          </cell>
          <cell r="J1047">
            <v>-16.349999999976717</v>
          </cell>
          <cell r="K1047">
            <v>7.150000000372529</v>
          </cell>
          <cell r="L1047">
            <v>17.845027318683652</v>
          </cell>
          <cell r="M1047" t="str">
            <v>CP-5 401 261</v>
          </cell>
          <cell r="N1047">
            <v>0</v>
          </cell>
          <cell r="O1047">
            <v>17.845027318683652</v>
          </cell>
          <cell r="P1047">
            <v>17.845027318683652</v>
          </cell>
          <cell r="Q1047">
            <v>0</v>
          </cell>
          <cell r="R1047">
            <v>17.79</v>
          </cell>
          <cell r="T1047">
            <v>16.16</v>
          </cell>
          <cell r="V1047">
            <v>17.79</v>
          </cell>
          <cell r="X1047">
            <v>400</v>
          </cell>
          <cell r="Y1047">
            <v>16.11</v>
          </cell>
          <cell r="Z1047">
            <v>16.16</v>
          </cell>
          <cell r="AA1047">
            <v>17.77</v>
          </cell>
          <cell r="AB1047">
            <v>17.79</v>
          </cell>
          <cell r="AD1047" t="str">
            <v>Single</v>
          </cell>
          <cell r="AI1047" t="str">
            <v>S</v>
          </cell>
          <cell r="AJ1047" t="str">
            <v>L</v>
          </cell>
        </row>
        <row r="1048">
          <cell r="AJ1048">
            <v>0</v>
          </cell>
        </row>
        <row r="1049">
          <cell r="N1049">
            <v>17.845027318683652</v>
          </cell>
          <cell r="AJ1049">
            <v>0</v>
          </cell>
        </row>
        <row r="1050">
          <cell r="E1050">
            <v>474</v>
          </cell>
          <cell r="F1050" t="str">
            <v>CB-E13/1/12/1</v>
          </cell>
          <cell r="G1050">
            <v>519410.24</v>
          </cell>
          <cell r="H1050">
            <v>2389070.0099999998</v>
          </cell>
          <cell r="I1050" t="str">
            <v>Road-MN42</v>
          </cell>
          <cell r="R1050">
            <v>17.739999999999998</v>
          </cell>
          <cell r="T1050">
            <v>16.11</v>
          </cell>
          <cell r="V1050">
            <v>17.77</v>
          </cell>
          <cell r="AI1050">
            <v>0</v>
          </cell>
          <cell r="AJ1050">
            <v>0</v>
          </cell>
        </row>
        <row r="1051">
          <cell r="AJ1051">
            <v>0</v>
          </cell>
        </row>
        <row r="1052">
          <cell r="E1052">
            <v>475</v>
          </cell>
          <cell r="F1052" t="str">
            <v>CB-E13/1/12/3</v>
          </cell>
          <cell r="G1052">
            <v>519418.13</v>
          </cell>
          <cell r="H1052">
            <v>2389082.7599999998</v>
          </cell>
          <cell r="I1052" t="str">
            <v>Road-MN42</v>
          </cell>
          <cell r="J1052">
            <v>7.8900000000139698</v>
          </cell>
          <cell r="K1052">
            <v>12.75</v>
          </cell>
          <cell r="L1052">
            <v>14.993818726402573</v>
          </cell>
          <cell r="M1052" t="str">
            <v>CP-5 401 261</v>
          </cell>
          <cell r="N1052">
            <v>0</v>
          </cell>
          <cell r="O1052">
            <v>14.993818726402573</v>
          </cell>
          <cell r="P1052">
            <v>14.993818726402573</v>
          </cell>
          <cell r="Q1052">
            <v>0</v>
          </cell>
          <cell r="R1052">
            <v>17.75</v>
          </cell>
          <cell r="T1052">
            <v>16.16</v>
          </cell>
          <cell r="V1052">
            <v>17.77</v>
          </cell>
          <cell r="X1052">
            <v>400</v>
          </cell>
          <cell r="Y1052">
            <v>16.11</v>
          </cell>
          <cell r="Z1052">
            <v>16.16</v>
          </cell>
          <cell r="AA1052">
            <v>17.77</v>
          </cell>
          <cell r="AB1052">
            <v>17.77</v>
          </cell>
          <cell r="AD1052" t="str">
            <v>Single</v>
          </cell>
          <cell r="AI1052" t="str">
            <v>S</v>
          </cell>
          <cell r="AJ1052" t="str">
            <v>L</v>
          </cell>
        </row>
        <row r="1053">
          <cell r="AJ1053">
            <v>0</v>
          </cell>
        </row>
        <row r="1054">
          <cell r="N1054">
            <v>14.993818726402573</v>
          </cell>
          <cell r="AJ1054">
            <v>0</v>
          </cell>
        </row>
        <row r="1055">
          <cell r="E1055">
            <v>476</v>
          </cell>
          <cell r="F1055" t="str">
            <v>CB-E13/1/13</v>
          </cell>
          <cell r="G1055">
            <v>519430.53</v>
          </cell>
          <cell r="H1055">
            <v>2389003.02</v>
          </cell>
          <cell r="I1055" t="str">
            <v>Road-MN42</v>
          </cell>
          <cell r="R1055">
            <v>17.73</v>
          </cell>
          <cell r="T1055">
            <v>16.07</v>
          </cell>
          <cell r="V1055">
            <v>17.77</v>
          </cell>
          <cell r="AI1055">
            <v>0</v>
          </cell>
          <cell r="AJ1055">
            <v>0</v>
          </cell>
        </row>
        <row r="1056">
          <cell r="AJ1056">
            <v>0</v>
          </cell>
        </row>
        <row r="1057">
          <cell r="E1057">
            <v>477</v>
          </cell>
          <cell r="F1057" t="str">
            <v>CB-E13/1/13/1</v>
          </cell>
          <cell r="G1057">
            <v>519470.7</v>
          </cell>
          <cell r="H1057">
            <v>2389023.3199999998</v>
          </cell>
          <cell r="I1057" t="str">
            <v>Road-MN35</v>
          </cell>
          <cell r="J1057">
            <v>40.169999999983702</v>
          </cell>
          <cell r="K1057">
            <v>20.299999999813735</v>
          </cell>
          <cell r="L1057">
            <v>45.007987068865106</v>
          </cell>
          <cell r="M1057" t="str">
            <v>CP-5 401 261</v>
          </cell>
          <cell r="N1057">
            <v>0</v>
          </cell>
          <cell r="O1057">
            <v>45.007987068865106</v>
          </cell>
          <cell r="P1057">
            <v>45.007987068865106</v>
          </cell>
          <cell r="Q1057">
            <v>0</v>
          </cell>
          <cell r="R1057">
            <v>18.03</v>
          </cell>
          <cell r="T1057">
            <v>16.21</v>
          </cell>
          <cell r="V1057">
            <v>18.100000000000001</v>
          </cell>
          <cell r="X1057">
            <v>400</v>
          </cell>
          <cell r="Y1057">
            <v>16.07</v>
          </cell>
          <cell r="Z1057">
            <v>16.21</v>
          </cell>
          <cell r="AA1057">
            <v>17.77</v>
          </cell>
          <cell r="AB1057">
            <v>18.100000000000001</v>
          </cell>
          <cell r="AD1057" t="str">
            <v>Single</v>
          </cell>
          <cell r="AI1057" t="str">
            <v>S</v>
          </cell>
          <cell r="AJ1057">
            <v>0</v>
          </cell>
        </row>
        <row r="1058">
          <cell r="AJ1058">
            <v>0</v>
          </cell>
        </row>
        <row r="1059">
          <cell r="E1059">
            <v>478</v>
          </cell>
          <cell r="F1059" t="str">
            <v>CB-E13/1/13/2</v>
          </cell>
          <cell r="G1059">
            <v>519510.88</v>
          </cell>
          <cell r="H1059">
            <v>2389043.59</v>
          </cell>
          <cell r="I1059" t="str">
            <v>Road-MN35</v>
          </cell>
          <cell r="J1059">
            <v>40.179999999993015</v>
          </cell>
          <cell r="K1059">
            <v>20.270000000018626</v>
          </cell>
          <cell r="L1059">
            <v>45.003392094376551</v>
          </cell>
          <cell r="M1059" t="str">
            <v>CP-5 401 261</v>
          </cell>
          <cell r="N1059">
            <v>45.007987068865106</v>
          </cell>
          <cell r="O1059">
            <v>90.011379163241656</v>
          </cell>
          <cell r="P1059">
            <v>45.003392094376551</v>
          </cell>
          <cell r="Q1059">
            <v>0</v>
          </cell>
          <cell r="R1059">
            <v>18.25</v>
          </cell>
          <cell r="T1059">
            <v>16.53</v>
          </cell>
          <cell r="V1059">
            <v>18.3</v>
          </cell>
          <cell r="X1059">
            <v>400</v>
          </cell>
          <cell r="Y1059">
            <v>16.21</v>
          </cell>
          <cell r="Z1059">
            <v>16.53</v>
          </cell>
          <cell r="AA1059">
            <v>18.100000000000001</v>
          </cell>
          <cell r="AB1059">
            <v>18.3</v>
          </cell>
          <cell r="AD1059" t="str">
            <v>Single</v>
          </cell>
          <cell r="AI1059">
            <v>0</v>
          </cell>
          <cell r="AJ1059" t="str">
            <v>L</v>
          </cell>
        </row>
        <row r="1060">
          <cell r="AJ1060">
            <v>0</v>
          </cell>
        </row>
        <row r="1061">
          <cell r="N1061">
            <v>90.011379163241656</v>
          </cell>
          <cell r="AJ1061">
            <v>0</v>
          </cell>
        </row>
        <row r="1062">
          <cell r="E1062">
            <v>479</v>
          </cell>
          <cell r="F1062" t="str">
            <v>MH-E13/5</v>
          </cell>
          <cell r="G1062">
            <v>519528.61</v>
          </cell>
          <cell r="H1062">
            <v>2389202.0299999998</v>
          </cell>
          <cell r="I1062" t="str">
            <v>30 Road</v>
          </cell>
          <cell r="M1062" t="str">
            <v>CP-5 401 215</v>
          </cell>
          <cell r="R1062">
            <v>18.29</v>
          </cell>
          <cell r="T1062">
            <v>16.47</v>
          </cell>
          <cell r="V1062">
            <v>18.48</v>
          </cell>
          <cell r="AI1062">
            <v>0</v>
          </cell>
          <cell r="AJ1062">
            <v>0</v>
          </cell>
        </row>
        <row r="1063">
          <cell r="AJ1063">
            <v>0</v>
          </cell>
        </row>
        <row r="1064">
          <cell r="E1064">
            <v>480</v>
          </cell>
          <cell r="F1064" t="str">
            <v>CB-E13/5/1</v>
          </cell>
          <cell r="G1064">
            <v>519544.29</v>
          </cell>
          <cell r="H1064">
            <v>2389179.8199999998</v>
          </cell>
          <cell r="I1064" t="str">
            <v>Road-MN37</v>
          </cell>
          <cell r="J1064">
            <v>15.679999999993015</v>
          </cell>
          <cell r="K1064">
            <v>-22.209999999962747</v>
          </cell>
          <cell r="L1064">
            <v>27.187248849380222</v>
          </cell>
          <cell r="M1064" t="str">
            <v>CP-5 401 262</v>
          </cell>
          <cell r="N1064">
            <v>0</v>
          </cell>
          <cell r="O1064">
            <v>27.187248849380222</v>
          </cell>
          <cell r="P1064">
            <v>27.187248849380222</v>
          </cell>
          <cell r="Q1064">
            <v>0</v>
          </cell>
          <cell r="R1064">
            <v>18.34</v>
          </cell>
          <cell r="T1064">
            <v>16.52</v>
          </cell>
          <cell r="V1064">
            <v>18.649999999999999</v>
          </cell>
          <cell r="X1064">
            <v>400</v>
          </cell>
          <cell r="Y1064">
            <v>16.47</v>
          </cell>
          <cell r="Z1064">
            <v>16.52</v>
          </cell>
          <cell r="AA1064">
            <v>18.48</v>
          </cell>
          <cell r="AB1064">
            <v>18.649999999999999</v>
          </cell>
          <cell r="AD1064" t="str">
            <v>Single</v>
          </cell>
          <cell r="AI1064" t="str">
            <v>S</v>
          </cell>
          <cell r="AJ1064">
            <v>0</v>
          </cell>
        </row>
        <row r="1065">
          <cell r="AJ1065">
            <v>0</v>
          </cell>
        </row>
        <row r="1066">
          <cell r="E1066">
            <v>481</v>
          </cell>
          <cell r="F1066" t="str">
            <v>CB-E13/5/2</v>
          </cell>
          <cell r="G1066">
            <v>519563.32</v>
          </cell>
          <cell r="H1066">
            <v>2389152.87</v>
          </cell>
          <cell r="I1066" t="str">
            <v>Road-MN37</v>
          </cell>
          <cell r="J1066">
            <v>19.03000000002794</v>
          </cell>
          <cell r="K1066">
            <v>-26.949999999720603</v>
          </cell>
          <cell r="L1066">
            <v>32.991565588586482</v>
          </cell>
          <cell r="M1066" t="str">
            <v>CP-5 401 262</v>
          </cell>
          <cell r="N1066">
            <v>27.187248849380222</v>
          </cell>
          <cell r="O1066">
            <v>60.178814437966707</v>
          </cell>
          <cell r="P1066">
            <v>32.991565588586482</v>
          </cell>
          <cell r="Q1066">
            <v>0</v>
          </cell>
          <cell r="R1066">
            <v>18.54</v>
          </cell>
          <cell r="T1066">
            <v>16.579999999999998</v>
          </cell>
          <cell r="V1066">
            <v>18.579999999999998</v>
          </cell>
          <cell r="X1066">
            <v>400</v>
          </cell>
          <cell r="Y1066">
            <v>16.52</v>
          </cell>
          <cell r="Z1066">
            <v>16.579999999999998</v>
          </cell>
          <cell r="AA1066">
            <v>18.649999999999999</v>
          </cell>
          <cell r="AB1066">
            <v>18.579999999999998</v>
          </cell>
          <cell r="AD1066" t="str">
            <v>Single</v>
          </cell>
          <cell r="AI1066">
            <v>0</v>
          </cell>
          <cell r="AJ1066">
            <v>0</v>
          </cell>
        </row>
        <row r="1067">
          <cell r="AJ1067">
            <v>0</v>
          </cell>
        </row>
        <row r="1068">
          <cell r="E1068">
            <v>482</v>
          </cell>
          <cell r="F1068" t="str">
            <v>CB-E13/5/3</v>
          </cell>
          <cell r="G1068">
            <v>519581.81</v>
          </cell>
          <cell r="H1068">
            <v>2389129.2400000002</v>
          </cell>
          <cell r="I1068" t="str">
            <v>Road-MN37</v>
          </cell>
          <cell r="J1068">
            <v>18.489999999990687</v>
          </cell>
          <cell r="K1068">
            <v>-23.629999999888241</v>
          </cell>
          <cell r="L1068">
            <v>30.004283027500822</v>
          </cell>
          <cell r="M1068" t="str">
            <v>CP-5 401 262</v>
          </cell>
          <cell r="N1068">
            <v>60.178814437966707</v>
          </cell>
          <cell r="O1068">
            <v>90.183097465467526</v>
          </cell>
          <cell r="P1068">
            <v>30.004283027500819</v>
          </cell>
          <cell r="Q1068">
            <v>0</v>
          </cell>
          <cell r="R1068">
            <v>18.71</v>
          </cell>
          <cell r="T1068">
            <v>16.64</v>
          </cell>
          <cell r="V1068">
            <v>18.71</v>
          </cell>
          <cell r="X1068">
            <v>400</v>
          </cell>
          <cell r="Y1068">
            <v>16.579999999999998</v>
          </cell>
          <cell r="Z1068">
            <v>16.64</v>
          </cell>
          <cell r="AA1068">
            <v>18.579999999999998</v>
          </cell>
          <cell r="AB1068">
            <v>18.71</v>
          </cell>
          <cell r="AD1068" t="str">
            <v>Single</v>
          </cell>
          <cell r="AI1068">
            <v>0</v>
          </cell>
          <cell r="AJ1068">
            <v>0</v>
          </cell>
        </row>
        <row r="1069">
          <cell r="AJ1069">
            <v>0</v>
          </cell>
        </row>
        <row r="1070">
          <cell r="E1070">
            <v>483</v>
          </cell>
          <cell r="F1070" t="str">
            <v>CB-E13/5/4</v>
          </cell>
          <cell r="G1070">
            <v>519604.92</v>
          </cell>
          <cell r="H1070">
            <v>2389102.96</v>
          </cell>
          <cell r="I1070" t="str">
            <v>Road-MN37</v>
          </cell>
          <cell r="J1070">
            <v>23.10999999998603</v>
          </cell>
          <cell r="K1070">
            <v>-26.28000000026077</v>
          </cell>
          <cell r="L1070">
            <v>34.995864041527255</v>
          </cell>
          <cell r="M1070" t="str">
            <v>CP-5 401 262</v>
          </cell>
          <cell r="N1070">
            <v>90.183097465467526</v>
          </cell>
          <cell r="O1070">
            <v>125.17896150699478</v>
          </cell>
          <cell r="P1070">
            <v>34.995864041527255</v>
          </cell>
          <cell r="Q1070">
            <v>0</v>
          </cell>
          <cell r="R1070">
            <v>18.920000000000002</v>
          </cell>
          <cell r="T1070">
            <v>16.71</v>
          </cell>
          <cell r="V1070">
            <v>18.899999999999999</v>
          </cell>
          <cell r="X1070">
            <v>400</v>
          </cell>
          <cell r="Y1070">
            <v>16.64</v>
          </cell>
          <cell r="Z1070">
            <v>16.71</v>
          </cell>
          <cell r="AA1070">
            <v>18.71</v>
          </cell>
          <cell r="AB1070">
            <v>18.899999999999999</v>
          </cell>
          <cell r="AD1070" t="str">
            <v>Single</v>
          </cell>
          <cell r="AI1070">
            <v>0</v>
          </cell>
          <cell r="AJ1070" t="str">
            <v>L</v>
          </cell>
        </row>
        <row r="1071">
          <cell r="AJ1071">
            <v>0</v>
          </cell>
        </row>
        <row r="1072">
          <cell r="N1072">
            <v>125.17896150699478</v>
          </cell>
          <cell r="AJ1072">
            <v>0</v>
          </cell>
        </row>
        <row r="1073">
          <cell r="E1073">
            <v>484</v>
          </cell>
          <cell r="F1073" t="str">
            <v>CB-E13/5/4</v>
          </cell>
          <cell r="G1073">
            <v>519604.92</v>
          </cell>
          <cell r="H1073">
            <v>2389102.96</v>
          </cell>
          <cell r="I1073" t="str">
            <v>Road-MN37</v>
          </cell>
          <cell r="R1073">
            <v>18.920000000000002</v>
          </cell>
          <cell r="T1073">
            <v>16.71</v>
          </cell>
          <cell r="V1073">
            <v>18.899999999999999</v>
          </cell>
          <cell r="AI1073">
            <v>0</v>
          </cell>
          <cell r="AJ1073">
            <v>0</v>
          </cell>
        </row>
        <row r="1074">
          <cell r="AJ1074">
            <v>0</v>
          </cell>
        </row>
        <row r="1075">
          <cell r="E1075">
            <v>485</v>
          </cell>
          <cell r="F1075" t="str">
            <v>CB-E13/5/5</v>
          </cell>
          <cell r="G1075">
            <v>519590.96</v>
          </cell>
          <cell r="H1075">
            <v>2389093.27</v>
          </cell>
          <cell r="I1075" t="str">
            <v>Road-MN35</v>
          </cell>
          <cell r="J1075">
            <v>-13.959999999962747</v>
          </cell>
          <cell r="K1075">
            <v>-9.6899999999441206</v>
          </cell>
          <cell r="L1075">
            <v>16.993460506850184</v>
          </cell>
          <cell r="M1075" t="str">
            <v>CP-5 401 262</v>
          </cell>
          <cell r="N1075">
            <v>0</v>
          </cell>
          <cell r="O1075">
            <v>16.993460506850184</v>
          </cell>
          <cell r="P1075">
            <v>16.993460506850184</v>
          </cell>
          <cell r="Q1075">
            <v>0</v>
          </cell>
          <cell r="R1075">
            <v>18.84</v>
          </cell>
          <cell r="T1075">
            <v>16.75</v>
          </cell>
          <cell r="V1075">
            <v>18.82</v>
          </cell>
          <cell r="X1075">
            <v>400</v>
          </cell>
          <cell r="Y1075">
            <v>16.71</v>
          </cell>
          <cell r="Z1075">
            <v>16.75</v>
          </cell>
          <cell r="AA1075">
            <v>18.899999999999999</v>
          </cell>
          <cell r="AB1075">
            <v>18.82</v>
          </cell>
          <cell r="AD1075" t="str">
            <v>Single</v>
          </cell>
          <cell r="AI1075" t="str">
            <v>S</v>
          </cell>
          <cell r="AJ1075">
            <v>0</v>
          </cell>
        </row>
        <row r="1076">
          <cell r="AJ1076">
            <v>0</v>
          </cell>
        </row>
        <row r="1077">
          <cell r="E1077">
            <v>486</v>
          </cell>
          <cell r="F1077" t="str">
            <v>CB-E13/5/5/1</v>
          </cell>
          <cell r="G1077">
            <v>519553.61</v>
          </cell>
          <cell r="H1077">
            <v>2389068.1800000002</v>
          </cell>
          <cell r="I1077" t="str">
            <v>Road-MN35</v>
          </cell>
          <cell r="J1077">
            <v>-37.350000000034925</v>
          </cell>
          <cell r="K1077">
            <v>-25.089999999850988</v>
          </cell>
          <cell r="L1077">
            <v>44.994784142110646</v>
          </cell>
          <cell r="M1077" t="str">
            <v>CP-5 401 262</v>
          </cell>
          <cell r="N1077">
            <v>16.993460506850184</v>
          </cell>
          <cell r="O1077">
            <v>61.98824464896083</v>
          </cell>
          <cell r="P1077">
            <v>44.994784142110646</v>
          </cell>
          <cell r="Q1077">
            <v>0</v>
          </cell>
          <cell r="R1077">
            <v>18.559999999999999</v>
          </cell>
          <cell r="T1077">
            <v>16.84</v>
          </cell>
          <cell r="V1077">
            <v>18.670000000000002</v>
          </cell>
          <cell r="X1077">
            <v>400</v>
          </cell>
          <cell r="Y1077">
            <v>16.75</v>
          </cell>
          <cell r="Z1077">
            <v>16.84</v>
          </cell>
          <cell r="AA1077">
            <v>18.82</v>
          </cell>
          <cell r="AB1077">
            <v>18.670000000000002</v>
          </cell>
          <cell r="AD1077" t="str">
            <v>Single</v>
          </cell>
          <cell r="AI1077">
            <v>0</v>
          </cell>
          <cell r="AJ1077" t="str">
            <v>L</v>
          </cell>
        </row>
        <row r="1078">
          <cell r="AJ1078">
            <v>0</v>
          </cell>
        </row>
        <row r="1079">
          <cell r="N1079">
            <v>61.98824464896083</v>
          </cell>
          <cell r="AJ1079">
            <v>0</v>
          </cell>
        </row>
        <row r="1080">
          <cell r="E1080">
            <v>487</v>
          </cell>
          <cell r="F1080" t="str">
            <v>CB-E13/5/4</v>
          </cell>
          <cell r="G1080">
            <v>519604.92</v>
          </cell>
          <cell r="H1080">
            <v>2389102.96</v>
          </cell>
          <cell r="I1080" t="str">
            <v>Road-MN37</v>
          </cell>
          <cell r="R1080">
            <v>18.920000000000002</v>
          </cell>
          <cell r="T1080">
            <v>16.71</v>
          </cell>
          <cell r="V1080">
            <v>18.899999999999999</v>
          </cell>
          <cell r="AI1080">
            <v>0</v>
          </cell>
          <cell r="AJ1080">
            <v>0</v>
          </cell>
        </row>
        <row r="1081">
          <cell r="AJ1081">
            <v>0</v>
          </cell>
        </row>
        <row r="1082">
          <cell r="E1082">
            <v>488</v>
          </cell>
          <cell r="F1082" t="str">
            <v>CB-E13/5/4/1</v>
          </cell>
          <cell r="G1082">
            <v>519634.01</v>
          </cell>
          <cell r="H1082">
            <v>2389122.4300000002</v>
          </cell>
          <cell r="I1082" t="str">
            <v>Road-MN35</v>
          </cell>
          <cell r="J1082">
            <v>29.090000000025611</v>
          </cell>
          <cell r="K1082">
            <v>19.470000000204891</v>
          </cell>
          <cell r="L1082">
            <v>35.00441400751437</v>
          </cell>
          <cell r="M1082" t="str">
            <v>CP-5 401 262</v>
          </cell>
          <cell r="N1082">
            <v>0</v>
          </cell>
          <cell r="O1082">
            <v>35.00441400751437</v>
          </cell>
          <cell r="P1082">
            <v>35.00441400751437</v>
          </cell>
          <cell r="Q1082">
            <v>0</v>
          </cell>
          <cell r="R1082">
            <v>18.96</v>
          </cell>
          <cell r="T1082">
            <v>16.82</v>
          </cell>
          <cell r="V1082">
            <v>18.899999999999999</v>
          </cell>
          <cell r="X1082">
            <v>400</v>
          </cell>
          <cell r="Y1082">
            <v>16.71</v>
          </cell>
          <cell r="Z1082">
            <v>16.82</v>
          </cell>
          <cell r="AA1082">
            <v>18.899999999999999</v>
          </cell>
          <cell r="AB1082">
            <v>18.899999999999999</v>
          </cell>
          <cell r="AD1082" t="str">
            <v>Single</v>
          </cell>
          <cell r="AI1082" t="str">
            <v>S</v>
          </cell>
          <cell r="AJ1082">
            <v>0</v>
          </cell>
        </row>
        <row r="1083">
          <cell r="AJ1083">
            <v>0</v>
          </cell>
        </row>
        <row r="1084">
          <cell r="E1084">
            <v>489</v>
          </cell>
          <cell r="F1084" t="str">
            <v>CB-E13/5/4/2</v>
          </cell>
          <cell r="G1084">
            <v>519670.97</v>
          </cell>
          <cell r="H1084">
            <v>2389148.11</v>
          </cell>
          <cell r="I1084" t="str">
            <v>Road-MN35</v>
          </cell>
          <cell r="J1084">
            <v>36.959999999962747</v>
          </cell>
          <cell r="K1084">
            <v>25.679999999701977</v>
          </cell>
          <cell r="L1084">
            <v>45.005599651398271</v>
          </cell>
          <cell r="M1084" t="str">
            <v>CP-5 401 262</v>
          </cell>
          <cell r="N1084">
            <v>35.00441400751437</v>
          </cell>
          <cell r="O1084">
            <v>80.010013658912641</v>
          </cell>
          <cell r="P1084">
            <v>45.005599651398271</v>
          </cell>
          <cell r="Q1084">
            <v>0</v>
          </cell>
          <cell r="R1084">
            <v>18.8</v>
          </cell>
          <cell r="T1084">
            <v>16.940000000000001</v>
          </cell>
          <cell r="V1084">
            <v>18.8</v>
          </cell>
          <cell r="X1084">
            <v>400</v>
          </cell>
          <cell r="Y1084">
            <v>16.82</v>
          </cell>
          <cell r="Z1084">
            <v>16.940000000000001</v>
          </cell>
          <cell r="AA1084">
            <v>18.899999999999999</v>
          </cell>
          <cell r="AB1084">
            <v>18.8</v>
          </cell>
          <cell r="AD1084" t="str">
            <v>Single</v>
          </cell>
          <cell r="AI1084">
            <v>0</v>
          </cell>
          <cell r="AJ1084" t="str">
            <v>L</v>
          </cell>
        </row>
        <row r="1085">
          <cell r="AJ1085">
            <v>0</v>
          </cell>
        </row>
        <row r="1086">
          <cell r="N1086">
            <v>80.010013658912641</v>
          </cell>
          <cell r="AJ1086">
            <v>0</v>
          </cell>
        </row>
        <row r="1087">
          <cell r="E1087">
            <v>490</v>
          </cell>
          <cell r="F1087" t="str">
            <v>CB-E13/5/5</v>
          </cell>
          <cell r="G1087">
            <v>519590.96</v>
          </cell>
          <cell r="H1087">
            <v>2389093.27</v>
          </cell>
          <cell r="I1087" t="str">
            <v>Road-MN35</v>
          </cell>
          <cell r="R1087">
            <v>18.84</v>
          </cell>
          <cell r="T1087">
            <v>16.75</v>
          </cell>
          <cell r="V1087">
            <v>18.82</v>
          </cell>
          <cell r="AI1087">
            <v>0</v>
          </cell>
          <cell r="AJ1087">
            <v>0</v>
          </cell>
        </row>
        <row r="1088">
          <cell r="AJ1088">
            <v>0</v>
          </cell>
        </row>
        <row r="1089">
          <cell r="E1089">
            <v>491</v>
          </cell>
          <cell r="F1089" t="str">
            <v>CB-E13/5/6</v>
          </cell>
          <cell r="G1089">
            <v>519614.55</v>
          </cell>
          <cell r="H1089">
            <v>2389070.19</v>
          </cell>
          <cell r="I1089" t="str">
            <v>Road-MN36</v>
          </cell>
          <cell r="J1089">
            <v>23.589999999967404</v>
          </cell>
          <cell r="K1089">
            <v>-23.080000000074506</v>
          </cell>
          <cell r="L1089">
            <v>33.002643833515847</v>
          </cell>
          <cell r="M1089" t="str">
            <v>CP-5 401 263</v>
          </cell>
          <cell r="N1089">
            <v>0</v>
          </cell>
          <cell r="O1089">
            <v>33.002643833515847</v>
          </cell>
          <cell r="P1089">
            <v>33.002643833515847</v>
          </cell>
          <cell r="Q1089">
            <v>0</v>
          </cell>
          <cell r="R1089">
            <v>18.82</v>
          </cell>
          <cell r="T1089">
            <v>16.82</v>
          </cell>
          <cell r="V1089">
            <v>18.93</v>
          </cell>
          <cell r="X1089">
            <v>400</v>
          </cell>
          <cell r="Y1089">
            <v>16.75</v>
          </cell>
          <cell r="Z1089">
            <v>16.82</v>
          </cell>
          <cell r="AA1089">
            <v>18.82</v>
          </cell>
          <cell r="AB1089">
            <v>18.93</v>
          </cell>
          <cell r="AD1089" t="str">
            <v>Single</v>
          </cell>
          <cell r="AI1089" t="str">
            <v>S</v>
          </cell>
          <cell r="AJ1089">
            <v>0</v>
          </cell>
        </row>
        <row r="1090">
          <cell r="AJ1090">
            <v>0</v>
          </cell>
        </row>
        <row r="1091">
          <cell r="E1091">
            <v>492</v>
          </cell>
          <cell r="F1091" t="str">
            <v>CB-E13/5/7</v>
          </cell>
          <cell r="G1091">
            <v>519632.71</v>
          </cell>
          <cell r="H1091">
            <v>2389053.0099999998</v>
          </cell>
          <cell r="I1091" t="str">
            <v>Road-MN36</v>
          </cell>
          <cell r="J1091">
            <v>18.160000000032596</v>
          </cell>
          <cell r="K1091">
            <v>-17.180000000167638</v>
          </cell>
          <cell r="L1091">
            <v>24.998759969385361</v>
          </cell>
          <cell r="M1091" t="str">
            <v>CP-5 401 263</v>
          </cell>
          <cell r="N1091">
            <v>33.002643833515847</v>
          </cell>
          <cell r="O1091">
            <v>58.001403802901208</v>
          </cell>
          <cell r="P1091">
            <v>24.998759969385361</v>
          </cell>
          <cell r="Q1091">
            <v>0</v>
          </cell>
          <cell r="R1091">
            <v>18.899999999999999</v>
          </cell>
          <cell r="T1091">
            <v>16.87</v>
          </cell>
          <cell r="V1091">
            <v>18.920000000000002</v>
          </cell>
          <cell r="X1091">
            <v>400</v>
          </cell>
          <cell r="Y1091">
            <v>16.82</v>
          </cell>
          <cell r="Z1091">
            <v>16.87</v>
          </cell>
          <cell r="AA1091">
            <v>18.93</v>
          </cell>
          <cell r="AB1091">
            <v>18.920000000000002</v>
          </cell>
          <cell r="AD1091" t="str">
            <v>Single</v>
          </cell>
          <cell r="AI1091">
            <v>0</v>
          </cell>
          <cell r="AJ1091">
            <v>0</v>
          </cell>
        </row>
        <row r="1092">
          <cell r="AJ1092">
            <v>0</v>
          </cell>
        </row>
        <row r="1093">
          <cell r="E1093">
            <v>493</v>
          </cell>
          <cell r="F1093" t="str">
            <v>CB-E13/5/8</v>
          </cell>
          <cell r="G1093">
            <v>519649.59</v>
          </cell>
          <cell r="H1093">
            <v>2389034.5699999998</v>
          </cell>
          <cell r="I1093" t="str">
            <v>Road-MN36</v>
          </cell>
          <cell r="J1093">
            <v>16.880000000004657</v>
          </cell>
          <cell r="K1093">
            <v>-18.439999999944121</v>
          </cell>
          <cell r="L1093">
            <v>24.999359991769715</v>
          </cell>
          <cell r="M1093" t="str">
            <v>CP-5 401 263</v>
          </cell>
          <cell r="N1093">
            <v>58.001403802901208</v>
          </cell>
          <cell r="O1093">
            <v>83.000763794670917</v>
          </cell>
          <cell r="P1093">
            <v>24.999359991769708</v>
          </cell>
          <cell r="Q1093">
            <v>0</v>
          </cell>
          <cell r="R1093">
            <v>18.97</v>
          </cell>
          <cell r="T1093">
            <v>16.920000000000002</v>
          </cell>
          <cell r="V1093">
            <v>18.989999999999998</v>
          </cell>
          <cell r="X1093">
            <v>400</v>
          </cell>
          <cell r="Y1093">
            <v>16.87</v>
          </cell>
          <cell r="Z1093">
            <v>16.920000000000002</v>
          </cell>
          <cell r="AA1093">
            <v>18.920000000000002</v>
          </cell>
          <cell r="AB1093">
            <v>18.989999999999998</v>
          </cell>
          <cell r="AD1093" t="str">
            <v>Single</v>
          </cell>
          <cell r="AI1093">
            <v>0</v>
          </cell>
          <cell r="AJ1093">
            <v>0</v>
          </cell>
        </row>
        <row r="1094">
          <cell r="AJ1094">
            <v>0</v>
          </cell>
        </row>
        <row r="1095">
          <cell r="E1095">
            <v>494</v>
          </cell>
          <cell r="F1095" t="str">
            <v>CB-E13/5/9</v>
          </cell>
          <cell r="G1095">
            <v>519658.86</v>
          </cell>
          <cell r="H1095">
            <v>2389022.77</v>
          </cell>
          <cell r="I1095" t="str">
            <v>Road-MN36</v>
          </cell>
          <cell r="J1095">
            <v>9.2699999999604188</v>
          </cell>
          <cell r="K1095">
            <v>-11.799999999813735</v>
          </cell>
          <cell r="L1095">
            <v>15.005762226387247</v>
          </cell>
          <cell r="M1095" t="str">
            <v>CP-5 401 263</v>
          </cell>
          <cell r="N1095">
            <v>83.000763794670917</v>
          </cell>
          <cell r="O1095">
            <v>98.006526021058164</v>
          </cell>
          <cell r="P1095">
            <v>15.005762226387247</v>
          </cell>
          <cell r="Q1095">
            <v>0</v>
          </cell>
          <cell r="R1095">
            <v>19.010000000000002</v>
          </cell>
          <cell r="T1095">
            <v>16.95</v>
          </cell>
          <cell r="V1095">
            <v>19</v>
          </cell>
          <cell r="X1095">
            <v>400</v>
          </cell>
          <cell r="Y1095">
            <v>16.920000000000002</v>
          </cell>
          <cell r="Z1095">
            <v>16.95</v>
          </cell>
          <cell r="AA1095">
            <v>18.989999999999998</v>
          </cell>
          <cell r="AB1095">
            <v>19</v>
          </cell>
          <cell r="AD1095" t="str">
            <v>Single</v>
          </cell>
          <cell r="AI1095">
            <v>0</v>
          </cell>
          <cell r="AJ1095">
            <v>0</v>
          </cell>
        </row>
        <row r="1096">
          <cell r="AJ1096">
            <v>0</v>
          </cell>
        </row>
        <row r="1097">
          <cell r="E1097">
            <v>495</v>
          </cell>
          <cell r="F1097" t="str">
            <v>CB-E13/5/10</v>
          </cell>
          <cell r="G1097">
            <v>519668.11</v>
          </cell>
          <cell r="H1097">
            <v>2389010.9700000002</v>
          </cell>
          <cell r="I1097" t="str">
            <v>Road-MN36</v>
          </cell>
          <cell r="J1097">
            <v>9.25</v>
          </cell>
          <cell r="K1097">
            <v>-11.799999999813735</v>
          </cell>
          <cell r="L1097">
            <v>14.993415221209748</v>
          </cell>
          <cell r="M1097" t="str">
            <v>CP-5 401 263</v>
          </cell>
          <cell r="N1097">
            <v>98.006526021058164</v>
          </cell>
          <cell r="O1097">
            <v>112.99994124226791</v>
          </cell>
          <cell r="P1097">
            <v>14.993415221209744</v>
          </cell>
          <cell r="Q1097">
            <v>0</v>
          </cell>
          <cell r="R1097">
            <v>19.059999999999999</v>
          </cell>
          <cell r="T1097">
            <v>16.98</v>
          </cell>
          <cell r="V1097">
            <v>18.72</v>
          </cell>
          <cell r="X1097">
            <v>400</v>
          </cell>
          <cell r="Y1097">
            <v>16.95</v>
          </cell>
          <cell r="Z1097">
            <v>16.98</v>
          </cell>
          <cell r="AA1097">
            <v>19</v>
          </cell>
          <cell r="AB1097">
            <v>18.72</v>
          </cell>
          <cell r="AD1097" t="str">
            <v>Single</v>
          </cell>
          <cell r="AI1097">
            <v>0</v>
          </cell>
          <cell r="AJ1097">
            <v>0</v>
          </cell>
        </row>
        <row r="1098">
          <cell r="AJ1098">
            <v>0</v>
          </cell>
        </row>
        <row r="1099">
          <cell r="E1099">
            <v>496</v>
          </cell>
          <cell r="F1099" t="str">
            <v>CB-E13/5/11</v>
          </cell>
          <cell r="G1099">
            <v>519677.36</v>
          </cell>
          <cell r="H1099">
            <v>2388999.16</v>
          </cell>
          <cell r="I1099" t="str">
            <v>Road-MN36</v>
          </cell>
          <cell r="J1099">
            <v>9.25</v>
          </cell>
          <cell r="K1099">
            <v>-11.810000000055879</v>
          </cell>
          <cell r="L1099">
            <v>15.001286611531688</v>
          </cell>
          <cell r="M1099" t="str">
            <v>CP-5 401 263</v>
          </cell>
          <cell r="N1099">
            <v>112.99994124226791</v>
          </cell>
          <cell r="O1099">
            <v>128.00122785379961</v>
          </cell>
          <cell r="P1099">
            <v>15.001286611531697</v>
          </cell>
          <cell r="Q1099">
            <v>0</v>
          </cell>
          <cell r="R1099">
            <v>19.18</v>
          </cell>
          <cell r="T1099">
            <v>17.010000000000002</v>
          </cell>
          <cell r="V1099">
            <v>18.57</v>
          </cell>
          <cell r="X1099">
            <v>400</v>
          </cell>
          <cell r="Y1099">
            <v>16.98</v>
          </cell>
          <cell r="Z1099">
            <v>17.010000000000002</v>
          </cell>
          <cell r="AA1099">
            <v>18.72</v>
          </cell>
          <cell r="AB1099">
            <v>18.57</v>
          </cell>
          <cell r="AD1099" t="str">
            <v>Single</v>
          </cell>
          <cell r="AI1099">
            <v>0</v>
          </cell>
          <cell r="AJ1099">
            <v>0</v>
          </cell>
        </row>
        <row r="1100">
          <cell r="AJ1100">
            <v>0</v>
          </cell>
        </row>
        <row r="1101">
          <cell r="E1101">
            <v>497</v>
          </cell>
          <cell r="F1101" t="str">
            <v>CB-E13/5/12</v>
          </cell>
          <cell r="G1101">
            <v>519692.39</v>
          </cell>
          <cell r="H1101">
            <v>2388979.19</v>
          </cell>
          <cell r="I1101" t="str">
            <v>Road-MN36</v>
          </cell>
          <cell r="J1101">
            <v>15.03000000002794</v>
          </cell>
          <cell r="K1101">
            <v>-19.970000000204891</v>
          </cell>
          <cell r="L1101">
            <v>24.994035288624829</v>
          </cell>
          <cell r="M1101" t="str">
            <v>CP-5 401 263</v>
          </cell>
          <cell r="N1101">
            <v>128.00122785379961</v>
          </cell>
          <cell r="O1101">
            <v>152.99526314242445</v>
          </cell>
          <cell r="P1101">
            <v>24.994035288624843</v>
          </cell>
          <cell r="Q1101">
            <v>0</v>
          </cell>
          <cell r="R1101">
            <v>19.14</v>
          </cell>
          <cell r="T1101">
            <v>17.059999999999999</v>
          </cell>
          <cell r="V1101">
            <v>19.05</v>
          </cell>
          <cell r="X1101">
            <v>400</v>
          </cell>
          <cell r="Y1101">
            <v>17.010000000000002</v>
          </cell>
          <cell r="Z1101">
            <v>17.059999999999999</v>
          </cell>
          <cell r="AA1101">
            <v>18.57</v>
          </cell>
          <cell r="AB1101">
            <v>19.05</v>
          </cell>
          <cell r="AD1101" t="str">
            <v>Single</v>
          </cell>
          <cell r="AI1101">
            <v>0</v>
          </cell>
          <cell r="AJ1101">
            <v>0</v>
          </cell>
        </row>
        <row r="1102">
          <cell r="AJ1102">
            <v>0</v>
          </cell>
        </row>
        <row r="1103">
          <cell r="E1103">
            <v>498</v>
          </cell>
          <cell r="F1103" t="str">
            <v>CB-E13/5/13</v>
          </cell>
          <cell r="G1103">
            <v>519700.57</v>
          </cell>
          <cell r="H1103">
            <v>2388963.15</v>
          </cell>
          <cell r="I1103" t="str">
            <v>Road-MN36</v>
          </cell>
          <cell r="J1103">
            <v>8.1799999999930151</v>
          </cell>
          <cell r="K1103">
            <v>-16.040000000037253</v>
          </cell>
          <cell r="L1103">
            <v>18.005388082490217</v>
          </cell>
          <cell r="M1103" t="str">
            <v>CP-5 401 263</v>
          </cell>
          <cell r="N1103">
            <v>152.99526314242445</v>
          </cell>
          <cell r="O1103">
            <v>171.00065122491466</v>
          </cell>
          <cell r="P1103">
            <v>18.005388082490214</v>
          </cell>
          <cell r="Q1103">
            <v>0</v>
          </cell>
          <cell r="R1103">
            <v>19.12</v>
          </cell>
          <cell r="T1103">
            <v>17.09</v>
          </cell>
          <cell r="V1103">
            <v>19.190000000000001</v>
          </cell>
          <cell r="X1103">
            <v>400</v>
          </cell>
          <cell r="Y1103">
            <v>17.059999999999999</v>
          </cell>
          <cell r="Z1103">
            <v>17.09</v>
          </cell>
          <cell r="AA1103">
            <v>19.05</v>
          </cell>
          <cell r="AB1103">
            <v>19.190000000000001</v>
          </cell>
          <cell r="AD1103" t="str">
            <v>Single</v>
          </cell>
          <cell r="AI1103">
            <v>0</v>
          </cell>
          <cell r="AJ1103">
            <v>0</v>
          </cell>
        </row>
        <row r="1104">
          <cell r="AJ1104">
            <v>0</v>
          </cell>
        </row>
        <row r="1105">
          <cell r="E1105">
            <v>499</v>
          </cell>
          <cell r="F1105" t="str">
            <v>CB-E13/5/14</v>
          </cell>
          <cell r="G1105">
            <v>519706.03</v>
          </cell>
          <cell r="H1105">
            <v>2388946</v>
          </cell>
          <cell r="I1105" t="str">
            <v>Road-MN36</v>
          </cell>
          <cell r="J1105">
            <v>5.4600000000209548</v>
          </cell>
          <cell r="K1105">
            <v>-17.149999999906868</v>
          </cell>
          <cell r="L1105">
            <v>17.998169351271102</v>
          </cell>
          <cell r="M1105" t="str">
            <v>CP-5 401 263</v>
          </cell>
          <cell r="N1105">
            <v>171.00065122491466</v>
          </cell>
          <cell r="O1105">
            <v>188.99882057618578</v>
          </cell>
          <cell r="P1105">
            <v>17.998169351271116</v>
          </cell>
          <cell r="Q1105">
            <v>0</v>
          </cell>
          <cell r="R1105">
            <v>19.079999999999998</v>
          </cell>
          <cell r="T1105">
            <v>17.13</v>
          </cell>
          <cell r="V1105">
            <v>19.190000000000001</v>
          </cell>
          <cell r="X1105">
            <v>400</v>
          </cell>
          <cell r="Y1105">
            <v>17.09</v>
          </cell>
          <cell r="Z1105">
            <v>17.13</v>
          </cell>
          <cell r="AA1105">
            <v>19.190000000000001</v>
          </cell>
          <cell r="AB1105">
            <v>19.190000000000001</v>
          </cell>
          <cell r="AD1105" t="str">
            <v>Single</v>
          </cell>
          <cell r="AI1105">
            <v>0</v>
          </cell>
          <cell r="AJ1105" t="str">
            <v>L</v>
          </cell>
        </row>
        <row r="1106">
          <cell r="AJ1106">
            <v>0</v>
          </cell>
        </row>
        <row r="1107">
          <cell r="N1107">
            <v>188.99882057618578</v>
          </cell>
          <cell r="AJ1107">
            <v>0</v>
          </cell>
        </row>
        <row r="1108">
          <cell r="E1108">
            <v>500</v>
          </cell>
          <cell r="F1108" t="str">
            <v>MH-E13/7</v>
          </cell>
          <cell r="G1108">
            <v>519760.93</v>
          </cell>
          <cell r="H1108">
            <v>2389273.39</v>
          </cell>
          <cell r="I1108" t="str">
            <v>30 Road</v>
          </cell>
          <cell r="M1108" t="str">
            <v>CP-5 401 215</v>
          </cell>
          <cell r="R1108">
            <v>19</v>
          </cell>
          <cell r="T1108">
            <v>16.88</v>
          </cell>
          <cell r="V1108">
            <v>19</v>
          </cell>
          <cell r="AI1108">
            <v>0</v>
          </cell>
          <cell r="AJ1108">
            <v>0</v>
          </cell>
        </row>
        <row r="1109">
          <cell r="AJ1109">
            <v>0</v>
          </cell>
        </row>
        <row r="1110">
          <cell r="E1110">
            <v>501</v>
          </cell>
          <cell r="F1110" t="str">
            <v>CB-E13/7/1</v>
          </cell>
          <cell r="G1110">
            <v>519764.36</v>
          </cell>
          <cell r="H1110">
            <v>2389257.9</v>
          </cell>
          <cell r="I1110" t="str">
            <v>Road-MN40</v>
          </cell>
          <cell r="J1110">
            <v>3.4299999999930151</v>
          </cell>
          <cell r="K1110">
            <v>-15.490000000223517</v>
          </cell>
          <cell r="L1110">
            <v>15.865213519107666</v>
          </cell>
          <cell r="M1110" t="str">
            <v>CP-5 401 264</v>
          </cell>
          <cell r="N1110">
            <v>0</v>
          </cell>
          <cell r="O1110">
            <v>15.865213519107666</v>
          </cell>
          <cell r="P1110">
            <v>15.865213519107666</v>
          </cell>
          <cell r="Q1110">
            <v>0</v>
          </cell>
          <cell r="R1110">
            <v>19.059999999999999</v>
          </cell>
          <cell r="T1110">
            <v>16.920000000000002</v>
          </cell>
          <cell r="V1110">
            <v>19.22</v>
          </cell>
          <cell r="X1110">
            <v>400</v>
          </cell>
          <cell r="Y1110">
            <v>16.88</v>
          </cell>
          <cell r="Z1110">
            <v>16.920000000000002</v>
          </cell>
          <cell r="AA1110">
            <v>19</v>
          </cell>
          <cell r="AB1110">
            <v>19.22</v>
          </cell>
          <cell r="AD1110" t="str">
            <v>Single</v>
          </cell>
          <cell r="AI1110" t="str">
            <v>S</v>
          </cell>
          <cell r="AJ1110">
            <v>0</v>
          </cell>
        </row>
        <row r="1111">
          <cell r="AJ1111">
            <v>0</v>
          </cell>
        </row>
        <row r="1112">
          <cell r="E1112">
            <v>502</v>
          </cell>
          <cell r="F1112" t="str">
            <v>CB-E13/7/2</v>
          </cell>
          <cell r="G1112">
            <v>519770.87</v>
          </cell>
          <cell r="H1112">
            <v>2389225.5499999998</v>
          </cell>
          <cell r="I1112" t="str">
            <v>Road-MN40</v>
          </cell>
          <cell r="J1112">
            <v>6.5100000000093132</v>
          </cell>
          <cell r="K1112">
            <v>-32.350000000093132</v>
          </cell>
          <cell r="L1112">
            <v>32.998524209518024</v>
          </cell>
          <cell r="M1112" t="str">
            <v>CP-5 401 264</v>
          </cell>
          <cell r="N1112">
            <v>15.865213519107666</v>
          </cell>
          <cell r="O1112">
            <v>48.863737728625694</v>
          </cell>
          <cell r="P1112">
            <v>32.998524209518024</v>
          </cell>
          <cell r="Q1112">
            <v>0</v>
          </cell>
          <cell r="R1112">
            <v>19.52</v>
          </cell>
          <cell r="T1112">
            <v>17.02</v>
          </cell>
          <cell r="V1112">
            <v>19.52</v>
          </cell>
          <cell r="X1112">
            <v>400</v>
          </cell>
          <cell r="Y1112">
            <v>16.920000000000002</v>
          </cell>
          <cell r="Z1112">
            <v>17.02</v>
          </cell>
          <cell r="AA1112">
            <v>19.22</v>
          </cell>
          <cell r="AB1112">
            <v>19.52</v>
          </cell>
          <cell r="AD1112" t="str">
            <v>Single</v>
          </cell>
          <cell r="AI1112">
            <v>0</v>
          </cell>
          <cell r="AJ1112">
            <v>0</v>
          </cell>
        </row>
        <row r="1113">
          <cell r="AJ1113">
            <v>0</v>
          </cell>
        </row>
        <row r="1114">
          <cell r="E1114">
            <v>503</v>
          </cell>
          <cell r="F1114" t="str">
            <v>CB-E13/7/2/1</v>
          </cell>
          <cell r="G1114">
            <v>519777.39</v>
          </cell>
          <cell r="H1114">
            <v>2389193.2000000002</v>
          </cell>
          <cell r="I1114" t="str">
            <v>Road-MN40</v>
          </cell>
          <cell r="J1114">
            <v>6.5200000000186265</v>
          </cell>
          <cell r="K1114">
            <v>-32.349999999627471</v>
          </cell>
          <cell r="L1114">
            <v>33.000498480722079</v>
          </cell>
          <cell r="M1114" t="str">
            <v>CP-5 401 264</v>
          </cell>
          <cell r="N1114">
            <v>48.863737728625694</v>
          </cell>
          <cell r="O1114">
            <v>81.86423620934778</v>
          </cell>
          <cell r="P1114">
            <v>33.000498480722086</v>
          </cell>
          <cell r="Q1114">
            <v>0</v>
          </cell>
          <cell r="R1114">
            <v>19.510000000000002</v>
          </cell>
          <cell r="T1114">
            <v>17.12</v>
          </cell>
          <cell r="V1114">
            <v>19.760000000000002</v>
          </cell>
          <cell r="X1114">
            <v>400</v>
          </cell>
          <cell r="Y1114">
            <v>17.02</v>
          </cell>
          <cell r="Z1114">
            <v>17.12</v>
          </cell>
          <cell r="AA1114">
            <v>19.52</v>
          </cell>
          <cell r="AB1114">
            <v>19.760000000000002</v>
          </cell>
          <cell r="AD1114" t="str">
            <v>Single</v>
          </cell>
          <cell r="AI1114">
            <v>0</v>
          </cell>
          <cell r="AJ1114" t="str">
            <v>L</v>
          </cell>
        </row>
        <row r="1115">
          <cell r="AJ1115">
            <v>0</v>
          </cell>
        </row>
        <row r="1116">
          <cell r="N1116">
            <v>81.86423620934778</v>
          </cell>
          <cell r="AJ1116">
            <v>0</v>
          </cell>
        </row>
        <row r="1117">
          <cell r="E1117">
            <v>504</v>
          </cell>
          <cell r="F1117" t="str">
            <v>CB-E13/7/2/1</v>
          </cell>
          <cell r="G1117">
            <v>519777.39</v>
          </cell>
          <cell r="H1117">
            <v>2389193.2000000002</v>
          </cell>
          <cell r="I1117" t="str">
            <v>Road-MN40</v>
          </cell>
          <cell r="M1117" t="str">
            <v>CP-5 401 264</v>
          </cell>
          <cell r="R1117">
            <v>19.510000000000002</v>
          </cell>
          <cell r="T1117">
            <v>17.12</v>
          </cell>
          <cell r="V1117">
            <v>19.760000000000002</v>
          </cell>
          <cell r="AI1117">
            <v>0</v>
          </cell>
          <cell r="AJ1117">
            <v>0</v>
          </cell>
        </row>
        <row r="1118">
          <cell r="AJ1118">
            <v>0</v>
          </cell>
        </row>
        <row r="1119">
          <cell r="E1119">
            <v>505</v>
          </cell>
          <cell r="F1119" t="str">
            <v>CB-E13/7/2/1A</v>
          </cell>
          <cell r="G1119">
            <v>519763.99</v>
          </cell>
          <cell r="H1119">
            <v>2389189.13</v>
          </cell>
          <cell r="I1119" t="str">
            <v>Road-MN39</v>
          </cell>
          <cell r="J1119">
            <v>-13.400000000023283</v>
          </cell>
          <cell r="K1119">
            <v>-4.0700000002980232</v>
          </cell>
          <cell r="L1119">
            <v>14.004460003979085</v>
          </cell>
          <cell r="M1119" t="str">
            <v>CP-5 401 264</v>
          </cell>
          <cell r="N1119">
            <v>0</v>
          </cell>
          <cell r="O1119">
            <v>14.004460003979085</v>
          </cell>
          <cell r="P1119">
            <v>14.004460003979085</v>
          </cell>
          <cell r="Q1119">
            <v>0</v>
          </cell>
          <cell r="R1119">
            <v>19.3</v>
          </cell>
          <cell r="T1119">
            <v>17.16</v>
          </cell>
          <cell r="V1119">
            <v>19.559999999999999</v>
          </cell>
          <cell r="X1119">
            <v>400</v>
          </cell>
          <cell r="Y1119">
            <v>17.12</v>
          </cell>
          <cell r="Z1119">
            <v>17.16</v>
          </cell>
          <cell r="AA1119">
            <v>19.760000000000002</v>
          </cell>
          <cell r="AB1119">
            <v>19.559999999999999</v>
          </cell>
          <cell r="AD1119" t="str">
            <v>Single</v>
          </cell>
          <cell r="AI1119" t="str">
            <v>S</v>
          </cell>
          <cell r="AJ1119" t="str">
            <v>L</v>
          </cell>
        </row>
        <row r="1120">
          <cell r="AJ1120">
            <v>0</v>
          </cell>
        </row>
        <row r="1121">
          <cell r="N1121">
            <v>14.004460003979085</v>
          </cell>
          <cell r="AJ1121">
            <v>0</v>
          </cell>
        </row>
        <row r="1122">
          <cell r="E1122">
            <v>506</v>
          </cell>
          <cell r="F1122" t="str">
            <v>CB-E13/7/2/1</v>
          </cell>
          <cell r="G1122">
            <v>519777.39</v>
          </cell>
          <cell r="H1122">
            <v>2389193.2000000002</v>
          </cell>
          <cell r="I1122" t="str">
            <v>Road-MN40</v>
          </cell>
          <cell r="R1122">
            <v>19.510000000000002</v>
          </cell>
          <cell r="T1122">
            <v>17.12</v>
          </cell>
          <cell r="V1122">
            <v>19.760000000000002</v>
          </cell>
          <cell r="AI1122">
            <v>0</v>
          </cell>
          <cell r="AJ1122">
            <v>0</v>
          </cell>
        </row>
        <row r="1123">
          <cell r="AJ1123">
            <v>0</v>
          </cell>
        </row>
        <row r="1124">
          <cell r="E1124">
            <v>507</v>
          </cell>
          <cell r="F1124" t="str">
            <v>CB-E13/7/2/2</v>
          </cell>
          <cell r="G1124">
            <v>519825.27</v>
          </cell>
          <cell r="H1124">
            <v>2389207.61</v>
          </cell>
          <cell r="I1124" t="str">
            <v>Road-MN39</v>
          </cell>
          <cell r="J1124">
            <v>47.880000000004657</v>
          </cell>
          <cell r="K1124">
            <v>14.40999999968335</v>
          </cell>
          <cell r="L1124">
            <v>50.001424979607528</v>
          </cell>
          <cell r="M1124" t="str">
            <v>CP-5 401 264</v>
          </cell>
          <cell r="N1124">
            <v>0</v>
          </cell>
          <cell r="O1124">
            <v>50.001424979607528</v>
          </cell>
          <cell r="P1124">
            <v>50.001424979607528</v>
          </cell>
          <cell r="Q1124">
            <v>0</v>
          </cell>
          <cell r="R1124">
            <v>19.73</v>
          </cell>
          <cell r="T1124">
            <v>17.27</v>
          </cell>
          <cell r="V1124">
            <v>19.75</v>
          </cell>
          <cell r="X1124">
            <v>400</v>
          </cell>
          <cell r="Y1124">
            <v>17.12</v>
          </cell>
          <cell r="Z1124">
            <v>17.27</v>
          </cell>
          <cell r="AA1124">
            <v>19.760000000000002</v>
          </cell>
          <cell r="AB1124">
            <v>19.75</v>
          </cell>
          <cell r="AD1124" t="str">
            <v>Single</v>
          </cell>
          <cell r="AI1124" t="str">
            <v>S</v>
          </cell>
          <cell r="AJ1124">
            <v>0</v>
          </cell>
        </row>
        <row r="1125">
          <cell r="AJ1125">
            <v>0</v>
          </cell>
        </row>
        <row r="1126">
          <cell r="E1126">
            <v>508</v>
          </cell>
          <cell r="F1126" t="str">
            <v>CB-E13/7/2/3</v>
          </cell>
          <cell r="G1126">
            <v>519873.05</v>
          </cell>
          <cell r="H1126">
            <v>2389222.33</v>
          </cell>
          <cell r="I1126" t="str">
            <v>Road-MN39</v>
          </cell>
          <cell r="J1126">
            <v>47.779999999969732</v>
          </cell>
          <cell r="K1126">
            <v>14.720000000204891</v>
          </cell>
          <cell r="L1126">
            <v>49.996067845413002</v>
          </cell>
          <cell r="M1126" t="str">
            <v>CP-5 401 264</v>
          </cell>
          <cell r="N1126">
            <v>50.001424979607528</v>
          </cell>
          <cell r="O1126">
            <v>99.997492825020529</v>
          </cell>
          <cell r="P1126">
            <v>49.996067845413002</v>
          </cell>
          <cell r="Q1126">
            <v>0</v>
          </cell>
          <cell r="R1126">
            <v>19.579999999999998</v>
          </cell>
          <cell r="T1126">
            <v>17.420000000000002</v>
          </cell>
          <cell r="V1126">
            <v>19.690000000000001</v>
          </cell>
          <cell r="X1126">
            <v>400</v>
          </cell>
          <cell r="Y1126">
            <v>17.27</v>
          </cell>
          <cell r="Z1126">
            <v>17.420000000000002</v>
          </cell>
          <cell r="AA1126">
            <v>19.75</v>
          </cell>
          <cell r="AB1126">
            <v>19.690000000000001</v>
          </cell>
          <cell r="AD1126" t="str">
            <v>Single</v>
          </cell>
          <cell r="AI1126">
            <v>0</v>
          </cell>
          <cell r="AJ1126" t="str">
            <v>L</v>
          </cell>
        </row>
        <row r="1127">
          <cell r="AJ1127">
            <v>0</v>
          </cell>
        </row>
        <row r="1128">
          <cell r="N1128">
            <v>99.997492825020529</v>
          </cell>
          <cell r="AJ1128">
            <v>0</v>
          </cell>
        </row>
        <row r="1129">
          <cell r="E1129">
            <v>509</v>
          </cell>
          <cell r="F1129" t="str">
            <v>CB-E13/7/2</v>
          </cell>
          <cell r="G1129">
            <v>519770.87</v>
          </cell>
          <cell r="H1129">
            <v>2389225.5499999998</v>
          </cell>
          <cell r="I1129" t="str">
            <v>Road-MN40</v>
          </cell>
          <cell r="R1129">
            <v>19.52</v>
          </cell>
          <cell r="T1129">
            <v>17.02</v>
          </cell>
          <cell r="V1129">
            <v>19.52</v>
          </cell>
          <cell r="AI1129">
            <v>0</v>
          </cell>
          <cell r="AJ1129">
            <v>0</v>
          </cell>
        </row>
        <row r="1130">
          <cell r="AJ1130">
            <v>0</v>
          </cell>
        </row>
        <row r="1131">
          <cell r="E1131">
            <v>510</v>
          </cell>
          <cell r="F1131" t="str">
            <v>CB-E13/7/3</v>
          </cell>
          <cell r="G1131">
            <v>519744.05</v>
          </cell>
          <cell r="H1131">
            <v>2389204.66</v>
          </cell>
          <cell r="I1131" t="str">
            <v>Road-MN35</v>
          </cell>
          <cell r="J1131">
            <v>-26.820000000006985</v>
          </cell>
          <cell r="K1131">
            <v>-20.889999999664724</v>
          </cell>
          <cell r="L1131">
            <v>33.995654133820793</v>
          </cell>
          <cell r="M1131" t="str">
            <v>CP-5 401 264</v>
          </cell>
          <cell r="N1131">
            <v>0</v>
          </cell>
          <cell r="O1131">
            <v>33.995654133820793</v>
          </cell>
          <cell r="P1131">
            <v>33.995654133820793</v>
          </cell>
          <cell r="Q1131">
            <v>0</v>
          </cell>
          <cell r="R1131">
            <v>19.23</v>
          </cell>
          <cell r="T1131">
            <v>17.12</v>
          </cell>
          <cell r="V1131">
            <v>19.32</v>
          </cell>
          <cell r="X1131">
            <v>400</v>
          </cell>
          <cell r="Y1131">
            <v>17.02</v>
          </cell>
          <cell r="Z1131">
            <v>17.12</v>
          </cell>
          <cell r="AA1131">
            <v>19.52</v>
          </cell>
          <cell r="AB1131">
            <v>19.32</v>
          </cell>
          <cell r="AD1131" t="str">
            <v>Single</v>
          </cell>
          <cell r="AI1131" t="str">
            <v>S</v>
          </cell>
          <cell r="AJ1131">
            <v>0</v>
          </cell>
        </row>
        <row r="1132">
          <cell r="AJ1132">
            <v>0</v>
          </cell>
        </row>
        <row r="1133">
          <cell r="E1133">
            <v>511</v>
          </cell>
          <cell r="F1133" t="str">
            <v>CB-E13/7/4</v>
          </cell>
          <cell r="G1133">
            <v>519725.96</v>
          </cell>
          <cell r="H1133">
            <v>2389190.46</v>
          </cell>
          <cell r="I1133" t="str">
            <v>Road-MN35</v>
          </cell>
          <cell r="J1133">
            <v>-18.089999999967404</v>
          </cell>
          <cell r="K1133">
            <v>-14.200000000186265</v>
          </cell>
          <cell r="L1133">
            <v>22.997567262736958</v>
          </cell>
          <cell r="M1133" t="str">
            <v>CP-5 401 264</v>
          </cell>
          <cell r="N1133">
            <v>33.995654133820793</v>
          </cell>
          <cell r="O1133">
            <v>56.99322139655775</v>
          </cell>
          <cell r="P1133">
            <v>22.997567262736958</v>
          </cell>
          <cell r="Q1133">
            <v>0</v>
          </cell>
          <cell r="R1133">
            <v>18.97</v>
          </cell>
          <cell r="T1133">
            <v>17.190000000000001</v>
          </cell>
          <cell r="V1133">
            <v>19.02</v>
          </cell>
          <cell r="X1133">
            <v>400</v>
          </cell>
          <cell r="Y1133">
            <v>17.12</v>
          </cell>
          <cell r="Z1133">
            <v>17.190000000000001</v>
          </cell>
          <cell r="AA1133">
            <v>19.32</v>
          </cell>
          <cell r="AB1133">
            <v>19.02</v>
          </cell>
          <cell r="AD1133" t="str">
            <v>Single</v>
          </cell>
          <cell r="AI1133">
            <v>0</v>
          </cell>
          <cell r="AJ1133">
            <v>0</v>
          </cell>
        </row>
        <row r="1134">
          <cell r="AJ1134">
            <v>0</v>
          </cell>
        </row>
        <row r="1135">
          <cell r="E1135">
            <v>512</v>
          </cell>
          <cell r="F1135" t="str">
            <v>CB-E13/7/5</v>
          </cell>
          <cell r="G1135">
            <v>519706.29</v>
          </cell>
          <cell r="H1135">
            <v>2389175.0299999998</v>
          </cell>
          <cell r="I1135" t="str">
            <v>Road-MN35</v>
          </cell>
          <cell r="J1135">
            <v>-19.67000000004191</v>
          </cell>
          <cell r="K1135">
            <v>-15.430000000167638</v>
          </cell>
          <cell r="L1135">
            <v>24.99987599982892</v>
          </cell>
          <cell r="M1135" t="str">
            <v>CP-5 401 264</v>
          </cell>
          <cell r="N1135">
            <v>56.99322139655775</v>
          </cell>
          <cell r="O1135">
            <v>81.993097396386673</v>
          </cell>
          <cell r="P1135">
            <v>24.999875999828923</v>
          </cell>
          <cell r="Q1135">
            <v>0</v>
          </cell>
          <cell r="R1135">
            <v>18.829999999999998</v>
          </cell>
          <cell r="T1135">
            <v>17.260000000000002</v>
          </cell>
          <cell r="V1135">
            <v>18.79</v>
          </cell>
          <cell r="X1135">
            <v>400</v>
          </cell>
          <cell r="Y1135">
            <v>17.190000000000001</v>
          </cell>
          <cell r="Z1135">
            <v>17.260000000000002</v>
          </cell>
          <cell r="AA1135">
            <v>19.02</v>
          </cell>
          <cell r="AB1135">
            <v>18.79</v>
          </cell>
          <cell r="AD1135" t="str">
            <v>Single</v>
          </cell>
          <cell r="AI1135">
            <v>0</v>
          </cell>
          <cell r="AJ1135">
            <v>0</v>
          </cell>
        </row>
        <row r="1136">
          <cell r="AJ1136">
            <v>0</v>
          </cell>
        </row>
        <row r="1137">
          <cell r="E1137">
            <v>513</v>
          </cell>
          <cell r="F1137" t="str">
            <v>CB-E13/7/6</v>
          </cell>
          <cell r="G1137">
            <v>519714.04</v>
          </cell>
          <cell r="H1137">
            <v>2389164.61</v>
          </cell>
          <cell r="I1137" t="str">
            <v>Road-MN38</v>
          </cell>
          <cell r="J1137">
            <v>7.75</v>
          </cell>
          <cell r="K1137">
            <v>-10.419999999925494</v>
          </cell>
          <cell r="L1137">
            <v>12.986104111643618</v>
          </cell>
          <cell r="M1137" t="str">
            <v>CP-5 401 265</v>
          </cell>
          <cell r="N1137">
            <v>81.993097396386673</v>
          </cell>
          <cell r="O1137">
            <v>94.979201508030286</v>
          </cell>
          <cell r="P1137">
            <v>12.986104111643613</v>
          </cell>
          <cell r="Q1137">
            <v>0</v>
          </cell>
          <cell r="R1137">
            <v>18.87</v>
          </cell>
          <cell r="T1137">
            <v>17.3</v>
          </cell>
          <cell r="V1137">
            <v>18.8</v>
          </cell>
          <cell r="X1137">
            <v>400</v>
          </cell>
          <cell r="Y1137">
            <v>17.260000000000002</v>
          </cell>
          <cell r="Z1137">
            <v>17.3</v>
          </cell>
          <cell r="AA1137">
            <v>18.79</v>
          </cell>
          <cell r="AB1137">
            <v>18.8</v>
          </cell>
          <cell r="AD1137" t="str">
            <v>Single</v>
          </cell>
          <cell r="AI1137">
            <v>0</v>
          </cell>
          <cell r="AJ1137">
            <v>0</v>
          </cell>
        </row>
        <row r="1138">
          <cell r="AJ1138">
            <v>0</v>
          </cell>
        </row>
        <row r="1139">
          <cell r="E1139">
            <v>514</v>
          </cell>
          <cell r="F1139" t="str">
            <v>CB-E13/7/7</v>
          </cell>
          <cell r="G1139">
            <v>519723.82</v>
          </cell>
          <cell r="H1139">
            <v>2389144.9</v>
          </cell>
          <cell r="I1139" t="str">
            <v>Road-MN38</v>
          </cell>
          <cell r="J1139">
            <v>9.7800000000279397</v>
          </cell>
          <cell r="K1139">
            <v>-19.709999999962747</v>
          </cell>
          <cell r="L1139">
            <v>22.00301115754564</v>
          </cell>
          <cell r="M1139" t="str">
            <v>CP-5 401 265</v>
          </cell>
          <cell r="N1139">
            <v>94.979201508030286</v>
          </cell>
          <cell r="O1139">
            <v>116.98221266557593</v>
          </cell>
          <cell r="P1139">
            <v>22.003011157545643</v>
          </cell>
          <cell r="Q1139">
            <v>0</v>
          </cell>
          <cell r="R1139">
            <v>18.98</v>
          </cell>
          <cell r="T1139">
            <v>17.37</v>
          </cell>
          <cell r="V1139">
            <v>19.03</v>
          </cell>
          <cell r="X1139">
            <v>400</v>
          </cell>
          <cell r="Y1139">
            <v>17.3</v>
          </cell>
          <cell r="Z1139">
            <v>17.37</v>
          </cell>
          <cell r="AA1139">
            <v>18.8</v>
          </cell>
          <cell r="AB1139">
            <v>19.03</v>
          </cell>
          <cell r="AD1139" t="str">
            <v>Single</v>
          </cell>
          <cell r="AI1139">
            <v>0</v>
          </cell>
          <cell r="AJ1139">
            <v>0</v>
          </cell>
        </row>
        <row r="1140">
          <cell r="AJ1140">
            <v>0</v>
          </cell>
        </row>
        <row r="1141">
          <cell r="E1141">
            <v>515</v>
          </cell>
          <cell r="F1141" t="str">
            <v>CB-E13/7/8</v>
          </cell>
          <cell r="G1141">
            <v>519730.91</v>
          </cell>
          <cell r="H1141">
            <v>2389126.2000000002</v>
          </cell>
          <cell r="I1141" t="str">
            <v>Road-MN38</v>
          </cell>
          <cell r="J1141">
            <v>7.0899999999674037</v>
          </cell>
          <cell r="K1141">
            <v>-18.699999999720603</v>
          </cell>
          <cell r="L1141">
            <v>19.998952472294352</v>
          </cell>
          <cell r="M1141" t="str">
            <v>CP-5 401 265</v>
          </cell>
          <cell r="N1141">
            <v>116.98221266557593</v>
          </cell>
          <cell r="O1141">
            <v>136.98116513787028</v>
          </cell>
          <cell r="P1141">
            <v>19.998952472294349</v>
          </cell>
          <cell r="Q1141">
            <v>0</v>
          </cell>
          <cell r="R1141">
            <v>19.079999999999998</v>
          </cell>
          <cell r="T1141">
            <v>17.43</v>
          </cell>
          <cell r="V1141">
            <v>19.2</v>
          </cell>
          <cell r="X1141">
            <v>400</v>
          </cell>
          <cell r="Y1141">
            <v>17.37</v>
          </cell>
          <cell r="Z1141">
            <v>17.43</v>
          </cell>
          <cell r="AA1141">
            <v>19.03</v>
          </cell>
          <cell r="AB1141">
            <v>19.2</v>
          </cell>
          <cell r="AD1141" t="str">
            <v>Single</v>
          </cell>
          <cell r="AI1141">
            <v>0</v>
          </cell>
          <cell r="AJ1141">
            <v>0</v>
          </cell>
        </row>
        <row r="1142">
          <cell r="AJ1142">
            <v>0</v>
          </cell>
        </row>
        <row r="1143">
          <cell r="E1143">
            <v>516</v>
          </cell>
          <cell r="F1143" t="str">
            <v>CB-E13/7/9</v>
          </cell>
          <cell r="G1143">
            <v>519736.25</v>
          </cell>
          <cell r="H1143">
            <v>2389112.1800000002</v>
          </cell>
          <cell r="I1143" t="str">
            <v>Road-MN38</v>
          </cell>
          <cell r="J1143">
            <v>5.3400000000256114</v>
          </cell>
          <cell r="K1143">
            <v>-14.020000000018626</v>
          </cell>
          <cell r="L1143">
            <v>15.002533119470053</v>
          </cell>
          <cell r="M1143" t="str">
            <v>CP-5 401 265</v>
          </cell>
          <cell r="N1143">
            <v>136.98116513787028</v>
          </cell>
          <cell r="O1143">
            <v>151.98369825734034</v>
          </cell>
          <cell r="P1143">
            <v>15.002533119470058</v>
          </cell>
          <cell r="Q1143">
            <v>0</v>
          </cell>
          <cell r="R1143">
            <v>19.149999999999999</v>
          </cell>
          <cell r="T1143">
            <v>17.47</v>
          </cell>
          <cell r="V1143">
            <v>18.66</v>
          </cell>
          <cell r="X1143">
            <v>400</v>
          </cell>
          <cell r="Y1143">
            <v>17.43</v>
          </cell>
          <cell r="Z1143">
            <v>17.47</v>
          </cell>
          <cell r="AA1143">
            <v>19.2</v>
          </cell>
          <cell r="AB1143">
            <v>18.66</v>
          </cell>
          <cell r="AD1143" t="str">
            <v>Single</v>
          </cell>
          <cell r="AI1143">
            <v>0</v>
          </cell>
          <cell r="AJ1143">
            <v>0</v>
          </cell>
        </row>
        <row r="1144">
          <cell r="AJ1144">
            <v>0</v>
          </cell>
        </row>
        <row r="1145">
          <cell r="E1145">
            <v>517</v>
          </cell>
          <cell r="F1145" t="str">
            <v>CB-E13/7/10</v>
          </cell>
          <cell r="G1145">
            <v>519741.93</v>
          </cell>
          <cell r="H1145">
            <v>2389103.9500000002</v>
          </cell>
          <cell r="I1145" t="str">
            <v>Road-MN38</v>
          </cell>
          <cell r="J1145">
            <v>5.6799999999930151</v>
          </cell>
          <cell r="K1145">
            <v>-8.2299999999813735</v>
          </cell>
          <cell r="L1145">
            <v>9.9997649972193869</v>
          </cell>
          <cell r="M1145" t="str">
            <v>CP-5 401 265</v>
          </cell>
          <cell r="N1145">
            <v>151.98369825734034</v>
          </cell>
          <cell r="O1145">
            <v>161.98346325455972</v>
          </cell>
          <cell r="P1145">
            <v>9.9997649972193869</v>
          </cell>
          <cell r="Q1145">
            <v>0</v>
          </cell>
          <cell r="R1145">
            <v>19.2</v>
          </cell>
          <cell r="T1145">
            <v>17.5</v>
          </cell>
          <cell r="V1145">
            <v>18.850000000000001</v>
          </cell>
          <cell r="X1145">
            <v>400</v>
          </cell>
          <cell r="Y1145">
            <v>17.47</v>
          </cell>
          <cell r="Z1145">
            <v>17.5</v>
          </cell>
          <cell r="AA1145">
            <v>18.66</v>
          </cell>
          <cell r="AB1145">
            <v>18.850000000000001</v>
          </cell>
          <cell r="AD1145" t="str">
            <v>Single</v>
          </cell>
          <cell r="AI1145">
            <v>0</v>
          </cell>
          <cell r="AJ1145">
            <v>0</v>
          </cell>
        </row>
        <row r="1146">
          <cell r="AJ1146">
            <v>0</v>
          </cell>
        </row>
        <row r="1147">
          <cell r="E1147">
            <v>518</v>
          </cell>
          <cell r="F1147" t="str">
            <v>CB-E13/7/11</v>
          </cell>
          <cell r="G1147">
            <v>519749.71</v>
          </cell>
          <cell r="H1147">
            <v>2389102.0699999998</v>
          </cell>
          <cell r="I1147" t="str">
            <v>Road-MN38</v>
          </cell>
          <cell r="J1147">
            <v>7.7800000000279397</v>
          </cell>
          <cell r="K1147">
            <v>-1.8800000003539026</v>
          </cell>
          <cell r="L1147">
            <v>8.0039240377308314</v>
          </cell>
          <cell r="M1147" t="str">
            <v>CP-5 401 265</v>
          </cell>
          <cell r="N1147">
            <v>161.98346325455972</v>
          </cell>
          <cell r="O1147">
            <v>169.98738729229055</v>
          </cell>
          <cell r="P1147">
            <v>8.0039240377308261</v>
          </cell>
          <cell r="Q1147">
            <v>0</v>
          </cell>
          <cell r="R1147">
            <v>19.239999999999998</v>
          </cell>
          <cell r="T1147">
            <v>17.52</v>
          </cell>
          <cell r="V1147">
            <v>19.29</v>
          </cell>
          <cell r="X1147">
            <v>400</v>
          </cell>
          <cell r="Y1147">
            <v>17.5</v>
          </cell>
          <cell r="Z1147">
            <v>17.52</v>
          </cell>
          <cell r="AA1147">
            <v>18.850000000000001</v>
          </cell>
          <cell r="AB1147">
            <v>19.29</v>
          </cell>
          <cell r="AD1147" t="str">
            <v>Single</v>
          </cell>
          <cell r="AI1147">
            <v>0</v>
          </cell>
          <cell r="AJ1147">
            <v>0</v>
          </cell>
        </row>
        <row r="1148">
          <cell r="AJ1148">
            <v>0</v>
          </cell>
        </row>
        <row r="1149">
          <cell r="E1149">
            <v>519</v>
          </cell>
          <cell r="F1149" t="str">
            <v>CB-E13/7/11A</v>
          </cell>
          <cell r="G1149">
            <v>519763.28</v>
          </cell>
          <cell r="H1149">
            <v>2389106</v>
          </cell>
          <cell r="I1149" t="str">
            <v>Road-MN38</v>
          </cell>
          <cell r="J1149">
            <v>13.570000000006985</v>
          </cell>
          <cell r="K1149">
            <v>3.9300000001676381</v>
          </cell>
          <cell r="L1149">
            <v>14.127625419776221</v>
          </cell>
          <cell r="M1149" t="str">
            <v>CP-5 401 265</v>
          </cell>
          <cell r="N1149">
            <v>169.98738729229055</v>
          </cell>
          <cell r="O1149">
            <v>184.11501271206677</v>
          </cell>
          <cell r="P1149">
            <v>14.127625419776223</v>
          </cell>
          <cell r="Q1149">
            <v>0</v>
          </cell>
          <cell r="R1149">
            <v>19.309999999999999</v>
          </cell>
          <cell r="T1149">
            <v>17.559999999999999</v>
          </cell>
          <cell r="V1149">
            <v>19.34</v>
          </cell>
          <cell r="X1149">
            <v>400</v>
          </cell>
          <cell r="Y1149">
            <v>17.52</v>
          </cell>
          <cell r="Z1149">
            <v>17.559999999999999</v>
          </cell>
          <cell r="AA1149">
            <v>19.29</v>
          </cell>
          <cell r="AB1149">
            <v>19.34</v>
          </cell>
          <cell r="AD1149" t="str">
            <v>Single</v>
          </cell>
          <cell r="AI1149">
            <v>0</v>
          </cell>
          <cell r="AJ1149">
            <v>0</v>
          </cell>
        </row>
        <row r="1150">
          <cell r="AJ1150">
            <v>0</v>
          </cell>
        </row>
        <row r="1151">
          <cell r="E1151">
            <v>520</v>
          </cell>
          <cell r="F1151" t="str">
            <v>CB-E13/7/12</v>
          </cell>
          <cell r="G1151">
            <v>519794.77</v>
          </cell>
          <cell r="H1151">
            <v>2389115.86</v>
          </cell>
          <cell r="I1151" t="str">
            <v>Road-MN38</v>
          </cell>
          <cell r="J1151">
            <v>31.489999999990687</v>
          </cell>
          <cell r="K1151">
            <v>9.8599999998696148</v>
          </cell>
          <cell r="L1151">
            <v>32.997571122687837</v>
          </cell>
          <cell r="M1151" t="str">
            <v>CP-5 401 265</v>
          </cell>
          <cell r="N1151">
            <v>184.11501271206677</v>
          </cell>
          <cell r="O1151">
            <v>217.11258383475462</v>
          </cell>
          <cell r="P1151">
            <v>32.997571122687845</v>
          </cell>
          <cell r="Q1151">
            <v>0</v>
          </cell>
          <cell r="R1151">
            <v>19.48</v>
          </cell>
          <cell r="T1151">
            <v>17.670000000000002</v>
          </cell>
          <cell r="V1151">
            <v>19.43</v>
          </cell>
          <cell r="X1151">
            <v>400</v>
          </cell>
          <cell r="Y1151">
            <v>17.559999999999999</v>
          </cell>
          <cell r="Z1151">
            <v>17.670000000000002</v>
          </cell>
          <cell r="AA1151">
            <v>19.34</v>
          </cell>
          <cell r="AB1151">
            <v>19.43</v>
          </cell>
          <cell r="AD1151" t="str">
            <v>Single</v>
          </cell>
          <cell r="AI1151">
            <v>0</v>
          </cell>
          <cell r="AJ1151">
            <v>0</v>
          </cell>
        </row>
        <row r="1152">
          <cell r="AJ1152">
            <v>0</v>
          </cell>
        </row>
        <row r="1153">
          <cell r="E1153">
            <v>521</v>
          </cell>
          <cell r="F1153" t="str">
            <v>CB-E13/7/13</v>
          </cell>
          <cell r="G1153">
            <v>519837.71</v>
          </cell>
          <cell r="H1153">
            <v>2389129.31</v>
          </cell>
          <cell r="I1153" t="str">
            <v>Road-MN38</v>
          </cell>
          <cell r="J1153">
            <v>42.940000000002328</v>
          </cell>
          <cell r="K1153">
            <v>13.450000000186265</v>
          </cell>
          <cell r="L1153">
            <v>44.997178800511598</v>
          </cell>
          <cell r="M1153" t="str">
            <v>CP-5 401 265</v>
          </cell>
          <cell r="N1153">
            <v>217.11258383475462</v>
          </cell>
          <cell r="O1153">
            <v>262.10976263526624</v>
          </cell>
          <cell r="P1153">
            <v>44.99717880051162</v>
          </cell>
          <cell r="Q1153">
            <v>0</v>
          </cell>
          <cell r="R1153">
            <v>19.7</v>
          </cell>
          <cell r="T1153">
            <v>17.8</v>
          </cell>
          <cell r="V1153">
            <v>19.72</v>
          </cell>
          <cell r="X1153">
            <v>400</v>
          </cell>
          <cell r="Y1153">
            <v>17.670000000000002</v>
          </cell>
          <cell r="Z1153">
            <v>17.8</v>
          </cell>
          <cell r="AA1153">
            <v>19.43</v>
          </cell>
          <cell r="AB1153">
            <v>19.72</v>
          </cell>
          <cell r="AD1153" t="str">
            <v>Single</v>
          </cell>
          <cell r="AI1153">
            <v>0</v>
          </cell>
          <cell r="AJ1153">
            <v>0</v>
          </cell>
        </row>
        <row r="1154">
          <cell r="AJ1154">
            <v>0</v>
          </cell>
        </row>
        <row r="1155">
          <cell r="E1155">
            <v>522</v>
          </cell>
          <cell r="F1155" t="str">
            <v>CB-E13/7/14</v>
          </cell>
          <cell r="G1155">
            <v>519880.66</v>
          </cell>
          <cell r="H1155">
            <v>2389142.75</v>
          </cell>
          <cell r="I1155" t="str">
            <v>Road-MN38</v>
          </cell>
          <cell r="J1155">
            <v>42.949999999953434</v>
          </cell>
          <cell r="K1155">
            <v>13.439999999944121</v>
          </cell>
          <cell r="L1155">
            <v>45.003734289439784</v>
          </cell>
          <cell r="M1155" t="str">
            <v>CP-5 401 265</v>
          </cell>
          <cell r="N1155">
            <v>262.10976263526624</v>
          </cell>
          <cell r="O1155">
            <v>307.113496924706</v>
          </cell>
          <cell r="P1155">
            <v>45.003734289439763</v>
          </cell>
          <cell r="Q1155">
            <v>0</v>
          </cell>
          <cell r="R1155">
            <v>19.78</v>
          </cell>
          <cell r="T1155">
            <v>17.940000000000001</v>
          </cell>
          <cell r="V1155">
            <v>19.760000000000002</v>
          </cell>
          <cell r="X1155">
            <v>400</v>
          </cell>
          <cell r="Y1155">
            <v>17.8</v>
          </cell>
          <cell r="Z1155">
            <v>17.940000000000001</v>
          </cell>
          <cell r="AA1155">
            <v>19.72</v>
          </cell>
          <cell r="AB1155">
            <v>19.760000000000002</v>
          </cell>
          <cell r="AD1155" t="str">
            <v>Single</v>
          </cell>
          <cell r="AI1155">
            <v>0</v>
          </cell>
          <cell r="AJ1155">
            <v>0</v>
          </cell>
        </row>
        <row r="1156">
          <cell r="AJ1156">
            <v>0</v>
          </cell>
        </row>
        <row r="1157">
          <cell r="E1157">
            <v>523</v>
          </cell>
          <cell r="F1157" t="str">
            <v>CB-E13/7/15</v>
          </cell>
          <cell r="G1157">
            <v>519909.29</v>
          </cell>
          <cell r="H1157">
            <v>2389151.7200000002</v>
          </cell>
          <cell r="I1157" t="str">
            <v>Road-MN38</v>
          </cell>
          <cell r="J1157">
            <v>28.630000000004657</v>
          </cell>
          <cell r="K1157">
            <v>8.970000000204891</v>
          </cell>
          <cell r="L1157">
            <v>30.002296578827803</v>
          </cell>
          <cell r="M1157" t="str">
            <v>CP-5 401 265</v>
          </cell>
          <cell r="N1157">
            <v>307.113496924706</v>
          </cell>
          <cell r="O1157">
            <v>337.11579350353378</v>
          </cell>
          <cell r="P1157">
            <v>30.002296578827782</v>
          </cell>
          <cell r="Q1157">
            <v>0</v>
          </cell>
          <cell r="R1157">
            <v>19.7</v>
          </cell>
          <cell r="T1157">
            <v>18.03</v>
          </cell>
          <cell r="V1157">
            <v>19.71</v>
          </cell>
          <cell r="X1157">
            <v>400</v>
          </cell>
          <cell r="Y1157">
            <v>17.940000000000001</v>
          </cell>
          <cell r="Z1157">
            <v>18.03</v>
          </cell>
          <cell r="AA1157">
            <v>19.760000000000002</v>
          </cell>
          <cell r="AB1157">
            <v>19.71</v>
          </cell>
          <cell r="AD1157" t="str">
            <v>Single</v>
          </cell>
          <cell r="AI1157">
            <v>0</v>
          </cell>
          <cell r="AJ1157" t="str">
            <v>L</v>
          </cell>
        </row>
        <row r="1158">
          <cell r="AJ1158">
            <v>0</v>
          </cell>
        </row>
        <row r="1159">
          <cell r="N1159">
            <v>337.11579350353378</v>
          </cell>
          <cell r="AJ1159">
            <v>0</v>
          </cell>
        </row>
        <row r="1160">
          <cell r="AJ1160">
            <v>0</v>
          </cell>
        </row>
        <row r="1161">
          <cell r="E1161">
            <v>524</v>
          </cell>
          <cell r="F1161" t="str">
            <v>MH-1-EX</v>
          </cell>
          <cell r="G1161">
            <v>517683.23</v>
          </cell>
          <cell r="H1161">
            <v>2389705.7439999999</v>
          </cell>
          <cell r="I1161" t="str">
            <v>King Fahad Road</v>
          </cell>
          <cell r="M1161" t="str">
            <v>CP-5 401 216</v>
          </cell>
          <cell r="R1161">
            <v>13</v>
          </cell>
          <cell r="T1161">
            <v>10.09</v>
          </cell>
          <cell r="V1161">
            <v>13</v>
          </cell>
          <cell r="X1161">
            <v>700</v>
          </cell>
          <cell r="Y1161">
            <v>0</v>
          </cell>
          <cell r="Z1161">
            <v>10.09</v>
          </cell>
          <cell r="AA1161">
            <v>0</v>
          </cell>
          <cell r="AB1161">
            <v>13</v>
          </cell>
          <cell r="AI1161">
            <v>0</v>
          </cell>
          <cell r="AJ1161">
            <v>0</v>
          </cell>
        </row>
        <row r="1162">
          <cell r="AJ1162">
            <v>0</v>
          </cell>
        </row>
        <row r="1163">
          <cell r="E1163">
            <v>525</v>
          </cell>
          <cell r="F1163" t="str">
            <v>CB-1/1</v>
          </cell>
          <cell r="G1163">
            <v>517717.58</v>
          </cell>
          <cell r="H1163">
            <v>2389713.9700000002</v>
          </cell>
          <cell r="I1163" t="str">
            <v>Road-MN21</v>
          </cell>
          <cell r="J1163">
            <v>34.350000000034925</v>
          </cell>
          <cell r="K1163">
            <v>8.226000000257045</v>
          </cell>
          <cell r="L1163">
            <v>35.321234066870147</v>
          </cell>
          <cell r="M1163" t="str">
            <v>CP-5 401 216</v>
          </cell>
          <cell r="N1163">
            <v>0</v>
          </cell>
          <cell r="O1163">
            <v>35.321234066870147</v>
          </cell>
          <cell r="P1163">
            <v>35.321234066870147</v>
          </cell>
          <cell r="Q1163">
            <v>0</v>
          </cell>
          <cell r="R1163">
            <v>13.05</v>
          </cell>
          <cell r="T1163">
            <v>10.16</v>
          </cell>
          <cell r="V1163">
            <v>13.13</v>
          </cell>
          <cell r="X1163">
            <v>600</v>
          </cell>
          <cell r="Y1163">
            <v>10.09</v>
          </cell>
          <cell r="Z1163">
            <v>10.16</v>
          </cell>
          <cell r="AA1163">
            <v>13</v>
          </cell>
          <cell r="AB1163">
            <v>13.13</v>
          </cell>
          <cell r="AD1163" t="str">
            <v>Double</v>
          </cell>
          <cell r="AI1163" t="str">
            <v>S</v>
          </cell>
          <cell r="AJ1163">
            <v>0</v>
          </cell>
        </row>
        <row r="1164">
          <cell r="AJ1164">
            <v>0</v>
          </cell>
        </row>
        <row r="1165">
          <cell r="E1165">
            <v>526</v>
          </cell>
          <cell r="F1165" t="str">
            <v>CB-1/2</v>
          </cell>
          <cell r="G1165">
            <v>517761.27</v>
          </cell>
          <cell r="H1165">
            <v>2389724.7000000002</v>
          </cell>
          <cell r="I1165" t="str">
            <v>Road-MN21</v>
          </cell>
          <cell r="J1165">
            <v>43.690000000002328</v>
          </cell>
          <cell r="K1165">
            <v>10.729999999981374</v>
          </cell>
          <cell r="L1165">
            <v>44.988320706598998</v>
          </cell>
          <cell r="M1165" t="str">
            <v>CP-5 401 216</v>
          </cell>
          <cell r="N1165">
            <v>35.321234066870147</v>
          </cell>
          <cell r="O1165">
            <v>80.309554773469145</v>
          </cell>
          <cell r="P1165">
            <v>44.988320706598998</v>
          </cell>
          <cell r="Q1165">
            <v>0</v>
          </cell>
          <cell r="R1165">
            <v>13.17</v>
          </cell>
          <cell r="T1165">
            <v>10.3</v>
          </cell>
          <cell r="V1165">
            <v>13.12</v>
          </cell>
          <cell r="X1165">
            <v>600</v>
          </cell>
          <cell r="Y1165">
            <v>10.16</v>
          </cell>
          <cell r="Z1165">
            <v>10.3</v>
          </cell>
          <cell r="AA1165">
            <v>13.13</v>
          </cell>
          <cell r="AB1165">
            <v>13.12</v>
          </cell>
          <cell r="AD1165" t="str">
            <v>Single</v>
          </cell>
          <cell r="AI1165">
            <v>0</v>
          </cell>
          <cell r="AJ1165">
            <v>0</v>
          </cell>
        </row>
        <row r="1166">
          <cell r="AJ1166">
            <v>0</v>
          </cell>
        </row>
        <row r="1167">
          <cell r="E1167">
            <v>527</v>
          </cell>
          <cell r="F1167" t="str">
            <v>CB-1/3</v>
          </cell>
          <cell r="G1167">
            <v>517831.73</v>
          </cell>
          <cell r="H1167">
            <v>2389743.79</v>
          </cell>
          <cell r="I1167" t="str">
            <v>Road-MN21</v>
          </cell>
          <cell r="J1167">
            <v>70.459999999962747</v>
          </cell>
          <cell r="K1167">
            <v>19.089999999850988</v>
          </cell>
          <cell r="L1167">
            <v>73.000271917226868</v>
          </cell>
          <cell r="M1167" t="str">
            <v>CP-5 401 216</v>
          </cell>
          <cell r="N1167">
            <v>80.309554773469145</v>
          </cell>
          <cell r="O1167">
            <v>153.30982669069601</v>
          </cell>
          <cell r="P1167">
            <v>73.000271917226868</v>
          </cell>
          <cell r="Q1167">
            <v>0</v>
          </cell>
          <cell r="R1167">
            <v>13.01</v>
          </cell>
          <cell r="T1167">
            <v>10.53</v>
          </cell>
          <cell r="V1167">
            <v>13.17</v>
          </cell>
          <cell r="X1167">
            <v>600</v>
          </cell>
          <cell r="Y1167">
            <v>10.3</v>
          </cell>
          <cell r="Z1167">
            <v>10.53</v>
          </cell>
          <cell r="AA1167">
            <v>13.12</v>
          </cell>
          <cell r="AB1167">
            <v>13.17</v>
          </cell>
          <cell r="AD1167" t="str">
            <v>Single</v>
          </cell>
          <cell r="AI1167">
            <v>0</v>
          </cell>
          <cell r="AJ1167">
            <v>0</v>
          </cell>
        </row>
        <row r="1168">
          <cell r="AJ1168">
            <v>0</v>
          </cell>
        </row>
        <row r="1169">
          <cell r="E1169">
            <v>528</v>
          </cell>
          <cell r="F1169" t="str">
            <v>CB-1/4</v>
          </cell>
          <cell r="G1169">
            <v>517855.85</v>
          </cell>
          <cell r="H1169">
            <v>2389750.37</v>
          </cell>
          <cell r="I1169" t="str">
            <v>Road-MN21</v>
          </cell>
          <cell r="J1169">
            <v>24.119999999995343</v>
          </cell>
          <cell r="K1169">
            <v>6.5800000000745058</v>
          </cell>
          <cell r="L1169">
            <v>25.001415959916269</v>
          </cell>
          <cell r="M1169" t="str">
            <v>CP-5 401 216</v>
          </cell>
          <cell r="N1169">
            <v>153.30982669069601</v>
          </cell>
          <cell r="O1169">
            <v>178.31124265061229</v>
          </cell>
          <cell r="P1169">
            <v>25.001415959916272</v>
          </cell>
          <cell r="Q1169">
            <v>0</v>
          </cell>
          <cell r="R1169">
            <v>12.94</v>
          </cell>
          <cell r="T1169">
            <v>10.71</v>
          </cell>
          <cell r="V1169">
            <v>12.95</v>
          </cell>
          <cell r="X1169">
            <v>600</v>
          </cell>
          <cell r="Y1169">
            <v>10.53</v>
          </cell>
          <cell r="Z1169">
            <v>10.61</v>
          </cell>
          <cell r="AA1169">
            <v>13.17</v>
          </cell>
          <cell r="AB1169">
            <v>12.95</v>
          </cell>
          <cell r="AD1169" t="str">
            <v>Single</v>
          </cell>
          <cell r="AI1169">
            <v>0</v>
          </cell>
          <cell r="AJ1169">
            <v>0</v>
          </cell>
        </row>
        <row r="1170">
          <cell r="AJ1170">
            <v>0</v>
          </cell>
        </row>
        <row r="1171">
          <cell r="E1171">
            <v>529</v>
          </cell>
          <cell r="F1171" t="str">
            <v>CB-1/5</v>
          </cell>
          <cell r="G1171">
            <v>517916.63</v>
          </cell>
          <cell r="H1171">
            <v>2389766.96</v>
          </cell>
          <cell r="I1171" t="str">
            <v>Road-MN21</v>
          </cell>
          <cell r="J1171">
            <v>60.78000000002794</v>
          </cell>
          <cell r="K1171">
            <v>16.589999999850988</v>
          </cell>
          <cell r="L1171">
            <v>63.00346419045902</v>
          </cell>
          <cell r="M1171" t="str">
            <v>CP-5 401 216</v>
          </cell>
          <cell r="N1171">
            <v>178.31124265061229</v>
          </cell>
          <cell r="O1171">
            <v>241.31470684107131</v>
          </cell>
          <cell r="P1171">
            <v>63.003464190459027</v>
          </cell>
          <cell r="Q1171">
            <v>0</v>
          </cell>
          <cell r="R1171">
            <v>12.75</v>
          </cell>
          <cell r="T1171">
            <v>10.94</v>
          </cell>
          <cell r="V1171">
            <v>12.75</v>
          </cell>
          <cell r="X1171">
            <v>500</v>
          </cell>
          <cell r="Y1171">
            <v>10.71</v>
          </cell>
          <cell r="Z1171">
            <v>10.94</v>
          </cell>
          <cell r="AA1171">
            <v>12.95</v>
          </cell>
          <cell r="AB1171">
            <v>12.75</v>
          </cell>
          <cell r="AD1171" t="str">
            <v>Double</v>
          </cell>
          <cell r="AI1171">
            <v>0</v>
          </cell>
          <cell r="AJ1171">
            <v>0</v>
          </cell>
        </row>
        <row r="1172">
          <cell r="AJ1172">
            <v>0</v>
          </cell>
        </row>
        <row r="1173">
          <cell r="E1173">
            <v>530</v>
          </cell>
          <cell r="F1173" t="str">
            <v>CB-1/6</v>
          </cell>
          <cell r="G1173">
            <v>517933.03</v>
          </cell>
          <cell r="H1173">
            <v>2389771.4300000002</v>
          </cell>
          <cell r="I1173" t="str">
            <v>Road-MN21</v>
          </cell>
          <cell r="J1173">
            <v>16.400000000023283</v>
          </cell>
          <cell r="K1173">
            <v>4.470000000204891</v>
          </cell>
          <cell r="L1173">
            <v>16.998261675906612</v>
          </cell>
          <cell r="M1173" t="str">
            <v>CP-5 401 216</v>
          </cell>
          <cell r="N1173">
            <v>241.31470684107131</v>
          </cell>
          <cell r="O1173">
            <v>258.31296851697795</v>
          </cell>
          <cell r="P1173">
            <v>16.998261675906633</v>
          </cell>
          <cell r="Q1173">
            <v>0</v>
          </cell>
          <cell r="R1173">
            <v>12.7</v>
          </cell>
          <cell r="T1173">
            <v>11.2</v>
          </cell>
          <cell r="V1173">
            <v>12.71</v>
          </cell>
          <cell r="X1173">
            <v>500</v>
          </cell>
          <cell r="Y1173">
            <v>10.94</v>
          </cell>
          <cell r="Z1173">
            <v>11</v>
          </cell>
          <cell r="AA1173">
            <v>12.75</v>
          </cell>
          <cell r="AB1173">
            <v>12.71</v>
          </cell>
          <cell r="AD1173" t="str">
            <v>Single</v>
          </cell>
          <cell r="AI1173">
            <v>0</v>
          </cell>
          <cell r="AJ1173">
            <v>0</v>
          </cell>
        </row>
        <row r="1174">
          <cell r="AJ1174">
            <v>0</v>
          </cell>
        </row>
        <row r="1175">
          <cell r="E1175">
            <v>531</v>
          </cell>
          <cell r="F1175" t="str">
            <v>CB-1/6A</v>
          </cell>
          <cell r="G1175">
            <v>517942.68</v>
          </cell>
          <cell r="H1175">
            <v>2389774.0699999998</v>
          </cell>
          <cell r="I1175" t="str">
            <v>Road-MN21</v>
          </cell>
          <cell r="J1175">
            <v>9.6499999999650754</v>
          </cell>
          <cell r="K1175">
            <v>2.6399999996647239</v>
          </cell>
          <cell r="L1175">
            <v>10.004603940064579</v>
          </cell>
          <cell r="M1175" t="str">
            <v>CP-5 401 216</v>
          </cell>
          <cell r="N1175">
            <v>258.31296851697795</v>
          </cell>
          <cell r="O1175">
            <v>268.3175724570425</v>
          </cell>
          <cell r="P1175">
            <v>10.004603940064555</v>
          </cell>
          <cell r="Q1175">
            <v>2.3092638912203256E-14</v>
          </cell>
          <cell r="R1175">
            <v>12.67</v>
          </cell>
          <cell r="T1175">
            <v>11.23</v>
          </cell>
          <cell r="V1175">
            <v>12.69</v>
          </cell>
          <cell r="X1175">
            <v>400</v>
          </cell>
          <cell r="Y1175">
            <v>11.2</v>
          </cell>
          <cell r="Z1175">
            <v>11.23</v>
          </cell>
          <cell r="AA1175">
            <v>12.71</v>
          </cell>
          <cell r="AB1175">
            <v>12.69</v>
          </cell>
          <cell r="AD1175" t="str">
            <v>Single</v>
          </cell>
          <cell r="AI1175">
            <v>0</v>
          </cell>
          <cell r="AJ1175" t="str">
            <v>L</v>
          </cell>
        </row>
        <row r="1176">
          <cell r="AJ1176">
            <v>0</v>
          </cell>
        </row>
        <row r="1177">
          <cell r="N1177">
            <v>268.3175724570425</v>
          </cell>
          <cell r="AJ1177">
            <v>0</v>
          </cell>
        </row>
        <row r="1178">
          <cell r="E1178">
            <v>532</v>
          </cell>
          <cell r="F1178" t="str">
            <v>CB-1/6</v>
          </cell>
          <cell r="G1178">
            <v>517933.03</v>
          </cell>
          <cell r="H1178">
            <v>2389771.4300000002</v>
          </cell>
          <cell r="I1178" t="str">
            <v>Road-MN21</v>
          </cell>
          <cell r="R1178">
            <v>12.7</v>
          </cell>
          <cell r="T1178">
            <v>11.1</v>
          </cell>
          <cell r="V1178">
            <v>12.71</v>
          </cell>
          <cell r="AI1178">
            <v>0</v>
          </cell>
          <cell r="AJ1178">
            <v>0</v>
          </cell>
        </row>
        <row r="1179">
          <cell r="AJ1179">
            <v>0</v>
          </cell>
        </row>
        <row r="1180">
          <cell r="E1180">
            <v>533</v>
          </cell>
          <cell r="F1180" t="str">
            <v>CB-1/7</v>
          </cell>
          <cell r="G1180">
            <v>517937.54</v>
          </cell>
          <cell r="H1180">
            <v>2389751.9500000002</v>
          </cell>
          <cell r="I1180" t="str">
            <v>Road-MN02</v>
          </cell>
          <cell r="J1180">
            <v>4.5099999999511056</v>
          </cell>
          <cell r="K1180">
            <v>-19.479999999981374</v>
          </cell>
          <cell r="L1180">
            <v>19.995261938740221</v>
          </cell>
          <cell r="M1180" t="str">
            <v>CP-5 401 217</v>
          </cell>
          <cell r="N1180">
            <v>0</v>
          </cell>
          <cell r="O1180">
            <v>19.995261938740221</v>
          </cell>
          <cell r="P1180">
            <v>19.995261938740221</v>
          </cell>
          <cell r="Q1180">
            <v>0</v>
          </cell>
          <cell r="R1180">
            <v>12.77</v>
          </cell>
          <cell r="T1180">
            <v>11.19</v>
          </cell>
          <cell r="V1180">
            <v>13.12</v>
          </cell>
          <cell r="X1180">
            <v>400</v>
          </cell>
          <cell r="Y1180">
            <v>11.1</v>
          </cell>
          <cell r="Z1180">
            <v>11.19</v>
          </cell>
          <cell r="AA1180">
            <v>12.71</v>
          </cell>
          <cell r="AB1180">
            <v>13.12</v>
          </cell>
          <cell r="AD1180" t="str">
            <v>Double</v>
          </cell>
          <cell r="AI1180" t="str">
            <v>S</v>
          </cell>
          <cell r="AJ1180">
            <v>0</v>
          </cell>
        </row>
        <row r="1181">
          <cell r="AJ1181">
            <v>0</v>
          </cell>
        </row>
        <row r="1182">
          <cell r="E1182">
            <v>534</v>
          </cell>
          <cell r="F1182" t="str">
            <v>CB-1/8</v>
          </cell>
          <cell r="G1182">
            <v>517941.88</v>
          </cell>
          <cell r="H1182">
            <v>2389727.31</v>
          </cell>
          <cell r="I1182" t="str">
            <v>Road-MN02</v>
          </cell>
          <cell r="J1182">
            <v>4.3400000000256114</v>
          </cell>
          <cell r="K1182">
            <v>-24.640000000130385</v>
          </cell>
          <cell r="L1182">
            <v>25.019296552993804</v>
          </cell>
          <cell r="M1182" t="str">
            <v>CP-5 401 217</v>
          </cell>
          <cell r="N1182">
            <v>19.995261938740221</v>
          </cell>
          <cell r="O1182">
            <v>45.014558491734022</v>
          </cell>
          <cell r="P1182">
            <v>25.019296552993801</v>
          </cell>
          <cell r="Q1182">
            <v>0</v>
          </cell>
          <cell r="R1182">
            <v>13.14</v>
          </cell>
          <cell r="T1182">
            <v>11.35</v>
          </cell>
          <cell r="V1182">
            <v>13.42</v>
          </cell>
          <cell r="X1182">
            <v>400</v>
          </cell>
          <cell r="Y1182">
            <v>11.19</v>
          </cell>
          <cell r="Z1182">
            <v>11.35</v>
          </cell>
          <cell r="AA1182">
            <v>13.12</v>
          </cell>
          <cell r="AB1182">
            <v>13.42</v>
          </cell>
          <cell r="AD1182" t="str">
            <v>Single</v>
          </cell>
          <cell r="AI1182">
            <v>0</v>
          </cell>
          <cell r="AJ1182">
            <v>0</v>
          </cell>
        </row>
        <row r="1183">
          <cell r="AJ1183">
            <v>0</v>
          </cell>
        </row>
        <row r="1184">
          <cell r="E1184">
            <v>535</v>
          </cell>
          <cell r="F1184" t="str">
            <v>CB-1/9</v>
          </cell>
          <cell r="G1184">
            <v>517943.53</v>
          </cell>
          <cell r="H1184">
            <v>2389714.41</v>
          </cell>
          <cell r="I1184" t="str">
            <v>Road-MN02</v>
          </cell>
          <cell r="J1184">
            <v>1.6500000000232831</v>
          </cell>
          <cell r="K1184">
            <v>-12.899999999906868</v>
          </cell>
          <cell r="L1184">
            <v>13.0050951552718</v>
          </cell>
          <cell r="M1184" t="str">
            <v>CP-5 401 217</v>
          </cell>
          <cell r="N1184">
            <v>45.014558491734022</v>
          </cell>
          <cell r="O1184">
            <v>58.019653647005825</v>
          </cell>
          <cell r="P1184">
            <v>13.005095155271803</v>
          </cell>
          <cell r="Q1184">
            <v>0</v>
          </cell>
          <cell r="R1184">
            <v>13.34</v>
          </cell>
          <cell r="T1184">
            <v>11.61</v>
          </cell>
          <cell r="V1184">
            <v>13.41</v>
          </cell>
          <cell r="X1184">
            <v>400</v>
          </cell>
          <cell r="Y1184">
            <v>11.35</v>
          </cell>
          <cell r="Z1184">
            <v>11.61</v>
          </cell>
          <cell r="AA1184">
            <v>13.42</v>
          </cell>
          <cell r="AB1184">
            <v>13.41</v>
          </cell>
          <cell r="AD1184" t="str">
            <v>Single</v>
          </cell>
          <cell r="AI1184">
            <v>0</v>
          </cell>
          <cell r="AJ1184">
            <v>0</v>
          </cell>
        </row>
        <row r="1185">
          <cell r="AJ1185">
            <v>0</v>
          </cell>
        </row>
        <row r="1186">
          <cell r="E1186">
            <v>536</v>
          </cell>
          <cell r="F1186" t="str">
            <v>CB-1/10</v>
          </cell>
          <cell r="G1186">
            <v>517943.29</v>
          </cell>
          <cell r="H1186">
            <v>2389692.31</v>
          </cell>
          <cell r="I1186" t="str">
            <v>Road-MN02</v>
          </cell>
          <cell r="J1186">
            <v>-0.24000000004889444</v>
          </cell>
          <cell r="K1186">
            <v>-22.100000000093132</v>
          </cell>
          <cell r="L1186">
            <v>22.101303129094898</v>
          </cell>
          <cell r="M1186" t="str">
            <v>CP-5 401 217</v>
          </cell>
          <cell r="N1186">
            <v>58.019653647005825</v>
          </cell>
          <cell r="O1186">
            <v>80.120956776100726</v>
          </cell>
          <cell r="P1186">
            <v>22.101303129094902</v>
          </cell>
          <cell r="Q1186">
            <v>0</v>
          </cell>
          <cell r="R1186">
            <v>13.56</v>
          </cell>
          <cell r="T1186">
            <v>11.95</v>
          </cell>
          <cell r="V1186">
            <v>13.67</v>
          </cell>
          <cell r="X1186">
            <v>400</v>
          </cell>
          <cell r="Y1186">
            <v>11.61</v>
          </cell>
          <cell r="Z1186">
            <v>11.95</v>
          </cell>
          <cell r="AA1186">
            <v>13.41</v>
          </cell>
          <cell r="AB1186">
            <v>13.67</v>
          </cell>
          <cell r="AD1186" t="str">
            <v>Single</v>
          </cell>
          <cell r="AI1186">
            <v>0</v>
          </cell>
          <cell r="AJ1186">
            <v>0</v>
          </cell>
        </row>
        <row r="1187">
          <cell r="AJ1187">
            <v>0</v>
          </cell>
        </row>
        <row r="1188">
          <cell r="E1188">
            <v>537</v>
          </cell>
          <cell r="F1188" t="str">
            <v>CB-1/11</v>
          </cell>
          <cell r="G1188">
            <v>517939.24</v>
          </cell>
          <cell r="H1188">
            <v>2389664.61</v>
          </cell>
          <cell r="I1188" t="str">
            <v>Road-MN02</v>
          </cell>
          <cell r="J1188">
            <v>-4.0499999999883585</v>
          </cell>
          <cell r="K1188">
            <v>-27.700000000186265</v>
          </cell>
          <cell r="L1188">
            <v>27.994508390222265</v>
          </cell>
          <cell r="M1188" t="str">
            <v>CP-5 401 217</v>
          </cell>
          <cell r="N1188">
            <v>80.120956776100726</v>
          </cell>
          <cell r="O1188">
            <v>108.11546516632299</v>
          </cell>
          <cell r="P1188">
            <v>27.994508390222265</v>
          </cell>
          <cell r="Q1188">
            <v>0</v>
          </cell>
          <cell r="R1188">
            <v>14.04</v>
          </cell>
          <cell r="T1188">
            <v>12.42</v>
          </cell>
          <cell r="V1188">
            <v>13.97</v>
          </cell>
          <cell r="X1188">
            <v>400</v>
          </cell>
          <cell r="Y1188">
            <v>11.95</v>
          </cell>
          <cell r="Z1188">
            <v>12.42</v>
          </cell>
          <cell r="AA1188">
            <v>13.67</v>
          </cell>
          <cell r="AB1188">
            <v>13.97</v>
          </cell>
          <cell r="AD1188" t="str">
            <v>Single</v>
          </cell>
          <cell r="AI1188">
            <v>0</v>
          </cell>
          <cell r="AJ1188">
            <v>0</v>
          </cell>
        </row>
        <row r="1189">
          <cell r="AJ1189">
            <v>0</v>
          </cell>
        </row>
        <row r="1190">
          <cell r="E1190">
            <v>538</v>
          </cell>
          <cell r="F1190" t="str">
            <v>CB-1/12</v>
          </cell>
          <cell r="G1190">
            <v>517936.38</v>
          </cell>
          <cell r="H1190">
            <v>2389644.8199999998</v>
          </cell>
          <cell r="I1190" t="str">
            <v>Road-MN02</v>
          </cell>
          <cell r="J1190">
            <v>-2.8599999999860302</v>
          </cell>
          <cell r="K1190">
            <v>-19.790000000037253</v>
          </cell>
          <cell r="L1190">
            <v>19.995592014276408</v>
          </cell>
          <cell r="M1190" t="str">
            <v>CP-5 401 217</v>
          </cell>
          <cell r="N1190">
            <v>108.11546516632299</v>
          </cell>
          <cell r="O1190">
            <v>128.1110571805994</v>
          </cell>
          <cell r="P1190">
            <v>19.995592014276411</v>
          </cell>
          <cell r="Q1190">
            <v>0</v>
          </cell>
          <cell r="R1190">
            <v>14.17</v>
          </cell>
          <cell r="T1190">
            <v>12.62</v>
          </cell>
          <cell r="V1190">
            <v>14.01</v>
          </cell>
          <cell r="X1190">
            <v>400</v>
          </cell>
          <cell r="Y1190">
            <v>12.42</v>
          </cell>
          <cell r="Z1190">
            <v>12.52</v>
          </cell>
          <cell r="AA1190">
            <v>13.97</v>
          </cell>
          <cell r="AB1190">
            <v>14.01</v>
          </cell>
          <cell r="AD1190" t="str">
            <v>Single</v>
          </cell>
          <cell r="AI1190">
            <v>0</v>
          </cell>
          <cell r="AJ1190">
            <v>0</v>
          </cell>
        </row>
        <row r="1191">
          <cell r="AJ1191">
            <v>0</v>
          </cell>
        </row>
        <row r="1192">
          <cell r="E1192">
            <v>539</v>
          </cell>
          <cell r="F1192" t="str">
            <v>CB-1/13</v>
          </cell>
          <cell r="G1192">
            <v>517932.5</v>
          </cell>
          <cell r="H1192">
            <v>2389625.2000000002</v>
          </cell>
          <cell r="I1192" t="str">
            <v>Road-MN02</v>
          </cell>
          <cell r="J1192">
            <v>-3.8800000000046566</v>
          </cell>
          <cell r="K1192">
            <v>-19.619999999646097</v>
          </cell>
          <cell r="L1192">
            <v>19.999969999631222</v>
          </cell>
          <cell r="M1192" t="str">
            <v>CP-5 401 217</v>
          </cell>
          <cell r="N1192">
            <v>128.1110571805994</v>
          </cell>
          <cell r="O1192">
            <v>148.11102718023062</v>
          </cell>
          <cell r="P1192">
            <v>19.999969999631219</v>
          </cell>
          <cell r="Q1192">
            <v>0</v>
          </cell>
          <cell r="R1192">
            <v>14.29</v>
          </cell>
          <cell r="T1192">
            <v>12.72</v>
          </cell>
          <cell r="V1192">
            <v>13.9</v>
          </cell>
          <cell r="X1192">
            <v>300</v>
          </cell>
          <cell r="Y1192">
            <v>12.62</v>
          </cell>
          <cell r="Z1192">
            <v>12.72</v>
          </cell>
          <cell r="AA1192">
            <v>14.01</v>
          </cell>
          <cell r="AB1192">
            <v>13.9</v>
          </cell>
          <cell r="AD1192" t="str">
            <v>Single</v>
          </cell>
          <cell r="AI1192">
            <v>0</v>
          </cell>
          <cell r="AJ1192">
            <v>0</v>
          </cell>
        </row>
        <row r="1193">
          <cell r="AJ1193">
            <v>0</v>
          </cell>
        </row>
        <row r="1194">
          <cell r="E1194">
            <v>540</v>
          </cell>
          <cell r="F1194" t="str">
            <v>CB-1/14</v>
          </cell>
          <cell r="G1194">
            <v>517931.88</v>
          </cell>
          <cell r="H1194">
            <v>2389615.2200000002</v>
          </cell>
          <cell r="I1194" t="str">
            <v>Road-MN02</v>
          </cell>
          <cell r="J1194">
            <v>-0.61999999999534339</v>
          </cell>
          <cell r="K1194">
            <v>-9.9799999999813735</v>
          </cell>
          <cell r="L1194">
            <v>9.999239971098925</v>
          </cell>
          <cell r="M1194" t="str">
            <v>CP-5 401 217</v>
          </cell>
          <cell r="N1194">
            <v>148.11102718023062</v>
          </cell>
          <cell r="O1194">
            <v>158.11026715132954</v>
          </cell>
          <cell r="P1194">
            <v>9.9992399710989162</v>
          </cell>
          <cell r="Q1194">
            <v>0</v>
          </cell>
          <cell r="R1194">
            <v>14.38</v>
          </cell>
          <cell r="T1194">
            <v>12.77</v>
          </cell>
          <cell r="V1194">
            <v>13.94</v>
          </cell>
          <cell r="X1194">
            <v>300</v>
          </cell>
          <cell r="Y1194">
            <v>12.72</v>
          </cell>
          <cell r="Z1194">
            <v>12.77</v>
          </cell>
          <cell r="AA1194">
            <v>13.9</v>
          </cell>
          <cell r="AB1194">
            <v>13.94</v>
          </cell>
          <cell r="AD1194" t="str">
            <v>Single</v>
          </cell>
          <cell r="AI1194">
            <v>0</v>
          </cell>
          <cell r="AJ1194">
            <v>0</v>
          </cell>
        </row>
        <row r="1195">
          <cell r="AJ1195">
            <v>0</v>
          </cell>
        </row>
        <row r="1196">
          <cell r="E1196">
            <v>541</v>
          </cell>
          <cell r="F1196" t="str">
            <v>CB-1/15</v>
          </cell>
          <cell r="G1196">
            <v>517933.23</v>
          </cell>
          <cell r="H1196">
            <v>2389585.25</v>
          </cell>
          <cell r="I1196" t="str">
            <v>Road-MN02</v>
          </cell>
          <cell r="J1196">
            <v>1.3499999999767169</v>
          </cell>
          <cell r="K1196">
            <v>-29.970000000204891</v>
          </cell>
          <cell r="L1196">
            <v>30.00038999766867</v>
          </cell>
          <cell r="M1196" t="str">
            <v>CP-5 401 217</v>
          </cell>
          <cell r="N1196">
            <v>158.11026715132954</v>
          </cell>
          <cell r="O1196">
            <v>188.1106571489982</v>
          </cell>
          <cell r="P1196">
            <v>30.000389997668663</v>
          </cell>
          <cell r="Q1196">
            <v>0</v>
          </cell>
          <cell r="R1196">
            <v>14.52</v>
          </cell>
          <cell r="T1196">
            <v>12.92</v>
          </cell>
          <cell r="V1196">
            <v>14.44</v>
          </cell>
          <cell r="X1196">
            <v>300</v>
          </cell>
          <cell r="Y1196">
            <v>12.77</v>
          </cell>
          <cell r="Z1196">
            <v>12.92</v>
          </cell>
          <cell r="AA1196">
            <v>13.94</v>
          </cell>
          <cell r="AB1196">
            <v>14.44</v>
          </cell>
          <cell r="AD1196" t="str">
            <v>Single</v>
          </cell>
          <cell r="AI1196">
            <v>0</v>
          </cell>
          <cell r="AJ1196">
            <v>0</v>
          </cell>
        </row>
        <row r="1197">
          <cell r="AJ1197">
            <v>0</v>
          </cell>
        </row>
        <row r="1198">
          <cell r="E1198">
            <v>542</v>
          </cell>
          <cell r="F1198" t="str">
            <v>CB-1/16</v>
          </cell>
          <cell r="G1198">
            <v>517939.12</v>
          </cell>
          <cell r="H1198">
            <v>2389566.14</v>
          </cell>
          <cell r="I1198" t="str">
            <v>Road-MN02</v>
          </cell>
          <cell r="J1198">
            <v>5.8900000000139698</v>
          </cell>
          <cell r="K1198">
            <v>-19.109999999869615</v>
          </cell>
          <cell r="L1198">
            <v>19.997104790323554</v>
          </cell>
          <cell r="M1198" t="str">
            <v>CP-5 401 217</v>
          </cell>
          <cell r="N1198">
            <v>188.1106571489982</v>
          </cell>
          <cell r="O1198">
            <v>208.10776193932176</v>
          </cell>
          <cell r="P1198">
            <v>19.997104790323561</v>
          </cell>
          <cell r="Q1198">
            <v>0</v>
          </cell>
          <cell r="R1198">
            <v>14.6</v>
          </cell>
          <cell r="T1198">
            <v>13.02</v>
          </cell>
          <cell r="V1198">
            <v>14.6</v>
          </cell>
          <cell r="X1198">
            <v>300</v>
          </cell>
          <cell r="Y1198">
            <v>12.92</v>
          </cell>
          <cell r="Z1198">
            <v>13.02</v>
          </cell>
          <cell r="AA1198">
            <v>14.44</v>
          </cell>
          <cell r="AB1198">
            <v>14.6</v>
          </cell>
          <cell r="AD1198" t="str">
            <v>Single</v>
          </cell>
          <cell r="AI1198">
            <v>0</v>
          </cell>
          <cell r="AJ1198">
            <v>0</v>
          </cell>
        </row>
        <row r="1199">
          <cell r="AJ1199">
            <v>0</v>
          </cell>
        </row>
        <row r="1200">
          <cell r="E1200">
            <v>543</v>
          </cell>
          <cell r="F1200" t="str">
            <v>CB-1/17</v>
          </cell>
          <cell r="G1200">
            <v>517948.34</v>
          </cell>
          <cell r="H1200">
            <v>2389537.59</v>
          </cell>
          <cell r="I1200" t="str">
            <v>Road-MN02</v>
          </cell>
          <cell r="J1200">
            <v>9.220000000030268</v>
          </cell>
          <cell r="K1200">
            <v>-28.550000000279397</v>
          </cell>
          <cell r="L1200">
            <v>30.001848276673083</v>
          </cell>
          <cell r="M1200" t="str">
            <v>CP-5 401 217</v>
          </cell>
          <cell r="N1200">
            <v>208.10776193932176</v>
          </cell>
          <cell r="O1200">
            <v>238.10961021599485</v>
          </cell>
          <cell r="P1200">
            <v>30.001848276673087</v>
          </cell>
          <cell r="Q1200">
            <v>0</v>
          </cell>
          <cell r="R1200">
            <v>14.75</v>
          </cell>
          <cell r="T1200">
            <v>13.17</v>
          </cell>
          <cell r="V1200">
            <v>14.63</v>
          </cell>
          <cell r="X1200">
            <v>300</v>
          </cell>
          <cell r="Y1200">
            <v>13.02</v>
          </cell>
          <cell r="Z1200">
            <v>13.17</v>
          </cell>
          <cell r="AA1200">
            <v>14.6</v>
          </cell>
          <cell r="AB1200">
            <v>14.63</v>
          </cell>
          <cell r="AD1200" t="str">
            <v>Single</v>
          </cell>
          <cell r="AI1200">
            <v>0</v>
          </cell>
          <cell r="AJ1200" t="str">
            <v>L</v>
          </cell>
        </row>
        <row r="1201">
          <cell r="AJ1201">
            <v>0</v>
          </cell>
        </row>
        <row r="1202">
          <cell r="N1202">
            <v>238.10961021599485</v>
          </cell>
          <cell r="AJ1202">
            <v>0</v>
          </cell>
        </row>
        <row r="1203">
          <cell r="E1203">
            <v>544</v>
          </cell>
          <cell r="F1203" t="str">
            <v>MH-9-EX</v>
          </cell>
          <cell r="G1203">
            <v>517717.52</v>
          </cell>
          <cell r="H1203">
            <v>2389595.9300000002</v>
          </cell>
          <cell r="I1203" t="str">
            <v>King Fahad Road</v>
          </cell>
          <cell r="M1203" t="str">
            <v>CP-5 401 218</v>
          </cell>
          <cell r="R1203">
            <v>13.46</v>
          </cell>
          <cell r="T1203">
            <v>10.71</v>
          </cell>
          <cell r="V1203">
            <v>13.46</v>
          </cell>
          <cell r="X1203">
            <v>700</v>
          </cell>
          <cell r="Y1203">
            <v>0</v>
          </cell>
          <cell r="Z1203">
            <v>10.71</v>
          </cell>
          <cell r="AA1203">
            <v>0</v>
          </cell>
          <cell r="AB1203">
            <v>13.46</v>
          </cell>
          <cell r="AI1203">
            <v>0</v>
          </cell>
          <cell r="AJ1203">
            <v>0</v>
          </cell>
        </row>
        <row r="1204">
          <cell r="AJ1204">
            <v>0</v>
          </cell>
        </row>
        <row r="1205">
          <cell r="E1205">
            <v>545</v>
          </cell>
          <cell r="F1205" t="str">
            <v>CB-9/1</v>
          </cell>
          <cell r="G1205">
            <v>517747.06</v>
          </cell>
          <cell r="H1205">
            <v>2389601.16</v>
          </cell>
          <cell r="I1205" t="str">
            <v>Road-MN25</v>
          </cell>
          <cell r="J1205">
            <v>29.539999999979045</v>
          </cell>
          <cell r="K1205">
            <v>5.2299999999813735</v>
          </cell>
          <cell r="L1205">
            <v>29.999408327474846</v>
          </cell>
          <cell r="M1205" t="str">
            <v>CP-5 401 218</v>
          </cell>
          <cell r="N1205">
            <v>0</v>
          </cell>
          <cell r="O1205">
            <v>29.999408327474846</v>
          </cell>
          <cell r="P1205">
            <v>29.999408327474846</v>
          </cell>
          <cell r="Q1205">
            <v>0</v>
          </cell>
          <cell r="R1205">
            <v>13.71</v>
          </cell>
          <cell r="T1205">
            <v>11</v>
          </cell>
          <cell r="V1205">
            <v>13.72</v>
          </cell>
          <cell r="X1205">
            <v>300</v>
          </cell>
          <cell r="Y1205">
            <v>10.71</v>
          </cell>
          <cell r="Z1205">
            <v>11</v>
          </cell>
          <cell r="AA1205">
            <v>13.46</v>
          </cell>
          <cell r="AB1205">
            <v>13.72</v>
          </cell>
          <cell r="AD1205" t="str">
            <v>Double</v>
          </cell>
          <cell r="AI1205" t="str">
            <v>S</v>
          </cell>
          <cell r="AJ1205">
            <v>0</v>
          </cell>
        </row>
        <row r="1206">
          <cell r="AJ1206">
            <v>0</v>
          </cell>
        </row>
        <row r="1207">
          <cell r="E1207">
            <v>546</v>
          </cell>
          <cell r="F1207" t="str">
            <v>CB-9/2</v>
          </cell>
          <cell r="G1207">
            <v>517778.29</v>
          </cell>
          <cell r="H1207">
            <v>2389608.12</v>
          </cell>
          <cell r="I1207" t="str">
            <v>Road-MN25</v>
          </cell>
          <cell r="J1207">
            <v>31.229999999981374</v>
          </cell>
          <cell r="K1207">
            <v>6.9599999999627471</v>
          </cell>
          <cell r="L1207">
            <v>31.996163832533394</v>
          </cell>
          <cell r="M1207" t="str">
            <v>CP-5 401 218</v>
          </cell>
          <cell r="N1207">
            <v>29.999408327474846</v>
          </cell>
          <cell r="O1207">
            <v>61.995572160008237</v>
          </cell>
          <cell r="P1207">
            <v>31.996163832533391</v>
          </cell>
          <cell r="Q1207">
            <v>0</v>
          </cell>
          <cell r="R1207">
            <v>14.15</v>
          </cell>
          <cell r="T1207">
            <v>11.34</v>
          </cell>
          <cell r="V1207">
            <v>14.18</v>
          </cell>
          <cell r="X1207">
            <v>300</v>
          </cell>
          <cell r="Y1207">
            <v>11</v>
          </cell>
          <cell r="Z1207">
            <v>11.34</v>
          </cell>
          <cell r="AA1207">
            <v>13.72</v>
          </cell>
          <cell r="AB1207">
            <v>14.18</v>
          </cell>
          <cell r="AD1207" t="str">
            <v>Single</v>
          </cell>
          <cell r="AI1207">
            <v>0</v>
          </cell>
          <cell r="AJ1207">
            <v>0</v>
          </cell>
        </row>
        <row r="1208">
          <cell r="AJ1208">
            <v>0</v>
          </cell>
        </row>
        <row r="1209">
          <cell r="E1209">
            <v>547</v>
          </cell>
          <cell r="F1209" t="str">
            <v>CB-9/3</v>
          </cell>
          <cell r="G1209">
            <v>517811.4</v>
          </cell>
          <cell r="H1209">
            <v>2389615.85</v>
          </cell>
          <cell r="I1209" t="str">
            <v>Road-MN25</v>
          </cell>
          <cell r="J1209">
            <v>33.110000000044238</v>
          </cell>
          <cell r="K1209">
            <v>7.7299999999813735</v>
          </cell>
          <cell r="L1209">
            <v>34.000367645109982</v>
          </cell>
          <cell r="M1209" t="str">
            <v>CP-5 401 218</v>
          </cell>
          <cell r="N1209">
            <v>61.995572160008237</v>
          </cell>
          <cell r="O1209">
            <v>95.995939805118212</v>
          </cell>
          <cell r="P1209">
            <v>34.000367645109975</v>
          </cell>
          <cell r="Q1209">
            <v>0</v>
          </cell>
          <cell r="R1209">
            <v>14.34</v>
          </cell>
          <cell r="T1209">
            <v>11.68</v>
          </cell>
          <cell r="V1209">
            <v>14.33</v>
          </cell>
          <cell r="X1209">
            <v>300</v>
          </cell>
          <cell r="Y1209">
            <v>11.34</v>
          </cell>
          <cell r="Z1209">
            <v>11.68</v>
          </cell>
          <cell r="AA1209">
            <v>14.18</v>
          </cell>
          <cell r="AB1209">
            <v>14.33</v>
          </cell>
          <cell r="AD1209" t="str">
            <v>Single</v>
          </cell>
          <cell r="AI1209">
            <v>0</v>
          </cell>
          <cell r="AJ1209">
            <v>0</v>
          </cell>
        </row>
        <row r="1210">
          <cell r="AJ1210">
            <v>0</v>
          </cell>
        </row>
        <row r="1211">
          <cell r="E1211">
            <v>548</v>
          </cell>
          <cell r="F1211" t="str">
            <v>CB-9/4</v>
          </cell>
          <cell r="G1211">
            <v>517839.18</v>
          </cell>
          <cell r="H1211">
            <v>2389627.2000000002</v>
          </cell>
          <cell r="I1211" t="str">
            <v>Road-MN25</v>
          </cell>
          <cell r="J1211">
            <v>27.779999999969732</v>
          </cell>
          <cell r="K1211">
            <v>11.350000000093132</v>
          </cell>
          <cell r="L1211">
            <v>30.009180262053682</v>
          </cell>
          <cell r="M1211" t="str">
            <v>CP-5 401 218</v>
          </cell>
          <cell r="N1211">
            <v>95.995939805118212</v>
          </cell>
          <cell r="O1211">
            <v>126.0051200671719</v>
          </cell>
          <cell r="P1211">
            <v>30.00918026205369</v>
          </cell>
          <cell r="Q1211">
            <v>0</v>
          </cell>
          <cell r="R1211">
            <v>14.51</v>
          </cell>
          <cell r="T1211">
            <v>11.98</v>
          </cell>
          <cell r="V1211">
            <v>14.61</v>
          </cell>
          <cell r="X1211">
            <v>300</v>
          </cell>
          <cell r="Y1211">
            <v>11.68</v>
          </cell>
          <cell r="Z1211">
            <v>11.98</v>
          </cell>
          <cell r="AA1211">
            <v>14.33</v>
          </cell>
          <cell r="AB1211">
            <v>14.61</v>
          </cell>
          <cell r="AD1211" t="str">
            <v>Single</v>
          </cell>
          <cell r="AI1211">
            <v>0</v>
          </cell>
          <cell r="AJ1211" t="str">
            <v>L</v>
          </cell>
        </row>
        <row r="1212">
          <cell r="AJ1212">
            <v>0</v>
          </cell>
        </row>
        <row r="1213">
          <cell r="N1213">
            <v>126.0051200671719</v>
          </cell>
          <cell r="AJ1213">
            <v>0</v>
          </cell>
        </row>
        <row r="1214">
          <cell r="E1214">
            <v>549</v>
          </cell>
          <cell r="F1214" t="str">
            <v>MH-3/1-EX</v>
          </cell>
          <cell r="G1214">
            <v>517755.96</v>
          </cell>
          <cell r="H1214">
            <v>2389472.84</v>
          </cell>
          <cell r="I1214" t="str">
            <v>King Fahad Road</v>
          </cell>
          <cell r="M1214" t="str">
            <v>CP-5 401 219</v>
          </cell>
          <cell r="R1214">
            <v>14.09</v>
          </cell>
          <cell r="T1214">
            <v>11.73</v>
          </cell>
          <cell r="V1214">
            <v>14.09</v>
          </cell>
          <cell r="X1214">
            <v>700</v>
          </cell>
          <cell r="Y1214">
            <v>0</v>
          </cell>
          <cell r="Z1214">
            <v>11.73</v>
          </cell>
          <cell r="AA1214">
            <v>0</v>
          </cell>
          <cell r="AB1214">
            <v>14.09</v>
          </cell>
          <cell r="AI1214">
            <v>0</v>
          </cell>
          <cell r="AJ1214">
            <v>0</v>
          </cell>
        </row>
        <row r="1215">
          <cell r="AJ1215">
            <v>0</v>
          </cell>
        </row>
        <row r="1216">
          <cell r="E1216">
            <v>550</v>
          </cell>
          <cell r="F1216" t="str">
            <v>CB-3/1/1</v>
          </cell>
          <cell r="G1216">
            <v>517780.46</v>
          </cell>
          <cell r="H1216">
            <v>2389467.9300000002</v>
          </cell>
          <cell r="I1216" t="str">
            <v>Road-MN01</v>
          </cell>
          <cell r="J1216">
            <v>24.5</v>
          </cell>
          <cell r="K1216">
            <v>-4.9099999996833503</v>
          </cell>
          <cell r="L1216">
            <v>24.987158701959103</v>
          </cell>
          <cell r="M1216" t="str">
            <v>CP-5 401 219</v>
          </cell>
          <cell r="N1216">
            <v>0</v>
          </cell>
          <cell r="O1216">
            <v>24.987158701959103</v>
          </cell>
          <cell r="P1216">
            <v>24.987158701959103</v>
          </cell>
          <cell r="Q1216">
            <v>0</v>
          </cell>
          <cell r="R1216">
            <v>14.14</v>
          </cell>
          <cell r="T1216">
            <v>12.01</v>
          </cell>
          <cell r="V1216">
            <v>14.12</v>
          </cell>
          <cell r="X1216">
            <v>400</v>
          </cell>
          <cell r="Y1216">
            <v>11.73</v>
          </cell>
          <cell r="Z1216">
            <v>12.01</v>
          </cell>
          <cell r="AA1216">
            <v>14.09</v>
          </cell>
          <cell r="AB1216">
            <v>14.12</v>
          </cell>
          <cell r="AD1216" t="str">
            <v>Double</v>
          </cell>
          <cell r="AI1216" t="str">
            <v>S</v>
          </cell>
          <cell r="AJ1216">
            <v>0</v>
          </cell>
        </row>
        <row r="1217">
          <cell r="AJ1217">
            <v>0</v>
          </cell>
        </row>
        <row r="1218">
          <cell r="E1218">
            <v>551</v>
          </cell>
          <cell r="F1218" t="str">
            <v>CB-3/1/1A</v>
          </cell>
          <cell r="G1218">
            <v>517798.82</v>
          </cell>
          <cell r="H1218">
            <v>2389475.85</v>
          </cell>
          <cell r="I1218" t="str">
            <v>Road-MN01</v>
          </cell>
          <cell r="J1218">
            <v>18.35999999998603</v>
          </cell>
          <cell r="K1218">
            <v>7.9199999999254942</v>
          </cell>
          <cell r="L1218">
            <v>19.995399470835956</v>
          </cell>
          <cell r="M1218" t="str">
            <v>CP-5 401 219</v>
          </cell>
          <cell r="N1218">
            <v>24.987158701959103</v>
          </cell>
          <cell r="O1218">
            <v>44.982558172795059</v>
          </cell>
          <cell r="P1218">
            <v>19.995399470835956</v>
          </cell>
          <cell r="Q1218">
            <v>0</v>
          </cell>
          <cell r="R1218">
            <v>14.14</v>
          </cell>
          <cell r="T1218">
            <v>12.11</v>
          </cell>
          <cell r="V1218">
            <v>14.21</v>
          </cell>
          <cell r="X1218">
            <v>300</v>
          </cell>
          <cell r="Y1218">
            <v>12.01</v>
          </cell>
          <cell r="Z1218">
            <v>12.11</v>
          </cell>
          <cell r="AA1218">
            <v>14.12</v>
          </cell>
          <cell r="AB1218">
            <v>14.21</v>
          </cell>
          <cell r="AD1218" t="str">
            <v>Single</v>
          </cell>
          <cell r="AI1218">
            <v>0</v>
          </cell>
          <cell r="AJ1218">
            <v>0</v>
          </cell>
        </row>
        <row r="1219">
          <cell r="AJ1219">
            <v>0</v>
          </cell>
        </row>
        <row r="1220">
          <cell r="E1220">
            <v>552</v>
          </cell>
          <cell r="F1220" t="str">
            <v>CB-3/1/2</v>
          </cell>
          <cell r="G1220">
            <v>517834.62</v>
          </cell>
          <cell r="H1220">
            <v>2389491.35</v>
          </cell>
          <cell r="I1220" t="str">
            <v>Road-MN01</v>
          </cell>
          <cell r="J1220">
            <v>35.799999999988358</v>
          </cell>
          <cell r="K1220">
            <v>15.5</v>
          </cell>
          <cell r="L1220">
            <v>39.011408587734522</v>
          </cell>
          <cell r="M1220" t="str">
            <v>CP-5 401 219</v>
          </cell>
          <cell r="N1220">
            <v>44.982558172795059</v>
          </cell>
          <cell r="O1220">
            <v>83.993966760529588</v>
          </cell>
          <cell r="P1220">
            <v>39.011408587734529</v>
          </cell>
          <cell r="Q1220">
            <v>0</v>
          </cell>
          <cell r="R1220">
            <v>14.45</v>
          </cell>
          <cell r="T1220">
            <v>12.49</v>
          </cell>
          <cell r="V1220">
            <v>14.38</v>
          </cell>
          <cell r="X1220">
            <v>300</v>
          </cell>
          <cell r="Y1220">
            <v>12.11</v>
          </cell>
          <cell r="Z1220">
            <v>12.49</v>
          </cell>
          <cell r="AA1220">
            <v>14.21</v>
          </cell>
          <cell r="AB1220">
            <v>14.38</v>
          </cell>
          <cell r="AD1220" t="str">
            <v>Single</v>
          </cell>
          <cell r="AI1220">
            <v>0</v>
          </cell>
          <cell r="AJ1220">
            <v>0</v>
          </cell>
        </row>
        <row r="1221">
          <cell r="AJ1221">
            <v>0</v>
          </cell>
        </row>
        <row r="1222">
          <cell r="E1222">
            <v>553</v>
          </cell>
          <cell r="F1222" t="str">
            <v>CB-3/1/2A</v>
          </cell>
          <cell r="G1222">
            <v>517864.98</v>
          </cell>
          <cell r="H1222">
            <v>2389504.2599999998</v>
          </cell>
          <cell r="I1222" t="str">
            <v>Road-MN01</v>
          </cell>
          <cell r="J1222">
            <v>30.35999999998603</v>
          </cell>
          <cell r="K1222">
            <v>12.90999999968335</v>
          </cell>
          <cell r="L1222">
            <v>32.99087298012855</v>
          </cell>
          <cell r="M1222" t="str">
            <v>CP-5 401 219</v>
          </cell>
          <cell r="N1222">
            <v>83.993966760529588</v>
          </cell>
          <cell r="O1222">
            <v>116.98483974065815</v>
          </cell>
          <cell r="P1222">
            <v>32.990872980128557</v>
          </cell>
          <cell r="Q1222">
            <v>0</v>
          </cell>
          <cell r="R1222">
            <v>14.54</v>
          </cell>
          <cell r="T1222">
            <v>12.6</v>
          </cell>
          <cell r="V1222">
            <v>14.56</v>
          </cell>
          <cell r="X1222">
            <v>300</v>
          </cell>
          <cell r="Y1222">
            <v>12.49</v>
          </cell>
          <cell r="Z1222">
            <v>12.6</v>
          </cell>
          <cell r="AA1222">
            <v>14.38</v>
          </cell>
          <cell r="AB1222">
            <v>14.56</v>
          </cell>
          <cell r="AD1222" t="str">
            <v>Single</v>
          </cell>
          <cell r="AI1222">
            <v>0</v>
          </cell>
          <cell r="AJ1222">
            <v>0</v>
          </cell>
        </row>
        <row r="1223">
          <cell r="AJ1223">
            <v>0</v>
          </cell>
        </row>
        <row r="1224">
          <cell r="E1224">
            <v>554</v>
          </cell>
          <cell r="F1224" t="str">
            <v>CB-3/1/3</v>
          </cell>
          <cell r="G1224">
            <v>517899.93</v>
          </cell>
          <cell r="H1224">
            <v>2389513.14</v>
          </cell>
          <cell r="I1224" t="str">
            <v>Road-MN01</v>
          </cell>
          <cell r="J1224">
            <v>34.950000000011642</v>
          </cell>
          <cell r="K1224">
            <v>8.8800000003539026</v>
          </cell>
          <cell r="L1224">
            <v>36.060461727591608</v>
          </cell>
          <cell r="M1224" t="str">
            <v>CP-5 401 219</v>
          </cell>
          <cell r="N1224">
            <v>116.98483974065815</v>
          </cell>
          <cell r="O1224">
            <v>153.04530146824976</v>
          </cell>
          <cell r="P1224">
            <v>36.060461727591615</v>
          </cell>
          <cell r="Q1224">
            <v>0</v>
          </cell>
          <cell r="R1224">
            <v>14.62</v>
          </cell>
          <cell r="T1224">
            <v>12.71</v>
          </cell>
          <cell r="V1224">
            <v>14.63</v>
          </cell>
          <cell r="X1224">
            <v>300</v>
          </cell>
          <cell r="Y1224">
            <v>12.6</v>
          </cell>
          <cell r="Z1224">
            <v>12.71</v>
          </cell>
          <cell r="AA1224">
            <v>14.56</v>
          </cell>
          <cell r="AB1224">
            <v>14.63</v>
          </cell>
          <cell r="AD1224" t="str">
            <v>Single</v>
          </cell>
          <cell r="AI1224">
            <v>0</v>
          </cell>
          <cell r="AJ1224">
            <v>0</v>
          </cell>
        </row>
        <row r="1225">
          <cell r="AJ1225">
            <v>0</v>
          </cell>
        </row>
        <row r="1226">
          <cell r="E1226">
            <v>555</v>
          </cell>
          <cell r="F1226" t="str">
            <v>CB-3/1/4</v>
          </cell>
          <cell r="G1226">
            <v>517945.9</v>
          </cell>
          <cell r="H1226">
            <v>2389514.59</v>
          </cell>
          <cell r="I1226" t="str">
            <v>Road-MN01</v>
          </cell>
          <cell r="J1226">
            <v>45.970000000030268</v>
          </cell>
          <cell r="K1226">
            <v>1.4499999997206032</v>
          </cell>
          <cell r="L1226">
            <v>45.99286248976</v>
          </cell>
          <cell r="M1226" t="str">
            <v>CP-5 401 219</v>
          </cell>
          <cell r="N1226">
            <v>153.04530146824976</v>
          </cell>
          <cell r="O1226">
            <v>199.03816395800976</v>
          </cell>
          <cell r="P1226">
            <v>45.99286248976</v>
          </cell>
          <cell r="Q1226">
            <v>0</v>
          </cell>
          <cell r="R1226">
            <v>14.8</v>
          </cell>
          <cell r="T1226">
            <v>12.97</v>
          </cell>
          <cell r="V1226">
            <v>14.6</v>
          </cell>
          <cell r="X1226">
            <v>300</v>
          </cell>
          <cell r="Y1226">
            <v>12.71</v>
          </cell>
          <cell r="Z1226">
            <v>12.97</v>
          </cell>
          <cell r="AA1226">
            <v>14.63</v>
          </cell>
          <cell r="AB1226">
            <v>14.6</v>
          </cell>
          <cell r="AD1226" t="str">
            <v>Single</v>
          </cell>
          <cell r="AI1226">
            <v>0</v>
          </cell>
          <cell r="AJ1226">
            <v>0</v>
          </cell>
        </row>
        <row r="1227">
          <cell r="AJ1227">
            <v>0</v>
          </cell>
        </row>
        <row r="1228">
          <cell r="E1228">
            <v>556</v>
          </cell>
          <cell r="F1228" t="str">
            <v>CB-3/1/5</v>
          </cell>
          <cell r="G1228">
            <v>517979.9</v>
          </cell>
          <cell r="H1228">
            <v>2389514.73</v>
          </cell>
          <cell r="I1228" t="str">
            <v>Road-MN01</v>
          </cell>
          <cell r="J1228">
            <v>34</v>
          </cell>
          <cell r="K1228">
            <v>0.14000000013038516</v>
          </cell>
          <cell r="L1228">
            <v>34.000288234072904</v>
          </cell>
          <cell r="M1228" t="str">
            <v>CP-5 401 219</v>
          </cell>
          <cell r="N1228">
            <v>199.03816395800976</v>
          </cell>
          <cell r="O1228">
            <v>233.03845219208267</v>
          </cell>
          <cell r="P1228">
            <v>34.000288234072912</v>
          </cell>
          <cell r="Q1228">
            <v>0</v>
          </cell>
          <cell r="R1228">
            <v>14.94</v>
          </cell>
          <cell r="T1228">
            <v>13.25</v>
          </cell>
          <cell r="V1228">
            <v>14.87</v>
          </cell>
          <cell r="X1228">
            <v>300</v>
          </cell>
          <cell r="Y1228">
            <v>12.97</v>
          </cell>
          <cell r="Z1228">
            <v>13.25</v>
          </cell>
          <cell r="AA1228">
            <v>14.6</v>
          </cell>
          <cell r="AB1228">
            <v>14.87</v>
          </cell>
          <cell r="AD1228" t="str">
            <v>Single</v>
          </cell>
          <cell r="AI1228">
            <v>0</v>
          </cell>
          <cell r="AJ1228" t="str">
            <v>L</v>
          </cell>
        </row>
        <row r="1229">
          <cell r="AJ1229">
            <v>0</v>
          </cell>
        </row>
        <row r="1230">
          <cell r="N1230">
            <v>233.03845219208267</v>
          </cell>
          <cell r="AJ1230">
            <v>0</v>
          </cell>
        </row>
        <row r="1231">
          <cell r="E1231">
            <v>557</v>
          </cell>
          <cell r="F1231" t="str">
            <v>MH-3/3-EX</v>
          </cell>
          <cell r="G1231">
            <v>517776.39299999998</v>
          </cell>
          <cell r="H1231">
            <v>2389407.4070000001</v>
          </cell>
          <cell r="I1231" t="str">
            <v>King Fahad Road</v>
          </cell>
          <cell r="M1231" t="str">
            <v>CP-5 401 220</v>
          </cell>
          <cell r="R1231">
            <v>14.51</v>
          </cell>
          <cell r="T1231">
            <v>11.7</v>
          </cell>
          <cell r="V1231">
            <v>14.51</v>
          </cell>
          <cell r="X1231">
            <v>700</v>
          </cell>
          <cell r="Y1231">
            <v>0</v>
          </cell>
          <cell r="Z1231">
            <v>11.7</v>
          </cell>
          <cell r="AA1231">
            <v>0</v>
          </cell>
          <cell r="AB1231">
            <v>14.51</v>
          </cell>
          <cell r="AI1231">
            <v>0</v>
          </cell>
          <cell r="AJ1231">
            <v>0</v>
          </cell>
        </row>
        <row r="1232">
          <cell r="AJ1232">
            <v>0</v>
          </cell>
        </row>
        <row r="1233">
          <cell r="E1233">
            <v>558</v>
          </cell>
          <cell r="F1233" t="str">
            <v>CB-3/3/1</v>
          </cell>
          <cell r="G1233">
            <v>517801.24</v>
          </cell>
          <cell r="H1233">
            <v>2389404.65</v>
          </cell>
          <cell r="I1233" t="str">
            <v>Road-MN26</v>
          </cell>
          <cell r="J1233">
            <v>24.847000000008848</v>
          </cell>
          <cell r="K1233">
            <v>-2.7570000002160668</v>
          </cell>
          <cell r="L1233">
            <v>24.999489154813364</v>
          </cell>
          <cell r="M1233" t="str">
            <v>CP-5 401 220</v>
          </cell>
          <cell r="N1233">
            <v>0</v>
          </cell>
          <cell r="O1233">
            <v>24.999489154813364</v>
          </cell>
          <cell r="P1233">
            <v>24.999489154813364</v>
          </cell>
          <cell r="Q1233">
            <v>0</v>
          </cell>
          <cell r="R1233">
            <v>14.5</v>
          </cell>
          <cell r="T1233">
            <v>12.23</v>
          </cell>
          <cell r="V1233">
            <v>14.52</v>
          </cell>
          <cell r="X1233">
            <v>300</v>
          </cell>
          <cell r="Y1233">
            <v>11.7</v>
          </cell>
          <cell r="Z1233">
            <v>12.23</v>
          </cell>
          <cell r="AA1233">
            <v>14.51</v>
          </cell>
          <cell r="AB1233">
            <v>14.52</v>
          </cell>
          <cell r="AD1233" t="str">
            <v>Single</v>
          </cell>
          <cell r="AI1233" t="str">
            <v>S</v>
          </cell>
          <cell r="AJ1233">
            <v>0</v>
          </cell>
        </row>
        <row r="1234">
          <cell r="AJ1234">
            <v>0</v>
          </cell>
        </row>
        <row r="1235">
          <cell r="E1235">
            <v>559</v>
          </cell>
          <cell r="F1235" t="str">
            <v>CB-3/3/2</v>
          </cell>
          <cell r="G1235">
            <v>517839.18</v>
          </cell>
          <cell r="H1235">
            <v>2389402.7599999998</v>
          </cell>
          <cell r="I1235" t="str">
            <v>Road-MN26</v>
          </cell>
          <cell r="J1235">
            <v>37.940000000002328</v>
          </cell>
          <cell r="K1235">
            <v>-1.8900000001303852</v>
          </cell>
          <cell r="L1235">
            <v>37.987046476406526</v>
          </cell>
          <cell r="M1235" t="str">
            <v>CP-5 401 220</v>
          </cell>
          <cell r="N1235">
            <v>24.999489154813364</v>
          </cell>
          <cell r="O1235">
            <v>62.986535631219894</v>
          </cell>
          <cell r="P1235">
            <v>37.987046476406533</v>
          </cell>
          <cell r="Q1235">
            <v>0</v>
          </cell>
          <cell r="R1235">
            <v>14.41</v>
          </cell>
          <cell r="T1235">
            <v>12.42</v>
          </cell>
          <cell r="V1235">
            <v>14.32</v>
          </cell>
          <cell r="X1235">
            <v>300</v>
          </cell>
          <cell r="Y1235">
            <v>12.23</v>
          </cell>
          <cell r="Z1235">
            <v>12.42</v>
          </cell>
          <cell r="AA1235">
            <v>14.52</v>
          </cell>
          <cell r="AB1235">
            <v>14.32</v>
          </cell>
          <cell r="AD1235" t="str">
            <v>Single</v>
          </cell>
          <cell r="AI1235">
            <v>0</v>
          </cell>
          <cell r="AJ1235">
            <v>0</v>
          </cell>
        </row>
        <row r="1236">
          <cell r="AJ1236">
            <v>0</v>
          </cell>
        </row>
        <row r="1237">
          <cell r="E1237">
            <v>560</v>
          </cell>
          <cell r="F1237" t="str">
            <v>CB-3/3/2A</v>
          </cell>
          <cell r="G1237">
            <v>517858.08</v>
          </cell>
          <cell r="H1237">
            <v>2389400.7999999998</v>
          </cell>
          <cell r="I1237" t="str">
            <v>Road-MN26</v>
          </cell>
          <cell r="J1237">
            <v>18.900000000023283</v>
          </cell>
          <cell r="K1237">
            <v>-1.9599999999627471</v>
          </cell>
          <cell r="L1237">
            <v>19.001357846236516</v>
          </cell>
          <cell r="M1237" t="str">
            <v>CP-5 401 220</v>
          </cell>
          <cell r="N1237">
            <v>62.986535631219894</v>
          </cell>
          <cell r="O1237">
            <v>81.98789347745641</v>
          </cell>
          <cell r="P1237">
            <v>19.001357846236516</v>
          </cell>
          <cell r="Q1237">
            <v>0</v>
          </cell>
          <cell r="R1237">
            <v>14.48</v>
          </cell>
          <cell r="T1237">
            <v>12.55</v>
          </cell>
          <cell r="V1237">
            <v>14.49</v>
          </cell>
          <cell r="X1237">
            <v>300</v>
          </cell>
          <cell r="Y1237">
            <v>12.42</v>
          </cell>
          <cell r="Z1237">
            <v>12.55</v>
          </cell>
          <cell r="AA1237">
            <v>14.32</v>
          </cell>
          <cell r="AB1237">
            <v>14.49</v>
          </cell>
          <cell r="AD1237" t="str">
            <v>Single</v>
          </cell>
          <cell r="AI1237">
            <v>0</v>
          </cell>
          <cell r="AJ1237">
            <v>0</v>
          </cell>
        </row>
        <row r="1238">
          <cell r="AJ1238">
            <v>0</v>
          </cell>
        </row>
        <row r="1239">
          <cell r="E1239">
            <v>561</v>
          </cell>
          <cell r="F1239" t="str">
            <v>CB-3/3/3</v>
          </cell>
          <cell r="G1239">
            <v>517870.43</v>
          </cell>
          <cell r="H1239">
            <v>2389396.2599999998</v>
          </cell>
          <cell r="I1239" t="str">
            <v>Road-MN26</v>
          </cell>
          <cell r="J1239">
            <v>12.349999999976717</v>
          </cell>
          <cell r="K1239">
            <v>-4.5400000000372529</v>
          </cell>
          <cell r="L1239">
            <v>13.158043167574849</v>
          </cell>
          <cell r="M1239" t="str">
            <v>CP-5 401 220</v>
          </cell>
          <cell r="N1239">
            <v>81.98789347745641</v>
          </cell>
          <cell r="O1239">
            <v>95.145936645031256</v>
          </cell>
          <cell r="P1239">
            <v>13.158043167574846</v>
          </cell>
          <cell r="Q1239">
            <v>0</v>
          </cell>
          <cell r="R1239">
            <v>14.54</v>
          </cell>
          <cell r="T1239">
            <v>12.68</v>
          </cell>
          <cell r="V1239">
            <v>14.53</v>
          </cell>
          <cell r="X1239">
            <v>300</v>
          </cell>
          <cell r="Y1239">
            <v>12.55</v>
          </cell>
          <cell r="Z1239">
            <v>12.58</v>
          </cell>
          <cell r="AA1239">
            <v>14.49</v>
          </cell>
          <cell r="AB1239">
            <v>14.53</v>
          </cell>
          <cell r="AD1239" t="str">
            <v>Single</v>
          </cell>
          <cell r="AI1239">
            <v>0</v>
          </cell>
          <cell r="AJ1239">
            <v>0</v>
          </cell>
        </row>
        <row r="1240">
          <cell r="AJ1240">
            <v>0</v>
          </cell>
        </row>
        <row r="1241">
          <cell r="E1241">
            <v>562</v>
          </cell>
          <cell r="F1241" t="str">
            <v>CB-3/3/4</v>
          </cell>
          <cell r="G1241">
            <v>517901.65</v>
          </cell>
          <cell r="H1241">
            <v>2389378.33</v>
          </cell>
          <cell r="I1241" t="str">
            <v>Road-MN26</v>
          </cell>
          <cell r="J1241">
            <v>31.220000000030268</v>
          </cell>
          <cell r="K1241">
            <v>-17.929999999701977</v>
          </cell>
          <cell r="L1241">
            <v>36.002406863864017</v>
          </cell>
          <cell r="M1241" t="str">
            <v>CP-5 401 220</v>
          </cell>
          <cell r="N1241">
            <v>95.145936645031256</v>
          </cell>
          <cell r="O1241">
            <v>131.14834350889527</v>
          </cell>
          <cell r="P1241">
            <v>36.00240686386401</v>
          </cell>
          <cell r="Q1241">
            <v>0</v>
          </cell>
          <cell r="R1241">
            <v>14.72</v>
          </cell>
          <cell r="T1241">
            <v>13.04</v>
          </cell>
          <cell r="V1241">
            <v>14.67</v>
          </cell>
          <cell r="X1241">
            <v>300</v>
          </cell>
          <cell r="Y1241">
            <v>12.68</v>
          </cell>
          <cell r="Z1241">
            <v>13.04</v>
          </cell>
          <cell r="AA1241">
            <v>14.53</v>
          </cell>
          <cell r="AB1241">
            <v>14.67</v>
          </cell>
          <cell r="AD1241" t="str">
            <v>Single</v>
          </cell>
          <cell r="AI1241">
            <v>0</v>
          </cell>
          <cell r="AJ1241">
            <v>0</v>
          </cell>
        </row>
        <row r="1242">
          <cell r="AJ1242">
            <v>0</v>
          </cell>
        </row>
        <row r="1243">
          <cell r="E1243">
            <v>563</v>
          </cell>
          <cell r="F1243" t="str">
            <v>CB-3/3/5</v>
          </cell>
          <cell r="G1243">
            <v>517924.18</v>
          </cell>
          <cell r="H1243">
            <v>2389365.35</v>
          </cell>
          <cell r="I1243" t="str">
            <v>Road-MN26</v>
          </cell>
          <cell r="J1243">
            <v>22.529999999969732</v>
          </cell>
          <cell r="K1243">
            <v>-12.979999999981374</v>
          </cell>
          <cell r="L1243">
            <v>26.001563414497841</v>
          </cell>
          <cell r="M1243" t="str">
            <v>CP-5 401 220</v>
          </cell>
          <cell r="N1243">
            <v>131.14834350889527</v>
          </cell>
          <cell r="O1243">
            <v>157.1499069233931</v>
          </cell>
          <cell r="P1243">
            <v>26.001563414497838</v>
          </cell>
          <cell r="Q1243">
            <v>0</v>
          </cell>
          <cell r="R1243">
            <v>14.85</v>
          </cell>
          <cell r="T1243">
            <v>13.3</v>
          </cell>
          <cell r="V1243">
            <v>14.91</v>
          </cell>
          <cell r="X1243">
            <v>300</v>
          </cell>
          <cell r="Y1243">
            <v>13.04</v>
          </cell>
          <cell r="Z1243">
            <v>13.3</v>
          </cell>
          <cell r="AA1243">
            <v>14.67</v>
          </cell>
          <cell r="AB1243">
            <v>14.91</v>
          </cell>
          <cell r="AD1243" t="str">
            <v>Single</v>
          </cell>
          <cell r="AI1243">
            <v>0</v>
          </cell>
          <cell r="AJ1243">
            <v>0</v>
          </cell>
        </row>
        <row r="1244">
          <cell r="AJ1244">
            <v>0</v>
          </cell>
        </row>
        <row r="1245">
          <cell r="E1245">
            <v>564</v>
          </cell>
          <cell r="F1245" t="str">
            <v>CB-3/3/6</v>
          </cell>
          <cell r="G1245">
            <v>517958.34</v>
          </cell>
          <cell r="H1245">
            <v>2389353.9900000002</v>
          </cell>
          <cell r="I1245" t="str">
            <v>Road-MN26</v>
          </cell>
          <cell r="J1245">
            <v>34.160000000032596</v>
          </cell>
          <cell r="K1245">
            <v>-11.359999999869615</v>
          </cell>
          <cell r="L1245">
            <v>35.99937777239024</v>
          </cell>
          <cell r="M1245" t="str">
            <v>CP-5 401 220</v>
          </cell>
          <cell r="N1245">
            <v>157.1499069233931</v>
          </cell>
          <cell r="O1245">
            <v>193.14928469578334</v>
          </cell>
          <cell r="P1245">
            <v>35.999377772390233</v>
          </cell>
          <cell r="Q1245">
            <v>0</v>
          </cell>
          <cell r="R1245">
            <v>15.03</v>
          </cell>
          <cell r="T1245">
            <v>13.67</v>
          </cell>
          <cell r="V1245">
            <v>15.04</v>
          </cell>
          <cell r="X1245">
            <v>300</v>
          </cell>
          <cell r="Y1245">
            <v>13.3</v>
          </cell>
          <cell r="Z1245">
            <v>13.67</v>
          </cell>
          <cell r="AA1245">
            <v>14.91</v>
          </cell>
          <cell r="AB1245">
            <v>15.04</v>
          </cell>
          <cell r="AD1245" t="str">
            <v>Single</v>
          </cell>
          <cell r="AI1245">
            <v>0</v>
          </cell>
          <cell r="AJ1245">
            <v>0</v>
          </cell>
        </row>
        <row r="1246">
          <cell r="AJ1246">
            <v>0</v>
          </cell>
        </row>
        <row r="1247">
          <cell r="E1247">
            <v>565</v>
          </cell>
          <cell r="F1247" t="str">
            <v>CB-3/3/7</v>
          </cell>
          <cell r="G1247">
            <v>517973.31</v>
          </cell>
          <cell r="H1247">
            <v>2389353.12</v>
          </cell>
          <cell r="I1247" t="str">
            <v>Road-MN26</v>
          </cell>
          <cell r="J1247">
            <v>14.96999999997206</v>
          </cell>
          <cell r="K1247">
            <v>-0.87000000011175871</v>
          </cell>
          <cell r="L1247">
            <v>14.995259250821839</v>
          </cell>
          <cell r="M1247" t="str">
            <v>CP-5 401 220</v>
          </cell>
          <cell r="N1247">
            <v>193.14928469578334</v>
          </cell>
          <cell r="O1247">
            <v>208.14454394660518</v>
          </cell>
          <cell r="P1247">
            <v>14.995259250821846</v>
          </cell>
          <cell r="Q1247">
            <v>0</v>
          </cell>
          <cell r="R1247">
            <v>15.1</v>
          </cell>
          <cell r="T1247">
            <v>13.72</v>
          </cell>
          <cell r="V1247">
            <v>15.07</v>
          </cell>
          <cell r="X1247">
            <v>300</v>
          </cell>
          <cell r="Y1247">
            <v>13.67</v>
          </cell>
          <cell r="Z1247">
            <v>13.72</v>
          </cell>
          <cell r="AA1247">
            <v>15.04</v>
          </cell>
          <cell r="AB1247">
            <v>15.07</v>
          </cell>
          <cell r="AD1247" t="str">
            <v>Single</v>
          </cell>
          <cell r="AI1247">
            <v>0</v>
          </cell>
          <cell r="AJ1247" t="str">
            <v>L</v>
          </cell>
        </row>
        <row r="1248">
          <cell r="AJ1248">
            <v>0</v>
          </cell>
        </row>
        <row r="1249">
          <cell r="N1249">
            <v>208.14454394660518</v>
          </cell>
          <cell r="AJ1249">
            <v>0</v>
          </cell>
        </row>
        <row r="1250">
          <cell r="E1250">
            <v>566</v>
          </cell>
          <cell r="F1250" t="str">
            <v>MH-3/5-EX</v>
          </cell>
          <cell r="G1250">
            <v>517839.06400000001</v>
          </cell>
          <cell r="H1250">
            <v>2389206.7110000001</v>
          </cell>
          <cell r="I1250" t="str">
            <v>King Fahad Road</v>
          </cell>
          <cell r="M1250" t="str">
            <v>CP-5 401 221</v>
          </cell>
          <cell r="R1250">
            <v>15.1</v>
          </cell>
          <cell r="T1250">
            <v>12.81</v>
          </cell>
          <cell r="V1250">
            <v>15.1</v>
          </cell>
          <cell r="X1250">
            <v>700</v>
          </cell>
          <cell r="Y1250">
            <v>0</v>
          </cell>
          <cell r="Z1250">
            <v>12.81</v>
          </cell>
          <cell r="AA1250">
            <v>0</v>
          </cell>
          <cell r="AB1250">
            <v>15.1</v>
          </cell>
          <cell r="AI1250">
            <v>0</v>
          </cell>
          <cell r="AJ1250">
            <v>0</v>
          </cell>
        </row>
        <row r="1251">
          <cell r="AJ1251">
            <v>0</v>
          </cell>
        </row>
        <row r="1252">
          <cell r="E1252">
            <v>567</v>
          </cell>
          <cell r="F1252" t="str">
            <v>CB-3/5/1</v>
          </cell>
          <cell r="G1252">
            <v>517877.95</v>
          </cell>
          <cell r="H1252">
            <v>2389186.91</v>
          </cell>
          <cell r="I1252" t="str">
            <v>Road-MJ03</v>
          </cell>
          <cell r="J1252">
            <v>38.885999999998603</v>
          </cell>
          <cell r="K1252">
            <v>-19.800999999977648</v>
          </cell>
          <cell r="L1252">
            <v>43.63714698509753</v>
          </cell>
          <cell r="M1252" t="str">
            <v>CP-5 401 221</v>
          </cell>
          <cell r="N1252">
            <v>0</v>
          </cell>
          <cell r="O1252">
            <v>43.63714698509753</v>
          </cell>
          <cell r="P1252">
            <v>43.63714698509753</v>
          </cell>
          <cell r="Q1252">
            <v>0</v>
          </cell>
          <cell r="R1252">
            <v>15.18</v>
          </cell>
          <cell r="T1252">
            <v>13.37</v>
          </cell>
          <cell r="V1252">
            <v>15.15</v>
          </cell>
          <cell r="X1252">
            <v>300</v>
          </cell>
          <cell r="Y1252">
            <v>12.81</v>
          </cell>
          <cell r="Z1252">
            <v>13.37</v>
          </cell>
          <cell r="AA1252">
            <v>15.1</v>
          </cell>
          <cell r="AB1252">
            <v>15.15</v>
          </cell>
          <cell r="AD1252" t="str">
            <v>Double</v>
          </cell>
          <cell r="AI1252" t="str">
            <v>S</v>
          </cell>
          <cell r="AJ1252">
            <v>0</v>
          </cell>
        </row>
        <row r="1253">
          <cell r="AJ1253">
            <v>0</v>
          </cell>
        </row>
        <row r="1254">
          <cell r="E1254">
            <v>568</v>
          </cell>
          <cell r="F1254" t="str">
            <v>CB-3/5/2</v>
          </cell>
          <cell r="G1254">
            <v>517920.95</v>
          </cell>
          <cell r="H1254">
            <v>2389200.27</v>
          </cell>
          <cell r="I1254" t="str">
            <v>Road-MJ03</v>
          </cell>
          <cell r="J1254">
            <v>43</v>
          </cell>
          <cell r="K1254">
            <v>13.359999999869615</v>
          </cell>
          <cell r="L1254">
            <v>45.027653725199983</v>
          </cell>
          <cell r="M1254" t="str">
            <v>CP-5 401 221</v>
          </cell>
          <cell r="N1254">
            <v>43.63714698509753</v>
          </cell>
          <cell r="O1254">
            <v>88.664800710297513</v>
          </cell>
          <cell r="P1254">
            <v>45.027653725199983</v>
          </cell>
          <cell r="Q1254">
            <v>0</v>
          </cell>
          <cell r="R1254">
            <v>15.48</v>
          </cell>
          <cell r="T1254">
            <v>13.82</v>
          </cell>
          <cell r="V1254">
            <v>15.38</v>
          </cell>
          <cell r="X1254">
            <v>300</v>
          </cell>
          <cell r="Y1254">
            <v>13.37</v>
          </cell>
          <cell r="Z1254">
            <v>13.82</v>
          </cell>
          <cell r="AA1254">
            <v>15.15</v>
          </cell>
          <cell r="AB1254">
            <v>15.38</v>
          </cell>
          <cell r="AD1254" t="str">
            <v>Single</v>
          </cell>
          <cell r="AI1254">
            <v>0</v>
          </cell>
          <cell r="AJ1254">
            <v>0</v>
          </cell>
        </row>
        <row r="1255">
          <cell r="AJ1255">
            <v>0</v>
          </cell>
        </row>
        <row r="1256">
          <cell r="E1256">
            <v>569</v>
          </cell>
          <cell r="F1256" t="str">
            <v>CB-3/5/3</v>
          </cell>
          <cell r="G1256">
            <v>517947.58</v>
          </cell>
          <cell r="H1256">
            <v>2389205.2400000002</v>
          </cell>
          <cell r="I1256" t="str">
            <v>Road-MJ03</v>
          </cell>
          <cell r="J1256">
            <v>26.630000000004657</v>
          </cell>
          <cell r="K1256">
            <v>4.970000000204891</v>
          </cell>
          <cell r="L1256">
            <v>27.089809892324542</v>
          </cell>
          <cell r="M1256" t="str">
            <v>CP-5 401 221</v>
          </cell>
          <cell r="N1256">
            <v>88.664800710297513</v>
          </cell>
          <cell r="O1256">
            <v>115.75461060262205</v>
          </cell>
          <cell r="P1256">
            <v>27.089809892324539</v>
          </cell>
          <cell r="Q1256">
            <v>0</v>
          </cell>
          <cell r="R1256">
            <v>15.65</v>
          </cell>
          <cell r="T1256">
            <v>14.06</v>
          </cell>
          <cell r="V1256">
            <v>15.63</v>
          </cell>
          <cell r="X1256">
            <v>300</v>
          </cell>
          <cell r="Y1256">
            <v>13.82</v>
          </cell>
          <cell r="Z1256">
            <v>14.06</v>
          </cell>
          <cell r="AA1256">
            <v>15.38</v>
          </cell>
          <cell r="AB1256">
            <v>15.63</v>
          </cell>
          <cell r="AD1256" t="str">
            <v>Single</v>
          </cell>
          <cell r="AI1256">
            <v>0</v>
          </cell>
          <cell r="AJ1256">
            <v>0</v>
          </cell>
        </row>
        <row r="1257">
          <cell r="AJ1257">
            <v>0</v>
          </cell>
        </row>
        <row r="1258">
          <cell r="E1258">
            <v>570</v>
          </cell>
          <cell r="F1258" t="str">
            <v>CB-3/5/4</v>
          </cell>
          <cell r="G1258">
            <v>517963.6</v>
          </cell>
          <cell r="H1258">
            <v>2389206.0299999998</v>
          </cell>
          <cell r="I1258" t="str">
            <v>Road-MJ03</v>
          </cell>
          <cell r="J1258">
            <v>16.019999999960419</v>
          </cell>
          <cell r="K1258">
            <v>0.78999999957159162</v>
          </cell>
          <cell r="L1258">
            <v>16.039466948688005</v>
          </cell>
          <cell r="M1258" t="str">
            <v>CP-5 401 221</v>
          </cell>
          <cell r="N1258">
            <v>115.75461060262205</v>
          </cell>
          <cell r="O1258">
            <v>131.79407755131007</v>
          </cell>
          <cell r="P1258">
            <v>16.039466948688016</v>
          </cell>
          <cell r="Q1258">
            <v>0</v>
          </cell>
          <cell r="R1258">
            <v>15.76</v>
          </cell>
          <cell r="T1258">
            <v>14.18</v>
          </cell>
          <cell r="V1258">
            <v>15.77</v>
          </cell>
          <cell r="X1258">
            <v>300</v>
          </cell>
          <cell r="Y1258">
            <v>14.06</v>
          </cell>
          <cell r="Z1258">
            <v>14.18</v>
          </cell>
          <cell r="AA1258">
            <v>15.63</v>
          </cell>
          <cell r="AB1258">
            <v>15.77</v>
          </cell>
          <cell r="AD1258" t="str">
            <v>Single</v>
          </cell>
          <cell r="AI1258">
            <v>0</v>
          </cell>
          <cell r="AJ1258">
            <v>0</v>
          </cell>
        </row>
        <row r="1259">
          <cell r="AJ1259">
            <v>0</v>
          </cell>
        </row>
        <row r="1260">
          <cell r="E1260">
            <v>571</v>
          </cell>
          <cell r="F1260" t="str">
            <v>CB-3/5/5</v>
          </cell>
          <cell r="G1260">
            <v>517995.59</v>
          </cell>
          <cell r="H1260">
            <v>2389206.59</v>
          </cell>
          <cell r="I1260" t="str">
            <v>Road-MJ03</v>
          </cell>
          <cell r="J1260">
            <v>31.990000000048894</v>
          </cell>
          <cell r="K1260">
            <v>0.56000000005587935</v>
          </cell>
          <cell r="L1260">
            <v>31.994901156327877</v>
          </cell>
          <cell r="M1260" t="str">
            <v>CP-5 401 221</v>
          </cell>
          <cell r="N1260">
            <v>131.79407755131007</v>
          </cell>
          <cell r="O1260">
            <v>163.78897870763794</v>
          </cell>
          <cell r="P1260">
            <v>31.99490115632787</v>
          </cell>
          <cell r="Q1260">
            <v>0</v>
          </cell>
          <cell r="R1260">
            <v>15.96</v>
          </cell>
          <cell r="T1260">
            <v>14.4</v>
          </cell>
          <cell r="V1260">
            <v>16.05</v>
          </cell>
          <cell r="X1260">
            <v>300</v>
          </cell>
          <cell r="Y1260">
            <v>14.18</v>
          </cell>
          <cell r="Z1260">
            <v>14.4</v>
          </cell>
          <cell r="AA1260">
            <v>15.77</v>
          </cell>
          <cell r="AB1260">
            <v>16.05</v>
          </cell>
          <cell r="AD1260" t="str">
            <v>Single</v>
          </cell>
          <cell r="AI1260">
            <v>0</v>
          </cell>
          <cell r="AJ1260">
            <v>0</v>
          </cell>
        </row>
        <row r="1261">
          <cell r="AJ1261">
            <v>0</v>
          </cell>
        </row>
        <row r="1262">
          <cell r="E1262">
            <v>572</v>
          </cell>
          <cell r="F1262" t="str">
            <v>CB-3/5/6</v>
          </cell>
          <cell r="G1262">
            <v>518020.26</v>
          </cell>
          <cell r="H1262">
            <v>2389210.1800000002</v>
          </cell>
          <cell r="I1262" t="str">
            <v>Road-MJ03</v>
          </cell>
          <cell r="J1262">
            <v>24.669999999983702</v>
          </cell>
          <cell r="K1262">
            <v>3.5900000003166497</v>
          </cell>
          <cell r="L1262">
            <v>24.929841555883772</v>
          </cell>
          <cell r="M1262" t="str">
            <v>CP-5 401 221</v>
          </cell>
          <cell r="N1262">
            <v>163.78897870763794</v>
          </cell>
          <cell r="O1262">
            <v>188.71882026352171</v>
          </cell>
          <cell r="P1262">
            <v>24.929841555883769</v>
          </cell>
          <cell r="Q1262">
            <v>0</v>
          </cell>
          <cell r="R1262">
            <v>16.13</v>
          </cell>
          <cell r="T1262">
            <v>14.53</v>
          </cell>
          <cell r="V1262">
            <v>16.28</v>
          </cell>
          <cell r="X1262">
            <v>300</v>
          </cell>
          <cell r="Y1262">
            <v>14.4</v>
          </cell>
          <cell r="Z1262">
            <v>14.53</v>
          </cell>
          <cell r="AA1262">
            <v>16.05</v>
          </cell>
          <cell r="AB1262">
            <v>16.28</v>
          </cell>
          <cell r="AD1262" t="str">
            <v>Single</v>
          </cell>
          <cell r="AI1262">
            <v>0</v>
          </cell>
          <cell r="AJ1262">
            <v>0</v>
          </cell>
        </row>
        <row r="1263">
          <cell r="AJ1263">
            <v>0</v>
          </cell>
        </row>
        <row r="1264">
          <cell r="E1264">
            <v>573</v>
          </cell>
          <cell r="F1264" t="str">
            <v>CB-3/5/7</v>
          </cell>
          <cell r="G1264">
            <v>518048.57</v>
          </cell>
          <cell r="H1264">
            <v>2389220.11</v>
          </cell>
          <cell r="I1264" t="str">
            <v>Road-MJ03</v>
          </cell>
          <cell r="J1264">
            <v>28.309999999997672</v>
          </cell>
          <cell r="K1264">
            <v>9.9299999997019768</v>
          </cell>
          <cell r="L1264">
            <v>30.001016649339558</v>
          </cell>
          <cell r="M1264" t="str">
            <v>CP-5 401 221</v>
          </cell>
          <cell r="N1264">
            <v>188.71882026352171</v>
          </cell>
          <cell r="O1264">
            <v>218.71983691286127</v>
          </cell>
          <cell r="P1264">
            <v>30.001016649339562</v>
          </cell>
          <cell r="Q1264">
            <v>0</v>
          </cell>
          <cell r="R1264">
            <v>16.239999999999998</v>
          </cell>
          <cell r="T1264">
            <v>14.68</v>
          </cell>
          <cell r="V1264">
            <v>16.45</v>
          </cell>
          <cell r="X1264">
            <v>300</v>
          </cell>
          <cell r="Y1264">
            <v>14.53</v>
          </cell>
          <cell r="Z1264">
            <v>14.68</v>
          </cell>
          <cell r="AA1264">
            <v>16.28</v>
          </cell>
          <cell r="AB1264">
            <v>16.45</v>
          </cell>
          <cell r="AD1264" t="str">
            <v>Single</v>
          </cell>
          <cell r="AI1264">
            <v>0</v>
          </cell>
          <cell r="AJ1264" t="str">
            <v>L</v>
          </cell>
        </row>
        <row r="1265">
          <cell r="AJ1265">
            <v>0</v>
          </cell>
        </row>
        <row r="1266">
          <cell r="N1266">
            <v>218.71983691286127</v>
          </cell>
          <cell r="AJ1266">
            <v>0</v>
          </cell>
        </row>
        <row r="1267">
          <cell r="E1267">
            <v>574</v>
          </cell>
          <cell r="F1267" t="str">
            <v>CB-3/5/1</v>
          </cell>
          <cell r="G1267">
            <v>517877.95</v>
          </cell>
          <cell r="H1267">
            <v>2389186.91</v>
          </cell>
          <cell r="I1267" t="str">
            <v>Road-MJ03</v>
          </cell>
          <cell r="R1267">
            <v>15.18</v>
          </cell>
          <cell r="T1267">
            <v>13.419617709105484</v>
          </cell>
          <cell r="V1267">
            <v>15.15</v>
          </cell>
          <cell r="AI1267">
            <v>0</v>
          </cell>
          <cell r="AJ1267">
            <v>0</v>
          </cell>
        </row>
        <row r="1268">
          <cell r="AJ1268">
            <v>0</v>
          </cell>
        </row>
        <row r="1269">
          <cell r="E1269">
            <v>575</v>
          </cell>
          <cell r="F1269" t="str">
            <v>CB-3/5/1/1</v>
          </cell>
          <cell r="G1269">
            <v>517882.48</v>
          </cell>
          <cell r="H1269">
            <v>2389172.41</v>
          </cell>
          <cell r="I1269" t="str">
            <v>Road-MJ03</v>
          </cell>
          <cell r="J1269">
            <v>4.529999999969732</v>
          </cell>
          <cell r="K1269">
            <v>-14.5</v>
          </cell>
          <cell r="L1269">
            <v>15.191145447257286</v>
          </cell>
          <cell r="M1269" t="str">
            <v>CP-5 401 221</v>
          </cell>
          <cell r="N1269">
            <v>0</v>
          </cell>
          <cell r="O1269">
            <v>15.191145447257286</v>
          </cell>
          <cell r="P1269">
            <v>15.191145447257286</v>
          </cell>
          <cell r="Q1269">
            <v>0</v>
          </cell>
          <cell r="R1269">
            <v>15.18</v>
          </cell>
          <cell r="T1269">
            <v>13.45</v>
          </cell>
          <cell r="V1269">
            <v>15.18</v>
          </cell>
          <cell r="X1269">
            <v>300</v>
          </cell>
          <cell r="Y1269">
            <v>13.419617709105484</v>
          </cell>
          <cell r="Z1269">
            <v>13.45</v>
          </cell>
          <cell r="AA1269">
            <v>15.15</v>
          </cell>
          <cell r="AB1269">
            <v>15.18</v>
          </cell>
          <cell r="AD1269" t="str">
            <v>Double</v>
          </cell>
          <cell r="AI1269" t="str">
            <v>S</v>
          </cell>
          <cell r="AJ1269" t="str">
            <v>L</v>
          </cell>
        </row>
        <row r="1270">
          <cell r="AJ1270">
            <v>0</v>
          </cell>
        </row>
        <row r="1271">
          <cell r="N1271">
            <v>15.191145447257286</v>
          </cell>
          <cell r="AJ1271">
            <v>0</v>
          </cell>
        </row>
        <row r="1272">
          <cell r="E1272">
            <v>576</v>
          </cell>
          <cell r="F1272" t="str">
            <v>CB-3/5/2</v>
          </cell>
          <cell r="G1272">
            <v>517920.95</v>
          </cell>
          <cell r="H1272">
            <v>2389200.27</v>
          </cell>
          <cell r="I1272" t="str">
            <v>Road-MJ03</v>
          </cell>
          <cell r="R1272">
            <v>15.48</v>
          </cell>
          <cell r="T1272">
            <v>13.869595651626963</v>
          </cell>
          <cell r="V1272">
            <v>15.38</v>
          </cell>
          <cell r="AI1272">
            <v>0</v>
          </cell>
          <cell r="AJ1272">
            <v>0</v>
          </cell>
        </row>
        <row r="1273">
          <cell r="AJ1273">
            <v>0</v>
          </cell>
        </row>
        <row r="1274">
          <cell r="E1274">
            <v>577</v>
          </cell>
          <cell r="F1274" t="str">
            <v>CB-3/5/2/1</v>
          </cell>
          <cell r="G1274">
            <v>517925.01</v>
          </cell>
          <cell r="H1274">
            <v>2389185.62</v>
          </cell>
          <cell r="I1274" t="str">
            <v>Road-MJ03</v>
          </cell>
          <cell r="J1274">
            <v>4.0599999999976717</v>
          </cell>
          <cell r="K1274">
            <v>-14.649999999906868</v>
          </cell>
          <cell r="L1274">
            <v>15.202174186518596</v>
          </cell>
          <cell r="M1274" t="str">
            <v>CP-5 401 221</v>
          </cell>
          <cell r="N1274">
            <v>0</v>
          </cell>
          <cell r="O1274">
            <v>15.202174186518596</v>
          </cell>
          <cell r="P1274">
            <v>15.202174186518596</v>
          </cell>
          <cell r="Q1274">
            <v>0</v>
          </cell>
          <cell r="R1274">
            <v>15.48</v>
          </cell>
          <cell r="T1274">
            <v>13.9</v>
          </cell>
          <cell r="V1274">
            <v>15.48</v>
          </cell>
          <cell r="X1274">
            <v>300</v>
          </cell>
          <cell r="Y1274">
            <v>13.869595651626963</v>
          </cell>
          <cell r="Z1274">
            <v>13.9</v>
          </cell>
          <cell r="AA1274">
            <v>15.38</v>
          </cell>
          <cell r="AB1274">
            <v>15.48</v>
          </cell>
          <cell r="AD1274" t="str">
            <v>Single</v>
          </cell>
          <cell r="AI1274" t="str">
            <v>S</v>
          </cell>
          <cell r="AJ1274" t="str">
            <v>L</v>
          </cell>
        </row>
        <row r="1275">
          <cell r="AJ1275">
            <v>0</v>
          </cell>
        </row>
        <row r="1276">
          <cell r="N1276">
            <v>15.202174186518596</v>
          </cell>
          <cell r="AJ1276">
            <v>0</v>
          </cell>
        </row>
        <row r="1277">
          <cell r="E1277">
            <v>578</v>
          </cell>
          <cell r="F1277" t="str">
            <v>CB-3/5/3</v>
          </cell>
          <cell r="G1277">
            <v>517947.58</v>
          </cell>
          <cell r="H1277">
            <v>2389205.2400000002</v>
          </cell>
          <cell r="I1277" t="str">
            <v>Road-MJ03</v>
          </cell>
          <cell r="R1277">
            <v>15.65</v>
          </cell>
          <cell r="T1277">
            <v>14.109593619090022</v>
          </cell>
          <cell r="V1277">
            <v>15.63</v>
          </cell>
          <cell r="AI1277">
            <v>0</v>
          </cell>
          <cell r="AJ1277">
            <v>0</v>
          </cell>
        </row>
        <row r="1278">
          <cell r="AJ1278">
            <v>0</v>
          </cell>
        </row>
        <row r="1279">
          <cell r="E1279">
            <v>579</v>
          </cell>
          <cell r="F1279" t="str">
            <v>CB-3/5/3/1</v>
          </cell>
          <cell r="G1279">
            <v>517949.07</v>
          </cell>
          <cell r="H1279">
            <v>2389190.11</v>
          </cell>
          <cell r="I1279" t="str">
            <v>Road-MJ03</v>
          </cell>
          <cell r="J1279">
            <v>1.4899999999906868</v>
          </cell>
          <cell r="K1279">
            <v>-15.130000000353903</v>
          </cell>
          <cell r="L1279">
            <v>15.203190454989418</v>
          </cell>
          <cell r="M1279" t="str">
            <v>CP-5 401 221</v>
          </cell>
          <cell r="N1279">
            <v>0</v>
          </cell>
          <cell r="O1279">
            <v>15.203190454989418</v>
          </cell>
          <cell r="P1279">
            <v>15.203190454989418</v>
          </cell>
          <cell r="Q1279">
            <v>0</v>
          </cell>
          <cell r="R1279">
            <v>15.65</v>
          </cell>
          <cell r="T1279">
            <v>14.14</v>
          </cell>
          <cell r="V1279">
            <v>15.65</v>
          </cell>
          <cell r="X1279">
            <v>300</v>
          </cell>
          <cell r="Y1279">
            <v>14.109593619090022</v>
          </cell>
          <cell r="Z1279">
            <v>14.14</v>
          </cell>
          <cell r="AA1279">
            <v>15.63</v>
          </cell>
          <cell r="AB1279">
            <v>15.65</v>
          </cell>
          <cell r="AD1279" t="str">
            <v>Single</v>
          </cell>
          <cell r="AI1279" t="str">
            <v>S</v>
          </cell>
          <cell r="AJ1279" t="str">
            <v>L</v>
          </cell>
        </row>
        <row r="1280">
          <cell r="AJ1280">
            <v>0</v>
          </cell>
        </row>
        <row r="1281">
          <cell r="N1281">
            <v>15.203190454989418</v>
          </cell>
          <cell r="AJ1281">
            <v>0</v>
          </cell>
        </row>
        <row r="1282">
          <cell r="E1282">
            <v>580</v>
          </cell>
          <cell r="F1282" t="str">
            <v>CB-3/5/4</v>
          </cell>
          <cell r="G1282">
            <v>517963.6</v>
          </cell>
          <cell r="H1282">
            <v>2389206.0299999998</v>
          </cell>
          <cell r="I1282" t="str">
            <v>Road-MJ03</v>
          </cell>
          <cell r="R1282">
            <v>15.76</v>
          </cell>
          <cell r="T1282">
            <v>14.229597098823204</v>
          </cell>
          <cell r="V1282">
            <v>15.77</v>
          </cell>
          <cell r="AI1282">
            <v>0</v>
          </cell>
          <cell r="AJ1282">
            <v>0</v>
          </cell>
        </row>
        <row r="1283">
          <cell r="AJ1283">
            <v>0</v>
          </cell>
        </row>
        <row r="1284">
          <cell r="E1284">
            <v>581</v>
          </cell>
          <cell r="F1284" t="str">
            <v>CB-3/5/4/1</v>
          </cell>
          <cell r="G1284">
            <v>517963.81</v>
          </cell>
          <cell r="H1284">
            <v>2389190.83</v>
          </cell>
          <cell r="I1284" t="str">
            <v>Road-MJ03</v>
          </cell>
          <cell r="J1284">
            <v>0.21000000002095476</v>
          </cell>
          <cell r="K1284">
            <v>-15.199999999720603</v>
          </cell>
          <cell r="L1284">
            <v>15.201450588398304</v>
          </cell>
          <cell r="M1284" t="str">
            <v>CP-5 401 221</v>
          </cell>
          <cell r="N1284">
            <v>0</v>
          </cell>
          <cell r="O1284">
            <v>15.201450588398304</v>
          </cell>
          <cell r="P1284">
            <v>15.201450588398304</v>
          </cell>
          <cell r="Q1284">
            <v>0</v>
          </cell>
          <cell r="R1284">
            <v>15.76</v>
          </cell>
          <cell r="T1284">
            <v>14.26</v>
          </cell>
          <cell r="V1284">
            <v>15.76</v>
          </cell>
          <cell r="X1284">
            <v>300</v>
          </cell>
          <cell r="Y1284">
            <v>14.229597098823204</v>
          </cell>
          <cell r="Z1284">
            <v>14.26</v>
          </cell>
          <cell r="AA1284">
            <v>15.77</v>
          </cell>
          <cell r="AB1284">
            <v>15.76</v>
          </cell>
          <cell r="AD1284" t="str">
            <v>Single</v>
          </cell>
          <cell r="AI1284" t="str">
            <v>S</v>
          </cell>
          <cell r="AJ1284" t="str">
            <v>L</v>
          </cell>
        </row>
        <row r="1285">
          <cell r="AJ1285">
            <v>0</v>
          </cell>
        </row>
        <row r="1286">
          <cell r="N1286">
            <v>15.201450588398304</v>
          </cell>
          <cell r="AJ1286">
            <v>0</v>
          </cell>
        </row>
        <row r="1287">
          <cell r="E1287">
            <v>582</v>
          </cell>
          <cell r="F1287" t="str">
            <v>CB-3/5/5</v>
          </cell>
          <cell r="G1287">
            <v>517995.59</v>
          </cell>
          <cell r="H1287">
            <v>2389206.59</v>
          </cell>
          <cell r="I1287" t="str">
            <v>Road-MJ03</v>
          </cell>
          <cell r="R1287">
            <v>15.96</v>
          </cell>
          <cell r="T1287">
            <v>14.449613522744636</v>
          </cell>
          <cell r="V1287">
            <v>16.05</v>
          </cell>
          <cell r="AI1287">
            <v>0</v>
          </cell>
          <cell r="AJ1287">
            <v>0</v>
          </cell>
        </row>
        <row r="1288">
          <cell r="AJ1288">
            <v>0</v>
          </cell>
        </row>
        <row r="1289">
          <cell r="E1289">
            <v>583</v>
          </cell>
          <cell r="F1289" t="str">
            <v>CB-3/5/5/1</v>
          </cell>
          <cell r="G1289">
            <v>517996.43</v>
          </cell>
          <cell r="H1289">
            <v>2389191.42</v>
          </cell>
          <cell r="I1289" t="str">
            <v>Road-MJ03</v>
          </cell>
          <cell r="J1289">
            <v>0.83999999996740371</v>
          </cell>
          <cell r="K1289">
            <v>-15.169999999925494</v>
          </cell>
          <cell r="L1289">
            <v>15.193238627681879</v>
          </cell>
          <cell r="M1289" t="str">
            <v>CP-5 401 221</v>
          </cell>
          <cell r="N1289">
            <v>0</v>
          </cell>
          <cell r="O1289">
            <v>15.193238627681879</v>
          </cell>
          <cell r="P1289">
            <v>15.193238627681879</v>
          </cell>
          <cell r="Q1289">
            <v>0</v>
          </cell>
          <cell r="R1289">
            <v>15.96</v>
          </cell>
          <cell r="T1289">
            <v>14.48</v>
          </cell>
          <cell r="V1289">
            <v>15.96</v>
          </cell>
          <cell r="X1289">
            <v>300</v>
          </cell>
          <cell r="Y1289">
            <v>14.449613522744636</v>
          </cell>
          <cell r="Z1289">
            <v>14.48</v>
          </cell>
          <cell r="AA1289">
            <v>16.05</v>
          </cell>
          <cell r="AB1289">
            <v>15.96</v>
          </cell>
          <cell r="AD1289" t="str">
            <v>Single</v>
          </cell>
          <cell r="AI1289" t="str">
            <v>S</v>
          </cell>
          <cell r="AJ1289" t="str">
            <v>L</v>
          </cell>
        </row>
        <row r="1290">
          <cell r="AJ1290">
            <v>0</v>
          </cell>
        </row>
        <row r="1291">
          <cell r="N1291">
            <v>15.193238627681879</v>
          </cell>
          <cell r="AJ1291">
            <v>0</v>
          </cell>
        </row>
        <row r="1292">
          <cell r="E1292">
            <v>584</v>
          </cell>
          <cell r="F1292" t="str">
            <v>CB-3/5/6</v>
          </cell>
          <cell r="G1292">
            <v>518020.26</v>
          </cell>
          <cell r="H1292">
            <v>2389210.1800000002</v>
          </cell>
          <cell r="I1292" t="str">
            <v>Road-MJ03</v>
          </cell>
          <cell r="R1292">
            <v>16.13</v>
          </cell>
          <cell r="T1292">
            <v>14.579583557077903</v>
          </cell>
          <cell r="V1292">
            <v>16.28</v>
          </cell>
          <cell r="AI1292">
            <v>0</v>
          </cell>
          <cell r="AJ1292">
            <v>0</v>
          </cell>
        </row>
        <row r="1293">
          <cell r="AJ1293">
            <v>0</v>
          </cell>
        </row>
        <row r="1294">
          <cell r="E1294">
            <v>585</v>
          </cell>
          <cell r="F1294" t="str">
            <v>CB-3/5/6/1</v>
          </cell>
          <cell r="G1294">
            <v>518023.76</v>
          </cell>
          <cell r="H1294">
            <v>2389195.38</v>
          </cell>
          <cell r="I1294" t="str">
            <v>Road-MJ03</v>
          </cell>
          <cell r="J1294">
            <v>3.5</v>
          </cell>
          <cell r="K1294">
            <v>-14.800000000279397</v>
          </cell>
          <cell r="L1294">
            <v>15.208221461047644</v>
          </cell>
          <cell r="M1294" t="str">
            <v>CP-5 401 221</v>
          </cell>
          <cell r="N1294">
            <v>0</v>
          </cell>
          <cell r="O1294">
            <v>15.208221461047644</v>
          </cell>
          <cell r="P1294">
            <v>15.208221461047644</v>
          </cell>
          <cell r="Q1294">
            <v>0</v>
          </cell>
          <cell r="R1294">
            <v>16.13</v>
          </cell>
          <cell r="T1294">
            <v>14.61</v>
          </cell>
          <cell r="V1294">
            <v>16.13</v>
          </cell>
          <cell r="X1294">
            <v>300</v>
          </cell>
          <cell r="Y1294">
            <v>14.579583557077903</v>
          </cell>
          <cell r="Z1294">
            <v>14.61</v>
          </cell>
          <cell r="AA1294">
            <v>16.28</v>
          </cell>
          <cell r="AB1294">
            <v>16.13</v>
          </cell>
          <cell r="AD1294" t="str">
            <v>Single</v>
          </cell>
          <cell r="AI1294" t="str">
            <v>S</v>
          </cell>
          <cell r="AJ1294" t="str">
            <v>L</v>
          </cell>
        </row>
        <row r="1295">
          <cell r="AJ1295">
            <v>0</v>
          </cell>
        </row>
        <row r="1296">
          <cell r="N1296">
            <v>15.208221461047644</v>
          </cell>
          <cell r="AJ1296">
            <v>0</v>
          </cell>
        </row>
        <row r="1297">
          <cell r="E1297">
            <v>586</v>
          </cell>
          <cell r="F1297" t="str">
            <v>CB-3/5/7</v>
          </cell>
          <cell r="G1297">
            <v>518048.57</v>
          </cell>
          <cell r="H1297">
            <v>2389220.11</v>
          </cell>
          <cell r="I1297" t="str">
            <v>Road-MJ03</v>
          </cell>
          <cell r="R1297">
            <v>16.239999999999998</v>
          </cell>
          <cell r="T1297">
            <v>14.729583031052151</v>
          </cell>
          <cell r="V1297">
            <v>16.45</v>
          </cell>
          <cell r="AI1297">
            <v>0</v>
          </cell>
          <cell r="AJ1297">
            <v>0</v>
          </cell>
        </row>
        <row r="1298">
          <cell r="AJ1298">
            <v>0</v>
          </cell>
        </row>
        <row r="1299">
          <cell r="E1299">
            <v>587</v>
          </cell>
          <cell r="F1299" t="str">
            <v>CB-3/5/7/1</v>
          </cell>
          <cell r="G1299">
            <v>518055.09</v>
          </cell>
          <cell r="H1299">
            <v>2389206.37</v>
          </cell>
          <cell r="I1299" t="str">
            <v>Road-MJ03</v>
          </cell>
          <cell r="J1299">
            <v>6.5200000000186265</v>
          </cell>
          <cell r="K1299">
            <v>-13.739999999757856</v>
          </cell>
          <cell r="L1299">
            <v>15.208484473924047</v>
          </cell>
          <cell r="M1299" t="str">
            <v>CP-5 401 221</v>
          </cell>
          <cell r="N1299">
            <v>0</v>
          </cell>
          <cell r="O1299">
            <v>15.208484473924047</v>
          </cell>
          <cell r="P1299">
            <v>15.208484473924047</v>
          </cell>
          <cell r="Q1299">
            <v>0</v>
          </cell>
          <cell r="R1299">
            <v>16.239999999999998</v>
          </cell>
          <cell r="T1299">
            <v>14.76</v>
          </cell>
          <cell r="V1299">
            <v>16.45</v>
          </cell>
          <cell r="X1299">
            <v>300</v>
          </cell>
          <cell r="Y1299">
            <v>14.729583031052151</v>
          </cell>
          <cell r="Z1299">
            <v>14.76</v>
          </cell>
          <cell r="AA1299">
            <v>16.45</v>
          </cell>
          <cell r="AB1299">
            <v>16.45</v>
          </cell>
          <cell r="AD1299" t="str">
            <v>Single</v>
          </cell>
          <cell r="AI1299" t="str">
            <v>S</v>
          </cell>
          <cell r="AJ1299" t="str">
            <v>L</v>
          </cell>
        </row>
        <row r="1300">
          <cell r="AJ1300">
            <v>0</v>
          </cell>
        </row>
        <row r="1301">
          <cell r="N1301">
            <v>15.208484473924047</v>
          </cell>
          <cell r="AJ1301">
            <v>0</v>
          </cell>
        </row>
        <row r="1302">
          <cell r="E1302">
            <v>588</v>
          </cell>
          <cell r="F1302" t="str">
            <v>MH-E34/4-EX</v>
          </cell>
          <cell r="G1302">
            <v>517894.592</v>
          </cell>
          <cell r="H1302">
            <v>2389027.656</v>
          </cell>
          <cell r="I1302" t="str">
            <v>King Fahad Road</v>
          </cell>
          <cell r="M1302" t="str">
            <v>CP-5 401 222</v>
          </cell>
          <cell r="R1302">
            <v>14.9</v>
          </cell>
          <cell r="T1302">
            <v>13.16</v>
          </cell>
          <cell r="V1302">
            <v>14.9</v>
          </cell>
          <cell r="X1302">
            <v>700</v>
          </cell>
          <cell r="Y1302">
            <v>0</v>
          </cell>
          <cell r="Z1302">
            <v>13.16</v>
          </cell>
          <cell r="AA1302">
            <v>0</v>
          </cell>
          <cell r="AB1302">
            <v>14.9</v>
          </cell>
          <cell r="AI1302">
            <v>0</v>
          </cell>
          <cell r="AJ1302">
            <v>0</v>
          </cell>
        </row>
        <row r="1303">
          <cell r="AJ1303">
            <v>0</v>
          </cell>
        </row>
        <row r="1304">
          <cell r="E1304">
            <v>589</v>
          </cell>
          <cell r="F1304" t="str">
            <v>CB-E34/4/1</v>
          </cell>
          <cell r="G1304">
            <v>517916.1</v>
          </cell>
          <cell r="H1304">
            <v>2389038.35</v>
          </cell>
          <cell r="I1304" t="str">
            <v>Road-MN04</v>
          </cell>
          <cell r="J1304">
            <v>21.507999999972526</v>
          </cell>
          <cell r="K1304">
            <v>10.69400000013411</v>
          </cell>
          <cell r="L1304">
            <v>24.019902164698475</v>
          </cell>
          <cell r="M1304" t="str">
            <v>CP-5 401 222</v>
          </cell>
          <cell r="N1304">
            <v>0</v>
          </cell>
          <cell r="O1304">
            <v>24.019902164698475</v>
          </cell>
          <cell r="P1304">
            <v>24.019902164698475</v>
          </cell>
          <cell r="Q1304">
            <v>0</v>
          </cell>
          <cell r="R1304">
            <v>14.98</v>
          </cell>
          <cell r="T1304">
            <v>13.33</v>
          </cell>
          <cell r="V1304">
            <v>14.99</v>
          </cell>
          <cell r="X1304">
            <v>400</v>
          </cell>
          <cell r="Y1304">
            <v>13.16</v>
          </cell>
          <cell r="Z1304">
            <v>13.33</v>
          </cell>
          <cell r="AA1304">
            <v>14.9</v>
          </cell>
          <cell r="AB1304">
            <v>14.99</v>
          </cell>
          <cell r="AD1304" t="str">
            <v>Double</v>
          </cell>
          <cell r="AI1304" t="str">
            <v>S</v>
          </cell>
          <cell r="AJ1304">
            <v>0</v>
          </cell>
        </row>
        <row r="1305">
          <cell r="AJ1305">
            <v>0</v>
          </cell>
        </row>
        <row r="1306">
          <cell r="E1306">
            <v>590</v>
          </cell>
          <cell r="F1306" t="str">
            <v>CB-E34/4/1A</v>
          </cell>
          <cell r="G1306">
            <v>517938.93</v>
          </cell>
          <cell r="H1306">
            <v>2389045.7799999998</v>
          </cell>
          <cell r="I1306" t="str">
            <v>Road-MN04</v>
          </cell>
          <cell r="J1306">
            <v>22.830000000016298</v>
          </cell>
          <cell r="K1306">
            <v>7.4299999997019768</v>
          </cell>
          <cell r="L1306">
            <v>24.008619285504853</v>
          </cell>
          <cell r="M1306" t="str">
            <v>CP-5 401 222</v>
          </cell>
          <cell r="N1306">
            <v>24.019902164698475</v>
          </cell>
          <cell r="O1306">
            <v>48.028521450203328</v>
          </cell>
          <cell r="P1306">
            <v>24.008619285504853</v>
          </cell>
          <cell r="Q1306">
            <v>0</v>
          </cell>
          <cell r="R1306">
            <v>15.17</v>
          </cell>
          <cell r="T1306">
            <v>13.4</v>
          </cell>
          <cell r="V1306">
            <v>15.35</v>
          </cell>
          <cell r="X1306">
            <v>400</v>
          </cell>
          <cell r="Y1306">
            <v>13.33</v>
          </cell>
          <cell r="Z1306">
            <v>13.4</v>
          </cell>
          <cell r="AA1306">
            <v>14.99</v>
          </cell>
          <cell r="AB1306">
            <v>15.35</v>
          </cell>
          <cell r="AD1306" t="str">
            <v>Single</v>
          </cell>
          <cell r="AI1306">
            <v>0</v>
          </cell>
          <cell r="AJ1306">
            <v>0</v>
          </cell>
        </row>
        <row r="1307">
          <cell r="AJ1307">
            <v>0</v>
          </cell>
        </row>
        <row r="1308">
          <cell r="E1308">
            <v>591</v>
          </cell>
          <cell r="F1308" t="str">
            <v>CB-E34/4/2</v>
          </cell>
          <cell r="G1308">
            <v>517972.25</v>
          </cell>
          <cell r="H1308">
            <v>2389056.4900000002</v>
          </cell>
          <cell r="I1308" t="str">
            <v>Road-MN04</v>
          </cell>
          <cell r="J1308">
            <v>33.320000000006985</v>
          </cell>
          <cell r="K1308">
            <v>10.710000000428408</v>
          </cell>
          <cell r="L1308">
            <v>34.998949984387274</v>
          </cell>
          <cell r="M1308" t="str">
            <v>CP-5 401 222</v>
          </cell>
          <cell r="N1308">
            <v>48.028521450203328</v>
          </cell>
          <cell r="O1308">
            <v>83.027471434590609</v>
          </cell>
          <cell r="P1308">
            <v>34.998949984387281</v>
          </cell>
          <cell r="Q1308">
            <v>0</v>
          </cell>
          <cell r="R1308">
            <v>15.44</v>
          </cell>
          <cell r="T1308">
            <v>13.75</v>
          </cell>
          <cell r="V1308">
            <v>15.68</v>
          </cell>
          <cell r="X1308">
            <v>400</v>
          </cell>
          <cell r="Y1308">
            <v>13.4</v>
          </cell>
          <cell r="Z1308">
            <v>13.75</v>
          </cell>
          <cell r="AA1308">
            <v>15.35</v>
          </cell>
          <cell r="AB1308">
            <v>15.68</v>
          </cell>
          <cell r="AD1308" t="str">
            <v>Single</v>
          </cell>
          <cell r="AI1308">
            <v>0</v>
          </cell>
          <cell r="AJ1308">
            <v>0</v>
          </cell>
        </row>
        <row r="1309">
          <cell r="AJ1309">
            <v>0</v>
          </cell>
        </row>
        <row r="1310">
          <cell r="E1310">
            <v>592</v>
          </cell>
          <cell r="F1310" t="str">
            <v>CB-E34/4/3</v>
          </cell>
          <cell r="G1310">
            <v>518019.83</v>
          </cell>
          <cell r="H1310">
            <v>2389071.85</v>
          </cell>
          <cell r="I1310" t="str">
            <v>Road-MN04</v>
          </cell>
          <cell r="J1310">
            <v>47.580000000016298</v>
          </cell>
          <cell r="K1310">
            <v>15.359999999869615</v>
          </cell>
          <cell r="L1310">
            <v>49.997859954177493</v>
          </cell>
          <cell r="M1310" t="str">
            <v>CP-5 401 222</v>
          </cell>
          <cell r="N1310">
            <v>83.027471434590609</v>
          </cell>
          <cell r="O1310">
            <v>133.02533138876811</v>
          </cell>
          <cell r="P1310">
            <v>49.9978599541775</v>
          </cell>
          <cell r="Q1310">
            <v>0</v>
          </cell>
          <cell r="R1310">
            <v>15.82</v>
          </cell>
          <cell r="T1310">
            <v>14.1</v>
          </cell>
          <cell r="V1310">
            <v>15.82</v>
          </cell>
          <cell r="X1310">
            <v>400</v>
          </cell>
          <cell r="Y1310">
            <v>13.75</v>
          </cell>
          <cell r="Z1310">
            <v>14.1</v>
          </cell>
          <cell r="AA1310">
            <v>15.68</v>
          </cell>
          <cell r="AB1310">
            <v>15.82</v>
          </cell>
          <cell r="AD1310" t="str">
            <v>Single</v>
          </cell>
          <cell r="AI1310">
            <v>0</v>
          </cell>
          <cell r="AJ1310">
            <v>0</v>
          </cell>
        </row>
        <row r="1311">
          <cell r="AJ1311">
            <v>0</v>
          </cell>
        </row>
        <row r="1312">
          <cell r="E1312">
            <v>593</v>
          </cell>
          <cell r="F1312" t="str">
            <v>CB-E34/4/4</v>
          </cell>
          <cell r="G1312">
            <v>518045.53</v>
          </cell>
          <cell r="H1312">
            <v>2389080.15</v>
          </cell>
          <cell r="I1312" t="str">
            <v>Road-MN04</v>
          </cell>
          <cell r="J1312">
            <v>25.700000000011642</v>
          </cell>
          <cell r="K1312">
            <v>8.2999999998137355</v>
          </cell>
          <cell r="L1312">
            <v>27.007036120194797</v>
          </cell>
          <cell r="M1312" t="str">
            <v>CP-5 401 222</v>
          </cell>
          <cell r="N1312">
            <v>133.02533138876811</v>
          </cell>
          <cell r="O1312">
            <v>160.03236750896292</v>
          </cell>
          <cell r="P1312">
            <v>27.007036120194812</v>
          </cell>
          <cell r="Q1312">
            <v>0</v>
          </cell>
          <cell r="R1312">
            <v>16.03</v>
          </cell>
          <cell r="T1312">
            <v>14.34</v>
          </cell>
          <cell r="V1312">
            <v>15.99</v>
          </cell>
          <cell r="X1312">
            <v>400</v>
          </cell>
          <cell r="Y1312">
            <v>14.1</v>
          </cell>
          <cell r="Z1312">
            <v>14.24</v>
          </cell>
          <cell r="AA1312">
            <v>15.82</v>
          </cell>
          <cell r="AB1312">
            <v>15.99</v>
          </cell>
          <cell r="AD1312" t="str">
            <v>Single</v>
          </cell>
          <cell r="AI1312">
            <v>0</v>
          </cell>
          <cell r="AJ1312">
            <v>0</v>
          </cell>
        </row>
        <row r="1313">
          <cell r="AJ1313">
            <v>0</v>
          </cell>
        </row>
        <row r="1314">
          <cell r="E1314">
            <v>594</v>
          </cell>
          <cell r="F1314" t="str">
            <v>CB-E34/4/5</v>
          </cell>
          <cell r="G1314">
            <v>518064.55</v>
          </cell>
          <cell r="H1314">
            <v>2389086.29</v>
          </cell>
          <cell r="I1314" t="str">
            <v>Road-MN04</v>
          </cell>
          <cell r="J1314">
            <v>19.019999999960419</v>
          </cell>
          <cell r="K1314">
            <v>6.1400000001303852</v>
          </cell>
          <cell r="L1314">
            <v>19.986495440674322</v>
          </cell>
          <cell r="M1314" t="str">
            <v>CP-5 401 222</v>
          </cell>
          <cell r="N1314">
            <v>160.03236750896292</v>
          </cell>
          <cell r="O1314">
            <v>180.01886294963725</v>
          </cell>
          <cell r="P1314">
            <v>19.986495440674332</v>
          </cell>
          <cell r="Q1314">
            <v>0</v>
          </cell>
          <cell r="R1314">
            <v>16.190000000000001</v>
          </cell>
          <cell r="T1314">
            <v>14.43</v>
          </cell>
          <cell r="V1314">
            <v>16.37</v>
          </cell>
          <cell r="X1314">
            <v>400</v>
          </cell>
          <cell r="Y1314">
            <v>14.34</v>
          </cell>
          <cell r="Z1314">
            <v>14.43</v>
          </cell>
          <cell r="AA1314">
            <v>15.99</v>
          </cell>
          <cell r="AB1314">
            <v>16.37</v>
          </cell>
          <cell r="AD1314" t="str">
            <v>Single</v>
          </cell>
          <cell r="AI1314">
            <v>0</v>
          </cell>
          <cell r="AJ1314">
            <v>0</v>
          </cell>
        </row>
        <row r="1315">
          <cell r="AJ1315">
            <v>0</v>
          </cell>
        </row>
        <row r="1316">
          <cell r="E1316">
            <v>595</v>
          </cell>
          <cell r="F1316" t="str">
            <v>CB-E34/4/6</v>
          </cell>
          <cell r="G1316">
            <v>518102.61</v>
          </cell>
          <cell r="H1316">
            <v>2389098.58</v>
          </cell>
          <cell r="I1316" t="str">
            <v>Road-MN04</v>
          </cell>
          <cell r="J1316">
            <v>38.059999999997672</v>
          </cell>
          <cell r="K1316">
            <v>12.290000000037253</v>
          </cell>
          <cell r="L1316">
            <v>39.995095949387824</v>
          </cell>
          <cell r="M1316" t="str">
            <v>CP-5 401 222</v>
          </cell>
          <cell r="N1316">
            <v>180.01886294963725</v>
          </cell>
          <cell r="O1316">
            <v>220.01395889902508</v>
          </cell>
          <cell r="P1316">
            <v>39.995095949387832</v>
          </cell>
          <cell r="Q1316">
            <v>0</v>
          </cell>
          <cell r="R1316">
            <v>16.48</v>
          </cell>
          <cell r="T1316">
            <v>14.55</v>
          </cell>
          <cell r="V1316">
            <v>16.75</v>
          </cell>
          <cell r="X1316">
            <v>300</v>
          </cell>
          <cell r="Y1316">
            <v>14.43</v>
          </cell>
          <cell r="Z1316">
            <v>14.55</v>
          </cell>
          <cell r="AA1316">
            <v>16.37</v>
          </cell>
          <cell r="AB1316">
            <v>16.75</v>
          </cell>
          <cell r="AD1316" t="str">
            <v>Single</v>
          </cell>
          <cell r="AI1316">
            <v>0</v>
          </cell>
          <cell r="AJ1316">
            <v>0</v>
          </cell>
        </row>
        <row r="1317">
          <cell r="AJ1317">
            <v>0</v>
          </cell>
        </row>
        <row r="1318">
          <cell r="E1318">
            <v>596</v>
          </cell>
          <cell r="F1318" t="str">
            <v>CB-E34/4/7</v>
          </cell>
          <cell r="G1318">
            <v>518136</v>
          </cell>
          <cell r="H1318">
            <v>2389109.1</v>
          </cell>
          <cell r="I1318" t="str">
            <v>Road-MN04</v>
          </cell>
          <cell r="J1318">
            <v>33.39000000001397</v>
          </cell>
          <cell r="K1318">
            <v>10.520000000018626</v>
          </cell>
          <cell r="L1318">
            <v>35.008034792049166</v>
          </cell>
          <cell r="M1318" t="str">
            <v>CP-5 401 222</v>
          </cell>
          <cell r="N1318">
            <v>220.01395889902508</v>
          </cell>
          <cell r="O1318">
            <v>255.02199369107424</v>
          </cell>
          <cell r="P1318">
            <v>35.008034792049159</v>
          </cell>
          <cell r="Q1318">
            <v>0</v>
          </cell>
          <cell r="R1318">
            <v>16.48</v>
          </cell>
          <cell r="T1318">
            <v>14.64</v>
          </cell>
          <cell r="V1318">
            <v>16.66</v>
          </cell>
          <cell r="X1318">
            <v>300</v>
          </cell>
          <cell r="Y1318">
            <v>14.55</v>
          </cell>
          <cell r="Z1318">
            <v>14.64</v>
          </cell>
          <cell r="AA1318">
            <v>16.75</v>
          </cell>
          <cell r="AB1318">
            <v>16.66</v>
          </cell>
          <cell r="AD1318" t="str">
            <v>Single</v>
          </cell>
          <cell r="AI1318">
            <v>0</v>
          </cell>
          <cell r="AJ1318">
            <v>0</v>
          </cell>
        </row>
        <row r="1319">
          <cell r="AJ1319">
            <v>0</v>
          </cell>
        </row>
        <row r="1320">
          <cell r="E1320">
            <v>597</v>
          </cell>
          <cell r="F1320" t="str">
            <v>CB-E34/4/8</v>
          </cell>
          <cell r="G1320">
            <v>518181.91</v>
          </cell>
          <cell r="H1320">
            <v>2389123.1</v>
          </cell>
          <cell r="I1320" t="str">
            <v>Road-MN04</v>
          </cell>
          <cell r="J1320">
            <v>45.909999999974389</v>
          </cell>
          <cell r="K1320">
            <v>14</v>
          </cell>
          <cell r="L1320">
            <v>47.997167624742694</v>
          </cell>
          <cell r="M1320" t="str">
            <v>CP-5 401 222</v>
          </cell>
          <cell r="N1320">
            <v>255.02199369107424</v>
          </cell>
          <cell r="O1320">
            <v>303.01916131581692</v>
          </cell>
          <cell r="P1320">
            <v>47.997167624742673</v>
          </cell>
          <cell r="Q1320">
            <v>0</v>
          </cell>
          <cell r="R1320">
            <v>16.37</v>
          </cell>
          <cell r="T1320">
            <v>14.75</v>
          </cell>
          <cell r="V1320">
            <v>16.47</v>
          </cell>
          <cell r="X1320">
            <v>300</v>
          </cell>
          <cell r="Y1320">
            <v>14.64</v>
          </cell>
          <cell r="Z1320">
            <v>14.75</v>
          </cell>
          <cell r="AA1320">
            <v>16.66</v>
          </cell>
          <cell r="AB1320">
            <v>16.47</v>
          </cell>
          <cell r="AD1320" t="str">
            <v>Single</v>
          </cell>
          <cell r="AI1320">
            <v>0</v>
          </cell>
          <cell r="AJ1320" t="str">
            <v>L</v>
          </cell>
        </row>
        <row r="1321">
          <cell r="AJ1321">
            <v>0</v>
          </cell>
        </row>
        <row r="1322">
          <cell r="N1322">
            <v>303.01916131581692</v>
          </cell>
          <cell r="AJ1322">
            <v>0</v>
          </cell>
        </row>
        <row r="1323">
          <cell r="E1323">
            <v>598</v>
          </cell>
          <cell r="F1323" t="str">
            <v>MH-E34/2-EX</v>
          </cell>
          <cell r="G1323">
            <v>517994.60700000002</v>
          </cell>
          <cell r="H1323">
            <v>2388867.0699999998</v>
          </cell>
          <cell r="I1323" t="str">
            <v>King Fahad Road</v>
          </cell>
          <cell r="M1323" t="str">
            <v>CP-5 401 223</v>
          </cell>
          <cell r="R1323">
            <v>14.7</v>
          </cell>
          <cell r="T1323">
            <v>12.46</v>
          </cell>
          <cell r="V1323">
            <v>14.7</v>
          </cell>
          <cell r="X1323">
            <v>700</v>
          </cell>
          <cell r="Y1323">
            <v>0</v>
          </cell>
          <cell r="Z1323">
            <v>12.46</v>
          </cell>
          <cell r="AA1323">
            <v>0</v>
          </cell>
          <cell r="AB1323">
            <v>14.7</v>
          </cell>
          <cell r="AI1323">
            <v>0</v>
          </cell>
          <cell r="AJ1323">
            <v>0</v>
          </cell>
        </row>
        <row r="1324">
          <cell r="AJ1324">
            <v>0</v>
          </cell>
        </row>
        <row r="1325">
          <cell r="E1325">
            <v>599</v>
          </cell>
          <cell r="F1325" t="str">
            <v>CB-E34/2/1</v>
          </cell>
          <cell r="G1325">
            <v>517963.6</v>
          </cell>
          <cell r="H1325">
            <v>2388873.33</v>
          </cell>
          <cell r="I1325" t="str">
            <v>Road-MN05</v>
          </cell>
          <cell r="J1325">
            <v>-31.007000000041444</v>
          </cell>
          <cell r="K1325">
            <v>6.2600000002421439</v>
          </cell>
          <cell r="L1325">
            <v>31.632604208404999</v>
          </cell>
          <cell r="M1325" t="str">
            <v>CP-5 401 223</v>
          </cell>
          <cell r="N1325">
            <v>0</v>
          </cell>
          <cell r="O1325">
            <v>31.632604208404999</v>
          </cell>
          <cell r="P1325">
            <v>31.632604208404999</v>
          </cell>
          <cell r="Q1325">
            <v>0</v>
          </cell>
          <cell r="R1325">
            <v>14.72</v>
          </cell>
          <cell r="T1325">
            <v>12.57</v>
          </cell>
          <cell r="V1325">
            <v>14.68</v>
          </cell>
          <cell r="X1325">
            <v>700</v>
          </cell>
          <cell r="Y1325">
            <v>12.46</v>
          </cell>
          <cell r="Z1325">
            <v>12.57</v>
          </cell>
          <cell r="AA1325">
            <v>14.7</v>
          </cell>
          <cell r="AB1325">
            <v>14.68</v>
          </cell>
          <cell r="AD1325" t="str">
            <v>Double</v>
          </cell>
          <cell r="AI1325" t="str">
            <v>S</v>
          </cell>
          <cell r="AJ1325">
            <v>0</v>
          </cell>
        </row>
        <row r="1326">
          <cell r="AJ1326">
            <v>0</v>
          </cell>
        </row>
        <row r="1327">
          <cell r="E1327">
            <v>600</v>
          </cell>
          <cell r="F1327" t="str">
            <v>CB-E34/2/2</v>
          </cell>
          <cell r="G1327">
            <v>518003.41</v>
          </cell>
          <cell r="H1327">
            <v>2388886.73</v>
          </cell>
          <cell r="I1327" t="str">
            <v>Road-MN05</v>
          </cell>
          <cell r="J1327">
            <v>39.809999999997672</v>
          </cell>
          <cell r="K1327">
            <v>13.399999999906868</v>
          </cell>
          <cell r="L1327">
            <v>42.004715211477375</v>
          </cell>
          <cell r="M1327" t="str">
            <v>CP-5 401 223</v>
          </cell>
          <cell r="N1327">
            <v>31.632604208404999</v>
          </cell>
          <cell r="O1327">
            <v>73.637319419882374</v>
          </cell>
          <cell r="P1327">
            <v>42.004715211477375</v>
          </cell>
          <cell r="Q1327">
            <v>0</v>
          </cell>
          <cell r="R1327">
            <v>15.43</v>
          </cell>
          <cell r="T1327">
            <v>12.78</v>
          </cell>
          <cell r="V1327">
            <v>15.52</v>
          </cell>
          <cell r="X1327">
            <v>600</v>
          </cell>
          <cell r="Y1327">
            <v>12.57</v>
          </cell>
          <cell r="Z1327">
            <v>12.78</v>
          </cell>
          <cell r="AA1327">
            <v>14.68</v>
          </cell>
          <cell r="AB1327">
            <v>15.52</v>
          </cell>
          <cell r="AD1327" t="str">
            <v>Single</v>
          </cell>
          <cell r="AI1327">
            <v>0</v>
          </cell>
          <cell r="AJ1327">
            <v>0</v>
          </cell>
        </row>
        <row r="1328">
          <cell r="AJ1328">
            <v>0</v>
          </cell>
        </row>
        <row r="1329">
          <cell r="E1329">
            <v>601</v>
          </cell>
          <cell r="F1329" t="str">
            <v>CB-E34/2/3</v>
          </cell>
          <cell r="G1329">
            <v>518039.42</v>
          </cell>
          <cell r="H1329">
            <v>2388898.86</v>
          </cell>
          <cell r="I1329" t="str">
            <v>Road-MN05</v>
          </cell>
          <cell r="J1329">
            <v>36.010000000009313</v>
          </cell>
          <cell r="K1329">
            <v>12.129999999888241</v>
          </cell>
          <cell r="L1329">
            <v>37.998118374440061</v>
          </cell>
          <cell r="M1329" t="str">
            <v>CP-5 401 223</v>
          </cell>
          <cell r="N1329">
            <v>73.637319419882374</v>
          </cell>
          <cell r="O1329">
            <v>111.63543779432243</v>
          </cell>
          <cell r="P1329">
            <v>37.998118374440054</v>
          </cell>
          <cell r="Q1329">
            <v>0</v>
          </cell>
          <cell r="R1329">
            <v>15.63</v>
          </cell>
          <cell r="T1329">
            <v>12.95</v>
          </cell>
          <cell r="V1329">
            <v>15.73</v>
          </cell>
          <cell r="X1329">
            <v>600</v>
          </cell>
          <cell r="Y1329">
            <v>12.78</v>
          </cell>
          <cell r="Z1329">
            <v>12.95</v>
          </cell>
          <cell r="AA1329">
            <v>15.52</v>
          </cell>
          <cell r="AB1329">
            <v>15.73</v>
          </cell>
          <cell r="AD1329" t="str">
            <v>Single</v>
          </cell>
          <cell r="AI1329">
            <v>0</v>
          </cell>
          <cell r="AJ1329">
            <v>0</v>
          </cell>
        </row>
        <row r="1330">
          <cell r="AJ1330">
            <v>0</v>
          </cell>
        </row>
        <row r="1331">
          <cell r="E1331">
            <v>602</v>
          </cell>
          <cell r="F1331" t="str">
            <v>CB-E34/2/4</v>
          </cell>
          <cell r="G1331">
            <v>518050.79</v>
          </cell>
          <cell r="H1331">
            <v>2388902.69</v>
          </cell>
          <cell r="I1331" t="str">
            <v>Road-MN05</v>
          </cell>
          <cell r="J1331">
            <v>11.369999999995343</v>
          </cell>
          <cell r="K1331">
            <v>3.8300000000745058</v>
          </cell>
          <cell r="L1331">
            <v>11.997741454143144</v>
          </cell>
          <cell r="M1331" t="str">
            <v>CP-5 401 223</v>
          </cell>
          <cell r="N1331">
            <v>111.63543779432243</v>
          </cell>
          <cell r="O1331">
            <v>123.63317924846557</v>
          </cell>
          <cell r="P1331">
            <v>11.997741454143139</v>
          </cell>
          <cell r="Q1331">
            <v>0</v>
          </cell>
          <cell r="R1331">
            <v>15.67</v>
          </cell>
          <cell r="T1331">
            <v>13</v>
          </cell>
          <cell r="V1331">
            <v>15.66</v>
          </cell>
          <cell r="X1331">
            <v>600</v>
          </cell>
          <cell r="Y1331">
            <v>12.95</v>
          </cell>
          <cell r="Z1331">
            <v>13</v>
          </cell>
          <cell r="AA1331">
            <v>15.73</v>
          </cell>
          <cell r="AB1331">
            <v>15.66</v>
          </cell>
          <cell r="AD1331" t="str">
            <v>Single</v>
          </cell>
          <cell r="AI1331">
            <v>0</v>
          </cell>
          <cell r="AJ1331">
            <v>0</v>
          </cell>
        </row>
        <row r="1332">
          <cell r="AJ1332">
            <v>0</v>
          </cell>
        </row>
        <row r="1333">
          <cell r="E1333">
            <v>603</v>
          </cell>
          <cell r="F1333" t="str">
            <v>CB-E34/2/4A</v>
          </cell>
          <cell r="G1333">
            <v>518069.75</v>
          </cell>
          <cell r="H1333">
            <v>2388909.0699999998</v>
          </cell>
          <cell r="I1333" t="str">
            <v>Road-MN05</v>
          </cell>
          <cell r="J1333">
            <v>18.960000000020955</v>
          </cell>
          <cell r="K1333">
            <v>6.3799999998882413</v>
          </cell>
          <cell r="L1333">
            <v>20.004649459547363</v>
          </cell>
          <cell r="M1333" t="str">
            <v>CP-5 401 223</v>
          </cell>
          <cell r="N1333">
            <v>123.63317924846557</v>
          </cell>
          <cell r="O1333">
            <v>143.63782870801293</v>
          </cell>
          <cell r="P1333">
            <v>20.004649459547366</v>
          </cell>
          <cell r="Q1333">
            <v>0</v>
          </cell>
          <cell r="R1333">
            <v>15.74</v>
          </cell>
          <cell r="T1333">
            <v>13.07</v>
          </cell>
          <cell r="V1333">
            <v>15.6</v>
          </cell>
          <cell r="X1333">
            <v>600</v>
          </cell>
          <cell r="Y1333">
            <v>13</v>
          </cell>
          <cell r="Z1333">
            <v>13.07</v>
          </cell>
          <cell r="AA1333">
            <v>15.66</v>
          </cell>
          <cell r="AB1333">
            <v>15.6</v>
          </cell>
          <cell r="AD1333" t="str">
            <v>Single</v>
          </cell>
          <cell r="AI1333">
            <v>0</v>
          </cell>
          <cell r="AJ1333">
            <v>0</v>
          </cell>
        </row>
        <row r="1334">
          <cell r="AJ1334">
            <v>0</v>
          </cell>
        </row>
        <row r="1335">
          <cell r="E1335">
            <v>604</v>
          </cell>
          <cell r="F1335" t="str">
            <v>CB-E34/2/5</v>
          </cell>
          <cell r="G1335">
            <v>518101.97</v>
          </cell>
          <cell r="H1335">
            <v>2388919.92</v>
          </cell>
          <cell r="I1335" t="str">
            <v>Road-MN05</v>
          </cell>
          <cell r="J1335">
            <v>32.21999999997206</v>
          </cell>
          <cell r="K1335">
            <v>10.850000000093132</v>
          </cell>
          <cell r="L1335">
            <v>33.997807282238369</v>
          </cell>
          <cell r="M1335" t="str">
            <v>CP-5 401 223</v>
          </cell>
          <cell r="N1335">
            <v>143.63782870801293</v>
          </cell>
          <cell r="O1335">
            <v>177.6356359902513</v>
          </cell>
          <cell r="P1335">
            <v>33.997807282238369</v>
          </cell>
          <cell r="Q1335">
            <v>0</v>
          </cell>
          <cell r="R1335">
            <v>15.86</v>
          </cell>
          <cell r="T1335">
            <v>13.18</v>
          </cell>
          <cell r="V1335">
            <v>15.69</v>
          </cell>
          <cell r="X1335">
            <v>600</v>
          </cell>
          <cell r="Y1335">
            <v>13.07</v>
          </cell>
          <cell r="Z1335">
            <v>13.18</v>
          </cell>
          <cell r="AA1335">
            <v>15.6</v>
          </cell>
          <cell r="AB1335">
            <v>15.69</v>
          </cell>
          <cell r="AD1335" t="str">
            <v>Single</v>
          </cell>
          <cell r="AI1335">
            <v>0</v>
          </cell>
          <cell r="AJ1335">
            <v>0</v>
          </cell>
        </row>
        <row r="1336">
          <cell r="AJ1336">
            <v>0</v>
          </cell>
        </row>
        <row r="1337">
          <cell r="E1337">
            <v>605</v>
          </cell>
          <cell r="F1337" t="str">
            <v>CB-E34/2/6</v>
          </cell>
          <cell r="G1337">
            <v>518120.92</v>
          </cell>
          <cell r="H1337">
            <v>2388926.2999999998</v>
          </cell>
          <cell r="I1337" t="str">
            <v>Road-MN05</v>
          </cell>
          <cell r="J1337">
            <v>18.950000000011642</v>
          </cell>
          <cell r="K1337">
            <v>6.3799999998882413</v>
          </cell>
          <cell r="L1337">
            <v>19.995171917215796</v>
          </cell>
          <cell r="M1337" t="str">
            <v>CP-5 401 223</v>
          </cell>
          <cell r="N1337">
            <v>177.6356359902513</v>
          </cell>
          <cell r="O1337">
            <v>197.6308079074671</v>
          </cell>
          <cell r="P1337">
            <v>19.995171917215799</v>
          </cell>
          <cell r="Q1337">
            <v>0</v>
          </cell>
          <cell r="R1337">
            <v>15.93</v>
          </cell>
          <cell r="T1337">
            <v>13.25</v>
          </cell>
          <cell r="V1337">
            <v>15.86</v>
          </cell>
          <cell r="X1337">
            <v>600</v>
          </cell>
          <cell r="Y1337">
            <v>13.18</v>
          </cell>
          <cell r="Z1337">
            <v>13.25</v>
          </cell>
          <cell r="AA1337">
            <v>15.69</v>
          </cell>
          <cell r="AB1337">
            <v>15.86</v>
          </cell>
          <cell r="AD1337" t="str">
            <v>Single</v>
          </cell>
          <cell r="AI1337">
            <v>0</v>
          </cell>
          <cell r="AJ1337">
            <v>0</v>
          </cell>
        </row>
        <row r="1338">
          <cell r="AJ1338">
            <v>0</v>
          </cell>
        </row>
        <row r="1339">
          <cell r="E1339">
            <v>606</v>
          </cell>
          <cell r="F1339" t="str">
            <v>CB-E34/2/6A</v>
          </cell>
          <cell r="G1339">
            <v>518154.09</v>
          </cell>
          <cell r="H1339">
            <v>2388937.4700000002</v>
          </cell>
          <cell r="I1339" t="str">
            <v>Road-MN05</v>
          </cell>
          <cell r="J1339">
            <v>33.17000000004191</v>
          </cell>
          <cell r="K1339">
            <v>11.170000000391155</v>
          </cell>
          <cell r="L1339">
            <v>35.000254284955112</v>
          </cell>
          <cell r="M1339" t="str">
            <v>CP-5 401 223</v>
          </cell>
          <cell r="N1339">
            <v>197.6308079074671</v>
          </cell>
          <cell r="O1339">
            <v>232.63106219242221</v>
          </cell>
          <cell r="P1339">
            <v>35.000254284955105</v>
          </cell>
          <cell r="Q1339">
            <v>0</v>
          </cell>
          <cell r="R1339">
            <v>15.93</v>
          </cell>
          <cell r="T1339">
            <v>13.39</v>
          </cell>
          <cell r="V1339">
            <v>15.82</v>
          </cell>
          <cell r="X1339">
            <v>600</v>
          </cell>
          <cell r="Y1339">
            <v>13.25</v>
          </cell>
          <cell r="Z1339">
            <v>13.39</v>
          </cell>
          <cell r="AA1339">
            <v>15.86</v>
          </cell>
          <cell r="AB1339">
            <v>15.82</v>
          </cell>
          <cell r="AD1339" t="str">
            <v>Single</v>
          </cell>
          <cell r="AI1339">
            <v>0</v>
          </cell>
          <cell r="AJ1339">
            <v>0</v>
          </cell>
        </row>
        <row r="1340">
          <cell r="AJ1340">
            <v>0</v>
          </cell>
        </row>
        <row r="1341">
          <cell r="E1341">
            <v>607</v>
          </cell>
          <cell r="F1341" t="str">
            <v>CB-E34/2/6B</v>
          </cell>
          <cell r="G1341">
            <v>518192.95</v>
          </cell>
          <cell r="H1341">
            <v>2388950.5499999998</v>
          </cell>
          <cell r="I1341" t="str">
            <v>Road-MN05</v>
          </cell>
          <cell r="J1341">
            <v>38.85999999998603</v>
          </cell>
          <cell r="K1341">
            <v>13.079999999608845</v>
          </cell>
          <cell r="L1341">
            <v>41.002268229802624</v>
          </cell>
          <cell r="M1341" t="str">
            <v>CP-5 401 223</v>
          </cell>
          <cell r="N1341">
            <v>232.63106219242221</v>
          </cell>
          <cell r="O1341">
            <v>273.63333042222484</v>
          </cell>
          <cell r="P1341">
            <v>41.002268229802638</v>
          </cell>
          <cell r="Q1341">
            <v>0</v>
          </cell>
          <cell r="R1341">
            <v>16.23</v>
          </cell>
          <cell r="T1341">
            <v>13.8</v>
          </cell>
          <cell r="V1341">
            <v>15.99</v>
          </cell>
          <cell r="X1341">
            <v>600</v>
          </cell>
          <cell r="Y1341">
            <v>13.39</v>
          </cell>
          <cell r="Z1341">
            <v>13.8</v>
          </cell>
          <cell r="AA1341">
            <v>15.82</v>
          </cell>
          <cell r="AB1341">
            <v>15.99</v>
          </cell>
          <cell r="AD1341" t="str">
            <v>Single</v>
          </cell>
          <cell r="AI1341">
            <v>0</v>
          </cell>
          <cell r="AJ1341">
            <v>0</v>
          </cell>
        </row>
        <row r="1342">
          <cell r="AJ1342">
            <v>0</v>
          </cell>
        </row>
        <row r="1343">
          <cell r="E1343">
            <v>608</v>
          </cell>
          <cell r="F1343" t="str">
            <v>CB-E34/2/7</v>
          </cell>
          <cell r="G1343">
            <v>518202.43</v>
          </cell>
          <cell r="H1343">
            <v>2388953.7400000002</v>
          </cell>
          <cell r="I1343" t="str">
            <v>Road-MN05</v>
          </cell>
          <cell r="J1343">
            <v>9.4799999999813735</v>
          </cell>
          <cell r="K1343">
            <v>3.1900000004097819</v>
          </cell>
          <cell r="L1343">
            <v>10.002324729894609</v>
          </cell>
          <cell r="M1343" t="str">
            <v>CP-5 401 223</v>
          </cell>
          <cell r="N1343">
            <v>273.63333042222484</v>
          </cell>
          <cell r="O1343">
            <v>283.63565515211945</v>
          </cell>
          <cell r="P1343">
            <v>10.00232472989461</v>
          </cell>
          <cell r="Q1343">
            <v>0</v>
          </cell>
          <cell r="R1343">
            <v>16.23</v>
          </cell>
          <cell r="T1343">
            <v>13.9</v>
          </cell>
          <cell r="V1343">
            <v>16.149999999999999</v>
          </cell>
          <cell r="X1343">
            <v>600</v>
          </cell>
          <cell r="Y1343">
            <v>13.8</v>
          </cell>
          <cell r="Z1343">
            <v>13.9</v>
          </cell>
          <cell r="AA1343">
            <v>15.99</v>
          </cell>
          <cell r="AB1343">
            <v>16.149999999999999</v>
          </cell>
          <cell r="AD1343" t="str">
            <v>Double</v>
          </cell>
          <cell r="AI1343">
            <v>0</v>
          </cell>
          <cell r="AJ1343" t="str">
            <v>L</v>
          </cell>
        </row>
        <row r="1344">
          <cell r="AJ1344">
            <v>0</v>
          </cell>
        </row>
        <row r="1345">
          <cell r="N1345">
            <v>283.63565515211945</v>
          </cell>
          <cell r="AJ1345">
            <v>0</v>
          </cell>
        </row>
        <row r="1346">
          <cell r="E1346">
            <v>609</v>
          </cell>
          <cell r="F1346" t="str">
            <v>CB-E34/2/7</v>
          </cell>
          <cell r="G1346">
            <v>518202.43</v>
          </cell>
          <cell r="H1346">
            <v>2388953.7400000002</v>
          </cell>
          <cell r="I1346" t="str">
            <v>Road-MN05</v>
          </cell>
          <cell r="M1346" t="str">
            <v>CP-5 401 223</v>
          </cell>
          <cell r="R1346">
            <v>16.23</v>
          </cell>
          <cell r="T1346">
            <v>13.9</v>
          </cell>
          <cell r="V1346">
            <v>16.149999999999999</v>
          </cell>
          <cell r="AI1346">
            <v>0</v>
          </cell>
          <cell r="AJ1346">
            <v>0</v>
          </cell>
        </row>
        <row r="1347">
          <cell r="AJ1347">
            <v>0</v>
          </cell>
        </row>
        <row r="1348">
          <cell r="E1348">
            <v>610</v>
          </cell>
          <cell r="F1348" t="str">
            <v>CB-E34/2/8</v>
          </cell>
          <cell r="G1348">
            <v>518202.57</v>
          </cell>
          <cell r="H1348">
            <v>2388983.7400000002</v>
          </cell>
          <cell r="I1348" t="str">
            <v>Road-MN07</v>
          </cell>
          <cell r="J1348">
            <v>0.14000000001396984</v>
          </cell>
          <cell r="K1348">
            <v>30</v>
          </cell>
          <cell r="L1348">
            <v>30.000326664888235</v>
          </cell>
          <cell r="M1348" t="str">
            <v>CP-5 401 224</v>
          </cell>
          <cell r="N1348">
            <v>0</v>
          </cell>
          <cell r="O1348">
            <v>30.000326664888235</v>
          </cell>
          <cell r="P1348">
            <v>30.000326664888235</v>
          </cell>
          <cell r="Q1348">
            <v>0</v>
          </cell>
          <cell r="R1348">
            <v>16.350000000000001</v>
          </cell>
          <cell r="T1348">
            <v>14.32</v>
          </cell>
          <cell r="V1348">
            <v>16.190000000000001</v>
          </cell>
          <cell r="X1348">
            <v>600</v>
          </cell>
          <cell r="Y1348">
            <v>13.9</v>
          </cell>
          <cell r="Z1348">
            <v>14.32</v>
          </cell>
          <cell r="AA1348">
            <v>16.149999999999999</v>
          </cell>
          <cell r="AB1348">
            <v>16.190000000000001</v>
          </cell>
          <cell r="AD1348" t="str">
            <v>Single</v>
          </cell>
          <cell r="AI1348" t="str">
            <v>S</v>
          </cell>
          <cell r="AJ1348">
            <v>0</v>
          </cell>
        </row>
        <row r="1349">
          <cell r="AJ1349">
            <v>0</v>
          </cell>
        </row>
        <row r="1350">
          <cell r="E1350">
            <v>611</v>
          </cell>
          <cell r="F1350" t="str">
            <v>CB-E34/2/9</v>
          </cell>
          <cell r="G1350">
            <v>518204.31</v>
          </cell>
          <cell r="H1350">
            <v>2389013.69</v>
          </cell>
          <cell r="I1350" t="str">
            <v>Road-MN07</v>
          </cell>
          <cell r="J1350">
            <v>1.7399999999906868</v>
          </cell>
          <cell r="K1350">
            <v>29.949999999720603</v>
          </cell>
          <cell r="L1350">
            <v>30.000501662192779</v>
          </cell>
          <cell r="M1350" t="str">
            <v>CP-5 401 224</v>
          </cell>
          <cell r="N1350">
            <v>30.000326664888235</v>
          </cell>
          <cell r="O1350">
            <v>60.00082832708101</v>
          </cell>
          <cell r="P1350">
            <v>30.000501662192775</v>
          </cell>
          <cell r="Q1350">
            <v>0</v>
          </cell>
          <cell r="R1350">
            <v>16.440000000000001</v>
          </cell>
          <cell r="T1350">
            <v>14.62</v>
          </cell>
          <cell r="V1350">
            <v>16.37</v>
          </cell>
          <cell r="X1350">
            <v>300</v>
          </cell>
          <cell r="Y1350">
            <v>14.32</v>
          </cell>
          <cell r="Z1350">
            <v>14.62</v>
          </cell>
          <cell r="AA1350">
            <v>16.190000000000001</v>
          </cell>
          <cell r="AB1350">
            <v>16.37</v>
          </cell>
          <cell r="AD1350" t="str">
            <v>Single</v>
          </cell>
          <cell r="AI1350">
            <v>0</v>
          </cell>
          <cell r="AJ1350">
            <v>0</v>
          </cell>
        </row>
        <row r="1351">
          <cell r="AJ1351">
            <v>0</v>
          </cell>
        </row>
        <row r="1352">
          <cell r="E1352">
            <v>612</v>
          </cell>
          <cell r="F1352" t="str">
            <v>CB-E34/2/10</v>
          </cell>
          <cell r="G1352">
            <v>518205.22</v>
          </cell>
          <cell r="H1352">
            <v>2389043.6800000002</v>
          </cell>
          <cell r="I1352" t="str">
            <v>Road-MN07</v>
          </cell>
          <cell r="J1352">
            <v>0.90999999997438863</v>
          </cell>
          <cell r="K1352">
            <v>29.990000000223517</v>
          </cell>
          <cell r="L1352">
            <v>30.003803092497456</v>
          </cell>
          <cell r="M1352" t="str">
            <v>CP-5 401 224</v>
          </cell>
          <cell r="N1352">
            <v>60.00082832708101</v>
          </cell>
          <cell r="O1352">
            <v>90.004631419578459</v>
          </cell>
          <cell r="P1352">
            <v>30.003803092497449</v>
          </cell>
          <cell r="Q1352">
            <v>0</v>
          </cell>
          <cell r="R1352">
            <v>16.53</v>
          </cell>
          <cell r="T1352">
            <v>14.86</v>
          </cell>
          <cell r="V1352">
            <v>16.5</v>
          </cell>
          <cell r="X1352">
            <v>300</v>
          </cell>
          <cell r="Y1352">
            <v>14.62</v>
          </cell>
          <cell r="Z1352">
            <v>14.86</v>
          </cell>
          <cell r="AA1352">
            <v>16.37</v>
          </cell>
          <cell r="AB1352">
            <v>16.5</v>
          </cell>
          <cell r="AD1352" t="str">
            <v>Single</v>
          </cell>
          <cell r="AI1352">
            <v>0</v>
          </cell>
          <cell r="AJ1352" t="str">
            <v>L</v>
          </cell>
        </row>
        <row r="1353">
          <cell r="AJ1353">
            <v>0</v>
          </cell>
        </row>
        <row r="1354">
          <cell r="N1354">
            <v>90.004631419578459</v>
          </cell>
          <cell r="AJ1354">
            <v>0</v>
          </cell>
        </row>
        <row r="1355">
          <cell r="E1355">
            <v>613</v>
          </cell>
          <cell r="F1355" t="str">
            <v>CB-E34/2/7</v>
          </cell>
          <cell r="G1355">
            <v>518202.43</v>
          </cell>
          <cell r="H1355">
            <v>2388953.7400000002</v>
          </cell>
          <cell r="I1355" t="str">
            <v>Road-MN05</v>
          </cell>
          <cell r="M1355" t="str">
            <v>CP-5 401 223</v>
          </cell>
          <cell r="R1355">
            <v>16.23</v>
          </cell>
          <cell r="T1355">
            <v>14.2</v>
          </cell>
          <cell r="V1355">
            <v>16.149999999999999</v>
          </cell>
          <cell r="AI1355">
            <v>0</v>
          </cell>
          <cell r="AJ1355">
            <v>0</v>
          </cell>
        </row>
        <row r="1356">
          <cell r="AJ1356">
            <v>0</v>
          </cell>
        </row>
        <row r="1357">
          <cell r="E1357">
            <v>614</v>
          </cell>
          <cell r="F1357" t="str">
            <v>CB-E34/2/11</v>
          </cell>
          <cell r="G1357">
            <v>518209.59</v>
          </cell>
          <cell r="H1357">
            <v>2388917.44</v>
          </cell>
          <cell r="I1357" t="str">
            <v>Road-MN07</v>
          </cell>
          <cell r="J1357">
            <v>7.1600000000325963</v>
          </cell>
          <cell r="K1357">
            <v>-36.300000000279397</v>
          </cell>
          <cell r="L1357">
            <v>36.99939999541548</v>
          </cell>
          <cell r="M1357" t="str">
            <v>CP-5 401 224</v>
          </cell>
          <cell r="N1357">
            <v>0</v>
          </cell>
          <cell r="O1357">
            <v>36.99939999541548</v>
          </cell>
          <cell r="P1357">
            <v>36.99939999541548</v>
          </cell>
          <cell r="Q1357">
            <v>0</v>
          </cell>
          <cell r="R1357">
            <v>16.149999999999999</v>
          </cell>
          <cell r="T1357">
            <v>14.29</v>
          </cell>
          <cell r="V1357">
            <v>16.399999999999999</v>
          </cell>
          <cell r="X1357">
            <v>300</v>
          </cell>
          <cell r="Y1357">
            <v>14.2</v>
          </cell>
          <cell r="Z1357">
            <v>14.29</v>
          </cell>
          <cell r="AA1357">
            <v>16.149999999999999</v>
          </cell>
          <cell r="AB1357">
            <v>16.399999999999999</v>
          </cell>
          <cell r="AD1357" t="str">
            <v>Single</v>
          </cell>
          <cell r="AI1357" t="str">
            <v>S</v>
          </cell>
          <cell r="AJ1357">
            <v>0</v>
          </cell>
        </row>
        <row r="1358">
          <cell r="AJ1358">
            <v>0</v>
          </cell>
        </row>
        <row r="1359">
          <cell r="E1359">
            <v>615</v>
          </cell>
          <cell r="F1359" t="str">
            <v>CB-E34/2/11A</v>
          </cell>
          <cell r="G1359">
            <v>518218.2</v>
          </cell>
          <cell r="H1359">
            <v>2388880.4300000002</v>
          </cell>
          <cell r="I1359" t="str">
            <v>Road-MN07</v>
          </cell>
          <cell r="J1359">
            <v>8.6099999999860302</v>
          </cell>
          <cell r="K1359">
            <v>-37.009999999776483</v>
          </cell>
          <cell r="L1359">
            <v>37.998318383623435</v>
          </cell>
          <cell r="M1359" t="str">
            <v>CP-5 401 224</v>
          </cell>
          <cell r="N1359">
            <v>36.99939999541548</v>
          </cell>
          <cell r="O1359">
            <v>74.997718379038915</v>
          </cell>
          <cell r="P1359">
            <v>37.998318383623435</v>
          </cell>
          <cell r="Q1359">
            <v>0</v>
          </cell>
          <cell r="R1359">
            <v>16.03</v>
          </cell>
          <cell r="T1359">
            <v>14.39</v>
          </cell>
          <cell r="V1359">
            <v>16.14</v>
          </cell>
          <cell r="X1359">
            <v>300</v>
          </cell>
          <cell r="Y1359">
            <v>14.29</v>
          </cell>
          <cell r="Z1359">
            <v>14.39</v>
          </cell>
          <cell r="AA1359">
            <v>16.399999999999999</v>
          </cell>
          <cell r="AB1359">
            <v>16.14</v>
          </cell>
          <cell r="AD1359" t="str">
            <v>Single</v>
          </cell>
          <cell r="AI1359">
            <v>0</v>
          </cell>
          <cell r="AJ1359">
            <v>0</v>
          </cell>
        </row>
        <row r="1361">
          <cell r="E1361">
            <v>616</v>
          </cell>
          <cell r="F1361" t="str">
            <v>CB-E34/2/12</v>
          </cell>
          <cell r="G1361">
            <v>518220.46</v>
          </cell>
          <cell r="H1361">
            <v>2388870.69</v>
          </cell>
          <cell r="I1361" t="str">
            <v>Road-MN07</v>
          </cell>
          <cell r="J1361">
            <v>2.2600000000093132</v>
          </cell>
          <cell r="K1361">
            <v>-9.7400000002235174</v>
          </cell>
          <cell r="L1361">
            <v>9.9987599233303026</v>
          </cell>
          <cell r="M1361" t="str">
            <v>CP-5 401 224</v>
          </cell>
          <cell r="N1361">
            <v>74.997718379038915</v>
          </cell>
          <cell r="O1361">
            <v>84.996478302369212</v>
          </cell>
          <cell r="P1361">
            <v>9.9987599233302973</v>
          </cell>
          <cell r="Q1361">
            <v>0</v>
          </cell>
          <cell r="R1361">
            <v>16</v>
          </cell>
          <cell r="T1361">
            <v>14.41</v>
          </cell>
          <cell r="V1361">
            <v>16.13</v>
          </cell>
          <cell r="X1361">
            <v>300</v>
          </cell>
          <cell r="Y1361">
            <v>14.39</v>
          </cell>
          <cell r="Z1361">
            <v>14.41</v>
          </cell>
          <cell r="AA1361">
            <v>16.14</v>
          </cell>
          <cell r="AB1361">
            <v>16.13</v>
          </cell>
          <cell r="AD1361" t="str">
            <v>Single</v>
          </cell>
          <cell r="AI1361">
            <v>0</v>
          </cell>
          <cell r="AJ1361">
            <v>0</v>
          </cell>
        </row>
        <row r="1362">
          <cell r="AJ1362">
            <v>0</v>
          </cell>
        </row>
        <row r="1363">
          <cell r="E1363">
            <v>617</v>
          </cell>
          <cell r="F1363" t="str">
            <v>CB-E34/2/12A</v>
          </cell>
          <cell r="G1363">
            <v>518224.84</v>
          </cell>
          <cell r="H1363">
            <v>2388851.1800000002</v>
          </cell>
          <cell r="I1363" t="str">
            <v>Road-MN07</v>
          </cell>
          <cell r="J1363">
            <v>4.3800000000046566</v>
          </cell>
          <cell r="K1363">
            <v>-19.509999999776483</v>
          </cell>
          <cell r="L1363">
            <v>19.995612018423422</v>
          </cell>
          <cell r="M1363" t="str">
            <v>CP-5 401 224</v>
          </cell>
          <cell r="N1363">
            <v>84.996478302369212</v>
          </cell>
          <cell r="O1363">
            <v>104.99209032079264</v>
          </cell>
          <cell r="P1363">
            <v>19.995612018423429</v>
          </cell>
          <cell r="Q1363">
            <v>0</v>
          </cell>
          <cell r="R1363">
            <v>15.94</v>
          </cell>
          <cell r="T1363">
            <v>14.46</v>
          </cell>
          <cell r="V1363">
            <v>16.09</v>
          </cell>
          <cell r="X1363">
            <v>300</v>
          </cell>
          <cell r="Y1363">
            <v>14.41</v>
          </cell>
          <cell r="Z1363">
            <v>14.46</v>
          </cell>
          <cell r="AA1363">
            <v>16.13</v>
          </cell>
          <cell r="AB1363">
            <v>16.09</v>
          </cell>
          <cell r="AD1363" t="str">
            <v>Single</v>
          </cell>
          <cell r="AI1363">
            <v>0</v>
          </cell>
          <cell r="AJ1363">
            <v>0</v>
          </cell>
        </row>
        <row r="1364">
          <cell r="AJ1364">
            <v>0</v>
          </cell>
        </row>
        <row r="1365">
          <cell r="E1365">
            <v>618</v>
          </cell>
          <cell r="F1365" t="str">
            <v>CB-E34/2/13</v>
          </cell>
          <cell r="G1365">
            <v>518230.32</v>
          </cell>
          <cell r="H1365">
            <v>2388826.7799999998</v>
          </cell>
          <cell r="I1365" t="str">
            <v>Road-MN07</v>
          </cell>
          <cell r="J1365">
            <v>5.4799999999813735</v>
          </cell>
          <cell r="K1365">
            <v>-24.400000000372529</v>
          </cell>
          <cell r="L1365">
            <v>25.007806781442774</v>
          </cell>
          <cell r="M1365" t="str">
            <v>CP-5 401 224</v>
          </cell>
          <cell r="N1365">
            <v>104.99209032079264</v>
          </cell>
          <cell r="O1365">
            <v>129.99989710223542</v>
          </cell>
          <cell r="P1365">
            <v>25.007806781442781</v>
          </cell>
          <cell r="Q1365">
            <v>0</v>
          </cell>
          <cell r="R1365">
            <v>15.87</v>
          </cell>
          <cell r="T1365">
            <v>14.52</v>
          </cell>
          <cell r="V1365">
            <v>16.059999999999999</v>
          </cell>
          <cell r="X1365">
            <v>300</v>
          </cell>
          <cell r="Y1365">
            <v>14.46</v>
          </cell>
          <cell r="Z1365">
            <v>14.52</v>
          </cell>
          <cell r="AA1365">
            <v>16.09</v>
          </cell>
          <cell r="AB1365">
            <v>16.059999999999999</v>
          </cell>
          <cell r="AD1365" t="str">
            <v>Double</v>
          </cell>
          <cell r="AI1365">
            <v>0</v>
          </cell>
          <cell r="AJ1365" t="str">
            <v>L</v>
          </cell>
        </row>
        <row r="1366">
          <cell r="AJ1366">
            <v>0</v>
          </cell>
        </row>
        <row r="1367">
          <cell r="N1367">
            <v>129.99989710223542</v>
          </cell>
          <cell r="AJ1367">
            <v>0</v>
          </cell>
        </row>
        <row r="1368">
          <cell r="E1368">
            <v>619</v>
          </cell>
          <cell r="F1368" t="str">
            <v>CB-E34/2/8</v>
          </cell>
          <cell r="G1368">
            <v>518202.57</v>
          </cell>
          <cell r="H1368">
            <v>2388983.7400000002</v>
          </cell>
          <cell r="I1368" t="str">
            <v>Road-MN07</v>
          </cell>
          <cell r="M1368" t="str">
            <v>CP-5 401 224</v>
          </cell>
          <cell r="R1368">
            <v>16.350000000000001</v>
          </cell>
          <cell r="T1368">
            <v>14.12</v>
          </cell>
          <cell r="V1368">
            <v>16.190000000000001</v>
          </cell>
          <cell r="AI1368">
            <v>0</v>
          </cell>
          <cell r="AJ1368">
            <v>0</v>
          </cell>
        </row>
        <row r="1369">
          <cell r="AJ1369">
            <v>0</v>
          </cell>
        </row>
        <row r="1370">
          <cell r="E1370">
            <v>620</v>
          </cell>
          <cell r="F1370" t="str">
            <v>CB-E34/2/14</v>
          </cell>
          <cell r="G1370">
            <v>518229.04</v>
          </cell>
          <cell r="H1370">
            <v>2388989.16</v>
          </cell>
          <cell r="I1370" t="str">
            <v>Road-MN06</v>
          </cell>
          <cell r="J1370">
            <v>26.46999999997206</v>
          </cell>
          <cell r="K1370">
            <v>5.4199999999254942</v>
          </cell>
          <cell r="L1370">
            <v>27.019202430821551</v>
          </cell>
          <cell r="M1370" t="str">
            <v>CP-5 401 225</v>
          </cell>
          <cell r="N1370">
            <v>0</v>
          </cell>
          <cell r="O1370">
            <v>27.019202430821551</v>
          </cell>
          <cell r="P1370">
            <v>27.019202430821551</v>
          </cell>
          <cell r="Q1370">
            <v>0</v>
          </cell>
          <cell r="R1370">
            <v>16.45</v>
          </cell>
          <cell r="T1370">
            <v>14.19</v>
          </cell>
          <cell r="V1370">
            <v>16.66</v>
          </cell>
          <cell r="X1370">
            <v>500</v>
          </cell>
          <cell r="Y1370">
            <v>14.12</v>
          </cell>
          <cell r="Z1370">
            <v>14.19</v>
          </cell>
          <cell r="AA1370">
            <v>16.190000000000001</v>
          </cell>
          <cell r="AB1370">
            <v>16.66</v>
          </cell>
          <cell r="AD1370" t="str">
            <v>Double</v>
          </cell>
          <cell r="AI1370" t="str">
            <v>S</v>
          </cell>
          <cell r="AJ1370">
            <v>0</v>
          </cell>
        </row>
        <row r="1371">
          <cell r="AJ1371">
            <v>0</v>
          </cell>
        </row>
        <row r="1372">
          <cell r="E1372">
            <v>621</v>
          </cell>
          <cell r="F1372" t="str">
            <v>CB-E34/2/14A</v>
          </cell>
          <cell r="G1372">
            <v>518244.7</v>
          </cell>
          <cell r="H1372">
            <v>2388992.35</v>
          </cell>
          <cell r="I1372" t="str">
            <v>Road-MN06</v>
          </cell>
          <cell r="J1372">
            <v>15.660000000032596</v>
          </cell>
          <cell r="K1372">
            <v>3.1899999999441206</v>
          </cell>
          <cell r="L1372">
            <v>15.981605050828419</v>
          </cell>
          <cell r="M1372" t="str">
            <v>CP-5 401 225</v>
          </cell>
          <cell r="N1372">
            <v>27.019202430821551</v>
          </cell>
          <cell r="O1372">
            <v>43.000807481649971</v>
          </cell>
          <cell r="P1372">
            <v>15.981605050828421</v>
          </cell>
          <cell r="Q1372">
            <v>0</v>
          </cell>
          <cell r="R1372">
            <v>16.53</v>
          </cell>
          <cell r="T1372">
            <v>14.23</v>
          </cell>
          <cell r="V1372">
            <v>16.66</v>
          </cell>
          <cell r="X1372">
            <v>500</v>
          </cell>
          <cell r="Y1372">
            <v>14.19</v>
          </cell>
          <cell r="Z1372">
            <v>14.23</v>
          </cell>
          <cell r="AA1372">
            <v>16.66</v>
          </cell>
          <cell r="AB1372">
            <v>16.66</v>
          </cell>
          <cell r="AD1372" t="str">
            <v>Single</v>
          </cell>
        </row>
        <row r="1374">
          <cell r="E1374">
            <v>622</v>
          </cell>
          <cell r="F1374" t="str">
            <v>CB-E34/2/15</v>
          </cell>
          <cell r="G1374">
            <v>518256.46</v>
          </cell>
          <cell r="H1374">
            <v>2388994.7400000002</v>
          </cell>
          <cell r="I1374" t="str">
            <v>Road-MN06</v>
          </cell>
          <cell r="J1374">
            <v>11.760000000009313</v>
          </cell>
          <cell r="K1374">
            <v>2.3900000001303852</v>
          </cell>
          <cell r="L1374">
            <v>12.000404159895711</v>
          </cell>
          <cell r="M1374" t="str">
            <v>CP-5 401 225</v>
          </cell>
          <cell r="N1374">
            <v>43.000807481649971</v>
          </cell>
          <cell r="O1374">
            <v>55.00121164154568</v>
          </cell>
          <cell r="P1374">
            <v>12.000404159895709</v>
          </cell>
          <cell r="Q1374">
            <v>0</v>
          </cell>
          <cell r="R1374">
            <v>16.59</v>
          </cell>
          <cell r="T1374">
            <v>14.26</v>
          </cell>
          <cell r="V1374">
            <v>16.64</v>
          </cell>
          <cell r="X1374">
            <v>500</v>
          </cell>
          <cell r="Y1374">
            <v>14.23</v>
          </cell>
          <cell r="Z1374">
            <v>14.26</v>
          </cell>
          <cell r="AA1374">
            <v>16.66</v>
          </cell>
          <cell r="AB1374">
            <v>16.64</v>
          </cell>
          <cell r="AD1374" t="str">
            <v>Single</v>
          </cell>
          <cell r="AI1374">
            <v>0</v>
          </cell>
          <cell r="AJ1374">
            <v>0</v>
          </cell>
        </row>
        <row r="1375">
          <cell r="AJ1375">
            <v>0</v>
          </cell>
        </row>
        <row r="1376">
          <cell r="E1376">
            <v>623</v>
          </cell>
          <cell r="F1376" t="str">
            <v>CB-E34/2/16</v>
          </cell>
          <cell r="G1376">
            <v>518287.81</v>
          </cell>
          <cell r="H1376">
            <v>2389001.15</v>
          </cell>
          <cell r="I1376" t="str">
            <v>Road-MN06</v>
          </cell>
          <cell r="J1376">
            <v>31.349999999976717</v>
          </cell>
          <cell r="K1376">
            <v>6.4099999996833503</v>
          </cell>
          <cell r="L1376">
            <v>31.998603094423991</v>
          </cell>
          <cell r="M1376" t="str">
            <v>CP-5 401 225</v>
          </cell>
          <cell r="N1376">
            <v>55.00121164154568</v>
          </cell>
          <cell r="O1376">
            <v>86.999814735969665</v>
          </cell>
          <cell r="P1376">
            <v>31.998603094423984</v>
          </cell>
          <cell r="Q1376">
            <v>0</v>
          </cell>
          <cell r="R1376">
            <v>16.75</v>
          </cell>
          <cell r="T1376">
            <v>14.34</v>
          </cell>
          <cell r="V1376">
            <v>16.760000000000002</v>
          </cell>
          <cell r="X1376">
            <v>500</v>
          </cell>
          <cell r="Y1376">
            <v>14.26</v>
          </cell>
          <cell r="Z1376">
            <v>14.34</v>
          </cell>
          <cell r="AA1376">
            <v>16.64</v>
          </cell>
          <cell r="AB1376">
            <v>16.760000000000002</v>
          </cell>
          <cell r="AD1376" t="str">
            <v>Single</v>
          </cell>
          <cell r="AI1376">
            <v>0</v>
          </cell>
          <cell r="AJ1376">
            <v>0</v>
          </cell>
        </row>
        <row r="1377">
          <cell r="AJ1377">
            <v>0</v>
          </cell>
        </row>
        <row r="1378">
          <cell r="E1378">
            <v>624</v>
          </cell>
          <cell r="F1378" t="str">
            <v>CB-E34/2/17</v>
          </cell>
          <cell r="G1378">
            <v>518328.06</v>
          </cell>
          <cell r="H1378">
            <v>2389008.9500000002</v>
          </cell>
          <cell r="I1378" t="str">
            <v>Road-MN06</v>
          </cell>
          <cell r="J1378">
            <v>40.25</v>
          </cell>
          <cell r="K1378">
            <v>7.8000000002793968</v>
          </cell>
          <cell r="L1378">
            <v>40.998810958421203</v>
          </cell>
          <cell r="M1378" t="str">
            <v>CP-5 401 225</v>
          </cell>
          <cell r="N1378">
            <v>86.999814735969665</v>
          </cell>
          <cell r="O1378">
            <v>127.99862569439087</v>
          </cell>
          <cell r="P1378">
            <v>40.998810958421203</v>
          </cell>
          <cell r="Q1378">
            <v>0</v>
          </cell>
          <cell r="R1378">
            <v>16.97</v>
          </cell>
          <cell r="T1378">
            <v>14.44</v>
          </cell>
          <cell r="V1378">
            <v>16.96</v>
          </cell>
          <cell r="X1378">
            <v>500</v>
          </cell>
          <cell r="Y1378">
            <v>14.34</v>
          </cell>
          <cell r="Z1378">
            <v>14.44</v>
          </cell>
          <cell r="AA1378">
            <v>16.760000000000002</v>
          </cell>
          <cell r="AB1378">
            <v>16.96</v>
          </cell>
          <cell r="AD1378" t="str">
            <v>Single</v>
          </cell>
          <cell r="AI1378">
            <v>0</v>
          </cell>
          <cell r="AJ1378">
            <v>0</v>
          </cell>
        </row>
        <row r="1379">
          <cell r="AJ1379">
            <v>0</v>
          </cell>
        </row>
        <row r="1380">
          <cell r="E1380">
            <v>625</v>
          </cell>
          <cell r="F1380" t="str">
            <v>CB-E34/2/17A</v>
          </cell>
          <cell r="G1380">
            <v>518367.76</v>
          </cell>
          <cell r="H1380">
            <v>2389013.86</v>
          </cell>
          <cell r="I1380" t="str">
            <v>Road-MN06</v>
          </cell>
          <cell r="J1380">
            <v>39.700000000011642</v>
          </cell>
          <cell r="K1380">
            <v>4.9099999996833503</v>
          </cell>
          <cell r="L1380">
            <v>40.002476173329761</v>
          </cell>
          <cell r="M1380" t="str">
            <v>CP-5 401 225</v>
          </cell>
          <cell r="N1380">
            <v>127.99862569439087</v>
          </cell>
          <cell r="O1380">
            <v>168.00110186772062</v>
          </cell>
          <cell r="P1380">
            <v>40.002476173329754</v>
          </cell>
          <cell r="Q1380">
            <v>0</v>
          </cell>
          <cell r="R1380">
            <v>17.16</v>
          </cell>
          <cell r="T1380">
            <v>14.54</v>
          </cell>
          <cell r="V1380">
            <v>17</v>
          </cell>
          <cell r="X1380">
            <v>500</v>
          </cell>
          <cell r="Y1380">
            <v>14.44</v>
          </cell>
          <cell r="Z1380">
            <v>14.54</v>
          </cell>
          <cell r="AA1380">
            <v>16.96</v>
          </cell>
          <cell r="AB1380">
            <v>17</v>
          </cell>
          <cell r="AD1380" t="str">
            <v>Single</v>
          </cell>
          <cell r="AI1380">
            <v>0</v>
          </cell>
          <cell r="AJ1380">
            <v>0</v>
          </cell>
        </row>
        <row r="1381">
          <cell r="AJ1381">
            <v>0</v>
          </cell>
        </row>
        <row r="1382">
          <cell r="E1382">
            <v>626</v>
          </cell>
          <cell r="F1382" t="str">
            <v>CB-E34/2/18</v>
          </cell>
          <cell r="G1382">
            <v>518390.59</v>
          </cell>
          <cell r="H1382">
            <v>2389016.6800000002</v>
          </cell>
          <cell r="I1382" t="str">
            <v>Road-MN06</v>
          </cell>
          <cell r="J1382">
            <v>22.830000000016298</v>
          </cell>
          <cell r="K1382">
            <v>2.8200000002980232</v>
          </cell>
          <cell r="L1382">
            <v>23.003506254534873</v>
          </cell>
          <cell r="M1382" t="str">
            <v>CP-5 401 225</v>
          </cell>
          <cell r="N1382">
            <v>168.00110186772062</v>
          </cell>
          <cell r="O1382">
            <v>191.00460812225549</v>
          </cell>
          <cell r="P1382">
            <v>23.003506254534869</v>
          </cell>
          <cell r="Q1382">
            <v>0</v>
          </cell>
          <cell r="R1382">
            <v>17.27</v>
          </cell>
          <cell r="T1382">
            <v>15.74</v>
          </cell>
          <cell r="V1382">
            <v>17.260000000000002</v>
          </cell>
          <cell r="X1382">
            <v>500</v>
          </cell>
          <cell r="Y1382">
            <v>14.54</v>
          </cell>
          <cell r="Z1382">
            <v>15.74</v>
          </cell>
          <cell r="AA1382">
            <v>17</v>
          </cell>
          <cell r="AB1382">
            <v>17.260000000000002</v>
          </cell>
          <cell r="AD1382" t="str">
            <v>Single</v>
          </cell>
          <cell r="AI1382">
            <v>0</v>
          </cell>
          <cell r="AJ1382">
            <v>0</v>
          </cell>
        </row>
        <row r="1383">
          <cell r="AJ1383">
            <v>0</v>
          </cell>
        </row>
        <row r="1384">
          <cell r="E1384">
            <v>627</v>
          </cell>
          <cell r="F1384" t="str">
            <v>CB-E34/2/18A</v>
          </cell>
          <cell r="G1384">
            <v>518410.7</v>
          </cell>
          <cell r="H1384">
            <v>2389019.2200000002</v>
          </cell>
          <cell r="I1384" t="str">
            <v>Road-MN06</v>
          </cell>
          <cell r="J1384">
            <v>20.10999999998603</v>
          </cell>
          <cell r="K1384">
            <v>2.5400000000372529</v>
          </cell>
          <cell r="L1384">
            <v>20.269773062361288</v>
          </cell>
          <cell r="M1384" t="str">
            <v>CP-5 401 225</v>
          </cell>
          <cell r="N1384">
            <v>191.00460812225549</v>
          </cell>
          <cell r="O1384">
            <v>211.27438118461677</v>
          </cell>
          <cell r="P1384">
            <v>20.269773062361281</v>
          </cell>
          <cell r="Q1384">
            <v>0</v>
          </cell>
          <cell r="R1384">
            <v>17.3</v>
          </cell>
          <cell r="T1384">
            <v>15.8</v>
          </cell>
          <cell r="V1384">
            <v>17.190000000000001</v>
          </cell>
          <cell r="X1384">
            <v>300</v>
          </cell>
          <cell r="Y1384">
            <v>15.74</v>
          </cell>
          <cell r="Z1384">
            <v>15.8</v>
          </cell>
          <cell r="AA1384">
            <v>17.260000000000002</v>
          </cell>
          <cell r="AB1384">
            <v>17.190000000000001</v>
          </cell>
          <cell r="AD1384" t="str">
            <v>Single</v>
          </cell>
          <cell r="AI1384">
            <v>0</v>
          </cell>
          <cell r="AJ1384" t="str">
            <v>L</v>
          </cell>
        </row>
        <row r="1385">
          <cell r="AJ1385">
            <v>0</v>
          </cell>
        </row>
        <row r="1386">
          <cell r="N1386">
            <v>211.27438118461677</v>
          </cell>
          <cell r="AJ1386">
            <v>0</v>
          </cell>
        </row>
        <row r="1387">
          <cell r="E1387">
            <v>628</v>
          </cell>
          <cell r="F1387" t="str">
            <v>CB-E34/2/18</v>
          </cell>
          <cell r="G1387">
            <v>518390.59</v>
          </cell>
          <cell r="H1387">
            <v>2389016.6800000002</v>
          </cell>
          <cell r="I1387" t="str">
            <v>Road-MN06</v>
          </cell>
          <cell r="M1387" t="str">
            <v>CP-5 401 225</v>
          </cell>
          <cell r="R1387">
            <v>17.27</v>
          </cell>
          <cell r="T1387">
            <v>14.7</v>
          </cell>
          <cell r="V1387">
            <v>17.260000000000002</v>
          </cell>
          <cell r="AI1387">
            <v>0</v>
          </cell>
          <cell r="AJ1387">
            <v>0</v>
          </cell>
        </row>
        <row r="1388">
          <cell r="AJ1388">
            <v>0</v>
          </cell>
        </row>
        <row r="1389">
          <cell r="E1389">
            <v>629</v>
          </cell>
          <cell r="F1389" t="str">
            <v>CB-E34/2/19</v>
          </cell>
          <cell r="G1389">
            <v>518402.12</v>
          </cell>
          <cell r="H1389">
            <v>2388973.1800000002</v>
          </cell>
          <cell r="I1389" t="str">
            <v>Road-MJ04</v>
          </cell>
          <cell r="J1389">
            <v>11.529999999969732</v>
          </cell>
          <cell r="K1389">
            <v>-43.5</v>
          </cell>
          <cell r="L1389">
            <v>45.002121061115574</v>
          </cell>
          <cell r="M1389" t="str">
            <v>CP-5 401 226</v>
          </cell>
          <cell r="N1389">
            <v>0</v>
          </cell>
          <cell r="O1389">
            <v>45.002121061115574</v>
          </cell>
          <cell r="P1389">
            <v>45.002121061115574</v>
          </cell>
          <cell r="Q1389">
            <v>0</v>
          </cell>
          <cell r="R1389">
            <v>16.989999999999998</v>
          </cell>
          <cell r="T1389">
            <v>14.81</v>
          </cell>
          <cell r="V1389">
            <v>16.989999999999998</v>
          </cell>
          <cell r="X1389">
            <v>400</v>
          </cell>
          <cell r="Y1389">
            <v>14.7</v>
          </cell>
          <cell r="Z1389">
            <v>14.81</v>
          </cell>
          <cell r="AA1389">
            <v>17.260000000000002</v>
          </cell>
          <cell r="AB1389">
            <v>16.989999999999998</v>
          </cell>
          <cell r="AD1389" t="str">
            <v>Single</v>
          </cell>
          <cell r="AI1389" t="str">
            <v>S</v>
          </cell>
          <cell r="AJ1389">
            <v>0</v>
          </cell>
        </row>
        <row r="1390">
          <cell r="AJ1390">
            <v>0</v>
          </cell>
        </row>
        <row r="1391">
          <cell r="E1391">
            <v>630</v>
          </cell>
          <cell r="F1391" t="str">
            <v>CB-E34/2/19A</v>
          </cell>
          <cell r="G1391">
            <v>518406.69</v>
          </cell>
          <cell r="H1391">
            <v>2388956.81</v>
          </cell>
          <cell r="I1391" t="str">
            <v>Road-MJ04</v>
          </cell>
          <cell r="J1391">
            <v>4.5700000000069849</v>
          </cell>
          <cell r="K1391">
            <v>-16.370000000111759</v>
          </cell>
          <cell r="L1391">
            <v>16.995934808174653</v>
          </cell>
          <cell r="M1391" t="str">
            <v>CP-5 401 226</v>
          </cell>
          <cell r="N1391">
            <v>45.002121061115574</v>
          </cell>
          <cell r="O1391">
            <v>61.998055869290226</v>
          </cell>
          <cell r="P1391">
            <v>16.995934808174653</v>
          </cell>
          <cell r="Q1391">
            <v>0</v>
          </cell>
          <cell r="R1391">
            <v>16.91</v>
          </cell>
          <cell r="T1391">
            <v>14.85</v>
          </cell>
          <cell r="V1391">
            <v>16.88</v>
          </cell>
          <cell r="X1391">
            <v>400</v>
          </cell>
          <cell r="Y1391">
            <v>14.81</v>
          </cell>
          <cell r="Z1391">
            <v>14.85</v>
          </cell>
          <cell r="AA1391">
            <v>16.989999999999998</v>
          </cell>
          <cell r="AB1391">
            <v>16.88</v>
          </cell>
          <cell r="AD1391" t="str">
            <v>Single</v>
          </cell>
          <cell r="AI1391">
            <v>0</v>
          </cell>
          <cell r="AJ1391">
            <v>0</v>
          </cell>
        </row>
        <row r="1392">
          <cell r="AJ1392">
            <v>0</v>
          </cell>
        </row>
        <row r="1393">
          <cell r="E1393">
            <v>631</v>
          </cell>
          <cell r="F1393" t="str">
            <v>CB-E34/2/20</v>
          </cell>
          <cell r="G1393">
            <v>518412.86</v>
          </cell>
          <cell r="H1393">
            <v>2388934.65</v>
          </cell>
          <cell r="I1393" t="str">
            <v>Road-MJ04</v>
          </cell>
          <cell r="J1393">
            <v>6.1699999999837019</v>
          </cell>
          <cell r="K1393">
            <v>-22.160000000149012</v>
          </cell>
          <cell r="L1393">
            <v>23.002923727352641</v>
          </cell>
          <cell r="M1393" t="str">
            <v>CP-5 401 226</v>
          </cell>
          <cell r="N1393">
            <v>61.998055869290226</v>
          </cell>
          <cell r="O1393">
            <v>85.000979596642864</v>
          </cell>
          <cell r="P1393">
            <v>23.002923727352638</v>
          </cell>
          <cell r="Q1393">
            <v>0</v>
          </cell>
          <cell r="R1393">
            <v>16.809999999999999</v>
          </cell>
          <cell r="T1393">
            <v>15.01</v>
          </cell>
          <cell r="V1393">
            <v>17.02</v>
          </cell>
          <cell r="X1393">
            <v>400</v>
          </cell>
          <cell r="Y1393">
            <v>14.85</v>
          </cell>
          <cell r="Z1393">
            <v>15.01</v>
          </cell>
          <cell r="AA1393">
            <v>16.88</v>
          </cell>
          <cell r="AB1393">
            <v>17.02</v>
          </cell>
          <cell r="AD1393" t="str">
            <v>Single</v>
          </cell>
        </row>
        <row r="1395">
          <cell r="E1395">
            <v>632</v>
          </cell>
          <cell r="F1395" t="str">
            <v>CB-E34/2/21</v>
          </cell>
          <cell r="G1395">
            <v>518423.6</v>
          </cell>
          <cell r="H1395">
            <v>2388896.12</v>
          </cell>
          <cell r="I1395" t="str">
            <v>Road-MJ04</v>
          </cell>
          <cell r="J1395">
            <v>10.739999999990687</v>
          </cell>
          <cell r="K1395">
            <v>-38.529999999795109</v>
          </cell>
          <cell r="L1395">
            <v>39.998856233447611</v>
          </cell>
          <cell r="M1395" t="str">
            <v>CP-5 401 226</v>
          </cell>
          <cell r="N1395">
            <v>85.000979596642864</v>
          </cell>
          <cell r="O1395">
            <v>124.99983583009048</v>
          </cell>
          <cell r="P1395">
            <v>39.998856233447611</v>
          </cell>
          <cell r="Q1395">
            <v>0</v>
          </cell>
          <cell r="R1395">
            <v>16.63</v>
          </cell>
          <cell r="T1395">
            <v>15.11</v>
          </cell>
          <cell r="V1395">
            <v>16.88</v>
          </cell>
          <cell r="X1395">
            <v>300</v>
          </cell>
          <cell r="Y1395">
            <v>15.01</v>
          </cell>
          <cell r="Z1395">
            <v>15.11</v>
          </cell>
          <cell r="AA1395">
            <v>17.02</v>
          </cell>
          <cell r="AB1395">
            <v>16.88</v>
          </cell>
          <cell r="AD1395" t="str">
            <v>Double</v>
          </cell>
          <cell r="AI1395">
            <v>0</v>
          </cell>
          <cell r="AJ1395" t="str">
            <v>L</v>
          </cell>
        </row>
        <row r="1396">
          <cell r="AJ1396">
            <v>0</v>
          </cell>
        </row>
        <row r="1397">
          <cell r="N1397">
            <v>124.99983583009048</v>
          </cell>
          <cell r="AJ1397">
            <v>0</v>
          </cell>
        </row>
        <row r="1398">
          <cell r="E1398">
            <v>633</v>
          </cell>
          <cell r="F1398" t="str">
            <v>CB-E34/2/19</v>
          </cell>
          <cell r="G1398">
            <v>518402.12</v>
          </cell>
          <cell r="H1398">
            <v>2388973.1800000002</v>
          </cell>
          <cell r="I1398" t="str">
            <v>Road-MJ04</v>
          </cell>
          <cell r="M1398" t="str">
            <v>CP-5 401 226</v>
          </cell>
          <cell r="R1398">
            <v>16.989999999999998</v>
          </cell>
          <cell r="T1398">
            <v>14.859598835548672</v>
          </cell>
          <cell r="V1398">
            <v>16.989999999999998</v>
          </cell>
          <cell r="AI1398">
            <v>0</v>
          </cell>
          <cell r="AJ1398">
            <v>0</v>
          </cell>
        </row>
        <row r="1399">
          <cell r="AJ1399">
            <v>0</v>
          </cell>
        </row>
        <row r="1400">
          <cell r="E1400">
            <v>634</v>
          </cell>
          <cell r="F1400" t="str">
            <v>CB-E34/2/22</v>
          </cell>
          <cell r="G1400">
            <v>518416.76</v>
          </cell>
          <cell r="H1400">
            <v>2388977.27</v>
          </cell>
          <cell r="I1400" t="str">
            <v>Road-MJ04</v>
          </cell>
          <cell r="J1400">
            <v>14.64000000001397</v>
          </cell>
          <cell r="K1400">
            <v>4.0899999998509884</v>
          </cell>
          <cell r="L1400">
            <v>15.200582225664586</v>
          </cell>
          <cell r="M1400" t="str">
            <v>CP-5 401 226</v>
          </cell>
          <cell r="N1400">
            <v>0</v>
          </cell>
          <cell r="O1400">
            <v>15.200582225664586</v>
          </cell>
          <cell r="P1400">
            <v>15.200582225664586</v>
          </cell>
          <cell r="Q1400">
            <v>0</v>
          </cell>
          <cell r="R1400">
            <v>16.989999999999998</v>
          </cell>
          <cell r="T1400">
            <v>14.89</v>
          </cell>
          <cell r="V1400">
            <v>16.989999999999998</v>
          </cell>
          <cell r="X1400">
            <v>300</v>
          </cell>
          <cell r="Y1400">
            <v>14.859598835548672</v>
          </cell>
          <cell r="Z1400">
            <v>14.89</v>
          </cell>
          <cell r="AA1400">
            <v>16.989999999999998</v>
          </cell>
          <cell r="AB1400">
            <v>16.989999999999998</v>
          </cell>
          <cell r="AD1400" t="str">
            <v>Single</v>
          </cell>
          <cell r="AI1400" t="str">
            <v>S</v>
          </cell>
          <cell r="AJ1400" t="str">
            <v>L</v>
          </cell>
        </row>
        <row r="1402">
          <cell r="N1402">
            <v>15.200582225664586</v>
          </cell>
          <cell r="AJ1402">
            <v>0</v>
          </cell>
        </row>
        <row r="1403">
          <cell r="E1403">
            <v>635</v>
          </cell>
          <cell r="F1403" t="str">
            <v>CB-E34/2/20</v>
          </cell>
          <cell r="G1403">
            <v>518412.86</v>
          </cell>
          <cell r="H1403">
            <v>2388934.65</v>
          </cell>
          <cell r="I1403" t="str">
            <v>Road-MJ04</v>
          </cell>
          <cell r="M1403" t="str">
            <v>CP-5 401 226</v>
          </cell>
          <cell r="R1403">
            <v>16.809999999999999</v>
          </cell>
          <cell r="T1403">
            <v>14.969604210817877</v>
          </cell>
          <cell r="V1403">
            <v>17.02</v>
          </cell>
          <cell r="AI1403">
            <v>0</v>
          </cell>
          <cell r="AJ1403">
            <v>0</v>
          </cell>
        </row>
        <row r="1404">
          <cell r="AJ1404">
            <v>0</v>
          </cell>
        </row>
        <row r="1405">
          <cell r="E1405">
            <v>636</v>
          </cell>
          <cell r="F1405" t="str">
            <v>CB-E34/2/23</v>
          </cell>
          <cell r="G1405">
            <v>518427.5</v>
          </cell>
          <cell r="H1405">
            <v>2388938.73</v>
          </cell>
          <cell r="I1405" t="str">
            <v>Road-MJ04</v>
          </cell>
          <cell r="J1405">
            <v>14.64000000001397</v>
          </cell>
          <cell r="K1405">
            <v>4.0800000000745058</v>
          </cell>
          <cell r="L1405">
            <v>15.19789459106152</v>
          </cell>
          <cell r="M1405" t="str">
            <v>CP-5 401 226</v>
          </cell>
          <cell r="N1405">
            <v>0</v>
          </cell>
          <cell r="O1405">
            <v>15.19789459106152</v>
          </cell>
          <cell r="P1405">
            <v>15.19789459106152</v>
          </cell>
          <cell r="Q1405">
            <v>0</v>
          </cell>
          <cell r="R1405">
            <v>16.809999999999999</v>
          </cell>
          <cell r="T1405">
            <v>15</v>
          </cell>
          <cell r="V1405">
            <v>16.809999999999999</v>
          </cell>
          <cell r="X1405">
            <v>300</v>
          </cell>
          <cell r="Y1405">
            <v>14.969604210817877</v>
          </cell>
          <cell r="Z1405">
            <v>15</v>
          </cell>
          <cell r="AA1405">
            <v>17.02</v>
          </cell>
          <cell r="AB1405">
            <v>16.809999999999999</v>
          </cell>
          <cell r="AD1405" t="str">
            <v>Single</v>
          </cell>
          <cell r="AI1405" t="str">
            <v>S</v>
          </cell>
          <cell r="AJ1405" t="str">
            <v>L</v>
          </cell>
        </row>
        <row r="1406">
          <cell r="AJ1406">
            <v>0</v>
          </cell>
        </row>
        <row r="1407">
          <cell r="N1407">
            <v>15.19789459106152</v>
          </cell>
          <cell r="AJ1407">
            <v>0</v>
          </cell>
        </row>
        <row r="1408">
          <cell r="E1408">
            <v>637</v>
          </cell>
          <cell r="F1408" t="str">
            <v>CB-E34/2/21</v>
          </cell>
          <cell r="G1408">
            <v>518423.6</v>
          </cell>
          <cell r="H1408">
            <v>2388896.12</v>
          </cell>
          <cell r="I1408" t="str">
            <v>Road-MJ04</v>
          </cell>
          <cell r="M1408" t="str">
            <v>CP-5 401 226</v>
          </cell>
          <cell r="R1408">
            <v>16.63</v>
          </cell>
          <cell r="T1408">
            <v>15.159604210817877</v>
          </cell>
          <cell r="V1408">
            <v>16.88</v>
          </cell>
          <cell r="AI1408">
            <v>0</v>
          </cell>
          <cell r="AJ1408">
            <v>0</v>
          </cell>
        </row>
        <row r="1409">
          <cell r="AJ1409">
            <v>0</v>
          </cell>
        </row>
        <row r="1410">
          <cell r="E1410">
            <v>638</v>
          </cell>
          <cell r="F1410" t="str">
            <v>CB-E34/2/24</v>
          </cell>
          <cell r="G1410">
            <v>518438.24</v>
          </cell>
          <cell r="H1410">
            <v>2388900.2000000002</v>
          </cell>
          <cell r="I1410" t="str">
            <v>Road-MJ04</v>
          </cell>
          <cell r="J1410">
            <v>14.64000000001397</v>
          </cell>
          <cell r="K1410">
            <v>4.0800000000745058</v>
          </cell>
          <cell r="L1410">
            <v>15.19789459106152</v>
          </cell>
          <cell r="M1410" t="str">
            <v>CP-5 401 226</v>
          </cell>
          <cell r="N1410">
            <v>0</v>
          </cell>
          <cell r="O1410">
            <v>15.19789459106152</v>
          </cell>
          <cell r="P1410">
            <v>15.19789459106152</v>
          </cell>
          <cell r="Q1410">
            <v>0</v>
          </cell>
          <cell r="R1410">
            <v>16.63</v>
          </cell>
          <cell r="T1410">
            <v>15.19</v>
          </cell>
          <cell r="V1410">
            <v>16.63</v>
          </cell>
          <cell r="X1410">
            <v>300</v>
          </cell>
          <cell r="Y1410">
            <v>15.159604210817877</v>
          </cell>
          <cell r="Z1410">
            <v>15.19</v>
          </cell>
          <cell r="AA1410">
            <v>16.88</v>
          </cell>
          <cell r="AB1410">
            <v>16.63</v>
          </cell>
          <cell r="AD1410" t="str">
            <v>Double</v>
          </cell>
          <cell r="AI1410" t="str">
            <v>S</v>
          </cell>
          <cell r="AJ1410" t="str">
            <v>L</v>
          </cell>
        </row>
        <row r="1411">
          <cell r="AJ1411">
            <v>0</v>
          </cell>
        </row>
        <row r="1412">
          <cell r="N1412">
            <v>15.19789459106152</v>
          </cell>
          <cell r="AJ1412">
            <v>0</v>
          </cell>
        </row>
        <row r="1413">
          <cell r="AJ1413">
            <v>0</v>
          </cell>
        </row>
        <row r="1414">
          <cell r="E1414">
            <v>639</v>
          </cell>
          <cell r="F1414" t="str">
            <v>MH-E4-EX</v>
          </cell>
          <cell r="G1414">
            <v>518857</v>
          </cell>
          <cell r="H1414">
            <v>2389663.39</v>
          </cell>
          <cell r="I1414" t="str">
            <v>Al Makarunah St.</v>
          </cell>
          <cell r="M1414" t="str">
            <v>CP-5 401 251</v>
          </cell>
          <cell r="R1414">
            <v>15.2</v>
          </cell>
          <cell r="T1414">
            <v>13.28</v>
          </cell>
          <cell r="V1414">
            <v>15.2</v>
          </cell>
          <cell r="AI1414">
            <v>0</v>
          </cell>
          <cell r="AJ1414">
            <v>0</v>
          </cell>
        </row>
        <row r="1415">
          <cell r="AJ1415">
            <v>0</v>
          </cell>
        </row>
        <row r="1416">
          <cell r="E1416">
            <v>640</v>
          </cell>
          <cell r="F1416" t="str">
            <v>CB-E4/1</v>
          </cell>
          <cell r="G1416">
            <v>518896.75</v>
          </cell>
          <cell r="H1416">
            <v>2389662.08</v>
          </cell>
          <cell r="I1416" t="str">
            <v>Road-MN16</v>
          </cell>
          <cell r="J1416">
            <v>39.75</v>
          </cell>
          <cell r="K1416">
            <v>-1.3100000000558794</v>
          </cell>
          <cell r="L1416">
            <v>39.771580305541626</v>
          </cell>
          <cell r="M1416" t="str">
            <v>CP-5 401 251</v>
          </cell>
          <cell r="N1416">
            <v>0</v>
          </cell>
          <cell r="O1416">
            <v>39.771580305541626</v>
          </cell>
          <cell r="P1416">
            <v>39.771580305541626</v>
          </cell>
          <cell r="Q1416">
            <v>0</v>
          </cell>
          <cell r="R1416">
            <v>15.39</v>
          </cell>
          <cell r="T1416">
            <v>13.48</v>
          </cell>
          <cell r="V1416">
            <v>15.32</v>
          </cell>
          <cell r="X1416">
            <v>400</v>
          </cell>
          <cell r="Y1416">
            <v>13.28</v>
          </cell>
          <cell r="Z1416">
            <v>13.48</v>
          </cell>
          <cell r="AA1416">
            <v>15.2</v>
          </cell>
          <cell r="AB1416">
            <v>15.32</v>
          </cell>
          <cell r="AD1416" t="str">
            <v>Single</v>
          </cell>
          <cell r="AI1416" t="str">
            <v>S</v>
          </cell>
          <cell r="AJ1416">
            <v>0</v>
          </cell>
        </row>
        <row r="1417">
          <cell r="AJ1417">
            <v>0</v>
          </cell>
        </row>
        <row r="1418">
          <cell r="E1418">
            <v>641</v>
          </cell>
          <cell r="F1418" t="str">
            <v>CB-E4/2</v>
          </cell>
          <cell r="G1418">
            <v>518931.74</v>
          </cell>
          <cell r="H1418">
            <v>2389662.85</v>
          </cell>
          <cell r="I1418" t="str">
            <v>Road-MN16</v>
          </cell>
          <cell r="J1418">
            <v>34.989999999990687</v>
          </cell>
          <cell r="K1418">
            <v>0.77000000001862645</v>
          </cell>
          <cell r="L1418">
            <v>34.998471395182065</v>
          </cell>
          <cell r="M1418" t="str">
            <v>CP-5 401 251</v>
          </cell>
          <cell r="N1418">
            <v>39.771580305541626</v>
          </cell>
          <cell r="O1418">
            <v>74.770051700723684</v>
          </cell>
          <cell r="P1418">
            <v>34.998471395182058</v>
          </cell>
          <cell r="Q1418">
            <v>0</v>
          </cell>
          <cell r="R1418">
            <v>15.68</v>
          </cell>
          <cell r="T1418">
            <v>13.65</v>
          </cell>
          <cell r="V1418">
            <v>15.69</v>
          </cell>
          <cell r="X1418">
            <v>400</v>
          </cell>
          <cell r="Y1418">
            <v>13.48</v>
          </cell>
          <cell r="Z1418">
            <v>13.65</v>
          </cell>
          <cell r="AA1418">
            <v>15.32</v>
          </cell>
          <cell r="AB1418">
            <v>15.69</v>
          </cell>
          <cell r="AD1418" t="str">
            <v>Single</v>
          </cell>
          <cell r="AI1418">
            <v>0</v>
          </cell>
          <cell r="AJ1418">
            <v>0</v>
          </cell>
        </row>
        <row r="1419">
          <cell r="AJ1419">
            <v>0</v>
          </cell>
        </row>
        <row r="1420">
          <cell r="E1420">
            <v>642</v>
          </cell>
          <cell r="F1420" t="str">
            <v>CB-E4/3</v>
          </cell>
          <cell r="G1420">
            <v>518978.98</v>
          </cell>
          <cell r="H1420">
            <v>2389663.88</v>
          </cell>
          <cell r="I1420" t="str">
            <v>Road-MN16</v>
          </cell>
          <cell r="J1420">
            <v>47.239999999990687</v>
          </cell>
          <cell r="K1420">
            <v>1.029999999795109</v>
          </cell>
          <cell r="L1420">
            <v>47.251227497269298</v>
          </cell>
          <cell r="M1420" t="str">
            <v>CP-5 401 251</v>
          </cell>
          <cell r="N1420">
            <v>74.770051700723684</v>
          </cell>
          <cell r="O1420">
            <v>122.02127919799298</v>
          </cell>
          <cell r="P1420">
            <v>47.251227497269298</v>
          </cell>
          <cell r="Q1420">
            <v>0</v>
          </cell>
          <cell r="R1420">
            <v>16.010000000000002</v>
          </cell>
          <cell r="T1420">
            <v>13.89</v>
          </cell>
          <cell r="V1420">
            <v>15.86</v>
          </cell>
          <cell r="X1420">
            <v>400</v>
          </cell>
          <cell r="Y1420">
            <v>13.65</v>
          </cell>
          <cell r="Z1420">
            <v>13.89</v>
          </cell>
          <cell r="AA1420">
            <v>15.69</v>
          </cell>
          <cell r="AB1420">
            <v>15.86</v>
          </cell>
          <cell r="AD1420" t="str">
            <v>Single</v>
          </cell>
          <cell r="AI1420">
            <v>0</v>
          </cell>
          <cell r="AJ1420">
            <v>0</v>
          </cell>
        </row>
        <row r="1421">
          <cell r="AJ1421">
            <v>0</v>
          </cell>
        </row>
        <row r="1422">
          <cell r="E1422">
            <v>643</v>
          </cell>
          <cell r="F1422" t="str">
            <v>CB-E4/4</v>
          </cell>
          <cell r="G1422">
            <v>519012.02</v>
          </cell>
          <cell r="H1422">
            <v>2389664.6</v>
          </cell>
          <cell r="I1422" t="str">
            <v>Road-MN16</v>
          </cell>
          <cell r="J1422">
            <v>33.040000000037253</v>
          </cell>
          <cell r="K1422">
            <v>0.72000000020489097</v>
          </cell>
          <cell r="L1422">
            <v>33.047844105217465</v>
          </cell>
          <cell r="M1422" t="str">
            <v>CP-5 401 251</v>
          </cell>
          <cell r="N1422">
            <v>122.02127919799298</v>
          </cell>
          <cell r="O1422">
            <v>155.06912330321046</v>
          </cell>
          <cell r="P1422">
            <v>33.047844105217479</v>
          </cell>
          <cell r="Q1422">
            <v>0</v>
          </cell>
          <cell r="R1422">
            <v>16.239999999999998</v>
          </cell>
          <cell r="T1422">
            <v>14.06</v>
          </cell>
          <cell r="V1422">
            <v>16.14</v>
          </cell>
          <cell r="X1422">
            <v>400</v>
          </cell>
          <cell r="Y1422">
            <v>13.89</v>
          </cell>
          <cell r="Z1422">
            <v>14.06</v>
          </cell>
          <cell r="AA1422">
            <v>15.86</v>
          </cell>
          <cell r="AB1422">
            <v>16.14</v>
          </cell>
          <cell r="AD1422" t="str">
            <v>Single</v>
          </cell>
          <cell r="AI1422">
            <v>0</v>
          </cell>
          <cell r="AJ1422">
            <v>0</v>
          </cell>
        </row>
        <row r="1423">
          <cell r="AJ1423">
            <v>0</v>
          </cell>
        </row>
        <row r="1424">
          <cell r="E1424">
            <v>644</v>
          </cell>
          <cell r="F1424" t="str">
            <v>CB-E4/5</v>
          </cell>
          <cell r="G1424">
            <v>519047.16</v>
          </cell>
          <cell r="H1424">
            <v>2389665.36</v>
          </cell>
          <cell r="I1424" t="str">
            <v>Road-MN16</v>
          </cell>
          <cell r="J1424">
            <v>35.139999999955762</v>
          </cell>
          <cell r="K1424">
            <v>0.75999999977648258</v>
          </cell>
          <cell r="L1424">
            <v>35.14821759345061</v>
          </cell>
          <cell r="M1424" t="str">
            <v>CP-5 401 251</v>
          </cell>
          <cell r="N1424">
            <v>155.06912330321046</v>
          </cell>
          <cell r="O1424">
            <v>190.21734089666109</v>
          </cell>
          <cell r="P1424">
            <v>35.148217593450624</v>
          </cell>
          <cell r="Q1424">
            <v>0</v>
          </cell>
          <cell r="R1424">
            <v>16.46</v>
          </cell>
          <cell r="T1424">
            <v>14.23</v>
          </cell>
          <cell r="V1424">
            <v>16.43</v>
          </cell>
          <cell r="X1424">
            <v>400</v>
          </cell>
          <cell r="Y1424">
            <v>14.06</v>
          </cell>
          <cell r="Z1424">
            <v>14.23</v>
          </cell>
          <cell r="AA1424">
            <v>16.14</v>
          </cell>
          <cell r="AB1424">
            <v>16.43</v>
          </cell>
          <cell r="AD1424" t="str">
            <v>Single</v>
          </cell>
          <cell r="AI1424">
            <v>0</v>
          </cell>
          <cell r="AJ1424">
            <v>0</v>
          </cell>
        </row>
        <row r="1425">
          <cell r="AJ1425">
            <v>0</v>
          </cell>
        </row>
        <row r="1426">
          <cell r="E1426">
            <v>645</v>
          </cell>
          <cell r="F1426" t="str">
            <v>CB-E4/6</v>
          </cell>
          <cell r="G1426">
            <v>519077.14</v>
          </cell>
          <cell r="H1426">
            <v>2389666.4900000002</v>
          </cell>
          <cell r="I1426" t="str">
            <v>Road-MN16</v>
          </cell>
          <cell r="J1426">
            <v>29.980000000039581</v>
          </cell>
          <cell r="K1426">
            <v>1.1300000003539026</v>
          </cell>
          <cell r="L1426">
            <v>30.001288305724024</v>
          </cell>
          <cell r="M1426" t="str">
            <v>CP-5 401 251</v>
          </cell>
          <cell r="N1426">
            <v>190.21734089666109</v>
          </cell>
          <cell r="O1426">
            <v>220.2186292023851</v>
          </cell>
          <cell r="P1426">
            <v>30.001288305724017</v>
          </cell>
          <cell r="Q1426">
            <v>0</v>
          </cell>
          <cell r="R1426">
            <v>16.55</v>
          </cell>
          <cell r="T1426">
            <v>14.38</v>
          </cell>
          <cell r="V1426">
            <v>16.52</v>
          </cell>
          <cell r="X1426">
            <v>400</v>
          </cell>
          <cell r="Y1426">
            <v>14.23</v>
          </cell>
          <cell r="Z1426">
            <v>14.38</v>
          </cell>
          <cell r="AA1426">
            <v>16.43</v>
          </cell>
          <cell r="AB1426">
            <v>16.52</v>
          </cell>
          <cell r="AD1426" t="str">
            <v>Single</v>
          </cell>
          <cell r="AI1426">
            <v>0</v>
          </cell>
          <cell r="AJ1426">
            <v>0</v>
          </cell>
        </row>
        <row r="1427">
          <cell r="AJ1427">
            <v>0</v>
          </cell>
        </row>
        <row r="1428">
          <cell r="E1428">
            <v>646</v>
          </cell>
          <cell r="F1428" t="str">
            <v>CB-E4/7</v>
          </cell>
          <cell r="G1428">
            <v>519118.15</v>
          </cell>
          <cell r="H1428">
            <v>2389670.39</v>
          </cell>
          <cell r="I1428" t="str">
            <v>Road-MN16</v>
          </cell>
          <cell r="J1428">
            <v>41.010000000009313</v>
          </cell>
          <cell r="K1428">
            <v>3.8999999999068677</v>
          </cell>
          <cell r="L1428">
            <v>41.195025185088035</v>
          </cell>
          <cell r="M1428" t="str">
            <v>CP-5 401 251</v>
          </cell>
          <cell r="N1428">
            <v>220.2186292023851</v>
          </cell>
          <cell r="O1428">
            <v>261.41365438747312</v>
          </cell>
          <cell r="P1428">
            <v>41.195025185088014</v>
          </cell>
          <cell r="Q1428">
            <v>0</v>
          </cell>
          <cell r="R1428">
            <v>16.68</v>
          </cell>
          <cell r="T1428">
            <v>14.59</v>
          </cell>
          <cell r="V1428">
            <v>16.68</v>
          </cell>
          <cell r="X1428">
            <v>400</v>
          </cell>
          <cell r="Y1428">
            <v>14.38</v>
          </cell>
          <cell r="Z1428">
            <v>14.59</v>
          </cell>
          <cell r="AA1428">
            <v>16.52</v>
          </cell>
          <cell r="AB1428">
            <v>16.68</v>
          </cell>
          <cell r="AD1428" t="str">
            <v>Single</v>
          </cell>
          <cell r="AI1428">
            <v>0</v>
          </cell>
          <cell r="AJ1428">
            <v>0</v>
          </cell>
        </row>
        <row r="1429">
          <cell r="AJ1429">
            <v>0</v>
          </cell>
        </row>
        <row r="1430">
          <cell r="E1430">
            <v>647</v>
          </cell>
          <cell r="F1430" t="str">
            <v>CB-E4/8</v>
          </cell>
          <cell r="G1430">
            <v>519155.58</v>
          </cell>
          <cell r="H1430">
            <v>2389673.9700000002</v>
          </cell>
          <cell r="I1430" t="str">
            <v>Road-MN16</v>
          </cell>
          <cell r="J1430">
            <v>37.429999999993015</v>
          </cell>
          <cell r="K1430">
            <v>3.5800000000745058</v>
          </cell>
          <cell r="L1430">
            <v>37.600815150738562</v>
          </cell>
          <cell r="M1430" t="str">
            <v>CP-5 401 252</v>
          </cell>
          <cell r="N1430">
            <v>261.41365438747312</v>
          </cell>
          <cell r="O1430">
            <v>299.0144695382117</v>
          </cell>
          <cell r="P1430">
            <v>37.600815150738583</v>
          </cell>
          <cell r="Q1430">
            <v>0</v>
          </cell>
          <cell r="R1430">
            <v>16.86</v>
          </cell>
          <cell r="T1430">
            <v>14.81</v>
          </cell>
          <cell r="V1430">
            <v>16.87</v>
          </cell>
          <cell r="X1430">
            <v>400</v>
          </cell>
          <cell r="Y1430">
            <v>14.59</v>
          </cell>
          <cell r="Z1430">
            <v>14.81</v>
          </cell>
          <cell r="AA1430">
            <v>16.68</v>
          </cell>
          <cell r="AB1430">
            <v>16.87</v>
          </cell>
          <cell r="AD1430" t="str">
            <v>Single</v>
          </cell>
          <cell r="AI1430">
            <v>0</v>
          </cell>
          <cell r="AJ1430">
            <v>0</v>
          </cell>
        </row>
        <row r="1431">
          <cell r="AJ1431">
            <v>0</v>
          </cell>
        </row>
        <row r="1432">
          <cell r="E1432">
            <v>648</v>
          </cell>
          <cell r="F1432" t="str">
            <v>CB-E4/8A</v>
          </cell>
          <cell r="G1432">
            <v>519171.08</v>
          </cell>
          <cell r="H1432">
            <v>2389675.46</v>
          </cell>
          <cell r="I1432" t="str">
            <v>Road-MN16</v>
          </cell>
          <cell r="J1432">
            <v>15.5</v>
          </cell>
          <cell r="K1432">
            <v>1.4899999997578561</v>
          </cell>
          <cell r="L1432">
            <v>15.571451441637622</v>
          </cell>
          <cell r="M1432" t="str">
            <v>CP-5 401 252</v>
          </cell>
          <cell r="N1432">
            <v>299.0144695382117</v>
          </cell>
          <cell r="O1432">
            <v>314.58592097984933</v>
          </cell>
          <cell r="P1432">
            <v>15.571451441637635</v>
          </cell>
          <cell r="Q1432">
            <v>0</v>
          </cell>
          <cell r="R1432">
            <v>16.84</v>
          </cell>
          <cell r="T1432">
            <v>14.95</v>
          </cell>
          <cell r="V1432">
            <v>16.97</v>
          </cell>
          <cell r="X1432">
            <v>400</v>
          </cell>
          <cell r="Y1432">
            <v>14.59</v>
          </cell>
          <cell r="Z1432">
            <v>14.95</v>
          </cell>
          <cell r="AA1432">
            <v>16.68</v>
          </cell>
          <cell r="AB1432">
            <v>16.97</v>
          </cell>
          <cell r="AD1432" t="str">
            <v>Single</v>
          </cell>
          <cell r="AI1432">
            <v>0</v>
          </cell>
          <cell r="AJ1432">
            <v>0</v>
          </cell>
        </row>
        <row r="1434">
          <cell r="E1434">
            <v>649</v>
          </cell>
          <cell r="F1434" t="str">
            <v>CB-E4/9</v>
          </cell>
          <cell r="G1434">
            <v>519194.98</v>
          </cell>
          <cell r="H1434">
            <v>2389677.7400000002</v>
          </cell>
          <cell r="I1434" t="str">
            <v>Road-MN16</v>
          </cell>
          <cell r="J1434">
            <v>23.899999999965075</v>
          </cell>
          <cell r="K1434">
            <v>2.2800000002607703</v>
          </cell>
          <cell r="L1434">
            <v>24.008506825696593</v>
          </cell>
          <cell r="M1434" t="str">
            <v>CP-5 401 252</v>
          </cell>
          <cell r="N1434">
            <v>314.58592097984933</v>
          </cell>
          <cell r="O1434">
            <v>338.59442780554593</v>
          </cell>
          <cell r="P1434">
            <v>24.0085068256966</v>
          </cell>
          <cell r="Q1434">
            <v>0</v>
          </cell>
          <cell r="R1434">
            <v>16.920000000000002</v>
          </cell>
          <cell r="T1434">
            <v>15.17</v>
          </cell>
          <cell r="V1434">
            <v>17.170000000000002</v>
          </cell>
          <cell r="X1434">
            <v>400</v>
          </cell>
          <cell r="Y1434">
            <v>14.81</v>
          </cell>
          <cell r="Z1434">
            <v>15.17</v>
          </cell>
          <cell r="AA1434">
            <v>16.87</v>
          </cell>
          <cell r="AB1434">
            <v>17.170000000000002</v>
          </cell>
          <cell r="AD1434" t="str">
            <v>Single</v>
          </cell>
          <cell r="AI1434">
            <v>0</v>
          </cell>
          <cell r="AJ1434" t="str">
            <v>L</v>
          </cell>
        </row>
        <row r="1435">
          <cell r="AJ1435">
            <v>0</v>
          </cell>
        </row>
        <row r="1436">
          <cell r="N1436">
            <v>338.59442780554593</v>
          </cell>
          <cell r="AJ1436">
            <v>0</v>
          </cell>
        </row>
        <row r="1437">
          <cell r="E1437">
            <v>650</v>
          </cell>
          <cell r="F1437" t="str">
            <v>CB-E4/2</v>
          </cell>
          <cell r="G1437">
            <v>518931.74</v>
          </cell>
          <cell r="H1437">
            <v>2389662.85</v>
          </cell>
          <cell r="I1437" t="str">
            <v>Road-MN16</v>
          </cell>
          <cell r="M1437" t="str">
            <v>CP-5 401 251</v>
          </cell>
          <cell r="R1437">
            <v>15.68</v>
          </cell>
          <cell r="T1437">
            <v>13.65</v>
          </cell>
          <cell r="V1437">
            <v>15.69</v>
          </cell>
          <cell r="AI1437">
            <v>0</v>
          </cell>
          <cell r="AJ1437">
            <v>0</v>
          </cell>
        </row>
        <row r="1438">
          <cell r="AJ1438">
            <v>0</v>
          </cell>
        </row>
        <row r="1439">
          <cell r="E1439">
            <v>651</v>
          </cell>
          <cell r="F1439" t="str">
            <v>CB-E4/2/1</v>
          </cell>
          <cell r="G1439">
            <v>518925.61</v>
          </cell>
          <cell r="H1439">
            <v>2389692.21</v>
          </cell>
          <cell r="I1439" t="str">
            <v>Road-MN28</v>
          </cell>
          <cell r="J1439">
            <v>-6.1300000000046566</v>
          </cell>
          <cell r="K1439">
            <v>29.359999999869615</v>
          </cell>
          <cell r="L1439">
            <v>29.993107541440263</v>
          </cell>
          <cell r="M1439" t="str">
            <v>CP-5 401 253</v>
          </cell>
          <cell r="N1439">
            <v>0</v>
          </cell>
          <cell r="O1439">
            <v>29.993107541440263</v>
          </cell>
          <cell r="P1439">
            <v>29.993107541440263</v>
          </cell>
          <cell r="Q1439">
            <v>0</v>
          </cell>
          <cell r="R1439">
            <v>15.91</v>
          </cell>
          <cell r="T1439">
            <v>13.71</v>
          </cell>
          <cell r="V1439">
            <v>16.22</v>
          </cell>
          <cell r="X1439">
            <v>400</v>
          </cell>
          <cell r="Y1439">
            <v>13.65</v>
          </cell>
          <cell r="Z1439">
            <v>13.71</v>
          </cell>
          <cell r="AA1439">
            <v>15.69</v>
          </cell>
          <cell r="AB1439">
            <v>16.22</v>
          </cell>
          <cell r="AD1439" t="str">
            <v>Single</v>
          </cell>
          <cell r="AI1439" t="str">
            <v>S</v>
          </cell>
          <cell r="AJ1439">
            <v>0</v>
          </cell>
        </row>
        <row r="1440">
          <cell r="AJ1440">
            <v>0</v>
          </cell>
        </row>
        <row r="1441">
          <cell r="E1441">
            <v>652</v>
          </cell>
          <cell r="F1441" t="str">
            <v>CB-E4/2/2</v>
          </cell>
          <cell r="G1441">
            <v>518916.57</v>
          </cell>
          <cell r="H1441">
            <v>2389735.2599999998</v>
          </cell>
          <cell r="I1441" t="str">
            <v>Road-MN28</v>
          </cell>
          <cell r="J1441">
            <v>-9.0399999999790452</v>
          </cell>
          <cell r="K1441">
            <v>43.049999999813735</v>
          </cell>
          <cell r="L1441">
            <v>43.988908829199019</v>
          </cell>
          <cell r="M1441" t="str">
            <v>CP-5 401 253</v>
          </cell>
          <cell r="N1441">
            <v>29.993107541440263</v>
          </cell>
          <cell r="O1441">
            <v>73.982016370639286</v>
          </cell>
          <cell r="P1441">
            <v>43.988908829199019</v>
          </cell>
          <cell r="Q1441">
            <v>0</v>
          </cell>
          <cell r="R1441">
            <v>15.85</v>
          </cell>
          <cell r="T1441">
            <v>13.8</v>
          </cell>
          <cell r="V1441">
            <v>15.82</v>
          </cell>
          <cell r="X1441">
            <v>400</v>
          </cell>
          <cell r="Y1441">
            <v>13.71</v>
          </cell>
          <cell r="Z1441">
            <v>13.8</v>
          </cell>
          <cell r="AA1441">
            <v>16.22</v>
          </cell>
          <cell r="AB1441">
            <v>15.82</v>
          </cell>
          <cell r="AD1441" t="str">
            <v>Single</v>
          </cell>
          <cell r="AI1441">
            <v>0</v>
          </cell>
          <cell r="AJ1441">
            <v>0</v>
          </cell>
        </row>
        <row r="1442">
          <cell r="AJ1442">
            <v>0</v>
          </cell>
        </row>
        <row r="1443">
          <cell r="E1443">
            <v>653</v>
          </cell>
          <cell r="F1443" t="str">
            <v>CB-E4/2/3</v>
          </cell>
          <cell r="G1443">
            <v>518913.84</v>
          </cell>
          <cell r="H1443">
            <v>2389754.09</v>
          </cell>
          <cell r="I1443" t="str">
            <v>Road-MN28</v>
          </cell>
          <cell r="J1443">
            <v>-2.7299999999813735</v>
          </cell>
          <cell r="K1443">
            <v>18.830000000074506</v>
          </cell>
          <cell r="L1443">
            <v>19.026870473167786</v>
          </cell>
          <cell r="M1443" t="str">
            <v>CP-5 401 253</v>
          </cell>
          <cell r="N1443">
            <v>73.982016370639286</v>
          </cell>
          <cell r="O1443">
            <v>93.008886843807076</v>
          </cell>
          <cell r="P1443">
            <v>19.02687047316779</v>
          </cell>
          <cell r="Q1443">
            <v>0</v>
          </cell>
          <cell r="R1443">
            <v>15.75</v>
          </cell>
          <cell r="T1443">
            <v>13.84</v>
          </cell>
          <cell r="V1443">
            <v>15.84</v>
          </cell>
          <cell r="X1443">
            <v>400</v>
          </cell>
          <cell r="Y1443">
            <v>13.8</v>
          </cell>
          <cell r="Z1443">
            <v>13.84</v>
          </cell>
          <cell r="AA1443">
            <v>15.82</v>
          </cell>
          <cell r="AB1443">
            <v>15.84</v>
          </cell>
          <cell r="AD1443" t="str">
            <v>Single</v>
          </cell>
          <cell r="AI1443">
            <v>0</v>
          </cell>
          <cell r="AJ1443">
            <v>0</v>
          </cell>
        </row>
        <row r="1444">
          <cell r="AJ1444">
            <v>0</v>
          </cell>
        </row>
        <row r="1445">
          <cell r="E1445">
            <v>654</v>
          </cell>
          <cell r="F1445" t="str">
            <v>CB-E4/2/4</v>
          </cell>
          <cell r="G1445">
            <v>518912.91</v>
          </cell>
          <cell r="H1445">
            <v>2389770.17</v>
          </cell>
          <cell r="I1445" t="str">
            <v>Road-MN28</v>
          </cell>
          <cell r="J1445">
            <v>-0.93000000005122274</v>
          </cell>
          <cell r="K1445">
            <v>16.080000000074506</v>
          </cell>
          <cell r="L1445">
            <v>16.106871204628519</v>
          </cell>
          <cell r="M1445" t="str">
            <v>CP-5 401 253</v>
          </cell>
          <cell r="N1445">
            <v>93.008886843807076</v>
          </cell>
          <cell r="O1445">
            <v>109.11575804843559</v>
          </cell>
          <cell r="P1445">
            <v>16.106871204628519</v>
          </cell>
          <cell r="Q1445">
            <v>0</v>
          </cell>
          <cell r="R1445">
            <v>15.66</v>
          </cell>
          <cell r="T1445">
            <v>13.87</v>
          </cell>
          <cell r="V1445">
            <v>15.79</v>
          </cell>
          <cell r="X1445">
            <v>400</v>
          </cell>
          <cell r="Y1445">
            <v>13.84</v>
          </cell>
          <cell r="Z1445">
            <v>13.87</v>
          </cell>
          <cell r="AA1445">
            <v>15.84</v>
          </cell>
          <cell r="AB1445">
            <v>15.79</v>
          </cell>
          <cell r="AD1445" t="str">
            <v>Single</v>
          </cell>
          <cell r="AI1445">
            <v>0</v>
          </cell>
          <cell r="AJ1445">
            <v>0</v>
          </cell>
        </row>
        <row r="1446">
          <cell r="AJ1446">
            <v>0</v>
          </cell>
        </row>
        <row r="1447">
          <cell r="E1447">
            <v>655</v>
          </cell>
          <cell r="F1447" t="str">
            <v>CB-E4/2/5</v>
          </cell>
          <cell r="G1447">
            <v>518912.98</v>
          </cell>
          <cell r="H1447">
            <v>2389802.91</v>
          </cell>
          <cell r="I1447" t="str">
            <v>Road-MN28</v>
          </cell>
          <cell r="J1447">
            <v>7.0000000006984919E-2</v>
          </cell>
          <cell r="K1447">
            <v>32.740000000223517</v>
          </cell>
          <cell r="L1447">
            <v>32.740074832147783</v>
          </cell>
          <cell r="M1447" t="str">
            <v>CP-5 401 253</v>
          </cell>
          <cell r="N1447">
            <v>109.11575804843559</v>
          </cell>
          <cell r="O1447">
            <v>141.85583288058336</v>
          </cell>
          <cell r="P1447">
            <v>32.740074832147769</v>
          </cell>
          <cell r="Q1447">
            <v>0</v>
          </cell>
          <cell r="R1447">
            <v>15.61</v>
          </cell>
          <cell r="T1447">
            <v>13.93</v>
          </cell>
          <cell r="V1447">
            <v>15.49</v>
          </cell>
          <cell r="X1447">
            <v>400</v>
          </cell>
          <cell r="Y1447">
            <v>13.87</v>
          </cell>
          <cell r="Z1447">
            <v>13.93</v>
          </cell>
          <cell r="AA1447">
            <v>15.79</v>
          </cell>
          <cell r="AB1447">
            <v>15.49</v>
          </cell>
          <cell r="AD1447" t="str">
            <v>Single</v>
          </cell>
          <cell r="AI1447">
            <v>0</v>
          </cell>
          <cell r="AJ1447">
            <v>0</v>
          </cell>
        </row>
        <row r="1448">
          <cell r="AJ1448">
            <v>0</v>
          </cell>
        </row>
        <row r="1449">
          <cell r="E1449">
            <v>656</v>
          </cell>
          <cell r="F1449" t="str">
            <v>CB-E4/2/6</v>
          </cell>
          <cell r="G1449">
            <v>518911.24</v>
          </cell>
          <cell r="H1449">
            <v>2389842.87</v>
          </cell>
          <cell r="I1449" t="str">
            <v>Road-MN28</v>
          </cell>
          <cell r="J1449">
            <v>-1.7399999999906868</v>
          </cell>
          <cell r="K1449">
            <v>39.959999999962747</v>
          </cell>
          <cell r="L1449">
            <v>39.997864942981522</v>
          </cell>
          <cell r="M1449" t="str">
            <v>CP-5 401 253</v>
          </cell>
          <cell r="N1449">
            <v>141.85583288058336</v>
          </cell>
          <cell r="O1449">
            <v>181.85369782356489</v>
          </cell>
          <cell r="P1449">
            <v>39.997864942981522</v>
          </cell>
          <cell r="Q1449">
            <v>0</v>
          </cell>
          <cell r="R1449">
            <v>15.73</v>
          </cell>
          <cell r="T1449">
            <v>14.01</v>
          </cell>
          <cell r="V1449">
            <v>15.52</v>
          </cell>
          <cell r="X1449">
            <v>400</v>
          </cell>
          <cell r="Y1449">
            <v>13.93</v>
          </cell>
          <cell r="Z1449">
            <v>14.01</v>
          </cell>
          <cell r="AA1449">
            <v>15.49</v>
          </cell>
          <cell r="AB1449">
            <v>15.52</v>
          </cell>
          <cell r="AD1449" t="str">
            <v>Single</v>
          </cell>
          <cell r="AI1449">
            <v>0</v>
          </cell>
          <cell r="AJ1449">
            <v>0</v>
          </cell>
        </row>
        <row r="1450">
          <cell r="AJ1450">
            <v>0</v>
          </cell>
        </row>
        <row r="1451">
          <cell r="E1451">
            <v>657</v>
          </cell>
          <cell r="F1451" t="str">
            <v>CB-E4/2/7</v>
          </cell>
          <cell r="G1451">
            <v>518918.41</v>
          </cell>
          <cell r="H1451">
            <v>2389856.0499999998</v>
          </cell>
          <cell r="I1451" t="str">
            <v>Road-MN28</v>
          </cell>
          <cell r="J1451">
            <v>7.1699999999837019</v>
          </cell>
          <cell r="K1451">
            <v>13.179999999701977</v>
          </cell>
          <cell r="L1451">
            <v>15.004042788259115</v>
          </cell>
          <cell r="M1451" t="str">
            <v>CP-5 401 253</v>
          </cell>
          <cell r="N1451">
            <v>181.85369782356489</v>
          </cell>
          <cell r="O1451">
            <v>196.857740611824</v>
          </cell>
          <cell r="P1451">
            <v>15.004042788259113</v>
          </cell>
          <cell r="Q1451">
            <v>0</v>
          </cell>
          <cell r="R1451">
            <v>15.73</v>
          </cell>
          <cell r="T1451">
            <v>14.04</v>
          </cell>
          <cell r="V1451">
            <v>15.45</v>
          </cell>
          <cell r="X1451">
            <v>400</v>
          </cell>
          <cell r="Y1451">
            <v>14.01</v>
          </cell>
          <cell r="Z1451">
            <v>14.04</v>
          </cell>
          <cell r="AA1451">
            <v>15.52</v>
          </cell>
          <cell r="AB1451">
            <v>15.45</v>
          </cell>
          <cell r="AD1451" t="str">
            <v>Single</v>
          </cell>
          <cell r="AI1451">
            <v>0</v>
          </cell>
          <cell r="AJ1451" t="str">
            <v>L</v>
          </cell>
        </row>
        <row r="1452">
          <cell r="AJ1452">
            <v>0</v>
          </cell>
        </row>
        <row r="1453">
          <cell r="N1453">
            <v>196.857740611824</v>
          </cell>
          <cell r="AJ1453">
            <v>0</v>
          </cell>
        </row>
        <row r="1454">
          <cell r="E1454">
            <v>658</v>
          </cell>
          <cell r="F1454" t="str">
            <v>CB-E4/4</v>
          </cell>
          <cell r="G1454">
            <v>519012.02</v>
          </cell>
          <cell r="H1454">
            <v>2389664.6</v>
          </cell>
          <cell r="I1454" t="str">
            <v>Road-MN16</v>
          </cell>
          <cell r="M1454" t="str">
            <v>CP-5 401 251</v>
          </cell>
          <cell r="R1454">
            <v>16.239999999999998</v>
          </cell>
          <cell r="T1454">
            <v>14.06</v>
          </cell>
          <cell r="V1454">
            <v>16.14</v>
          </cell>
          <cell r="AI1454">
            <v>0</v>
          </cell>
          <cell r="AJ1454">
            <v>0</v>
          </cell>
        </row>
        <row r="1455">
          <cell r="AJ1455">
            <v>0</v>
          </cell>
        </row>
        <row r="1456">
          <cell r="E1456">
            <v>659</v>
          </cell>
          <cell r="F1456" t="str">
            <v>CB-E4/4/1</v>
          </cell>
          <cell r="G1456">
            <v>519012.93</v>
          </cell>
          <cell r="H1456">
            <v>2389622.61</v>
          </cell>
          <cell r="I1456" t="str">
            <v>Road-MN29</v>
          </cell>
          <cell r="J1456">
            <v>0.90999999997438863</v>
          </cell>
          <cell r="K1456">
            <v>-41.990000000223517</v>
          </cell>
          <cell r="L1456">
            <v>41.999859523797511</v>
          </cell>
          <cell r="M1456" t="str">
            <v>CP-5 401 253</v>
          </cell>
          <cell r="N1456">
            <v>0</v>
          </cell>
          <cell r="O1456">
            <v>41.999859523797511</v>
          </cell>
          <cell r="P1456">
            <v>41.999859523797511</v>
          </cell>
          <cell r="Q1456">
            <v>0</v>
          </cell>
          <cell r="R1456">
            <v>16.45</v>
          </cell>
          <cell r="T1456">
            <v>14.48</v>
          </cell>
          <cell r="V1456">
            <v>15.4</v>
          </cell>
          <cell r="X1456">
            <v>400</v>
          </cell>
          <cell r="Y1456">
            <v>14.06</v>
          </cell>
          <cell r="Z1456">
            <v>14.48</v>
          </cell>
          <cell r="AA1456">
            <v>16.14</v>
          </cell>
          <cell r="AB1456">
            <v>15.4</v>
          </cell>
          <cell r="AD1456" t="str">
            <v>Single</v>
          </cell>
          <cell r="AI1456" t="str">
            <v>S</v>
          </cell>
          <cell r="AJ1456" t="str">
            <v>L</v>
          </cell>
        </row>
        <row r="1457">
          <cell r="AJ1457">
            <v>0</v>
          </cell>
        </row>
        <row r="1458">
          <cell r="N1458">
            <v>41.999859523797511</v>
          </cell>
          <cell r="AJ1458">
            <v>0</v>
          </cell>
        </row>
        <row r="1459">
          <cell r="E1459">
            <v>660</v>
          </cell>
          <cell r="F1459" t="str">
            <v>CB-E4/7</v>
          </cell>
          <cell r="G1459">
            <v>519118.15</v>
          </cell>
          <cell r="H1459">
            <v>2389670.39</v>
          </cell>
          <cell r="I1459" t="str">
            <v>Road-MN16</v>
          </cell>
          <cell r="M1459" t="str">
            <v>CP-5 401 251</v>
          </cell>
          <cell r="R1459">
            <v>16.68</v>
          </cell>
          <cell r="T1459">
            <v>14.59</v>
          </cell>
          <cell r="V1459">
            <v>16.68</v>
          </cell>
          <cell r="AI1459">
            <v>0</v>
          </cell>
          <cell r="AJ1459">
            <v>0</v>
          </cell>
        </row>
        <row r="1460">
          <cell r="AJ1460">
            <v>0</v>
          </cell>
        </row>
        <row r="1461">
          <cell r="E1461">
            <v>661</v>
          </cell>
          <cell r="F1461" t="str">
            <v>CB-E4/7/1</v>
          </cell>
          <cell r="G1461">
            <v>519119.04</v>
          </cell>
          <cell r="H1461">
            <v>2389629.4</v>
          </cell>
          <cell r="I1461" t="str">
            <v>Road-MN30</v>
          </cell>
          <cell r="J1461">
            <v>0.88999999995576218</v>
          </cell>
          <cell r="K1461">
            <v>-40.990000000223517</v>
          </cell>
          <cell r="L1461">
            <v>40.999660974430569</v>
          </cell>
          <cell r="M1461" t="str">
            <v>CP-5 401 253</v>
          </cell>
          <cell r="N1461">
            <v>0</v>
          </cell>
          <cell r="O1461">
            <v>40.999660974430569</v>
          </cell>
          <cell r="P1461">
            <v>40.999660974430569</v>
          </cell>
          <cell r="Q1461">
            <v>0</v>
          </cell>
          <cell r="R1461">
            <v>16.850000000000001</v>
          </cell>
          <cell r="T1461">
            <v>14.88</v>
          </cell>
          <cell r="V1461">
            <v>16.850000000000001</v>
          </cell>
          <cell r="X1461">
            <v>400</v>
          </cell>
          <cell r="Y1461">
            <v>14.59</v>
          </cell>
          <cell r="Z1461">
            <v>14.88</v>
          </cell>
          <cell r="AA1461">
            <v>16.68</v>
          </cell>
          <cell r="AB1461">
            <v>16.850000000000001</v>
          </cell>
          <cell r="AD1461" t="str">
            <v>Single</v>
          </cell>
          <cell r="AI1461" t="str">
            <v>S</v>
          </cell>
          <cell r="AJ1461" t="str">
            <v>L</v>
          </cell>
        </row>
        <row r="1462">
          <cell r="AJ1462">
            <v>0</v>
          </cell>
        </row>
        <row r="1463">
          <cell r="N1463">
            <v>40.999660974430569</v>
          </cell>
          <cell r="AJ1463">
            <v>0</v>
          </cell>
        </row>
        <row r="1464">
          <cell r="E1464">
            <v>662</v>
          </cell>
          <cell r="F1464" t="str">
            <v>CB-E4/9</v>
          </cell>
          <cell r="G1464">
            <v>519194.98</v>
          </cell>
          <cell r="H1464">
            <v>2389677.7400000002</v>
          </cell>
          <cell r="I1464" t="str">
            <v>Road-MN16</v>
          </cell>
          <cell r="M1464" t="str">
            <v>CP-5 401 252</v>
          </cell>
          <cell r="R1464">
            <v>16.920000000000002</v>
          </cell>
          <cell r="T1464">
            <v>15.17</v>
          </cell>
          <cell r="V1464">
            <v>17.170000000000002</v>
          </cell>
          <cell r="AI1464">
            <v>0</v>
          </cell>
          <cell r="AJ1464">
            <v>0</v>
          </cell>
        </row>
        <row r="1465">
          <cell r="AJ1465">
            <v>0</v>
          </cell>
        </row>
        <row r="1466">
          <cell r="E1466">
            <v>663</v>
          </cell>
          <cell r="F1466" t="str">
            <v>CB-E4/9/1</v>
          </cell>
          <cell r="G1466">
            <v>519200.83</v>
          </cell>
          <cell r="H1466">
            <v>2389651.16</v>
          </cell>
          <cell r="I1466" t="str">
            <v>Road-MN18</v>
          </cell>
          <cell r="J1466">
            <v>5.8500000000349246</v>
          </cell>
          <cell r="K1466">
            <v>-26.580000000074506</v>
          </cell>
          <cell r="L1466">
            <v>27.21615145468531</v>
          </cell>
          <cell r="M1466" t="str">
            <v>CP-5 401 252</v>
          </cell>
          <cell r="N1466">
            <v>0</v>
          </cell>
          <cell r="O1466">
            <v>27.21615145468531</v>
          </cell>
          <cell r="P1466">
            <v>27.21615145468531</v>
          </cell>
          <cell r="Q1466">
            <v>0</v>
          </cell>
          <cell r="R1466">
            <v>16.95</v>
          </cell>
          <cell r="T1466">
            <v>15.25</v>
          </cell>
          <cell r="V1466">
            <v>17.649999999999999</v>
          </cell>
          <cell r="X1466">
            <v>400</v>
          </cell>
          <cell r="Y1466">
            <v>15.17</v>
          </cell>
          <cell r="Z1466">
            <v>15.25</v>
          </cell>
          <cell r="AA1466">
            <v>17.170000000000002</v>
          </cell>
          <cell r="AB1466">
            <v>17.649999999999999</v>
          </cell>
          <cell r="AD1466" t="str">
            <v>Single</v>
          </cell>
          <cell r="AI1466" t="str">
            <v>S</v>
          </cell>
          <cell r="AJ1466">
            <v>0</v>
          </cell>
        </row>
        <row r="1467">
          <cell r="AJ1467">
            <v>0</v>
          </cell>
        </row>
        <row r="1468">
          <cell r="E1468">
            <v>664</v>
          </cell>
          <cell r="F1468" t="str">
            <v>CB-E4/9/2</v>
          </cell>
          <cell r="G1468">
            <v>519206.45</v>
          </cell>
          <cell r="H1468">
            <v>2389624.75</v>
          </cell>
          <cell r="I1468" t="str">
            <v>Road-MN18</v>
          </cell>
          <cell r="J1468">
            <v>5.6199999999953434</v>
          </cell>
          <cell r="K1468">
            <v>-26.410000000149012</v>
          </cell>
          <cell r="L1468">
            <v>27.001342559358385</v>
          </cell>
          <cell r="M1468" t="str">
            <v>CP-5 401 252</v>
          </cell>
          <cell r="N1468">
            <v>27.21615145468531</v>
          </cell>
          <cell r="O1468">
            <v>54.217494014043695</v>
          </cell>
          <cell r="P1468">
            <v>27.001342559358385</v>
          </cell>
          <cell r="Q1468">
            <v>0</v>
          </cell>
          <cell r="R1468">
            <v>17.03</v>
          </cell>
          <cell r="T1468">
            <v>15.33</v>
          </cell>
          <cell r="V1468">
            <v>17.2</v>
          </cell>
          <cell r="X1468">
            <v>400</v>
          </cell>
          <cell r="Y1468">
            <v>15.25</v>
          </cell>
          <cell r="Z1468">
            <v>15.33</v>
          </cell>
          <cell r="AA1468">
            <v>17.649999999999999</v>
          </cell>
          <cell r="AB1468">
            <v>17.2</v>
          </cell>
          <cell r="AD1468" t="str">
            <v>Single</v>
          </cell>
          <cell r="AI1468">
            <v>0</v>
          </cell>
          <cell r="AJ1468" t="str">
            <v>L</v>
          </cell>
        </row>
        <row r="1469">
          <cell r="AJ1469">
            <v>0</v>
          </cell>
        </row>
        <row r="1470">
          <cell r="N1470">
            <v>54.217494014043695</v>
          </cell>
          <cell r="AJ1470">
            <v>0</v>
          </cell>
        </row>
        <row r="1471">
          <cell r="E1471">
            <v>665</v>
          </cell>
          <cell r="F1471" t="str">
            <v>CB-E4/9</v>
          </cell>
          <cell r="G1471">
            <v>519194.98</v>
          </cell>
          <cell r="H1471">
            <v>2389677.7400000002</v>
          </cell>
          <cell r="I1471" t="str">
            <v>Road-MN16</v>
          </cell>
          <cell r="M1471" t="str">
            <v>CP-5 401 252</v>
          </cell>
          <cell r="R1471">
            <v>16.920000000000002</v>
          </cell>
          <cell r="T1471">
            <v>15.17</v>
          </cell>
          <cell r="V1471">
            <v>17.170000000000002</v>
          </cell>
          <cell r="AI1471">
            <v>0</v>
          </cell>
          <cell r="AJ1471">
            <v>0</v>
          </cell>
        </row>
        <row r="1472">
          <cell r="AJ1472">
            <v>0</v>
          </cell>
        </row>
        <row r="1473">
          <cell r="E1473">
            <v>666</v>
          </cell>
          <cell r="F1473" t="str">
            <v>CB-E4/10</v>
          </cell>
          <cell r="G1473">
            <v>519182.44</v>
          </cell>
          <cell r="H1473">
            <v>2389726.15</v>
          </cell>
          <cell r="I1473" t="str">
            <v>Road-MN18</v>
          </cell>
          <cell r="J1473">
            <v>-12.539999999979045</v>
          </cell>
          <cell r="K1473">
            <v>48.40999999968335</v>
          </cell>
          <cell r="L1473">
            <v>50.007796391850903</v>
          </cell>
          <cell r="M1473" t="str">
            <v>CP-5 401 252</v>
          </cell>
          <cell r="N1473">
            <v>0</v>
          </cell>
          <cell r="O1473">
            <v>50.007796391850903</v>
          </cell>
          <cell r="P1473">
            <v>50.007796391850903</v>
          </cell>
          <cell r="Q1473">
            <v>0</v>
          </cell>
          <cell r="R1473">
            <v>17.059999999999999</v>
          </cell>
          <cell r="T1473">
            <v>15.266819999999367</v>
          </cell>
          <cell r="V1473">
            <v>17.59</v>
          </cell>
          <cell r="X1473">
            <v>400</v>
          </cell>
          <cell r="Y1473">
            <v>15.17</v>
          </cell>
          <cell r="Z1473">
            <v>15.266819999999367</v>
          </cell>
          <cell r="AA1473">
            <v>17.170000000000002</v>
          </cell>
          <cell r="AB1473">
            <v>17.59</v>
          </cell>
          <cell r="AD1473" t="str">
            <v>Single</v>
          </cell>
          <cell r="AI1473" t="str">
            <v>S</v>
          </cell>
          <cell r="AJ1473">
            <v>0</v>
          </cell>
        </row>
        <row r="1474">
          <cell r="AJ1474">
            <v>0</v>
          </cell>
        </row>
        <row r="1475">
          <cell r="E1475">
            <v>667</v>
          </cell>
          <cell r="F1475" t="str">
            <v>CB-E4/11</v>
          </cell>
          <cell r="G1475">
            <v>519173.09</v>
          </cell>
          <cell r="H1475">
            <v>2389761.94</v>
          </cell>
          <cell r="I1475" t="str">
            <v>Road-MN18</v>
          </cell>
          <cell r="J1475">
            <v>-9.3499999999767169</v>
          </cell>
          <cell r="K1475">
            <v>35.790000000037253</v>
          </cell>
          <cell r="L1475">
            <v>36.991169216479648</v>
          </cell>
          <cell r="M1475" t="str">
            <v>CP-5 401 252</v>
          </cell>
          <cell r="N1475">
            <v>50.007796391850903</v>
          </cell>
          <cell r="O1475">
            <v>86.99896560833055</v>
          </cell>
          <cell r="P1475">
            <v>36.991169216479648</v>
          </cell>
          <cell r="Q1475">
            <v>0</v>
          </cell>
          <cell r="R1475">
            <v>16.899999999999999</v>
          </cell>
          <cell r="T1475">
            <v>15.340802338432326</v>
          </cell>
          <cell r="V1475">
            <v>16.899999999999999</v>
          </cell>
          <cell r="X1475">
            <v>400</v>
          </cell>
          <cell r="Y1475">
            <v>15.266819999999367</v>
          </cell>
          <cell r="Z1475">
            <v>15.340802338432326</v>
          </cell>
          <cell r="AA1475">
            <v>17.59</v>
          </cell>
          <cell r="AB1475">
            <v>16.899999999999999</v>
          </cell>
          <cell r="AD1475" t="str">
            <v>Single</v>
          </cell>
          <cell r="AI1475">
            <v>0</v>
          </cell>
          <cell r="AJ1475">
            <v>0</v>
          </cell>
        </row>
        <row r="1476">
          <cell r="AJ1476">
            <v>0</v>
          </cell>
        </row>
        <row r="1477">
          <cell r="E1477">
            <v>668</v>
          </cell>
          <cell r="F1477" t="str">
            <v>CB-E4/12</v>
          </cell>
          <cell r="G1477">
            <v>519163.23</v>
          </cell>
          <cell r="H1477">
            <v>2389799.6800000002</v>
          </cell>
          <cell r="I1477" t="str">
            <v>Road-MN18</v>
          </cell>
          <cell r="J1477">
            <v>-9.8600000000442378</v>
          </cell>
          <cell r="K1477">
            <v>37.740000000223517</v>
          </cell>
          <cell r="L1477">
            <v>39.006758388998996</v>
          </cell>
          <cell r="M1477" t="str">
            <v>CP-5 401 252</v>
          </cell>
          <cell r="N1477">
            <v>86.99896560833055</v>
          </cell>
          <cell r="O1477">
            <v>126.00572399732954</v>
          </cell>
          <cell r="P1477">
            <v>39.006758388998989</v>
          </cell>
          <cell r="Q1477">
            <v>0</v>
          </cell>
          <cell r="R1477">
            <v>16.63</v>
          </cell>
          <cell r="T1477">
            <v>15.418815855210324</v>
          </cell>
          <cell r="V1477">
            <v>16.670000000000002</v>
          </cell>
          <cell r="X1477">
            <v>400</v>
          </cell>
          <cell r="Y1477">
            <v>15.340802338432326</v>
          </cell>
          <cell r="Z1477">
            <v>15.418815855210324</v>
          </cell>
          <cell r="AA1477">
            <v>16.899999999999999</v>
          </cell>
          <cell r="AB1477">
            <v>16.670000000000002</v>
          </cell>
          <cell r="AD1477" t="str">
            <v>Single</v>
          </cell>
          <cell r="AI1477">
            <v>0</v>
          </cell>
          <cell r="AJ1477" t="str">
            <v>L</v>
          </cell>
        </row>
        <row r="1478">
          <cell r="AJ1478">
            <v>0</v>
          </cell>
        </row>
        <row r="1479">
          <cell r="N1479">
            <v>126.00572399732954</v>
          </cell>
          <cell r="AJ1479">
            <v>0</v>
          </cell>
        </row>
        <row r="1480">
          <cell r="E1480">
            <v>669</v>
          </cell>
          <cell r="F1480" t="str">
            <v>MH-E5-EX</v>
          </cell>
          <cell r="G1480">
            <v>518876.7</v>
          </cell>
          <cell r="H1480">
            <v>2389597.46</v>
          </cell>
          <cell r="I1480" t="str">
            <v>Al Makarunah St.</v>
          </cell>
          <cell r="M1480" t="str">
            <v>CP-5 401 254</v>
          </cell>
          <cell r="R1480">
            <v>15.2</v>
          </cell>
          <cell r="T1480">
            <v>13.39</v>
          </cell>
          <cell r="V1480">
            <v>15.2</v>
          </cell>
          <cell r="AI1480">
            <v>0</v>
          </cell>
          <cell r="AJ1480">
            <v>0</v>
          </cell>
        </row>
        <row r="1481">
          <cell r="AJ1481">
            <v>0</v>
          </cell>
        </row>
        <row r="1482">
          <cell r="E1482">
            <v>670</v>
          </cell>
          <cell r="F1482" t="str">
            <v>CB-E5/1</v>
          </cell>
          <cell r="G1482">
            <v>518905.44</v>
          </cell>
          <cell r="H1482">
            <v>2389594.4500000002</v>
          </cell>
          <cell r="I1482" t="str">
            <v>Road-MN15</v>
          </cell>
          <cell r="J1482">
            <v>28.739999999990687</v>
          </cell>
          <cell r="K1482">
            <v>-3.0099999997764826</v>
          </cell>
          <cell r="L1482">
            <v>28.897191905064393</v>
          </cell>
          <cell r="M1482" t="str">
            <v>CP-5 401 254</v>
          </cell>
          <cell r="N1482">
            <v>0</v>
          </cell>
          <cell r="O1482">
            <v>28.897191905064393</v>
          </cell>
          <cell r="P1482">
            <v>28.897191905064393</v>
          </cell>
          <cell r="Q1482">
            <v>0</v>
          </cell>
          <cell r="R1482">
            <v>15.51</v>
          </cell>
          <cell r="T1482">
            <v>13.53</v>
          </cell>
          <cell r="V1482">
            <v>15.51</v>
          </cell>
          <cell r="X1482">
            <v>400</v>
          </cell>
          <cell r="Y1482">
            <v>13.39</v>
          </cell>
          <cell r="Z1482">
            <v>13.53</v>
          </cell>
          <cell r="AA1482">
            <v>15.2</v>
          </cell>
          <cell r="AB1482">
            <v>15.51</v>
          </cell>
          <cell r="AD1482" t="str">
            <v>Single</v>
          </cell>
          <cell r="AI1482" t="str">
            <v>S</v>
          </cell>
          <cell r="AJ1482">
            <v>0</v>
          </cell>
        </row>
        <row r="1483">
          <cell r="AJ1483">
            <v>0</v>
          </cell>
        </row>
        <row r="1484">
          <cell r="E1484">
            <v>671</v>
          </cell>
          <cell r="F1484" t="str">
            <v>CB-E5/2</v>
          </cell>
          <cell r="G1484">
            <v>518934.56</v>
          </cell>
          <cell r="H1484">
            <v>2389591.5</v>
          </cell>
          <cell r="I1484" t="str">
            <v>Road-MN15</v>
          </cell>
          <cell r="J1484">
            <v>29.119999999995343</v>
          </cell>
          <cell r="K1484">
            <v>-2.9500000001862645</v>
          </cell>
          <cell r="L1484">
            <v>29.269043373517142</v>
          </cell>
          <cell r="M1484" t="str">
            <v>CP-5 401 254</v>
          </cell>
          <cell r="N1484">
            <v>28.897191905064393</v>
          </cell>
          <cell r="O1484">
            <v>58.166235278581539</v>
          </cell>
          <cell r="P1484">
            <v>29.269043373517146</v>
          </cell>
          <cell r="Q1484">
            <v>0</v>
          </cell>
          <cell r="R1484">
            <v>15.77</v>
          </cell>
          <cell r="T1484">
            <v>13.68</v>
          </cell>
          <cell r="V1484">
            <v>15.97</v>
          </cell>
          <cell r="X1484">
            <v>400</v>
          </cell>
          <cell r="Y1484">
            <v>13.53</v>
          </cell>
          <cell r="Z1484">
            <v>13.68</v>
          </cell>
          <cell r="AA1484">
            <v>15.51</v>
          </cell>
          <cell r="AB1484">
            <v>15.97</v>
          </cell>
          <cell r="AD1484" t="str">
            <v>Single</v>
          </cell>
          <cell r="AI1484">
            <v>0</v>
          </cell>
          <cell r="AJ1484">
            <v>0</v>
          </cell>
        </row>
        <row r="1485">
          <cell r="AJ1485">
            <v>0</v>
          </cell>
        </row>
        <row r="1486">
          <cell r="E1486">
            <v>672</v>
          </cell>
          <cell r="F1486" t="str">
            <v>CB-E5/3</v>
          </cell>
          <cell r="G1486">
            <v>518974.86</v>
          </cell>
          <cell r="H1486">
            <v>2389587.46</v>
          </cell>
          <cell r="I1486" t="str">
            <v>Road-MN15</v>
          </cell>
          <cell r="J1486">
            <v>40.299999999988358</v>
          </cell>
          <cell r="K1486">
            <v>-4.0400000000372529</v>
          </cell>
          <cell r="L1486">
            <v>40.501995012583798</v>
          </cell>
          <cell r="M1486" t="str">
            <v>CP-5 401 254</v>
          </cell>
          <cell r="N1486">
            <v>58.166235278581539</v>
          </cell>
          <cell r="O1486">
            <v>98.668230291165344</v>
          </cell>
          <cell r="P1486">
            <v>40.501995012583805</v>
          </cell>
          <cell r="Q1486">
            <v>0</v>
          </cell>
          <cell r="R1486">
            <v>16.13</v>
          </cell>
          <cell r="T1486">
            <v>13.88</v>
          </cell>
          <cell r="V1486">
            <v>16.07</v>
          </cell>
          <cell r="X1486">
            <v>400</v>
          </cell>
          <cell r="Y1486">
            <v>13.68</v>
          </cell>
          <cell r="Z1486">
            <v>13.88</v>
          </cell>
          <cell r="AA1486">
            <v>15.97</v>
          </cell>
          <cell r="AB1486">
            <v>16.07</v>
          </cell>
          <cell r="AD1486" t="str">
            <v>Single</v>
          </cell>
          <cell r="AI1486">
            <v>0</v>
          </cell>
          <cell r="AJ1486">
            <v>0</v>
          </cell>
        </row>
        <row r="1487">
          <cell r="AJ1487">
            <v>0</v>
          </cell>
        </row>
        <row r="1488">
          <cell r="E1488">
            <v>673</v>
          </cell>
          <cell r="F1488" t="str">
            <v>CB-E5/4</v>
          </cell>
          <cell r="G1488">
            <v>519013.65</v>
          </cell>
          <cell r="H1488">
            <v>2389583.4700000002</v>
          </cell>
          <cell r="I1488" t="str">
            <v>Road-MN15</v>
          </cell>
          <cell r="J1488">
            <v>38.790000000037253</v>
          </cell>
          <cell r="K1488">
            <v>-3.9899999997578561</v>
          </cell>
          <cell r="L1488">
            <v>38.994668866409903</v>
          </cell>
          <cell r="M1488" t="str">
            <v>CP-5 401 254</v>
          </cell>
          <cell r="N1488">
            <v>98.668230291165344</v>
          </cell>
          <cell r="O1488">
            <v>137.66289915757525</v>
          </cell>
          <cell r="P1488">
            <v>38.99466886640991</v>
          </cell>
          <cell r="Q1488">
            <v>0</v>
          </cell>
          <cell r="R1488">
            <v>16.43</v>
          </cell>
          <cell r="T1488">
            <v>14.08</v>
          </cell>
          <cell r="V1488">
            <v>16.239999999999998</v>
          </cell>
          <cell r="X1488">
            <v>400</v>
          </cell>
          <cell r="Y1488">
            <v>13.88</v>
          </cell>
          <cell r="Z1488">
            <v>14.08</v>
          </cell>
          <cell r="AA1488">
            <v>16.07</v>
          </cell>
          <cell r="AB1488">
            <v>16.239999999999998</v>
          </cell>
          <cell r="AD1488" t="str">
            <v>Single</v>
          </cell>
          <cell r="AI1488">
            <v>0</v>
          </cell>
          <cell r="AJ1488">
            <v>0</v>
          </cell>
        </row>
        <row r="1489">
          <cell r="AJ1489">
            <v>0</v>
          </cell>
        </row>
        <row r="1490">
          <cell r="E1490">
            <v>674</v>
          </cell>
          <cell r="F1490" t="str">
            <v>CB-E5/5</v>
          </cell>
          <cell r="G1490">
            <v>519070.36</v>
          </cell>
          <cell r="H1490">
            <v>2389577.69</v>
          </cell>
          <cell r="I1490" t="str">
            <v>Road-MN15</v>
          </cell>
          <cell r="J1490">
            <v>56.709999999962747</v>
          </cell>
          <cell r="K1490">
            <v>-5.7800000002607703</v>
          </cell>
          <cell r="L1490">
            <v>57.003793733389259</v>
          </cell>
          <cell r="M1490" t="str">
            <v>CP-5 401 254</v>
          </cell>
          <cell r="N1490">
            <v>137.66289915757525</v>
          </cell>
          <cell r="O1490">
            <v>194.6666928909645</v>
          </cell>
          <cell r="P1490">
            <v>57.003793733389244</v>
          </cell>
          <cell r="Q1490">
            <v>0</v>
          </cell>
          <cell r="R1490">
            <v>16.649999999999999</v>
          </cell>
          <cell r="T1490">
            <v>14.36</v>
          </cell>
          <cell r="V1490">
            <v>16.489999999999998</v>
          </cell>
          <cell r="X1490">
            <v>400</v>
          </cell>
          <cell r="Y1490">
            <v>14.08</v>
          </cell>
          <cell r="Z1490">
            <v>14.36</v>
          </cell>
          <cell r="AA1490">
            <v>16.239999999999998</v>
          </cell>
          <cell r="AB1490">
            <v>16.489999999999998</v>
          </cell>
          <cell r="AD1490" t="str">
            <v>Single</v>
          </cell>
          <cell r="AI1490">
            <v>0</v>
          </cell>
          <cell r="AJ1490">
            <v>0</v>
          </cell>
        </row>
        <row r="1491">
          <cell r="AJ1491">
            <v>0</v>
          </cell>
        </row>
        <row r="1492">
          <cell r="E1492">
            <v>675</v>
          </cell>
          <cell r="F1492" t="str">
            <v>CB-E5/6</v>
          </cell>
          <cell r="G1492">
            <v>519124.09</v>
          </cell>
          <cell r="H1492">
            <v>2389572.25</v>
          </cell>
          <cell r="I1492" t="str">
            <v>Road-MN15</v>
          </cell>
          <cell r="J1492">
            <v>53.730000000039581</v>
          </cell>
          <cell r="K1492">
            <v>-5.4399999999441206</v>
          </cell>
          <cell r="L1492">
            <v>54.004689611214744</v>
          </cell>
          <cell r="M1492" t="str">
            <v>CP-5 401 254</v>
          </cell>
          <cell r="N1492">
            <v>194.6666928909645</v>
          </cell>
          <cell r="O1492">
            <v>248.67138250217926</v>
          </cell>
          <cell r="P1492">
            <v>54.004689611214758</v>
          </cell>
          <cell r="Q1492">
            <v>0</v>
          </cell>
          <cell r="R1492">
            <v>16.86</v>
          </cell>
          <cell r="T1492">
            <v>14.63</v>
          </cell>
          <cell r="V1492">
            <v>16.72</v>
          </cell>
          <cell r="X1492">
            <v>400</v>
          </cell>
          <cell r="Y1492">
            <v>14.36</v>
          </cell>
          <cell r="Z1492">
            <v>14.63</v>
          </cell>
          <cell r="AA1492">
            <v>16.489999999999998</v>
          </cell>
          <cell r="AB1492">
            <v>16.72</v>
          </cell>
          <cell r="AD1492" t="str">
            <v>Single</v>
          </cell>
          <cell r="AI1492">
            <v>0</v>
          </cell>
          <cell r="AJ1492">
            <v>0</v>
          </cell>
        </row>
        <row r="1493">
          <cell r="AJ1493">
            <v>0</v>
          </cell>
        </row>
        <row r="1494">
          <cell r="E1494">
            <v>676</v>
          </cell>
          <cell r="F1494" t="str">
            <v>CB-E5/7</v>
          </cell>
          <cell r="G1494">
            <v>519161.4</v>
          </cell>
          <cell r="H1494">
            <v>2389568.5099999998</v>
          </cell>
          <cell r="I1494" t="str">
            <v>Road-MN15</v>
          </cell>
          <cell r="J1494">
            <v>37.309999999997672</v>
          </cell>
          <cell r="K1494">
            <v>-3.7400000002235174</v>
          </cell>
          <cell r="L1494">
            <v>37.496982545286201</v>
          </cell>
          <cell r="M1494" t="str">
            <v>CP-5 401 254</v>
          </cell>
          <cell r="N1494">
            <v>248.67138250217926</v>
          </cell>
          <cell r="O1494">
            <v>286.16836504746544</v>
          </cell>
          <cell r="P1494">
            <v>37.496982545286187</v>
          </cell>
          <cell r="Q1494">
            <v>0</v>
          </cell>
          <cell r="R1494">
            <v>17</v>
          </cell>
          <cell r="T1494">
            <v>14.82</v>
          </cell>
          <cell r="V1494">
            <v>16.88</v>
          </cell>
          <cell r="X1494">
            <v>400</v>
          </cell>
          <cell r="Y1494">
            <v>14.63</v>
          </cell>
          <cell r="Z1494">
            <v>14.82</v>
          </cell>
          <cell r="AA1494">
            <v>16.72</v>
          </cell>
          <cell r="AB1494">
            <v>16.88</v>
          </cell>
          <cell r="AD1494" t="str">
            <v>Single</v>
          </cell>
          <cell r="AI1494">
            <v>0</v>
          </cell>
          <cell r="AJ1494">
            <v>0</v>
          </cell>
        </row>
        <row r="1495">
          <cell r="AJ1495">
            <v>0</v>
          </cell>
        </row>
        <row r="1496">
          <cell r="E1496">
            <v>677</v>
          </cell>
          <cell r="F1496" t="str">
            <v>CB-E5/8</v>
          </cell>
          <cell r="G1496">
            <v>519192.35</v>
          </cell>
          <cell r="H1496">
            <v>2389566.69</v>
          </cell>
          <cell r="I1496" t="str">
            <v>Road-MN15</v>
          </cell>
          <cell r="J1496">
            <v>30.949999999953434</v>
          </cell>
          <cell r="K1496">
            <v>-1.8199999998323619</v>
          </cell>
          <cell r="L1496">
            <v>31.003465935222586</v>
          </cell>
          <cell r="M1496" t="str">
            <v>CP-5 401 255</v>
          </cell>
          <cell r="N1496">
            <v>286.16836504746544</v>
          </cell>
          <cell r="O1496">
            <v>317.17183098268805</v>
          </cell>
          <cell r="P1496">
            <v>31.003465935222607</v>
          </cell>
          <cell r="Q1496">
            <v>0</v>
          </cell>
          <cell r="R1496">
            <v>17.12</v>
          </cell>
          <cell r="T1496">
            <v>14.98</v>
          </cell>
          <cell r="V1496">
            <v>17.07</v>
          </cell>
          <cell r="X1496">
            <v>400</v>
          </cell>
          <cell r="Y1496">
            <v>14.82</v>
          </cell>
          <cell r="Z1496">
            <v>14.98</v>
          </cell>
          <cell r="AA1496">
            <v>16.88</v>
          </cell>
          <cell r="AB1496">
            <v>17.07</v>
          </cell>
          <cell r="AD1496" t="str">
            <v>Single</v>
          </cell>
          <cell r="AI1496">
            <v>0</v>
          </cell>
          <cell r="AJ1496">
            <v>0</v>
          </cell>
        </row>
        <row r="1497">
          <cell r="AJ1497">
            <v>0</v>
          </cell>
        </row>
        <row r="1498">
          <cell r="E1498">
            <v>678</v>
          </cell>
          <cell r="F1498" t="str">
            <v>CB-E5/9</v>
          </cell>
          <cell r="G1498">
            <v>519210.83</v>
          </cell>
          <cell r="H1498">
            <v>2389567.46</v>
          </cell>
          <cell r="I1498" t="str">
            <v>Road-MN15</v>
          </cell>
          <cell r="J1498">
            <v>18.480000000039581</v>
          </cell>
          <cell r="K1498">
            <v>0.77000000001862645</v>
          </cell>
          <cell r="L1498">
            <v>18.496034710215365</v>
          </cell>
          <cell r="M1498" t="str">
            <v>CP-5 401 255</v>
          </cell>
          <cell r="N1498">
            <v>317.17183098268805</v>
          </cell>
          <cell r="O1498">
            <v>335.66786569290343</v>
          </cell>
          <cell r="P1498">
            <v>18.496034710215383</v>
          </cell>
          <cell r="Q1498">
            <v>0</v>
          </cell>
          <cell r="R1498">
            <v>17.190000000000001</v>
          </cell>
          <cell r="T1498">
            <v>15.07</v>
          </cell>
          <cell r="V1498">
            <v>17.23</v>
          </cell>
          <cell r="X1498">
            <v>400</v>
          </cell>
          <cell r="Y1498">
            <v>14.98</v>
          </cell>
          <cell r="Z1498">
            <v>15.07</v>
          </cell>
          <cell r="AA1498">
            <v>17.07</v>
          </cell>
          <cell r="AB1498">
            <v>17.23</v>
          </cell>
          <cell r="AD1498" t="str">
            <v>Single</v>
          </cell>
          <cell r="AI1498">
            <v>0</v>
          </cell>
          <cell r="AJ1498">
            <v>0</v>
          </cell>
        </row>
        <row r="1499">
          <cell r="AJ1499">
            <v>0</v>
          </cell>
        </row>
        <row r="1500">
          <cell r="E1500">
            <v>679</v>
          </cell>
          <cell r="F1500" t="str">
            <v>CB-E5/10</v>
          </cell>
          <cell r="G1500">
            <v>519240.54</v>
          </cell>
          <cell r="H1500">
            <v>2389571.65</v>
          </cell>
          <cell r="I1500" t="str">
            <v>Road-MN15</v>
          </cell>
          <cell r="J1500">
            <v>29.709999999962747</v>
          </cell>
          <cell r="K1500">
            <v>4.1899999999441206</v>
          </cell>
          <cell r="L1500">
            <v>30.004003066212984</v>
          </cell>
          <cell r="M1500" t="str">
            <v>CP-5 401 255</v>
          </cell>
          <cell r="N1500">
            <v>335.66786569290343</v>
          </cell>
          <cell r="O1500">
            <v>365.67186875911642</v>
          </cell>
          <cell r="P1500">
            <v>30.004003066212988</v>
          </cell>
          <cell r="Q1500">
            <v>0</v>
          </cell>
          <cell r="R1500">
            <v>17.3</v>
          </cell>
          <cell r="T1500">
            <v>15.22</v>
          </cell>
          <cell r="V1500">
            <v>17.22</v>
          </cell>
          <cell r="X1500">
            <v>400</v>
          </cell>
          <cell r="Y1500">
            <v>15.07</v>
          </cell>
          <cell r="Z1500">
            <v>15.22</v>
          </cell>
          <cell r="AA1500">
            <v>17.23</v>
          </cell>
          <cell r="AB1500">
            <v>17.22</v>
          </cell>
          <cell r="AD1500" t="str">
            <v>Single</v>
          </cell>
          <cell r="AI1500">
            <v>0</v>
          </cell>
          <cell r="AJ1500">
            <v>0</v>
          </cell>
        </row>
        <row r="1501">
          <cell r="AJ1501">
            <v>0</v>
          </cell>
        </row>
        <row r="1502">
          <cell r="E1502">
            <v>680</v>
          </cell>
          <cell r="F1502" t="str">
            <v>CB-E5/11</v>
          </cell>
          <cell r="G1502">
            <v>519256.6</v>
          </cell>
          <cell r="H1502">
            <v>2389575.44</v>
          </cell>
          <cell r="I1502" t="str">
            <v>Road-MN15</v>
          </cell>
          <cell r="J1502">
            <v>16.059999999997672</v>
          </cell>
          <cell r="K1502">
            <v>3.7900000000372529</v>
          </cell>
          <cell r="L1502">
            <v>16.501142384701961</v>
          </cell>
          <cell r="M1502" t="str">
            <v>CP-5 401 255</v>
          </cell>
          <cell r="N1502">
            <v>365.67186875911642</v>
          </cell>
          <cell r="O1502">
            <v>382.17301114381837</v>
          </cell>
          <cell r="P1502">
            <v>16.50114238470195</v>
          </cell>
          <cell r="Q1502">
            <v>0</v>
          </cell>
          <cell r="R1502">
            <v>17.329999999999998</v>
          </cell>
          <cell r="T1502">
            <v>15.3</v>
          </cell>
          <cell r="V1502">
            <v>17.329999999999998</v>
          </cell>
          <cell r="X1502">
            <v>400</v>
          </cell>
          <cell r="Y1502">
            <v>15.22</v>
          </cell>
          <cell r="Z1502">
            <v>15.3</v>
          </cell>
          <cell r="AA1502">
            <v>17.22</v>
          </cell>
          <cell r="AB1502">
            <v>17.329999999999998</v>
          </cell>
          <cell r="AD1502" t="str">
            <v>Single</v>
          </cell>
          <cell r="AI1502">
            <v>0</v>
          </cell>
          <cell r="AJ1502">
            <v>0</v>
          </cell>
        </row>
        <row r="1503">
          <cell r="AJ1503">
            <v>0</v>
          </cell>
        </row>
        <row r="1504">
          <cell r="E1504">
            <v>681</v>
          </cell>
          <cell r="F1504" t="str">
            <v>CB-E5/12</v>
          </cell>
          <cell r="G1504">
            <v>519281.29</v>
          </cell>
          <cell r="H1504">
            <v>2389581.79</v>
          </cell>
          <cell r="I1504" t="str">
            <v>Road-MN15</v>
          </cell>
          <cell r="J1504">
            <v>24.690000000002328</v>
          </cell>
          <cell r="K1504">
            <v>6.3500000000931323</v>
          </cell>
          <cell r="L1504">
            <v>25.493501132667081</v>
          </cell>
          <cell r="M1504" t="str">
            <v>CP-5 401 255</v>
          </cell>
          <cell r="N1504">
            <v>382.17301114381837</v>
          </cell>
          <cell r="O1504">
            <v>407.66651227648543</v>
          </cell>
          <cell r="P1504">
            <v>25.493501132667063</v>
          </cell>
          <cell r="Q1504">
            <v>0</v>
          </cell>
          <cell r="R1504">
            <v>17.27</v>
          </cell>
          <cell r="T1504">
            <v>15.43</v>
          </cell>
          <cell r="V1504">
            <v>17.61</v>
          </cell>
          <cell r="X1504">
            <v>400</v>
          </cell>
          <cell r="Y1504">
            <v>15.3</v>
          </cell>
          <cell r="Z1504">
            <v>15.43</v>
          </cell>
          <cell r="AA1504">
            <v>17.329999999999998</v>
          </cell>
          <cell r="AB1504">
            <v>17.61</v>
          </cell>
          <cell r="AD1504" t="str">
            <v>Single</v>
          </cell>
          <cell r="AI1504">
            <v>0</v>
          </cell>
          <cell r="AJ1504" t="str">
            <v>L</v>
          </cell>
        </row>
        <row r="1505">
          <cell r="AJ1505">
            <v>0</v>
          </cell>
        </row>
        <row r="1506">
          <cell r="N1506">
            <v>407.66651227648543</v>
          </cell>
          <cell r="AJ1506">
            <v>0</v>
          </cell>
        </row>
        <row r="1507">
          <cell r="E1507">
            <v>682</v>
          </cell>
          <cell r="F1507" t="str">
            <v>CB-E5/8</v>
          </cell>
          <cell r="G1507">
            <v>519192.35</v>
          </cell>
          <cell r="H1507">
            <v>2389566.69</v>
          </cell>
          <cell r="I1507" t="str">
            <v>Road-MN15</v>
          </cell>
          <cell r="M1507" t="str">
            <v>CP-5 401 255</v>
          </cell>
          <cell r="R1507">
            <v>17.12</v>
          </cell>
          <cell r="T1507">
            <v>15.07</v>
          </cell>
          <cell r="V1507">
            <v>17.07</v>
          </cell>
          <cell r="AI1507">
            <v>0</v>
          </cell>
          <cell r="AJ1507">
            <v>0</v>
          </cell>
        </row>
        <row r="1508">
          <cell r="AJ1508">
            <v>0</v>
          </cell>
        </row>
        <row r="1509">
          <cell r="E1509">
            <v>683</v>
          </cell>
          <cell r="F1509" t="str">
            <v>CB-E5/8/1</v>
          </cell>
          <cell r="G1509">
            <v>519189.03</v>
          </cell>
          <cell r="H1509">
            <v>2389522.0299999998</v>
          </cell>
          <cell r="I1509" t="str">
            <v>Road-MN17</v>
          </cell>
          <cell r="J1509">
            <v>-3.3199999999487773</v>
          </cell>
          <cell r="K1509">
            <v>-44.660000000149012</v>
          </cell>
          <cell r="L1509">
            <v>44.783233469826293</v>
          </cell>
          <cell r="M1509" t="str">
            <v>CP-5 401 256</v>
          </cell>
          <cell r="N1509">
            <v>0</v>
          </cell>
          <cell r="O1509">
            <v>44.783233469826293</v>
          </cell>
          <cell r="P1509">
            <v>44.783233469826293</v>
          </cell>
          <cell r="Q1509">
            <v>0</v>
          </cell>
          <cell r="R1509">
            <v>16.850000000000001</v>
          </cell>
          <cell r="T1509">
            <v>15.16</v>
          </cell>
          <cell r="V1509">
            <v>16.96</v>
          </cell>
          <cell r="X1509">
            <v>400</v>
          </cell>
          <cell r="Y1509">
            <v>15.07</v>
          </cell>
          <cell r="Z1509">
            <v>15.16</v>
          </cell>
          <cell r="AA1509">
            <v>17.07</v>
          </cell>
          <cell r="AB1509">
            <v>16.96</v>
          </cell>
          <cell r="AD1509" t="str">
            <v>Single</v>
          </cell>
          <cell r="AI1509" t="str">
            <v>S</v>
          </cell>
          <cell r="AJ1509">
            <v>0</v>
          </cell>
        </row>
        <row r="1510">
          <cell r="AJ1510">
            <v>0</v>
          </cell>
        </row>
        <row r="1511">
          <cell r="E1511">
            <v>684</v>
          </cell>
          <cell r="F1511" t="str">
            <v>CB-E5/8/2</v>
          </cell>
          <cell r="G1511">
            <v>519184.18</v>
          </cell>
          <cell r="H1511">
            <v>2389485.62</v>
          </cell>
          <cell r="I1511" t="str">
            <v>Road-MN17</v>
          </cell>
          <cell r="J1511">
            <v>-4.8500000000349246</v>
          </cell>
          <cell r="K1511">
            <v>-36.40999999968335</v>
          </cell>
          <cell r="L1511">
            <v>36.73160219725353</v>
          </cell>
          <cell r="M1511" t="str">
            <v>CP-5 401 256</v>
          </cell>
          <cell r="N1511">
            <v>44.783233469826293</v>
          </cell>
          <cell r="O1511">
            <v>81.514835667079822</v>
          </cell>
          <cell r="P1511">
            <v>36.73160219725353</v>
          </cell>
          <cell r="Q1511">
            <v>0</v>
          </cell>
          <cell r="R1511">
            <v>16.84</v>
          </cell>
          <cell r="T1511">
            <v>15.23</v>
          </cell>
          <cell r="V1511">
            <v>17.02</v>
          </cell>
          <cell r="X1511">
            <v>400</v>
          </cell>
          <cell r="Y1511">
            <v>15.16</v>
          </cell>
          <cell r="Z1511">
            <v>15.23</v>
          </cell>
          <cell r="AA1511">
            <v>16.96</v>
          </cell>
          <cell r="AB1511">
            <v>17.02</v>
          </cell>
          <cell r="AD1511" t="str">
            <v>Single</v>
          </cell>
          <cell r="AI1511">
            <v>0</v>
          </cell>
          <cell r="AJ1511">
            <v>0</v>
          </cell>
        </row>
        <row r="1512">
          <cell r="AJ1512">
            <v>0</v>
          </cell>
        </row>
        <row r="1513">
          <cell r="E1513">
            <v>685</v>
          </cell>
          <cell r="F1513" t="str">
            <v>CB-E5/8/3</v>
          </cell>
          <cell r="G1513">
            <v>519176.62</v>
          </cell>
          <cell r="H1513">
            <v>2389441.25</v>
          </cell>
          <cell r="I1513" t="str">
            <v>Road-MN17</v>
          </cell>
          <cell r="J1513">
            <v>-7.5599999999976717</v>
          </cell>
          <cell r="K1513">
            <v>-44.370000000111759</v>
          </cell>
          <cell r="L1513">
            <v>45.009449008068096</v>
          </cell>
          <cell r="M1513" t="str">
            <v>CP-5 401 256</v>
          </cell>
          <cell r="N1513">
            <v>81.514835667079822</v>
          </cell>
          <cell r="O1513">
            <v>126.52428467514792</v>
          </cell>
          <cell r="P1513">
            <v>45.009449008068103</v>
          </cell>
          <cell r="Q1513">
            <v>0</v>
          </cell>
          <cell r="R1513">
            <v>16.98</v>
          </cell>
          <cell r="T1513">
            <v>15.32</v>
          </cell>
          <cell r="V1513">
            <v>17</v>
          </cell>
          <cell r="X1513">
            <v>400</v>
          </cell>
          <cell r="Y1513">
            <v>15.23</v>
          </cell>
          <cell r="Z1513">
            <v>15.32</v>
          </cell>
          <cell r="AA1513">
            <v>17.02</v>
          </cell>
          <cell r="AB1513">
            <v>17</v>
          </cell>
          <cell r="AD1513" t="str">
            <v>Single</v>
          </cell>
          <cell r="AI1513">
            <v>0</v>
          </cell>
          <cell r="AJ1513">
            <v>0</v>
          </cell>
        </row>
        <row r="1514">
          <cell r="AJ1514">
            <v>0</v>
          </cell>
        </row>
        <row r="1515">
          <cell r="E1515">
            <v>686</v>
          </cell>
          <cell r="F1515" t="str">
            <v>CB-E5/8/4</v>
          </cell>
          <cell r="G1515">
            <v>519169.08</v>
          </cell>
          <cell r="H1515">
            <v>2389396.89</v>
          </cell>
          <cell r="I1515" t="str">
            <v>Road-MN17</v>
          </cell>
          <cell r="J1515">
            <v>-7.5399999999790452</v>
          </cell>
          <cell r="K1515">
            <v>-44.359999999869615</v>
          </cell>
          <cell r="L1515">
            <v>44.996235397954308</v>
          </cell>
          <cell r="M1515" t="str">
            <v>CP-5 401 256</v>
          </cell>
          <cell r="N1515">
            <v>126.52428467514792</v>
          </cell>
          <cell r="O1515">
            <v>171.52052007310223</v>
          </cell>
          <cell r="P1515">
            <v>44.996235397954308</v>
          </cell>
          <cell r="Q1515">
            <v>0</v>
          </cell>
          <cell r="R1515">
            <v>17.010000000000002</v>
          </cell>
          <cell r="T1515">
            <v>15.41</v>
          </cell>
          <cell r="V1515">
            <v>17.22</v>
          </cell>
          <cell r="X1515">
            <v>400</v>
          </cell>
          <cell r="Y1515">
            <v>15.32</v>
          </cell>
          <cell r="Z1515">
            <v>15.41</v>
          </cell>
          <cell r="AA1515">
            <v>17</v>
          </cell>
          <cell r="AB1515">
            <v>17.22</v>
          </cell>
          <cell r="AD1515" t="str">
            <v>Single</v>
          </cell>
          <cell r="AI1515">
            <v>0</v>
          </cell>
          <cell r="AJ1515" t="str">
            <v>L</v>
          </cell>
        </row>
        <row r="1516">
          <cell r="AJ1516">
            <v>0</v>
          </cell>
        </row>
        <row r="1517">
          <cell r="N1517">
            <v>171.52052007310223</v>
          </cell>
          <cell r="AJ1517">
            <v>0</v>
          </cell>
        </row>
        <row r="1518">
          <cell r="E1518">
            <v>687</v>
          </cell>
          <cell r="F1518" t="str">
            <v>MH-E7-EX</v>
          </cell>
          <cell r="G1518">
            <v>518959.22</v>
          </cell>
          <cell r="H1518">
            <v>2389321.59</v>
          </cell>
          <cell r="I1518" t="str">
            <v>Al Makarunah St.</v>
          </cell>
          <cell r="M1518" t="str">
            <v>CP-5 401 257</v>
          </cell>
          <cell r="R1518">
            <v>16.079999999999998</v>
          </cell>
          <cell r="T1518">
            <v>13.71</v>
          </cell>
          <cell r="V1518">
            <v>16.079999999999998</v>
          </cell>
          <cell r="AI1518">
            <v>0</v>
          </cell>
          <cell r="AJ1518">
            <v>0</v>
          </cell>
        </row>
        <row r="1519">
          <cell r="AJ1519">
            <v>0</v>
          </cell>
        </row>
        <row r="1520">
          <cell r="E1520">
            <v>688</v>
          </cell>
          <cell r="F1520" t="str">
            <v>CB-E7/1</v>
          </cell>
          <cell r="G1520">
            <v>518985.27</v>
          </cell>
          <cell r="H1520">
            <v>2389329.88</v>
          </cell>
          <cell r="I1520" t="str">
            <v>Road-MN14</v>
          </cell>
          <cell r="J1520">
            <v>26.050000000046566</v>
          </cell>
          <cell r="K1520">
            <v>8.2900000000372529</v>
          </cell>
          <cell r="L1520">
            <v>27.337274919110786</v>
          </cell>
          <cell r="M1520" t="str">
            <v>CP-5 401 257</v>
          </cell>
          <cell r="N1520">
            <v>0</v>
          </cell>
          <cell r="O1520">
            <v>27.337274919110786</v>
          </cell>
          <cell r="P1520">
            <v>27.337274919110786</v>
          </cell>
          <cell r="Q1520">
            <v>0</v>
          </cell>
          <cell r="R1520">
            <v>16.010000000000002</v>
          </cell>
          <cell r="T1520">
            <v>13.91</v>
          </cell>
          <cell r="V1520">
            <v>16.04</v>
          </cell>
          <cell r="X1520">
            <v>500</v>
          </cell>
          <cell r="Y1520">
            <v>13.71</v>
          </cell>
          <cell r="Z1520">
            <v>13.91</v>
          </cell>
          <cell r="AA1520">
            <v>16.079999999999998</v>
          </cell>
          <cell r="AB1520">
            <v>16.04</v>
          </cell>
          <cell r="AD1520" t="str">
            <v>Single</v>
          </cell>
          <cell r="AI1520" t="str">
            <v>S</v>
          </cell>
          <cell r="AJ1520">
            <v>0</v>
          </cell>
        </row>
        <row r="1521">
          <cell r="AJ1521">
            <v>0</v>
          </cell>
        </row>
        <row r="1522">
          <cell r="E1522">
            <v>689</v>
          </cell>
          <cell r="F1522" t="str">
            <v>CB-E7/2</v>
          </cell>
          <cell r="G1522">
            <v>519026.41</v>
          </cell>
          <cell r="H1522">
            <v>2389342.2999999998</v>
          </cell>
          <cell r="I1522" t="str">
            <v>Road-MN14</v>
          </cell>
          <cell r="J1522">
            <v>41.139999999955762</v>
          </cell>
          <cell r="K1522">
            <v>12.419999999925494</v>
          </cell>
          <cell r="L1522">
            <v>42.973899055060258</v>
          </cell>
          <cell r="M1522" t="str">
            <v>CP-5 401 257</v>
          </cell>
          <cell r="N1522">
            <v>27.337274919110786</v>
          </cell>
          <cell r="O1522">
            <v>70.311173974171041</v>
          </cell>
          <cell r="P1522">
            <v>42.973899055060258</v>
          </cell>
          <cell r="Q1522">
            <v>0</v>
          </cell>
          <cell r="R1522">
            <v>16.43</v>
          </cell>
          <cell r="T1522">
            <v>14.2</v>
          </cell>
          <cell r="V1522">
            <v>16.43</v>
          </cell>
          <cell r="X1522">
            <v>500</v>
          </cell>
          <cell r="Y1522">
            <v>13.91</v>
          </cell>
          <cell r="Z1522">
            <v>14.2</v>
          </cell>
          <cell r="AA1522">
            <v>16.04</v>
          </cell>
          <cell r="AB1522">
            <v>16.43</v>
          </cell>
          <cell r="AD1522" t="str">
            <v>Single</v>
          </cell>
          <cell r="AI1522">
            <v>0</v>
          </cell>
          <cell r="AJ1522">
            <v>0</v>
          </cell>
        </row>
        <row r="1523">
          <cell r="AJ1523">
            <v>0</v>
          </cell>
        </row>
        <row r="1524">
          <cell r="E1524">
            <v>690</v>
          </cell>
          <cell r="F1524" t="str">
            <v>CB-E7/3</v>
          </cell>
          <cell r="G1524">
            <v>519057.26</v>
          </cell>
          <cell r="H1524">
            <v>2389350.7999999998</v>
          </cell>
          <cell r="I1524" t="str">
            <v>Road-MN14</v>
          </cell>
          <cell r="J1524">
            <v>30.850000000034925</v>
          </cell>
          <cell r="K1524">
            <v>8.5</v>
          </cell>
          <cell r="L1524">
            <v>31.999570309648767</v>
          </cell>
          <cell r="M1524" t="str">
            <v>CP-5 401 257</v>
          </cell>
          <cell r="N1524">
            <v>70.311173974171041</v>
          </cell>
          <cell r="O1524">
            <v>102.31074428381982</v>
          </cell>
          <cell r="P1524">
            <v>31.999570309648774</v>
          </cell>
          <cell r="Q1524">
            <v>0</v>
          </cell>
          <cell r="R1524">
            <v>16.75</v>
          </cell>
          <cell r="T1524">
            <v>14.42</v>
          </cell>
          <cell r="V1524">
            <v>16.62</v>
          </cell>
          <cell r="X1524">
            <v>500</v>
          </cell>
          <cell r="Y1524">
            <v>14.2</v>
          </cell>
          <cell r="Z1524">
            <v>14.42</v>
          </cell>
          <cell r="AA1524">
            <v>16.43</v>
          </cell>
          <cell r="AB1524">
            <v>16.62</v>
          </cell>
          <cell r="AD1524" t="str">
            <v>Single</v>
          </cell>
          <cell r="AI1524">
            <v>0</v>
          </cell>
          <cell r="AJ1524">
            <v>0</v>
          </cell>
        </row>
        <row r="1525">
          <cell r="AJ1525">
            <v>0</v>
          </cell>
        </row>
        <row r="1526">
          <cell r="E1526">
            <v>691</v>
          </cell>
          <cell r="F1526" t="str">
            <v>CB-E7/4</v>
          </cell>
          <cell r="G1526">
            <v>519077.11</v>
          </cell>
          <cell r="H1526">
            <v>2389353.31</v>
          </cell>
          <cell r="I1526" t="str">
            <v>Road-MN14</v>
          </cell>
          <cell r="J1526">
            <v>19.849999999976717</v>
          </cell>
          <cell r="K1526">
            <v>2.5100000002421439</v>
          </cell>
          <cell r="L1526">
            <v>20.00806337455705</v>
          </cell>
          <cell r="M1526" t="str">
            <v>CP-5 401 257</v>
          </cell>
          <cell r="N1526">
            <v>102.31074428381982</v>
          </cell>
          <cell r="O1526">
            <v>122.31880765837687</v>
          </cell>
          <cell r="P1526">
            <v>20.008063374557054</v>
          </cell>
          <cell r="Q1526">
            <v>0</v>
          </cell>
          <cell r="R1526">
            <v>16.940000000000001</v>
          </cell>
          <cell r="T1526">
            <v>14.57</v>
          </cell>
          <cell r="V1526">
            <v>16.88</v>
          </cell>
          <cell r="X1526">
            <v>500</v>
          </cell>
          <cell r="Y1526">
            <v>14.42</v>
          </cell>
          <cell r="Z1526">
            <v>14.57</v>
          </cell>
          <cell r="AA1526">
            <v>16.62</v>
          </cell>
          <cell r="AB1526">
            <v>16.88</v>
          </cell>
          <cell r="AD1526" t="str">
            <v>Single</v>
          </cell>
          <cell r="AI1526">
            <v>0</v>
          </cell>
          <cell r="AJ1526">
            <v>0</v>
          </cell>
        </row>
        <row r="1527">
          <cell r="AJ1527">
            <v>0</v>
          </cell>
        </row>
        <row r="1528">
          <cell r="E1528">
            <v>692</v>
          </cell>
          <cell r="F1528" t="str">
            <v>CB-E7/5</v>
          </cell>
          <cell r="G1528">
            <v>519109.41</v>
          </cell>
          <cell r="H1528">
            <v>2389352.7599999998</v>
          </cell>
          <cell r="I1528" t="str">
            <v>Road-MN14</v>
          </cell>
          <cell r="J1528">
            <v>32.299999999988358</v>
          </cell>
          <cell r="K1528">
            <v>-0.55000000027939677</v>
          </cell>
          <cell r="L1528">
            <v>32.30468232314869</v>
          </cell>
          <cell r="M1528" t="str">
            <v>CP-5 401 257</v>
          </cell>
          <cell r="N1528">
            <v>122.31880765837687</v>
          </cell>
          <cell r="O1528">
            <v>154.62348998152555</v>
          </cell>
          <cell r="P1528">
            <v>32.304682323148683</v>
          </cell>
          <cell r="Q1528">
            <v>0</v>
          </cell>
          <cell r="R1528">
            <v>17.079999999999998</v>
          </cell>
          <cell r="T1528">
            <v>14.79</v>
          </cell>
          <cell r="V1528">
            <v>17.02</v>
          </cell>
          <cell r="X1528">
            <v>500</v>
          </cell>
          <cell r="Y1528">
            <v>14.57</v>
          </cell>
          <cell r="Z1528">
            <v>14.79</v>
          </cell>
          <cell r="AA1528">
            <v>16.88</v>
          </cell>
          <cell r="AB1528">
            <v>17.02</v>
          </cell>
          <cell r="AD1528" t="str">
            <v>Single</v>
          </cell>
          <cell r="AI1528">
            <v>0</v>
          </cell>
          <cell r="AJ1528">
            <v>0</v>
          </cell>
        </row>
        <row r="1529">
          <cell r="AJ1529">
            <v>0</v>
          </cell>
        </row>
        <row r="1530">
          <cell r="E1530">
            <v>693</v>
          </cell>
          <cell r="F1530" t="str">
            <v>CB-E7/6</v>
          </cell>
          <cell r="G1530">
            <v>519149.39</v>
          </cell>
          <cell r="H1530">
            <v>2389351.58</v>
          </cell>
          <cell r="I1530" t="str">
            <v>Road-MN14</v>
          </cell>
          <cell r="J1530">
            <v>39.980000000039581</v>
          </cell>
          <cell r="K1530">
            <v>-1.1799999997019768</v>
          </cell>
          <cell r="L1530">
            <v>39.997409916174092</v>
          </cell>
          <cell r="M1530" t="str">
            <v>CP-5 401 257</v>
          </cell>
          <cell r="N1530">
            <v>154.62348998152555</v>
          </cell>
          <cell r="O1530">
            <v>194.62089989769964</v>
          </cell>
          <cell r="P1530">
            <v>39.997409916174092</v>
          </cell>
          <cell r="Q1530">
            <v>0</v>
          </cell>
          <cell r="R1530">
            <v>17.21</v>
          </cell>
          <cell r="T1530">
            <v>15.07</v>
          </cell>
          <cell r="V1530">
            <v>17.03</v>
          </cell>
          <cell r="X1530">
            <v>500</v>
          </cell>
          <cell r="Y1530">
            <v>14.79</v>
          </cell>
          <cell r="Z1530">
            <v>15.07</v>
          </cell>
          <cell r="AA1530">
            <v>17.02</v>
          </cell>
          <cell r="AB1530">
            <v>17.03</v>
          </cell>
          <cell r="AD1530" t="str">
            <v>Single</v>
          </cell>
          <cell r="AI1530">
            <v>0</v>
          </cell>
          <cell r="AJ1530">
            <v>0</v>
          </cell>
        </row>
        <row r="1531">
          <cell r="AJ1531">
            <v>0</v>
          </cell>
        </row>
        <row r="1532">
          <cell r="E1532">
            <v>694</v>
          </cell>
          <cell r="F1532" t="str">
            <v>CB-E7/7</v>
          </cell>
          <cell r="G1532">
            <v>519165.36</v>
          </cell>
          <cell r="H1532">
            <v>2389350.41</v>
          </cell>
          <cell r="I1532" t="str">
            <v>Road-MN14</v>
          </cell>
          <cell r="J1532">
            <v>15.96999999997206</v>
          </cell>
          <cell r="K1532">
            <v>-1.1699999999254942</v>
          </cell>
          <cell r="L1532">
            <v>16.012801129063373</v>
          </cell>
          <cell r="M1532" t="str">
            <v>CP-5 401 257</v>
          </cell>
          <cell r="N1532">
            <v>194.62089989769964</v>
          </cell>
          <cell r="O1532">
            <v>210.63370102676302</v>
          </cell>
          <cell r="P1532">
            <v>16.012801129063376</v>
          </cell>
          <cell r="Q1532">
            <v>0</v>
          </cell>
          <cell r="R1532">
            <v>17.239999999999998</v>
          </cell>
          <cell r="T1532">
            <v>15.18</v>
          </cell>
          <cell r="V1532">
            <v>17.079999999999998</v>
          </cell>
          <cell r="X1532">
            <v>500</v>
          </cell>
          <cell r="Y1532">
            <v>15.07</v>
          </cell>
          <cell r="Z1532">
            <v>15.18</v>
          </cell>
          <cell r="AA1532">
            <v>17.03</v>
          </cell>
          <cell r="AB1532">
            <v>17.079999999999998</v>
          </cell>
          <cell r="AD1532" t="str">
            <v>Single</v>
          </cell>
          <cell r="AI1532">
            <v>0</v>
          </cell>
          <cell r="AJ1532">
            <v>0</v>
          </cell>
        </row>
        <row r="1533">
          <cell r="AJ1533">
            <v>0</v>
          </cell>
        </row>
        <row r="1534">
          <cell r="E1534">
            <v>695</v>
          </cell>
          <cell r="F1534" t="str">
            <v>CB-E7/8</v>
          </cell>
          <cell r="G1534">
            <v>519198.28</v>
          </cell>
          <cell r="H1534">
            <v>2389348.6800000002</v>
          </cell>
          <cell r="I1534" t="str">
            <v>Road-MN14</v>
          </cell>
          <cell r="J1534">
            <v>32.92000000004191</v>
          </cell>
          <cell r="K1534">
            <v>-1.7299999999813735</v>
          </cell>
          <cell r="L1534">
            <v>32.965425827716757</v>
          </cell>
          <cell r="M1534" t="str">
            <v>CP-5 401 257</v>
          </cell>
          <cell r="N1534">
            <v>210.63370102676302</v>
          </cell>
          <cell r="O1534">
            <v>243.59912685447978</v>
          </cell>
          <cell r="P1534">
            <v>32.965425827716757</v>
          </cell>
          <cell r="Q1534">
            <v>0</v>
          </cell>
          <cell r="R1534">
            <v>17.34</v>
          </cell>
          <cell r="T1534">
            <v>15.41</v>
          </cell>
          <cell r="V1534">
            <v>17.34</v>
          </cell>
          <cell r="X1534">
            <v>400</v>
          </cell>
          <cell r="Y1534">
            <v>15.18</v>
          </cell>
          <cell r="Z1534">
            <v>15.41</v>
          </cell>
          <cell r="AA1534">
            <v>17.079999999999998</v>
          </cell>
          <cell r="AB1534">
            <v>17.34</v>
          </cell>
          <cell r="AD1534" t="str">
            <v>Single</v>
          </cell>
          <cell r="AI1534">
            <v>0</v>
          </cell>
          <cell r="AJ1534">
            <v>0</v>
          </cell>
        </row>
        <row r="1535">
          <cell r="AJ1535">
            <v>0</v>
          </cell>
        </row>
        <row r="1536">
          <cell r="E1536">
            <v>696</v>
          </cell>
          <cell r="F1536" t="str">
            <v>CB-E7/9</v>
          </cell>
          <cell r="G1536">
            <v>519217.98</v>
          </cell>
          <cell r="H1536">
            <v>2389345.23</v>
          </cell>
          <cell r="I1536" t="str">
            <v>Road-MN14</v>
          </cell>
          <cell r="J1536">
            <v>19.699999999953434</v>
          </cell>
          <cell r="K1536">
            <v>-3.4500000001862645</v>
          </cell>
          <cell r="L1536">
            <v>19.99981249910735</v>
          </cell>
          <cell r="M1536" t="str">
            <v>CP-5 401 257</v>
          </cell>
          <cell r="N1536">
            <v>243.59912685447978</v>
          </cell>
          <cell r="O1536">
            <v>263.59893935358713</v>
          </cell>
          <cell r="P1536">
            <v>19.99981249910735</v>
          </cell>
          <cell r="Q1536">
            <v>0</v>
          </cell>
          <cell r="R1536">
            <v>17.399999999999999</v>
          </cell>
          <cell r="T1536">
            <v>15.55</v>
          </cell>
          <cell r="V1536">
            <v>17.37</v>
          </cell>
          <cell r="X1536">
            <v>400</v>
          </cell>
          <cell r="Y1536">
            <v>15.41</v>
          </cell>
          <cell r="Z1536">
            <v>15.55</v>
          </cell>
          <cell r="AA1536">
            <v>17.34</v>
          </cell>
          <cell r="AB1536">
            <v>17.37</v>
          </cell>
          <cell r="AD1536" t="str">
            <v>Single</v>
          </cell>
          <cell r="AI1536">
            <v>0</v>
          </cell>
          <cell r="AJ1536">
            <v>0</v>
          </cell>
        </row>
        <row r="1537">
          <cell r="AJ1537">
            <v>0</v>
          </cell>
        </row>
        <row r="1538">
          <cell r="E1538">
            <v>697</v>
          </cell>
          <cell r="F1538" t="str">
            <v>CB-E7/10</v>
          </cell>
          <cell r="G1538">
            <v>519261.09</v>
          </cell>
          <cell r="H1538">
            <v>2389332.37</v>
          </cell>
          <cell r="I1538" t="str">
            <v>Road-MN14</v>
          </cell>
          <cell r="J1538">
            <v>43.110000000044238</v>
          </cell>
          <cell r="K1538">
            <v>-12.859999999869615</v>
          </cell>
          <cell r="L1538">
            <v>44.98723930183381</v>
          </cell>
          <cell r="M1538" t="str">
            <v>CP-5 401 258</v>
          </cell>
          <cell r="N1538">
            <v>263.59893935358713</v>
          </cell>
          <cell r="O1538">
            <v>308.58617865542095</v>
          </cell>
          <cell r="P1538">
            <v>44.987239301833824</v>
          </cell>
          <cell r="Q1538">
            <v>0</v>
          </cell>
          <cell r="R1538">
            <v>17.579999999999998</v>
          </cell>
          <cell r="T1538">
            <v>15.87</v>
          </cell>
          <cell r="V1538">
            <v>17.489999999999998</v>
          </cell>
          <cell r="X1538">
            <v>400</v>
          </cell>
          <cell r="Y1538">
            <v>15.55</v>
          </cell>
          <cell r="Z1538">
            <v>15.87</v>
          </cell>
          <cell r="AA1538">
            <v>17.37</v>
          </cell>
          <cell r="AB1538">
            <v>17.489999999999998</v>
          </cell>
          <cell r="AD1538" t="str">
            <v>Single</v>
          </cell>
          <cell r="AI1538">
            <v>0</v>
          </cell>
          <cell r="AJ1538">
            <v>0</v>
          </cell>
        </row>
        <row r="1539">
          <cell r="AJ1539">
            <v>0</v>
          </cell>
        </row>
        <row r="1540">
          <cell r="E1540">
            <v>698</v>
          </cell>
          <cell r="F1540" t="str">
            <v>CB-E7/11</v>
          </cell>
          <cell r="G1540">
            <v>519275.55</v>
          </cell>
          <cell r="H1540">
            <v>2389328.37</v>
          </cell>
          <cell r="I1540" t="str">
            <v>Road-MN14</v>
          </cell>
          <cell r="J1540">
            <v>14.459999999962747</v>
          </cell>
          <cell r="K1540">
            <v>-4</v>
          </cell>
          <cell r="L1540">
            <v>15.003053022599188</v>
          </cell>
          <cell r="M1540" t="str">
            <v>CP-5 401 258</v>
          </cell>
          <cell r="N1540">
            <v>308.58617865542095</v>
          </cell>
          <cell r="O1540">
            <v>323.58923167802016</v>
          </cell>
          <cell r="P1540">
            <v>15.003053022599204</v>
          </cell>
          <cell r="Q1540">
            <v>-1.5987211554602254E-14</v>
          </cell>
          <cell r="R1540">
            <v>17.7</v>
          </cell>
          <cell r="T1540">
            <v>15.98</v>
          </cell>
          <cell r="V1540">
            <v>17.559999999999999</v>
          </cell>
          <cell r="X1540">
            <v>400</v>
          </cell>
          <cell r="Y1540">
            <v>15.87</v>
          </cell>
          <cell r="Z1540">
            <v>15.98</v>
          </cell>
          <cell r="AA1540">
            <v>17.489999999999998</v>
          </cell>
          <cell r="AB1540">
            <v>17.559999999999999</v>
          </cell>
          <cell r="AD1540" t="str">
            <v>Single</v>
          </cell>
          <cell r="AI1540">
            <v>0</v>
          </cell>
          <cell r="AJ1540">
            <v>0</v>
          </cell>
        </row>
        <row r="1541">
          <cell r="AJ1541">
            <v>0</v>
          </cell>
        </row>
        <row r="1542">
          <cell r="E1542">
            <v>699</v>
          </cell>
          <cell r="F1542" t="str">
            <v>CB-E7/12</v>
          </cell>
          <cell r="G1542">
            <v>519299.61</v>
          </cell>
          <cell r="H1542">
            <v>2389324.5</v>
          </cell>
          <cell r="I1542" t="str">
            <v>Road-MN14</v>
          </cell>
          <cell r="J1542">
            <v>24.059999999997672</v>
          </cell>
          <cell r="K1542">
            <v>-3.8700000001117587</v>
          </cell>
          <cell r="L1542">
            <v>24.369253168711449</v>
          </cell>
          <cell r="M1542" t="str">
            <v>CP-5 401 258</v>
          </cell>
          <cell r="N1542">
            <v>323.58923167802016</v>
          </cell>
          <cell r="O1542">
            <v>347.95848484673161</v>
          </cell>
          <cell r="P1542">
            <v>24.369253168711452</v>
          </cell>
          <cell r="Q1542">
            <v>0</v>
          </cell>
          <cell r="R1542">
            <v>17.87</v>
          </cell>
          <cell r="T1542">
            <v>16.149999999999999</v>
          </cell>
          <cell r="V1542">
            <v>18.010000000000002</v>
          </cell>
          <cell r="X1542">
            <v>400</v>
          </cell>
          <cell r="Y1542">
            <v>15.98</v>
          </cell>
          <cell r="Z1542">
            <v>16.149999999999999</v>
          </cell>
          <cell r="AA1542">
            <v>17.559999999999999</v>
          </cell>
          <cell r="AB1542">
            <v>18.010000000000002</v>
          </cell>
          <cell r="AD1542" t="str">
            <v>Single</v>
          </cell>
          <cell r="AI1542">
            <v>0</v>
          </cell>
          <cell r="AJ1542">
            <v>0</v>
          </cell>
        </row>
        <row r="1543">
          <cell r="AJ1543">
            <v>0</v>
          </cell>
        </row>
        <row r="1544">
          <cell r="E1544">
            <v>700</v>
          </cell>
          <cell r="F1544" t="str">
            <v>CB-E7/13</v>
          </cell>
          <cell r="G1544">
            <v>519319.53</v>
          </cell>
          <cell r="H1544">
            <v>2389325.06</v>
          </cell>
          <cell r="I1544" t="str">
            <v>Road-MN14</v>
          </cell>
          <cell r="J1544">
            <v>19.92000000004191</v>
          </cell>
          <cell r="K1544">
            <v>0.56000000005587935</v>
          </cell>
          <cell r="L1544">
            <v>19.927869931373305</v>
          </cell>
          <cell r="M1544" t="str">
            <v>CP-5 401 258</v>
          </cell>
          <cell r="N1544">
            <v>347.95848484673161</v>
          </cell>
          <cell r="O1544">
            <v>367.88635477810493</v>
          </cell>
          <cell r="P1544">
            <v>19.927869931373323</v>
          </cell>
          <cell r="Q1544">
            <v>0</v>
          </cell>
          <cell r="R1544">
            <v>18.05</v>
          </cell>
          <cell r="T1544">
            <v>16.29</v>
          </cell>
          <cell r="V1544">
            <v>18.149999999999999</v>
          </cell>
          <cell r="X1544">
            <v>400</v>
          </cell>
          <cell r="Y1544">
            <v>16.149999999999999</v>
          </cell>
          <cell r="Z1544">
            <v>16.29</v>
          </cell>
          <cell r="AA1544">
            <v>18.010000000000002</v>
          </cell>
          <cell r="AB1544">
            <v>18.149999999999999</v>
          </cell>
          <cell r="AD1544" t="str">
            <v>Single</v>
          </cell>
          <cell r="AI1544">
            <v>0</v>
          </cell>
          <cell r="AJ1544">
            <v>0</v>
          </cell>
        </row>
        <row r="1545">
          <cell r="AJ1545">
            <v>0</v>
          </cell>
        </row>
        <row r="1546">
          <cell r="E1546">
            <v>701</v>
          </cell>
          <cell r="F1546" t="str">
            <v>CB-E7/14</v>
          </cell>
          <cell r="G1546">
            <v>519359.03</v>
          </cell>
          <cell r="H1546">
            <v>2389331.31</v>
          </cell>
          <cell r="I1546" t="str">
            <v>Road-MN14</v>
          </cell>
          <cell r="J1546">
            <v>39.5</v>
          </cell>
          <cell r="K1546">
            <v>6.25</v>
          </cell>
          <cell r="L1546">
            <v>39.991405326644873</v>
          </cell>
          <cell r="M1546" t="str">
            <v>CP-5 401 258</v>
          </cell>
          <cell r="N1546">
            <v>367.88635477810493</v>
          </cell>
          <cell r="O1546">
            <v>407.87776010474983</v>
          </cell>
          <cell r="P1546">
            <v>39.991405326644895</v>
          </cell>
          <cell r="Q1546">
            <v>0</v>
          </cell>
          <cell r="R1546">
            <v>18.329999999999998</v>
          </cell>
          <cell r="T1546">
            <v>16.37</v>
          </cell>
          <cell r="V1546">
            <v>18.29</v>
          </cell>
          <cell r="X1546">
            <v>400</v>
          </cell>
          <cell r="Y1546">
            <v>16.29</v>
          </cell>
          <cell r="Z1546">
            <v>16.37</v>
          </cell>
          <cell r="AA1546">
            <v>18.149999999999999</v>
          </cell>
          <cell r="AB1546">
            <v>18.29</v>
          </cell>
          <cell r="AD1546" t="str">
            <v>Single</v>
          </cell>
          <cell r="AI1546">
            <v>0</v>
          </cell>
          <cell r="AJ1546">
            <v>0</v>
          </cell>
        </row>
        <row r="1547">
          <cell r="AJ1547">
            <v>0</v>
          </cell>
        </row>
        <row r="1548">
          <cell r="E1548">
            <v>702</v>
          </cell>
          <cell r="F1548" t="str">
            <v>CB-E7/15</v>
          </cell>
          <cell r="G1548">
            <v>519396.37</v>
          </cell>
          <cell r="H1548">
            <v>2389338.35</v>
          </cell>
          <cell r="I1548" t="str">
            <v>Road-MN14</v>
          </cell>
          <cell r="J1548">
            <v>37.339999999967404</v>
          </cell>
          <cell r="K1548">
            <v>7.0400000000372529</v>
          </cell>
          <cell r="L1548">
            <v>37.997857834331796</v>
          </cell>
          <cell r="M1548" t="str">
            <v>CP-5 401 258</v>
          </cell>
          <cell r="N1548">
            <v>407.87776010474983</v>
          </cell>
          <cell r="O1548">
            <v>445.87561793908162</v>
          </cell>
          <cell r="P1548">
            <v>37.997857834331796</v>
          </cell>
          <cell r="Q1548">
            <v>0</v>
          </cell>
          <cell r="R1548">
            <v>18.28</v>
          </cell>
          <cell r="T1548">
            <v>16.45</v>
          </cell>
          <cell r="V1548">
            <v>18.149999999999999</v>
          </cell>
          <cell r="X1548">
            <v>400</v>
          </cell>
          <cell r="Y1548">
            <v>16.37</v>
          </cell>
          <cell r="Z1548">
            <v>16.45</v>
          </cell>
          <cell r="AA1548">
            <v>18.29</v>
          </cell>
          <cell r="AB1548">
            <v>18.149999999999999</v>
          </cell>
          <cell r="AD1548" t="str">
            <v>Single</v>
          </cell>
          <cell r="AI1548">
            <v>0</v>
          </cell>
          <cell r="AJ1548">
            <v>0</v>
          </cell>
        </row>
        <row r="1549">
          <cell r="AJ1549">
            <v>0</v>
          </cell>
        </row>
        <row r="1550">
          <cell r="E1550">
            <v>703</v>
          </cell>
          <cell r="F1550" t="str">
            <v>CB-E7/15A</v>
          </cell>
          <cell r="G1550">
            <v>519406.02</v>
          </cell>
          <cell r="H1550">
            <v>2389340</v>
          </cell>
          <cell r="I1550" t="str">
            <v>Road-MN14</v>
          </cell>
          <cell r="J1550">
            <v>9.6500000000232831</v>
          </cell>
          <cell r="K1550">
            <v>1.6499999999068677</v>
          </cell>
          <cell r="L1550">
            <v>9.790045965170032</v>
          </cell>
          <cell r="M1550" t="str">
            <v>CP-5 401 258</v>
          </cell>
          <cell r="N1550">
            <v>445.87561793908162</v>
          </cell>
          <cell r="O1550">
            <v>455.66566390425163</v>
          </cell>
          <cell r="P1550">
            <v>9.7900459651700089</v>
          </cell>
          <cell r="Q1550">
            <v>2.3092638912203256E-14</v>
          </cell>
          <cell r="R1550">
            <v>18.25</v>
          </cell>
          <cell r="T1550">
            <v>16.47</v>
          </cell>
          <cell r="V1550">
            <v>18.28</v>
          </cell>
          <cell r="X1550">
            <v>400</v>
          </cell>
          <cell r="Y1550">
            <v>16.45</v>
          </cell>
          <cell r="Z1550">
            <v>16.47</v>
          </cell>
          <cell r="AA1550">
            <v>18.149999999999999</v>
          </cell>
          <cell r="AB1550">
            <v>18.28</v>
          </cell>
          <cell r="AD1550" t="str">
            <v>Single</v>
          </cell>
          <cell r="AI1550">
            <v>0</v>
          </cell>
          <cell r="AJ1550">
            <v>0</v>
          </cell>
        </row>
        <row r="1552">
          <cell r="E1552">
            <v>704</v>
          </cell>
          <cell r="F1552" t="str">
            <v>CB-E7/16</v>
          </cell>
          <cell r="G1552">
            <v>519436.56</v>
          </cell>
          <cell r="H1552">
            <v>2389350.1</v>
          </cell>
          <cell r="I1552" t="str">
            <v>Road-MN14</v>
          </cell>
          <cell r="J1552">
            <v>30.539999999979045</v>
          </cell>
          <cell r="K1552">
            <v>10.100000000093132</v>
          </cell>
          <cell r="L1552">
            <v>32.166777892735873</v>
          </cell>
          <cell r="M1552" t="str">
            <v>CP-5 401 258</v>
          </cell>
          <cell r="N1552">
            <v>455.66566390425163</v>
          </cell>
          <cell r="O1552">
            <v>487.8324417969875</v>
          </cell>
          <cell r="P1552">
            <v>32.166777892735865</v>
          </cell>
          <cell r="Q1552">
            <v>0</v>
          </cell>
          <cell r="R1552">
            <v>18.16</v>
          </cell>
          <cell r="T1552">
            <v>16.53</v>
          </cell>
          <cell r="V1552">
            <v>18.46</v>
          </cell>
          <cell r="X1552">
            <v>300</v>
          </cell>
          <cell r="Y1552">
            <v>16.45</v>
          </cell>
          <cell r="Z1552">
            <v>16.53</v>
          </cell>
          <cell r="AA1552">
            <v>18.149999999999999</v>
          </cell>
          <cell r="AB1552">
            <v>18.46</v>
          </cell>
          <cell r="AD1552" t="str">
            <v>Single</v>
          </cell>
          <cell r="AI1552">
            <v>0</v>
          </cell>
          <cell r="AJ1552">
            <v>0</v>
          </cell>
        </row>
        <row r="1553">
          <cell r="AJ1553">
            <v>0</v>
          </cell>
        </row>
        <row r="1554">
          <cell r="E1554">
            <v>705</v>
          </cell>
          <cell r="F1554" t="str">
            <v>CB-E7/17</v>
          </cell>
          <cell r="G1554">
            <v>519470.09</v>
          </cell>
          <cell r="H1554">
            <v>2389360.1</v>
          </cell>
          <cell r="I1554" t="str">
            <v>Road-MN14</v>
          </cell>
          <cell r="J1554">
            <v>33.53000000002794</v>
          </cell>
          <cell r="K1554">
            <v>10</v>
          </cell>
          <cell r="L1554">
            <v>34.98943983549713</v>
          </cell>
          <cell r="M1554" t="str">
            <v>CP-5 401 258</v>
          </cell>
          <cell r="N1554">
            <v>487.8324417969875</v>
          </cell>
          <cell r="O1554">
            <v>522.82188163248463</v>
          </cell>
          <cell r="P1554">
            <v>34.989439835497137</v>
          </cell>
          <cell r="Q1554">
            <v>0</v>
          </cell>
          <cell r="R1554">
            <v>18.05</v>
          </cell>
          <cell r="T1554">
            <v>16.600000000000001</v>
          </cell>
          <cell r="V1554">
            <v>18.12</v>
          </cell>
          <cell r="X1554">
            <v>300</v>
          </cell>
          <cell r="Y1554">
            <v>16.53</v>
          </cell>
          <cell r="Z1554">
            <v>16.600000000000001</v>
          </cell>
          <cell r="AA1554">
            <v>18.46</v>
          </cell>
          <cell r="AB1554">
            <v>18.12</v>
          </cell>
          <cell r="AD1554" t="str">
            <v>Single</v>
          </cell>
          <cell r="AI1554">
            <v>0</v>
          </cell>
          <cell r="AJ1554" t="str">
            <v>L</v>
          </cell>
        </row>
        <row r="1555">
          <cell r="AJ1555">
            <v>0</v>
          </cell>
        </row>
        <row r="1556">
          <cell r="N1556">
            <v>522.82188163248463</v>
          </cell>
          <cell r="AJ1556">
            <v>0</v>
          </cell>
        </row>
        <row r="1557">
          <cell r="E1557">
            <v>706</v>
          </cell>
          <cell r="F1557" t="str">
            <v>CB-E7/7</v>
          </cell>
          <cell r="G1557">
            <v>519165.36</v>
          </cell>
          <cell r="H1557">
            <v>2389350.41</v>
          </cell>
          <cell r="I1557" t="str">
            <v>Road-MN14</v>
          </cell>
          <cell r="M1557" t="str">
            <v>CP-5 401 257</v>
          </cell>
          <cell r="R1557">
            <v>17.239999999999998</v>
          </cell>
          <cell r="T1557">
            <v>15.18</v>
          </cell>
          <cell r="V1557">
            <v>17.079999999999998</v>
          </cell>
          <cell r="AI1557">
            <v>0</v>
          </cell>
          <cell r="AJ1557">
            <v>0</v>
          </cell>
        </row>
        <row r="1558">
          <cell r="AJ1558">
            <v>0</v>
          </cell>
        </row>
        <row r="1559">
          <cell r="E1559">
            <v>707</v>
          </cell>
          <cell r="F1559" t="str">
            <v>CB-E7/7/1</v>
          </cell>
          <cell r="G1559">
            <v>519168.46</v>
          </cell>
          <cell r="H1559">
            <v>2389321.59</v>
          </cell>
          <cell r="I1559" t="str">
            <v>Road-MN17</v>
          </cell>
          <cell r="J1559">
            <v>3.1000000000349246</v>
          </cell>
          <cell r="K1559">
            <v>-28.820000000298023</v>
          </cell>
          <cell r="L1559">
            <v>28.986245014099268</v>
          </cell>
          <cell r="M1559" t="str">
            <v>CP-5 401 259</v>
          </cell>
          <cell r="N1559">
            <v>0</v>
          </cell>
          <cell r="O1559">
            <v>28.986245014099268</v>
          </cell>
          <cell r="P1559">
            <v>28.986245014099268</v>
          </cell>
          <cell r="Q1559">
            <v>0</v>
          </cell>
          <cell r="R1559">
            <v>17.29</v>
          </cell>
          <cell r="T1559">
            <v>15.24</v>
          </cell>
          <cell r="V1559">
            <v>17.16</v>
          </cell>
          <cell r="X1559">
            <v>400</v>
          </cell>
          <cell r="Y1559">
            <v>15.18</v>
          </cell>
          <cell r="Z1559">
            <v>15.24</v>
          </cell>
          <cell r="AA1559">
            <v>17.079999999999998</v>
          </cell>
          <cell r="AB1559">
            <v>17.16</v>
          </cell>
          <cell r="AD1559" t="str">
            <v>Single</v>
          </cell>
          <cell r="AI1559" t="str">
            <v>S</v>
          </cell>
          <cell r="AJ1559">
            <v>0</v>
          </cell>
        </row>
        <row r="1560">
          <cell r="AJ1560">
            <v>0</v>
          </cell>
        </row>
        <row r="1561">
          <cell r="E1561">
            <v>708</v>
          </cell>
          <cell r="F1561" t="str">
            <v>CB-E7/7/2</v>
          </cell>
          <cell r="G1561">
            <v>519173.83</v>
          </cell>
          <cell r="H1561">
            <v>2389283.67</v>
          </cell>
          <cell r="I1561" t="str">
            <v>Road-MN17</v>
          </cell>
          <cell r="J1561">
            <v>5.3699999999953434</v>
          </cell>
          <cell r="K1561">
            <v>-37.919999999925494</v>
          </cell>
          <cell r="L1561">
            <v>38.298345917210305</v>
          </cell>
          <cell r="M1561" t="str">
            <v>CP-5 401 259</v>
          </cell>
          <cell r="N1561">
            <v>28.986245014099268</v>
          </cell>
          <cell r="O1561">
            <v>67.284590931309566</v>
          </cell>
          <cell r="P1561">
            <v>38.298345917210298</v>
          </cell>
          <cell r="Q1561">
            <v>0</v>
          </cell>
          <cell r="R1561">
            <v>17.190000000000001</v>
          </cell>
          <cell r="T1561">
            <v>15.31</v>
          </cell>
          <cell r="V1561">
            <v>17.16</v>
          </cell>
          <cell r="X1561">
            <v>400</v>
          </cell>
          <cell r="Y1561">
            <v>15.24</v>
          </cell>
          <cell r="Z1561">
            <v>15.31</v>
          </cell>
          <cell r="AA1561">
            <v>17.16</v>
          </cell>
          <cell r="AB1561">
            <v>17.16</v>
          </cell>
          <cell r="AD1561" t="str">
            <v>Single</v>
          </cell>
          <cell r="AI1561">
            <v>0</v>
          </cell>
          <cell r="AJ1561">
            <v>0</v>
          </cell>
        </row>
        <row r="1562">
          <cell r="AJ1562">
            <v>0</v>
          </cell>
        </row>
        <row r="1563">
          <cell r="E1563">
            <v>709</v>
          </cell>
          <cell r="F1563" t="str">
            <v>CB-E7/7/3</v>
          </cell>
          <cell r="G1563">
            <v>519177.31</v>
          </cell>
          <cell r="H1563">
            <v>2389254.88</v>
          </cell>
          <cell r="I1563" t="str">
            <v>Road-MN17</v>
          </cell>
          <cell r="J1563">
            <v>3.4799999999813735</v>
          </cell>
          <cell r="K1563">
            <v>-28.790000000037253</v>
          </cell>
          <cell r="L1563">
            <v>28.999560341529584</v>
          </cell>
          <cell r="M1563" t="str">
            <v>CP-5 401 259</v>
          </cell>
          <cell r="N1563">
            <v>67.284590931309566</v>
          </cell>
          <cell r="O1563">
            <v>96.284151272839154</v>
          </cell>
          <cell r="P1563">
            <v>28.999560341529588</v>
          </cell>
          <cell r="Q1563">
            <v>0</v>
          </cell>
          <cell r="R1563">
            <v>17.100000000000001</v>
          </cell>
          <cell r="T1563">
            <v>15.37</v>
          </cell>
          <cell r="V1563">
            <v>17.09</v>
          </cell>
          <cell r="X1563">
            <v>400</v>
          </cell>
          <cell r="Y1563">
            <v>15.31</v>
          </cell>
          <cell r="Z1563">
            <v>15.37</v>
          </cell>
          <cell r="AA1563">
            <v>17.16</v>
          </cell>
          <cell r="AB1563">
            <v>17.09</v>
          </cell>
          <cell r="AD1563" t="str">
            <v>Single</v>
          </cell>
          <cell r="AI1563">
            <v>0</v>
          </cell>
          <cell r="AJ1563">
            <v>0</v>
          </cell>
        </row>
        <row r="1564">
          <cell r="AJ1564">
            <v>0</v>
          </cell>
        </row>
        <row r="1565">
          <cell r="E1565">
            <v>710</v>
          </cell>
          <cell r="F1565" t="str">
            <v>CB-E7/7/4</v>
          </cell>
          <cell r="G1565">
            <v>519180.31</v>
          </cell>
          <cell r="H1565">
            <v>2389229.56</v>
          </cell>
          <cell r="I1565" t="str">
            <v>Road-MN17</v>
          </cell>
          <cell r="J1565">
            <v>3</v>
          </cell>
          <cell r="K1565">
            <v>-25.319999999832362</v>
          </cell>
          <cell r="L1565">
            <v>25.497105717934158</v>
          </cell>
          <cell r="M1565" t="str">
            <v>CP-5 401 259</v>
          </cell>
          <cell r="N1565">
            <v>96.284151272839154</v>
          </cell>
          <cell r="O1565">
            <v>121.78125699077331</v>
          </cell>
          <cell r="P1565">
            <v>25.497105717934161</v>
          </cell>
          <cell r="Q1565">
            <v>0</v>
          </cell>
          <cell r="R1565">
            <v>17.02</v>
          </cell>
          <cell r="T1565">
            <v>15.42</v>
          </cell>
          <cell r="V1565">
            <v>17.170000000000002</v>
          </cell>
          <cell r="X1565">
            <v>400</v>
          </cell>
          <cell r="Y1565">
            <v>15.37</v>
          </cell>
          <cell r="Z1565">
            <v>15.42</v>
          </cell>
          <cell r="AA1565">
            <v>17.09</v>
          </cell>
          <cell r="AB1565">
            <v>17.170000000000002</v>
          </cell>
          <cell r="AD1565" t="str">
            <v>Single</v>
          </cell>
          <cell r="AI1565">
            <v>0</v>
          </cell>
          <cell r="AJ1565">
            <v>0</v>
          </cell>
        </row>
        <row r="1566">
          <cell r="AJ1566">
            <v>0</v>
          </cell>
        </row>
        <row r="1567">
          <cell r="E1567">
            <v>711</v>
          </cell>
          <cell r="F1567" t="str">
            <v>CB-E7/7/5</v>
          </cell>
          <cell r="G1567">
            <v>519184.42</v>
          </cell>
          <cell r="H1567">
            <v>2389195.2999999998</v>
          </cell>
          <cell r="I1567" t="str">
            <v>Road-MN17</v>
          </cell>
          <cell r="J1567">
            <v>4.1099999999860302</v>
          </cell>
          <cell r="K1567">
            <v>-34.260000000242144</v>
          </cell>
          <cell r="L1567">
            <v>34.505647364112399</v>
          </cell>
          <cell r="M1567" t="str">
            <v>CP-5 401 259</v>
          </cell>
          <cell r="N1567">
            <v>121.78125699077331</v>
          </cell>
          <cell r="O1567">
            <v>156.28690435488571</v>
          </cell>
          <cell r="P1567">
            <v>34.505647364112392</v>
          </cell>
          <cell r="Q1567">
            <v>0</v>
          </cell>
          <cell r="R1567">
            <v>16.93</v>
          </cell>
          <cell r="T1567">
            <v>15.49</v>
          </cell>
          <cell r="V1567">
            <v>17.09</v>
          </cell>
          <cell r="X1567">
            <v>400</v>
          </cell>
          <cell r="Y1567">
            <v>15.42</v>
          </cell>
          <cell r="Z1567">
            <v>15.49</v>
          </cell>
          <cell r="AA1567">
            <v>17.170000000000002</v>
          </cell>
          <cell r="AB1567">
            <v>17.09</v>
          </cell>
          <cell r="AD1567" t="str">
            <v>Single</v>
          </cell>
          <cell r="AI1567">
            <v>0</v>
          </cell>
          <cell r="AJ1567">
            <v>0</v>
          </cell>
        </row>
        <row r="1568">
          <cell r="AJ1568">
            <v>0</v>
          </cell>
        </row>
        <row r="1569">
          <cell r="E1569">
            <v>712</v>
          </cell>
          <cell r="F1569" t="str">
            <v>CB-E7/7/6</v>
          </cell>
          <cell r="G1569">
            <v>519188.34</v>
          </cell>
          <cell r="H1569">
            <v>2389162.54</v>
          </cell>
          <cell r="I1569" t="str">
            <v>Road-MN17</v>
          </cell>
          <cell r="J1569">
            <v>3.9200000000419095</v>
          </cell>
          <cell r="K1569">
            <v>-32.759999999776483</v>
          </cell>
          <cell r="L1569">
            <v>32.993696367422729</v>
          </cell>
          <cell r="M1569" t="str">
            <v>CP-5 401 259</v>
          </cell>
          <cell r="N1569">
            <v>156.28690435488571</v>
          </cell>
          <cell r="O1569">
            <v>189.28060072230844</v>
          </cell>
          <cell r="P1569">
            <v>32.993696367422729</v>
          </cell>
          <cell r="Q1569">
            <v>0</v>
          </cell>
          <cell r="R1569">
            <v>16.98</v>
          </cell>
          <cell r="T1569">
            <v>15.56</v>
          </cell>
          <cell r="V1569">
            <v>17.309999999999999</v>
          </cell>
          <cell r="X1569">
            <v>400</v>
          </cell>
          <cell r="Y1569">
            <v>15.49</v>
          </cell>
          <cell r="Z1569">
            <v>15.56</v>
          </cell>
          <cell r="AA1569">
            <v>17.09</v>
          </cell>
          <cell r="AB1569">
            <v>17.309999999999999</v>
          </cell>
          <cell r="AD1569" t="str">
            <v>Single</v>
          </cell>
          <cell r="AI1569">
            <v>0</v>
          </cell>
          <cell r="AJ1569">
            <v>0</v>
          </cell>
        </row>
        <row r="1570">
          <cell r="AJ1570">
            <v>0</v>
          </cell>
        </row>
        <row r="1571">
          <cell r="E1571">
            <v>713</v>
          </cell>
          <cell r="F1571" t="str">
            <v>CB-E7/7/7</v>
          </cell>
          <cell r="G1571">
            <v>519191.91</v>
          </cell>
          <cell r="H1571">
            <v>2389132.75</v>
          </cell>
          <cell r="I1571" t="str">
            <v>Road-MN17</v>
          </cell>
          <cell r="J1571">
            <v>3.5699999999487773</v>
          </cell>
          <cell r="K1571">
            <v>-29.790000000037253</v>
          </cell>
          <cell r="L1571">
            <v>30.003149834673255</v>
          </cell>
          <cell r="M1571" t="str">
            <v>CP-5 401 259</v>
          </cell>
          <cell r="N1571">
            <v>189.28060072230844</v>
          </cell>
          <cell r="O1571">
            <v>219.28375055698169</v>
          </cell>
          <cell r="P1571">
            <v>30.003149834673252</v>
          </cell>
          <cell r="Q1571">
            <v>0</v>
          </cell>
          <cell r="R1571">
            <v>17.07</v>
          </cell>
          <cell r="T1571">
            <v>15.62</v>
          </cell>
          <cell r="V1571">
            <v>17.12</v>
          </cell>
          <cell r="X1571">
            <v>400</v>
          </cell>
          <cell r="Y1571">
            <v>15.56</v>
          </cell>
          <cell r="Z1571">
            <v>15.62</v>
          </cell>
          <cell r="AA1571">
            <v>17.309999999999999</v>
          </cell>
          <cell r="AB1571">
            <v>17.12</v>
          </cell>
          <cell r="AD1571" t="str">
            <v>Single</v>
          </cell>
          <cell r="AI1571">
            <v>0</v>
          </cell>
          <cell r="AJ1571" t="str">
            <v>L</v>
          </cell>
        </row>
        <row r="1572">
          <cell r="AJ1572">
            <v>0</v>
          </cell>
        </row>
        <row r="1573">
          <cell r="N1573">
            <v>219.28375055698169</v>
          </cell>
          <cell r="AI1573">
            <v>0</v>
          </cell>
          <cell r="AJ1573">
            <v>0</v>
          </cell>
        </row>
        <row r="1574">
          <cell r="L1574">
            <v>17084.363276804765</v>
          </cell>
          <cell r="O1574">
            <v>72704.010274401604</v>
          </cell>
          <cell r="P1574">
            <v>17084.363276804765</v>
          </cell>
        </row>
      </sheetData>
      <sheetData sheetId="1">
        <row r="13">
          <cell r="D13" t="str">
            <v>Stub-out</v>
          </cell>
          <cell r="E13" t="str">
            <v>King Fahad Road</v>
          </cell>
          <cell r="F13" t="str">
            <v>Existing Boundary Road</v>
          </cell>
        </row>
        <row r="14">
          <cell r="E14">
            <v>0</v>
          </cell>
        </row>
        <row r="15">
          <cell r="D15" t="str">
            <v>MH-01A</v>
          </cell>
          <cell r="E15" t="str">
            <v>Al Haydari St.</v>
          </cell>
          <cell r="F15" t="str">
            <v>Works Outside Al Rabwah</v>
          </cell>
        </row>
        <row r="16">
          <cell r="E16">
            <v>10.000707374897596</v>
          </cell>
        </row>
        <row r="17">
          <cell r="D17" t="str">
            <v>MH-01B</v>
          </cell>
          <cell r="E17" t="str">
            <v>Al Haydari St.</v>
          </cell>
          <cell r="F17" t="str">
            <v>Works Outside Al Rabwah</v>
          </cell>
        </row>
        <row r="18">
          <cell r="E18">
            <v>100.23357593179172</v>
          </cell>
        </row>
        <row r="19">
          <cell r="D19" t="str">
            <v>MH-01C</v>
          </cell>
          <cell r="E19" t="str">
            <v>Al Haydari St.</v>
          </cell>
          <cell r="F19" t="str">
            <v>Works Outside Al Rabwah</v>
          </cell>
        </row>
        <row r="20">
          <cell r="E20">
            <v>164.49923783617004</v>
          </cell>
        </row>
        <row r="21">
          <cell r="D21" t="str">
            <v>MH-01D</v>
          </cell>
          <cell r="E21" t="str">
            <v>Al Haydari St.</v>
          </cell>
          <cell r="F21" t="str">
            <v>Works Outside Al Rabwah</v>
          </cell>
        </row>
        <row r="22">
          <cell r="E22">
            <v>226.19616563643933</v>
          </cell>
        </row>
        <row r="23">
          <cell r="D23" t="str">
            <v>MH-01E</v>
          </cell>
          <cell r="E23" t="str">
            <v>Al Haydari St.</v>
          </cell>
          <cell r="F23" t="str">
            <v>Works Outside Al Rabwah</v>
          </cell>
        </row>
        <row r="24">
          <cell r="E24">
            <v>296.2198423465469</v>
          </cell>
        </row>
        <row r="25">
          <cell r="D25" t="str">
            <v>MH-01F</v>
          </cell>
          <cell r="E25" t="str">
            <v>Al Haydari St.</v>
          </cell>
          <cell r="F25" t="str">
            <v>Works Outside Al Rabwah</v>
          </cell>
        </row>
        <row r="26">
          <cell r="E26">
            <v>368.40007601208958</v>
          </cell>
        </row>
        <row r="27">
          <cell r="D27" t="str">
            <v>MH-01G</v>
          </cell>
          <cell r="E27" t="str">
            <v>Al Haydari St.</v>
          </cell>
          <cell r="F27" t="str">
            <v>Works Outside Al Rabwah</v>
          </cell>
        </row>
        <row r="28">
          <cell r="E28">
            <v>415.39842908949174</v>
          </cell>
        </row>
        <row r="29">
          <cell r="D29" t="str">
            <v>MH C-B</v>
          </cell>
          <cell r="E29" t="str">
            <v>Existing Road 1</v>
          </cell>
          <cell r="F29" t="str">
            <v>Works Outside Al Rabwah</v>
          </cell>
        </row>
        <row r="30">
          <cell r="E30">
            <v>434.40089335086316</v>
          </cell>
        </row>
        <row r="31">
          <cell r="D31" t="str">
            <v>MH-02A</v>
          </cell>
          <cell r="E31" t="str">
            <v>Existing Road 1</v>
          </cell>
          <cell r="F31" t="str">
            <v>Works Outside Al Rabwah</v>
          </cell>
        </row>
        <row r="32">
          <cell r="E32">
            <v>520.40269430870183</v>
          </cell>
        </row>
        <row r="33">
          <cell r="D33" t="str">
            <v>MH-02B</v>
          </cell>
          <cell r="E33" t="str">
            <v>Existing Road 1</v>
          </cell>
          <cell r="F33" t="str">
            <v>Works Outside Al Rabwah</v>
          </cell>
        </row>
        <row r="34">
          <cell r="E34">
            <v>602.39623856701667</v>
          </cell>
        </row>
        <row r="35">
          <cell r="D35" t="str">
            <v>MH-02C</v>
          </cell>
          <cell r="E35" t="str">
            <v>Existing Road 1</v>
          </cell>
          <cell r="F35" t="str">
            <v>Works Outside Al Rabwah</v>
          </cell>
        </row>
        <row r="36">
          <cell r="E36">
            <v>684.39939094549334</v>
          </cell>
        </row>
        <row r="37">
          <cell r="D37" t="str">
            <v>MH-02/1</v>
          </cell>
          <cell r="E37" t="str">
            <v>Road-MN23</v>
          </cell>
          <cell r="F37" t="str">
            <v>Minor Collector Road</v>
          </cell>
        </row>
        <row r="38">
          <cell r="E38">
            <v>767.56924900705735</v>
          </cell>
        </row>
        <row r="39">
          <cell r="D39" t="str">
            <v>MH-02/2</v>
          </cell>
          <cell r="E39" t="str">
            <v>Road-MN23</v>
          </cell>
          <cell r="F39" t="str">
            <v>Minor Collector Road</v>
          </cell>
        </row>
        <row r="40">
          <cell r="E40">
            <v>790.0006905565715</v>
          </cell>
        </row>
        <row r="41">
          <cell r="D41" t="str">
            <v>Deleted</v>
          </cell>
          <cell r="E41">
            <v>0</v>
          </cell>
        </row>
        <row r="42">
          <cell r="E42">
            <v>790.0006905565715</v>
          </cell>
        </row>
        <row r="43">
          <cell r="D43" t="str">
            <v>MH-02/4</v>
          </cell>
          <cell r="E43" t="str">
            <v>Road-MN23</v>
          </cell>
          <cell r="F43" t="str">
            <v>Minor Collector Road</v>
          </cell>
        </row>
        <row r="44">
          <cell r="E44">
            <v>840.17850437937068</v>
          </cell>
        </row>
        <row r="45">
          <cell r="D45" t="str">
            <v>MH-02/5</v>
          </cell>
          <cell r="E45" t="str">
            <v>Road-MN23</v>
          </cell>
          <cell r="F45" t="str">
            <v>Minor Collector Road</v>
          </cell>
        </row>
        <row r="46">
          <cell r="E46">
            <v>865.88049651977963</v>
          </cell>
        </row>
        <row r="47">
          <cell r="D47" t="str">
            <v>MH-02/6</v>
          </cell>
          <cell r="E47" t="str">
            <v>Road-MN23</v>
          </cell>
          <cell r="F47" t="str">
            <v>Minor Collector Road</v>
          </cell>
        </row>
        <row r="48">
          <cell r="E48">
            <v>896.93179923023342</v>
          </cell>
        </row>
        <row r="49">
          <cell r="D49" t="str">
            <v>Deleted</v>
          </cell>
        </row>
        <row r="50">
          <cell r="E50">
            <v>896.93179923023342</v>
          </cell>
        </row>
        <row r="51">
          <cell r="D51" t="str">
            <v>MH-02/8</v>
          </cell>
          <cell r="E51" t="str">
            <v>Road-MN23</v>
          </cell>
          <cell r="F51" t="str">
            <v>Minor Collector Road</v>
          </cell>
        </row>
        <row r="52">
          <cell r="E52">
            <v>940.87312488137513</v>
          </cell>
        </row>
        <row r="53">
          <cell r="D53" t="str">
            <v>MH-02/9</v>
          </cell>
          <cell r="E53" t="str">
            <v>Road-MN23</v>
          </cell>
          <cell r="F53" t="str">
            <v>Minor Collector Road</v>
          </cell>
        </row>
        <row r="54">
          <cell r="E54">
            <v>984.29275438243542</v>
          </cell>
        </row>
        <row r="55">
          <cell r="D55" t="str">
            <v>MH-02/10</v>
          </cell>
          <cell r="E55" t="str">
            <v>Road-MN23</v>
          </cell>
          <cell r="F55" t="str">
            <v>Minor Collector Road</v>
          </cell>
        </row>
        <row r="56">
          <cell r="E56">
            <v>1073.2085738184353</v>
          </cell>
        </row>
        <row r="57">
          <cell r="D57" t="str">
            <v>MH-02/11</v>
          </cell>
          <cell r="E57" t="str">
            <v>Road-MN23</v>
          </cell>
          <cell r="F57" t="str">
            <v>Minor Collector Road</v>
          </cell>
        </row>
        <row r="58">
          <cell r="E58">
            <v>1153.213239307596</v>
          </cell>
        </row>
        <row r="59">
          <cell r="D59" t="str">
            <v>MH-02/12</v>
          </cell>
          <cell r="E59" t="str">
            <v>Road-MN23</v>
          </cell>
          <cell r="F59" t="str">
            <v>Minor Collector Road</v>
          </cell>
        </row>
        <row r="60">
          <cell r="E60">
            <v>1187.9271284587549</v>
          </cell>
        </row>
        <row r="61">
          <cell r="D61" t="str">
            <v>MH-02/13</v>
          </cell>
          <cell r="E61" t="str">
            <v>Road-MN23</v>
          </cell>
          <cell r="F61" t="str">
            <v>Minor Collector Road</v>
          </cell>
        </row>
        <row r="62">
          <cell r="E62">
            <v>1217.0423633022363</v>
          </cell>
        </row>
        <row r="63">
          <cell r="D63" t="str">
            <v>MH-02/14</v>
          </cell>
          <cell r="E63" t="str">
            <v>Road-MJ02</v>
          </cell>
          <cell r="F63" t="str">
            <v>Major Collector Road</v>
          </cell>
        </row>
        <row r="64">
          <cell r="E64">
            <v>1253.503752688842</v>
          </cell>
        </row>
        <row r="65">
          <cell r="D65" t="str">
            <v>MH-02/15</v>
          </cell>
          <cell r="E65" t="str">
            <v>Road-MJ02</v>
          </cell>
          <cell r="F65" t="str">
            <v>Major Collector Road</v>
          </cell>
        </row>
        <row r="66">
          <cell r="E66">
            <v>1272.230671175301</v>
          </cell>
        </row>
        <row r="67">
          <cell r="D67" t="str">
            <v>MH-02/16</v>
          </cell>
          <cell r="E67" t="str">
            <v>Road-MJ02</v>
          </cell>
          <cell r="F67" t="str">
            <v>Major Collector Road</v>
          </cell>
        </row>
        <row r="68">
          <cell r="E68">
            <v>1291.2612071636156</v>
          </cell>
        </row>
        <row r="69">
          <cell r="D69" t="str">
            <v>MH-02/17</v>
          </cell>
          <cell r="E69" t="str">
            <v>Road-MJ02</v>
          </cell>
          <cell r="F69" t="str">
            <v>Major Collector Road</v>
          </cell>
        </row>
        <row r="70">
          <cell r="E70">
            <v>1314.2694665503059</v>
          </cell>
        </row>
        <row r="71">
          <cell r="D71" t="str">
            <v>MH-02/18</v>
          </cell>
          <cell r="E71" t="str">
            <v>Road-MJ02</v>
          </cell>
          <cell r="F71" t="str">
            <v>Major Collector Road</v>
          </cell>
        </row>
        <row r="72">
          <cell r="E72">
            <v>1337.267146868008</v>
          </cell>
        </row>
        <row r="73">
          <cell r="D73" t="str">
            <v>MH-02/19</v>
          </cell>
          <cell r="E73" t="str">
            <v>Road-MJ02</v>
          </cell>
          <cell r="F73" t="str">
            <v>Major Collector Road</v>
          </cell>
        </row>
        <row r="74">
          <cell r="E74">
            <v>1360.2643314782924</v>
          </cell>
        </row>
        <row r="75">
          <cell r="D75" t="str">
            <v>MH-02/20</v>
          </cell>
          <cell r="E75" t="str">
            <v>Road-MJ02</v>
          </cell>
          <cell r="F75" t="str">
            <v>Major Collector Road</v>
          </cell>
        </row>
        <row r="76">
          <cell r="E76">
            <v>1383.5548145132514</v>
          </cell>
        </row>
        <row r="77">
          <cell r="D77" t="str">
            <v>MH-02/21</v>
          </cell>
          <cell r="E77" t="str">
            <v>Road-MJ02</v>
          </cell>
          <cell r="F77" t="str">
            <v>Major Collector Road</v>
          </cell>
        </row>
        <row r="78">
          <cell r="E78">
            <v>1406.054992290259</v>
          </cell>
        </row>
        <row r="79">
          <cell r="D79" t="str">
            <v>MH-02/22</v>
          </cell>
          <cell r="E79" t="str">
            <v>Road-MJ02</v>
          </cell>
          <cell r="F79" t="str">
            <v>Major Collector Road</v>
          </cell>
        </row>
        <row r="80">
          <cell r="E80">
            <v>1473.8134603957519</v>
          </cell>
        </row>
        <row r="81">
          <cell r="D81" t="str">
            <v>MH-02/23</v>
          </cell>
          <cell r="E81" t="str">
            <v>Road-MJ02</v>
          </cell>
          <cell r="F81" t="str">
            <v>Major Collector Road</v>
          </cell>
        </row>
        <row r="82">
          <cell r="E82">
            <v>1516.2329665221196</v>
          </cell>
        </row>
        <row r="83">
          <cell r="D83" t="str">
            <v>MH-02/24</v>
          </cell>
          <cell r="E83" t="str">
            <v>Road-MJ02</v>
          </cell>
          <cell r="F83" t="str">
            <v>Major Collector Road</v>
          </cell>
        </row>
        <row r="84">
          <cell r="E84">
            <v>1555.5538976529676</v>
          </cell>
        </row>
        <row r="85">
          <cell r="D85" t="str">
            <v>MH-02/25</v>
          </cell>
          <cell r="E85" t="str">
            <v>Road-MJ02</v>
          </cell>
          <cell r="F85" t="str">
            <v>Major Collector Road</v>
          </cell>
        </row>
        <row r="86">
          <cell r="E86">
            <v>1615.3197710674913</v>
          </cell>
        </row>
        <row r="87">
          <cell r="D87" t="str">
            <v>MH-02/26</v>
          </cell>
          <cell r="E87" t="str">
            <v>Road-MJ01</v>
          </cell>
          <cell r="F87" t="str">
            <v>Major Collector Road</v>
          </cell>
        </row>
        <row r="88">
          <cell r="E88">
            <v>1630.234361239558</v>
          </cell>
        </row>
        <row r="89">
          <cell r="D89" t="str">
            <v>MH-02/27</v>
          </cell>
          <cell r="E89" t="str">
            <v>Road-MJ01</v>
          </cell>
          <cell r="F89" t="str">
            <v>Major Collector Road</v>
          </cell>
        </row>
        <row r="90">
          <cell r="E90">
            <v>1705.8479241761213</v>
          </cell>
        </row>
        <row r="91">
          <cell r="D91" t="str">
            <v>MH-02/28</v>
          </cell>
          <cell r="E91" t="str">
            <v>Road-MJ01</v>
          </cell>
          <cell r="F91" t="str">
            <v>Major Collector Road</v>
          </cell>
        </row>
        <row r="92">
          <cell r="E92">
            <v>1730.7281191113213</v>
          </cell>
        </row>
        <row r="93">
          <cell r="D93" t="str">
            <v>MH-02/29</v>
          </cell>
          <cell r="E93" t="str">
            <v>Road-MJ01</v>
          </cell>
          <cell r="F93" t="str">
            <v>Major Collector Road</v>
          </cell>
        </row>
        <row r="94">
          <cell r="E94">
            <v>1756.211639276062</v>
          </cell>
        </row>
        <row r="95">
          <cell r="D95" t="str">
            <v>MH-02/30</v>
          </cell>
          <cell r="E95" t="str">
            <v>Road-MJ01</v>
          </cell>
          <cell r="F95" t="str">
            <v>Major Collector Road</v>
          </cell>
        </row>
        <row r="96">
          <cell r="E96">
            <v>1784.1310232237552</v>
          </cell>
        </row>
        <row r="97">
          <cell r="D97" t="str">
            <v>MH-02/30A</v>
          </cell>
          <cell r="E97" t="str">
            <v>Road-MJ01</v>
          </cell>
          <cell r="F97" t="str">
            <v>Major Collector Road</v>
          </cell>
        </row>
        <row r="98">
          <cell r="E98">
            <v>1835.1099912886684</v>
          </cell>
        </row>
        <row r="99">
          <cell r="D99" t="str">
            <v>MH-02/31</v>
          </cell>
          <cell r="E99" t="str">
            <v>Road-MJ01</v>
          </cell>
          <cell r="F99" t="str">
            <v>Major Collector Road</v>
          </cell>
        </row>
        <row r="100">
          <cell r="E100">
            <v>1862.2560684455677</v>
          </cell>
        </row>
        <row r="101">
          <cell r="D101" t="str">
            <v>MH-02/32</v>
          </cell>
          <cell r="E101" t="str">
            <v>Road-MJ01</v>
          </cell>
          <cell r="F101" t="str">
            <v>Major Collector Road</v>
          </cell>
        </row>
        <row r="102">
          <cell r="E102">
            <v>1922.0741133816639</v>
          </cell>
        </row>
        <row r="103">
          <cell r="D103" t="str">
            <v>MH-02/33</v>
          </cell>
          <cell r="E103" t="str">
            <v>Road-MJ01</v>
          </cell>
          <cell r="F103" t="str">
            <v>Major Collector Road</v>
          </cell>
        </row>
        <row r="104">
          <cell r="E104">
            <v>2016.8032857630756</v>
          </cell>
        </row>
        <row r="105">
          <cell r="D105" t="str">
            <v>MH-02/34</v>
          </cell>
          <cell r="E105" t="str">
            <v>Existing Road 2</v>
          </cell>
          <cell r="F105" t="str">
            <v>Existing Boundary Road</v>
          </cell>
        </row>
        <row r="106">
          <cell r="E106">
            <v>2035.2391475543325</v>
          </cell>
        </row>
        <row r="107">
          <cell r="D107" t="str">
            <v>MH-02/35</v>
          </cell>
          <cell r="E107" t="str">
            <v>Existing Road 2</v>
          </cell>
          <cell r="F107" t="str">
            <v>Existing Boundary Road</v>
          </cell>
        </row>
        <row r="108">
          <cell r="E108">
            <v>2087.6949931103968</v>
          </cell>
        </row>
        <row r="109">
          <cell r="D109" t="str">
            <v>MH-02/36</v>
          </cell>
          <cell r="E109" t="str">
            <v>Existing Road 2</v>
          </cell>
          <cell r="F109" t="str">
            <v>Existing Boundary Road</v>
          </cell>
        </row>
        <row r="110">
          <cell r="E110">
            <v>2187.5369741254476</v>
          </cell>
        </row>
        <row r="111">
          <cell r="D111" t="str">
            <v>MH-02/36A</v>
          </cell>
          <cell r="E111" t="str">
            <v>Existing Road 2</v>
          </cell>
          <cell r="F111" t="str">
            <v>Existing Boundary Road</v>
          </cell>
        </row>
        <row r="112">
          <cell r="E112">
            <v>2237.5337940243649</v>
          </cell>
        </row>
        <row r="113">
          <cell r="D113" t="str">
            <v>MH-02/37</v>
          </cell>
          <cell r="E113" t="str">
            <v>Existing Road 2</v>
          </cell>
          <cell r="F113" t="str">
            <v>Existing Boundary Road</v>
          </cell>
        </row>
        <row r="114">
          <cell r="E114">
            <v>2308.9207984184068</v>
          </cell>
        </row>
        <row r="115">
          <cell r="D115" t="str">
            <v>MH-02/38</v>
          </cell>
          <cell r="E115" t="str">
            <v>Existing Road 2</v>
          </cell>
          <cell r="F115" t="str">
            <v>Existing Boundary Road</v>
          </cell>
        </row>
        <row r="116">
          <cell r="E116">
            <v>2330.2352184202714</v>
          </cell>
        </row>
        <row r="118">
          <cell r="D118" t="str">
            <v>MH-02/1</v>
          </cell>
          <cell r="E118" t="str">
            <v>Road-MN23</v>
          </cell>
          <cell r="F118" t="str">
            <v>Minor Collector Road</v>
          </cell>
        </row>
        <row r="119">
          <cell r="E119">
            <v>0</v>
          </cell>
        </row>
        <row r="120">
          <cell r="D120" t="str">
            <v>CB-02/1/1A</v>
          </cell>
          <cell r="E120" t="str">
            <v>Road-MN21</v>
          </cell>
          <cell r="F120" t="str">
            <v>Minor Collector Road</v>
          </cell>
        </row>
        <row r="121">
          <cell r="E121">
            <v>6.7628344648949605</v>
          </cell>
        </row>
        <row r="123">
          <cell r="D123" t="str">
            <v>MH-02/1</v>
          </cell>
          <cell r="E123" t="str">
            <v>Road-MN23</v>
          </cell>
          <cell r="F123" t="str">
            <v>Minor Collector Road</v>
          </cell>
        </row>
        <row r="124">
          <cell r="E124">
            <v>0</v>
          </cell>
        </row>
        <row r="125">
          <cell r="D125" t="str">
            <v>CB-02/1/20A</v>
          </cell>
          <cell r="E125" t="str">
            <v>Road-MN21</v>
          </cell>
          <cell r="F125" t="str">
            <v>Minor Collector Road</v>
          </cell>
        </row>
        <row r="126">
          <cell r="E126">
            <v>14.997573470399182</v>
          </cell>
        </row>
        <row r="127">
          <cell r="D127" t="str">
            <v>CB-02/1/20</v>
          </cell>
          <cell r="E127" t="str">
            <v>Road-MN21</v>
          </cell>
          <cell r="F127" t="str">
            <v>Minor Collector Road</v>
          </cell>
        </row>
        <row r="128">
          <cell r="E128">
            <v>60.001592179874159</v>
          </cell>
        </row>
        <row r="129">
          <cell r="D129" t="str">
            <v>CB-02/1/21</v>
          </cell>
          <cell r="E129" t="str">
            <v>Road-MN21</v>
          </cell>
          <cell r="F129" t="str">
            <v>Minor Collector Road</v>
          </cell>
        </row>
        <row r="130">
          <cell r="E130">
            <v>109.99159217986485</v>
          </cell>
        </row>
        <row r="131">
          <cell r="D131" t="str">
            <v>CB-02/1/22</v>
          </cell>
          <cell r="E131" t="str">
            <v>Road-MN21</v>
          </cell>
          <cell r="F131" t="str">
            <v>Minor Collector Road</v>
          </cell>
        </row>
        <row r="132">
          <cell r="E132">
            <v>134.75676934458397</v>
          </cell>
        </row>
        <row r="134">
          <cell r="D134" t="str">
            <v>MH-02/1</v>
          </cell>
          <cell r="E134" t="str">
            <v>Road-MN23</v>
          </cell>
          <cell r="F134" t="str">
            <v>Minor Collector Road</v>
          </cell>
        </row>
        <row r="135">
          <cell r="E135">
            <v>0</v>
          </cell>
        </row>
        <row r="136">
          <cell r="D136" t="str">
            <v>CB-02/1/1</v>
          </cell>
          <cell r="E136" t="str">
            <v>Road-MN21</v>
          </cell>
          <cell r="F136" t="str">
            <v>Minor Collector Road</v>
          </cell>
        </row>
        <row r="137">
          <cell r="E137">
            <v>31.00092272816752</v>
          </cell>
        </row>
        <row r="138">
          <cell r="D138" t="str">
            <v>CB-02/1/2</v>
          </cell>
          <cell r="E138" t="str">
            <v>Road-MN21</v>
          </cell>
          <cell r="F138" t="str">
            <v>Minor Collector Road</v>
          </cell>
        </row>
        <row r="139">
          <cell r="E139">
            <v>80.998030644525585</v>
          </cell>
        </row>
        <row r="140">
          <cell r="D140" t="str">
            <v>CB-02/1/3</v>
          </cell>
          <cell r="E140" t="str">
            <v>Road-MN21</v>
          </cell>
          <cell r="F140" t="str">
            <v>Minor Collector Road</v>
          </cell>
        </row>
        <row r="141">
          <cell r="E141">
            <v>126.00045280161146</v>
          </cell>
        </row>
        <row r="142">
          <cell r="D142" t="str">
            <v>CB-02/1/4</v>
          </cell>
          <cell r="E142" t="str">
            <v>Road-MN21</v>
          </cell>
          <cell r="F142" t="str">
            <v>Minor Collector Road</v>
          </cell>
        </row>
        <row r="143">
          <cell r="E143">
            <v>171.0028749586578</v>
          </cell>
        </row>
        <row r="144">
          <cell r="D144" t="str">
            <v>CB-02/1/5</v>
          </cell>
          <cell r="E144" t="str">
            <v>Road-MN21</v>
          </cell>
          <cell r="F144" t="str">
            <v>Minor Collector Road</v>
          </cell>
        </row>
        <row r="145">
          <cell r="E145">
            <v>217.00594442142375</v>
          </cell>
        </row>
        <row r="146">
          <cell r="D146" t="str">
            <v>CB-02/1/6</v>
          </cell>
          <cell r="E146" t="str">
            <v>Road-MN21</v>
          </cell>
          <cell r="F146" t="str">
            <v>Minor Collector Road</v>
          </cell>
        </row>
        <row r="147">
          <cell r="E147">
            <v>251.00046456803909</v>
          </cell>
        </row>
        <row r="148">
          <cell r="D148" t="str">
            <v>CB-02/1/7</v>
          </cell>
          <cell r="E148" t="str">
            <v>Road-MN21</v>
          </cell>
          <cell r="F148" t="str">
            <v>Minor Collector Road</v>
          </cell>
        </row>
        <row r="149">
          <cell r="E149">
            <v>272.00455940693905</v>
          </cell>
        </row>
        <row r="150">
          <cell r="D150" t="str">
            <v>CB-02/1/8</v>
          </cell>
          <cell r="E150" t="str">
            <v>Road-MN21</v>
          </cell>
          <cell r="F150" t="str">
            <v>Minor Collector Road</v>
          </cell>
        </row>
        <row r="151">
          <cell r="E151">
            <v>310.99832301084962</v>
          </cell>
        </row>
        <row r="152">
          <cell r="D152" t="str">
            <v>CB-02/1/9</v>
          </cell>
          <cell r="E152" t="str">
            <v>Road-MN21</v>
          </cell>
          <cell r="F152" t="str">
            <v>Minor Collector Road</v>
          </cell>
        </row>
        <row r="153">
          <cell r="E153">
            <v>341.0031526221116</v>
          </cell>
        </row>
        <row r="154">
          <cell r="D154" t="str">
            <v>CB-02/1/10</v>
          </cell>
          <cell r="E154" t="str">
            <v>Road-MN21</v>
          </cell>
          <cell r="F154" t="str">
            <v>Minor Collector Road</v>
          </cell>
        </row>
        <row r="155">
          <cell r="E155">
            <v>386.00470815080968</v>
          </cell>
        </row>
        <row r="156">
          <cell r="D156" t="str">
            <v>CB-02/1/11</v>
          </cell>
          <cell r="E156" t="str">
            <v>Road-MN21</v>
          </cell>
          <cell r="F156" t="str">
            <v>Minor Collector Road</v>
          </cell>
        </row>
        <row r="157">
          <cell r="E157">
            <v>402.00036381097186</v>
          </cell>
        </row>
        <row r="158">
          <cell r="D158" t="str">
            <v>CB-02/1/12</v>
          </cell>
          <cell r="E158" t="str">
            <v>Road-MN21</v>
          </cell>
          <cell r="F158" t="str">
            <v>Minor Collector Road</v>
          </cell>
        </row>
        <row r="159">
          <cell r="E159">
            <v>430.00188519822268</v>
          </cell>
        </row>
        <row r="160">
          <cell r="D160" t="str">
            <v>CB-02/1/13</v>
          </cell>
          <cell r="E160" t="str">
            <v>Road-MN21</v>
          </cell>
          <cell r="F160" t="str">
            <v>Minor Collector Road</v>
          </cell>
        </row>
        <row r="161">
          <cell r="E161">
            <v>474.99918733958441</v>
          </cell>
        </row>
        <row r="162">
          <cell r="D162" t="str">
            <v>CB-02/1/14</v>
          </cell>
          <cell r="E162" t="str">
            <v>Road-MN21</v>
          </cell>
          <cell r="F162" t="str">
            <v>Minor Collector Road</v>
          </cell>
        </row>
        <row r="163">
          <cell r="E163">
            <v>519.99648948094614</v>
          </cell>
        </row>
        <row r="164">
          <cell r="D164" t="str">
            <v>CB-02/1/15</v>
          </cell>
          <cell r="E164" t="str">
            <v>Road-MN21</v>
          </cell>
          <cell r="F164" t="str">
            <v>Minor Collector Road</v>
          </cell>
        </row>
        <row r="165">
          <cell r="E165">
            <v>565.00366779726198</v>
          </cell>
        </row>
        <row r="166">
          <cell r="D166" t="str">
            <v>CB-02/1/16</v>
          </cell>
          <cell r="E166" t="str">
            <v>Road-MN21</v>
          </cell>
          <cell r="F166" t="str">
            <v>Minor Collector Road</v>
          </cell>
        </row>
        <row r="167">
          <cell r="E167">
            <v>611.00224386222419</v>
          </cell>
        </row>
        <row r="169">
          <cell r="D169" t="str">
            <v>MH-02/2</v>
          </cell>
          <cell r="E169" t="str">
            <v>Road-MN23</v>
          </cell>
          <cell r="F169" t="str">
            <v>Minor Collector Road</v>
          </cell>
        </row>
        <row r="170">
          <cell r="E170">
            <v>0</v>
          </cell>
        </row>
        <row r="171">
          <cell r="D171" t="str">
            <v>CB-02/2/1</v>
          </cell>
          <cell r="E171" t="str">
            <v>Road-MN23</v>
          </cell>
          <cell r="F171" t="str">
            <v>Minor Collector Road</v>
          </cell>
        </row>
        <row r="172">
          <cell r="E172">
            <v>5.1153103522694696</v>
          </cell>
        </row>
        <row r="174">
          <cell r="D174" t="str">
            <v>Deleted</v>
          </cell>
        </row>
        <row r="175">
          <cell r="E175">
            <v>0</v>
          </cell>
        </row>
        <row r="176">
          <cell r="D176" t="str">
            <v>Deleted</v>
          </cell>
        </row>
        <row r="177">
          <cell r="E177">
            <v>0</v>
          </cell>
        </row>
        <row r="179">
          <cell r="D179" t="str">
            <v>MH-02/4</v>
          </cell>
          <cell r="E179" t="str">
            <v>Road-MN23</v>
          </cell>
          <cell r="F179" t="str">
            <v>Minor Collector Road</v>
          </cell>
        </row>
        <row r="180">
          <cell r="E180">
            <v>0</v>
          </cell>
        </row>
        <row r="181">
          <cell r="D181" t="str">
            <v>CB-02/4/1</v>
          </cell>
          <cell r="E181" t="str">
            <v>Road-MN23</v>
          </cell>
          <cell r="F181" t="str">
            <v>Minor Collector Road</v>
          </cell>
        </row>
        <row r="182">
          <cell r="E182">
            <v>4.852731189453376</v>
          </cell>
        </row>
        <row r="184">
          <cell r="D184" t="str">
            <v>MH-02/5</v>
          </cell>
          <cell r="E184" t="str">
            <v>Road-MN23</v>
          </cell>
          <cell r="F184" t="str">
            <v>Minor Collector Road</v>
          </cell>
        </row>
        <row r="185">
          <cell r="E185">
            <v>0</v>
          </cell>
        </row>
        <row r="186">
          <cell r="D186" t="str">
            <v>CB-02/5/1</v>
          </cell>
          <cell r="E186" t="str">
            <v>Road-MN23</v>
          </cell>
          <cell r="F186" t="str">
            <v>Minor Collector Road</v>
          </cell>
        </row>
        <row r="187">
          <cell r="E187">
            <v>5.2492380402286916</v>
          </cell>
        </row>
        <row r="189">
          <cell r="D189" t="str">
            <v>MH-02/6</v>
          </cell>
          <cell r="E189" t="str">
            <v>Road-MN23</v>
          </cell>
          <cell r="F189" t="str">
            <v>Minor Collector Road</v>
          </cell>
        </row>
        <row r="190">
          <cell r="E190">
            <v>0</v>
          </cell>
        </row>
        <row r="191">
          <cell r="D191" t="str">
            <v>CB-02/6/1</v>
          </cell>
          <cell r="E191" t="str">
            <v>Road-MN23</v>
          </cell>
          <cell r="F191" t="str">
            <v>Minor Collector Road</v>
          </cell>
        </row>
        <row r="192">
          <cell r="E192">
            <v>3.5925478424628463</v>
          </cell>
        </row>
        <row r="194">
          <cell r="D194" t="str">
            <v>Deleted</v>
          </cell>
        </row>
        <row r="195">
          <cell r="E195">
            <v>0</v>
          </cell>
        </row>
        <row r="196">
          <cell r="D196" t="str">
            <v>Deleted</v>
          </cell>
        </row>
        <row r="197">
          <cell r="E197">
            <v>0</v>
          </cell>
        </row>
        <row r="199">
          <cell r="D199" t="str">
            <v>MH-02/8</v>
          </cell>
          <cell r="E199" t="str">
            <v>Road-MN23</v>
          </cell>
          <cell r="F199" t="str">
            <v>Minor Collector Road</v>
          </cell>
        </row>
        <row r="200">
          <cell r="E200">
            <v>0</v>
          </cell>
        </row>
        <row r="201">
          <cell r="D201" t="str">
            <v>CB-02/8/1</v>
          </cell>
          <cell r="E201" t="str">
            <v>Road-MN23</v>
          </cell>
          <cell r="F201" t="str">
            <v>Minor Collector Road</v>
          </cell>
        </row>
        <row r="202">
          <cell r="E202">
            <v>9.2472266114460773</v>
          </cell>
        </row>
        <row r="203">
          <cell r="D203" t="str">
            <v>CB-02/8/2</v>
          </cell>
          <cell r="E203" t="str">
            <v>Road-MN23</v>
          </cell>
          <cell r="F203" t="str">
            <v>Minor Collector Road</v>
          </cell>
        </row>
        <row r="204">
          <cell r="E204">
            <v>29.249139019719333</v>
          </cell>
        </row>
        <row r="206">
          <cell r="D206" t="str">
            <v>MH-02/9</v>
          </cell>
          <cell r="E206" t="str">
            <v>Road-MN23</v>
          </cell>
          <cell r="F206" t="str">
            <v>Minor Collector Road</v>
          </cell>
        </row>
        <row r="207">
          <cell r="E207">
            <v>0</v>
          </cell>
        </row>
        <row r="208">
          <cell r="D208" t="str">
            <v>CB-02/9/1A</v>
          </cell>
          <cell r="E208" t="str">
            <v>Road-MN23</v>
          </cell>
          <cell r="F208" t="str">
            <v>Minor Collector Road</v>
          </cell>
        </row>
        <row r="209">
          <cell r="E209">
            <v>4.175589299914197</v>
          </cell>
        </row>
        <row r="211">
          <cell r="D211" t="str">
            <v>MH-02/9</v>
          </cell>
          <cell r="E211" t="str">
            <v>Road-MN23</v>
          </cell>
          <cell r="F211" t="str">
            <v>Minor Collector Road</v>
          </cell>
        </row>
        <row r="212">
          <cell r="E212">
            <v>0</v>
          </cell>
        </row>
        <row r="213">
          <cell r="D213" t="str">
            <v>CB-02/9/3/1</v>
          </cell>
          <cell r="E213" t="str">
            <v>Road-MN23</v>
          </cell>
          <cell r="F213" t="str">
            <v>Minor Collector Road</v>
          </cell>
        </row>
        <row r="214">
          <cell r="E214">
            <v>25.703619706158769</v>
          </cell>
        </row>
        <row r="215">
          <cell r="D215" t="str">
            <v>CB-02/9/3/2</v>
          </cell>
          <cell r="E215" t="str">
            <v>Road-MN23</v>
          </cell>
          <cell r="F215" t="str">
            <v>Minor Collector Road</v>
          </cell>
        </row>
        <row r="216">
          <cell r="E216">
            <v>46.697716495418256</v>
          </cell>
        </row>
        <row r="218">
          <cell r="D218" t="str">
            <v>MH-02/9</v>
          </cell>
          <cell r="E218" t="str">
            <v>Road-MN23</v>
          </cell>
          <cell r="F218" t="str">
            <v>Minor Collector Road</v>
          </cell>
        </row>
        <row r="219">
          <cell r="E219">
            <v>0</v>
          </cell>
        </row>
        <row r="220">
          <cell r="D220" t="str">
            <v>MH-02/9/1</v>
          </cell>
          <cell r="E220" t="str">
            <v>Road-MN22</v>
          </cell>
          <cell r="F220" t="str">
            <v>Minor Collector Road</v>
          </cell>
        </row>
        <row r="221">
          <cell r="E221">
            <v>28.521322304474264</v>
          </cell>
        </row>
        <row r="222">
          <cell r="D222" t="str">
            <v>MH-02/9/2</v>
          </cell>
          <cell r="E222" t="str">
            <v>Road-MN22</v>
          </cell>
          <cell r="F222" t="str">
            <v>Minor Collector Road</v>
          </cell>
        </row>
        <row r="223">
          <cell r="E223">
            <v>93.764376341081572</v>
          </cell>
        </row>
        <row r="224">
          <cell r="D224" t="str">
            <v>MH-02/9/3</v>
          </cell>
          <cell r="E224" t="str">
            <v>Road-MN22</v>
          </cell>
          <cell r="F224" t="str">
            <v>Minor Collector Road</v>
          </cell>
        </row>
        <row r="225">
          <cell r="E225">
            <v>134.16805191631227</v>
          </cell>
        </row>
        <row r="226">
          <cell r="D226" t="str">
            <v>MH-02/9/4</v>
          </cell>
          <cell r="E226" t="str">
            <v>Road-MN22</v>
          </cell>
          <cell r="F226" t="str">
            <v>Minor Collector Road</v>
          </cell>
        </row>
        <row r="227">
          <cell r="E227">
            <v>173.52302110712458</v>
          </cell>
        </row>
        <row r="228">
          <cell r="D228" t="str">
            <v>MH-02/9/5</v>
          </cell>
          <cell r="E228" t="str">
            <v>Road-MN22</v>
          </cell>
          <cell r="F228" t="str">
            <v>Minor Collector Road</v>
          </cell>
        </row>
        <row r="229">
          <cell r="E229">
            <v>213.45629044485742</v>
          </cell>
        </row>
        <row r="230">
          <cell r="D230" t="str">
            <v>MH-02/9/6</v>
          </cell>
          <cell r="E230" t="str">
            <v>Road-MN22</v>
          </cell>
          <cell r="F230" t="str">
            <v>Minor Collector Road</v>
          </cell>
        </row>
        <row r="231">
          <cell r="E231">
            <v>250.16068391480403</v>
          </cell>
        </row>
        <row r="232">
          <cell r="D232" t="str">
            <v>MH-02/9/7</v>
          </cell>
          <cell r="E232" t="str">
            <v>Road-MN22</v>
          </cell>
          <cell r="F232" t="str">
            <v>Minor Collector Road</v>
          </cell>
        </row>
        <row r="233">
          <cell r="E233">
            <v>288.07629875883453</v>
          </cell>
        </row>
        <row r="234">
          <cell r="D234" t="str">
            <v>MH-02/9/8</v>
          </cell>
          <cell r="E234" t="str">
            <v>Road-MN22</v>
          </cell>
          <cell r="F234" t="str">
            <v>Minor Collector Road</v>
          </cell>
        </row>
        <row r="235">
          <cell r="E235">
            <v>322.06368566924175</v>
          </cell>
        </row>
        <row r="236">
          <cell r="D236" t="str">
            <v>MH-02/9/9</v>
          </cell>
          <cell r="E236" t="str">
            <v>Road-MN22</v>
          </cell>
          <cell r="F236" t="str">
            <v>Minor Collector Road</v>
          </cell>
        </row>
        <row r="237">
          <cell r="E237">
            <v>344.74982460914356</v>
          </cell>
        </row>
        <row r="238">
          <cell r="D238" t="str">
            <v>MH-02/9/10</v>
          </cell>
          <cell r="E238" t="str">
            <v>Road-MN22</v>
          </cell>
          <cell r="F238" t="str">
            <v>Minor Collector Road</v>
          </cell>
        </row>
        <row r="239">
          <cell r="E239">
            <v>415.82812650224969</v>
          </cell>
        </row>
        <row r="240">
          <cell r="D240" t="str">
            <v>MH-02/9/10A</v>
          </cell>
          <cell r="E240" t="str">
            <v>Road-MN22</v>
          </cell>
          <cell r="F240" t="str">
            <v>Minor Collector Road</v>
          </cell>
        </row>
        <row r="241">
          <cell r="E241">
            <v>489.84161986664742</v>
          </cell>
        </row>
        <row r="242">
          <cell r="D242" t="str">
            <v>MH-02/9/11</v>
          </cell>
          <cell r="E242" t="str">
            <v>Road-MN22</v>
          </cell>
          <cell r="F242" t="str">
            <v>Minor Collector Road</v>
          </cell>
        </row>
        <row r="243">
          <cell r="E243">
            <v>550.05697089938451</v>
          </cell>
        </row>
        <row r="245">
          <cell r="D245" t="str">
            <v>MH-02/9</v>
          </cell>
          <cell r="E245" t="str">
            <v>Road-MN23</v>
          </cell>
          <cell r="F245" t="str">
            <v>Minor Collector Road</v>
          </cell>
        </row>
        <row r="246">
          <cell r="E246">
            <v>0</v>
          </cell>
        </row>
        <row r="247">
          <cell r="D247" t="str">
            <v>CB-02/9/1</v>
          </cell>
          <cell r="E247" t="str">
            <v>Road-MN01</v>
          </cell>
          <cell r="F247" t="str">
            <v>Minor Collector Road</v>
          </cell>
        </row>
        <row r="248">
          <cell r="E248">
            <v>14.958770872029987</v>
          </cell>
        </row>
        <row r="249">
          <cell r="D249" t="str">
            <v>CB-02/9/2</v>
          </cell>
          <cell r="E249" t="str">
            <v>Road-MN01</v>
          </cell>
          <cell r="F249" t="str">
            <v>Minor Collector Road</v>
          </cell>
        </row>
        <row r="250">
          <cell r="E250">
            <v>48.956972295044011</v>
          </cell>
        </row>
        <row r="251">
          <cell r="D251" t="str">
            <v>CB-02/9/3</v>
          </cell>
          <cell r="E251" t="str">
            <v>Road-MN01</v>
          </cell>
          <cell r="F251" t="str">
            <v>Minor Collector Road</v>
          </cell>
        </row>
        <row r="252">
          <cell r="E252">
            <v>75.954112884310504</v>
          </cell>
        </row>
        <row r="253">
          <cell r="D253" t="str">
            <v>CB-02/9/4</v>
          </cell>
          <cell r="E253" t="str">
            <v>Road-MN01</v>
          </cell>
          <cell r="F253" t="str">
            <v>Minor Collector Road</v>
          </cell>
        </row>
        <row r="254">
          <cell r="E254">
            <v>96.952803319766488</v>
          </cell>
        </row>
        <row r="255">
          <cell r="D255" t="str">
            <v>CB-02/9/5</v>
          </cell>
          <cell r="E255" t="str">
            <v>Road-MN01</v>
          </cell>
          <cell r="F255" t="str">
            <v>Minor Collector Road</v>
          </cell>
        </row>
        <row r="256">
          <cell r="E256">
            <v>122.31488919614048</v>
          </cell>
        </row>
        <row r="257">
          <cell r="D257" t="str">
            <v>CB-02/9/6</v>
          </cell>
          <cell r="E257" t="str">
            <v>Road-MN03</v>
          </cell>
          <cell r="F257" t="str">
            <v>Minor Collector Road</v>
          </cell>
        </row>
        <row r="258">
          <cell r="E258">
            <v>138.3182919593022</v>
          </cell>
        </row>
        <row r="259">
          <cell r="D259" t="str">
            <v>CB-02/9/7</v>
          </cell>
          <cell r="E259" t="str">
            <v>Road-MN03</v>
          </cell>
          <cell r="F259" t="str">
            <v>Minor Collector Road</v>
          </cell>
        </row>
        <row r="260">
          <cell r="E260">
            <v>171.31489329919879</v>
          </cell>
        </row>
        <row r="261">
          <cell r="D261" t="str">
            <v>CB-02/9/8</v>
          </cell>
          <cell r="E261" t="str">
            <v>Road-MN03</v>
          </cell>
          <cell r="F261" t="str">
            <v>Minor Collector Road</v>
          </cell>
        </row>
        <row r="262">
          <cell r="E262">
            <v>201.31109639248027</v>
          </cell>
        </row>
        <row r="263">
          <cell r="D263" t="str">
            <v>CB-02/9/9</v>
          </cell>
          <cell r="E263" t="str">
            <v>Road-MN03</v>
          </cell>
          <cell r="F263" t="str">
            <v>Minor Collector Road</v>
          </cell>
        </row>
        <row r="264">
          <cell r="E264">
            <v>227.31629587258462</v>
          </cell>
        </row>
        <row r="265">
          <cell r="D265" t="str">
            <v>CB-02/9/10</v>
          </cell>
          <cell r="E265" t="str">
            <v>Road-MN03</v>
          </cell>
          <cell r="F265" t="str">
            <v>Minor Collector Road</v>
          </cell>
        </row>
        <row r="266">
          <cell r="E266">
            <v>263.31046901211761</v>
          </cell>
        </row>
        <row r="267">
          <cell r="D267" t="str">
            <v>CB-02/9/11</v>
          </cell>
          <cell r="E267" t="str">
            <v>Road-MN03</v>
          </cell>
          <cell r="F267" t="str">
            <v>Minor Collector Road</v>
          </cell>
        </row>
        <row r="268">
          <cell r="E268">
            <v>283.30509078882955</v>
          </cell>
        </row>
        <row r="269">
          <cell r="D269" t="str">
            <v>CB-02/9/12</v>
          </cell>
          <cell r="E269" t="str">
            <v>Road-MN03</v>
          </cell>
          <cell r="F269" t="str">
            <v>Minor Collector Road</v>
          </cell>
        </row>
        <row r="270">
          <cell r="E270">
            <v>295.30854445847666</v>
          </cell>
        </row>
        <row r="271">
          <cell r="D271" t="str">
            <v>CB-02/9/13</v>
          </cell>
          <cell r="E271" t="str">
            <v>Road-MN03</v>
          </cell>
          <cell r="F271" t="str">
            <v>Minor Collector Road</v>
          </cell>
        </row>
        <row r="272">
          <cell r="E272">
            <v>320.30679439707001</v>
          </cell>
        </row>
        <row r="273">
          <cell r="D273" t="str">
            <v>CB-02/9/14</v>
          </cell>
          <cell r="E273" t="str">
            <v>Road-MN03</v>
          </cell>
          <cell r="F273" t="str">
            <v>Minor Collector Road</v>
          </cell>
        </row>
        <row r="274">
          <cell r="E274">
            <v>358.31503034669896</v>
          </cell>
        </row>
        <row r="276">
          <cell r="D276" t="str">
            <v>MH-02/9/1</v>
          </cell>
          <cell r="E276" t="str">
            <v>Road-MN22</v>
          </cell>
          <cell r="F276" t="str">
            <v>Minor Collector Road</v>
          </cell>
        </row>
        <row r="277">
          <cell r="E277">
            <v>0</v>
          </cell>
        </row>
        <row r="278">
          <cell r="D278" t="str">
            <v>CB-02/9/1/1</v>
          </cell>
          <cell r="E278" t="str">
            <v>Road-MN22</v>
          </cell>
          <cell r="F278" t="str">
            <v>Minor Collector Road</v>
          </cell>
        </row>
        <row r="279">
          <cell r="E279">
            <v>4.1302058060096991</v>
          </cell>
        </row>
        <row r="280">
          <cell r="D280" t="str">
            <v>CB-02/9/1/2</v>
          </cell>
          <cell r="E280" t="str">
            <v>Road-MN22</v>
          </cell>
          <cell r="F280" t="str">
            <v>Minor Collector Road</v>
          </cell>
        </row>
        <row r="281">
          <cell r="E281">
            <v>49.127064585275363</v>
          </cell>
        </row>
        <row r="283">
          <cell r="D283" t="str">
            <v>MH-02/9/2</v>
          </cell>
          <cell r="E283" t="str">
            <v>Road-MN22</v>
          </cell>
          <cell r="F283" t="str">
            <v>Minor Collector Road</v>
          </cell>
        </row>
        <row r="284">
          <cell r="E284">
            <v>0</v>
          </cell>
        </row>
        <row r="285">
          <cell r="D285" t="str">
            <v>CB-02/9/2/1</v>
          </cell>
          <cell r="E285" t="str">
            <v>Road-MN22</v>
          </cell>
          <cell r="F285" t="str">
            <v>Minor Collector Road</v>
          </cell>
        </row>
        <row r="286">
          <cell r="E286">
            <v>4.7009041683206121</v>
          </cell>
        </row>
        <row r="287">
          <cell r="D287" t="str">
            <v>CB-02/9/2/2</v>
          </cell>
          <cell r="E287" t="str">
            <v>Road-MN22</v>
          </cell>
          <cell r="F287" t="str">
            <v>Minor Collector Road</v>
          </cell>
        </row>
        <row r="288">
          <cell r="E288">
            <v>17.738208337561694</v>
          </cell>
        </row>
        <row r="289">
          <cell r="D289" t="str">
            <v>CB-02/9/2/3</v>
          </cell>
          <cell r="E289" t="str">
            <v>Road-MN22</v>
          </cell>
          <cell r="F289" t="str">
            <v>Minor Collector Road</v>
          </cell>
        </row>
        <row r="290">
          <cell r="E290">
            <v>30.737115983921164</v>
          </cell>
        </row>
        <row r="292">
          <cell r="D292" t="str">
            <v>MH-02/9/4</v>
          </cell>
          <cell r="E292" t="str">
            <v>Road-MN22</v>
          </cell>
          <cell r="F292" t="str">
            <v>Minor Collector Road</v>
          </cell>
        </row>
        <row r="293">
          <cell r="E293">
            <v>0</v>
          </cell>
        </row>
        <row r="294">
          <cell r="D294" t="str">
            <v>CB-02/9/4/1</v>
          </cell>
          <cell r="E294" t="str">
            <v>Road-MN22</v>
          </cell>
          <cell r="F294" t="str">
            <v>Minor Collector Road</v>
          </cell>
        </row>
        <row r="295">
          <cell r="E295">
            <v>3.4072422866851788</v>
          </cell>
        </row>
        <row r="296">
          <cell r="D296" t="str">
            <v>CB-02/9/4/2</v>
          </cell>
          <cell r="E296" t="str">
            <v>Road-MN22</v>
          </cell>
          <cell r="F296" t="str">
            <v>Minor Collector Road</v>
          </cell>
        </row>
        <row r="297">
          <cell r="E297">
            <v>23.409154695273305</v>
          </cell>
        </row>
        <row r="299">
          <cell r="D299" t="str">
            <v>MH-02/9/5</v>
          </cell>
          <cell r="E299" t="str">
            <v>Road-MN22</v>
          </cell>
          <cell r="F299" t="str">
            <v>Minor Collector Road</v>
          </cell>
        </row>
        <row r="300">
          <cell r="E300">
            <v>0</v>
          </cell>
        </row>
        <row r="301">
          <cell r="D301" t="str">
            <v>CB-02/9/5/1</v>
          </cell>
          <cell r="E301" t="str">
            <v>Road-MN22</v>
          </cell>
          <cell r="F301" t="str">
            <v>Minor Collector Road</v>
          </cell>
        </row>
        <row r="302">
          <cell r="E302">
            <v>3.810577384059159</v>
          </cell>
        </row>
        <row r="304">
          <cell r="D304" t="str">
            <v>MH-02/9/6</v>
          </cell>
          <cell r="E304" t="str">
            <v>Road-MN22</v>
          </cell>
          <cell r="F304" t="str">
            <v>Minor Collector Road</v>
          </cell>
        </row>
        <row r="305">
          <cell r="E305">
            <v>0</v>
          </cell>
        </row>
        <row r="306">
          <cell r="D306" t="str">
            <v>CB-02/9/6/1</v>
          </cell>
          <cell r="E306" t="str">
            <v>Road-MN22</v>
          </cell>
          <cell r="F306" t="str">
            <v>Minor Collector Road</v>
          </cell>
        </row>
        <row r="307">
          <cell r="E307">
            <v>3.6368805313713604</v>
          </cell>
        </row>
        <row r="309">
          <cell r="D309" t="str">
            <v>MH-02/9/7</v>
          </cell>
          <cell r="E309" t="str">
            <v>Road-MN22</v>
          </cell>
          <cell r="F309" t="str">
            <v>Minor Collector Road</v>
          </cell>
        </row>
        <row r="310">
          <cell r="E310">
            <v>0</v>
          </cell>
        </row>
        <row r="311">
          <cell r="D311" t="str">
            <v>CB-02/9/7/1</v>
          </cell>
          <cell r="E311" t="str">
            <v>Road-MN22</v>
          </cell>
          <cell r="F311" t="str">
            <v>Minor Collector Road</v>
          </cell>
        </row>
        <row r="312">
          <cell r="E312">
            <v>3.0725769315396598</v>
          </cell>
        </row>
        <row r="314">
          <cell r="D314" t="str">
            <v>MH-02/9/8</v>
          </cell>
          <cell r="E314" t="str">
            <v>Road-MN22</v>
          </cell>
          <cell r="F314" t="str">
            <v>Minor Collector Road</v>
          </cell>
        </row>
        <row r="315">
          <cell r="E315">
            <v>0</v>
          </cell>
        </row>
        <row r="316">
          <cell r="D316" t="str">
            <v>CB-02/9/8/1A</v>
          </cell>
          <cell r="E316" t="str">
            <v>Road-MN22</v>
          </cell>
          <cell r="F316" t="str">
            <v>Minor Collector Road</v>
          </cell>
        </row>
        <row r="317">
          <cell r="E317">
            <v>3.4972131761076017</v>
          </cell>
        </row>
        <row r="319">
          <cell r="D319" t="str">
            <v>MH-02/9/8</v>
          </cell>
          <cell r="E319" t="str">
            <v>Road-MN22</v>
          </cell>
          <cell r="F319" t="str">
            <v>Minor Collector Road</v>
          </cell>
        </row>
        <row r="320">
          <cell r="E320">
            <v>0</v>
          </cell>
        </row>
        <row r="321">
          <cell r="D321" t="str">
            <v>CB-02/9/8/1</v>
          </cell>
          <cell r="E321" t="str">
            <v>Road-MN08</v>
          </cell>
          <cell r="F321" t="str">
            <v>Minor Collector Road</v>
          </cell>
        </row>
        <row r="322">
          <cell r="E322">
            <v>12.998007539768377</v>
          </cell>
        </row>
        <row r="323">
          <cell r="D323" t="str">
            <v>CB-02/9/8/2</v>
          </cell>
          <cell r="E323" t="str">
            <v>Road-MN08</v>
          </cell>
          <cell r="F323" t="str">
            <v>Minor Collector Road</v>
          </cell>
        </row>
        <row r="324">
          <cell r="E324">
            <v>36.899626731619485</v>
          </cell>
        </row>
        <row r="325">
          <cell r="D325" t="str">
            <v>CB-02/9/8/3</v>
          </cell>
          <cell r="E325" t="str">
            <v>Road-MN08</v>
          </cell>
          <cell r="F325" t="str">
            <v>Minor Collector Road</v>
          </cell>
        </row>
        <row r="326">
          <cell r="E326">
            <v>61.902740537654296</v>
          </cell>
        </row>
        <row r="328">
          <cell r="D328" t="str">
            <v>MH-02/9/8</v>
          </cell>
          <cell r="E328" t="str">
            <v>Road-MN22</v>
          </cell>
          <cell r="F328" t="str">
            <v>Minor Collector Road</v>
          </cell>
        </row>
        <row r="329">
          <cell r="E329">
            <v>0</v>
          </cell>
        </row>
        <row r="330">
          <cell r="D330" t="str">
            <v>CB-02/9/8/4</v>
          </cell>
          <cell r="E330" t="str">
            <v>Road-MN08</v>
          </cell>
          <cell r="F330" t="str">
            <v>Minor Collector Road</v>
          </cell>
        </row>
        <row r="331">
          <cell r="E331">
            <v>12.455380363272086</v>
          </cell>
        </row>
        <row r="332">
          <cell r="D332" t="str">
            <v>CB-02/9/8/5</v>
          </cell>
          <cell r="E332" t="str">
            <v>Road-MN08</v>
          </cell>
          <cell r="F332" t="str">
            <v>Minor Collector Road</v>
          </cell>
        </row>
        <row r="333">
          <cell r="E333">
            <v>29.451935896654945</v>
          </cell>
        </row>
        <row r="334">
          <cell r="D334" t="str">
            <v>CB-02/9/8/6</v>
          </cell>
          <cell r="E334" t="str">
            <v>Road-MN08</v>
          </cell>
          <cell r="F334" t="str">
            <v>Minor Collector Road</v>
          </cell>
        </row>
        <row r="335">
          <cell r="E335">
            <v>43.454882015553807</v>
          </cell>
        </row>
        <row r="336">
          <cell r="D336" t="str">
            <v>CB-02/9/8/7</v>
          </cell>
          <cell r="E336" t="str">
            <v>Road-MN08</v>
          </cell>
          <cell r="F336" t="str">
            <v>Minor Collector Road</v>
          </cell>
        </row>
        <row r="337">
          <cell r="E337">
            <v>63.454892015182523</v>
          </cell>
        </row>
        <row r="338">
          <cell r="D338" t="str">
            <v>CB-02/9/8/8</v>
          </cell>
          <cell r="E338" t="str">
            <v>Road-MN08</v>
          </cell>
          <cell r="F338" t="str">
            <v>Minor Collector Road</v>
          </cell>
        </row>
        <row r="339">
          <cell r="E339">
            <v>98.447961329260664</v>
          </cell>
        </row>
        <row r="340">
          <cell r="D340" t="str">
            <v>CB-02/9/8/9</v>
          </cell>
          <cell r="E340" t="str">
            <v>Road-MN08</v>
          </cell>
          <cell r="F340" t="str">
            <v>Minor Collector Road</v>
          </cell>
        </row>
        <row r="341">
          <cell r="E341">
            <v>131.44092118408182</v>
          </cell>
        </row>
        <row r="343">
          <cell r="D343" t="str">
            <v>MH-02/9/9</v>
          </cell>
          <cell r="E343" t="str">
            <v>Road-MN22</v>
          </cell>
          <cell r="F343" t="str">
            <v>Minor Collector Road</v>
          </cell>
        </row>
        <row r="344">
          <cell r="E344">
            <v>0</v>
          </cell>
        </row>
        <row r="345">
          <cell r="D345" t="str">
            <v>CB-02/9/9/1</v>
          </cell>
          <cell r="E345" t="str">
            <v>Road-MN22</v>
          </cell>
          <cell r="F345" t="str">
            <v>Minor Collector Road</v>
          </cell>
        </row>
        <row r="346">
          <cell r="E346">
            <v>11.831436937251349</v>
          </cell>
        </row>
        <row r="347">
          <cell r="D347" t="str">
            <v>CB-02/9/9/2</v>
          </cell>
          <cell r="E347" t="str">
            <v>Road-MN22</v>
          </cell>
          <cell r="F347" t="str">
            <v>Minor Collector Road</v>
          </cell>
        </row>
        <row r="348">
          <cell r="E348">
            <v>50.218904944439508</v>
          </cell>
        </row>
        <row r="350">
          <cell r="D350" t="str">
            <v>MH-02/9/10</v>
          </cell>
          <cell r="E350" t="str">
            <v>Road-MN22</v>
          </cell>
          <cell r="F350" t="str">
            <v>Minor Collector Road</v>
          </cell>
        </row>
        <row r="351">
          <cell r="E351">
            <v>0</v>
          </cell>
        </row>
        <row r="352">
          <cell r="D352" t="str">
            <v>CB-02/9/10/1</v>
          </cell>
          <cell r="E352" t="str">
            <v>Road-MN22</v>
          </cell>
          <cell r="F352" t="str">
            <v>Minor Collector Road</v>
          </cell>
        </row>
        <row r="353">
          <cell r="E353">
            <v>8.4547324026332262</v>
          </cell>
        </row>
        <row r="354">
          <cell r="D354" t="str">
            <v>CB-02/9/10/2</v>
          </cell>
          <cell r="E354" t="str">
            <v>Road-MN22</v>
          </cell>
          <cell r="F354" t="str">
            <v>Minor Collector Road</v>
          </cell>
        </row>
        <row r="355">
          <cell r="E355">
            <v>35.625085731201494</v>
          </cell>
        </row>
        <row r="356">
          <cell r="D356" t="str">
            <v>CB-02/9/10/3</v>
          </cell>
          <cell r="E356" t="str">
            <v>Road-MN22</v>
          </cell>
          <cell r="F356" t="str">
            <v>Minor Collector Road</v>
          </cell>
        </row>
        <row r="357">
          <cell r="E357">
            <v>62.050929142481934</v>
          </cell>
        </row>
        <row r="359">
          <cell r="D359" t="str">
            <v>MH-02/9/10A</v>
          </cell>
          <cell r="E359" t="str">
            <v>Road-MN22</v>
          </cell>
          <cell r="F359" t="str">
            <v>Minor Collector Road</v>
          </cell>
        </row>
        <row r="360">
          <cell r="E360">
            <v>0</v>
          </cell>
        </row>
        <row r="361">
          <cell r="D361" t="str">
            <v>CB-02/9/10A/1</v>
          </cell>
          <cell r="E361" t="str">
            <v>Road-MN27</v>
          </cell>
          <cell r="F361" t="str">
            <v>Block &amp; Local Road</v>
          </cell>
        </row>
        <row r="362">
          <cell r="E362">
            <v>14.996666296467422</v>
          </cell>
        </row>
        <row r="363">
          <cell r="D363" t="str">
            <v>CB-02/9/10A/2</v>
          </cell>
          <cell r="E363" t="str">
            <v>Road-MN27</v>
          </cell>
          <cell r="F363" t="str">
            <v>Block &amp; Local Road</v>
          </cell>
        </row>
        <row r="364">
          <cell r="E364">
            <v>31.994116105263153</v>
          </cell>
        </row>
        <row r="365">
          <cell r="D365" t="str">
            <v>CB-02/9/10A/3</v>
          </cell>
          <cell r="E365" t="str">
            <v>Road-MN27</v>
          </cell>
          <cell r="F365" t="str">
            <v>Block &amp; Local Road</v>
          </cell>
        </row>
        <row r="366">
          <cell r="E366">
            <v>68.209771559739195</v>
          </cell>
        </row>
        <row r="367">
          <cell r="D367" t="str">
            <v>CB-02/9/10A/4</v>
          </cell>
          <cell r="E367" t="str">
            <v>Road-MN27</v>
          </cell>
          <cell r="F367" t="str">
            <v>Block &amp; Local Road</v>
          </cell>
        </row>
        <row r="368">
          <cell r="E368">
            <v>96.209842988200819</v>
          </cell>
        </row>
        <row r="370">
          <cell r="D370" t="str">
            <v>MH-02/9/10A</v>
          </cell>
          <cell r="E370" t="str">
            <v>Road-MN22</v>
          </cell>
          <cell r="F370" t="str">
            <v>Minor Collector Road</v>
          </cell>
        </row>
        <row r="371">
          <cell r="E371">
            <v>0</v>
          </cell>
        </row>
        <row r="372">
          <cell r="D372" t="str">
            <v>CB-02/9/10A/5</v>
          </cell>
          <cell r="E372" t="str">
            <v>Road-MN22</v>
          </cell>
          <cell r="F372" t="str">
            <v>Minor Collector Road</v>
          </cell>
        </row>
        <row r="373">
          <cell r="E373">
            <v>9.0004111016731922</v>
          </cell>
        </row>
        <row r="374">
          <cell r="D374" t="str">
            <v>CB-02/9/10A/6</v>
          </cell>
          <cell r="E374" t="str">
            <v>Road-MN22</v>
          </cell>
          <cell r="F374" t="str">
            <v>Minor Collector Road</v>
          </cell>
        </row>
        <row r="375">
          <cell r="E375">
            <v>27.000691655058979</v>
          </cell>
        </row>
        <row r="376">
          <cell r="D376" t="str">
            <v>CB-02/9/10A/7</v>
          </cell>
          <cell r="E376" t="str">
            <v>Road-MN22</v>
          </cell>
          <cell r="F376" t="str">
            <v>Minor Collector Road</v>
          </cell>
        </row>
        <row r="377">
          <cell r="E377">
            <v>49.995554124750001</v>
          </cell>
        </row>
        <row r="379">
          <cell r="D379" t="str">
            <v>MH-02/9/11</v>
          </cell>
          <cell r="E379" t="str">
            <v>Road-MN22</v>
          </cell>
          <cell r="F379" t="str">
            <v>Minor Collector Road</v>
          </cell>
        </row>
        <row r="380">
          <cell r="E380">
            <v>0</v>
          </cell>
        </row>
        <row r="381">
          <cell r="D381" t="str">
            <v>CB-02/9/11/1</v>
          </cell>
          <cell r="E381" t="str">
            <v>Road-MN22</v>
          </cell>
          <cell r="F381" t="str">
            <v>Minor Collector Road</v>
          </cell>
        </row>
        <row r="382">
          <cell r="E382">
            <v>52.998047133773717</v>
          </cell>
        </row>
        <row r="383">
          <cell r="D383" t="str">
            <v>CB-02/9/11/2</v>
          </cell>
          <cell r="E383" t="str">
            <v>Road-MN22</v>
          </cell>
          <cell r="F383" t="str">
            <v>Minor Collector Road</v>
          </cell>
        </row>
        <row r="384">
          <cell r="E384">
            <v>117.00585368897572</v>
          </cell>
        </row>
        <row r="385">
          <cell r="D385" t="str">
            <v>CB-02/9/11/3</v>
          </cell>
          <cell r="E385" t="str">
            <v>Road-MN22</v>
          </cell>
          <cell r="F385" t="str">
            <v>Minor Collector Road</v>
          </cell>
        </row>
        <row r="386">
          <cell r="E386">
            <v>134.99858833383206</v>
          </cell>
        </row>
        <row r="388">
          <cell r="D388" t="str">
            <v>MH-02/9/11</v>
          </cell>
          <cell r="E388" t="str">
            <v>Road-MN24</v>
          </cell>
          <cell r="F388" t="str">
            <v>Minor Collector Road</v>
          </cell>
        </row>
        <row r="389">
          <cell r="E389">
            <v>0</v>
          </cell>
        </row>
        <row r="390">
          <cell r="D390" t="str">
            <v>CB-02/9/11/4</v>
          </cell>
          <cell r="E390" t="str">
            <v>Road-MN24</v>
          </cell>
          <cell r="F390" t="str">
            <v>Minor Collector Road</v>
          </cell>
        </row>
        <row r="391">
          <cell r="E391">
            <v>12.004415854026286</v>
          </cell>
        </row>
        <row r="392">
          <cell r="D392" t="str">
            <v>CB-02/9/11/5</v>
          </cell>
          <cell r="E392" t="str">
            <v>Road-MN24</v>
          </cell>
          <cell r="F392" t="str">
            <v>Minor Collector Road</v>
          </cell>
        </row>
        <row r="393">
          <cell r="E393">
            <v>54.003450366667046</v>
          </cell>
        </row>
        <row r="394">
          <cell r="D394" t="str">
            <v>CB-02/9/11/6</v>
          </cell>
          <cell r="E394" t="str">
            <v>Road-MN24</v>
          </cell>
          <cell r="F394" t="str">
            <v>Minor Collector Road</v>
          </cell>
        </row>
        <row r="395">
          <cell r="E395">
            <v>74.998071106370503</v>
          </cell>
        </row>
        <row r="396">
          <cell r="D396" t="str">
            <v>CB-02/9/11/7</v>
          </cell>
          <cell r="E396" t="str">
            <v>Road-MN24</v>
          </cell>
          <cell r="F396" t="str">
            <v>Minor Collector Road</v>
          </cell>
        </row>
        <row r="397">
          <cell r="E397">
            <v>104.90402034735706</v>
          </cell>
        </row>
        <row r="399">
          <cell r="D399" t="str">
            <v>MH-02/10</v>
          </cell>
          <cell r="E399" t="str">
            <v>Road-MN23</v>
          </cell>
          <cell r="F399" t="str">
            <v>Minor Collector Road</v>
          </cell>
        </row>
        <row r="400">
          <cell r="E400">
            <v>0</v>
          </cell>
        </row>
        <row r="401">
          <cell r="D401" t="str">
            <v>CB-02/10/1</v>
          </cell>
          <cell r="E401" t="str">
            <v>Road-MN23</v>
          </cell>
          <cell r="F401" t="str">
            <v>Minor Collector Road</v>
          </cell>
        </row>
        <row r="402">
          <cell r="E402">
            <v>2.9248076860323327</v>
          </cell>
        </row>
        <row r="403">
          <cell r="D403" t="str">
            <v>CB-02/10/2</v>
          </cell>
          <cell r="E403" t="str">
            <v>Road-MN23</v>
          </cell>
          <cell r="F403" t="str">
            <v>Minor Collector Road</v>
          </cell>
        </row>
        <row r="404">
          <cell r="E404">
            <v>45.933802094177963</v>
          </cell>
        </row>
        <row r="406">
          <cell r="D406" t="str">
            <v>MH-02/11</v>
          </cell>
          <cell r="E406" t="str">
            <v>Road-MN23</v>
          </cell>
          <cell r="F406" t="str">
            <v>Minor Collector Road</v>
          </cell>
        </row>
        <row r="407">
          <cell r="E407">
            <v>0</v>
          </cell>
        </row>
        <row r="408">
          <cell r="D408" t="str">
            <v>CB-02/11/1</v>
          </cell>
          <cell r="E408" t="str">
            <v>Road-MN23</v>
          </cell>
          <cell r="F408" t="str">
            <v>Minor Collector Road</v>
          </cell>
        </row>
        <row r="409">
          <cell r="E409">
            <v>4.9900400798961018</v>
          </cell>
        </row>
        <row r="411">
          <cell r="D411" t="str">
            <v>MH-02/12</v>
          </cell>
          <cell r="E411" t="str">
            <v>Road-MN23</v>
          </cell>
          <cell r="F411" t="str">
            <v>Minor Collector Road</v>
          </cell>
        </row>
        <row r="412">
          <cell r="E412">
            <v>0</v>
          </cell>
        </row>
        <row r="413">
          <cell r="D413" t="str">
            <v>CB-02/12/1</v>
          </cell>
          <cell r="E413" t="str">
            <v>Road-MN23</v>
          </cell>
          <cell r="F413" t="str">
            <v>Minor Collector Road</v>
          </cell>
        </row>
        <row r="414">
          <cell r="E414">
            <v>4.8249870466831144</v>
          </cell>
        </row>
        <row r="416">
          <cell r="D416" t="str">
            <v>MH-02/13</v>
          </cell>
          <cell r="E416" t="str">
            <v>Road-MN23</v>
          </cell>
          <cell r="F416" t="str">
            <v>Minor Collector Road</v>
          </cell>
        </row>
        <row r="417">
          <cell r="E417">
            <v>0</v>
          </cell>
        </row>
        <row r="418">
          <cell r="D418" t="str">
            <v>CB-02/13/1</v>
          </cell>
          <cell r="E418" t="str">
            <v>Road-MN23</v>
          </cell>
          <cell r="F418" t="str">
            <v>Minor Collector Road</v>
          </cell>
        </row>
        <row r="419">
          <cell r="E419">
            <v>4.9957682092052984</v>
          </cell>
        </row>
        <row r="421">
          <cell r="D421" t="str">
            <v>MH-02/14</v>
          </cell>
          <cell r="E421" t="str">
            <v>Road-MJ02</v>
          </cell>
          <cell r="F421" t="str">
            <v>Major Collector Road</v>
          </cell>
        </row>
        <row r="422">
          <cell r="E422">
            <v>0</v>
          </cell>
        </row>
        <row r="423">
          <cell r="D423" t="str">
            <v>CB-02/14/30</v>
          </cell>
          <cell r="E423" t="str">
            <v>Road-MJ03</v>
          </cell>
          <cell r="F423" t="str">
            <v>Major Collector Road</v>
          </cell>
        </row>
        <row r="424">
          <cell r="E424">
            <v>10.00463972369287</v>
          </cell>
        </row>
        <row r="425">
          <cell r="D425" t="str">
            <v>CB-02/14/31</v>
          </cell>
          <cell r="E425" t="str">
            <v>Road-MJ03</v>
          </cell>
          <cell r="F425" t="str">
            <v>Major Collector Road</v>
          </cell>
        </row>
        <row r="426">
          <cell r="E426">
            <v>41.000904014823767</v>
          </cell>
        </row>
        <row r="427">
          <cell r="D427" t="str">
            <v>CB-02/14/32</v>
          </cell>
          <cell r="E427" t="str">
            <v>Road-MJ03</v>
          </cell>
          <cell r="F427" t="str">
            <v>Major Collector Road</v>
          </cell>
        </row>
        <row r="428">
          <cell r="E428">
            <v>71.000697347319942</v>
          </cell>
        </row>
        <row r="429">
          <cell r="D429" t="str">
            <v>CB-02/14/33</v>
          </cell>
          <cell r="E429" t="str">
            <v>Road-MJ03</v>
          </cell>
          <cell r="F429" t="str">
            <v>Major Collector Road</v>
          </cell>
        </row>
        <row r="430">
          <cell r="E430">
            <v>101.00178066121067</v>
          </cell>
        </row>
        <row r="431">
          <cell r="D431" t="str">
            <v>CB-02/14/34</v>
          </cell>
          <cell r="E431" t="str">
            <v>Road-MJ03</v>
          </cell>
          <cell r="F431" t="str">
            <v>Major Collector Road</v>
          </cell>
        </row>
        <row r="432">
          <cell r="E432">
            <v>118.00014822983923</v>
          </cell>
        </row>
        <row r="433">
          <cell r="D433" t="str">
            <v>CB-02/14/35</v>
          </cell>
          <cell r="E433" t="str">
            <v>Road-MJ03</v>
          </cell>
          <cell r="F433" t="str">
            <v>Major Collector Road</v>
          </cell>
        </row>
        <row r="434">
          <cell r="E434">
            <v>133.01487766461895</v>
          </cell>
        </row>
        <row r="435">
          <cell r="D435" t="str">
            <v>CB-02/14/36</v>
          </cell>
          <cell r="E435" t="str">
            <v>Road-MJ03</v>
          </cell>
          <cell r="F435" t="str">
            <v>Major Collector Road</v>
          </cell>
        </row>
        <row r="436">
          <cell r="E436">
            <v>182.00996721460095</v>
          </cell>
        </row>
        <row r="437">
          <cell r="D437" t="str">
            <v>CB-02/14/37</v>
          </cell>
          <cell r="E437" t="str">
            <v>Road-MJ03</v>
          </cell>
          <cell r="F437" t="str">
            <v>Major Collector Road</v>
          </cell>
        </row>
        <row r="438">
          <cell r="E438">
            <v>200.01324747112966</v>
          </cell>
        </row>
        <row r="440">
          <cell r="D440" t="str">
            <v>CB-02/14/30</v>
          </cell>
          <cell r="E440" t="str">
            <v>Road-MJ03</v>
          </cell>
          <cell r="F440" t="str">
            <v>Major Collector Road</v>
          </cell>
        </row>
        <row r="441">
          <cell r="E441">
            <v>0</v>
          </cell>
        </row>
        <row r="442">
          <cell r="D442" t="str">
            <v>CB-02/14/30A</v>
          </cell>
          <cell r="E442" t="str">
            <v>Road-MJ03</v>
          </cell>
          <cell r="F442" t="str">
            <v>Major Collector Road</v>
          </cell>
        </row>
        <row r="443">
          <cell r="E443">
            <v>18.002138761888386</v>
          </cell>
        </row>
        <row r="445">
          <cell r="D445" t="str">
            <v>CB-02/14/31</v>
          </cell>
          <cell r="E445" t="str">
            <v>Road-MJ03</v>
          </cell>
          <cell r="F445" t="str">
            <v>Major Collector Road</v>
          </cell>
        </row>
        <row r="446">
          <cell r="E446">
            <v>0</v>
          </cell>
        </row>
        <row r="447">
          <cell r="D447" t="str">
            <v>CB-02/14/31A</v>
          </cell>
          <cell r="E447" t="str">
            <v>Road-MJ03</v>
          </cell>
          <cell r="F447" t="str">
            <v>Major Collector Road</v>
          </cell>
        </row>
        <row r="448">
          <cell r="E448">
            <v>16.006939120517476</v>
          </cell>
        </row>
        <row r="450">
          <cell r="D450" t="str">
            <v>CB-02/14/32</v>
          </cell>
          <cell r="E450" t="str">
            <v>Road-MJ03</v>
          </cell>
          <cell r="F450" t="str">
            <v>Major Collector Road</v>
          </cell>
        </row>
        <row r="451">
          <cell r="E451">
            <v>0</v>
          </cell>
        </row>
        <row r="452">
          <cell r="D452" t="str">
            <v>CB-02/14/32A</v>
          </cell>
          <cell r="E452" t="str">
            <v>Road-MJ03</v>
          </cell>
          <cell r="F452" t="str">
            <v>Major Collector Road</v>
          </cell>
        </row>
        <row r="453">
          <cell r="E453">
            <v>15.496931954080615</v>
          </cell>
        </row>
        <row r="455">
          <cell r="D455" t="str">
            <v>CB-02/14/33</v>
          </cell>
          <cell r="E455" t="str">
            <v>Road-MJ03</v>
          </cell>
          <cell r="F455" t="str">
            <v>Major Collector Road</v>
          </cell>
        </row>
        <row r="456">
          <cell r="E456">
            <v>0</v>
          </cell>
        </row>
        <row r="457">
          <cell r="D457" t="str">
            <v>CB-02/14/33A</v>
          </cell>
          <cell r="E457" t="str">
            <v>Road-MJ03</v>
          </cell>
          <cell r="F457" t="str">
            <v>Major Collector Road</v>
          </cell>
        </row>
        <row r="458">
          <cell r="E458">
            <v>15.496531869998979</v>
          </cell>
        </row>
        <row r="460">
          <cell r="D460" t="str">
            <v>CB-02/14/34</v>
          </cell>
          <cell r="E460" t="str">
            <v>Road-MJ03</v>
          </cell>
          <cell r="F460" t="str">
            <v>Major Collector Road</v>
          </cell>
        </row>
        <row r="461">
          <cell r="E461">
            <v>0</v>
          </cell>
        </row>
        <row r="462">
          <cell r="D462" t="str">
            <v>CB-02/14/34/1</v>
          </cell>
          <cell r="E462" t="str">
            <v>Road-MN07</v>
          </cell>
          <cell r="F462" t="str">
            <v>Minor Collector Road</v>
          </cell>
        </row>
        <row r="463">
          <cell r="E463">
            <v>9.9942083228737282</v>
          </cell>
        </row>
        <row r="464">
          <cell r="D464" t="str">
            <v>CB-02/14/34/2</v>
          </cell>
          <cell r="E464" t="str">
            <v>Road-MN07</v>
          </cell>
          <cell r="F464" t="str">
            <v>Minor Collector Road</v>
          </cell>
        </row>
        <row r="465">
          <cell r="E465">
            <v>53.000414851808614</v>
          </cell>
        </row>
        <row r="466">
          <cell r="D466" t="str">
            <v>CB-02/14/34/3</v>
          </cell>
          <cell r="E466" t="str">
            <v>Road-MN07</v>
          </cell>
          <cell r="F466" t="str">
            <v>Minor Collector Road</v>
          </cell>
        </row>
        <row r="467">
          <cell r="E467">
            <v>95.000420804079425</v>
          </cell>
        </row>
        <row r="468">
          <cell r="D468" t="str">
            <v>CB-02/14/34/4</v>
          </cell>
          <cell r="E468" t="str">
            <v>Road-MN07</v>
          </cell>
          <cell r="F468" t="str">
            <v>Minor Collector Road</v>
          </cell>
        </row>
        <row r="469">
          <cell r="E469">
            <v>124.99583712039735</v>
          </cell>
        </row>
        <row r="470">
          <cell r="D470" t="str">
            <v>CB-02/14/34/5</v>
          </cell>
          <cell r="E470" t="str">
            <v>Road-MN07</v>
          </cell>
          <cell r="F470" t="str">
            <v>Minor Collector Road</v>
          </cell>
        </row>
        <row r="471">
          <cell r="E471">
            <v>149.99494310429677</v>
          </cell>
        </row>
        <row r="473">
          <cell r="D473" t="str">
            <v>CB-02/14/35</v>
          </cell>
          <cell r="E473" t="str">
            <v>Road-MJ03</v>
          </cell>
          <cell r="F473" t="str">
            <v>Major Collector Road</v>
          </cell>
        </row>
        <row r="474">
          <cell r="E474">
            <v>0</v>
          </cell>
        </row>
        <row r="475">
          <cell r="D475" t="str">
            <v>CB-02/14/35A</v>
          </cell>
          <cell r="E475" t="str">
            <v>Road-MJ03</v>
          </cell>
          <cell r="F475" t="str">
            <v>Major Collector Road</v>
          </cell>
        </row>
        <row r="476">
          <cell r="E476">
            <v>15.498132145387009</v>
          </cell>
        </row>
        <row r="478">
          <cell r="D478" t="str">
            <v>CB-02/14/36</v>
          </cell>
          <cell r="E478" t="str">
            <v>Road-MJ03</v>
          </cell>
          <cell r="F478" t="str">
            <v>Major Collector Road</v>
          </cell>
        </row>
        <row r="479">
          <cell r="E479">
            <v>0</v>
          </cell>
        </row>
        <row r="480">
          <cell r="D480" t="str">
            <v>CB-02/14/36A</v>
          </cell>
          <cell r="E480" t="str">
            <v>Road-MJ03</v>
          </cell>
          <cell r="F480" t="str">
            <v>Major Collector Road</v>
          </cell>
        </row>
        <row r="481">
          <cell r="E481">
            <v>15.506272924303525</v>
          </cell>
        </row>
        <row r="482">
          <cell r="D482" t="str">
            <v>CB-02/14/36B</v>
          </cell>
          <cell r="E482" t="str">
            <v>Road-MJ03</v>
          </cell>
          <cell r="F482" t="str">
            <v>Major Collector Road</v>
          </cell>
        </row>
        <row r="483">
          <cell r="E483">
            <v>27.825757491351339</v>
          </cell>
        </row>
        <row r="484">
          <cell r="D484" t="str">
            <v>CB-02/14/36C</v>
          </cell>
          <cell r="E484" t="str">
            <v>Road-MJ03</v>
          </cell>
          <cell r="F484" t="str">
            <v>Major Collector Road</v>
          </cell>
        </row>
        <row r="485">
          <cell r="E485">
            <v>39.552074048516396</v>
          </cell>
        </row>
        <row r="487">
          <cell r="D487" t="str">
            <v>MH-02/14</v>
          </cell>
          <cell r="E487" t="str">
            <v>Road-MJ02</v>
          </cell>
          <cell r="F487" t="str">
            <v>Major Collector Road</v>
          </cell>
        </row>
        <row r="488">
          <cell r="E488">
            <v>0</v>
          </cell>
        </row>
        <row r="489">
          <cell r="D489" t="str">
            <v>CB-02/14/1</v>
          </cell>
          <cell r="E489" t="str">
            <v>Road-MN08</v>
          </cell>
          <cell r="F489" t="str">
            <v>Minor Collector Road</v>
          </cell>
        </row>
        <row r="490">
          <cell r="E490">
            <v>25.004869445481397</v>
          </cell>
        </row>
        <row r="491">
          <cell r="D491" t="str">
            <v>CB-02/14/2</v>
          </cell>
          <cell r="E491" t="str">
            <v>Road-MN08</v>
          </cell>
          <cell r="F491" t="str">
            <v>Minor Collector Road</v>
          </cell>
        </row>
        <row r="492">
          <cell r="E492">
            <v>49.994565322046647</v>
          </cell>
        </row>
        <row r="493">
          <cell r="D493" t="str">
            <v>CB-02/14/3</v>
          </cell>
          <cell r="E493" t="str">
            <v>Road-MN08</v>
          </cell>
          <cell r="F493" t="str">
            <v>Minor Collector Road</v>
          </cell>
        </row>
        <row r="494">
          <cell r="E494">
            <v>79.996606919335619</v>
          </cell>
        </row>
        <row r="495">
          <cell r="D495" t="str">
            <v>CB-02/14/4</v>
          </cell>
          <cell r="E495" t="str">
            <v>Road-MN08</v>
          </cell>
          <cell r="F495" t="str">
            <v>Minor Collector Road</v>
          </cell>
        </row>
        <row r="496">
          <cell r="E496">
            <v>125.00030565623618</v>
          </cell>
        </row>
        <row r="497">
          <cell r="D497" t="str">
            <v>CB-02/14/5</v>
          </cell>
          <cell r="E497" t="str">
            <v>Road-MN08</v>
          </cell>
          <cell r="F497" t="str">
            <v>Minor Collector Road</v>
          </cell>
        </row>
        <row r="498">
          <cell r="E498">
            <v>140.00597458482426</v>
          </cell>
        </row>
        <row r="499">
          <cell r="D499" t="str">
            <v>CB-02/14/6</v>
          </cell>
          <cell r="E499" t="str">
            <v>Road-MN08</v>
          </cell>
          <cell r="F499" t="str">
            <v>Minor Collector Road</v>
          </cell>
        </row>
        <row r="500">
          <cell r="E500">
            <v>160.00234675604904</v>
          </cell>
        </row>
        <row r="501">
          <cell r="D501" t="str">
            <v>CB-02/14/7</v>
          </cell>
          <cell r="E501" t="str">
            <v>Road-MN08</v>
          </cell>
          <cell r="F501" t="str">
            <v>Minor Collector Road</v>
          </cell>
        </row>
        <row r="502">
          <cell r="E502">
            <v>174.00910226904412</v>
          </cell>
        </row>
        <row r="503">
          <cell r="D503" t="str">
            <v>CB-02/14/8</v>
          </cell>
          <cell r="E503" t="str">
            <v>Road-MN08</v>
          </cell>
          <cell r="F503" t="str">
            <v>Minor Collector Road</v>
          </cell>
        </row>
        <row r="504">
          <cell r="E504">
            <v>208.0036018240865</v>
          </cell>
        </row>
        <row r="505">
          <cell r="D505" t="str">
            <v>CB-02/14/9</v>
          </cell>
          <cell r="E505" t="str">
            <v>Road-MN08</v>
          </cell>
          <cell r="F505" t="str">
            <v>Minor Collector Road</v>
          </cell>
        </row>
        <row r="506">
          <cell r="E506">
            <v>224.00581417115794</v>
          </cell>
        </row>
        <row r="507">
          <cell r="D507" t="str">
            <v>CB-02/14/10</v>
          </cell>
          <cell r="E507" t="str">
            <v>Road-MN09</v>
          </cell>
          <cell r="F507" t="str">
            <v>Minor Collector Road</v>
          </cell>
        </row>
        <row r="508">
          <cell r="E508">
            <v>252.0060088133236</v>
          </cell>
        </row>
        <row r="509">
          <cell r="D509" t="str">
            <v>CB-02/14/11</v>
          </cell>
          <cell r="E509" t="str">
            <v>Road-MN09</v>
          </cell>
          <cell r="F509" t="str">
            <v>Minor Collector Road</v>
          </cell>
        </row>
        <row r="510">
          <cell r="E510">
            <v>274.99839885873484</v>
          </cell>
        </row>
        <row r="511">
          <cell r="D511" t="str">
            <v>CB-02/14/11A</v>
          </cell>
          <cell r="E511" t="str">
            <v>Road-MN09</v>
          </cell>
          <cell r="F511" t="str">
            <v>Minor Collector Road</v>
          </cell>
        </row>
        <row r="512">
          <cell r="E512">
            <v>295.00148362080768</v>
          </cell>
        </row>
        <row r="513">
          <cell r="D513" t="str">
            <v>CB-02/14/12</v>
          </cell>
          <cell r="E513" t="str">
            <v>Road-MN09</v>
          </cell>
          <cell r="F513" t="str">
            <v>Minor Collector Road</v>
          </cell>
        </row>
        <row r="514">
          <cell r="E514">
            <v>310.0061495618329</v>
          </cell>
        </row>
        <row r="515">
          <cell r="D515" t="str">
            <v>CB-02/14/13</v>
          </cell>
          <cell r="E515" t="str">
            <v>Road-MN09</v>
          </cell>
          <cell r="F515" t="str">
            <v>Minor Collector Road</v>
          </cell>
        </row>
        <row r="516">
          <cell r="E516">
            <v>328.00565233267304</v>
          </cell>
        </row>
        <row r="517">
          <cell r="D517" t="str">
            <v>CB-02/14/14</v>
          </cell>
          <cell r="E517" t="str">
            <v>Road-MN09</v>
          </cell>
          <cell r="F517" t="str">
            <v>Minor Collector Road</v>
          </cell>
        </row>
        <row r="518">
          <cell r="E518">
            <v>359.98781298515837</v>
          </cell>
        </row>
        <row r="519">
          <cell r="D519" t="str">
            <v>CB-02/14/15</v>
          </cell>
          <cell r="E519" t="str">
            <v>Road-MN09</v>
          </cell>
          <cell r="F519" t="str">
            <v>Minor Collector Road</v>
          </cell>
        </row>
        <row r="520">
          <cell r="E520">
            <v>389.99150609115509</v>
          </cell>
        </row>
        <row r="521">
          <cell r="D521" t="str">
            <v>CB-02/14/16</v>
          </cell>
          <cell r="E521" t="str">
            <v>Road-MN09</v>
          </cell>
          <cell r="F521" t="str">
            <v>Minor Collector Road</v>
          </cell>
        </row>
        <row r="522">
          <cell r="E522">
            <v>406.99020015870775</v>
          </cell>
        </row>
        <row r="523">
          <cell r="D523" t="str">
            <v>CB-02/14/17</v>
          </cell>
          <cell r="E523" t="str">
            <v>Road-MN09</v>
          </cell>
          <cell r="F523" t="str">
            <v>Minor Collector Road</v>
          </cell>
        </row>
        <row r="524">
          <cell r="E524">
            <v>442.0028735785254</v>
          </cell>
        </row>
        <row r="525">
          <cell r="D525" t="str">
            <v>CB-02/14/18</v>
          </cell>
          <cell r="E525" t="str">
            <v>Road-MN09</v>
          </cell>
          <cell r="F525" t="str">
            <v>Minor Collector Road</v>
          </cell>
        </row>
        <row r="526">
          <cell r="E526">
            <v>456.99954654284704</v>
          </cell>
        </row>
        <row r="527">
          <cell r="D527" t="str">
            <v>CB-02/14/19</v>
          </cell>
          <cell r="E527" t="str">
            <v>Road-MN09</v>
          </cell>
          <cell r="F527" t="str">
            <v>Minor Collector Road</v>
          </cell>
        </row>
        <row r="528">
          <cell r="E528">
            <v>490.98432695994762</v>
          </cell>
        </row>
        <row r="529">
          <cell r="D529" t="str">
            <v>CB-02/14/20</v>
          </cell>
          <cell r="E529" t="str">
            <v>Road-MN09</v>
          </cell>
          <cell r="F529" t="str">
            <v>Minor Collector Road</v>
          </cell>
        </row>
        <row r="530">
          <cell r="E530">
            <v>520.97908983620709</v>
          </cell>
        </row>
        <row r="531">
          <cell r="D531" t="str">
            <v>CB-02/14/21</v>
          </cell>
          <cell r="E531" t="str">
            <v>Road-MN09</v>
          </cell>
          <cell r="F531" t="str">
            <v>Minor Collector Road</v>
          </cell>
        </row>
        <row r="532">
          <cell r="E532">
            <v>541.02077140235667</v>
          </cell>
        </row>
        <row r="533">
          <cell r="D533" t="str">
            <v>CB-02/14/22</v>
          </cell>
          <cell r="E533" t="str">
            <v>Road-MN09</v>
          </cell>
          <cell r="F533" t="str">
            <v>Minor Collector Road</v>
          </cell>
        </row>
        <row r="534">
          <cell r="E534">
            <v>557.0184274806943</v>
          </cell>
        </row>
        <row r="535">
          <cell r="D535" t="str">
            <v>CB-02/14/23</v>
          </cell>
          <cell r="E535" t="str">
            <v>Road-MN09</v>
          </cell>
          <cell r="F535" t="str">
            <v>Minor Collector Road</v>
          </cell>
        </row>
        <row r="536">
          <cell r="E536">
            <v>604.99902772702637</v>
          </cell>
        </row>
        <row r="537">
          <cell r="D537" t="str">
            <v>CB-02/14/24</v>
          </cell>
          <cell r="E537" t="str">
            <v>Road-MN09</v>
          </cell>
          <cell r="F537" t="str">
            <v>Minor Collector Road</v>
          </cell>
        </row>
        <row r="538">
          <cell r="E538">
            <v>660.00177765827789</v>
          </cell>
        </row>
        <row r="540">
          <cell r="D540" t="str">
            <v>MH-02/15</v>
          </cell>
          <cell r="E540" t="str">
            <v>Road-MJ02</v>
          </cell>
          <cell r="F540" t="str">
            <v>Major Collector Road</v>
          </cell>
        </row>
        <row r="541">
          <cell r="E541">
            <v>0</v>
          </cell>
        </row>
        <row r="542">
          <cell r="D542" t="str">
            <v>CB-02/15/1</v>
          </cell>
          <cell r="E542" t="str">
            <v>Road-MJ02</v>
          </cell>
          <cell r="F542" t="str">
            <v>Major Collector Road</v>
          </cell>
        </row>
        <row r="543">
          <cell r="E543">
            <v>12.733428446417856</v>
          </cell>
        </row>
        <row r="545">
          <cell r="D545" t="str">
            <v>MH-02/16</v>
          </cell>
          <cell r="E545" t="str">
            <v>Road-MJ02</v>
          </cell>
          <cell r="F545" t="str">
            <v>Major Collector Road</v>
          </cell>
        </row>
        <row r="546">
          <cell r="E546">
            <v>0</v>
          </cell>
        </row>
        <row r="547">
          <cell r="D547" t="str">
            <v>CB-02/16/1</v>
          </cell>
          <cell r="E547" t="str">
            <v>Road-MJ02</v>
          </cell>
          <cell r="F547" t="str">
            <v>Major Collector Road</v>
          </cell>
        </row>
        <row r="548">
          <cell r="E548">
            <v>11.788473183665424</v>
          </cell>
        </row>
        <row r="550">
          <cell r="D550" t="str">
            <v>MH-02/16</v>
          </cell>
          <cell r="E550" t="str">
            <v>Road-MJ02</v>
          </cell>
          <cell r="F550" t="str">
            <v>Major Collector Road</v>
          </cell>
        </row>
        <row r="551">
          <cell r="E551">
            <v>0</v>
          </cell>
        </row>
        <row r="552">
          <cell r="D552" t="str">
            <v>CB-02/16/5</v>
          </cell>
          <cell r="E552" t="str">
            <v>Road-MJ02</v>
          </cell>
          <cell r="F552" t="str">
            <v>Major Collector Road</v>
          </cell>
        </row>
        <row r="553">
          <cell r="E553">
            <v>21.980711999385054</v>
          </cell>
        </row>
        <row r="554">
          <cell r="D554" t="str">
            <v>CB-02/16/6</v>
          </cell>
          <cell r="E554" t="str">
            <v>Road-MJ02</v>
          </cell>
          <cell r="F554" t="str">
            <v>Major Collector Road</v>
          </cell>
        </row>
        <row r="555">
          <cell r="E555">
            <v>44.065389945865931</v>
          </cell>
        </row>
        <row r="556">
          <cell r="D556" t="str">
            <v>CB-02/16/7</v>
          </cell>
          <cell r="E556" t="str">
            <v>Road-MJ02</v>
          </cell>
          <cell r="F556" t="str">
            <v>Major Collector Road</v>
          </cell>
        </row>
        <row r="557">
          <cell r="E557">
            <v>66.164767765169515</v>
          </cell>
        </row>
        <row r="559">
          <cell r="D559" t="str">
            <v>MH-02/18</v>
          </cell>
          <cell r="E559" t="str">
            <v>Road-MJ02</v>
          </cell>
          <cell r="F559" t="str">
            <v>Major Collector Road</v>
          </cell>
        </row>
        <row r="560">
          <cell r="E560">
            <v>0</v>
          </cell>
        </row>
        <row r="561">
          <cell r="D561" t="str">
            <v>CB-02/18/1</v>
          </cell>
          <cell r="E561" t="str">
            <v>Road-MJ02</v>
          </cell>
          <cell r="F561" t="str">
            <v>Major Collector Road</v>
          </cell>
        </row>
        <row r="562">
          <cell r="E562">
            <v>15.004082777718336</v>
          </cell>
        </row>
        <row r="564">
          <cell r="D564" t="str">
            <v>MH-02/20</v>
          </cell>
          <cell r="E564" t="str">
            <v>Road-MJ02</v>
          </cell>
          <cell r="F564" t="str">
            <v>Major Collector Road</v>
          </cell>
        </row>
        <row r="565">
          <cell r="E565">
            <v>0</v>
          </cell>
        </row>
        <row r="566">
          <cell r="D566" t="str">
            <v>CB-02/20/1</v>
          </cell>
          <cell r="E566" t="str">
            <v>Road-MJ04</v>
          </cell>
          <cell r="F566" t="str">
            <v>Major Collector Road</v>
          </cell>
        </row>
        <row r="567">
          <cell r="E567">
            <v>15.000853309061849</v>
          </cell>
        </row>
        <row r="568">
          <cell r="D568" t="str">
            <v>CB-02/20/2</v>
          </cell>
          <cell r="E568" t="str">
            <v>Road-MJ04</v>
          </cell>
          <cell r="F568" t="str">
            <v>Major Collector Road</v>
          </cell>
        </row>
        <row r="569">
          <cell r="E569">
            <v>52.003124860954799</v>
          </cell>
        </row>
        <row r="570">
          <cell r="D570" t="str">
            <v>CB-02/20/3</v>
          </cell>
          <cell r="E570" t="str">
            <v>Road-MJ04</v>
          </cell>
          <cell r="F570" t="str">
            <v>Major Collector Road</v>
          </cell>
        </row>
        <row r="571">
          <cell r="E571">
            <v>101.00621149843087</v>
          </cell>
        </row>
        <row r="572">
          <cell r="D572" t="str">
            <v>CB-02/20/4</v>
          </cell>
          <cell r="E572" t="str">
            <v>Road-MJ04</v>
          </cell>
          <cell r="F572" t="str">
            <v>Major Collector Road</v>
          </cell>
        </row>
        <row r="573">
          <cell r="E573">
            <v>122.99752114587629</v>
          </cell>
        </row>
        <row r="574">
          <cell r="D574" t="str">
            <v>CB-02/20/5</v>
          </cell>
          <cell r="E574" t="str">
            <v>Road-MJ04</v>
          </cell>
          <cell r="F574" t="str">
            <v>Major Collector Road</v>
          </cell>
        </row>
        <row r="575">
          <cell r="E575">
            <v>179.00095318356477</v>
          </cell>
        </row>
        <row r="576">
          <cell r="D576" t="str">
            <v>CB-02/20/6</v>
          </cell>
          <cell r="E576" t="str">
            <v>Road-MJ04</v>
          </cell>
          <cell r="F576" t="str">
            <v>Major Collector Road</v>
          </cell>
        </row>
        <row r="577">
          <cell r="E577">
            <v>213.99985173764432</v>
          </cell>
        </row>
        <row r="579">
          <cell r="D579" t="str">
            <v>CB-02/20/1</v>
          </cell>
          <cell r="E579" t="str">
            <v>Road-MJ04</v>
          </cell>
          <cell r="F579" t="str">
            <v>Major Collector Road</v>
          </cell>
        </row>
        <row r="580">
          <cell r="E580">
            <v>0</v>
          </cell>
        </row>
        <row r="581">
          <cell r="D581" t="str">
            <v>CB-02/20/1A</v>
          </cell>
          <cell r="E581" t="str">
            <v>Road-MJ04</v>
          </cell>
          <cell r="F581" t="str">
            <v>Major Collector Road</v>
          </cell>
        </row>
        <row r="582">
          <cell r="E582">
            <v>19.25847865230822</v>
          </cell>
        </row>
        <row r="584">
          <cell r="D584" t="str">
            <v>CB-02/20/2</v>
          </cell>
          <cell r="E584" t="str">
            <v>Road-MJ04</v>
          </cell>
          <cell r="F584" t="str">
            <v>Major Collector Road</v>
          </cell>
        </row>
        <row r="585">
          <cell r="E585">
            <v>0</v>
          </cell>
        </row>
        <row r="586">
          <cell r="D586" t="str">
            <v>CB-02/20/2A</v>
          </cell>
          <cell r="E586" t="str">
            <v>Road-MJ04</v>
          </cell>
          <cell r="F586" t="str">
            <v>Major Collector Road</v>
          </cell>
        </row>
        <row r="587">
          <cell r="E587">
            <v>15.490932831869403</v>
          </cell>
        </row>
        <row r="589">
          <cell r="D589" t="str">
            <v>CB-02/20/3</v>
          </cell>
          <cell r="E589" t="str">
            <v>Road-MJ04</v>
          </cell>
          <cell r="F589" t="str">
            <v>Major Collector Road</v>
          </cell>
        </row>
        <row r="590">
          <cell r="E590">
            <v>0</v>
          </cell>
        </row>
        <row r="591">
          <cell r="D591" t="str">
            <v>CB-02/20/3A</v>
          </cell>
          <cell r="E591" t="str">
            <v>Road-MJ04</v>
          </cell>
          <cell r="F591" t="str">
            <v>Major Collector Road</v>
          </cell>
        </row>
        <row r="592">
          <cell r="E592">
            <v>15.500932230029736</v>
          </cell>
        </row>
        <row r="594">
          <cell r="D594" t="str">
            <v>CB-02/20/4</v>
          </cell>
          <cell r="E594" t="str">
            <v>Road-MJ04</v>
          </cell>
          <cell r="F594" t="str">
            <v>Major Collector Road</v>
          </cell>
        </row>
        <row r="595">
          <cell r="E595">
            <v>0</v>
          </cell>
        </row>
        <row r="596">
          <cell r="D596" t="str">
            <v>CB-02/20/4/1</v>
          </cell>
          <cell r="E596" t="str">
            <v>Road-MN41</v>
          </cell>
          <cell r="F596" t="str">
            <v>Block &amp; Local Road</v>
          </cell>
        </row>
        <row r="597">
          <cell r="E597">
            <v>14.727610125234559</v>
          </cell>
        </row>
        <row r="598">
          <cell r="D598" t="str">
            <v>CB-02/20/4/2</v>
          </cell>
          <cell r="E598" t="str">
            <v>Road-MN41</v>
          </cell>
          <cell r="F598" t="str">
            <v>Block &amp; Local Road</v>
          </cell>
        </row>
        <row r="599">
          <cell r="E599">
            <v>25.722918215491848</v>
          </cell>
        </row>
        <row r="600">
          <cell r="D600" t="str">
            <v>CB-02/20/4/3</v>
          </cell>
          <cell r="E600" t="str">
            <v>Road-MN41</v>
          </cell>
          <cell r="F600" t="str">
            <v>Block &amp; Local Road</v>
          </cell>
        </row>
        <row r="601">
          <cell r="E601">
            <v>40.723004881909084</v>
          </cell>
        </row>
        <row r="602">
          <cell r="D602" t="str">
            <v>CB-02/20/4/4</v>
          </cell>
          <cell r="E602" t="str">
            <v>Road-MN41</v>
          </cell>
          <cell r="F602" t="str">
            <v>Block &amp; Local Road</v>
          </cell>
        </row>
        <row r="603">
          <cell r="E603">
            <v>56.720207762436992</v>
          </cell>
        </row>
        <row r="604">
          <cell r="D604" t="str">
            <v>CB-02/20/4/5</v>
          </cell>
          <cell r="E604" t="str">
            <v>Road-MN41</v>
          </cell>
          <cell r="F604" t="str">
            <v>Block &amp; Local Road</v>
          </cell>
        </row>
        <row r="605">
          <cell r="E605">
            <v>89.724093897166298</v>
          </cell>
        </row>
        <row r="606">
          <cell r="D606" t="str">
            <v>CB-02/20/4/6</v>
          </cell>
          <cell r="E606" t="str">
            <v>Road-MN41</v>
          </cell>
          <cell r="F606" t="str">
            <v>Block &amp; Local Road</v>
          </cell>
        </row>
        <row r="607">
          <cell r="E607">
            <v>126.72052886058114</v>
          </cell>
        </row>
        <row r="608">
          <cell r="D608" t="str">
            <v>CB-02/20/4/6A</v>
          </cell>
          <cell r="E608" t="str">
            <v>Road-MN41</v>
          </cell>
          <cell r="F608" t="str">
            <v>Block &amp; Local Road</v>
          </cell>
        </row>
        <row r="609">
          <cell r="E609">
            <v>146.71822872830069</v>
          </cell>
        </row>
        <row r="610">
          <cell r="D610" t="str">
            <v>CB-02/20/4/7</v>
          </cell>
          <cell r="E610" t="str">
            <v>Road-MN41</v>
          </cell>
          <cell r="F610" t="str">
            <v>Block &amp; Local Road</v>
          </cell>
        </row>
        <row r="611">
          <cell r="E611">
            <v>191.72613247860684</v>
          </cell>
        </row>
        <row r="613">
          <cell r="D613" t="str">
            <v>CB-02/20/5</v>
          </cell>
          <cell r="E613" t="str">
            <v>Road-MJ04</v>
          </cell>
          <cell r="F613" t="str">
            <v>Major Collector Road</v>
          </cell>
        </row>
        <row r="614">
          <cell r="E614">
            <v>0</v>
          </cell>
        </row>
        <row r="615">
          <cell r="D615" t="str">
            <v>CB-02/20/5A</v>
          </cell>
          <cell r="E615" t="str">
            <v>Road-MJ04</v>
          </cell>
          <cell r="F615" t="str">
            <v>Major Collector Road</v>
          </cell>
        </row>
        <row r="616">
          <cell r="E616">
            <v>15.490932831811199</v>
          </cell>
        </row>
        <row r="618">
          <cell r="D618" t="str">
            <v>CB-02/20/6</v>
          </cell>
          <cell r="E618" t="str">
            <v>Road-MJ04</v>
          </cell>
          <cell r="F618" t="str">
            <v>Major Collector Road</v>
          </cell>
        </row>
        <row r="619">
          <cell r="E619">
            <v>0</v>
          </cell>
        </row>
        <row r="620">
          <cell r="D620" t="str">
            <v>CB-02/20/6A</v>
          </cell>
          <cell r="E620" t="str">
            <v>Road-MJ04</v>
          </cell>
          <cell r="F620" t="str">
            <v>Major Collector Road</v>
          </cell>
        </row>
        <row r="621">
          <cell r="E621">
            <v>15.636128037330778</v>
          </cell>
        </row>
        <row r="623">
          <cell r="D623" t="str">
            <v>MH-02/21</v>
          </cell>
          <cell r="E623" t="str">
            <v>Road-MJ02</v>
          </cell>
          <cell r="F623" t="str">
            <v>Major Collector Road</v>
          </cell>
        </row>
        <row r="624">
          <cell r="E624">
            <v>0</v>
          </cell>
        </row>
        <row r="625">
          <cell r="D625" t="str">
            <v>CB-02/21/1</v>
          </cell>
          <cell r="E625" t="str">
            <v>Road-MJ02</v>
          </cell>
          <cell r="F625" t="str">
            <v>Major Collector Road</v>
          </cell>
        </row>
        <row r="626">
          <cell r="E626">
            <v>5.8175080573978359</v>
          </cell>
        </row>
        <row r="628">
          <cell r="D628" t="str">
            <v>MH-02/21</v>
          </cell>
          <cell r="E628" t="str">
            <v>Road-MJ02</v>
          </cell>
          <cell r="F628" t="str">
            <v>Major Collector Road</v>
          </cell>
        </row>
        <row r="629">
          <cell r="E629">
            <v>0</v>
          </cell>
        </row>
        <row r="630">
          <cell r="D630" t="str">
            <v>CB-02/21/1/1</v>
          </cell>
          <cell r="E630" t="str">
            <v>Road-MJ02</v>
          </cell>
          <cell r="F630" t="str">
            <v>Major Collector Road</v>
          </cell>
        </row>
        <row r="631">
          <cell r="E631">
            <v>41.004996037094259</v>
          </cell>
        </row>
        <row r="633">
          <cell r="D633" t="str">
            <v>MH-02/21</v>
          </cell>
          <cell r="E633" t="str">
            <v>Road-MJ02</v>
          </cell>
          <cell r="F633" t="str">
            <v>Major Collector Road</v>
          </cell>
        </row>
        <row r="634">
          <cell r="E634">
            <v>0</v>
          </cell>
        </row>
        <row r="635">
          <cell r="D635" t="str">
            <v>CB-02/21/2</v>
          </cell>
          <cell r="E635" t="str">
            <v>Road-MJ02</v>
          </cell>
          <cell r="F635" t="str">
            <v>Major Collector Road</v>
          </cell>
        </row>
        <row r="636">
          <cell r="E636">
            <v>14.553418842297908</v>
          </cell>
        </row>
        <row r="637">
          <cell r="D637" t="str">
            <v>CB-02/21/3</v>
          </cell>
          <cell r="E637" t="str">
            <v>Road-MJ02</v>
          </cell>
          <cell r="F637" t="str">
            <v>Major Collector Road</v>
          </cell>
        </row>
        <row r="638">
          <cell r="E638">
            <v>54.548921902093404</v>
          </cell>
        </row>
        <row r="639">
          <cell r="D639" t="str">
            <v>CB-02/21/4</v>
          </cell>
          <cell r="E639" t="str">
            <v>Road-MJ02</v>
          </cell>
          <cell r="F639" t="str">
            <v>Major Collector Road</v>
          </cell>
        </row>
        <row r="640">
          <cell r="E640">
            <v>96.524398099425923</v>
          </cell>
        </row>
        <row r="642">
          <cell r="D642" t="str">
            <v>MH-02/22</v>
          </cell>
          <cell r="E642" t="str">
            <v>Road-MJ02</v>
          </cell>
          <cell r="F642" t="str">
            <v>Major Collector Road</v>
          </cell>
        </row>
        <row r="643">
          <cell r="E643">
            <v>0</v>
          </cell>
        </row>
        <row r="644">
          <cell r="D644" t="str">
            <v>CB-02/22/1</v>
          </cell>
          <cell r="E644" t="str">
            <v>Road-MJ02</v>
          </cell>
          <cell r="F644" t="str">
            <v>Major Collector Road</v>
          </cell>
        </row>
        <row r="645">
          <cell r="E645">
            <v>8.3731594992519689</v>
          </cell>
        </row>
        <row r="647">
          <cell r="D647" t="str">
            <v>MH-02/23</v>
          </cell>
          <cell r="E647" t="str">
            <v>Road-MJ02</v>
          </cell>
          <cell r="F647" t="str">
            <v>Major Collector Road</v>
          </cell>
        </row>
        <row r="648">
          <cell r="E648">
            <v>0</v>
          </cell>
        </row>
        <row r="649">
          <cell r="D649" t="str">
            <v>CB-02/23/1</v>
          </cell>
          <cell r="E649" t="str">
            <v>Road-MJ02</v>
          </cell>
          <cell r="F649" t="str">
            <v>Major Collector Road</v>
          </cell>
        </row>
        <row r="650">
          <cell r="E650">
            <v>15.614249901654718</v>
          </cell>
        </row>
        <row r="651">
          <cell r="D651" t="str">
            <v>CB-02/23/2</v>
          </cell>
          <cell r="E651" t="str">
            <v>Road-MJ02</v>
          </cell>
          <cell r="F651" t="str">
            <v>Major Collector Road</v>
          </cell>
        </row>
        <row r="652">
          <cell r="E652">
            <v>31.472134375901845</v>
          </cell>
        </row>
        <row r="653">
          <cell r="D653" t="str">
            <v>CB-02/23/3</v>
          </cell>
          <cell r="E653" t="str">
            <v>Road-MJ02</v>
          </cell>
          <cell r="F653" t="str">
            <v>Major Collector Road</v>
          </cell>
        </row>
        <row r="654">
          <cell r="E654">
            <v>50.558684614240406</v>
          </cell>
        </row>
        <row r="655">
          <cell r="D655" t="str">
            <v>CB-02/23/4</v>
          </cell>
          <cell r="E655" t="str">
            <v>Road-MJ02</v>
          </cell>
          <cell r="F655" t="str">
            <v>Major Collector Road</v>
          </cell>
        </row>
        <row r="656">
          <cell r="E656">
            <v>79.704065037231572</v>
          </cell>
        </row>
        <row r="658">
          <cell r="D658" t="str">
            <v>MH-02/23</v>
          </cell>
          <cell r="E658" t="str">
            <v>Road-MJ02</v>
          </cell>
          <cell r="F658" t="str">
            <v>Major Collector Road</v>
          </cell>
        </row>
        <row r="659">
          <cell r="E659">
            <v>0</v>
          </cell>
        </row>
        <row r="660">
          <cell r="D660" t="str">
            <v>CB-02/23/5</v>
          </cell>
          <cell r="E660" t="str">
            <v>Road-MJ02</v>
          </cell>
          <cell r="F660" t="str">
            <v>Major Collector Road</v>
          </cell>
        </row>
        <row r="661">
          <cell r="E661">
            <v>3.3094973938625976</v>
          </cell>
        </row>
        <row r="662">
          <cell r="D662" t="str">
            <v>CB-02/23/6</v>
          </cell>
          <cell r="E662" t="str">
            <v>Road-MJ02</v>
          </cell>
          <cell r="F662" t="str">
            <v>Major Collector Road</v>
          </cell>
        </row>
        <row r="663">
          <cell r="E663">
            <v>21.624714373179053</v>
          </cell>
        </row>
        <row r="665">
          <cell r="D665" t="str">
            <v>MH-02/24</v>
          </cell>
          <cell r="E665" t="str">
            <v>Road-MJ02</v>
          </cell>
          <cell r="F665" t="str">
            <v>Major Collector Road</v>
          </cell>
        </row>
        <row r="666">
          <cell r="E666">
            <v>0</v>
          </cell>
        </row>
        <row r="667">
          <cell r="D667" t="str">
            <v>CB-02/24/1</v>
          </cell>
          <cell r="E667" t="str">
            <v>Road-MJ02</v>
          </cell>
          <cell r="F667" t="str">
            <v>Major Collector Road</v>
          </cell>
        </row>
        <row r="668">
          <cell r="E668">
            <v>9.9974609276643012</v>
          </cell>
        </row>
        <row r="669">
          <cell r="D669" t="str">
            <v>CB-02/24/2</v>
          </cell>
          <cell r="E669" t="str">
            <v>Road-MJ02</v>
          </cell>
          <cell r="F669" t="str">
            <v>Major Collector Road</v>
          </cell>
        </row>
        <row r="670">
          <cell r="E670">
            <v>25.000074033383093</v>
          </cell>
        </row>
        <row r="672">
          <cell r="D672" t="str">
            <v>MH-02/25</v>
          </cell>
          <cell r="E672" t="str">
            <v>Road-MJ02</v>
          </cell>
          <cell r="F672" t="str">
            <v>Major Collector Road</v>
          </cell>
        </row>
        <row r="673">
          <cell r="E673">
            <v>0</v>
          </cell>
        </row>
        <row r="674">
          <cell r="D674" t="str">
            <v>CB-02/25/21</v>
          </cell>
          <cell r="E674" t="str">
            <v>Road-MJ01</v>
          </cell>
          <cell r="F674" t="str">
            <v>Major Collector Road</v>
          </cell>
        </row>
        <row r="675">
          <cell r="E675">
            <v>18.575954888248432</v>
          </cell>
        </row>
        <row r="676">
          <cell r="D676" t="str">
            <v>CB-02/25/22</v>
          </cell>
          <cell r="E676" t="str">
            <v>Road-MJ01</v>
          </cell>
          <cell r="F676" t="str">
            <v>Major Collector Road</v>
          </cell>
        </row>
        <row r="677">
          <cell r="E677">
            <v>59.337262521613034</v>
          </cell>
        </row>
        <row r="678">
          <cell r="D678" t="str">
            <v>CB-02/25/23</v>
          </cell>
          <cell r="E678" t="str">
            <v>Road-MJ01</v>
          </cell>
          <cell r="F678" t="str">
            <v>Major Collector Road</v>
          </cell>
        </row>
        <row r="679">
          <cell r="E679">
            <v>79.049953763647693</v>
          </cell>
        </row>
        <row r="681">
          <cell r="D681" t="str">
            <v>MH-02/25</v>
          </cell>
          <cell r="E681" t="str">
            <v>Road-MJ02</v>
          </cell>
          <cell r="F681" t="str">
            <v>Major Collector Road</v>
          </cell>
        </row>
        <row r="682">
          <cell r="E682">
            <v>0</v>
          </cell>
        </row>
        <row r="683">
          <cell r="D683" t="str">
            <v>CB-02/25/1</v>
          </cell>
          <cell r="E683" t="str">
            <v>Road-MN24</v>
          </cell>
          <cell r="F683" t="str">
            <v>Minor Collector Road</v>
          </cell>
        </row>
        <row r="684">
          <cell r="E684">
            <v>19.992088435133066</v>
          </cell>
        </row>
        <row r="685">
          <cell r="D685" t="str">
            <v>CB-02/25/1A</v>
          </cell>
          <cell r="E685" t="str">
            <v>Road-MN24</v>
          </cell>
          <cell r="F685" t="str">
            <v>Minor Collector Road</v>
          </cell>
        </row>
        <row r="686">
          <cell r="E686">
            <v>60.00233212337487</v>
          </cell>
        </row>
        <row r="687">
          <cell r="D687" t="str">
            <v>CB-02/25/1B</v>
          </cell>
          <cell r="E687" t="str">
            <v>Road-MN24</v>
          </cell>
          <cell r="F687" t="str">
            <v>Minor Collector Road</v>
          </cell>
        </row>
        <row r="688">
          <cell r="E688">
            <v>99.996112889831593</v>
          </cell>
        </row>
        <row r="690">
          <cell r="D690" t="str">
            <v>MH-02/26</v>
          </cell>
          <cell r="E690" t="str">
            <v>Road-MJ01</v>
          </cell>
          <cell r="F690" t="str">
            <v>Major Collector Road</v>
          </cell>
        </row>
        <row r="691">
          <cell r="E691">
            <v>0</v>
          </cell>
        </row>
        <row r="692">
          <cell r="D692" t="str">
            <v>CB-02/26/1</v>
          </cell>
          <cell r="E692" t="str">
            <v>Road-MJ01</v>
          </cell>
          <cell r="F692" t="str">
            <v>Major Collector Road</v>
          </cell>
        </row>
        <row r="693">
          <cell r="E693">
            <v>16.006111332773262</v>
          </cell>
        </row>
        <row r="694">
          <cell r="D694" t="str">
            <v>CB-02/26/2</v>
          </cell>
          <cell r="E694" t="str">
            <v>Road-MJ01</v>
          </cell>
          <cell r="F694" t="str">
            <v>Major Collector Road</v>
          </cell>
        </row>
        <row r="695">
          <cell r="E695">
            <v>40.024881076529446</v>
          </cell>
        </row>
        <row r="697">
          <cell r="D697" t="str">
            <v>MH-02/26</v>
          </cell>
          <cell r="E697" t="str">
            <v>Road-MJ01</v>
          </cell>
          <cell r="F697" t="str">
            <v>Major Collector Road</v>
          </cell>
        </row>
        <row r="698">
          <cell r="E698">
            <v>0</v>
          </cell>
        </row>
        <row r="699">
          <cell r="D699" t="str">
            <v>CB-02/25/2</v>
          </cell>
          <cell r="E699" t="str">
            <v>Road-MN10</v>
          </cell>
          <cell r="F699" t="str">
            <v>Minor Collector Road</v>
          </cell>
        </row>
        <row r="700">
          <cell r="E700">
            <v>25.797994108176656</v>
          </cell>
        </row>
        <row r="701">
          <cell r="D701" t="str">
            <v>CB-02/25/3</v>
          </cell>
          <cell r="E701" t="str">
            <v>Road-MN10</v>
          </cell>
          <cell r="F701" t="str">
            <v>Minor Collector Road</v>
          </cell>
        </row>
        <row r="702">
          <cell r="E702">
            <v>52.800818034549714</v>
          </cell>
        </row>
        <row r="703">
          <cell r="D703" t="str">
            <v>CB-02/25/4</v>
          </cell>
          <cell r="E703" t="str">
            <v>Road-MN10</v>
          </cell>
          <cell r="F703" t="str">
            <v>Minor Collector Road</v>
          </cell>
        </row>
        <row r="704">
          <cell r="E704">
            <v>87.802910829171083</v>
          </cell>
        </row>
        <row r="705">
          <cell r="D705" t="str">
            <v>CB-02/25/5</v>
          </cell>
          <cell r="E705" t="str">
            <v>Road-MN10</v>
          </cell>
          <cell r="F705" t="str">
            <v>Minor Collector Road</v>
          </cell>
        </row>
        <row r="706">
          <cell r="E706">
            <v>129.80300725763149</v>
          </cell>
        </row>
        <row r="707">
          <cell r="D707" t="str">
            <v>CB-02/25/6</v>
          </cell>
          <cell r="E707" t="str">
            <v>Road-MN10</v>
          </cell>
          <cell r="F707" t="str">
            <v>Minor Collector Road</v>
          </cell>
        </row>
        <row r="708">
          <cell r="E708">
            <v>173.8031447574175</v>
          </cell>
        </row>
        <row r="709">
          <cell r="D709" t="str">
            <v>CB-02/25/7</v>
          </cell>
          <cell r="E709" t="str">
            <v>Road-MN10</v>
          </cell>
          <cell r="F709" t="str">
            <v>Minor Collector Road</v>
          </cell>
        </row>
        <row r="710">
          <cell r="E710">
            <v>199.79721523511455</v>
          </cell>
        </row>
        <row r="711">
          <cell r="D711" t="str">
            <v>CB-02/25/8</v>
          </cell>
          <cell r="E711" t="str">
            <v>Road-MN10</v>
          </cell>
          <cell r="F711" t="str">
            <v>Minor Collector Road</v>
          </cell>
        </row>
        <row r="712">
          <cell r="E712">
            <v>234.79730237788189</v>
          </cell>
        </row>
        <row r="714">
          <cell r="D714" t="str">
            <v>CB-02/25/6</v>
          </cell>
          <cell r="E714" t="str">
            <v>Road-MN10</v>
          </cell>
          <cell r="F714" t="str">
            <v>Minor Collector Road</v>
          </cell>
        </row>
        <row r="715">
          <cell r="E715">
            <v>0</v>
          </cell>
        </row>
        <row r="716">
          <cell r="D716" t="str">
            <v>CB-02/25/9</v>
          </cell>
          <cell r="E716" t="str">
            <v>Road-MN13</v>
          </cell>
          <cell r="F716" t="str">
            <v>Minor Collector Road</v>
          </cell>
        </row>
        <row r="717">
          <cell r="E717">
            <v>22.000204544728362</v>
          </cell>
        </row>
        <row r="718">
          <cell r="D718" t="str">
            <v>CB-02/25/10</v>
          </cell>
          <cell r="E718" t="str">
            <v>Road-MN13</v>
          </cell>
          <cell r="F718" t="str">
            <v>Minor Collector Road</v>
          </cell>
        </row>
        <row r="719">
          <cell r="E719">
            <v>38.994453571730865</v>
          </cell>
        </row>
        <row r="720">
          <cell r="D720" t="str">
            <v>CB-02/25/11</v>
          </cell>
          <cell r="E720" t="str">
            <v>Road-MN13</v>
          </cell>
          <cell r="F720" t="str">
            <v>Minor Collector Road</v>
          </cell>
        </row>
        <row r="721">
          <cell r="E721">
            <v>64.000502839857717</v>
          </cell>
        </row>
        <row r="722">
          <cell r="D722" t="str">
            <v>CB-02/25/12</v>
          </cell>
          <cell r="E722" t="str">
            <v>Road-MN13</v>
          </cell>
          <cell r="F722" t="str">
            <v>Minor Collector Road</v>
          </cell>
        </row>
        <row r="723">
          <cell r="E723">
            <v>79.99455485950358</v>
          </cell>
        </row>
        <row r="724">
          <cell r="D724" t="str">
            <v>CB-02/25/13</v>
          </cell>
          <cell r="E724" t="str">
            <v>Road-MN13</v>
          </cell>
          <cell r="F724" t="str">
            <v>Minor Collector Road</v>
          </cell>
        </row>
        <row r="725">
          <cell r="E725">
            <v>101.99118414649499</v>
          </cell>
        </row>
        <row r="726">
          <cell r="D726" t="str">
            <v>CB-02/25/14</v>
          </cell>
          <cell r="E726" t="str">
            <v>Road-MN13</v>
          </cell>
          <cell r="F726" t="str">
            <v>Minor Collector Road</v>
          </cell>
        </row>
        <row r="727">
          <cell r="E727">
            <v>126.99887096475138</v>
          </cell>
        </row>
        <row r="728">
          <cell r="D728" t="str">
            <v>CB-02/25/15</v>
          </cell>
          <cell r="E728" t="str">
            <v>Road-MN13</v>
          </cell>
          <cell r="F728" t="str">
            <v>Minor Collector Road</v>
          </cell>
        </row>
        <row r="729">
          <cell r="E729">
            <v>141.99216279835179</v>
          </cell>
        </row>
        <row r="731">
          <cell r="D731" t="str">
            <v>MH-02/27</v>
          </cell>
          <cell r="E731" t="str">
            <v>Road-MJ01</v>
          </cell>
          <cell r="F731" t="str">
            <v>Major Collector Road</v>
          </cell>
        </row>
        <row r="732">
          <cell r="E732">
            <v>0</v>
          </cell>
        </row>
        <row r="733">
          <cell r="D733" t="str">
            <v>CB-02/27/1</v>
          </cell>
          <cell r="E733" t="str">
            <v>Road-MJ01</v>
          </cell>
          <cell r="F733" t="str">
            <v>Major Collector Road</v>
          </cell>
        </row>
        <row r="734">
          <cell r="E734">
            <v>2.995363083316779</v>
          </cell>
        </row>
        <row r="736">
          <cell r="D736" t="str">
            <v>MH-02/28</v>
          </cell>
          <cell r="E736" t="str">
            <v>Road-MJ01</v>
          </cell>
          <cell r="F736" t="str">
            <v>Major Collector Road</v>
          </cell>
        </row>
        <row r="737">
          <cell r="E737">
            <v>0</v>
          </cell>
        </row>
        <row r="738">
          <cell r="D738" t="str">
            <v>CB-02/28/1</v>
          </cell>
          <cell r="E738" t="str">
            <v>Road-MJ01</v>
          </cell>
          <cell r="F738" t="str">
            <v>Major Collector Road</v>
          </cell>
        </row>
        <row r="739">
          <cell r="E739">
            <v>3.0571228302382085</v>
          </cell>
        </row>
        <row r="741">
          <cell r="D741" t="str">
            <v>MH-02/28</v>
          </cell>
          <cell r="E741" t="str">
            <v>Road-MJ01</v>
          </cell>
          <cell r="F741" t="str">
            <v>Major Collector Road</v>
          </cell>
        </row>
        <row r="742">
          <cell r="E742">
            <v>0</v>
          </cell>
        </row>
        <row r="743">
          <cell r="D743" t="str">
            <v>CB-02/28/2</v>
          </cell>
          <cell r="E743" t="str">
            <v>Road-MJ01</v>
          </cell>
          <cell r="F743" t="str">
            <v>Major Collector Road</v>
          </cell>
        </row>
        <row r="744">
          <cell r="E744">
            <v>15.501232209114788</v>
          </cell>
        </row>
        <row r="745">
          <cell r="D745" t="str">
            <v>CB-02/28/3</v>
          </cell>
          <cell r="E745" t="str">
            <v>Road-MJ01</v>
          </cell>
          <cell r="F745" t="str">
            <v>Major Collector Road</v>
          </cell>
        </row>
        <row r="746">
          <cell r="E746">
            <v>26.903973107595142</v>
          </cell>
        </row>
        <row r="747">
          <cell r="D747" t="str">
            <v>CB-02/28/4</v>
          </cell>
          <cell r="E747" t="str">
            <v>Road-MJ01</v>
          </cell>
          <cell r="F747" t="str">
            <v>Major Collector Road</v>
          </cell>
        </row>
        <row r="748">
          <cell r="E748">
            <v>40.696815454298395</v>
          </cell>
        </row>
        <row r="750">
          <cell r="D750" t="str">
            <v>MH-02/29</v>
          </cell>
          <cell r="E750" t="str">
            <v>Road-MJ01</v>
          </cell>
          <cell r="F750" t="str">
            <v>Major Collector Road</v>
          </cell>
        </row>
        <row r="751">
          <cell r="E751">
            <v>0</v>
          </cell>
        </row>
        <row r="752">
          <cell r="D752" t="str">
            <v>CB-02/29/1</v>
          </cell>
          <cell r="E752" t="str">
            <v>Road-MJ01</v>
          </cell>
          <cell r="F752" t="str">
            <v>Major Collector Road</v>
          </cell>
        </row>
        <row r="753">
          <cell r="E753">
            <v>3.5558402665941689</v>
          </cell>
        </row>
        <row r="755">
          <cell r="D755" t="str">
            <v>MH-02/30</v>
          </cell>
          <cell r="E755" t="str">
            <v>Road-MJ01</v>
          </cell>
          <cell r="F755" t="str">
            <v>Major Collector Road</v>
          </cell>
        </row>
        <row r="756">
          <cell r="E756">
            <v>0</v>
          </cell>
        </row>
        <row r="757">
          <cell r="D757" t="str">
            <v>CB-02/30/1</v>
          </cell>
          <cell r="E757" t="str">
            <v>Road-MJ01</v>
          </cell>
          <cell r="F757" t="str">
            <v>Major Collector Road</v>
          </cell>
        </row>
        <row r="758">
          <cell r="E758">
            <v>18.809787691248157</v>
          </cell>
        </row>
        <row r="759">
          <cell r="D759" t="str">
            <v>CB-02/30/2</v>
          </cell>
          <cell r="E759" t="str">
            <v>Road-MJ01</v>
          </cell>
          <cell r="F759" t="str">
            <v>Major Collector Road</v>
          </cell>
        </row>
        <row r="760">
          <cell r="E760">
            <v>53.79331400039662</v>
          </cell>
        </row>
        <row r="762">
          <cell r="D762" t="str">
            <v>MH-02/30</v>
          </cell>
          <cell r="E762" t="str">
            <v>Road-MJ01</v>
          </cell>
          <cell r="F762" t="str">
            <v>Major Collector Road</v>
          </cell>
        </row>
        <row r="763">
          <cell r="E763">
            <v>0</v>
          </cell>
        </row>
        <row r="764">
          <cell r="D764" t="str">
            <v>CB-02/30/3</v>
          </cell>
          <cell r="E764" t="str">
            <v>Road-MJ01</v>
          </cell>
          <cell r="F764" t="str">
            <v>Major Collector Road</v>
          </cell>
        </row>
        <row r="765">
          <cell r="E765">
            <v>10.164905311885656</v>
          </cell>
        </row>
        <row r="766">
          <cell r="D766" t="str">
            <v>CB-02/30/4</v>
          </cell>
          <cell r="E766" t="str">
            <v>Road-MJ01</v>
          </cell>
          <cell r="F766" t="str">
            <v>Major Collector Road</v>
          </cell>
        </row>
        <row r="767">
          <cell r="E767">
            <v>40.529004178376447</v>
          </cell>
        </row>
        <row r="769">
          <cell r="D769" t="str">
            <v>CB-02/31/1/3</v>
          </cell>
          <cell r="E769" t="str">
            <v>Road-MJ01</v>
          </cell>
          <cell r="F769" t="str">
            <v>Major Collector Road</v>
          </cell>
        </row>
        <row r="770">
          <cell r="E770">
            <v>0</v>
          </cell>
        </row>
        <row r="771">
          <cell r="D771" t="str">
            <v>CB-02/31/1/1</v>
          </cell>
          <cell r="E771" t="str">
            <v>Road-MJ01</v>
          </cell>
          <cell r="F771" t="str">
            <v>Major Collector Road</v>
          </cell>
        </row>
        <row r="772">
          <cell r="E772">
            <v>15.251613029502678</v>
          </cell>
        </row>
        <row r="773">
          <cell r="D773" t="str">
            <v>CB-02/31/1/2</v>
          </cell>
          <cell r="E773" t="str">
            <v>Road-MJ01</v>
          </cell>
          <cell r="F773" t="str">
            <v>Major Collector Road</v>
          </cell>
        </row>
        <row r="774">
          <cell r="E774">
            <v>39.426453256465336</v>
          </cell>
        </row>
        <row r="776">
          <cell r="D776" t="str">
            <v>MH-02/31</v>
          </cell>
          <cell r="E776" t="str">
            <v>Road-MJ01</v>
          </cell>
          <cell r="F776" t="str">
            <v>Major Collector Road</v>
          </cell>
        </row>
        <row r="777">
          <cell r="E777">
            <v>0</v>
          </cell>
        </row>
        <row r="778">
          <cell r="D778" t="str">
            <v>CB-02/31/1/3</v>
          </cell>
          <cell r="E778" t="str">
            <v>Road-MJ01</v>
          </cell>
          <cell r="F778" t="str">
            <v>Major Collector Road</v>
          </cell>
        </row>
        <row r="779">
          <cell r="E779">
            <v>16.377658562744262</v>
          </cell>
        </row>
        <row r="780">
          <cell r="D780" t="str">
            <v>CB-02/31/1/4</v>
          </cell>
          <cell r="E780" t="str">
            <v>Road-MJ01</v>
          </cell>
          <cell r="F780" t="str">
            <v>Major Collector Road</v>
          </cell>
        </row>
        <row r="781">
          <cell r="E781">
            <v>50.707297360857041</v>
          </cell>
        </row>
        <row r="782">
          <cell r="D782" t="str">
            <v>Deleted</v>
          </cell>
          <cell r="E782">
            <v>0</v>
          </cell>
          <cell r="F782" t="e">
            <v>#N/A</v>
          </cell>
        </row>
        <row r="783">
          <cell r="E783">
            <v>50.707297360857041</v>
          </cell>
        </row>
        <row r="784">
          <cell r="D784" t="str">
            <v>Deleted</v>
          </cell>
          <cell r="E784">
            <v>0</v>
          </cell>
          <cell r="F784" t="e">
            <v>#N/A</v>
          </cell>
        </row>
        <row r="785">
          <cell r="E785">
            <v>50.707297360857041</v>
          </cell>
        </row>
        <row r="787">
          <cell r="D787" t="str">
            <v>MH-02/31</v>
          </cell>
          <cell r="E787" t="str">
            <v>Road-MJ01</v>
          </cell>
          <cell r="F787" t="str">
            <v>Major Collector Road</v>
          </cell>
        </row>
        <row r="788">
          <cell r="E788">
            <v>0</v>
          </cell>
        </row>
        <row r="789">
          <cell r="D789" t="str">
            <v>CB-02/31/1</v>
          </cell>
          <cell r="E789" t="str">
            <v>Road-MN11</v>
          </cell>
          <cell r="F789" t="str">
            <v>Minor Collector Road</v>
          </cell>
        </row>
        <row r="790">
          <cell r="E790">
            <v>31.997203002742673</v>
          </cell>
        </row>
        <row r="791">
          <cell r="D791" t="str">
            <v>CB-02/31/2</v>
          </cell>
          <cell r="E791" t="str">
            <v>Road-MN11</v>
          </cell>
          <cell r="F791" t="str">
            <v>Minor Collector Road</v>
          </cell>
        </row>
        <row r="792">
          <cell r="E792">
            <v>82.000959861572767</v>
          </cell>
        </row>
        <row r="793">
          <cell r="D793" t="str">
            <v>CB-02/31/3</v>
          </cell>
          <cell r="E793" t="str">
            <v>Road-MN11</v>
          </cell>
          <cell r="F793" t="str">
            <v>Minor Collector Road</v>
          </cell>
        </row>
        <row r="794">
          <cell r="E794">
            <v>116.99580090997488</v>
          </cell>
        </row>
        <row r="795">
          <cell r="D795" t="str">
            <v>CB-02/31/4</v>
          </cell>
          <cell r="E795" t="str">
            <v>Road-MN11</v>
          </cell>
          <cell r="F795" t="str">
            <v>Minor Collector Road</v>
          </cell>
        </row>
        <row r="796">
          <cell r="E796">
            <v>130.00141508234773</v>
          </cell>
        </row>
        <row r="797">
          <cell r="D797" t="str">
            <v>CB-02/31/5</v>
          </cell>
          <cell r="E797" t="str">
            <v>Road-MN11</v>
          </cell>
          <cell r="F797" t="str">
            <v>Minor Collector Road</v>
          </cell>
        </row>
        <row r="798">
          <cell r="E798">
            <v>180.8143661872719</v>
          </cell>
        </row>
        <row r="799">
          <cell r="D799" t="str">
            <v>CB-02/31/6</v>
          </cell>
          <cell r="E799" t="str">
            <v>Road-MN11</v>
          </cell>
          <cell r="F799" t="str">
            <v>Minor Collector Road</v>
          </cell>
        </row>
        <row r="800">
          <cell r="E800">
            <v>240.88507785270804</v>
          </cell>
        </row>
        <row r="801">
          <cell r="D801" t="str">
            <v>CB-02/31/7</v>
          </cell>
          <cell r="E801" t="str">
            <v>Road-MN11</v>
          </cell>
          <cell r="F801" t="str">
            <v>Minor Collector Road</v>
          </cell>
        </row>
        <row r="802">
          <cell r="E802">
            <v>255.89069013606621</v>
          </cell>
        </row>
        <row r="803">
          <cell r="D803" t="str">
            <v>CB-02/31/8</v>
          </cell>
          <cell r="E803" t="str">
            <v>Road-MN11</v>
          </cell>
          <cell r="F803" t="str">
            <v>Minor Collector Road</v>
          </cell>
        </row>
        <row r="804">
          <cell r="E804">
            <v>280.8838431985123</v>
          </cell>
        </row>
        <row r="805">
          <cell r="D805" t="str">
            <v>CB-02/31/9</v>
          </cell>
          <cell r="E805" t="str">
            <v>Road-MN11</v>
          </cell>
          <cell r="F805" t="str">
            <v>Minor Collector Road</v>
          </cell>
        </row>
        <row r="806">
          <cell r="E806">
            <v>300.88766783281841</v>
          </cell>
        </row>
        <row r="807">
          <cell r="D807" t="str">
            <v>CB-02/31/10</v>
          </cell>
          <cell r="E807" t="str">
            <v>Road-MN11</v>
          </cell>
          <cell r="F807" t="str">
            <v>Minor Collector Road</v>
          </cell>
        </row>
        <row r="808">
          <cell r="E808">
            <v>336.88186875464908</v>
          </cell>
        </row>
        <row r="810">
          <cell r="D810" t="str">
            <v>CB-02/31/3</v>
          </cell>
          <cell r="E810" t="str">
            <v>Road-MN11</v>
          </cell>
          <cell r="F810" t="str">
            <v>Minor Collector Road</v>
          </cell>
        </row>
        <row r="811">
          <cell r="E811">
            <v>0</v>
          </cell>
        </row>
        <row r="812">
          <cell r="D812" t="str">
            <v>CB-02/31/3/1</v>
          </cell>
          <cell r="E812" t="str">
            <v>Road-MN12</v>
          </cell>
          <cell r="F812" t="str">
            <v>Minor Collector Road</v>
          </cell>
        </row>
        <row r="813">
          <cell r="E813">
            <v>12.007530970092633</v>
          </cell>
        </row>
        <row r="814">
          <cell r="D814" t="str">
            <v>CB-02/31/3/2</v>
          </cell>
          <cell r="E814" t="str">
            <v>Road-MN12</v>
          </cell>
          <cell r="F814" t="str">
            <v>Minor Collector Road</v>
          </cell>
        </row>
        <row r="815">
          <cell r="E815">
            <v>47.003587891015925</v>
          </cell>
        </row>
        <row r="817">
          <cell r="D817" t="str">
            <v>MH-02/32</v>
          </cell>
          <cell r="E817" t="str">
            <v>Road-MJ01</v>
          </cell>
          <cell r="F817" t="str">
            <v>Major Collector Road</v>
          </cell>
        </row>
        <row r="818">
          <cell r="E818">
            <v>0</v>
          </cell>
        </row>
        <row r="819">
          <cell r="D819" t="str">
            <v>CB-02/32/1</v>
          </cell>
          <cell r="E819" t="str">
            <v>Road-MN06</v>
          </cell>
          <cell r="F819" t="str">
            <v>Minor Collector Road</v>
          </cell>
        </row>
        <row r="820">
          <cell r="E820">
            <v>25.994560969593937</v>
          </cell>
        </row>
        <row r="821">
          <cell r="D821" t="str">
            <v>CB-02/32/2</v>
          </cell>
          <cell r="E821" t="str">
            <v>Road-MN06</v>
          </cell>
          <cell r="F821" t="str">
            <v>Minor Collector Road</v>
          </cell>
        </row>
        <row r="822">
          <cell r="E822">
            <v>70.998659671807005</v>
          </cell>
        </row>
        <row r="823">
          <cell r="D823" t="str">
            <v>CB-02/32/3</v>
          </cell>
          <cell r="E823" t="str">
            <v>Road-MN06</v>
          </cell>
          <cell r="F823" t="str">
            <v>Minor Collector Road</v>
          </cell>
        </row>
        <row r="824">
          <cell r="E824">
            <v>116.00275837402008</v>
          </cell>
        </row>
        <row r="825">
          <cell r="D825" t="str">
            <v>CB-02/32/4</v>
          </cell>
          <cell r="E825" t="str">
            <v>Road-MN06</v>
          </cell>
          <cell r="F825" t="str">
            <v>Minor Collector Road</v>
          </cell>
        </row>
        <row r="826">
          <cell r="E826">
            <v>146.00129167152167</v>
          </cell>
        </row>
        <row r="827">
          <cell r="D827" t="str">
            <v>CB-02/32/5</v>
          </cell>
          <cell r="E827" t="str">
            <v>Road-MN06</v>
          </cell>
          <cell r="F827" t="str">
            <v>Minor Collector Road</v>
          </cell>
        </row>
        <row r="828">
          <cell r="E828">
            <v>179.99377319317529</v>
          </cell>
        </row>
        <row r="830">
          <cell r="D830" t="str">
            <v>MH-02/32</v>
          </cell>
          <cell r="E830" t="str">
            <v>Road-MJ01</v>
          </cell>
          <cell r="F830" t="str">
            <v>Major Collector Road</v>
          </cell>
        </row>
        <row r="831">
          <cell r="E831">
            <v>0</v>
          </cell>
        </row>
        <row r="832">
          <cell r="D832" t="str">
            <v>CB-02/32/6</v>
          </cell>
          <cell r="E832" t="str">
            <v>Road-MJ01</v>
          </cell>
          <cell r="F832" t="str">
            <v>Major Collector Road</v>
          </cell>
        </row>
        <row r="833">
          <cell r="E833">
            <v>17.081170920061691</v>
          </cell>
        </row>
        <row r="834">
          <cell r="D834" t="str">
            <v>CB-02/32/7</v>
          </cell>
          <cell r="E834" t="str">
            <v>Road-MJ01</v>
          </cell>
          <cell r="F834" t="str">
            <v>Major Collector Road</v>
          </cell>
        </row>
        <row r="835">
          <cell r="E835">
            <v>37.073351891711695</v>
          </cell>
        </row>
        <row r="836">
          <cell r="D836" t="str">
            <v>CB-02/32/8</v>
          </cell>
          <cell r="E836" t="str">
            <v>Road-MJ01</v>
          </cell>
          <cell r="F836" t="str">
            <v>Major Collector Road</v>
          </cell>
        </row>
        <row r="837">
          <cell r="E837">
            <v>62.072961888721451</v>
          </cell>
        </row>
        <row r="838">
          <cell r="D838" t="str">
            <v>CB-02/32/9</v>
          </cell>
          <cell r="E838" t="str">
            <v>Road-MJ01</v>
          </cell>
          <cell r="F838" t="str">
            <v>Major Collector Road</v>
          </cell>
        </row>
        <row r="839">
          <cell r="E839">
            <v>87.076905577519412</v>
          </cell>
        </row>
        <row r="841">
          <cell r="D841" t="str">
            <v>MH-02/32</v>
          </cell>
          <cell r="E841" t="str">
            <v>Road-MJ01</v>
          </cell>
          <cell r="F841" t="str">
            <v>Major Collector Road</v>
          </cell>
        </row>
        <row r="842">
          <cell r="E842">
            <v>0</v>
          </cell>
        </row>
        <row r="843">
          <cell r="D843" t="str">
            <v>CB-02/32/10</v>
          </cell>
          <cell r="E843" t="str">
            <v>Road-MJ01</v>
          </cell>
          <cell r="F843" t="str">
            <v>Major Collector Road</v>
          </cell>
        </row>
        <row r="844">
          <cell r="E844">
            <v>13.665321072352128</v>
          </cell>
        </row>
        <row r="845">
          <cell r="D845" t="str">
            <v>CB-02/32/11</v>
          </cell>
          <cell r="E845" t="str">
            <v>Road-MJ01</v>
          </cell>
          <cell r="F845" t="str">
            <v>Major Collector Road</v>
          </cell>
        </row>
        <row r="846">
          <cell r="E846">
            <v>33.340241656474717</v>
          </cell>
        </row>
        <row r="847">
          <cell r="D847" t="str">
            <v>CB-02/32/12</v>
          </cell>
          <cell r="E847" t="str">
            <v>Road-MJ01</v>
          </cell>
          <cell r="F847" t="str">
            <v>Major Collector Road</v>
          </cell>
        </row>
        <row r="848">
          <cell r="E848">
            <v>77.668284699236636</v>
          </cell>
        </row>
        <row r="850">
          <cell r="D850" t="str">
            <v>MH-02/33</v>
          </cell>
          <cell r="E850" t="str">
            <v>Road-MJ01</v>
          </cell>
          <cell r="F850" t="str">
            <v>Major Collector Road</v>
          </cell>
        </row>
        <row r="851">
          <cell r="E851">
            <v>0</v>
          </cell>
        </row>
        <row r="852">
          <cell r="D852" t="str">
            <v>MH-02/33/1A</v>
          </cell>
          <cell r="E852" t="str">
            <v>30 Road</v>
          </cell>
          <cell r="F852" t="str">
            <v>Existing Boundary Road</v>
          </cell>
        </row>
        <row r="853">
          <cell r="E853">
            <v>69.992703191148408</v>
          </cell>
        </row>
        <row r="854">
          <cell r="D854" t="str">
            <v>MH-02/33/1</v>
          </cell>
          <cell r="E854" t="str">
            <v>30 Road</v>
          </cell>
          <cell r="F854" t="str">
            <v>Existing Boundary Road</v>
          </cell>
        </row>
        <row r="855">
          <cell r="E855">
            <v>135.1270942606678</v>
          </cell>
        </row>
        <row r="857">
          <cell r="D857" t="str">
            <v>MH-02/33/1</v>
          </cell>
          <cell r="E857" t="str">
            <v>30 Road</v>
          </cell>
          <cell r="F857" t="str">
            <v>Existing Boundary Road</v>
          </cell>
        </row>
        <row r="858">
          <cell r="E858">
            <v>0</v>
          </cell>
        </row>
        <row r="859">
          <cell r="D859" t="str">
            <v>CB-02/33/1/1</v>
          </cell>
          <cell r="E859" t="str">
            <v>Road-MN19</v>
          </cell>
          <cell r="F859" t="str">
            <v>Minor Collector Road</v>
          </cell>
        </row>
        <row r="860">
          <cell r="E860">
            <v>24.734148459068013</v>
          </cell>
        </row>
        <row r="861">
          <cell r="D861" t="str">
            <v>CB-02/33/1/2</v>
          </cell>
          <cell r="E861" t="str">
            <v>Road-MN19</v>
          </cell>
          <cell r="F861" t="str">
            <v>Minor Collector Road</v>
          </cell>
        </row>
        <row r="862">
          <cell r="E862">
            <v>49.734374458152629</v>
          </cell>
        </row>
        <row r="863">
          <cell r="D863" t="str">
            <v>CB-02/33/1/3</v>
          </cell>
          <cell r="E863" t="str">
            <v>Road-MN19</v>
          </cell>
          <cell r="F863" t="str">
            <v>Minor Collector Road</v>
          </cell>
        </row>
        <row r="864">
          <cell r="E864">
            <v>64.729800427447287</v>
          </cell>
        </row>
        <row r="865">
          <cell r="D865" t="str">
            <v>CB-02/33/1/4</v>
          </cell>
          <cell r="E865" t="str">
            <v>Road-MN19</v>
          </cell>
          <cell r="F865" t="str">
            <v>Minor Collector Road</v>
          </cell>
        </row>
        <row r="866">
          <cell r="E866">
            <v>89.732410291270611</v>
          </cell>
        </row>
        <row r="867">
          <cell r="D867" t="str">
            <v>CB-02/33/1/5</v>
          </cell>
          <cell r="E867" t="str">
            <v>Road-MN19</v>
          </cell>
          <cell r="F867" t="str">
            <v>Minor Collector Road</v>
          </cell>
        </row>
        <row r="868">
          <cell r="E868">
            <v>124.73598153741335</v>
          </cell>
        </row>
        <row r="869">
          <cell r="D869" t="str">
            <v>CB-02/33/1/6</v>
          </cell>
          <cell r="E869" t="str">
            <v>Road-MN19</v>
          </cell>
          <cell r="F869" t="str">
            <v>Minor Collector Road</v>
          </cell>
        </row>
        <row r="870">
          <cell r="E870">
            <v>141.73687563145376</v>
          </cell>
        </row>
        <row r="871">
          <cell r="D871" t="str">
            <v>CB-02/33/1/7</v>
          </cell>
          <cell r="E871" t="str">
            <v>Road-MN19</v>
          </cell>
          <cell r="F871" t="str">
            <v>Minor Collector Road</v>
          </cell>
        </row>
        <row r="872">
          <cell r="E872">
            <v>174.72916715545404</v>
          </cell>
        </row>
        <row r="873">
          <cell r="D873" t="str">
            <v>CB-02/33/1/8</v>
          </cell>
          <cell r="E873" t="str">
            <v>Road-MN19</v>
          </cell>
          <cell r="F873" t="str">
            <v>Minor Collector Road</v>
          </cell>
        </row>
        <row r="874">
          <cell r="E874">
            <v>204.73507657361708</v>
          </cell>
        </row>
        <row r="876">
          <cell r="D876" t="str">
            <v>CB-02/33/1/6</v>
          </cell>
          <cell r="E876" t="str">
            <v>Road-MN19</v>
          </cell>
          <cell r="F876" t="str">
            <v>Minor Collector Road</v>
          </cell>
        </row>
        <row r="877">
          <cell r="E877">
            <v>0</v>
          </cell>
        </row>
        <row r="878">
          <cell r="D878" t="str">
            <v>CB-02/33/1/10</v>
          </cell>
          <cell r="E878" t="str">
            <v>Road-MN20</v>
          </cell>
          <cell r="F878" t="str">
            <v>Minor Collector Road</v>
          </cell>
        </row>
        <row r="879">
          <cell r="E879">
            <v>29.996008067700256</v>
          </cell>
        </row>
        <row r="880">
          <cell r="D880" t="str">
            <v>CB-02/33/1/11</v>
          </cell>
          <cell r="E880" t="str">
            <v>Road-MN20</v>
          </cell>
          <cell r="F880" t="str">
            <v>Minor Collector Road</v>
          </cell>
        </row>
        <row r="881">
          <cell r="E881">
            <v>59.993241273385308</v>
          </cell>
        </row>
        <row r="882">
          <cell r="D882" t="str">
            <v>CB-02/33/1/12</v>
          </cell>
          <cell r="E882" t="str">
            <v>Road-MN20</v>
          </cell>
          <cell r="F882" t="str">
            <v>Minor Collector Road</v>
          </cell>
        </row>
        <row r="883">
          <cell r="E883">
            <v>94.992242687747193</v>
          </cell>
        </row>
        <row r="884">
          <cell r="D884" t="str">
            <v>CB-02/33/1/13</v>
          </cell>
          <cell r="E884" t="str">
            <v>Road-MN20</v>
          </cell>
          <cell r="F884" t="str">
            <v>Minor Collector Road</v>
          </cell>
        </row>
        <row r="885">
          <cell r="E885">
            <v>114.9955149201015</v>
          </cell>
        </row>
        <row r="886">
          <cell r="D886" t="str">
            <v>CB-02/33/1/14</v>
          </cell>
          <cell r="E886" t="str">
            <v>Road-MN20</v>
          </cell>
          <cell r="F886" t="str">
            <v>Minor Collector Road</v>
          </cell>
        </row>
        <row r="887">
          <cell r="E887">
            <v>160.99132451183115</v>
          </cell>
        </row>
        <row r="888">
          <cell r="D888" t="str">
            <v>CB-02/33/1/15</v>
          </cell>
          <cell r="E888" t="str">
            <v>Road-MN20</v>
          </cell>
          <cell r="F888" t="str">
            <v>Minor Collector Road</v>
          </cell>
        </row>
        <row r="889">
          <cell r="E889">
            <v>180.99170950815326</v>
          </cell>
        </row>
        <row r="891">
          <cell r="D891" t="str">
            <v>CB-02/33/1/12</v>
          </cell>
          <cell r="E891" t="str">
            <v>Road-MN20</v>
          </cell>
          <cell r="F891" t="str">
            <v>Minor Collector Road</v>
          </cell>
        </row>
        <row r="892">
          <cell r="E892">
            <v>0</v>
          </cell>
        </row>
        <row r="893">
          <cell r="D893" t="str">
            <v>CB-02/33/1/16</v>
          </cell>
          <cell r="E893" t="str">
            <v>Road-MN31</v>
          </cell>
          <cell r="F893" t="str">
            <v>Block &amp; Local Road</v>
          </cell>
        </row>
        <row r="894">
          <cell r="E894">
            <v>11.002840542216308</v>
          </cell>
        </row>
        <row r="895">
          <cell r="D895" t="str">
            <v>CB-02/33/1/17</v>
          </cell>
          <cell r="E895" t="str">
            <v>Road-MN31</v>
          </cell>
          <cell r="F895" t="str">
            <v>Block &amp; Local Road</v>
          </cell>
        </row>
        <row r="896">
          <cell r="E896">
            <v>40.995002851826108</v>
          </cell>
        </row>
        <row r="897">
          <cell r="D897" t="str">
            <v>CB-02/33/1/18</v>
          </cell>
          <cell r="E897" t="str">
            <v>Road-MN31</v>
          </cell>
          <cell r="F897" t="str">
            <v>Block &amp; Local Road</v>
          </cell>
        </row>
        <row r="898">
          <cell r="E898">
            <v>54.001589644533063</v>
          </cell>
        </row>
        <row r="899">
          <cell r="D899" t="str">
            <v>CB-02/33/1/19</v>
          </cell>
          <cell r="E899" t="str">
            <v>Road-MN31</v>
          </cell>
          <cell r="F899" t="str">
            <v>Block &amp; Local Road</v>
          </cell>
        </row>
        <row r="900">
          <cell r="E900">
            <v>68.998982751559865</v>
          </cell>
        </row>
        <row r="901">
          <cell r="D901" t="str">
            <v>CB-02/33/1/20</v>
          </cell>
          <cell r="E901" t="str">
            <v>Road-MN31</v>
          </cell>
          <cell r="F901" t="str">
            <v>Block &amp; Local Road</v>
          </cell>
        </row>
        <row r="902">
          <cell r="E902">
            <v>87.009116010145021</v>
          </cell>
        </row>
        <row r="903">
          <cell r="D903" t="str">
            <v>CB-02/33/1/21</v>
          </cell>
          <cell r="E903" t="str">
            <v>Road-MN31</v>
          </cell>
          <cell r="F903" t="str">
            <v>Block &amp; Local Road</v>
          </cell>
        </row>
        <row r="904">
          <cell r="E904">
            <v>100.95738113542522</v>
          </cell>
        </row>
        <row r="906">
          <cell r="D906" t="str">
            <v>MH-02/34</v>
          </cell>
          <cell r="E906" t="str">
            <v>Road-MJ01</v>
          </cell>
          <cell r="F906" t="str">
            <v>Major Collector Road</v>
          </cell>
        </row>
        <row r="907">
          <cell r="E907">
            <v>0</v>
          </cell>
        </row>
        <row r="908">
          <cell r="D908" t="str">
            <v>CB-02/34/1</v>
          </cell>
          <cell r="E908" t="str">
            <v>Road-MJ01</v>
          </cell>
          <cell r="F908" t="str">
            <v>Major Collector Road</v>
          </cell>
        </row>
        <row r="909">
          <cell r="E909">
            <v>3.832401336053723</v>
          </cell>
        </row>
        <row r="911">
          <cell r="D911" t="str">
            <v>MH-02/36</v>
          </cell>
          <cell r="E911" t="str">
            <v>Road-MJ01</v>
          </cell>
          <cell r="F911" t="str">
            <v>Major Collector Road</v>
          </cell>
        </row>
        <row r="912">
          <cell r="E912">
            <v>0</v>
          </cell>
        </row>
        <row r="913">
          <cell r="D913" t="str">
            <v>CB-02/36/1</v>
          </cell>
          <cell r="E913" t="str">
            <v>Road-MJ01</v>
          </cell>
          <cell r="F913" t="str">
            <v>Major Collector Road</v>
          </cell>
        </row>
        <row r="914">
          <cell r="E914">
            <v>8.5208743682712527</v>
          </cell>
        </row>
        <row r="915">
          <cell r="D915" t="str">
            <v>CB-02/36/1/1</v>
          </cell>
          <cell r="E915" t="str">
            <v>Road-MJ01</v>
          </cell>
          <cell r="F915" t="str">
            <v>Major Collector Road</v>
          </cell>
        </row>
        <row r="916">
          <cell r="E916">
            <v>56.516900245476123</v>
          </cell>
        </row>
        <row r="918">
          <cell r="D918" t="str">
            <v>MH-02/36A</v>
          </cell>
          <cell r="E918" t="str">
            <v>Road-MJ01</v>
          </cell>
          <cell r="F918" t="str">
            <v>Major Collector Road</v>
          </cell>
        </row>
        <row r="919">
          <cell r="E919">
            <v>0</v>
          </cell>
        </row>
        <row r="920">
          <cell r="D920" t="str">
            <v>CB-02/36A/1</v>
          </cell>
          <cell r="E920" t="str">
            <v>Road-MJ01</v>
          </cell>
          <cell r="F920" t="str">
            <v>Major Collector Road</v>
          </cell>
        </row>
        <row r="921">
          <cell r="E921">
            <v>6.4938894354422523</v>
          </cell>
        </row>
        <row r="923">
          <cell r="D923" t="str">
            <v>MH-02/37</v>
          </cell>
          <cell r="E923" t="str">
            <v>Road-MJ01</v>
          </cell>
          <cell r="F923" t="str">
            <v>Major Collector Road</v>
          </cell>
        </row>
        <row r="924">
          <cell r="E924">
            <v>0</v>
          </cell>
        </row>
        <row r="925">
          <cell r="D925" t="str">
            <v>CB-02/37/1</v>
          </cell>
          <cell r="E925" t="str">
            <v>Road-MN32</v>
          </cell>
          <cell r="F925" t="str">
            <v>Block &amp; Local Road</v>
          </cell>
        </row>
        <row r="926">
          <cell r="E926">
            <v>25.006209228769045</v>
          </cell>
        </row>
        <row r="927">
          <cell r="D927" t="str">
            <v>CB-02/37/2</v>
          </cell>
          <cell r="E927" t="str">
            <v>Road-MN32</v>
          </cell>
          <cell r="F927" t="str">
            <v>Block &amp; Local Road</v>
          </cell>
        </row>
        <row r="928">
          <cell r="E928">
            <v>40.005475877708562</v>
          </cell>
        </row>
        <row r="929">
          <cell r="D929" t="str">
            <v>CB-02/37/3</v>
          </cell>
          <cell r="E929" t="str">
            <v>Road-MN32</v>
          </cell>
          <cell r="F929" t="str">
            <v>Block &amp; Local Road</v>
          </cell>
        </row>
        <row r="930">
          <cell r="E930">
            <v>55.003942465903336</v>
          </cell>
        </row>
        <row r="931">
          <cell r="D931" t="str">
            <v>CB-02/37/4</v>
          </cell>
          <cell r="E931" t="str">
            <v>Road-MN32</v>
          </cell>
          <cell r="F931" t="str">
            <v>Block &amp; Local Road</v>
          </cell>
        </row>
        <row r="932">
          <cell r="E932">
            <v>83.001099464551714</v>
          </cell>
        </row>
        <row r="933">
          <cell r="D933" t="str">
            <v>CB-02/37/5</v>
          </cell>
          <cell r="E933" t="str">
            <v>Road-MN32</v>
          </cell>
          <cell r="F933" t="str">
            <v>Block &amp; Local Road</v>
          </cell>
        </row>
        <row r="934">
          <cell r="E934">
            <v>108.00133946330531</v>
          </cell>
        </row>
        <row r="935">
          <cell r="D935" t="str">
            <v>CB-02/37/6</v>
          </cell>
          <cell r="E935" t="str">
            <v>Road-MN32</v>
          </cell>
          <cell r="F935" t="str">
            <v>Block &amp; Local Road</v>
          </cell>
        </row>
        <row r="936">
          <cell r="E936">
            <v>127.99333786261701</v>
          </cell>
        </row>
        <row r="937">
          <cell r="D937" t="str">
            <v>CB-02/37/7</v>
          </cell>
          <cell r="E937" t="str">
            <v>Road-MN32</v>
          </cell>
          <cell r="F937" t="str">
            <v>Block &amp; Local Road</v>
          </cell>
        </row>
        <row r="938">
          <cell r="E938">
            <v>159.9962830396621</v>
          </cell>
        </row>
        <row r="939">
          <cell r="D939" t="str">
            <v>CB-02/37/8</v>
          </cell>
          <cell r="E939" t="str">
            <v>Road-MN32</v>
          </cell>
          <cell r="F939" t="str">
            <v>Block &amp; Local Road</v>
          </cell>
        </row>
        <row r="940">
          <cell r="E940">
            <v>181.99857837444159</v>
          </cell>
        </row>
        <row r="941">
          <cell r="D941" t="str">
            <v>CB-02/37/9</v>
          </cell>
          <cell r="E941" t="str">
            <v>Road-MN32</v>
          </cell>
          <cell r="F941" t="str">
            <v>Block &amp; Local Road</v>
          </cell>
        </row>
        <row r="942">
          <cell r="E942">
            <v>220.00143747735467</v>
          </cell>
        </row>
        <row r="943">
          <cell r="D943" t="str">
            <v>CB-02/37/10</v>
          </cell>
          <cell r="E943" t="str">
            <v>Road-MN32</v>
          </cell>
          <cell r="F943" t="str">
            <v>Block &amp; Local Road</v>
          </cell>
        </row>
        <row r="944">
          <cell r="E944">
            <v>249.99585362444407</v>
          </cell>
        </row>
        <row r="945">
          <cell r="D945" t="str">
            <v>CB-02/37/11</v>
          </cell>
          <cell r="E945" t="str">
            <v>Road-MN32</v>
          </cell>
          <cell r="F945" t="str">
            <v>Block &amp; Local Road</v>
          </cell>
        </row>
        <row r="946">
          <cell r="E946">
            <v>289.9947986105289</v>
          </cell>
        </row>
        <row r="947">
          <cell r="D947" t="str">
            <v>CB-02/37/12</v>
          </cell>
          <cell r="E947" t="str">
            <v>Road-MN32</v>
          </cell>
          <cell r="F947" t="str">
            <v>Block &amp; Local Road</v>
          </cell>
        </row>
        <row r="948">
          <cell r="E948">
            <v>318.99596410427517</v>
          </cell>
        </row>
        <row r="950">
          <cell r="D950" t="str">
            <v>CB-02/37/4</v>
          </cell>
          <cell r="E950" t="str">
            <v>Road-MN32</v>
          </cell>
          <cell r="F950" t="str">
            <v>Block &amp; Local Road</v>
          </cell>
        </row>
        <row r="951">
          <cell r="E951">
            <v>0</v>
          </cell>
        </row>
        <row r="952">
          <cell r="D952" t="str">
            <v>CB-02/37/20</v>
          </cell>
          <cell r="E952" t="str">
            <v>Road-MN33</v>
          </cell>
          <cell r="F952" t="str">
            <v>Block &amp; Local Road</v>
          </cell>
        </row>
        <row r="953">
          <cell r="E953">
            <v>19.938465337472735</v>
          </cell>
        </row>
        <row r="954">
          <cell r="D954" t="str">
            <v>CB-02/37/21</v>
          </cell>
          <cell r="E954" t="str">
            <v>Road-MN33</v>
          </cell>
          <cell r="F954" t="str">
            <v>Block &amp; Local Road</v>
          </cell>
        </row>
        <row r="955">
          <cell r="E955">
            <v>34.935164974047744</v>
          </cell>
        </row>
        <row r="956">
          <cell r="D956" t="str">
            <v>CB-02/37/22</v>
          </cell>
          <cell r="E956" t="str">
            <v>Road-MN33</v>
          </cell>
          <cell r="F956" t="str">
            <v>Block &amp; Local Road</v>
          </cell>
        </row>
        <row r="957">
          <cell r="E957">
            <v>44.939454054534394</v>
          </cell>
        </row>
        <row r="958">
          <cell r="D958" t="str">
            <v>CB-02/37/23</v>
          </cell>
          <cell r="E958" t="str">
            <v>Road-MN33</v>
          </cell>
          <cell r="F958" t="str">
            <v>Block &amp; Local Road</v>
          </cell>
        </row>
        <row r="959">
          <cell r="E959">
            <v>54.93789893359817</v>
          </cell>
        </row>
        <row r="960">
          <cell r="D960" t="str">
            <v>CB-02/37/24</v>
          </cell>
          <cell r="E960" t="str">
            <v>Road-MN33</v>
          </cell>
          <cell r="F960" t="str">
            <v>Block &amp; Local Road</v>
          </cell>
        </row>
        <row r="961">
          <cell r="E961">
            <v>89.940030297369503</v>
          </cell>
        </row>
        <row r="962">
          <cell r="D962" t="str">
            <v>CB-02/37/25</v>
          </cell>
          <cell r="E962" t="str">
            <v>Road-MN33</v>
          </cell>
          <cell r="F962" t="str">
            <v>Block &amp; Local Road</v>
          </cell>
        </row>
        <row r="963">
          <cell r="E963">
            <v>114.94395998850041</v>
          </cell>
        </row>
        <row r="964">
          <cell r="D964" t="str">
            <v>CB-02/37/26</v>
          </cell>
          <cell r="E964" t="str">
            <v>Road-MN33</v>
          </cell>
          <cell r="F964" t="str">
            <v>Block &amp; Local Road</v>
          </cell>
        </row>
        <row r="965">
          <cell r="E965">
            <v>139.938335355742</v>
          </cell>
        </row>
        <row r="966">
          <cell r="D966" t="str">
            <v>CB-02/37/27</v>
          </cell>
          <cell r="E966" t="str">
            <v>Road-MN33</v>
          </cell>
          <cell r="F966" t="str">
            <v>Block &amp; Local Road</v>
          </cell>
        </row>
        <row r="967">
          <cell r="E967">
            <v>169.93526853225418</v>
          </cell>
        </row>
        <row r="968">
          <cell r="D968" t="str">
            <v>CB-02/37/28</v>
          </cell>
          <cell r="E968" t="str">
            <v>Road-MN33</v>
          </cell>
          <cell r="F968" t="str">
            <v>Block &amp; Local Road</v>
          </cell>
        </row>
        <row r="969">
          <cell r="E969">
            <v>194.93919822352254</v>
          </cell>
        </row>
        <row r="970">
          <cell r="D970" t="str">
            <v>CB-02/37/29</v>
          </cell>
          <cell r="E970" t="str">
            <v>Road-MN33</v>
          </cell>
          <cell r="F970" t="str">
            <v>Block &amp; Local Road</v>
          </cell>
        </row>
        <row r="971">
          <cell r="E971">
            <v>204.9361427566038</v>
          </cell>
        </row>
        <row r="973">
          <cell r="D973" t="str">
            <v>MH-02/38</v>
          </cell>
          <cell r="E973" t="str">
            <v>Existing Road 2</v>
          </cell>
          <cell r="F973" t="str">
            <v>Existing Boundary Road</v>
          </cell>
        </row>
        <row r="974">
          <cell r="E974">
            <v>0</v>
          </cell>
        </row>
        <row r="975">
          <cell r="D975" t="str">
            <v>CB-02/38/1</v>
          </cell>
          <cell r="E975" t="str">
            <v>Existing Road 2</v>
          </cell>
          <cell r="F975" t="str">
            <v>Existing Boundary Road</v>
          </cell>
        </row>
        <row r="976">
          <cell r="E976">
            <v>24.993063037447264</v>
          </cell>
        </row>
        <row r="977">
          <cell r="D977" t="str">
            <v>CB-02/38/2</v>
          </cell>
          <cell r="E977" t="str">
            <v>Existing Road 2</v>
          </cell>
          <cell r="F977" t="str">
            <v>Existing Boundary Road</v>
          </cell>
        </row>
        <row r="978">
          <cell r="E978">
            <v>69.978915257630049</v>
          </cell>
        </row>
        <row r="979">
          <cell r="D979" t="str">
            <v>CB-02/38/3</v>
          </cell>
          <cell r="E979" t="str">
            <v>Existing Road 2</v>
          </cell>
          <cell r="F979" t="str">
            <v>Existing Boundary Road</v>
          </cell>
        </row>
        <row r="980">
          <cell r="E980">
            <v>114.99935950287323</v>
          </cell>
        </row>
        <row r="981">
          <cell r="D981" t="str">
            <v>CB-02/38/4</v>
          </cell>
          <cell r="E981" t="str">
            <v>Existing Road 2</v>
          </cell>
          <cell r="F981" t="str">
            <v>Existing Boundary Road</v>
          </cell>
        </row>
        <row r="982">
          <cell r="E982">
            <v>157.99571516220988</v>
          </cell>
        </row>
        <row r="985">
          <cell r="D985" t="str">
            <v>MH-E13-EX</v>
          </cell>
          <cell r="E985" t="str">
            <v>Al Makarunah St.</v>
          </cell>
          <cell r="F985" t="str">
            <v>Existing Boundary Road</v>
          </cell>
        </row>
        <row r="986">
          <cell r="E986">
            <v>0</v>
          </cell>
        </row>
        <row r="987">
          <cell r="D987" t="str">
            <v>MH-E13/1A</v>
          </cell>
          <cell r="E987" t="str">
            <v>30 Road</v>
          </cell>
          <cell r="F987" t="str">
            <v>Existing Boundary Road</v>
          </cell>
        </row>
        <row r="988">
          <cell r="E988">
            <v>74.923158269014948</v>
          </cell>
        </row>
        <row r="989">
          <cell r="D989" t="str">
            <v>MH-E13/1</v>
          </cell>
          <cell r="E989" t="str">
            <v>30 Road</v>
          </cell>
          <cell r="F989" t="str">
            <v>Existing Boundary Road</v>
          </cell>
        </row>
        <row r="990">
          <cell r="E990">
            <v>157.44071579467027</v>
          </cell>
        </row>
        <row r="991">
          <cell r="D991" t="str">
            <v>MH-E13/2A</v>
          </cell>
          <cell r="E991" t="str">
            <v>30 Road</v>
          </cell>
          <cell r="F991" t="str">
            <v>Existing Boundary Road</v>
          </cell>
        </row>
        <row r="992">
          <cell r="E992">
            <v>219.44211013376588</v>
          </cell>
        </row>
        <row r="993">
          <cell r="D993" t="str">
            <v>MH-E13/2</v>
          </cell>
          <cell r="E993" t="str">
            <v>30 Road</v>
          </cell>
          <cell r="F993" t="str">
            <v>Existing Boundary Road</v>
          </cell>
        </row>
        <row r="994">
          <cell r="E994">
            <v>276.33140730823686</v>
          </cell>
        </row>
        <row r="995">
          <cell r="D995" t="str">
            <v>MH-E13/3</v>
          </cell>
          <cell r="E995" t="str">
            <v>30 Road</v>
          </cell>
          <cell r="F995" t="str">
            <v>Existing Boundary Road</v>
          </cell>
        </row>
        <row r="996">
          <cell r="E996">
            <v>343.46033038159879</v>
          </cell>
        </row>
        <row r="997">
          <cell r="D997" t="str">
            <v>MH-E13/4A</v>
          </cell>
          <cell r="E997" t="str">
            <v>30 Road</v>
          </cell>
          <cell r="F997" t="str">
            <v>Existing Boundary Road</v>
          </cell>
        </row>
        <row r="998">
          <cell r="E998">
            <v>405.41761647460635</v>
          </cell>
        </row>
        <row r="999">
          <cell r="D999" t="str">
            <v>MH-E13/4</v>
          </cell>
          <cell r="E999" t="str">
            <v>30 Road</v>
          </cell>
          <cell r="F999" t="str">
            <v>Existing Boundary Road</v>
          </cell>
        </row>
        <row r="1000">
          <cell r="E1000">
            <v>469.07324152059169</v>
          </cell>
        </row>
        <row r="1001">
          <cell r="D1001" t="str">
            <v>MH-E13/5</v>
          </cell>
          <cell r="E1001" t="str">
            <v>30 Road</v>
          </cell>
          <cell r="F1001" t="str">
            <v>Existing Boundary Road</v>
          </cell>
        </row>
        <row r="1002">
          <cell r="E1002">
            <v>511.03268026796712</v>
          </cell>
        </row>
        <row r="1003">
          <cell r="D1003" t="str">
            <v>MH-E13/5A</v>
          </cell>
          <cell r="E1003" t="str">
            <v>30 Road</v>
          </cell>
          <cell r="F1003" t="str">
            <v>Existing Boundary Road</v>
          </cell>
        </row>
        <row r="1004">
          <cell r="E1004">
            <v>589.88828126763713</v>
          </cell>
        </row>
        <row r="1005">
          <cell r="D1005" t="str">
            <v>MH-E13/6</v>
          </cell>
          <cell r="E1005" t="str">
            <v>30 Road</v>
          </cell>
          <cell r="F1005" t="str">
            <v>Existing Boundary Road</v>
          </cell>
        </row>
        <row r="1006">
          <cell r="E1006">
            <v>659.84087427890324</v>
          </cell>
        </row>
        <row r="1007">
          <cell r="D1007" t="str">
            <v>MH-E13/7</v>
          </cell>
          <cell r="E1007" t="str">
            <v>30 Road</v>
          </cell>
          <cell r="F1007" t="str">
            <v>Existing Boundary Road</v>
          </cell>
        </row>
        <row r="1008">
          <cell r="E1008">
            <v>754.06525435113895</v>
          </cell>
        </row>
        <row r="1010">
          <cell r="D1010" t="str">
            <v>MH-E13/1</v>
          </cell>
          <cell r="E1010" t="str">
            <v>30 Road</v>
          </cell>
          <cell r="F1010" t="str">
            <v>Existing Boundary Road</v>
          </cell>
        </row>
        <row r="1011">
          <cell r="E1011">
            <v>0</v>
          </cell>
        </row>
        <row r="1012">
          <cell r="D1012" t="str">
            <v>CB-E13/1/1</v>
          </cell>
          <cell r="E1012" t="str">
            <v>Road-MN34</v>
          </cell>
          <cell r="F1012" t="str">
            <v>Block &amp; Local Road</v>
          </cell>
        </row>
        <row r="1013">
          <cell r="E1013">
            <v>20.591750775529043</v>
          </cell>
        </row>
        <row r="1014">
          <cell r="D1014" t="str">
            <v>CB-E13/1/2</v>
          </cell>
          <cell r="E1014" t="str">
            <v>Road-MN34</v>
          </cell>
          <cell r="F1014" t="str">
            <v>Block &amp; Local Road</v>
          </cell>
        </row>
        <row r="1015">
          <cell r="E1015">
            <v>52.597208122963565</v>
          </cell>
        </row>
        <row r="1016">
          <cell r="D1016" t="str">
            <v>CB-E13/1/3</v>
          </cell>
          <cell r="E1016" t="str">
            <v>Road-MN34</v>
          </cell>
          <cell r="F1016" t="str">
            <v>Block &amp; Local Road</v>
          </cell>
        </row>
        <row r="1017">
          <cell r="E1017">
            <v>93.597134952147997</v>
          </cell>
        </row>
        <row r="1018">
          <cell r="D1018" t="str">
            <v>CB-E13/1/4</v>
          </cell>
          <cell r="E1018" t="str">
            <v>Road-MN34</v>
          </cell>
          <cell r="F1018" t="str">
            <v>Block &amp; Local Road</v>
          </cell>
        </row>
        <row r="1019">
          <cell r="E1019">
            <v>119.59544643546263</v>
          </cell>
        </row>
        <row r="1020">
          <cell r="D1020" t="str">
            <v>CB-E13/1/5</v>
          </cell>
          <cell r="E1020" t="str">
            <v>Road-MN34</v>
          </cell>
          <cell r="F1020" t="str">
            <v>Block &amp; Local Road</v>
          </cell>
        </row>
        <row r="1021">
          <cell r="E1021">
            <v>129.58953468823131</v>
          </cell>
        </row>
        <row r="1022">
          <cell r="D1022" t="str">
            <v>CB-E13/1/6</v>
          </cell>
          <cell r="E1022" t="str">
            <v>Road-MN34</v>
          </cell>
          <cell r="F1022" t="str">
            <v>Block &amp; Local Road</v>
          </cell>
        </row>
        <row r="1023">
          <cell r="E1023">
            <v>161.59051123592229</v>
          </cell>
        </row>
        <row r="1024">
          <cell r="D1024" t="str">
            <v>CB-E13/1/7</v>
          </cell>
          <cell r="E1024" t="str">
            <v>Road-MN34</v>
          </cell>
          <cell r="F1024" t="str">
            <v>Block &amp; Local Road</v>
          </cell>
        </row>
        <row r="1025">
          <cell r="E1025">
            <v>179.59020012219088</v>
          </cell>
        </row>
        <row r="1026">
          <cell r="D1026" t="str">
            <v>CB-E13/1/8</v>
          </cell>
          <cell r="E1026" t="str">
            <v>Road-MN34</v>
          </cell>
          <cell r="F1026" t="str">
            <v>Block &amp; Local Road</v>
          </cell>
        </row>
        <row r="1027">
          <cell r="E1027">
            <v>265.60749198818905</v>
          </cell>
        </row>
        <row r="1028">
          <cell r="D1028" t="str">
            <v>CB-E13/1/9</v>
          </cell>
          <cell r="E1028" t="str">
            <v>Road-MN34</v>
          </cell>
          <cell r="F1028" t="str">
            <v>Block &amp; Local Road</v>
          </cell>
        </row>
        <row r="1029">
          <cell r="E1029">
            <v>380.99989771754508</v>
          </cell>
        </row>
        <row r="1030">
          <cell r="D1030" t="str">
            <v>CB-E13/1/10</v>
          </cell>
          <cell r="E1030" t="str">
            <v>Road-MN34</v>
          </cell>
          <cell r="F1030" t="str">
            <v>Block &amp; Local Road</v>
          </cell>
        </row>
        <row r="1031">
          <cell r="E1031">
            <v>421.50027425912447</v>
          </cell>
        </row>
        <row r="1032">
          <cell r="D1032" t="str">
            <v>CB-E13/1/11</v>
          </cell>
          <cell r="E1032" t="str">
            <v>Road-MN34</v>
          </cell>
          <cell r="F1032" t="str">
            <v>Block &amp; Local Road</v>
          </cell>
        </row>
        <row r="1033">
          <cell r="E1033">
            <v>447.49578156323008</v>
          </cell>
        </row>
        <row r="1034">
          <cell r="D1034" t="str">
            <v>CB-E13/1/12</v>
          </cell>
          <cell r="E1034" t="str">
            <v>Road-MN34</v>
          </cell>
          <cell r="F1034" t="str">
            <v>Block &amp; Local Road</v>
          </cell>
        </row>
        <row r="1035">
          <cell r="E1035">
            <v>465.50201659444008</v>
          </cell>
        </row>
        <row r="1037">
          <cell r="D1037" t="str">
            <v>CB-E13/1/12</v>
          </cell>
          <cell r="E1037" t="str">
            <v>Road-MN34</v>
          </cell>
          <cell r="F1037" t="str">
            <v>Block &amp; Local Road</v>
          </cell>
        </row>
        <row r="1038">
          <cell r="E1038">
            <v>0</v>
          </cell>
        </row>
        <row r="1039">
          <cell r="D1039" t="str">
            <v>CB-E13/1/13</v>
          </cell>
          <cell r="E1039" t="str">
            <v>Road-MN42</v>
          </cell>
          <cell r="F1039" t="str">
            <v>Block &amp; Local Road</v>
          </cell>
        </row>
        <row r="1040">
          <cell r="E1040">
            <v>35.001624247890177</v>
          </cell>
        </row>
        <row r="1041">
          <cell r="D1041" t="str">
            <v>CB-E13/1/14</v>
          </cell>
          <cell r="E1041" t="str">
            <v>Road-MN42</v>
          </cell>
          <cell r="F1041" t="str">
            <v>Block &amp; Local Road</v>
          </cell>
        </row>
        <row r="1042">
          <cell r="E1042">
            <v>70.00167281909853</v>
          </cell>
        </row>
        <row r="1044">
          <cell r="D1044" t="str">
            <v>CB-E13/1/12</v>
          </cell>
          <cell r="E1044" t="str">
            <v>Road-MN34</v>
          </cell>
          <cell r="F1044" t="str">
            <v>Block &amp; Local Road</v>
          </cell>
        </row>
        <row r="1045">
          <cell r="E1045">
            <v>0</v>
          </cell>
        </row>
        <row r="1046">
          <cell r="D1046" t="str">
            <v>CB-E13/1/12/1</v>
          </cell>
          <cell r="E1046" t="str">
            <v>Road-MN42</v>
          </cell>
          <cell r="F1046" t="str">
            <v>Block &amp; Local Road</v>
          </cell>
        </row>
        <row r="1047">
          <cell r="E1047">
            <v>34.996606978306083</v>
          </cell>
        </row>
        <row r="1049">
          <cell r="D1049" t="str">
            <v>CB-E13/1/12/1</v>
          </cell>
          <cell r="E1049" t="str">
            <v>Road-MN42</v>
          </cell>
          <cell r="F1049" t="str">
            <v>Block &amp; Local Road</v>
          </cell>
        </row>
        <row r="1050">
          <cell r="E1050">
            <v>0</v>
          </cell>
        </row>
        <row r="1051">
          <cell r="D1051" t="str">
            <v>CB-E13/1/12/2</v>
          </cell>
          <cell r="E1051" t="str">
            <v>Road-MN42</v>
          </cell>
          <cell r="F1051" t="str">
            <v>Block &amp; Local Road</v>
          </cell>
        </row>
        <row r="1052">
          <cell r="E1052">
            <v>17.845027318683652</v>
          </cell>
        </row>
        <row r="1054">
          <cell r="D1054" t="str">
            <v>CB-E13/1/12/1</v>
          </cell>
          <cell r="E1054" t="str">
            <v>Road-MN42</v>
          </cell>
          <cell r="F1054" t="str">
            <v>Block &amp; Local Road</v>
          </cell>
        </row>
        <row r="1055">
          <cell r="E1055">
            <v>0</v>
          </cell>
        </row>
        <row r="1056">
          <cell r="D1056" t="str">
            <v>CB-E13/1/12/3</v>
          </cell>
          <cell r="E1056" t="str">
            <v>Road-MN42</v>
          </cell>
          <cell r="F1056" t="str">
            <v>Block &amp; Local Road</v>
          </cell>
        </row>
        <row r="1057">
          <cell r="E1057">
            <v>14.993818726402573</v>
          </cell>
        </row>
        <row r="1059">
          <cell r="D1059" t="str">
            <v>CB-E13/1/13</v>
          </cell>
          <cell r="E1059" t="str">
            <v>Road-MN42</v>
          </cell>
          <cell r="F1059" t="str">
            <v>Block &amp; Local Road</v>
          </cell>
        </row>
        <row r="1060">
          <cell r="E1060">
            <v>0</v>
          </cell>
        </row>
        <row r="1061">
          <cell r="D1061" t="str">
            <v>CB-E13/1/13/1</v>
          </cell>
          <cell r="E1061" t="str">
            <v>Road-MN35</v>
          </cell>
          <cell r="F1061" t="str">
            <v>Block &amp; Local Road</v>
          </cell>
        </row>
        <row r="1062">
          <cell r="E1062">
            <v>45.007987068865106</v>
          </cell>
        </row>
        <row r="1063">
          <cell r="D1063" t="str">
            <v>CB-E13/1/13/2</v>
          </cell>
          <cell r="E1063" t="str">
            <v>Road-MN35</v>
          </cell>
          <cell r="F1063" t="str">
            <v>Block &amp; Local Road</v>
          </cell>
        </row>
        <row r="1064">
          <cell r="E1064">
            <v>90.011379163241656</v>
          </cell>
        </row>
        <row r="1066">
          <cell r="D1066" t="str">
            <v>MH-E13/5</v>
          </cell>
          <cell r="E1066" t="str">
            <v>30 Road</v>
          </cell>
          <cell r="F1066" t="str">
            <v>Existing Boundary Road</v>
          </cell>
        </row>
        <row r="1067">
          <cell r="E1067">
            <v>0</v>
          </cell>
        </row>
        <row r="1068">
          <cell r="D1068" t="str">
            <v>CB-E13/5/1</v>
          </cell>
          <cell r="E1068" t="str">
            <v>Road-MN37</v>
          </cell>
          <cell r="F1068" t="str">
            <v>Block &amp; Local Road</v>
          </cell>
        </row>
        <row r="1069">
          <cell r="E1069">
            <v>27.187248849380222</v>
          </cell>
        </row>
        <row r="1070">
          <cell r="D1070" t="str">
            <v>CB-E13/5/2</v>
          </cell>
          <cell r="E1070" t="str">
            <v>Road-MN37</v>
          </cell>
          <cell r="F1070" t="str">
            <v>Block &amp; Local Road</v>
          </cell>
        </row>
        <row r="1071">
          <cell r="E1071">
            <v>60.178814437966707</v>
          </cell>
        </row>
        <row r="1072">
          <cell r="D1072" t="str">
            <v>CB-E13/5/3</v>
          </cell>
          <cell r="E1072" t="str">
            <v>Road-MN37</v>
          </cell>
          <cell r="F1072" t="str">
            <v>Block &amp; Local Road</v>
          </cell>
        </row>
        <row r="1073">
          <cell r="E1073">
            <v>90.183097465467526</v>
          </cell>
        </row>
        <row r="1074">
          <cell r="D1074" t="str">
            <v>CB-E13/5/4</v>
          </cell>
          <cell r="E1074" t="str">
            <v>Road-MN37</v>
          </cell>
          <cell r="F1074" t="str">
            <v>Block &amp; Local Road</v>
          </cell>
        </row>
        <row r="1075">
          <cell r="E1075">
            <v>125.17896150699478</v>
          </cell>
        </row>
        <row r="1077">
          <cell r="D1077" t="str">
            <v>CB-E13/5/4</v>
          </cell>
          <cell r="E1077" t="str">
            <v>Road-MN37</v>
          </cell>
          <cell r="F1077" t="str">
            <v>Block &amp; Local Road</v>
          </cell>
        </row>
        <row r="1078">
          <cell r="E1078">
            <v>0</v>
          </cell>
        </row>
        <row r="1079">
          <cell r="D1079" t="str">
            <v>CB-E13/5/5</v>
          </cell>
          <cell r="E1079" t="str">
            <v>Road-MN35</v>
          </cell>
          <cell r="F1079" t="str">
            <v>Block &amp; Local Road</v>
          </cell>
        </row>
        <row r="1080">
          <cell r="E1080">
            <v>16.993460506850184</v>
          </cell>
        </row>
        <row r="1081">
          <cell r="D1081" t="str">
            <v>CB-E13/5/5/1</v>
          </cell>
          <cell r="E1081" t="str">
            <v>Road-MN35</v>
          </cell>
          <cell r="F1081" t="str">
            <v>Block &amp; Local Road</v>
          </cell>
        </row>
        <row r="1082">
          <cell r="E1082">
            <v>61.98824464896083</v>
          </cell>
        </row>
        <row r="1084">
          <cell r="D1084" t="str">
            <v>CB-E13/5/4</v>
          </cell>
          <cell r="E1084" t="str">
            <v>Road-MN37</v>
          </cell>
          <cell r="F1084" t="str">
            <v>Block &amp; Local Road</v>
          </cell>
        </row>
        <row r="1085">
          <cell r="E1085">
            <v>0</v>
          </cell>
        </row>
        <row r="1086">
          <cell r="D1086" t="str">
            <v>CB-E13/5/4/1</v>
          </cell>
          <cell r="E1086" t="str">
            <v>Road-MN35</v>
          </cell>
          <cell r="F1086" t="str">
            <v>Block &amp; Local Road</v>
          </cell>
        </row>
        <row r="1087">
          <cell r="E1087">
            <v>35.00441400751437</v>
          </cell>
        </row>
        <row r="1088">
          <cell r="D1088" t="str">
            <v>CB-E13/5/4/2</v>
          </cell>
          <cell r="E1088" t="str">
            <v>Road-MN35</v>
          </cell>
          <cell r="F1088" t="str">
            <v>Block &amp; Local Road</v>
          </cell>
        </row>
        <row r="1089">
          <cell r="E1089">
            <v>80.010013658912641</v>
          </cell>
        </row>
        <row r="1091">
          <cell r="D1091" t="str">
            <v>CB-E13/5/5</v>
          </cell>
          <cell r="E1091" t="str">
            <v>Road-MN35</v>
          </cell>
          <cell r="F1091" t="str">
            <v>Block &amp; Local Road</v>
          </cell>
        </row>
        <row r="1092">
          <cell r="E1092">
            <v>0</v>
          </cell>
        </row>
        <row r="1093">
          <cell r="D1093" t="str">
            <v>CB-E13/5/6</v>
          </cell>
          <cell r="E1093" t="str">
            <v>Road-MN36</v>
          </cell>
          <cell r="F1093" t="str">
            <v>Block &amp; Local Road</v>
          </cell>
        </row>
        <row r="1094">
          <cell r="E1094">
            <v>33.002643833515847</v>
          </cell>
        </row>
        <row r="1095">
          <cell r="D1095" t="str">
            <v>CB-E13/5/7</v>
          </cell>
          <cell r="E1095" t="str">
            <v>Road-MN36</v>
          </cell>
          <cell r="F1095" t="str">
            <v>Block &amp; Local Road</v>
          </cell>
        </row>
        <row r="1096">
          <cell r="E1096">
            <v>58.001403802901208</v>
          </cell>
        </row>
        <row r="1097">
          <cell r="D1097" t="str">
            <v>CB-E13/5/8</v>
          </cell>
          <cell r="E1097" t="str">
            <v>Road-MN36</v>
          </cell>
          <cell r="F1097" t="str">
            <v>Block &amp; Local Road</v>
          </cell>
        </row>
        <row r="1098">
          <cell r="E1098">
            <v>83.000763794670917</v>
          </cell>
        </row>
        <row r="1099">
          <cell r="D1099" t="str">
            <v>CB-E13/5/9</v>
          </cell>
          <cell r="E1099" t="str">
            <v>Road-MN36</v>
          </cell>
          <cell r="F1099" t="str">
            <v>Block &amp; Local Road</v>
          </cell>
        </row>
        <row r="1100">
          <cell r="E1100">
            <v>98.006526021058164</v>
          </cell>
        </row>
        <row r="1101">
          <cell r="D1101" t="str">
            <v>CB-E13/5/10</v>
          </cell>
          <cell r="E1101" t="str">
            <v>Road-MN36</v>
          </cell>
          <cell r="F1101" t="str">
            <v>Block &amp; Local Road</v>
          </cell>
        </row>
        <row r="1102">
          <cell r="E1102">
            <v>112.99994124226791</v>
          </cell>
        </row>
        <row r="1103">
          <cell r="D1103" t="str">
            <v>CB-E13/5/11</v>
          </cell>
          <cell r="E1103" t="str">
            <v>Road-MN36</v>
          </cell>
          <cell r="F1103" t="str">
            <v>Block &amp; Local Road</v>
          </cell>
        </row>
        <row r="1104">
          <cell r="E1104">
            <v>128.00122785379961</v>
          </cell>
        </row>
        <row r="1105">
          <cell r="D1105" t="str">
            <v>CB-E13/5/12</v>
          </cell>
          <cell r="E1105" t="str">
            <v>Road-MN36</v>
          </cell>
          <cell r="F1105" t="str">
            <v>Block &amp; Local Road</v>
          </cell>
        </row>
        <row r="1106">
          <cell r="E1106">
            <v>152.99526314242445</v>
          </cell>
        </row>
        <row r="1107">
          <cell r="D1107" t="str">
            <v>CB-E13/5/13</v>
          </cell>
          <cell r="E1107" t="str">
            <v>Road-MN36</v>
          </cell>
          <cell r="F1107" t="str">
            <v>Block &amp; Local Road</v>
          </cell>
        </row>
        <row r="1108">
          <cell r="E1108">
            <v>171.00065122491466</v>
          </cell>
        </row>
        <row r="1109">
          <cell r="D1109" t="str">
            <v>CB-E13/5/14</v>
          </cell>
          <cell r="E1109" t="str">
            <v>Road-MN36</v>
          </cell>
          <cell r="F1109" t="str">
            <v>Block &amp; Local Road</v>
          </cell>
        </row>
        <row r="1110">
          <cell r="E1110">
            <v>188.99882057618578</v>
          </cell>
        </row>
        <row r="1112">
          <cell r="D1112" t="str">
            <v>MH-E13/7</v>
          </cell>
          <cell r="E1112" t="str">
            <v>30 Road</v>
          </cell>
          <cell r="F1112" t="str">
            <v>Existing Boundary Road</v>
          </cell>
        </row>
        <row r="1113">
          <cell r="E1113">
            <v>0</v>
          </cell>
        </row>
        <row r="1114">
          <cell r="D1114" t="str">
            <v>CB-E13/7/1</v>
          </cell>
          <cell r="E1114" t="str">
            <v>Road-MN40</v>
          </cell>
          <cell r="F1114" t="str">
            <v>Block &amp; Local Road</v>
          </cell>
        </row>
        <row r="1115">
          <cell r="E1115">
            <v>15.865213519107666</v>
          </cell>
        </row>
        <row r="1116">
          <cell r="D1116" t="str">
            <v>CB-E13/7/2</v>
          </cell>
          <cell r="E1116" t="str">
            <v>Road-MN40</v>
          </cell>
          <cell r="F1116" t="str">
            <v>Block &amp; Local Road</v>
          </cell>
        </row>
        <row r="1117">
          <cell r="E1117">
            <v>48.863737728625694</v>
          </cell>
        </row>
        <row r="1118">
          <cell r="D1118" t="str">
            <v>CB-E13/7/2/1</v>
          </cell>
          <cell r="E1118" t="str">
            <v>Road-MN40</v>
          </cell>
          <cell r="F1118" t="str">
            <v>Block &amp; Local Road</v>
          </cell>
        </row>
        <row r="1119">
          <cell r="E1119">
            <v>81.86423620934778</v>
          </cell>
        </row>
        <row r="1121">
          <cell r="D1121" t="str">
            <v>CB-E13/7/2/1</v>
          </cell>
          <cell r="E1121" t="str">
            <v>Road-MN40</v>
          </cell>
          <cell r="F1121" t="str">
            <v>Block &amp; Local Road</v>
          </cell>
        </row>
        <row r="1122">
          <cell r="E1122">
            <v>0</v>
          </cell>
        </row>
        <row r="1123">
          <cell r="D1123" t="str">
            <v>CB-E13/7/2/1A</v>
          </cell>
          <cell r="E1123" t="str">
            <v>Road-MN39</v>
          </cell>
          <cell r="F1123" t="str">
            <v>Block &amp; Local Road</v>
          </cell>
        </row>
        <row r="1124">
          <cell r="E1124">
            <v>14.004460003979085</v>
          </cell>
        </row>
        <row r="1126">
          <cell r="D1126" t="str">
            <v>CB-E13/7/2/1</v>
          </cell>
          <cell r="E1126" t="str">
            <v>Road-MN40</v>
          </cell>
          <cell r="F1126" t="str">
            <v>Block &amp; Local Road</v>
          </cell>
        </row>
        <row r="1127">
          <cell r="E1127">
            <v>0</v>
          </cell>
        </row>
        <row r="1128">
          <cell r="D1128" t="str">
            <v>CB-E13/7/2/2</v>
          </cell>
          <cell r="E1128" t="str">
            <v>Road-MN39</v>
          </cell>
          <cell r="F1128" t="str">
            <v>Block &amp; Local Road</v>
          </cell>
        </row>
        <row r="1129">
          <cell r="E1129">
            <v>50.001424979607528</v>
          </cell>
        </row>
        <row r="1130">
          <cell r="D1130" t="str">
            <v>CB-E13/7/2/3</v>
          </cell>
          <cell r="E1130" t="str">
            <v>Road-MN39</v>
          </cell>
          <cell r="F1130" t="str">
            <v>Block &amp; Local Road</v>
          </cell>
        </row>
        <row r="1131">
          <cell r="E1131">
            <v>99.997492825020529</v>
          </cell>
        </row>
        <row r="1133">
          <cell r="D1133" t="str">
            <v>CB-E13/7/2</v>
          </cell>
          <cell r="E1133" t="str">
            <v>Road-MN40</v>
          </cell>
          <cell r="F1133" t="str">
            <v>Block &amp; Local Road</v>
          </cell>
        </row>
        <row r="1134">
          <cell r="E1134">
            <v>0</v>
          </cell>
        </row>
        <row r="1135">
          <cell r="D1135" t="str">
            <v>CB-E13/7/3</v>
          </cell>
          <cell r="E1135" t="str">
            <v>Road-MN35</v>
          </cell>
          <cell r="F1135" t="str">
            <v>Block &amp; Local Road</v>
          </cell>
        </row>
        <row r="1136">
          <cell r="E1136">
            <v>33.995654133820793</v>
          </cell>
        </row>
        <row r="1137">
          <cell r="D1137" t="str">
            <v>CB-E13/7/4</v>
          </cell>
          <cell r="E1137" t="str">
            <v>Road-MN35</v>
          </cell>
          <cell r="F1137" t="str">
            <v>Block &amp; Local Road</v>
          </cell>
        </row>
        <row r="1138">
          <cell r="E1138">
            <v>56.99322139655775</v>
          </cell>
        </row>
        <row r="1139">
          <cell r="D1139" t="str">
            <v>CB-E13/7/5</v>
          </cell>
          <cell r="E1139" t="str">
            <v>Road-MN35</v>
          </cell>
          <cell r="F1139" t="str">
            <v>Block &amp; Local Road</v>
          </cell>
        </row>
        <row r="1140">
          <cell r="E1140">
            <v>81.993097396386673</v>
          </cell>
        </row>
        <row r="1141">
          <cell r="D1141" t="str">
            <v>CB-E13/7/6</v>
          </cell>
          <cell r="E1141" t="str">
            <v>Road-MN38</v>
          </cell>
          <cell r="F1141" t="str">
            <v>Block &amp; Local Road</v>
          </cell>
        </row>
        <row r="1142">
          <cell r="E1142">
            <v>94.979201508030286</v>
          </cell>
        </row>
        <row r="1143">
          <cell r="D1143" t="str">
            <v>CB-E13/7/7</v>
          </cell>
          <cell r="E1143" t="str">
            <v>Road-MN38</v>
          </cell>
          <cell r="F1143" t="str">
            <v>Block &amp; Local Road</v>
          </cell>
        </row>
        <row r="1144">
          <cell r="E1144">
            <v>116.98221266557593</v>
          </cell>
        </row>
        <row r="1145">
          <cell r="D1145" t="str">
            <v>CB-E13/7/8</v>
          </cell>
          <cell r="E1145" t="str">
            <v>Road-MN38</v>
          </cell>
          <cell r="F1145" t="str">
            <v>Block &amp; Local Road</v>
          </cell>
        </row>
        <row r="1146">
          <cell r="E1146">
            <v>136.98116513787028</v>
          </cell>
        </row>
        <row r="1147">
          <cell r="D1147" t="str">
            <v>CB-E13/7/9</v>
          </cell>
          <cell r="E1147" t="str">
            <v>Road-MN38</v>
          </cell>
          <cell r="F1147" t="str">
            <v>Block &amp; Local Road</v>
          </cell>
        </row>
        <row r="1148">
          <cell r="E1148">
            <v>151.98369825734034</v>
          </cell>
        </row>
        <row r="1149">
          <cell r="D1149" t="str">
            <v>CB-E13/7/10</v>
          </cell>
          <cell r="E1149" t="str">
            <v>Road-MN38</v>
          </cell>
          <cell r="F1149" t="str">
            <v>Block &amp; Local Road</v>
          </cell>
        </row>
        <row r="1150">
          <cell r="E1150">
            <v>161.98346325455972</v>
          </cell>
        </row>
        <row r="1151">
          <cell r="D1151" t="str">
            <v>CB-E13/7/11</v>
          </cell>
          <cell r="E1151" t="str">
            <v>Road-MN38</v>
          </cell>
          <cell r="F1151" t="str">
            <v>Block &amp; Local Road</v>
          </cell>
        </row>
        <row r="1152">
          <cell r="E1152">
            <v>169.98738729229055</v>
          </cell>
        </row>
        <row r="1153">
          <cell r="D1153" t="str">
            <v>CB-E13/7/11A</v>
          </cell>
          <cell r="E1153" t="str">
            <v>Road-MN38</v>
          </cell>
          <cell r="F1153" t="str">
            <v>Block &amp; Local Road</v>
          </cell>
        </row>
        <row r="1154">
          <cell r="E1154">
            <v>184.11501271206677</v>
          </cell>
        </row>
        <row r="1155">
          <cell r="D1155" t="str">
            <v>CB-E13/7/12</v>
          </cell>
          <cell r="E1155" t="str">
            <v>Road-MN38</v>
          </cell>
          <cell r="F1155" t="str">
            <v>Block &amp; Local Road</v>
          </cell>
        </row>
        <row r="1156">
          <cell r="E1156">
            <v>217.11258383475462</v>
          </cell>
        </row>
        <row r="1157">
          <cell r="D1157" t="str">
            <v>CB-E13/7/13</v>
          </cell>
          <cell r="E1157" t="str">
            <v>Road-MN38</v>
          </cell>
          <cell r="F1157" t="str">
            <v>Block &amp; Local Road</v>
          </cell>
        </row>
        <row r="1158">
          <cell r="E1158">
            <v>262.10976263526624</v>
          </cell>
        </row>
        <row r="1159">
          <cell r="D1159" t="str">
            <v>CB-E13/7/14</v>
          </cell>
          <cell r="E1159" t="str">
            <v>Road-MN38</v>
          </cell>
          <cell r="F1159" t="str">
            <v>Block &amp; Local Road</v>
          </cell>
        </row>
        <row r="1160">
          <cell r="E1160">
            <v>307.113496924706</v>
          </cell>
        </row>
        <row r="1161">
          <cell r="D1161" t="str">
            <v>CB-E13/7/15</v>
          </cell>
          <cell r="E1161" t="str">
            <v>Road-MN38</v>
          </cell>
          <cell r="F1161" t="str">
            <v>Block &amp; Local Road</v>
          </cell>
        </row>
        <row r="1162">
          <cell r="E1162">
            <v>337.11579350353378</v>
          </cell>
        </row>
        <row r="1165">
          <cell r="D1165" t="str">
            <v>MH-1-EX</v>
          </cell>
          <cell r="E1165" t="str">
            <v>King Fahad Road</v>
          </cell>
          <cell r="F1165" t="str">
            <v>Existing Boundary Road</v>
          </cell>
        </row>
        <row r="1166">
          <cell r="E1166">
            <v>0</v>
          </cell>
        </row>
        <row r="1167">
          <cell r="D1167" t="str">
            <v>CB-1/1</v>
          </cell>
          <cell r="E1167" t="str">
            <v>Road-MN21</v>
          </cell>
          <cell r="F1167" t="str">
            <v>Minor Collector Road</v>
          </cell>
        </row>
        <row r="1168">
          <cell r="E1168">
            <v>35.321234066870147</v>
          </cell>
        </row>
        <row r="1169">
          <cell r="D1169" t="str">
            <v>CB-1/2</v>
          </cell>
          <cell r="E1169" t="str">
            <v>Road-MN21</v>
          </cell>
          <cell r="F1169" t="str">
            <v>Minor Collector Road</v>
          </cell>
        </row>
        <row r="1170">
          <cell r="E1170">
            <v>80.309554773469145</v>
          </cell>
        </row>
        <row r="1171">
          <cell r="D1171" t="str">
            <v>CB-1/3</v>
          </cell>
          <cell r="E1171" t="str">
            <v>Road-MN21</v>
          </cell>
          <cell r="F1171" t="str">
            <v>Minor Collector Road</v>
          </cell>
        </row>
        <row r="1172">
          <cell r="E1172">
            <v>153.30982669069601</v>
          </cell>
        </row>
        <row r="1173">
          <cell r="D1173" t="str">
            <v>CB-1/4</v>
          </cell>
          <cell r="E1173" t="str">
            <v>Road-MN21</v>
          </cell>
          <cell r="F1173" t="str">
            <v>Minor Collector Road</v>
          </cell>
        </row>
        <row r="1174">
          <cell r="E1174">
            <v>178.31124265061229</v>
          </cell>
        </row>
        <row r="1175">
          <cell r="D1175" t="str">
            <v>CB-1/5</v>
          </cell>
          <cell r="E1175" t="str">
            <v>Road-MN21</v>
          </cell>
          <cell r="F1175" t="str">
            <v>Minor Collector Road</v>
          </cell>
        </row>
        <row r="1176">
          <cell r="E1176">
            <v>241.31470684107131</v>
          </cell>
        </row>
        <row r="1177">
          <cell r="D1177" t="str">
            <v>CB-1/6</v>
          </cell>
          <cell r="E1177" t="str">
            <v>Road-MN21</v>
          </cell>
          <cell r="F1177" t="str">
            <v>Minor Collector Road</v>
          </cell>
        </row>
        <row r="1178">
          <cell r="E1178">
            <v>258.31296851697795</v>
          </cell>
        </row>
        <row r="1179">
          <cell r="D1179" t="str">
            <v>CB-1/6A</v>
          </cell>
          <cell r="E1179" t="str">
            <v>Road-MN21</v>
          </cell>
          <cell r="F1179" t="str">
            <v>Minor Collector Road</v>
          </cell>
        </row>
        <row r="1180">
          <cell r="E1180">
            <v>268.3175724570425</v>
          </cell>
        </row>
        <row r="1182">
          <cell r="D1182" t="str">
            <v>CB-1/6</v>
          </cell>
          <cell r="E1182" t="str">
            <v>Road-MN21</v>
          </cell>
          <cell r="F1182" t="str">
            <v>Minor Collector Road</v>
          </cell>
        </row>
        <row r="1183">
          <cell r="E1183">
            <v>0</v>
          </cell>
        </row>
        <row r="1184">
          <cell r="D1184" t="str">
            <v>CB-1/7</v>
          </cell>
          <cell r="E1184" t="str">
            <v>Road-MN02</v>
          </cell>
          <cell r="F1184" t="str">
            <v>Minor Collector Road</v>
          </cell>
        </row>
        <row r="1185">
          <cell r="E1185">
            <v>19.995261938740221</v>
          </cell>
        </row>
        <row r="1186">
          <cell r="D1186" t="str">
            <v>CB-1/8</v>
          </cell>
          <cell r="E1186" t="str">
            <v>Road-MN02</v>
          </cell>
          <cell r="F1186" t="str">
            <v>Minor Collector Road</v>
          </cell>
        </row>
        <row r="1187">
          <cell r="E1187">
            <v>45.014558491734022</v>
          </cell>
        </row>
        <row r="1188">
          <cell r="D1188" t="str">
            <v>CB-1/9</v>
          </cell>
          <cell r="E1188" t="str">
            <v>Road-MN02</v>
          </cell>
          <cell r="F1188" t="str">
            <v>Minor Collector Road</v>
          </cell>
        </row>
        <row r="1189">
          <cell r="E1189">
            <v>58.019653647005825</v>
          </cell>
        </row>
        <row r="1190">
          <cell r="D1190" t="str">
            <v>CB-1/10</v>
          </cell>
          <cell r="E1190" t="str">
            <v>Road-MN02</v>
          </cell>
          <cell r="F1190" t="str">
            <v>Minor Collector Road</v>
          </cell>
        </row>
        <row r="1191">
          <cell r="E1191">
            <v>80.120956776100726</v>
          </cell>
        </row>
        <row r="1192">
          <cell r="D1192" t="str">
            <v>CB-1/11</v>
          </cell>
          <cell r="E1192" t="str">
            <v>Road-MN02</v>
          </cell>
          <cell r="F1192" t="str">
            <v>Minor Collector Road</v>
          </cell>
        </row>
        <row r="1193">
          <cell r="E1193">
            <v>108.11546516632299</v>
          </cell>
        </row>
        <row r="1194">
          <cell r="D1194" t="str">
            <v>CB-1/12</v>
          </cell>
          <cell r="E1194" t="str">
            <v>Road-MN02</v>
          </cell>
          <cell r="F1194" t="str">
            <v>Minor Collector Road</v>
          </cell>
        </row>
        <row r="1195">
          <cell r="E1195">
            <v>128.1110571805994</v>
          </cell>
        </row>
        <row r="1196">
          <cell r="D1196" t="str">
            <v>CB-1/13</v>
          </cell>
          <cell r="E1196" t="str">
            <v>Road-MN02</v>
          </cell>
          <cell r="F1196" t="str">
            <v>Minor Collector Road</v>
          </cell>
        </row>
        <row r="1197">
          <cell r="E1197">
            <v>148.11102718023062</v>
          </cell>
        </row>
        <row r="1198">
          <cell r="D1198" t="str">
            <v>CB-1/14</v>
          </cell>
          <cell r="E1198" t="str">
            <v>Road-MN02</v>
          </cell>
          <cell r="F1198" t="str">
            <v>Minor Collector Road</v>
          </cell>
        </row>
        <row r="1199">
          <cell r="E1199">
            <v>158.11026715132954</v>
          </cell>
        </row>
        <row r="1200">
          <cell r="D1200" t="str">
            <v>CB-1/15</v>
          </cell>
          <cell r="E1200" t="str">
            <v>Road-MN02</v>
          </cell>
          <cell r="F1200" t="str">
            <v>Minor Collector Road</v>
          </cell>
        </row>
        <row r="1201">
          <cell r="E1201">
            <v>188.1106571489982</v>
          </cell>
        </row>
        <row r="1202">
          <cell r="D1202" t="str">
            <v>CB-1/16</v>
          </cell>
          <cell r="E1202" t="str">
            <v>Road-MN02</v>
          </cell>
          <cell r="F1202" t="str">
            <v>Minor Collector Road</v>
          </cell>
        </row>
        <row r="1203">
          <cell r="E1203">
            <v>208.10776193932176</v>
          </cell>
        </row>
        <row r="1204">
          <cell r="D1204" t="str">
            <v>CB-1/17</v>
          </cell>
          <cell r="E1204" t="str">
            <v>Road-MN02</v>
          </cell>
          <cell r="F1204" t="str">
            <v>Minor Collector Road</v>
          </cell>
        </row>
        <row r="1205">
          <cell r="E1205">
            <v>238.10961021599485</v>
          </cell>
        </row>
        <row r="1207">
          <cell r="D1207" t="str">
            <v>MH-9-EX</v>
          </cell>
          <cell r="E1207" t="str">
            <v>King Fahad Road</v>
          </cell>
          <cell r="F1207" t="str">
            <v>Existing Boundary Road</v>
          </cell>
        </row>
        <row r="1208">
          <cell r="E1208">
            <v>0</v>
          </cell>
        </row>
        <row r="1209">
          <cell r="D1209" t="str">
            <v>CB-9/1</v>
          </cell>
          <cell r="E1209" t="str">
            <v>Road-MN25</v>
          </cell>
          <cell r="F1209" t="str">
            <v>Block &amp; Local Road</v>
          </cell>
        </row>
        <row r="1210">
          <cell r="E1210">
            <v>29.999408327474846</v>
          </cell>
        </row>
        <row r="1211">
          <cell r="D1211" t="str">
            <v>CB-9/2</v>
          </cell>
          <cell r="E1211" t="str">
            <v>Road-MN25</v>
          </cell>
          <cell r="F1211" t="str">
            <v>Block &amp; Local Road</v>
          </cell>
        </row>
        <row r="1212">
          <cell r="E1212">
            <v>61.995572160008237</v>
          </cell>
        </row>
        <row r="1213">
          <cell r="D1213" t="str">
            <v>CB-9/3</v>
          </cell>
          <cell r="E1213" t="str">
            <v>Road-MN25</v>
          </cell>
          <cell r="F1213" t="str">
            <v>Block &amp; Local Road</v>
          </cell>
        </row>
        <row r="1214">
          <cell r="E1214">
            <v>95.995939805118212</v>
          </cell>
        </row>
        <row r="1215">
          <cell r="D1215" t="str">
            <v>CB-9/4</v>
          </cell>
          <cell r="E1215" t="str">
            <v>Road-MN25</v>
          </cell>
          <cell r="F1215" t="str">
            <v>Block &amp; Local Road</v>
          </cell>
        </row>
        <row r="1216">
          <cell r="E1216">
            <v>126.0051200671719</v>
          </cell>
        </row>
        <row r="1218">
          <cell r="D1218" t="str">
            <v>MH-3/1-EX</v>
          </cell>
          <cell r="E1218" t="str">
            <v>King Fahad Road</v>
          </cell>
          <cell r="F1218" t="str">
            <v>Existing Boundary Road</v>
          </cell>
        </row>
        <row r="1219">
          <cell r="E1219">
            <v>0</v>
          </cell>
        </row>
        <row r="1220">
          <cell r="D1220" t="str">
            <v>CB-3/1/1</v>
          </cell>
          <cell r="E1220" t="str">
            <v>Road-MN01</v>
          </cell>
          <cell r="F1220" t="str">
            <v>Minor Collector Road</v>
          </cell>
        </row>
        <row r="1221">
          <cell r="E1221">
            <v>24.987158701959103</v>
          </cell>
        </row>
        <row r="1222">
          <cell r="D1222" t="str">
            <v>CB-3/1/1A</v>
          </cell>
          <cell r="E1222" t="str">
            <v>Road-MN01</v>
          </cell>
          <cell r="F1222" t="str">
            <v>Minor Collector Road</v>
          </cell>
        </row>
        <row r="1223">
          <cell r="E1223">
            <v>44.982558172795059</v>
          </cell>
        </row>
        <row r="1224">
          <cell r="D1224" t="str">
            <v>CB-3/1/2</v>
          </cell>
          <cell r="E1224" t="str">
            <v>Road-MN01</v>
          </cell>
          <cell r="F1224" t="str">
            <v>Minor Collector Road</v>
          </cell>
        </row>
        <row r="1225">
          <cell r="E1225">
            <v>83.993966760529588</v>
          </cell>
        </row>
        <row r="1226">
          <cell r="D1226" t="str">
            <v>CB-3/1/2A</v>
          </cell>
          <cell r="E1226" t="str">
            <v>Road-MN01</v>
          </cell>
          <cell r="F1226" t="str">
            <v>Minor Collector Road</v>
          </cell>
        </row>
        <row r="1227">
          <cell r="E1227">
            <v>116.98483974065815</v>
          </cell>
        </row>
        <row r="1228">
          <cell r="D1228" t="str">
            <v>CB-3/1/3</v>
          </cell>
          <cell r="E1228" t="str">
            <v>Road-MN01</v>
          </cell>
          <cell r="F1228" t="str">
            <v>Minor Collector Road</v>
          </cell>
        </row>
        <row r="1229">
          <cell r="E1229">
            <v>153.04530146824976</v>
          </cell>
        </row>
        <row r="1230">
          <cell r="D1230" t="str">
            <v>CB-3/1/4</v>
          </cell>
          <cell r="E1230" t="str">
            <v>Road-MN01</v>
          </cell>
          <cell r="F1230" t="str">
            <v>Minor Collector Road</v>
          </cell>
        </row>
        <row r="1231">
          <cell r="E1231">
            <v>199.03816395800976</v>
          </cell>
        </row>
        <row r="1232">
          <cell r="D1232" t="str">
            <v>CB-3/1/5</v>
          </cell>
          <cell r="E1232" t="str">
            <v>Road-MN01</v>
          </cell>
          <cell r="F1232" t="str">
            <v>Minor Collector Road</v>
          </cell>
        </row>
        <row r="1233">
          <cell r="E1233">
            <v>233.03845219208267</v>
          </cell>
        </row>
        <row r="1235">
          <cell r="D1235" t="str">
            <v>MH-3/3-EX</v>
          </cell>
          <cell r="E1235" t="str">
            <v>King Fahad Road</v>
          </cell>
          <cell r="F1235" t="str">
            <v>Existing Boundary Road</v>
          </cell>
        </row>
        <row r="1236">
          <cell r="E1236">
            <v>0</v>
          </cell>
        </row>
        <row r="1237">
          <cell r="D1237" t="str">
            <v>CB-3/3/1</v>
          </cell>
          <cell r="E1237" t="str">
            <v>Road-MN26</v>
          </cell>
          <cell r="F1237" t="str">
            <v>Block &amp; Local Road</v>
          </cell>
        </row>
        <row r="1238">
          <cell r="E1238">
            <v>24.999489154813364</v>
          </cell>
        </row>
        <row r="1239">
          <cell r="D1239" t="str">
            <v>CB-3/3/2</v>
          </cell>
          <cell r="E1239" t="str">
            <v>Road-MN26</v>
          </cell>
          <cell r="F1239" t="str">
            <v>Block &amp; Local Road</v>
          </cell>
        </row>
        <row r="1240">
          <cell r="E1240">
            <v>62.986535631219894</v>
          </cell>
        </row>
        <row r="1241">
          <cell r="D1241" t="str">
            <v>CB-3/3/2A</v>
          </cell>
          <cell r="E1241" t="str">
            <v>Road-MN26</v>
          </cell>
          <cell r="F1241" t="str">
            <v>Block &amp; Local Road</v>
          </cell>
        </row>
        <row r="1242">
          <cell r="E1242">
            <v>81.98789347745641</v>
          </cell>
        </row>
        <row r="1243">
          <cell r="D1243" t="str">
            <v>CB-3/3/3</v>
          </cell>
          <cell r="E1243" t="str">
            <v>Road-MN26</v>
          </cell>
          <cell r="F1243" t="str">
            <v>Block &amp; Local Road</v>
          </cell>
        </row>
        <row r="1244">
          <cell r="E1244">
            <v>95.145936645031256</v>
          </cell>
        </row>
        <row r="1245">
          <cell r="D1245" t="str">
            <v>CB-3/3/4</v>
          </cell>
          <cell r="E1245" t="str">
            <v>Road-MN26</v>
          </cell>
          <cell r="F1245" t="str">
            <v>Block &amp; Local Road</v>
          </cell>
        </row>
        <row r="1246">
          <cell r="E1246">
            <v>131.14834350889527</v>
          </cell>
        </row>
        <row r="1247">
          <cell r="D1247" t="str">
            <v>CB-3/3/5</v>
          </cell>
          <cell r="E1247" t="str">
            <v>Road-MN26</v>
          </cell>
          <cell r="F1247" t="str">
            <v>Block &amp; Local Road</v>
          </cell>
        </row>
        <row r="1248">
          <cell r="E1248">
            <v>157.1499069233931</v>
          </cell>
        </row>
        <row r="1249">
          <cell r="D1249" t="str">
            <v>CB-3/3/6</v>
          </cell>
          <cell r="E1249" t="str">
            <v>Road-MN26</v>
          </cell>
          <cell r="F1249" t="str">
            <v>Block &amp; Local Road</v>
          </cell>
        </row>
        <row r="1250">
          <cell r="E1250">
            <v>193.14928469578334</v>
          </cell>
        </row>
        <row r="1251">
          <cell r="D1251" t="str">
            <v>CB-3/3/7</v>
          </cell>
          <cell r="E1251" t="str">
            <v>Road-MN26</v>
          </cell>
          <cell r="F1251" t="str">
            <v>Block &amp; Local Road</v>
          </cell>
        </row>
        <row r="1252">
          <cell r="E1252">
            <v>208.14454394660518</v>
          </cell>
        </row>
        <row r="1254">
          <cell r="D1254" t="str">
            <v>MH-3/5-EX</v>
          </cell>
          <cell r="E1254" t="str">
            <v>King Fahad Road</v>
          </cell>
          <cell r="F1254" t="str">
            <v>Existing Boundary Road</v>
          </cell>
        </row>
        <row r="1255">
          <cell r="E1255">
            <v>0</v>
          </cell>
        </row>
        <row r="1256">
          <cell r="D1256" t="str">
            <v>CB-3/5/1</v>
          </cell>
          <cell r="E1256" t="str">
            <v>Road-MJ03</v>
          </cell>
          <cell r="F1256" t="str">
            <v>Major Collector Road</v>
          </cell>
        </row>
        <row r="1257">
          <cell r="E1257">
            <v>43.63714698509753</v>
          </cell>
        </row>
        <row r="1258">
          <cell r="D1258" t="str">
            <v>CB-3/5/2</v>
          </cell>
          <cell r="E1258" t="str">
            <v>Road-MJ03</v>
          </cell>
          <cell r="F1258" t="str">
            <v>Major Collector Road</v>
          </cell>
        </row>
        <row r="1259">
          <cell r="E1259">
            <v>88.664800710297513</v>
          </cell>
        </row>
        <row r="1260">
          <cell r="D1260" t="str">
            <v>CB-3/5/3</v>
          </cell>
          <cell r="E1260" t="str">
            <v>Road-MJ03</v>
          </cell>
          <cell r="F1260" t="str">
            <v>Major Collector Road</v>
          </cell>
        </row>
        <row r="1261">
          <cell r="E1261">
            <v>115.75461060262205</v>
          </cell>
        </row>
        <row r="1262">
          <cell r="D1262" t="str">
            <v>CB-3/5/4</v>
          </cell>
          <cell r="E1262" t="str">
            <v>Road-MJ03</v>
          </cell>
          <cell r="F1262" t="str">
            <v>Major Collector Road</v>
          </cell>
        </row>
        <row r="1263">
          <cell r="E1263">
            <v>131.79407755131007</v>
          </cell>
        </row>
        <row r="1264">
          <cell r="D1264" t="str">
            <v>CB-3/5/5</v>
          </cell>
          <cell r="E1264" t="str">
            <v>Road-MJ03</v>
          </cell>
          <cell r="F1264" t="str">
            <v>Major Collector Road</v>
          </cell>
        </row>
        <row r="1265">
          <cell r="E1265">
            <v>163.78897870763794</v>
          </cell>
        </row>
        <row r="1266">
          <cell r="D1266" t="str">
            <v>CB-3/5/6</v>
          </cell>
          <cell r="E1266" t="str">
            <v>Road-MJ03</v>
          </cell>
          <cell r="F1266" t="str">
            <v>Major Collector Road</v>
          </cell>
        </row>
        <row r="1267">
          <cell r="E1267">
            <v>188.71882026352171</v>
          </cell>
        </row>
        <row r="1268">
          <cell r="D1268" t="str">
            <v>CB-3/5/7</v>
          </cell>
          <cell r="E1268" t="str">
            <v>Road-MJ03</v>
          </cell>
          <cell r="F1268" t="str">
            <v>Major Collector Road</v>
          </cell>
        </row>
        <row r="1269">
          <cell r="E1269">
            <v>218.71983691286127</v>
          </cell>
        </row>
        <row r="1271">
          <cell r="D1271" t="str">
            <v>CB-3/5/1</v>
          </cell>
          <cell r="E1271" t="str">
            <v>Road-MJ03</v>
          </cell>
          <cell r="F1271" t="str">
            <v>Major Collector Road</v>
          </cell>
        </row>
        <row r="1272">
          <cell r="E1272">
            <v>0</v>
          </cell>
        </row>
        <row r="1273">
          <cell r="D1273" t="str">
            <v>CB-3/5/1/1</v>
          </cell>
          <cell r="E1273" t="str">
            <v>Road-MJ03</v>
          </cell>
          <cell r="F1273" t="str">
            <v>Major Collector Road</v>
          </cell>
        </row>
        <row r="1274">
          <cell r="E1274">
            <v>15.191145447257286</v>
          </cell>
        </row>
        <row r="1276">
          <cell r="D1276" t="str">
            <v>CB-3/5/2</v>
          </cell>
          <cell r="E1276" t="str">
            <v>Road-MJ03</v>
          </cell>
          <cell r="F1276" t="str">
            <v>Major Collector Road</v>
          </cell>
        </row>
        <row r="1277">
          <cell r="E1277">
            <v>0</v>
          </cell>
        </row>
        <row r="1278">
          <cell r="D1278" t="str">
            <v>CB-3/5/2/1</v>
          </cell>
          <cell r="E1278" t="str">
            <v>Road-MJ03</v>
          </cell>
          <cell r="F1278" t="str">
            <v>Major Collector Road</v>
          </cell>
        </row>
        <row r="1279">
          <cell r="E1279">
            <v>15.202174186518596</v>
          </cell>
        </row>
        <row r="1281">
          <cell r="D1281" t="str">
            <v>CB-3/5/3</v>
          </cell>
          <cell r="E1281" t="str">
            <v>Road-MJ03</v>
          </cell>
          <cell r="F1281" t="str">
            <v>Major Collector Road</v>
          </cell>
        </row>
        <row r="1282">
          <cell r="E1282">
            <v>0</v>
          </cell>
        </row>
        <row r="1283">
          <cell r="D1283" t="str">
            <v>CB-3/5/3/1</v>
          </cell>
          <cell r="E1283" t="str">
            <v>Road-MJ03</v>
          </cell>
          <cell r="F1283" t="str">
            <v>Major Collector Road</v>
          </cell>
        </row>
        <row r="1284">
          <cell r="E1284">
            <v>15.203190454989418</v>
          </cell>
        </row>
        <row r="1286">
          <cell r="D1286" t="str">
            <v>CB-3/5/4</v>
          </cell>
          <cell r="E1286" t="str">
            <v>Road-MJ03</v>
          </cell>
          <cell r="F1286" t="str">
            <v>Major Collector Road</v>
          </cell>
        </row>
        <row r="1287">
          <cell r="E1287">
            <v>0</v>
          </cell>
        </row>
        <row r="1288">
          <cell r="D1288" t="str">
            <v>CB-3/5/4/1</v>
          </cell>
          <cell r="E1288" t="str">
            <v>Road-MJ03</v>
          </cell>
          <cell r="F1288" t="str">
            <v>Major Collector Road</v>
          </cell>
        </row>
        <row r="1289">
          <cell r="E1289">
            <v>15.201450588398304</v>
          </cell>
        </row>
        <row r="1291">
          <cell r="D1291" t="str">
            <v>CB-3/5/5</v>
          </cell>
          <cell r="E1291" t="str">
            <v>Road-MJ03</v>
          </cell>
          <cell r="F1291" t="str">
            <v>Major Collector Road</v>
          </cell>
        </row>
        <row r="1292">
          <cell r="E1292">
            <v>0</v>
          </cell>
        </row>
        <row r="1293">
          <cell r="D1293" t="str">
            <v>CB-3/5/5/1</v>
          </cell>
          <cell r="E1293" t="str">
            <v>Road-MJ03</v>
          </cell>
          <cell r="F1293" t="str">
            <v>Major Collector Road</v>
          </cell>
        </row>
        <row r="1294">
          <cell r="E1294">
            <v>15.193238627681879</v>
          </cell>
        </row>
        <row r="1296">
          <cell r="D1296" t="str">
            <v>CB-3/5/6</v>
          </cell>
          <cell r="E1296" t="str">
            <v>Road-MJ03</v>
          </cell>
          <cell r="F1296" t="str">
            <v>Major Collector Road</v>
          </cell>
        </row>
        <row r="1297">
          <cell r="E1297">
            <v>0</v>
          </cell>
        </row>
        <row r="1298">
          <cell r="D1298" t="str">
            <v>CB-3/5/6/1</v>
          </cell>
          <cell r="E1298" t="str">
            <v>Road-MJ03</v>
          </cell>
          <cell r="F1298" t="str">
            <v>Major Collector Road</v>
          </cell>
        </row>
        <row r="1299">
          <cell r="E1299">
            <v>15.208221461047644</v>
          </cell>
        </row>
        <row r="1301">
          <cell r="D1301" t="str">
            <v>CB-3/5/7</v>
          </cell>
          <cell r="E1301" t="str">
            <v>Road-MJ03</v>
          </cell>
          <cell r="F1301" t="str">
            <v>Major Collector Road</v>
          </cell>
        </row>
        <row r="1302">
          <cell r="E1302">
            <v>0</v>
          </cell>
        </row>
        <row r="1303">
          <cell r="D1303" t="str">
            <v>CB-3/5/7/1</v>
          </cell>
          <cell r="E1303" t="str">
            <v>Road-MJ03</v>
          </cell>
          <cell r="F1303" t="str">
            <v>Major Collector Road</v>
          </cell>
        </row>
        <row r="1304">
          <cell r="E1304">
            <v>15.208484473924047</v>
          </cell>
        </row>
        <row r="1306">
          <cell r="D1306" t="str">
            <v>MH-E34/4-EX</v>
          </cell>
          <cell r="E1306" t="str">
            <v>King Fahad Road</v>
          </cell>
          <cell r="F1306" t="str">
            <v>Existing Boundary Road</v>
          </cell>
        </row>
        <row r="1307">
          <cell r="E1307">
            <v>0</v>
          </cell>
        </row>
        <row r="1308">
          <cell r="D1308" t="str">
            <v>CB-E34/4/1</v>
          </cell>
          <cell r="E1308" t="str">
            <v>Road-MN04</v>
          </cell>
          <cell r="F1308" t="str">
            <v>Minor Collector Road</v>
          </cell>
        </row>
        <row r="1309">
          <cell r="E1309">
            <v>24.019902164698475</v>
          </cell>
        </row>
        <row r="1310">
          <cell r="D1310" t="str">
            <v>CB-E34/4/1A</v>
          </cell>
          <cell r="E1310" t="str">
            <v>Road-MN04</v>
          </cell>
          <cell r="F1310" t="str">
            <v>Minor Collector Road</v>
          </cell>
        </row>
        <row r="1311">
          <cell r="E1311">
            <v>48.028521450203328</v>
          </cell>
        </row>
        <row r="1312">
          <cell r="D1312" t="str">
            <v>CB-E34/4/2</v>
          </cell>
          <cell r="E1312" t="str">
            <v>Road-MN04</v>
          </cell>
          <cell r="F1312" t="str">
            <v>Minor Collector Road</v>
          </cell>
        </row>
        <row r="1313">
          <cell r="E1313">
            <v>83.027471434590609</v>
          </cell>
        </row>
        <row r="1314">
          <cell r="D1314" t="str">
            <v>CB-E34/4/3</v>
          </cell>
          <cell r="E1314" t="str">
            <v>Road-MN04</v>
          </cell>
          <cell r="F1314" t="str">
            <v>Minor Collector Road</v>
          </cell>
        </row>
        <row r="1315">
          <cell r="E1315">
            <v>133.02533138876811</v>
          </cell>
        </row>
        <row r="1316">
          <cell r="D1316" t="str">
            <v>CB-E34/4/4</v>
          </cell>
          <cell r="E1316" t="str">
            <v>Road-MN04</v>
          </cell>
          <cell r="F1316" t="str">
            <v>Minor Collector Road</v>
          </cell>
        </row>
        <row r="1317">
          <cell r="E1317">
            <v>160.03236750896292</v>
          </cell>
        </row>
        <row r="1318">
          <cell r="D1318" t="str">
            <v>CB-E34/4/5</v>
          </cell>
          <cell r="E1318" t="str">
            <v>Road-MN04</v>
          </cell>
          <cell r="F1318" t="str">
            <v>Minor Collector Road</v>
          </cell>
        </row>
        <row r="1319">
          <cell r="E1319">
            <v>180.01886294963725</v>
          </cell>
        </row>
        <row r="1320">
          <cell r="D1320" t="str">
            <v>CB-E34/4/6</v>
          </cell>
          <cell r="E1320" t="str">
            <v>Road-MN04</v>
          </cell>
          <cell r="F1320" t="str">
            <v>Minor Collector Road</v>
          </cell>
        </row>
        <row r="1321">
          <cell r="E1321">
            <v>220.01395889902508</v>
          </cell>
        </row>
        <row r="1322">
          <cell r="D1322" t="str">
            <v>CB-E34/4/7</v>
          </cell>
          <cell r="E1322" t="str">
            <v>Road-MN04</v>
          </cell>
          <cell r="F1322" t="str">
            <v>Minor Collector Road</v>
          </cell>
        </row>
        <row r="1323">
          <cell r="E1323">
            <v>255.02199369107424</v>
          </cell>
        </row>
        <row r="1324">
          <cell r="D1324" t="str">
            <v>CB-E34/4/8</v>
          </cell>
          <cell r="E1324" t="str">
            <v>Road-MN04</v>
          </cell>
          <cell r="F1324" t="str">
            <v>Minor Collector Road</v>
          </cell>
        </row>
        <row r="1325">
          <cell r="E1325">
            <v>303.01916131581692</v>
          </cell>
        </row>
        <row r="1327">
          <cell r="D1327" t="str">
            <v>MH-E34/2-EX</v>
          </cell>
          <cell r="E1327" t="str">
            <v>King Fahad Road</v>
          </cell>
          <cell r="F1327" t="str">
            <v>Existing Boundary Road</v>
          </cell>
        </row>
        <row r="1328">
          <cell r="E1328">
            <v>0</v>
          </cell>
        </row>
        <row r="1329">
          <cell r="D1329" t="str">
            <v>CB-E34/2/1</v>
          </cell>
          <cell r="E1329" t="str">
            <v>Road-MN05</v>
          </cell>
          <cell r="F1329" t="str">
            <v>Minor Collector Road</v>
          </cell>
        </row>
        <row r="1330">
          <cell r="E1330">
            <v>31.632604208404999</v>
          </cell>
        </row>
        <row r="1331">
          <cell r="D1331" t="str">
            <v>CB-E34/2/2</v>
          </cell>
          <cell r="E1331" t="str">
            <v>Road-MN05</v>
          </cell>
          <cell r="F1331" t="str">
            <v>Minor Collector Road</v>
          </cell>
        </row>
        <row r="1332">
          <cell r="E1332">
            <v>73.637319419882374</v>
          </cell>
        </row>
        <row r="1333">
          <cell r="D1333" t="str">
            <v>CB-E34/2/3</v>
          </cell>
          <cell r="E1333" t="str">
            <v>Road-MN05</v>
          </cell>
          <cell r="F1333" t="str">
            <v>Minor Collector Road</v>
          </cell>
        </row>
        <row r="1334">
          <cell r="E1334">
            <v>111.63543779432243</v>
          </cell>
        </row>
        <row r="1335">
          <cell r="D1335" t="str">
            <v>CB-E34/2/4</v>
          </cell>
          <cell r="E1335" t="str">
            <v>Road-MN05</v>
          </cell>
          <cell r="F1335" t="str">
            <v>Minor Collector Road</v>
          </cell>
        </row>
        <row r="1336">
          <cell r="E1336">
            <v>123.63317924846557</v>
          </cell>
        </row>
        <row r="1337">
          <cell r="D1337" t="str">
            <v>CB-E34/2/4A</v>
          </cell>
          <cell r="E1337" t="str">
            <v>Road-MN05</v>
          </cell>
          <cell r="F1337" t="str">
            <v>Minor Collector Road</v>
          </cell>
        </row>
        <row r="1338">
          <cell r="E1338">
            <v>143.63782870801293</v>
          </cell>
        </row>
        <row r="1339">
          <cell r="D1339" t="str">
            <v>CB-E34/2/5</v>
          </cell>
          <cell r="E1339" t="str">
            <v>Road-MN05</v>
          </cell>
          <cell r="F1339" t="str">
            <v>Minor Collector Road</v>
          </cell>
        </row>
        <row r="1340">
          <cell r="E1340">
            <v>177.6356359902513</v>
          </cell>
        </row>
        <row r="1341">
          <cell r="D1341" t="str">
            <v>CB-E34/2/6</v>
          </cell>
          <cell r="E1341" t="str">
            <v>Road-MN05</v>
          </cell>
          <cell r="F1341" t="str">
            <v>Minor Collector Road</v>
          </cell>
        </row>
        <row r="1342">
          <cell r="E1342">
            <v>197.6308079074671</v>
          </cell>
        </row>
        <row r="1343">
          <cell r="D1343" t="str">
            <v>CB-E34/2/6A</v>
          </cell>
          <cell r="E1343" t="str">
            <v>Road-MN05</v>
          </cell>
          <cell r="F1343" t="str">
            <v>Minor Collector Road</v>
          </cell>
        </row>
        <row r="1344">
          <cell r="E1344">
            <v>232.63106219242221</v>
          </cell>
        </row>
        <row r="1345">
          <cell r="D1345" t="str">
            <v>CB-E34/2/6B</v>
          </cell>
          <cell r="E1345" t="str">
            <v>Road-MN05</v>
          </cell>
          <cell r="F1345" t="str">
            <v>Minor Collector Road</v>
          </cell>
        </row>
        <row r="1346">
          <cell r="E1346">
            <v>273.63333042222484</v>
          </cell>
        </row>
        <row r="1347">
          <cell r="D1347" t="str">
            <v>CB-E34/2/7</v>
          </cell>
          <cell r="E1347" t="str">
            <v>Road-MN05</v>
          </cell>
          <cell r="F1347" t="str">
            <v>Minor Collector Road</v>
          </cell>
        </row>
        <row r="1348">
          <cell r="E1348">
            <v>283.63565515211945</v>
          </cell>
        </row>
        <row r="1350">
          <cell r="D1350" t="str">
            <v>CB-E34/2/7</v>
          </cell>
          <cell r="E1350" t="str">
            <v>Road-MN05</v>
          </cell>
          <cell r="F1350" t="str">
            <v>Minor Collector Road</v>
          </cell>
        </row>
        <row r="1351">
          <cell r="E1351">
            <v>0</v>
          </cell>
        </row>
        <row r="1352">
          <cell r="D1352" t="str">
            <v>CB-E34/2/8</v>
          </cell>
          <cell r="E1352" t="str">
            <v>Road-MN07</v>
          </cell>
          <cell r="F1352" t="str">
            <v>Minor Collector Road</v>
          </cell>
        </row>
        <row r="1353">
          <cell r="E1353">
            <v>30.000326664888235</v>
          </cell>
        </row>
        <row r="1354">
          <cell r="D1354" t="str">
            <v>CB-E34/2/9</v>
          </cell>
          <cell r="E1354" t="str">
            <v>Road-MN07</v>
          </cell>
          <cell r="F1354" t="str">
            <v>Minor Collector Road</v>
          </cell>
        </row>
        <row r="1355">
          <cell r="E1355">
            <v>60.00082832708101</v>
          </cell>
        </row>
        <row r="1356">
          <cell r="D1356" t="str">
            <v>CB-E34/2/10</v>
          </cell>
          <cell r="E1356" t="str">
            <v>Road-MN07</v>
          </cell>
          <cell r="F1356" t="str">
            <v>Minor Collector Road</v>
          </cell>
        </row>
        <row r="1357">
          <cell r="E1357">
            <v>90.004631419578459</v>
          </cell>
        </row>
        <row r="1359">
          <cell r="D1359" t="str">
            <v>CB-E34/2/7</v>
          </cell>
          <cell r="E1359" t="str">
            <v>Road-MN05</v>
          </cell>
          <cell r="F1359" t="str">
            <v>Minor Collector Road</v>
          </cell>
        </row>
        <row r="1360">
          <cell r="E1360">
            <v>0</v>
          </cell>
        </row>
        <row r="1361">
          <cell r="D1361" t="str">
            <v>CB-E34/2/11</v>
          </cell>
          <cell r="E1361" t="str">
            <v>Road-MN07</v>
          </cell>
          <cell r="F1361" t="str">
            <v>Minor Collector Road</v>
          </cell>
        </row>
        <row r="1362">
          <cell r="E1362">
            <v>36.99939999541548</v>
          </cell>
        </row>
        <row r="1363">
          <cell r="D1363" t="str">
            <v>CB-E34/2/11A</v>
          </cell>
          <cell r="E1363" t="str">
            <v>Road-MN07</v>
          </cell>
          <cell r="F1363" t="str">
            <v>Minor Collector Road</v>
          </cell>
        </row>
        <row r="1364">
          <cell r="E1364">
            <v>74.997718379038915</v>
          </cell>
        </row>
        <row r="1365">
          <cell r="D1365" t="str">
            <v>CB-E34/2/12</v>
          </cell>
          <cell r="E1365" t="str">
            <v>Road-MN07</v>
          </cell>
          <cell r="F1365" t="str">
            <v>Minor Collector Road</v>
          </cell>
        </row>
        <row r="1366">
          <cell r="E1366">
            <v>84.996478302369212</v>
          </cell>
        </row>
        <row r="1367">
          <cell r="D1367" t="str">
            <v>CB-E34/2/12A</v>
          </cell>
          <cell r="E1367" t="str">
            <v>Road-MN07</v>
          </cell>
          <cell r="F1367" t="str">
            <v>Minor Collector Road</v>
          </cell>
        </row>
        <row r="1368">
          <cell r="E1368">
            <v>104.99209032079264</v>
          </cell>
        </row>
        <row r="1369">
          <cell r="D1369" t="str">
            <v>CB-E34/2/13</v>
          </cell>
          <cell r="E1369" t="str">
            <v>Road-MN07</v>
          </cell>
          <cell r="F1369" t="str">
            <v>Minor Collector Road</v>
          </cell>
        </row>
        <row r="1370">
          <cell r="E1370">
            <v>129.99989710223542</v>
          </cell>
        </row>
        <row r="1372">
          <cell r="D1372" t="str">
            <v>CB-E34/2/8</v>
          </cell>
          <cell r="E1372" t="str">
            <v>Road-MN07</v>
          </cell>
          <cell r="F1372" t="str">
            <v>Minor Collector Road</v>
          </cell>
        </row>
        <row r="1373">
          <cell r="E1373">
            <v>0</v>
          </cell>
        </row>
        <row r="1374">
          <cell r="D1374" t="str">
            <v>CB-E34/2/14</v>
          </cell>
          <cell r="E1374" t="str">
            <v>Road-MN06</v>
          </cell>
          <cell r="F1374" t="str">
            <v>Minor Collector Road</v>
          </cell>
        </row>
        <row r="1375">
          <cell r="E1375">
            <v>27.019202430821551</v>
          </cell>
        </row>
        <row r="1376">
          <cell r="D1376" t="str">
            <v>CB-E34/2/14A</v>
          </cell>
          <cell r="E1376" t="str">
            <v>Road-MN06</v>
          </cell>
          <cell r="F1376" t="str">
            <v>Minor Collector Road</v>
          </cell>
        </row>
        <row r="1377">
          <cell r="E1377">
            <v>43.000807481649971</v>
          </cell>
        </row>
        <row r="1378">
          <cell r="D1378" t="str">
            <v>CB-E34/2/15</v>
          </cell>
          <cell r="E1378" t="str">
            <v>Road-MN06</v>
          </cell>
          <cell r="F1378" t="str">
            <v>Minor Collector Road</v>
          </cell>
        </row>
        <row r="1379">
          <cell r="E1379">
            <v>55.00121164154568</v>
          </cell>
        </row>
        <row r="1380">
          <cell r="D1380" t="str">
            <v>CB-E34/2/16</v>
          </cell>
          <cell r="E1380" t="str">
            <v>Road-MN06</v>
          </cell>
          <cell r="F1380" t="str">
            <v>Minor Collector Road</v>
          </cell>
        </row>
        <row r="1381">
          <cell r="E1381">
            <v>86.999814735969665</v>
          </cell>
        </row>
        <row r="1382">
          <cell r="D1382" t="str">
            <v>CB-E34/2/17</v>
          </cell>
          <cell r="E1382" t="str">
            <v>Road-MN06</v>
          </cell>
          <cell r="F1382" t="str">
            <v>Minor Collector Road</v>
          </cell>
        </row>
        <row r="1383">
          <cell r="E1383">
            <v>127.99862569439087</v>
          </cell>
        </row>
        <row r="1384">
          <cell r="D1384" t="str">
            <v>CB-E34/2/17A</v>
          </cell>
          <cell r="E1384" t="str">
            <v>Road-MN06</v>
          </cell>
          <cell r="F1384" t="str">
            <v>Minor Collector Road</v>
          </cell>
        </row>
        <row r="1385">
          <cell r="E1385">
            <v>168.00110186772062</v>
          </cell>
        </row>
        <row r="1386">
          <cell r="D1386" t="str">
            <v>CB-E34/2/18</v>
          </cell>
          <cell r="E1386" t="str">
            <v>Road-MN06</v>
          </cell>
          <cell r="F1386" t="str">
            <v>Minor Collector Road</v>
          </cell>
        </row>
        <row r="1387">
          <cell r="E1387">
            <v>191.00460812225549</v>
          </cell>
        </row>
        <row r="1388">
          <cell r="D1388" t="str">
            <v>CB-E34/2/18A</v>
          </cell>
          <cell r="E1388" t="str">
            <v>Road-MN06</v>
          </cell>
          <cell r="F1388" t="str">
            <v>Minor Collector Road</v>
          </cell>
        </row>
        <row r="1389">
          <cell r="E1389">
            <v>211.27438118461677</v>
          </cell>
        </row>
        <row r="1391">
          <cell r="D1391" t="str">
            <v>CB-E34/2/18</v>
          </cell>
          <cell r="E1391" t="str">
            <v>Road-MN06</v>
          </cell>
          <cell r="F1391" t="str">
            <v>Minor Collector Road</v>
          </cell>
        </row>
        <row r="1392">
          <cell r="E1392">
            <v>0</v>
          </cell>
        </row>
        <row r="1393">
          <cell r="D1393" t="str">
            <v>CB-E34/2/19</v>
          </cell>
          <cell r="E1393" t="str">
            <v>Road-MJ04</v>
          </cell>
          <cell r="F1393" t="str">
            <v>Major Collector Road</v>
          </cell>
        </row>
        <row r="1394">
          <cell r="E1394">
            <v>45.002121061115574</v>
          </cell>
        </row>
        <row r="1395">
          <cell r="D1395" t="str">
            <v>CB-E34/2/19A</v>
          </cell>
          <cell r="E1395" t="str">
            <v>Road-MJ04</v>
          </cell>
          <cell r="F1395" t="str">
            <v>Major Collector Road</v>
          </cell>
        </row>
        <row r="1396">
          <cell r="E1396">
            <v>61.998055869290226</v>
          </cell>
        </row>
        <row r="1397">
          <cell r="D1397" t="str">
            <v>CB-E34/2/20</v>
          </cell>
          <cell r="E1397" t="str">
            <v>Road-MJ04</v>
          </cell>
          <cell r="F1397" t="str">
            <v>Major Collector Road</v>
          </cell>
        </row>
        <row r="1398">
          <cell r="E1398">
            <v>85.000979596642864</v>
          </cell>
        </row>
        <row r="1399">
          <cell r="D1399" t="str">
            <v>CB-E34/2/21</v>
          </cell>
          <cell r="E1399" t="str">
            <v>Road-MJ04</v>
          </cell>
          <cell r="F1399" t="str">
            <v>Major Collector Road</v>
          </cell>
        </row>
        <row r="1400">
          <cell r="E1400">
            <v>124.99983583009048</v>
          </cell>
        </row>
        <row r="1402">
          <cell r="D1402" t="str">
            <v>CB-E34/2/19</v>
          </cell>
          <cell r="E1402" t="str">
            <v>Road-MJ04</v>
          </cell>
          <cell r="F1402" t="str">
            <v>Major Collector Road</v>
          </cell>
        </row>
        <row r="1403">
          <cell r="E1403">
            <v>0</v>
          </cell>
        </row>
        <row r="1404">
          <cell r="D1404" t="str">
            <v>CB-E34/2/22</v>
          </cell>
          <cell r="E1404" t="str">
            <v>Road-MJ04</v>
          </cell>
          <cell r="F1404" t="str">
            <v>Major Collector Road</v>
          </cell>
        </row>
        <row r="1405">
          <cell r="E1405">
            <v>15.200582225664586</v>
          </cell>
        </row>
        <row r="1407">
          <cell r="D1407" t="str">
            <v>CB-E34/2/20</v>
          </cell>
          <cell r="E1407" t="str">
            <v>Road-MJ04</v>
          </cell>
          <cell r="F1407" t="str">
            <v>Major Collector Road</v>
          </cell>
        </row>
        <row r="1408">
          <cell r="E1408">
            <v>0</v>
          </cell>
        </row>
        <row r="1409">
          <cell r="D1409" t="str">
            <v>CB-E34/2/23</v>
          </cell>
          <cell r="E1409" t="str">
            <v>Road-MJ04</v>
          </cell>
          <cell r="F1409" t="str">
            <v>Major Collector Road</v>
          </cell>
        </row>
        <row r="1410">
          <cell r="E1410">
            <v>15.19789459106152</v>
          </cell>
        </row>
        <row r="1412">
          <cell r="D1412" t="str">
            <v>CB-E34/2/21</v>
          </cell>
          <cell r="E1412" t="str">
            <v>Road-MJ04</v>
          </cell>
          <cell r="F1412" t="str">
            <v>Major Collector Road</v>
          </cell>
        </row>
        <row r="1413">
          <cell r="E1413">
            <v>0</v>
          </cell>
        </row>
        <row r="1414">
          <cell r="D1414" t="str">
            <v>CB-E34/2/24</v>
          </cell>
          <cell r="E1414" t="str">
            <v>Road-MJ04</v>
          </cell>
          <cell r="F1414" t="str">
            <v>Major Collector Road</v>
          </cell>
        </row>
        <row r="1415">
          <cell r="E1415">
            <v>15.19789459106152</v>
          </cell>
        </row>
        <row r="1418">
          <cell r="D1418" t="str">
            <v>MH-E4-EX</v>
          </cell>
          <cell r="E1418" t="str">
            <v>Al Makarunah St.</v>
          </cell>
          <cell r="F1418" t="str">
            <v>Existing Boundary Road</v>
          </cell>
        </row>
        <row r="1419">
          <cell r="E1419">
            <v>0</v>
          </cell>
        </row>
        <row r="1420">
          <cell r="D1420" t="str">
            <v>CB-E4/1</v>
          </cell>
          <cell r="E1420" t="str">
            <v>Road-MN16</v>
          </cell>
          <cell r="F1420" t="str">
            <v>Minor Collector Road</v>
          </cell>
        </row>
        <row r="1421">
          <cell r="E1421">
            <v>39.771580305541626</v>
          </cell>
        </row>
        <row r="1422">
          <cell r="D1422" t="str">
            <v>CB-E4/2</v>
          </cell>
          <cell r="E1422" t="str">
            <v>Road-MN16</v>
          </cell>
          <cell r="F1422" t="str">
            <v>Minor Collector Road</v>
          </cell>
        </row>
        <row r="1423">
          <cell r="E1423">
            <v>74.770051700723684</v>
          </cell>
        </row>
        <row r="1424">
          <cell r="D1424" t="str">
            <v>CB-E4/3</v>
          </cell>
          <cell r="E1424" t="str">
            <v>Road-MN16</v>
          </cell>
          <cell r="F1424" t="str">
            <v>Minor Collector Road</v>
          </cell>
        </row>
        <row r="1425">
          <cell r="E1425">
            <v>122.02127919799298</v>
          </cell>
        </row>
        <row r="1426">
          <cell r="D1426" t="str">
            <v>CB-E4/4</v>
          </cell>
          <cell r="E1426" t="str">
            <v>Road-MN16</v>
          </cell>
          <cell r="F1426" t="str">
            <v>Minor Collector Road</v>
          </cell>
        </row>
        <row r="1427">
          <cell r="E1427">
            <v>155.06912330321046</v>
          </cell>
        </row>
        <row r="1428">
          <cell r="D1428" t="str">
            <v>CB-E4/5</v>
          </cell>
          <cell r="E1428" t="str">
            <v>Road-MN16</v>
          </cell>
          <cell r="F1428" t="str">
            <v>Minor Collector Road</v>
          </cell>
        </row>
        <row r="1429">
          <cell r="E1429">
            <v>190.21734089666109</v>
          </cell>
        </row>
        <row r="1430">
          <cell r="D1430" t="str">
            <v>CB-E4/6</v>
          </cell>
          <cell r="E1430" t="str">
            <v>Road-MN16</v>
          </cell>
          <cell r="F1430" t="str">
            <v>Minor Collector Road</v>
          </cell>
        </row>
        <row r="1431">
          <cell r="E1431">
            <v>220.2186292023851</v>
          </cell>
        </row>
        <row r="1432">
          <cell r="D1432" t="str">
            <v>CB-E4/7</v>
          </cell>
          <cell r="E1432" t="str">
            <v>Road-MN16</v>
          </cell>
          <cell r="F1432" t="str">
            <v>Minor Collector Road</v>
          </cell>
        </row>
        <row r="1433">
          <cell r="E1433">
            <v>261.41365438747312</v>
          </cell>
        </row>
        <row r="1434">
          <cell r="D1434" t="str">
            <v>CB-E4/8</v>
          </cell>
          <cell r="E1434" t="str">
            <v>Road-MN16</v>
          </cell>
          <cell r="F1434" t="str">
            <v>Minor Collector Road</v>
          </cell>
        </row>
        <row r="1435">
          <cell r="E1435">
            <v>299.0144695382117</v>
          </cell>
        </row>
        <row r="1436">
          <cell r="D1436" t="str">
            <v>CB-E4/8A</v>
          </cell>
          <cell r="E1436" t="str">
            <v>Road-MN16</v>
          </cell>
          <cell r="F1436" t="str">
            <v>Minor Collector Road</v>
          </cell>
        </row>
        <row r="1437">
          <cell r="E1437">
            <v>314.58592097984933</v>
          </cell>
        </row>
        <row r="1438">
          <cell r="D1438" t="str">
            <v>CB-E4/9</v>
          </cell>
          <cell r="E1438" t="str">
            <v>Road-MN16</v>
          </cell>
          <cell r="F1438" t="str">
            <v>Minor Collector Road</v>
          </cell>
        </row>
        <row r="1439">
          <cell r="E1439">
            <v>338.59442780554593</v>
          </cell>
        </row>
        <row r="1441">
          <cell r="D1441" t="str">
            <v>CB-E4/2</v>
          </cell>
          <cell r="E1441" t="str">
            <v>Road-MN16</v>
          </cell>
          <cell r="F1441" t="str">
            <v>Minor Collector Road</v>
          </cell>
        </row>
        <row r="1442">
          <cell r="E1442">
            <v>0</v>
          </cell>
        </row>
        <row r="1443">
          <cell r="D1443" t="str">
            <v>CB-E4/2/1</v>
          </cell>
          <cell r="E1443" t="str">
            <v>Road-MN28</v>
          </cell>
          <cell r="F1443" t="str">
            <v>Block &amp; Local Road</v>
          </cell>
        </row>
        <row r="1444">
          <cell r="E1444">
            <v>29.993107541440263</v>
          </cell>
        </row>
        <row r="1445">
          <cell r="D1445" t="str">
            <v>CB-E4/2/2</v>
          </cell>
          <cell r="E1445" t="str">
            <v>Road-MN28</v>
          </cell>
          <cell r="F1445" t="str">
            <v>Block &amp; Local Road</v>
          </cell>
        </row>
        <row r="1446">
          <cell r="E1446">
            <v>73.982016370639286</v>
          </cell>
        </row>
        <row r="1447">
          <cell r="D1447" t="str">
            <v>CB-E4/2/3</v>
          </cell>
          <cell r="E1447" t="str">
            <v>Road-MN28</v>
          </cell>
          <cell r="F1447" t="str">
            <v>Block &amp; Local Road</v>
          </cell>
        </row>
        <row r="1448">
          <cell r="E1448">
            <v>93.008886843807076</v>
          </cell>
        </row>
        <row r="1449">
          <cell r="D1449" t="str">
            <v>CB-E4/2/4</v>
          </cell>
          <cell r="E1449" t="str">
            <v>Road-MN28</v>
          </cell>
          <cell r="F1449" t="str">
            <v>Block &amp; Local Road</v>
          </cell>
        </row>
        <row r="1450">
          <cell r="E1450">
            <v>109.11575804843559</v>
          </cell>
        </row>
        <row r="1451">
          <cell r="D1451" t="str">
            <v>CB-E4/2/5</v>
          </cell>
          <cell r="E1451" t="str">
            <v>Road-MN28</v>
          </cell>
          <cell r="F1451" t="str">
            <v>Block &amp; Local Road</v>
          </cell>
        </row>
        <row r="1452">
          <cell r="E1452">
            <v>141.85583288058336</v>
          </cell>
        </row>
        <row r="1453">
          <cell r="D1453" t="str">
            <v>CB-E4/2/6</v>
          </cell>
          <cell r="E1453" t="str">
            <v>Road-MN28</v>
          </cell>
          <cell r="F1453" t="str">
            <v>Block &amp; Local Road</v>
          </cell>
        </row>
        <row r="1454">
          <cell r="E1454">
            <v>181.85369782356489</v>
          </cell>
        </row>
        <row r="1455">
          <cell r="D1455" t="str">
            <v>CB-E4/2/7</v>
          </cell>
          <cell r="E1455" t="str">
            <v>Road-MN28</v>
          </cell>
          <cell r="F1455" t="str">
            <v>Block &amp; Local Road</v>
          </cell>
        </row>
        <row r="1456">
          <cell r="E1456">
            <v>196.857740611824</v>
          </cell>
        </row>
        <row r="1458">
          <cell r="D1458" t="str">
            <v>CB-E4/4</v>
          </cell>
          <cell r="E1458" t="str">
            <v>Road-MN16</v>
          </cell>
          <cell r="F1458" t="str">
            <v>Minor Collector Road</v>
          </cell>
        </row>
        <row r="1459">
          <cell r="E1459">
            <v>0</v>
          </cell>
        </row>
        <row r="1460">
          <cell r="D1460" t="str">
            <v>CB-E4/4/1</v>
          </cell>
          <cell r="E1460" t="str">
            <v>Road-MN29</v>
          </cell>
          <cell r="F1460" t="str">
            <v>Block &amp; Local Road</v>
          </cell>
        </row>
        <row r="1461">
          <cell r="E1461">
            <v>41.999859523797511</v>
          </cell>
        </row>
        <row r="1463">
          <cell r="D1463" t="str">
            <v>CB-E4/7</v>
          </cell>
          <cell r="E1463" t="str">
            <v>Road-MN16</v>
          </cell>
          <cell r="F1463" t="str">
            <v>Minor Collector Road</v>
          </cell>
        </row>
        <row r="1464">
          <cell r="E1464">
            <v>0</v>
          </cell>
        </row>
        <row r="1465">
          <cell r="D1465" t="str">
            <v>CB-E4/7/1</v>
          </cell>
          <cell r="E1465" t="str">
            <v>Road-MN30</v>
          </cell>
          <cell r="F1465" t="str">
            <v>Block &amp; Local Road</v>
          </cell>
        </row>
        <row r="1466">
          <cell r="E1466">
            <v>40.999660974430569</v>
          </cell>
        </row>
        <row r="1468">
          <cell r="D1468" t="str">
            <v>CB-E4/9</v>
          </cell>
          <cell r="E1468" t="str">
            <v>Road-MN16</v>
          </cell>
          <cell r="F1468" t="str">
            <v>Minor Collector Road</v>
          </cell>
        </row>
        <row r="1469">
          <cell r="E1469">
            <v>0</v>
          </cell>
        </row>
        <row r="1470">
          <cell r="D1470" t="str">
            <v>CB-E4/9/1</v>
          </cell>
          <cell r="E1470" t="str">
            <v>Road-MN18</v>
          </cell>
          <cell r="F1470" t="str">
            <v>Minor Collector Road</v>
          </cell>
        </row>
        <row r="1471">
          <cell r="E1471">
            <v>27.21615145468531</v>
          </cell>
        </row>
        <row r="1472">
          <cell r="D1472" t="str">
            <v>CB-E4/9/2</v>
          </cell>
          <cell r="E1472" t="str">
            <v>Road-MN18</v>
          </cell>
          <cell r="F1472" t="str">
            <v>Minor Collector Road</v>
          </cell>
        </row>
        <row r="1473">
          <cell r="E1473">
            <v>54.217494014043695</v>
          </cell>
        </row>
        <row r="1475">
          <cell r="D1475" t="str">
            <v>CB-E4/9</v>
          </cell>
          <cell r="E1475" t="str">
            <v>Road-MN16</v>
          </cell>
          <cell r="F1475" t="str">
            <v>Minor Collector Road</v>
          </cell>
        </row>
        <row r="1476">
          <cell r="E1476">
            <v>0</v>
          </cell>
        </row>
        <row r="1477">
          <cell r="D1477" t="str">
            <v>CB-E4/10</v>
          </cell>
          <cell r="E1477" t="str">
            <v>Road-MN18</v>
          </cell>
          <cell r="F1477" t="str">
            <v>Minor Collector Road</v>
          </cell>
        </row>
        <row r="1478">
          <cell r="E1478">
            <v>50.007796391850903</v>
          </cell>
        </row>
        <row r="1479">
          <cell r="D1479" t="str">
            <v>CB-E4/11</v>
          </cell>
          <cell r="E1479" t="str">
            <v>Road-MN18</v>
          </cell>
          <cell r="F1479" t="str">
            <v>Minor Collector Road</v>
          </cell>
        </row>
        <row r="1480">
          <cell r="E1480">
            <v>86.99896560833055</v>
          </cell>
        </row>
        <row r="1481">
          <cell r="D1481" t="str">
            <v>CB-E4/12</v>
          </cell>
          <cell r="E1481" t="str">
            <v>Road-MN18</v>
          </cell>
          <cell r="F1481" t="str">
            <v>Minor Collector Road</v>
          </cell>
        </row>
        <row r="1482">
          <cell r="E1482">
            <v>126.00572399732954</v>
          </cell>
        </row>
        <row r="1484">
          <cell r="D1484" t="str">
            <v>MH-E5-EX</v>
          </cell>
          <cell r="E1484" t="str">
            <v>Al Makarunah St.</v>
          </cell>
          <cell r="F1484" t="str">
            <v>Existing Boundary Road</v>
          </cell>
        </row>
        <row r="1485">
          <cell r="E1485">
            <v>0</v>
          </cell>
        </row>
        <row r="1486">
          <cell r="D1486" t="str">
            <v>CB-E5/1</v>
          </cell>
          <cell r="E1486" t="str">
            <v>Road-MN15</v>
          </cell>
          <cell r="F1486" t="str">
            <v>Minor Collector Road</v>
          </cell>
        </row>
        <row r="1487">
          <cell r="E1487">
            <v>28.897191905064393</v>
          </cell>
        </row>
        <row r="1488">
          <cell r="D1488" t="str">
            <v>CB-E5/2</v>
          </cell>
          <cell r="E1488" t="str">
            <v>Road-MN15</v>
          </cell>
          <cell r="F1488" t="str">
            <v>Minor Collector Road</v>
          </cell>
        </row>
        <row r="1489">
          <cell r="E1489">
            <v>58.166235278581539</v>
          </cell>
        </row>
        <row r="1490">
          <cell r="D1490" t="str">
            <v>CB-E5/3</v>
          </cell>
          <cell r="E1490" t="str">
            <v>Road-MN15</v>
          </cell>
          <cell r="F1490" t="str">
            <v>Minor Collector Road</v>
          </cell>
        </row>
        <row r="1491">
          <cell r="E1491">
            <v>98.668230291165344</v>
          </cell>
        </row>
        <row r="1492">
          <cell r="D1492" t="str">
            <v>CB-E5/4</v>
          </cell>
          <cell r="E1492" t="str">
            <v>Road-MN15</v>
          </cell>
          <cell r="F1492" t="str">
            <v>Minor Collector Road</v>
          </cell>
        </row>
        <row r="1493">
          <cell r="E1493">
            <v>137.66289915757525</v>
          </cell>
        </row>
        <row r="1494">
          <cell r="D1494" t="str">
            <v>CB-E5/5</v>
          </cell>
          <cell r="E1494" t="str">
            <v>Road-MN15</v>
          </cell>
          <cell r="F1494" t="str">
            <v>Minor Collector Road</v>
          </cell>
        </row>
        <row r="1495">
          <cell r="E1495">
            <v>194.6666928909645</v>
          </cell>
        </row>
        <row r="1496">
          <cell r="D1496" t="str">
            <v>CB-E5/6</v>
          </cell>
          <cell r="E1496" t="str">
            <v>Road-MN15</v>
          </cell>
          <cell r="F1496" t="str">
            <v>Minor Collector Road</v>
          </cell>
        </row>
        <row r="1497">
          <cell r="E1497">
            <v>248.67138250217926</v>
          </cell>
        </row>
        <row r="1498">
          <cell r="D1498" t="str">
            <v>CB-E5/7</v>
          </cell>
          <cell r="E1498" t="str">
            <v>Road-MN15</v>
          </cell>
          <cell r="F1498" t="str">
            <v>Minor Collector Road</v>
          </cell>
        </row>
        <row r="1499">
          <cell r="E1499">
            <v>286.16836504746544</v>
          </cell>
        </row>
        <row r="1500">
          <cell r="D1500" t="str">
            <v>CB-E5/8</v>
          </cell>
          <cell r="E1500" t="str">
            <v>Road-MN15</v>
          </cell>
          <cell r="F1500" t="str">
            <v>Minor Collector Road</v>
          </cell>
        </row>
        <row r="1501">
          <cell r="E1501">
            <v>317.17183098268805</v>
          </cell>
        </row>
        <row r="1502">
          <cell r="D1502" t="str">
            <v>CB-E5/9</v>
          </cell>
          <cell r="E1502" t="str">
            <v>Road-MN15</v>
          </cell>
          <cell r="F1502" t="str">
            <v>Minor Collector Road</v>
          </cell>
        </row>
        <row r="1503">
          <cell r="E1503">
            <v>335.66786569290343</v>
          </cell>
        </row>
        <row r="1504">
          <cell r="D1504" t="str">
            <v>CB-E5/10</v>
          </cell>
          <cell r="E1504" t="str">
            <v>Road-MN15</v>
          </cell>
          <cell r="F1504" t="str">
            <v>Minor Collector Road</v>
          </cell>
        </row>
        <row r="1505">
          <cell r="E1505">
            <v>365.67186875911642</v>
          </cell>
        </row>
        <row r="1506">
          <cell r="D1506" t="str">
            <v>CB-E5/11</v>
          </cell>
          <cell r="E1506" t="str">
            <v>Road-MN15</v>
          </cell>
          <cell r="F1506" t="str">
            <v>Minor Collector Road</v>
          </cell>
        </row>
        <row r="1507">
          <cell r="E1507">
            <v>382.17301114381837</v>
          </cell>
        </row>
        <row r="1508">
          <cell r="D1508" t="str">
            <v>CB-E5/12</v>
          </cell>
          <cell r="E1508" t="str">
            <v>Road-MN15</v>
          </cell>
          <cell r="F1508" t="str">
            <v>Minor Collector Road</v>
          </cell>
        </row>
        <row r="1509">
          <cell r="E1509">
            <v>407.66651227648543</v>
          </cell>
        </row>
        <row r="1511">
          <cell r="D1511" t="str">
            <v>CB-E5/8</v>
          </cell>
          <cell r="E1511" t="str">
            <v>Road-MN15</v>
          </cell>
          <cell r="F1511" t="str">
            <v>Minor Collector Road</v>
          </cell>
        </row>
        <row r="1512">
          <cell r="E1512">
            <v>0</v>
          </cell>
        </row>
        <row r="1513">
          <cell r="D1513" t="str">
            <v>CB-E5/8/1</v>
          </cell>
          <cell r="E1513" t="str">
            <v>Road-MN17</v>
          </cell>
          <cell r="F1513" t="str">
            <v>Minor Collector Road</v>
          </cell>
        </row>
        <row r="1514">
          <cell r="E1514">
            <v>44.783233469826293</v>
          </cell>
        </row>
        <row r="1515">
          <cell r="D1515" t="str">
            <v>CB-E5/8/2</v>
          </cell>
          <cell r="E1515" t="str">
            <v>Road-MN17</v>
          </cell>
          <cell r="F1515" t="str">
            <v>Minor Collector Road</v>
          </cell>
        </row>
        <row r="1516">
          <cell r="E1516">
            <v>81.514835667079822</v>
          </cell>
        </row>
        <row r="1517">
          <cell r="D1517" t="str">
            <v>CB-E5/8/3</v>
          </cell>
          <cell r="E1517" t="str">
            <v>Road-MN17</v>
          </cell>
          <cell r="F1517" t="str">
            <v>Minor Collector Road</v>
          </cell>
        </row>
        <row r="1518">
          <cell r="E1518">
            <v>126.52428467514792</v>
          </cell>
        </row>
        <row r="1519">
          <cell r="D1519" t="str">
            <v>CB-E5/8/4</v>
          </cell>
          <cell r="E1519" t="str">
            <v>Road-MN17</v>
          </cell>
          <cell r="F1519" t="str">
            <v>Minor Collector Road</v>
          </cell>
        </row>
        <row r="1520">
          <cell r="E1520">
            <v>171.52052007310223</v>
          </cell>
        </row>
        <row r="1522">
          <cell r="D1522" t="str">
            <v>MH-E7-EX</v>
          </cell>
          <cell r="E1522" t="str">
            <v>Al Makarunah St.</v>
          </cell>
          <cell r="F1522" t="str">
            <v>Existing Boundary Road</v>
          </cell>
        </row>
        <row r="1523">
          <cell r="E1523">
            <v>0</v>
          </cell>
        </row>
        <row r="1524">
          <cell r="D1524" t="str">
            <v>CB-E7/1</v>
          </cell>
          <cell r="E1524" t="str">
            <v>Road-MN14</v>
          </cell>
          <cell r="F1524" t="str">
            <v>Minor Collector Road</v>
          </cell>
        </row>
        <row r="1525">
          <cell r="E1525">
            <v>27.337274919110786</v>
          </cell>
        </row>
        <row r="1526">
          <cell r="D1526" t="str">
            <v>CB-E7/2</v>
          </cell>
          <cell r="E1526" t="str">
            <v>Road-MN14</v>
          </cell>
          <cell r="F1526" t="str">
            <v>Minor Collector Road</v>
          </cell>
        </row>
        <row r="1527">
          <cell r="E1527">
            <v>70.311173974171041</v>
          </cell>
        </row>
        <row r="1528">
          <cell r="D1528" t="str">
            <v>CB-E7/3</v>
          </cell>
          <cell r="E1528" t="str">
            <v>Road-MN14</v>
          </cell>
          <cell r="F1528" t="str">
            <v>Minor Collector Road</v>
          </cell>
        </row>
        <row r="1529">
          <cell r="E1529">
            <v>102.31074428381982</v>
          </cell>
        </row>
        <row r="1530">
          <cell r="D1530" t="str">
            <v>CB-E7/4</v>
          </cell>
          <cell r="E1530" t="str">
            <v>Road-MN14</v>
          </cell>
          <cell r="F1530" t="str">
            <v>Minor Collector Road</v>
          </cell>
        </row>
        <row r="1531">
          <cell r="E1531">
            <v>122.31880765837687</v>
          </cell>
        </row>
        <row r="1532">
          <cell r="D1532" t="str">
            <v>CB-E7/5</v>
          </cell>
          <cell r="E1532" t="str">
            <v>Road-MN14</v>
          </cell>
          <cell r="F1532" t="str">
            <v>Minor Collector Road</v>
          </cell>
        </row>
        <row r="1533">
          <cell r="E1533">
            <v>154.62348998152555</v>
          </cell>
        </row>
        <row r="1534">
          <cell r="D1534" t="str">
            <v>CB-E7/6</v>
          </cell>
          <cell r="E1534" t="str">
            <v>Road-MN14</v>
          </cell>
          <cell r="F1534" t="str">
            <v>Minor Collector Road</v>
          </cell>
        </row>
        <row r="1535">
          <cell r="E1535">
            <v>194.62089989769964</v>
          </cell>
        </row>
        <row r="1536">
          <cell r="D1536" t="str">
            <v>CB-E7/7</v>
          </cell>
          <cell r="E1536" t="str">
            <v>Road-MN14</v>
          </cell>
          <cell r="F1536" t="str">
            <v>Minor Collector Road</v>
          </cell>
        </row>
        <row r="1537">
          <cell r="E1537">
            <v>210.63370102676302</v>
          </cell>
        </row>
        <row r="1538">
          <cell r="D1538" t="str">
            <v>CB-E7/8</v>
          </cell>
          <cell r="E1538" t="str">
            <v>Road-MN14</v>
          </cell>
          <cell r="F1538" t="str">
            <v>Minor Collector Road</v>
          </cell>
        </row>
        <row r="1539">
          <cell r="E1539">
            <v>243.59912685447978</v>
          </cell>
        </row>
        <row r="1540">
          <cell r="D1540" t="str">
            <v>CB-E7/9</v>
          </cell>
          <cell r="E1540" t="str">
            <v>Road-MN14</v>
          </cell>
          <cell r="F1540" t="str">
            <v>Minor Collector Road</v>
          </cell>
        </row>
        <row r="1541">
          <cell r="E1541">
            <v>263.59893935358713</v>
          </cell>
        </row>
        <row r="1542">
          <cell r="D1542" t="str">
            <v>CB-E7/10</v>
          </cell>
          <cell r="E1542" t="str">
            <v>Road-MN14</v>
          </cell>
          <cell r="F1542" t="str">
            <v>Minor Collector Road</v>
          </cell>
        </row>
        <row r="1543">
          <cell r="E1543">
            <v>308.58617865542095</v>
          </cell>
        </row>
        <row r="1544">
          <cell r="D1544" t="str">
            <v>CB-E7/11</v>
          </cell>
          <cell r="E1544" t="str">
            <v>Road-MN14</v>
          </cell>
          <cell r="F1544" t="str">
            <v>Minor Collector Road</v>
          </cell>
        </row>
        <row r="1545">
          <cell r="E1545">
            <v>323.58923167802016</v>
          </cell>
        </row>
        <row r="1546">
          <cell r="D1546" t="str">
            <v>CB-E7/12</v>
          </cell>
          <cell r="E1546" t="str">
            <v>Road-MN14</v>
          </cell>
          <cell r="F1546" t="str">
            <v>Minor Collector Road</v>
          </cell>
        </row>
        <row r="1547">
          <cell r="E1547">
            <v>347.95848484673161</v>
          </cell>
        </row>
        <row r="1548">
          <cell r="D1548" t="str">
            <v>CB-E7/13</v>
          </cell>
          <cell r="E1548" t="str">
            <v>Road-MN14</v>
          </cell>
          <cell r="F1548" t="str">
            <v>Minor Collector Road</v>
          </cell>
        </row>
        <row r="1549">
          <cell r="E1549">
            <v>367.88635477810493</v>
          </cell>
        </row>
        <row r="1550">
          <cell r="D1550" t="str">
            <v>CB-E7/14</v>
          </cell>
          <cell r="E1550" t="str">
            <v>Road-MN14</v>
          </cell>
          <cell r="F1550" t="str">
            <v>Minor Collector Road</v>
          </cell>
        </row>
        <row r="1551">
          <cell r="E1551">
            <v>407.87776010474983</v>
          </cell>
        </row>
        <row r="1552">
          <cell r="D1552" t="str">
            <v>CB-E7/15</v>
          </cell>
          <cell r="E1552" t="str">
            <v>Road-MN14</v>
          </cell>
          <cell r="F1552" t="str">
            <v>Minor Collector Road</v>
          </cell>
        </row>
        <row r="1553">
          <cell r="E1553">
            <v>445.87561793908162</v>
          </cell>
        </row>
        <row r="1554">
          <cell r="D1554" t="str">
            <v>CB-E7/15A</v>
          </cell>
          <cell r="E1554" t="str">
            <v>Road-MN14</v>
          </cell>
          <cell r="F1554" t="str">
            <v>Minor Collector Road</v>
          </cell>
        </row>
        <row r="1555">
          <cell r="E1555">
            <v>455.66566390425163</v>
          </cell>
        </row>
        <row r="1556">
          <cell r="D1556" t="str">
            <v>CB-E7/16</v>
          </cell>
          <cell r="E1556" t="str">
            <v>Road-MN14</v>
          </cell>
          <cell r="F1556" t="str">
            <v>Minor Collector Road</v>
          </cell>
        </row>
        <row r="1557">
          <cell r="E1557">
            <v>487.8324417969875</v>
          </cell>
        </row>
        <row r="1558">
          <cell r="D1558" t="str">
            <v>CB-E7/17</v>
          </cell>
          <cell r="E1558" t="str">
            <v>Road-MN14</v>
          </cell>
          <cell r="F1558" t="str">
            <v>Minor Collector Road</v>
          </cell>
        </row>
        <row r="1559">
          <cell r="E1559">
            <v>522.82188163248463</v>
          </cell>
        </row>
        <row r="1561">
          <cell r="D1561" t="str">
            <v>CB-E7/7</v>
          </cell>
          <cell r="E1561" t="str">
            <v>Road-MN14</v>
          </cell>
          <cell r="F1561" t="str">
            <v>Minor Collector Road</v>
          </cell>
        </row>
        <row r="1562">
          <cell r="E1562">
            <v>0</v>
          </cell>
        </row>
        <row r="1563">
          <cell r="D1563" t="str">
            <v>CB-E7/7/1</v>
          </cell>
          <cell r="E1563" t="str">
            <v>Road-MN17</v>
          </cell>
          <cell r="F1563" t="str">
            <v>Minor Collector Road</v>
          </cell>
        </row>
        <row r="1564">
          <cell r="E1564">
            <v>28.986245014099268</v>
          </cell>
        </row>
        <row r="1565">
          <cell r="D1565" t="str">
            <v>CB-E7/7/2</v>
          </cell>
          <cell r="E1565" t="str">
            <v>Road-MN17</v>
          </cell>
          <cell r="F1565" t="str">
            <v>Minor Collector Road</v>
          </cell>
        </row>
        <row r="1566">
          <cell r="E1566">
            <v>67.284590931309566</v>
          </cell>
        </row>
        <row r="1567">
          <cell r="D1567" t="str">
            <v>CB-E7/7/3</v>
          </cell>
          <cell r="E1567" t="str">
            <v>Road-MN17</v>
          </cell>
          <cell r="F1567" t="str">
            <v>Minor Collector Road</v>
          </cell>
        </row>
        <row r="1568">
          <cell r="E1568">
            <v>96.284151272839154</v>
          </cell>
        </row>
        <row r="1569">
          <cell r="D1569" t="str">
            <v>CB-E7/7/4</v>
          </cell>
          <cell r="E1569" t="str">
            <v>Road-MN17</v>
          </cell>
          <cell r="F1569" t="str">
            <v>Minor Collector Road</v>
          </cell>
        </row>
        <row r="1570">
          <cell r="E1570">
            <v>121.78125699077331</v>
          </cell>
        </row>
        <row r="1571">
          <cell r="D1571" t="str">
            <v>CB-E7/7/5</v>
          </cell>
          <cell r="E1571" t="str">
            <v>Road-MN17</v>
          </cell>
          <cell r="F1571" t="str">
            <v>Minor Collector Road</v>
          </cell>
        </row>
        <row r="1572">
          <cell r="E1572">
            <v>156.28690435488571</v>
          </cell>
        </row>
        <row r="1573">
          <cell r="D1573" t="str">
            <v>CB-E7/7/6</v>
          </cell>
          <cell r="E1573" t="str">
            <v>Road-MN17</v>
          </cell>
          <cell r="F1573" t="str">
            <v>Minor Collector Road</v>
          </cell>
        </row>
        <row r="1574">
          <cell r="E1574">
            <v>189.28060072230844</v>
          </cell>
        </row>
        <row r="1575">
          <cell r="D1575" t="str">
            <v>CB-E7/7/7</v>
          </cell>
          <cell r="E1575" t="str">
            <v>Road-MN17</v>
          </cell>
          <cell r="F1575" t="str">
            <v>Minor Collector Road</v>
          </cell>
        </row>
      </sheetData>
      <sheetData sheetId="2" refreshError="1"/>
      <sheetData sheetId="3" refreshError="1"/>
      <sheetData sheetId="4">
        <row r="7">
          <cell r="C7">
            <v>700</v>
          </cell>
        </row>
      </sheetData>
      <sheetData sheetId="5">
        <row r="12">
          <cell r="F12" t="str">
            <v>Nom. Dia &lt;=400</v>
          </cell>
        </row>
      </sheetData>
      <sheetData sheetId="6" refreshError="1"/>
      <sheetData sheetId="7">
        <row r="7">
          <cell r="B7" t="str">
            <v>Clay Pipes</v>
          </cell>
          <cell r="C7">
            <v>1</v>
          </cell>
          <cell r="F7">
            <v>1</v>
          </cell>
          <cell r="G7" t="str">
            <v>Not in trenches</v>
          </cell>
          <cell r="H7" t="str">
            <v>Clay Pipes</v>
          </cell>
        </row>
        <row r="8">
          <cell r="B8" t="str">
            <v>RCP pipe</v>
          </cell>
          <cell r="C8">
            <v>2</v>
          </cell>
          <cell r="F8">
            <v>2</v>
          </cell>
          <cell r="G8" t="str">
            <v>In trenches, depth: not exceeding 1.5m</v>
          </cell>
          <cell r="H8" t="str">
            <v>RCP pipe</v>
          </cell>
        </row>
        <row r="9">
          <cell r="B9" t="str">
            <v>Iron Pipes</v>
          </cell>
          <cell r="C9">
            <v>3</v>
          </cell>
          <cell r="F9">
            <v>3</v>
          </cell>
          <cell r="G9" t="str">
            <v>1.5-2m</v>
          </cell>
          <cell r="H9" t="str">
            <v>Iron Pipes</v>
          </cell>
        </row>
        <row r="10">
          <cell r="B10" t="str">
            <v>Steel Pipes</v>
          </cell>
          <cell r="C10">
            <v>4</v>
          </cell>
          <cell r="F10">
            <v>4</v>
          </cell>
          <cell r="G10" t="str">
            <v>2-2.5m</v>
          </cell>
          <cell r="H10" t="str">
            <v>Steel Pipes</v>
          </cell>
        </row>
        <row r="11">
          <cell r="B11" t="str">
            <v>Polyvinyl chloride pipes</v>
          </cell>
          <cell r="C11">
            <v>5</v>
          </cell>
          <cell r="F11">
            <v>5</v>
          </cell>
          <cell r="G11" t="str">
            <v>2.5-3m</v>
          </cell>
          <cell r="H11" t="str">
            <v>Polyvinyl chloride pipes</v>
          </cell>
        </row>
        <row r="12">
          <cell r="B12" t="str">
            <v>FRP pipe</v>
          </cell>
          <cell r="C12">
            <v>6</v>
          </cell>
          <cell r="F12">
            <v>6</v>
          </cell>
          <cell r="G12" t="str">
            <v>3-3.5m</v>
          </cell>
          <cell r="H12" t="str">
            <v>FRP Pipe</v>
          </cell>
        </row>
        <row r="13">
          <cell r="B13" t="str">
            <v>High Density polyethylene pipes</v>
          </cell>
          <cell r="C13">
            <v>7</v>
          </cell>
          <cell r="F13">
            <v>7</v>
          </cell>
          <cell r="G13" t="str">
            <v>3.5-4m</v>
          </cell>
          <cell r="H13" t="str">
            <v>High Density polyethylene pipes</v>
          </cell>
        </row>
        <row r="14">
          <cell r="B14" t="str">
            <v>Medium Density polyethylene pipes</v>
          </cell>
          <cell r="C14">
            <v>8</v>
          </cell>
          <cell r="F14">
            <v>8</v>
          </cell>
          <cell r="G14" t="str">
            <v>exceeding 4m</v>
          </cell>
          <cell r="H14" t="str">
            <v>Medium Density polyethylene pipes</v>
          </cell>
        </row>
      </sheetData>
      <sheetData sheetId="8" refreshError="1"/>
      <sheetData sheetId="9">
        <row r="4">
          <cell r="C4" t="str">
            <v>Road-MJ01</v>
          </cell>
          <cell r="D4" t="str">
            <v>Type1</v>
          </cell>
          <cell r="E4" t="str">
            <v>Major Collector Road</v>
          </cell>
          <cell r="F4">
            <v>50</v>
          </cell>
          <cell r="H4">
            <v>100</v>
          </cell>
          <cell r="J4">
            <v>100</v>
          </cell>
          <cell r="K4">
            <v>250</v>
          </cell>
          <cell r="Q4" t="str">
            <v>Type1</v>
          </cell>
          <cell r="R4">
            <v>50</v>
          </cell>
          <cell r="T4">
            <v>100</v>
          </cell>
          <cell r="V4">
            <v>100</v>
          </cell>
        </row>
        <row r="5">
          <cell r="C5" t="str">
            <v>Road-MJ02</v>
          </cell>
          <cell r="D5" t="str">
            <v>Type1</v>
          </cell>
          <cell r="E5" t="str">
            <v>Major Collector Road</v>
          </cell>
          <cell r="F5">
            <v>50</v>
          </cell>
          <cell r="H5">
            <v>100</v>
          </cell>
          <cell r="J5">
            <v>100</v>
          </cell>
          <cell r="K5">
            <v>250</v>
          </cell>
          <cell r="Q5" t="str">
            <v>Type2</v>
          </cell>
          <cell r="R5">
            <v>50</v>
          </cell>
          <cell r="T5">
            <v>80</v>
          </cell>
          <cell r="V5">
            <v>100</v>
          </cell>
        </row>
        <row r="6">
          <cell r="C6" t="str">
            <v>Road-MJ03</v>
          </cell>
          <cell r="D6" t="str">
            <v>Type1</v>
          </cell>
          <cell r="E6" t="str">
            <v>Major Collector Road</v>
          </cell>
          <cell r="F6">
            <v>50</v>
          </cell>
          <cell r="H6">
            <v>100</v>
          </cell>
          <cell r="J6">
            <v>100</v>
          </cell>
          <cell r="K6">
            <v>250</v>
          </cell>
        </row>
        <row r="7">
          <cell r="C7" t="str">
            <v>Road-MJ04</v>
          </cell>
          <cell r="D7" t="str">
            <v>Type1</v>
          </cell>
          <cell r="E7" t="str">
            <v>Major Collector Road</v>
          </cell>
          <cell r="F7">
            <v>50</v>
          </cell>
          <cell r="H7">
            <v>100</v>
          </cell>
          <cell r="J7">
            <v>100</v>
          </cell>
          <cell r="K7">
            <v>250</v>
          </cell>
        </row>
        <row r="8">
          <cell r="C8" t="str">
            <v>Road-MN01</v>
          </cell>
          <cell r="D8" t="str">
            <v>Type1</v>
          </cell>
          <cell r="E8" t="str">
            <v>Minor Collector Road</v>
          </cell>
          <cell r="F8">
            <v>50</v>
          </cell>
          <cell r="H8">
            <v>100</v>
          </cell>
          <cell r="J8">
            <v>100</v>
          </cell>
          <cell r="K8">
            <v>250</v>
          </cell>
        </row>
        <row r="9">
          <cell r="C9" t="str">
            <v>Road-MN02</v>
          </cell>
          <cell r="D9" t="str">
            <v>Type2</v>
          </cell>
          <cell r="E9" t="str">
            <v>Minor Collector Road</v>
          </cell>
          <cell r="F9">
            <v>50</v>
          </cell>
          <cell r="H9">
            <v>80</v>
          </cell>
          <cell r="J9">
            <v>100</v>
          </cell>
          <cell r="K9">
            <v>230</v>
          </cell>
        </row>
        <row r="10">
          <cell r="C10" t="str">
            <v>Road-MN03</v>
          </cell>
          <cell r="D10" t="str">
            <v>Type2</v>
          </cell>
          <cell r="E10" t="str">
            <v>Minor Collector Road</v>
          </cell>
          <cell r="F10">
            <v>50</v>
          </cell>
          <cell r="H10">
            <v>80</v>
          </cell>
          <cell r="J10">
            <v>100</v>
          </cell>
          <cell r="K10">
            <v>230</v>
          </cell>
        </row>
        <row r="11">
          <cell r="C11" t="str">
            <v>Road-MN04</v>
          </cell>
          <cell r="D11" t="str">
            <v>Type2</v>
          </cell>
          <cell r="E11" t="str">
            <v>Minor Collector Road</v>
          </cell>
          <cell r="F11">
            <v>50</v>
          </cell>
          <cell r="H11">
            <v>80</v>
          </cell>
          <cell r="J11">
            <v>100</v>
          </cell>
          <cell r="K11">
            <v>230</v>
          </cell>
        </row>
        <row r="12">
          <cell r="C12" t="str">
            <v>Road-MN05</v>
          </cell>
          <cell r="D12" t="str">
            <v>Type2</v>
          </cell>
          <cell r="E12" t="str">
            <v>Minor Collector Road</v>
          </cell>
          <cell r="F12">
            <v>50</v>
          </cell>
          <cell r="H12">
            <v>80</v>
          </cell>
          <cell r="J12">
            <v>100</v>
          </cell>
          <cell r="K12">
            <v>230</v>
          </cell>
        </row>
        <row r="13">
          <cell r="C13" t="str">
            <v>Road-MN06</v>
          </cell>
          <cell r="D13" t="str">
            <v>Type2</v>
          </cell>
          <cell r="E13" t="str">
            <v>Minor Collector Road</v>
          </cell>
          <cell r="F13">
            <v>50</v>
          </cell>
          <cell r="H13">
            <v>80</v>
          </cell>
          <cell r="J13">
            <v>100</v>
          </cell>
          <cell r="K13">
            <v>230</v>
          </cell>
        </row>
        <row r="14">
          <cell r="C14" t="str">
            <v>Road-MN07</v>
          </cell>
          <cell r="D14" t="str">
            <v>Type2</v>
          </cell>
          <cell r="E14" t="str">
            <v>Minor Collector Road</v>
          </cell>
          <cell r="F14">
            <v>50</v>
          </cell>
          <cell r="H14">
            <v>80</v>
          </cell>
          <cell r="J14">
            <v>100</v>
          </cell>
          <cell r="K14">
            <v>230</v>
          </cell>
        </row>
        <row r="15">
          <cell r="C15" t="str">
            <v>Road-MN08</v>
          </cell>
          <cell r="D15" t="str">
            <v>Type1</v>
          </cell>
          <cell r="E15" t="str">
            <v>Minor Collector Road</v>
          </cell>
          <cell r="F15">
            <v>50</v>
          </cell>
          <cell r="H15">
            <v>100</v>
          </cell>
          <cell r="J15">
            <v>100</v>
          </cell>
          <cell r="K15">
            <v>250</v>
          </cell>
        </row>
        <row r="16">
          <cell r="C16" t="str">
            <v>Road-MN09</v>
          </cell>
          <cell r="D16" t="str">
            <v>Type2</v>
          </cell>
          <cell r="E16" t="str">
            <v>Minor Collector Road</v>
          </cell>
          <cell r="F16">
            <v>50</v>
          </cell>
          <cell r="H16">
            <v>80</v>
          </cell>
          <cell r="J16">
            <v>100</v>
          </cell>
          <cell r="K16">
            <v>230</v>
          </cell>
        </row>
        <row r="17">
          <cell r="C17" t="str">
            <v>Road-MN10</v>
          </cell>
          <cell r="D17" t="str">
            <v>Type1</v>
          </cell>
          <cell r="E17" t="str">
            <v>Minor Collector Road</v>
          </cell>
          <cell r="F17">
            <v>50</v>
          </cell>
          <cell r="H17">
            <v>100</v>
          </cell>
          <cell r="J17">
            <v>100</v>
          </cell>
          <cell r="K17">
            <v>250</v>
          </cell>
        </row>
        <row r="18">
          <cell r="C18" t="str">
            <v>Road-MN11</v>
          </cell>
          <cell r="D18" t="str">
            <v>Type2</v>
          </cell>
          <cell r="E18" t="str">
            <v>Minor Collector Road</v>
          </cell>
          <cell r="F18">
            <v>50</v>
          </cell>
          <cell r="H18">
            <v>80</v>
          </cell>
          <cell r="J18">
            <v>100</v>
          </cell>
          <cell r="K18">
            <v>230</v>
          </cell>
        </row>
        <row r="19">
          <cell r="C19" t="str">
            <v>Road-MN12</v>
          </cell>
          <cell r="D19" t="str">
            <v>Type2</v>
          </cell>
          <cell r="E19" t="str">
            <v>Minor Collector Road</v>
          </cell>
          <cell r="F19">
            <v>50</v>
          </cell>
          <cell r="H19">
            <v>80</v>
          </cell>
          <cell r="J19">
            <v>100</v>
          </cell>
          <cell r="K19">
            <v>230</v>
          </cell>
        </row>
        <row r="20">
          <cell r="C20" t="str">
            <v>Road-MN13</v>
          </cell>
          <cell r="D20" t="str">
            <v>Type2</v>
          </cell>
          <cell r="E20" t="str">
            <v>Minor Collector Road</v>
          </cell>
          <cell r="F20">
            <v>50</v>
          </cell>
          <cell r="H20">
            <v>80</v>
          </cell>
          <cell r="J20">
            <v>100</v>
          </cell>
          <cell r="K20">
            <v>230</v>
          </cell>
        </row>
        <row r="21">
          <cell r="C21" t="str">
            <v>Road-MN14</v>
          </cell>
          <cell r="D21" t="str">
            <v>Type2</v>
          </cell>
          <cell r="E21" t="str">
            <v>Minor Collector Road</v>
          </cell>
          <cell r="F21">
            <v>50</v>
          </cell>
          <cell r="H21">
            <v>80</v>
          </cell>
          <cell r="J21">
            <v>100</v>
          </cell>
          <cell r="K21">
            <v>230</v>
          </cell>
        </row>
        <row r="22">
          <cell r="C22" t="str">
            <v>Road-MN15</v>
          </cell>
          <cell r="D22" t="str">
            <v>Type2</v>
          </cell>
          <cell r="E22" t="str">
            <v>Minor Collector Road</v>
          </cell>
          <cell r="F22">
            <v>50</v>
          </cell>
          <cell r="H22">
            <v>80</v>
          </cell>
          <cell r="J22">
            <v>100</v>
          </cell>
          <cell r="K22">
            <v>230</v>
          </cell>
        </row>
        <row r="23">
          <cell r="C23" t="str">
            <v>Road-MN16</v>
          </cell>
          <cell r="D23" t="str">
            <v>Type2</v>
          </cell>
          <cell r="E23" t="str">
            <v>Minor Collector Road</v>
          </cell>
          <cell r="F23">
            <v>50</v>
          </cell>
          <cell r="H23">
            <v>80</v>
          </cell>
          <cell r="J23">
            <v>100</v>
          </cell>
          <cell r="K23">
            <v>230</v>
          </cell>
        </row>
        <row r="24">
          <cell r="C24" t="str">
            <v>Road-MN17</v>
          </cell>
          <cell r="D24" t="str">
            <v>Type2</v>
          </cell>
          <cell r="E24" t="str">
            <v>Minor Collector Road</v>
          </cell>
          <cell r="F24">
            <v>50</v>
          </cell>
          <cell r="H24">
            <v>80</v>
          </cell>
          <cell r="J24">
            <v>100</v>
          </cell>
          <cell r="K24">
            <v>230</v>
          </cell>
        </row>
        <row r="25">
          <cell r="C25" t="str">
            <v>Road-MN18</v>
          </cell>
          <cell r="D25" t="str">
            <v>Type2</v>
          </cell>
          <cell r="E25" t="str">
            <v>Minor Collector Road</v>
          </cell>
          <cell r="F25">
            <v>50</v>
          </cell>
          <cell r="H25">
            <v>80</v>
          </cell>
          <cell r="J25">
            <v>100</v>
          </cell>
          <cell r="K25">
            <v>230</v>
          </cell>
        </row>
        <row r="26">
          <cell r="C26" t="str">
            <v>Road-MN19</v>
          </cell>
          <cell r="D26" t="str">
            <v>Type2</v>
          </cell>
          <cell r="E26" t="str">
            <v>Minor Collector Road</v>
          </cell>
          <cell r="F26">
            <v>50</v>
          </cell>
          <cell r="H26">
            <v>80</v>
          </cell>
          <cell r="J26">
            <v>100</v>
          </cell>
          <cell r="K26">
            <v>230</v>
          </cell>
        </row>
        <row r="27">
          <cell r="C27" t="str">
            <v>Road-MN20</v>
          </cell>
          <cell r="D27" t="str">
            <v>Type2</v>
          </cell>
          <cell r="E27" t="str">
            <v>Minor Collector Road</v>
          </cell>
          <cell r="F27">
            <v>50</v>
          </cell>
          <cell r="H27">
            <v>80</v>
          </cell>
          <cell r="J27">
            <v>100</v>
          </cell>
          <cell r="K27">
            <v>230</v>
          </cell>
        </row>
        <row r="28">
          <cell r="C28" t="str">
            <v>Road-MN21</v>
          </cell>
          <cell r="D28" t="str">
            <v>Type1</v>
          </cell>
          <cell r="E28" t="str">
            <v>Minor Collector Road</v>
          </cell>
          <cell r="F28">
            <v>50</v>
          </cell>
          <cell r="H28">
            <v>100</v>
          </cell>
          <cell r="J28">
            <v>100</v>
          </cell>
          <cell r="K28">
            <v>250</v>
          </cell>
        </row>
        <row r="29">
          <cell r="C29" t="str">
            <v>Road-MN22</v>
          </cell>
          <cell r="D29" t="str">
            <v>Type1</v>
          </cell>
          <cell r="E29" t="str">
            <v>Minor Collector Road</v>
          </cell>
          <cell r="F29">
            <v>50</v>
          </cell>
          <cell r="H29">
            <v>100</v>
          </cell>
          <cell r="J29">
            <v>100</v>
          </cell>
          <cell r="K29">
            <v>250</v>
          </cell>
        </row>
        <row r="30">
          <cell r="C30" t="str">
            <v>Road-MN23</v>
          </cell>
          <cell r="D30" t="str">
            <v>Type1</v>
          </cell>
          <cell r="E30" t="str">
            <v>Minor Collector Road</v>
          </cell>
          <cell r="F30">
            <v>50</v>
          </cell>
          <cell r="H30">
            <v>100</v>
          </cell>
          <cell r="J30">
            <v>100</v>
          </cell>
          <cell r="K30">
            <v>250</v>
          </cell>
        </row>
        <row r="31">
          <cell r="C31" t="str">
            <v>Road-MN24</v>
          </cell>
          <cell r="D31" t="str">
            <v>Type1</v>
          </cell>
          <cell r="E31" t="str">
            <v>Minor Collector Road</v>
          </cell>
          <cell r="F31">
            <v>50</v>
          </cell>
          <cell r="H31">
            <v>100</v>
          </cell>
          <cell r="J31">
            <v>100</v>
          </cell>
          <cell r="K31">
            <v>250</v>
          </cell>
        </row>
        <row r="32">
          <cell r="C32" t="str">
            <v>Road-MN25</v>
          </cell>
          <cell r="D32" t="str">
            <v>Type2</v>
          </cell>
          <cell r="E32" t="str">
            <v>Block &amp; Local Road</v>
          </cell>
          <cell r="F32">
            <v>50</v>
          </cell>
          <cell r="H32">
            <v>80</v>
          </cell>
          <cell r="J32">
            <v>100</v>
          </cell>
          <cell r="K32">
            <v>230</v>
          </cell>
        </row>
        <row r="33">
          <cell r="C33" t="str">
            <v>Road-MN26</v>
          </cell>
          <cell r="D33" t="str">
            <v>Type2</v>
          </cell>
          <cell r="E33" t="str">
            <v>Block &amp; Local Road</v>
          </cell>
          <cell r="F33">
            <v>50</v>
          </cell>
          <cell r="H33">
            <v>80</v>
          </cell>
          <cell r="J33">
            <v>100</v>
          </cell>
          <cell r="K33">
            <v>230</v>
          </cell>
        </row>
        <row r="34">
          <cell r="C34" t="str">
            <v>Road-MN27</v>
          </cell>
          <cell r="D34" t="str">
            <v>Type2</v>
          </cell>
          <cell r="E34" t="str">
            <v>Block &amp; Local Road</v>
          </cell>
          <cell r="F34">
            <v>50</v>
          </cell>
          <cell r="H34">
            <v>80</v>
          </cell>
          <cell r="J34">
            <v>100</v>
          </cell>
          <cell r="K34">
            <v>230</v>
          </cell>
        </row>
        <row r="35">
          <cell r="C35" t="str">
            <v>Road-MN28</v>
          </cell>
          <cell r="D35" t="str">
            <v>Type2</v>
          </cell>
          <cell r="E35" t="str">
            <v>Block &amp; Local Road</v>
          </cell>
          <cell r="F35">
            <v>50</v>
          </cell>
          <cell r="H35">
            <v>80</v>
          </cell>
          <cell r="J35">
            <v>100</v>
          </cell>
          <cell r="K35">
            <v>230</v>
          </cell>
        </row>
        <row r="36">
          <cell r="C36" t="str">
            <v>Road-MN29</v>
          </cell>
          <cell r="D36" t="str">
            <v>Type2</v>
          </cell>
          <cell r="E36" t="str">
            <v>Block &amp; Local Road</v>
          </cell>
          <cell r="F36">
            <v>50</v>
          </cell>
          <cell r="H36">
            <v>80</v>
          </cell>
          <cell r="J36">
            <v>100</v>
          </cell>
          <cell r="K36">
            <v>230</v>
          </cell>
        </row>
        <row r="37">
          <cell r="C37" t="str">
            <v>Road-MN30</v>
          </cell>
          <cell r="D37" t="str">
            <v>Type2</v>
          </cell>
          <cell r="E37" t="str">
            <v>Block &amp; Local Road</v>
          </cell>
          <cell r="F37">
            <v>50</v>
          </cell>
          <cell r="H37">
            <v>80</v>
          </cell>
          <cell r="J37">
            <v>100</v>
          </cell>
          <cell r="K37">
            <v>230</v>
          </cell>
        </row>
        <row r="38">
          <cell r="C38" t="str">
            <v>Road-MN31</v>
          </cell>
          <cell r="D38" t="str">
            <v>Type2</v>
          </cell>
          <cell r="E38" t="str">
            <v>Block &amp; Local Road</v>
          </cell>
          <cell r="F38">
            <v>50</v>
          </cell>
          <cell r="H38">
            <v>80</v>
          </cell>
          <cell r="J38">
            <v>100</v>
          </cell>
          <cell r="K38">
            <v>230</v>
          </cell>
        </row>
        <row r="39">
          <cell r="C39" t="str">
            <v>Road-MN32</v>
          </cell>
          <cell r="D39" t="str">
            <v>Type2</v>
          </cell>
          <cell r="E39" t="str">
            <v>Block &amp; Local Road</v>
          </cell>
          <cell r="F39">
            <v>50</v>
          </cell>
          <cell r="H39">
            <v>80</v>
          </cell>
          <cell r="J39">
            <v>100</v>
          </cell>
          <cell r="K39">
            <v>230</v>
          </cell>
        </row>
        <row r="40">
          <cell r="C40" t="str">
            <v>Road-MN33</v>
          </cell>
          <cell r="D40" t="str">
            <v>Type2</v>
          </cell>
          <cell r="E40" t="str">
            <v>Block &amp; Local Road</v>
          </cell>
          <cell r="F40">
            <v>50</v>
          </cell>
          <cell r="H40">
            <v>80</v>
          </cell>
          <cell r="J40">
            <v>100</v>
          </cell>
          <cell r="K40">
            <v>230</v>
          </cell>
        </row>
        <row r="41">
          <cell r="C41" t="str">
            <v>Road-MN34</v>
          </cell>
          <cell r="D41" t="str">
            <v>Type2</v>
          </cell>
          <cell r="E41" t="str">
            <v>Block &amp; Local Road</v>
          </cell>
          <cell r="F41">
            <v>50</v>
          </cell>
          <cell r="H41">
            <v>80</v>
          </cell>
          <cell r="J41">
            <v>100</v>
          </cell>
          <cell r="K41">
            <v>230</v>
          </cell>
        </row>
        <row r="42">
          <cell r="C42" t="str">
            <v>Road-MN35</v>
          </cell>
          <cell r="D42" t="str">
            <v>Type2</v>
          </cell>
          <cell r="E42" t="str">
            <v>Block &amp; Local Road</v>
          </cell>
          <cell r="F42">
            <v>50</v>
          </cell>
          <cell r="H42">
            <v>80</v>
          </cell>
          <cell r="J42">
            <v>100</v>
          </cell>
          <cell r="K42">
            <v>230</v>
          </cell>
        </row>
        <row r="43">
          <cell r="C43" t="str">
            <v>Road-MN36</v>
          </cell>
          <cell r="D43" t="str">
            <v>Type2</v>
          </cell>
          <cell r="E43" t="str">
            <v>Block &amp; Local Road</v>
          </cell>
          <cell r="F43">
            <v>50</v>
          </cell>
          <cell r="H43">
            <v>80</v>
          </cell>
          <cell r="J43">
            <v>100</v>
          </cell>
          <cell r="K43">
            <v>230</v>
          </cell>
        </row>
        <row r="44">
          <cell r="C44" t="str">
            <v>Road-MN37</v>
          </cell>
          <cell r="D44" t="str">
            <v>Type2</v>
          </cell>
          <cell r="E44" t="str">
            <v>Block &amp; Local Road</v>
          </cell>
          <cell r="F44">
            <v>50</v>
          </cell>
          <cell r="H44">
            <v>80</v>
          </cell>
          <cell r="J44">
            <v>100</v>
          </cell>
          <cell r="K44">
            <v>230</v>
          </cell>
        </row>
        <row r="45">
          <cell r="C45" t="str">
            <v>Road-MN38</v>
          </cell>
          <cell r="D45" t="str">
            <v>Type2</v>
          </cell>
          <cell r="E45" t="str">
            <v>Block &amp; Local Road</v>
          </cell>
          <cell r="F45">
            <v>50</v>
          </cell>
          <cell r="H45">
            <v>80</v>
          </cell>
          <cell r="J45">
            <v>100</v>
          </cell>
          <cell r="K45">
            <v>230</v>
          </cell>
        </row>
        <row r="46">
          <cell r="C46" t="str">
            <v>Road-MN39</v>
          </cell>
          <cell r="D46" t="str">
            <v>Type2</v>
          </cell>
          <cell r="E46" t="str">
            <v>Block &amp; Local Road</v>
          </cell>
          <cell r="F46">
            <v>50</v>
          </cell>
          <cell r="H46">
            <v>80</v>
          </cell>
          <cell r="J46">
            <v>100</v>
          </cell>
          <cell r="K46">
            <v>230</v>
          </cell>
        </row>
        <row r="47">
          <cell r="C47" t="str">
            <v>Road-MN40</v>
          </cell>
          <cell r="D47" t="str">
            <v>Type2</v>
          </cell>
          <cell r="E47" t="str">
            <v>Block &amp; Local Road</v>
          </cell>
          <cell r="F47">
            <v>50</v>
          </cell>
          <cell r="H47">
            <v>80</v>
          </cell>
          <cell r="J47">
            <v>100</v>
          </cell>
          <cell r="K47">
            <v>230</v>
          </cell>
        </row>
        <row r="48">
          <cell r="C48" t="str">
            <v>Road-MN41</v>
          </cell>
          <cell r="D48" t="str">
            <v>Type2</v>
          </cell>
          <cell r="E48" t="str">
            <v>Block &amp; Local Road</v>
          </cell>
          <cell r="F48">
            <v>50</v>
          </cell>
          <cell r="H48">
            <v>80</v>
          </cell>
          <cell r="J48">
            <v>100</v>
          </cell>
          <cell r="K48">
            <v>230</v>
          </cell>
        </row>
        <row r="49">
          <cell r="C49" t="str">
            <v>Road-MN42</v>
          </cell>
          <cell r="D49" t="str">
            <v>Type2</v>
          </cell>
          <cell r="E49" t="str">
            <v>Block &amp; Local Road</v>
          </cell>
          <cell r="F49">
            <v>50</v>
          </cell>
          <cell r="H49">
            <v>80</v>
          </cell>
          <cell r="J49">
            <v>100</v>
          </cell>
          <cell r="K49">
            <v>230</v>
          </cell>
        </row>
        <row r="50">
          <cell r="C50" t="str">
            <v>Existing Road 1</v>
          </cell>
          <cell r="D50" t="str">
            <v>Type1</v>
          </cell>
          <cell r="E50" t="str">
            <v>Works Outside Al Rabwah</v>
          </cell>
          <cell r="F50">
            <v>50</v>
          </cell>
          <cell r="H50">
            <v>100</v>
          </cell>
          <cell r="J50">
            <v>100</v>
          </cell>
          <cell r="K50">
            <v>250</v>
          </cell>
        </row>
        <row r="51">
          <cell r="C51" t="str">
            <v>Existing Road 2</v>
          </cell>
          <cell r="D51" t="str">
            <v>Type1</v>
          </cell>
          <cell r="E51" t="str">
            <v>Existing Boundary Road</v>
          </cell>
        </row>
        <row r="52">
          <cell r="C52" t="str">
            <v>Al Amir Majed St.</v>
          </cell>
          <cell r="D52" t="str">
            <v>Type1</v>
          </cell>
          <cell r="E52" t="str">
            <v>Existing Boundary Road</v>
          </cell>
          <cell r="F52">
            <v>50</v>
          </cell>
          <cell r="H52">
            <v>100</v>
          </cell>
          <cell r="J52">
            <v>100</v>
          </cell>
          <cell r="K52">
            <v>250</v>
          </cell>
        </row>
        <row r="53">
          <cell r="C53" t="str">
            <v>Al Haydari St.</v>
          </cell>
          <cell r="D53" t="str">
            <v>Type1</v>
          </cell>
          <cell r="E53" t="str">
            <v>Works Outside Al Rabwah</v>
          </cell>
          <cell r="F53">
            <v>50</v>
          </cell>
          <cell r="H53">
            <v>100</v>
          </cell>
          <cell r="J53">
            <v>100</v>
          </cell>
          <cell r="K53">
            <v>250</v>
          </cell>
        </row>
        <row r="54">
          <cell r="C54" t="str">
            <v>Al Makarunah St.</v>
          </cell>
          <cell r="D54" t="str">
            <v>Type1</v>
          </cell>
          <cell r="E54" t="str">
            <v>Existing Boundary Road</v>
          </cell>
          <cell r="F54">
            <v>50</v>
          </cell>
          <cell r="H54">
            <v>100</v>
          </cell>
          <cell r="J54">
            <v>100</v>
          </cell>
          <cell r="K54">
            <v>250</v>
          </cell>
        </row>
        <row r="55">
          <cell r="C55" t="str">
            <v>King Fahad Road</v>
          </cell>
          <cell r="D55" t="str">
            <v>Type1</v>
          </cell>
          <cell r="E55" t="str">
            <v>Existing Boundary Road</v>
          </cell>
          <cell r="F55">
            <v>50</v>
          </cell>
          <cell r="H55">
            <v>100</v>
          </cell>
          <cell r="J55">
            <v>100</v>
          </cell>
          <cell r="K55">
            <v>250</v>
          </cell>
        </row>
        <row r="56">
          <cell r="C56" t="str">
            <v>30 ROAD</v>
          </cell>
          <cell r="D56" t="str">
            <v>Type1</v>
          </cell>
          <cell r="E56" t="str">
            <v>Existing Boundary Road</v>
          </cell>
          <cell r="F56">
            <v>50</v>
          </cell>
          <cell r="H56">
            <v>100</v>
          </cell>
          <cell r="J56">
            <v>100</v>
          </cell>
          <cell r="K56">
            <v>250</v>
          </cell>
        </row>
      </sheetData>
      <sheetData sheetId="10">
        <row r="7">
          <cell r="H7" t="str">
            <v>LGW</v>
          </cell>
        </row>
        <row r="8">
          <cell r="H8" t="str">
            <v>HGW</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row r="4">
          <cell r="U4">
            <v>18</v>
          </cell>
        </row>
      </sheetData>
      <sheetData sheetId="6"/>
      <sheetData sheetId="7">
        <row r="4">
          <cell r="M4">
            <v>11</v>
          </cell>
        </row>
      </sheetData>
      <sheetData sheetId="8">
        <row r="2">
          <cell r="I2" t="str">
            <v>K2</v>
          </cell>
          <cell r="J2" t="str">
            <v>K3</v>
          </cell>
          <cell r="K2" t="str">
            <v>K4</v>
          </cell>
          <cell r="L2" t="str">
            <v>K5</v>
          </cell>
          <cell r="M2" t="str">
            <v>K6A</v>
          </cell>
          <cell r="N2" t="str">
            <v>K6B</v>
          </cell>
          <cell r="O2" t="str">
            <v>K7</v>
          </cell>
          <cell r="P2" t="str">
            <v>K8</v>
          </cell>
          <cell r="Q2" t="str">
            <v>K9A</v>
          </cell>
          <cell r="R2" t="str">
            <v>K9B</v>
          </cell>
          <cell r="S2" t="str">
            <v>K11A</v>
          </cell>
          <cell r="T2" t="str">
            <v>K11B</v>
          </cell>
          <cell r="U2" t="str">
            <v>K11C</v>
          </cell>
          <cell r="V2" t="str">
            <v>K12</v>
          </cell>
        </row>
        <row r="3">
          <cell r="I3" t="str">
            <v>K2 (15.2m width x2.3m high)</v>
          </cell>
          <cell r="J3" t="str">
            <v>K3 (17.2m width x2.3m high)</v>
          </cell>
          <cell r="K3" t="str">
            <v>K4 (16.4m width x2.1m high)</v>
          </cell>
          <cell r="L3" t="str">
            <v>K5 (29.2m width x2.3m high)</v>
          </cell>
          <cell r="M3" t="str">
            <v>K6A (32m width x2.5m high)</v>
          </cell>
          <cell r="N3" t="str">
            <v>K6B (52.2m width x3m high)</v>
          </cell>
          <cell r="O3" t="str">
            <v>K7 (25.2m width x2.3m high)</v>
          </cell>
          <cell r="P3" t="str">
            <v>K8 (16.2m width x2.3m high)</v>
          </cell>
          <cell r="Q3" t="str">
            <v>K9A (25.4m width x2.6m high)</v>
          </cell>
          <cell r="R3" t="str">
            <v>K9B (34.4m width x2.6m high)</v>
          </cell>
          <cell r="S3" t="str">
            <v>K11A (16m width x3m high)</v>
          </cell>
          <cell r="T3" t="str">
            <v>K11B (19m width x3m high)</v>
          </cell>
          <cell r="U3" t="str">
            <v>K11C (32m width x3m high)</v>
          </cell>
          <cell r="V3" t="str">
            <v>K12 (32m width x3m high)</v>
          </cell>
        </row>
        <row r="4">
          <cell r="I4">
            <v>0</v>
          </cell>
          <cell r="J4">
            <v>0</v>
          </cell>
          <cell r="K4">
            <v>0</v>
          </cell>
          <cell r="L4">
            <v>0</v>
          </cell>
          <cell r="M4">
            <v>0</v>
          </cell>
          <cell r="N4">
            <v>0</v>
          </cell>
          <cell r="O4">
            <v>0</v>
          </cell>
          <cell r="P4">
            <v>0</v>
          </cell>
          <cell r="Q4">
            <v>0</v>
          </cell>
          <cell r="R4">
            <v>0</v>
          </cell>
          <cell r="S4">
            <v>0</v>
          </cell>
          <cell r="T4">
            <v>0</v>
          </cell>
          <cell r="U4">
            <v>0</v>
          </cell>
          <cell r="V4">
            <v>0</v>
          </cell>
        </row>
        <row r="5">
          <cell r="I5">
            <v>0</v>
          </cell>
          <cell r="J5">
            <v>0</v>
          </cell>
          <cell r="K5">
            <v>0</v>
          </cell>
          <cell r="L5">
            <v>0</v>
          </cell>
          <cell r="M5">
            <v>0</v>
          </cell>
          <cell r="N5">
            <v>0</v>
          </cell>
          <cell r="O5">
            <v>0</v>
          </cell>
          <cell r="P5">
            <v>0</v>
          </cell>
          <cell r="Q5">
            <v>0</v>
          </cell>
          <cell r="R5">
            <v>0</v>
          </cell>
          <cell r="S5">
            <v>0</v>
          </cell>
          <cell r="T5">
            <v>0</v>
          </cell>
          <cell r="U5">
            <v>0</v>
          </cell>
          <cell r="V5">
            <v>0</v>
          </cell>
        </row>
        <row r="6">
          <cell r="I6">
            <v>0</v>
          </cell>
          <cell r="J6">
            <v>0</v>
          </cell>
          <cell r="K6">
            <v>0</v>
          </cell>
          <cell r="L6">
            <v>0</v>
          </cell>
          <cell r="M6">
            <v>0</v>
          </cell>
          <cell r="N6">
            <v>0</v>
          </cell>
          <cell r="O6">
            <v>0</v>
          </cell>
          <cell r="P6">
            <v>0</v>
          </cell>
          <cell r="Q6">
            <v>0</v>
          </cell>
          <cell r="R6">
            <v>0</v>
          </cell>
          <cell r="S6">
            <v>0</v>
          </cell>
          <cell r="T6">
            <v>0</v>
          </cell>
          <cell r="U6">
            <v>0</v>
          </cell>
          <cell r="V6">
            <v>0</v>
          </cell>
        </row>
        <row r="7">
          <cell r="I7">
            <v>15.2</v>
          </cell>
          <cell r="J7">
            <v>17.2</v>
          </cell>
          <cell r="K7">
            <v>16.399999999999999</v>
          </cell>
          <cell r="L7">
            <v>29.2</v>
          </cell>
          <cell r="M7">
            <v>32</v>
          </cell>
          <cell r="N7">
            <v>52.2</v>
          </cell>
          <cell r="O7">
            <v>25.2</v>
          </cell>
          <cell r="P7">
            <v>16.2</v>
          </cell>
          <cell r="Q7">
            <v>25.4</v>
          </cell>
          <cell r="R7">
            <v>34.4</v>
          </cell>
          <cell r="S7">
            <v>16</v>
          </cell>
          <cell r="T7">
            <v>19</v>
          </cell>
          <cell r="U7">
            <v>32</v>
          </cell>
          <cell r="V7">
            <v>32</v>
          </cell>
        </row>
        <row r="8">
          <cell r="I8">
            <v>6</v>
          </cell>
          <cell r="J8">
            <v>8</v>
          </cell>
          <cell r="K8">
            <v>7.9999999999999982</v>
          </cell>
          <cell r="L8">
            <v>20</v>
          </cell>
          <cell r="M8">
            <v>22</v>
          </cell>
          <cell r="N8">
            <v>40.200000000000003</v>
          </cell>
          <cell r="O8">
            <v>16</v>
          </cell>
          <cell r="P8">
            <v>7</v>
          </cell>
          <cell r="Q8">
            <v>14.999999999999998</v>
          </cell>
          <cell r="R8">
            <v>24</v>
          </cell>
          <cell r="S8">
            <v>4</v>
          </cell>
          <cell r="T8">
            <v>7</v>
          </cell>
          <cell r="U8">
            <v>20</v>
          </cell>
          <cell r="V8">
            <v>20</v>
          </cell>
        </row>
        <row r="9">
          <cell r="I9">
            <v>2.2999999999999998</v>
          </cell>
          <cell r="J9">
            <v>2.2999999999999998</v>
          </cell>
          <cell r="K9">
            <v>2.1</v>
          </cell>
          <cell r="L9">
            <v>2.2999999999999998</v>
          </cell>
          <cell r="M9">
            <v>2.5</v>
          </cell>
          <cell r="N9">
            <v>3</v>
          </cell>
          <cell r="O9">
            <v>2.2999999999999998</v>
          </cell>
          <cell r="P9">
            <v>2.2999999999999998</v>
          </cell>
          <cell r="Q9">
            <v>2.6</v>
          </cell>
          <cell r="R9">
            <v>2.6</v>
          </cell>
          <cell r="S9">
            <v>3</v>
          </cell>
          <cell r="T9">
            <v>3</v>
          </cell>
          <cell r="U9">
            <v>3</v>
          </cell>
          <cell r="V9">
            <v>3</v>
          </cell>
        </row>
        <row r="10">
          <cell r="I10">
            <v>0.3</v>
          </cell>
          <cell r="J10">
            <v>0.3</v>
          </cell>
          <cell r="K10">
            <v>0.3</v>
          </cell>
          <cell r="L10">
            <v>0.3</v>
          </cell>
          <cell r="M10">
            <v>0.3</v>
          </cell>
          <cell r="N10">
            <v>0.3</v>
          </cell>
          <cell r="O10">
            <v>0.3</v>
          </cell>
          <cell r="P10">
            <v>0.3</v>
          </cell>
          <cell r="Q10">
            <v>0.3</v>
          </cell>
          <cell r="R10">
            <v>0.3</v>
          </cell>
          <cell r="S10">
            <v>0.3</v>
          </cell>
          <cell r="T10">
            <v>0.3</v>
          </cell>
          <cell r="U10">
            <v>0.3</v>
          </cell>
          <cell r="V10">
            <v>0.3</v>
          </cell>
        </row>
        <row r="11">
          <cell r="I11">
            <v>0.8</v>
          </cell>
          <cell r="J11">
            <v>0.8</v>
          </cell>
          <cell r="K11">
            <v>0.8</v>
          </cell>
          <cell r="L11">
            <v>0.8</v>
          </cell>
          <cell r="M11">
            <v>0.8</v>
          </cell>
          <cell r="N11">
            <v>0.8</v>
          </cell>
          <cell r="O11">
            <v>0.8</v>
          </cell>
          <cell r="P11">
            <v>0.8</v>
          </cell>
          <cell r="Q11">
            <v>0.8</v>
          </cell>
          <cell r="R11">
            <v>0.8</v>
          </cell>
          <cell r="S11">
            <v>0.8</v>
          </cell>
          <cell r="T11">
            <v>0.8</v>
          </cell>
          <cell r="U11">
            <v>0.8</v>
          </cell>
          <cell r="V11">
            <v>0.8</v>
          </cell>
        </row>
        <row r="12">
          <cell r="I12">
            <v>0.7</v>
          </cell>
          <cell r="J12">
            <v>0.7</v>
          </cell>
          <cell r="K12">
            <v>0.7</v>
          </cell>
          <cell r="L12">
            <v>0.7</v>
          </cell>
          <cell r="M12">
            <v>0.7</v>
          </cell>
          <cell r="N12">
            <v>0.7</v>
          </cell>
          <cell r="O12">
            <v>0.7</v>
          </cell>
          <cell r="P12">
            <v>0.7</v>
          </cell>
          <cell r="Q12">
            <v>0.7</v>
          </cell>
          <cell r="R12">
            <v>0.7</v>
          </cell>
          <cell r="S12">
            <v>0.7</v>
          </cell>
          <cell r="T12">
            <v>0.7</v>
          </cell>
          <cell r="U12">
            <v>0.7</v>
          </cell>
          <cell r="V12">
            <v>0.7</v>
          </cell>
        </row>
        <row r="13">
          <cell r="I13">
            <v>0.2</v>
          </cell>
          <cell r="J13">
            <v>0.2</v>
          </cell>
          <cell r="K13">
            <v>0.2</v>
          </cell>
          <cell r="L13">
            <v>0.2</v>
          </cell>
          <cell r="M13">
            <v>0.2</v>
          </cell>
          <cell r="N13">
            <v>0.2</v>
          </cell>
          <cell r="O13">
            <v>0.2</v>
          </cell>
          <cell r="P13">
            <v>0.2</v>
          </cell>
          <cell r="Q13">
            <v>0.2</v>
          </cell>
          <cell r="R13">
            <v>0.2</v>
          </cell>
          <cell r="S13">
            <v>0.2</v>
          </cell>
          <cell r="T13">
            <v>0.2</v>
          </cell>
          <cell r="U13">
            <v>0.2</v>
          </cell>
          <cell r="V13">
            <v>0.2</v>
          </cell>
        </row>
        <row r="14">
          <cell r="I14">
            <v>0.05</v>
          </cell>
          <cell r="J14">
            <v>0.05</v>
          </cell>
          <cell r="K14">
            <v>0.05</v>
          </cell>
          <cell r="L14">
            <v>0.05</v>
          </cell>
          <cell r="M14">
            <v>0.05</v>
          </cell>
          <cell r="N14">
            <v>0.05</v>
          </cell>
          <cell r="O14">
            <v>0.05</v>
          </cell>
          <cell r="P14">
            <v>0.05</v>
          </cell>
          <cell r="Q14">
            <v>0.05</v>
          </cell>
          <cell r="R14">
            <v>0.05</v>
          </cell>
          <cell r="S14">
            <v>0.05</v>
          </cell>
          <cell r="T14">
            <v>0.05</v>
          </cell>
          <cell r="U14">
            <v>0.05</v>
          </cell>
          <cell r="V14">
            <v>0.05</v>
          </cell>
        </row>
        <row r="15">
          <cell r="I15">
            <v>0.2</v>
          </cell>
          <cell r="J15">
            <v>0.2</v>
          </cell>
          <cell r="K15">
            <v>0.2</v>
          </cell>
          <cell r="L15">
            <v>0.2</v>
          </cell>
          <cell r="M15">
            <v>0.2</v>
          </cell>
          <cell r="N15">
            <v>0.2</v>
          </cell>
          <cell r="O15">
            <v>0.2</v>
          </cell>
          <cell r="P15">
            <v>0.2</v>
          </cell>
          <cell r="Q15">
            <v>0.2</v>
          </cell>
          <cell r="R15">
            <v>0.2</v>
          </cell>
          <cell r="S15">
            <v>0.2</v>
          </cell>
          <cell r="T15">
            <v>0.2</v>
          </cell>
          <cell r="U15">
            <v>0.2</v>
          </cell>
          <cell r="V15">
            <v>0.2</v>
          </cell>
        </row>
        <row r="16">
          <cell r="I16">
            <v>2</v>
          </cell>
          <cell r="J16">
            <v>2</v>
          </cell>
          <cell r="K16">
            <v>2</v>
          </cell>
          <cell r="L16">
            <v>2</v>
          </cell>
          <cell r="M16">
            <v>2</v>
          </cell>
          <cell r="N16">
            <v>2</v>
          </cell>
          <cell r="O16">
            <v>2</v>
          </cell>
          <cell r="P16">
            <v>2</v>
          </cell>
          <cell r="Q16">
            <v>2</v>
          </cell>
          <cell r="R16">
            <v>2</v>
          </cell>
          <cell r="S16">
            <v>2</v>
          </cell>
          <cell r="T16">
            <v>2</v>
          </cell>
          <cell r="U16">
            <v>2</v>
          </cell>
          <cell r="V16">
            <v>2</v>
          </cell>
        </row>
        <row r="17">
          <cell r="I17">
            <v>0</v>
          </cell>
          <cell r="J17">
            <v>0</v>
          </cell>
          <cell r="K17">
            <v>0</v>
          </cell>
          <cell r="L17">
            <v>0</v>
          </cell>
          <cell r="M17">
            <v>0</v>
          </cell>
          <cell r="N17">
            <v>0</v>
          </cell>
          <cell r="O17">
            <v>0</v>
          </cell>
          <cell r="P17">
            <v>0</v>
          </cell>
          <cell r="Q17">
            <v>0</v>
          </cell>
          <cell r="R17">
            <v>0</v>
          </cell>
          <cell r="S17">
            <v>0</v>
          </cell>
          <cell r="T17">
            <v>0</v>
          </cell>
          <cell r="U17">
            <v>0</v>
          </cell>
          <cell r="V17">
            <v>0</v>
          </cell>
        </row>
        <row r="18">
          <cell r="I18">
            <v>0.3</v>
          </cell>
          <cell r="J18">
            <v>0.3</v>
          </cell>
          <cell r="K18">
            <v>0.3</v>
          </cell>
          <cell r="L18">
            <v>0.3</v>
          </cell>
          <cell r="M18">
            <v>0.3</v>
          </cell>
          <cell r="N18">
            <v>0.3</v>
          </cell>
          <cell r="O18">
            <v>0.3</v>
          </cell>
          <cell r="P18">
            <v>0.3</v>
          </cell>
          <cell r="Q18">
            <v>0.3</v>
          </cell>
          <cell r="R18">
            <v>0.3</v>
          </cell>
          <cell r="S18">
            <v>0.3</v>
          </cell>
          <cell r="T18">
            <v>0.3</v>
          </cell>
          <cell r="U18">
            <v>0.3</v>
          </cell>
          <cell r="V18">
            <v>0.3</v>
          </cell>
        </row>
        <row r="19">
          <cell r="I19">
            <v>0</v>
          </cell>
          <cell r="J19">
            <v>0</v>
          </cell>
          <cell r="K19">
            <v>0</v>
          </cell>
          <cell r="L19">
            <v>0</v>
          </cell>
          <cell r="M19">
            <v>0</v>
          </cell>
          <cell r="N19">
            <v>0</v>
          </cell>
          <cell r="O19">
            <v>0</v>
          </cell>
          <cell r="P19">
            <v>0</v>
          </cell>
          <cell r="Q19">
            <v>0</v>
          </cell>
          <cell r="R19">
            <v>0</v>
          </cell>
          <cell r="S19">
            <v>0</v>
          </cell>
          <cell r="T19">
            <v>0</v>
          </cell>
          <cell r="U19">
            <v>0</v>
          </cell>
          <cell r="V19">
            <v>0</v>
          </cell>
        </row>
        <row r="20">
          <cell r="I20">
            <v>0</v>
          </cell>
          <cell r="J20">
            <v>0</v>
          </cell>
          <cell r="K20">
            <v>0</v>
          </cell>
          <cell r="L20">
            <v>0</v>
          </cell>
          <cell r="M20">
            <v>0</v>
          </cell>
          <cell r="N20">
            <v>0</v>
          </cell>
          <cell r="O20">
            <v>0</v>
          </cell>
          <cell r="P20">
            <v>0</v>
          </cell>
          <cell r="Q20">
            <v>0</v>
          </cell>
          <cell r="R20">
            <v>0</v>
          </cell>
          <cell r="S20">
            <v>0</v>
          </cell>
          <cell r="T20">
            <v>0</v>
          </cell>
          <cell r="U20">
            <v>0</v>
          </cell>
          <cell r="V20">
            <v>0</v>
          </cell>
        </row>
        <row r="21">
          <cell r="I21">
            <v>0.2</v>
          </cell>
          <cell r="J21">
            <v>0.2</v>
          </cell>
          <cell r="K21">
            <v>0.2</v>
          </cell>
          <cell r="L21">
            <v>0.2</v>
          </cell>
          <cell r="M21">
            <v>0.2</v>
          </cell>
          <cell r="N21">
            <v>0.2</v>
          </cell>
          <cell r="O21">
            <v>0.2</v>
          </cell>
          <cell r="P21">
            <v>0.2</v>
          </cell>
          <cell r="Q21">
            <v>0.2</v>
          </cell>
          <cell r="R21">
            <v>0.2</v>
          </cell>
          <cell r="S21">
            <v>0.2</v>
          </cell>
          <cell r="T21">
            <v>0.2</v>
          </cell>
          <cell r="U21">
            <v>0.2</v>
          </cell>
          <cell r="V21">
            <v>0.2</v>
          </cell>
        </row>
        <row r="22">
          <cell r="I22">
            <v>0.6</v>
          </cell>
          <cell r="J22">
            <v>0.6</v>
          </cell>
          <cell r="K22">
            <v>0.6</v>
          </cell>
          <cell r="L22">
            <v>0.6</v>
          </cell>
          <cell r="M22">
            <v>0.6</v>
          </cell>
          <cell r="N22">
            <v>0.6</v>
          </cell>
          <cell r="O22">
            <v>0.6</v>
          </cell>
          <cell r="P22">
            <v>0.6</v>
          </cell>
          <cell r="Q22">
            <v>0.6</v>
          </cell>
          <cell r="R22">
            <v>0.6</v>
          </cell>
          <cell r="S22">
            <v>0.6</v>
          </cell>
          <cell r="T22">
            <v>0.6</v>
          </cell>
          <cell r="U22">
            <v>0.6</v>
          </cell>
          <cell r="V22">
            <v>0.6</v>
          </cell>
        </row>
        <row r="23">
          <cell r="I23">
            <v>0</v>
          </cell>
          <cell r="J23">
            <v>0</v>
          </cell>
          <cell r="K23">
            <v>0</v>
          </cell>
          <cell r="L23">
            <v>0</v>
          </cell>
          <cell r="M23">
            <v>0</v>
          </cell>
          <cell r="N23">
            <v>0</v>
          </cell>
          <cell r="O23">
            <v>0</v>
          </cell>
          <cell r="P23">
            <v>0</v>
          </cell>
          <cell r="Q23">
            <v>0</v>
          </cell>
          <cell r="R23">
            <v>0</v>
          </cell>
          <cell r="S23">
            <v>0</v>
          </cell>
          <cell r="T23">
            <v>0</v>
          </cell>
          <cell r="U23">
            <v>0</v>
          </cell>
          <cell r="V23">
            <v>0</v>
          </cell>
        </row>
        <row r="24">
          <cell r="I24">
            <v>0</v>
          </cell>
          <cell r="J24">
            <v>0</v>
          </cell>
          <cell r="K24">
            <v>0</v>
          </cell>
          <cell r="L24">
            <v>0</v>
          </cell>
          <cell r="M24">
            <v>0</v>
          </cell>
          <cell r="N24">
            <v>0</v>
          </cell>
          <cell r="O24">
            <v>0</v>
          </cell>
          <cell r="P24">
            <v>0</v>
          </cell>
          <cell r="Q24">
            <v>0</v>
          </cell>
          <cell r="R24">
            <v>0</v>
          </cell>
          <cell r="S24">
            <v>0</v>
          </cell>
          <cell r="T24">
            <v>0</v>
          </cell>
          <cell r="U24">
            <v>0</v>
          </cell>
          <cell r="V24">
            <v>0</v>
          </cell>
        </row>
        <row r="25">
          <cell r="I25">
            <v>32.968660713424562</v>
          </cell>
          <cell r="J25">
            <v>38.468660713424562</v>
          </cell>
          <cell r="K25">
            <v>34.706168477474606</v>
          </cell>
          <cell r="L25">
            <v>71.468660713424569</v>
          </cell>
          <cell r="M25">
            <v>83.691152949374526</v>
          </cell>
          <cell r="N25">
            <v>163.98738353924946</v>
          </cell>
          <cell r="O25">
            <v>60.468660713424569</v>
          </cell>
          <cell r="P25">
            <v>35.718660713424562</v>
          </cell>
          <cell r="Q25">
            <v>65.762399067349506</v>
          </cell>
          <cell r="R25">
            <v>93.212399067349509</v>
          </cell>
          <cell r="S25">
            <v>39.097383539249435</v>
          </cell>
          <cell r="T25">
            <v>49.447383539249429</v>
          </cell>
          <cell r="U25">
            <v>94.297383539249438</v>
          </cell>
          <cell r="V25">
            <v>94.297383539249438</v>
          </cell>
        </row>
        <row r="26">
          <cell r="I26">
            <v>0</v>
          </cell>
          <cell r="J26">
            <v>0</v>
          </cell>
          <cell r="K26">
            <v>0</v>
          </cell>
          <cell r="L26">
            <v>0</v>
          </cell>
          <cell r="M26">
            <v>0</v>
          </cell>
          <cell r="N26">
            <v>0</v>
          </cell>
          <cell r="O26">
            <v>0</v>
          </cell>
          <cell r="P26">
            <v>0</v>
          </cell>
          <cell r="Q26">
            <v>0</v>
          </cell>
          <cell r="R26">
            <v>0</v>
          </cell>
          <cell r="S26">
            <v>0</v>
          </cell>
          <cell r="T26">
            <v>0</v>
          </cell>
          <cell r="U26">
            <v>0</v>
          </cell>
          <cell r="V26">
            <v>0</v>
          </cell>
        </row>
        <row r="28">
          <cell r="I28">
            <v>0</v>
          </cell>
          <cell r="J28">
            <v>0</v>
          </cell>
          <cell r="K28">
            <v>0</v>
          </cell>
          <cell r="L28">
            <v>0.14000000000000001</v>
          </cell>
          <cell r="M28">
            <v>0</v>
          </cell>
          <cell r="N28">
            <v>0.14000000000000001</v>
          </cell>
          <cell r="O28">
            <v>0</v>
          </cell>
          <cell r="P28">
            <v>0</v>
          </cell>
          <cell r="Q28">
            <v>0</v>
          </cell>
          <cell r="R28">
            <v>0</v>
          </cell>
          <cell r="S28">
            <v>0</v>
          </cell>
          <cell r="T28">
            <v>0</v>
          </cell>
          <cell r="U28">
            <v>0</v>
          </cell>
          <cell r="V28">
            <v>0</v>
          </cell>
        </row>
        <row r="29">
          <cell r="I29">
            <v>2.4760277775098647</v>
          </cell>
          <cell r="J29">
            <v>2.7560277775098645</v>
          </cell>
          <cell r="K29">
            <v>2.6308079707698768</v>
          </cell>
          <cell r="L29">
            <v>4.4360277775098647</v>
          </cell>
          <cell r="M29">
            <v>4.8412475842498539</v>
          </cell>
          <cell r="N29">
            <v>7.7022971010998242</v>
          </cell>
          <cell r="O29">
            <v>3.8760277775098646</v>
          </cell>
          <cell r="P29">
            <v>2.6160277775098644</v>
          </cell>
          <cell r="Q29">
            <v>3.9238574876198471</v>
          </cell>
          <cell r="R29">
            <v>5.1838574876198473</v>
          </cell>
          <cell r="S29">
            <v>2.6342971010998233</v>
          </cell>
          <cell r="T29">
            <v>3.0542971010998237</v>
          </cell>
          <cell r="U29">
            <v>4.8742971010998239</v>
          </cell>
          <cell r="V29">
            <v>4.8742971010998239</v>
          </cell>
        </row>
        <row r="30">
          <cell r="I30">
            <v>0</v>
          </cell>
          <cell r="J30">
            <v>0</v>
          </cell>
          <cell r="K30">
            <v>0</v>
          </cell>
          <cell r="L30">
            <v>0</v>
          </cell>
          <cell r="M30">
            <v>0</v>
          </cell>
          <cell r="N30">
            <v>0</v>
          </cell>
          <cell r="O30">
            <v>0</v>
          </cell>
          <cell r="P30">
            <v>0</v>
          </cell>
          <cell r="Q30">
            <v>0</v>
          </cell>
          <cell r="R30">
            <v>0</v>
          </cell>
          <cell r="S30">
            <v>0</v>
          </cell>
          <cell r="T30">
            <v>0</v>
          </cell>
          <cell r="U30">
            <v>0</v>
          </cell>
          <cell r="V30">
            <v>0</v>
          </cell>
        </row>
        <row r="31">
          <cell r="I31">
            <v>0</v>
          </cell>
          <cell r="J31">
            <v>0</v>
          </cell>
          <cell r="K31">
            <v>0</v>
          </cell>
          <cell r="L31">
            <v>0</v>
          </cell>
          <cell r="M31">
            <v>0</v>
          </cell>
          <cell r="N31">
            <v>0</v>
          </cell>
          <cell r="O31">
            <v>0</v>
          </cell>
          <cell r="P31">
            <v>0</v>
          </cell>
          <cell r="Q31">
            <v>0</v>
          </cell>
          <cell r="R31">
            <v>0</v>
          </cell>
          <cell r="S31">
            <v>0</v>
          </cell>
          <cell r="T31">
            <v>0</v>
          </cell>
          <cell r="U31">
            <v>0</v>
          </cell>
          <cell r="V31">
            <v>0</v>
          </cell>
        </row>
        <row r="32">
          <cell r="I32">
            <v>0</v>
          </cell>
          <cell r="J32">
            <v>0</v>
          </cell>
          <cell r="K32">
            <v>0</v>
          </cell>
          <cell r="L32">
            <v>0</v>
          </cell>
          <cell r="M32">
            <v>0</v>
          </cell>
          <cell r="N32">
            <v>0</v>
          </cell>
          <cell r="O32">
            <v>0</v>
          </cell>
          <cell r="P32">
            <v>0</v>
          </cell>
          <cell r="Q32">
            <v>0</v>
          </cell>
          <cell r="R32">
            <v>0</v>
          </cell>
          <cell r="S32">
            <v>0</v>
          </cell>
          <cell r="T32">
            <v>0</v>
          </cell>
          <cell r="U32">
            <v>0</v>
          </cell>
          <cell r="V32">
            <v>0</v>
          </cell>
        </row>
        <row r="33">
          <cell r="I33">
            <v>8</v>
          </cell>
          <cell r="J33">
            <v>10</v>
          </cell>
          <cell r="K33">
            <v>9.9999999999999982</v>
          </cell>
          <cell r="L33">
            <v>22</v>
          </cell>
          <cell r="M33">
            <v>24</v>
          </cell>
          <cell r="N33">
            <v>42.2</v>
          </cell>
          <cell r="O33">
            <v>18</v>
          </cell>
          <cell r="P33">
            <v>9</v>
          </cell>
          <cell r="Q33">
            <v>17</v>
          </cell>
          <cell r="R33">
            <v>26</v>
          </cell>
          <cell r="S33">
            <v>6</v>
          </cell>
          <cell r="T33">
            <v>9</v>
          </cell>
          <cell r="U33">
            <v>22</v>
          </cell>
          <cell r="V33">
            <v>22</v>
          </cell>
        </row>
        <row r="34">
          <cell r="I34">
            <v>10.285912696499032</v>
          </cell>
          <cell r="J34">
            <v>10.285912696499032</v>
          </cell>
          <cell r="K34">
            <v>9.3914855054991175</v>
          </cell>
          <cell r="L34">
            <v>10.285912696499032</v>
          </cell>
          <cell r="M34">
            <v>11.180339887498949</v>
          </cell>
          <cell r="N34">
            <v>13.416407864998739</v>
          </cell>
          <cell r="O34">
            <v>10.285912696499032</v>
          </cell>
          <cell r="P34">
            <v>10.285912696499032</v>
          </cell>
          <cell r="Q34">
            <v>11.627553482998907</v>
          </cell>
          <cell r="R34">
            <v>11.627553482998907</v>
          </cell>
          <cell r="S34">
            <v>13.416407864998739</v>
          </cell>
          <cell r="T34">
            <v>13.416407864998739</v>
          </cell>
          <cell r="U34">
            <v>13.416407864998739</v>
          </cell>
          <cell r="V34">
            <v>13.416407864998739</v>
          </cell>
        </row>
        <row r="36">
          <cell r="I36">
            <v>0</v>
          </cell>
          <cell r="J36">
            <v>0</v>
          </cell>
          <cell r="K36">
            <v>0</v>
          </cell>
          <cell r="L36">
            <v>0.7778174593052023</v>
          </cell>
          <cell r="M36">
            <v>0</v>
          </cell>
          <cell r="N36">
            <v>0.7778174593052023</v>
          </cell>
          <cell r="O36">
            <v>0</v>
          </cell>
          <cell r="P36">
            <v>0</v>
          </cell>
          <cell r="Q36">
            <v>0</v>
          </cell>
          <cell r="R36">
            <v>0</v>
          </cell>
          <cell r="S36">
            <v>0</v>
          </cell>
          <cell r="T36">
            <v>0</v>
          </cell>
          <cell r="U36">
            <v>0</v>
          </cell>
          <cell r="V36">
            <v>0</v>
          </cell>
        </row>
        <row r="37">
          <cell r="I37">
            <v>13.756411679084495</v>
          </cell>
          <cell r="J37">
            <v>15.3120465976949</v>
          </cell>
          <cell r="K37">
            <v>14.616345512457858</v>
          </cell>
          <cell r="L37">
            <v>24.645856109357329</v>
          </cell>
          <cell r="M37">
            <v>26.897192113204778</v>
          </cell>
          <cell r="N37">
            <v>42.792722585652072</v>
          </cell>
          <cell r="O37">
            <v>21.534586272136519</v>
          </cell>
          <cell r="P37">
            <v>14.534229138389698</v>
          </cell>
          <cell r="Q37">
            <v>21.800320440686882</v>
          </cell>
          <cell r="R37">
            <v>28.800677574433703</v>
          </cell>
          <cell r="S37">
            <v>14.635730558803743</v>
          </cell>
          <cell r="T37">
            <v>16.969182936719349</v>
          </cell>
          <cell r="U37">
            <v>27.08080990768698</v>
          </cell>
          <cell r="V37">
            <v>27.08080990768698</v>
          </cell>
        </row>
        <row r="38">
          <cell r="I38">
            <v>0</v>
          </cell>
          <cell r="J38">
            <v>0</v>
          </cell>
          <cell r="K38">
            <v>0</v>
          </cell>
          <cell r="L38">
            <v>0</v>
          </cell>
          <cell r="M38">
            <v>0</v>
          </cell>
          <cell r="N38">
            <v>0</v>
          </cell>
          <cell r="O38">
            <v>0</v>
          </cell>
          <cell r="P38">
            <v>0</v>
          </cell>
          <cell r="Q38">
            <v>0</v>
          </cell>
          <cell r="R38">
            <v>0</v>
          </cell>
          <cell r="S38">
            <v>0</v>
          </cell>
          <cell r="T38">
            <v>0</v>
          </cell>
          <cell r="U38">
            <v>0</v>
          </cell>
          <cell r="V38">
            <v>0</v>
          </cell>
        </row>
        <row r="39">
          <cell r="I39">
            <v>0</v>
          </cell>
          <cell r="J39">
            <v>0</v>
          </cell>
          <cell r="K39">
            <v>0</v>
          </cell>
          <cell r="L39">
            <v>0</v>
          </cell>
          <cell r="M39">
            <v>0</v>
          </cell>
          <cell r="N39">
            <v>0</v>
          </cell>
          <cell r="O39">
            <v>0</v>
          </cell>
          <cell r="P39">
            <v>0</v>
          </cell>
          <cell r="Q39">
            <v>0</v>
          </cell>
          <cell r="R39">
            <v>0</v>
          </cell>
          <cell r="S39">
            <v>0</v>
          </cell>
          <cell r="T39">
            <v>0</v>
          </cell>
          <cell r="U39">
            <v>0</v>
          </cell>
          <cell r="V39">
            <v>0</v>
          </cell>
        </row>
        <row r="40">
          <cell r="I40">
            <v>1.4800000000000002</v>
          </cell>
          <cell r="J40">
            <v>1.8800000000000001</v>
          </cell>
          <cell r="K40">
            <v>1.88</v>
          </cell>
          <cell r="L40">
            <v>4.28</v>
          </cell>
          <cell r="M40">
            <v>4.68</v>
          </cell>
          <cell r="N40">
            <v>8.32</v>
          </cell>
          <cell r="O40">
            <v>3.48</v>
          </cell>
          <cell r="P40">
            <v>1.6800000000000002</v>
          </cell>
          <cell r="Q40">
            <v>3.28</v>
          </cell>
          <cell r="R40">
            <v>5.08</v>
          </cell>
          <cell r="S40">
            <v>1.08</v>
          </cell>
          <cell r="T40">
            <v>1.6800000000000002</v>
          </cell>
          <cell r="U40">
            <v>4.28</v>
          </cell>
          <cell r="V40">
            <v>4.28</v>
          </cell>
        </row>
        <row r="41">
          <cell r="I41">
            <v>2.0571825392998067</v>
          </cell>
          <cell r="J41">
            <v>2.0571825392998067</v>
          </cell>
          <cell r="K41">
            <v>1.8782971010998235</v>
          </cell>
          <cell r="L41">
            <v>2.0571825392998067</v>
          </cell>
          <cell r="M41">
            <v>2.2360679774997898</v>
          </cell>
          <cell r="N41">
            <v>2.6832815729997481</v>
          </cell>
          <cell r="O41">
            <v>2.0571825392998067</v>
          </cell>
          <cell r="P41">
            <v>2.0571825392998067</v>
          </cell>
          <cell r="Q41">
            <v>2.3255106965997814</v>
          </cell>
          <cell r="R41">
            <v>2.3255106965997814</v>
          </cell>
          <cell r="S41">
            <v>2.6832815729997481</v>
          </cell>
          <cell r="T41">
            <v>2.6832815729997481</v>
          </cell>
          <cell r="U41">
            <v>2.6832815729997481</v>
          </cell>
          <cell r="V41">
            <v>2.6832815729997481</v>
          </cell>
        </row>
        <row r="42">
          <cell r="I42">
            <v>0</v>
          </cell>
          <cell r="J42">
            <v>0</v>
          </cell>
          <cell r="K42">
            <v>0</v>
          </cell>
          <cell r="L42">
            <v>0</v>
          </cell>
          <cell r="M42">
            <v>0</v>
          </cell>
          <cell r="N42">
            <v>0</v>
          </cell>
          <cell r="O42">
            <v>0</v>
          </cell>
          <cell r="P42">
            <v>0</v>
          </cell>
          <cell r="Q42">
            <v>0</v>
          </cell>
          <cell r="R42">
            <v>0</v>
          </cell>
          <cell r="S42">
            <v>0</v>
          </cell>
          <cell r="T42">
            <v>0</v>
          </cell>
          <cell r="U42">
            <v>0</v>
          </cell>
          <cell r="V42">
            <v>0</v>
          </cell>
        </row>
        <row r="43">
          <cell r="I43">
            <v>0</v>
          </cell>
          <cell r="J43">
            <v>0</v>
          </cell>
          <cell r="K43">
            <v>0</v>
          </cell>
          <cell r="L43">
            <v>0</v>
          </cell>
          <cell r="M43">
            <v>0</v>
          </cell>
          <cell r="N43">
            <v>0</v>
          </cell>
          <cell r="O43">
            <v>0</v>
          </cell>
          <cell r="P43">
            <v>0</v>
          </cell>
          <cell r="Q43">
            <v>0</v>
          </cell>
          <cell r="R43">
            <v>0</v>
          </cell>
          <cell r="S43">
            <v>0</v>
          </cell>
          <cell r="T43">
            <v>0</v>
          </cell>
          <cell r="U43">
            <v>0</v>
          </cell>
          <cell r="V43">
            <v>0</v>
          </cell>
        </row>
        <row r="44">
          <cell r="I44">
            <v>17.685912696499031</v>
          </cell>
          <cell r="J44">
            <v>19.685912696499031</v>
          </cell>
          <cell r="K44">
            <v>18.791485505499118</v>
          </cell>
          <cell r="L44">
            <v>31.685912696499031</v>
          </cell>
          <cell r="M44">
            <v>34.580339887498951</v>
          </cell>
          <cell r="N44">
            <v>55.01640786499874</v>
          </cell>
          <cell r="O44">
            <v>27.685912696499031</v>
          </cell>
          <cell r="P44">
            <v>18.685912696499031</v>
          </cell>
          <cell r="Q44">
            <v>28.027553482998904</v>
          </cell>
          <cell r="R44">
            <v>37.027553482998911</v>
          </cell>
          <cell r="S44">
            <v>18.816407864998737</v>
          </cell>
          <cell r="T44">
            <v>21.816407864998737</v>
          </cell>
          <cell r="U44">
            <v>34.816407864998737</v>
          </cell>
          <cell r="V44">
            <v>34.816407864998737</v>
          </cell>
        </row>
        <row r="45">
          <cell r="I45">
            <v>0</v>
          </cell>
          <cell r="J45">
            <v>0</v>
          </cell>
          <cell r="K45">
            <v>0</v>
          </cell>
          <cell r="L45">
            <v>0</v>
          </cell>
          <cell r="M45">
            <v>0</v>
          </cell>
          <cell r="N45">
            <v>0</v>
          </cell>
          <cell r="O45">
            <v>0</v>
          </cell>
          <cell r="P45">
            <v>0</v>
          </cell>
          <cell r="Q45">
            <v>0</v>
          </cell>
          <cell r="R45">
            <v>0</v>
          </cell>
          <cell r="S45">
            <v>0</v>
          </cell>
          <cell r="T45">
            <v>0</v>
          </cell>
          <cell r="U45">
            <v>0</v>
          </cell>
          <cell r="V45">
            <v>0</v>
          </cell>
        </row>
        <row r="46">
          <cell r="I46">
            <v>0</v>
          </cell>
          <cell r="J46">
            <v>0</v>
          </cell>
          <cell r="K46">
            <v>0</v>
          </cell>
          <cell r="L46">
            <v>0</v>
          </cell>
          <cell r="M46">
            <v>0</v>
          </cell>
          <cell r="N46">
            <v>0</v>
          </cell>
          <cell r="O46">
            <v>0</v>
          </cell>
          <cell r="P46">
            <v>0</v>
          </cell>
          <cell r="Q46">
            <v>0</v>
          </cell>
          <cell r="R46">
            <v>0</v>
          </cell>
          <cell r="S46">
            <v>0</v>
          </cell>
          <cell r="T46">
            <v>0</v>
          </cell>
          <cell r="U46">
            <v>0</v>
          </cell>
          <cell r="V46">
            <v>0</v>
          </cell>
        </row>
        <row r="47">
          <cell r="I47">
            <v>0</v>
          </cell>
          <cell r="J47">
            <v>0</v>
          </cell>
          <cell r="K47">
            <v>0</v>
          </cell>
          <cell r="L47">
            <v>0</v>
          </cell>
          <cell r="M47">
            <v>0</v>
          </cell>
          <cell r="N47">
            <v>0</v>
          </cell>
          <cell r="O47">
            <v>0</v>
          </cell>
          <cell r="P47">
            <v>0</v>
          </cell>
          <cell r="Q47">
            <v>0</v>
          </cell>
          <cell r="R47">
            <v>0</v>
          </cell>
          <cell r="S47">
            <v>0</v>
          </cell>
          <cell r="T47">
            <v>0</v>
          </cell>
          <cell r="U47">
            <v>0</v>
          </cell>
          <cell r="V47">
            <v>0</v>
          </cell>
        </row>
        <row r="48">
          <cell r="I48">
            <v>0.37000000000000005</v>
          </cell>
          <cell r="J48">
            <v>0.47000000000000003</v>
          </cell>
          <cell r="K48">
            <v>0.47</v>
          </cell>
          <cell r="L48">
            <v>1.07</v>
          </cell>
          <cell r="M48">
            <v>1.17</v>
          </cell>
          <cell r="N48">
            <v>2.08</v>
          </cell>
          <cell r="O48">
            <v>0.87</v>
          </cell>
          <cell r="P48">
            <v>0.42000000000000004</v>
          </cell>
          <cell r="Q48">
            <v>0.82</v>
          </cell>
          <cell r="R48">
            <v>1.27</v>
          </cell>
          <cell r="S48">
            <v>0.27</v>
          </cell>
          <cell r="T48">
            <v>0.42000000000000004</v>
          </cell>
          <cell r="U48">
            <v>1.07</v>
          </cell>
          <cell r="V48">
            <v>1.07</v>
          </cell>
        </row>
        <row r="49">
          <cell r="I49">
            <v>0.51429563482495166</v>
          </cell>
          <cell r="J49">
            <v>0.51429563482495166</v>
          </cell>
          <cell r="K49">
            <v>0.46957427527495588</v>
          </cell>
          <cell r="L49">
            <v>0.51429563482495166</v>
          </cell>
          <cell r="M49">
            <v>0.55901699437494745</v>
          </cell>
          <cell r="N49">
            <v>0.67082039324993703</v>
          </cell>
          <cell r="O49">
            <v>0.51429563482495166</v>
          </cell>
          <cell r="P49">
            <v>0.51429563482495166</v>
          </cell>
          <cell r="Q49">
            <v>0.58137767414994534</v>
          </cell>
          <cell r="R49">
            <v>0.58137767414994534</v>
          </cell>
          <cell r="S49">
            <v>0.67082039324993703</v>
          </cell>
          <cell r="T49">
            <v>0.67082039324993703</v>
          </cell>
          <cell r="U49">
            <v>0.67082039324993703</v>
          </cell>
          <cell r="V49">
            <v>0.67082039324993703</v>
          </cell>
        </row>
        <row r="50">
          <cell r="I50">
            <v>0</v>
          </cell>
          <cell r="J50">
            <v>0</v>
          </cell>
          <cell r="K50">
            <v>0</v>
          </cell>
          <cell r="L50">
            <v>0</v>
          </cell>
          <cell r="M50">
            <v>0</v>
          </cell>
          <cell r="N50">
            <v>0</v>
          </cell>
          <cell r="O50">
            <v>0</v>
          </cell>
          <cell r="P50">
            <v>0</v>
          </cell>
          <cell r="Q50">
            <v>0</v>
          </cell>
          <cell r="R50">
            <v>0</v>
          </cell>
          <cell r="S50">
            <v>0</v>
          </cell>
          <cell r="T50">
            <v>0</v>
          </cell>
          <cell r="U50">
            <v>0</v>
          </cell>
          <cell r="V50">
            <v>0</v>
          </cell>
        </row>
        <row r="51">
          <cell r="I51">
            <v>0</v>
          </cell>
          <cell r="J51">
            <v>0</v>
          </cell>
          <cell r="K51">
            <v>0</v>
          </cell>
          <cell r="L51">
            <v>4.1421356237309531E-3</v>
          </cell>
          <cell r="M51">
            <v>0</v>
          </cell>
          <cell r="N51">
            <v>4.1421356237309531E-3</v>
          </cell>
          <cell r="O51">
            <v>0</v>
          </cell>
          <cell r="P51">
            <v>0</v>
          </cell>
          <cell r="Q51">
            <v>0</v>
          </cell>
          <cell r="R51">
            <v>0</v>
          </cell>
          <cell r="S51">
            <v>0</v>
          </cell>
          <cell r="T51">
            <v>0</v>
          </cell>
          <cell r="U51">
            <v>0</v>
          </cell>
          <cell r="V51">
            <v>0</v>
          </cell>
        </row>
        <row r="52">
          <cell r="I52" t="str">
            <v>Included</v>
          </cell>
          <cell r="J52" t="str">
            <v>Included</v>
          </cell>
          <cell r="K52" t="str">
            <v>Included</v>
          </cell>
          <cell r="L52" t="str">
            <v>Included</v>
          </cell>
          <cell r="M52" t="str">
            <v>Included</v>
          </cell>
          <cell r="N52" t="str">
            <v>Included</v>
          </cell>
          <cell r="O52" t="str">
            <v>Included</v>
          </cell>
          <cell r="P52" t="str">
            <v>Included</v>
          </cell>
          <cell r="Q52" t="str">
            <v>Included</v>
          </cell>
          <cell r="R52" t="str">
            <v>Included</v>
          </cell>
          <cell r="S52" t="str">
            <v>Included</v>
          </cell>
          <cell r="T52" t="str">
            <v>Included</v>
          </cell>
          <cell r="U52" t="str">
            <v>Included</v>
          </cell>
          <cell r="V52" t="str">
            <v>Included</v>
          </cell>
        </row>
        <row r="53">
          <cell r="I53">
            <v>7.3257449018364187E-2</v>
          </cell>
          <cell r="J53">
            <v>8.1541720265826095E-2</v>
          </cell>
          <cell r="K53">
            <v>7.7836881535151725E-2</v>
          </cell>
          <cell r="L53">
            <v>0.13124734775059752</v>
          </cell>
          <cell r="M53">
            <v>0.14323645772873378</v>
          </cell>
          <cell r="N53">
            <v>0.22788542290732305</v>
          </cell>
          <cell r="O53">
            <v>0.11467880525567371</v>
          </cell>
          <cell r="P53">
            <v>7.7399584642095148E-2</v>
          </cell>
          <cell r="Q53">
            <v>0.11609392772795431</v>
          </cell>
          <cell r="R53">
            <v>0.15337314834153287</v>
          </cell>
          <cell r="S53">
            <v>7.7940113328262561E-2</v>
          </cell>
          <cell r="T53">
            <v>9.0366520199455402E-2</v>
          </cell>
          <cell r="U53">
            <v>0.1442142833079578</v>
          </cell>
          <cell r="V53">
            <v>0.1442142833079578</v>
          </cell>
        </row>
        <row r="54">
          <cell r="I54">
            <v>0</v>
          </cell>
          <cell r="J54">
            <v>0</v>
          </cell>
          <cell r="K54">
            <v>0</v>
          </cell>
          <cell r="L54">
            <v>0</v>
          </cell>
          <cell r="M54">
            <v>0</v>
          </cell>
          <cell r="N54">
            <v>0</v>
          </cell>
          <cell r="O54">
            <v>0</v>
          </cell>
          <cell r="P54">
            <v>0</v>
          </cell>
          <cell r="Q54">
            <v>0</v>
          </cell>
          <cell r="R54">
            <v>0</v>
          </cell>
          <cell r="S54">
            <v>0</v>
          </cell>
          <cell r="T54">
            <v>0</v>
          </cell>
          <cell r="U54">
            <v>0</v>
          </cell>
          <cell r="V54">
            <v>0</v>
          </cell>
        </row>
        <row r="55">
          <cell r="I55">
            <v>0</v>
          </cell>
          <cell r="J55">
            <v>0</v>
          </cell>
          <cell r="K55">
            <v>0</v>
          </cell>
          <cell r="L55">
            <v>0</v>
          </cell>
          <cell r="M55">
            <v>0</v>
          </cell>
          <cell r="N55">
            <v>0</v>
          </cell>
          <cell r="O55">
            <v>0</v>
          </cell>
          <cell r="P55">
            <v>0</v>
          </cell>
          <cell r="Q55">
            <v>0</v>
          </cell>
          <cell r="R55">
            <v>0</v>
          </cell>
          <cell r="S55">
            <v>0</v>
          </cell>
          <cell r="T55">
            <v>0</v>
          </cell>
          <cell r="U55">
            <v>0</v>
          </cell>
          <cell r="V55">
            <v>0</v>
          </cell>
        </row>
        <row r="56">
          <cell r="I56">
            <v>2.08</v>
          </cell>
          <cell r="J56">
            <v>2.48</v>
          </cell>
          <cell r="K56">
            <v>2.4799999999999995</v>
          </cell>
          <cell r="L56">
            <v>4.88</v>
          </cell>
          <cell r="M56">
            <v>5.28</v>
          </cell>
          <cell r="N56">
            <v>8.9200000000000017</v>
          </cell>
          <cell r="O56">
            <v>4.08</v>
          </cell>
          <cell r="P56">
            <v>2.2800000000000002</v>
          </cell>
          <cell r="Q56">
            <v>3.88</v>
          </cell>
          <cell r="R56">
            <v>5.6800000000000006</v>
          </cell>
          <cell r="S56">
            <v>1.6800000000000002</v>
          </cell>
          <cell r="T56">
            <v>2.2800000000000002</v>
          </cell>
          <cell r="U56">
            <v>4.88</v>
          </cell>
          <cell r="V56">
            <v>4.88</v>
          </cell>
        </row>
        <row r="57">
          <cell r="I57">
            <v>2.0571825392998067</v>
          </cell>
          <cell r="J57">
            <v>2.0571825392998067</v>
          </cell>
          <cell r="K57">
            <v>1.8782971010998235</v>
          </cell>
          <cell r="L57">
            <v>2.0571825392998067</v>
          </cell>
          <cell r="M57">
            <v>2.2360679774997898</v>
          </cell>
          <cell r="N57">
            <v>2.6832815729997481</v>
          </cell>
          <cell r="O57">
            <v>2.0571825392998067</v>
          </cell>
          <cell r="P57">
            <v>2.0571825392998067</v>
          </cell>
          <cell r="Q57">
            <v>2.3255106965997814</v>
          </cell>
          <cell r="R57">
            <v>2.3255106965997814</v>
          </cell>
          <cell r="S57">
            <v>2.6832815729997481</v>
          </cell>
          <cell r="T57">
            <v>2.6832815729997481</v>
          </cell>
          <cell r="U57">
            <v>2.6832815729997481</v>
          </cell>
          <cell r="V57">
            <v>2.6832815729997481</v>
          </cell>
        </row>
        <row r="59">
          <cell r="I59">
            <v>0</v>
          </cell>
          <cell r="J59">
            <v>0</v>
          </cell>
          <cell r="K59">
            <v>0</v>
          </cell>
          <cell r="L59">
            <v>0.14000000000000001</v>
          </cell>
          <cell r="M59">
            <v>0</v>
          </cell>
          <cell r="N59">
            <v>0.14000000000000001</v>
          </cell>
          <cell r="O59">
            <v>0</v>
          </cell>
          <cell r="P59">
            <v>0</v>
          </cell>
          <cell r="Q59">
            <v>0</v>
          </cell>
          <cell r="R59">
            <v>0</v>
          </cell>
          <cell r="S59">
            <v>0</v>
          </cell>
          <cell r="T59">
            <v>0</v>
          </cell>
          <cell r="U59">
            <v>0</v>
          </cell>
          <cell r="V59">
            <v>0</v>
          </cell>
        </row>
        <row r="60">
          <cell r="I60">
            <v>2.4760277775098647</v>
          </cell>
          <cell r="J60">
            <v>2.7560277775098645</v>
          </cell>
          <cell r="K60">
            <v>2.6308079707698768</v>
          </cell>
          <cell r="L60">
            <v>4.4360277775098647</v>
          </cell>
          <cell r="M60">
            <v>4.8412475842498539</v>
          </cell>
          <cell r="N60">
            <v>7.7022971010998242</v>
          </cell>
          <cell r="O60">
            <v>3.8760277775098646</v>
          </cell>
          <cell r="P60">
            <v>2.6160277775098644</v>
          </cell>
          <cell r="Q60">
            <v>3.9238574876198471</v>
          </cell>
          <cell r="R60">
            <v>5.1838574876198473</v>
          </cell>
          <cell r="S60">
            <v>2.6342971010998233</v>
          </cell>
          <cell r="T60">
            <v>3.0542971010998237</v>
          </cell>
          <cell r="U60">
            <v>4.8742971010998239</v>
          </cell>
          <cell r="V60">
            <v>4.8742971010998239</v>
          </cell>
        </row>
        <row r="61">
          <cell r="I61">
            <v>0</v>
          </cell>
          <cell r="J61">
            <v>0</v>
          </cell>
          <cell r="K61">
            <v>0</v>
          </cell>
          <cell r="L61">
            <v>0</v>
          </cell>
          <cell r="M61">
            <v>0</v>
          </cell>
          <cell r="N61">
            <v>0</v>
          </cell>
          <cell r="O61">
            <v>0</v>
          </cell>
          <cell r="P61">
            <v>0</v>
          </cell>
          <cell r="Q61">
            <v>0</v>
          </cell>
          <cell r="R61">
            <v>0</v>
          </cell>
          <cell r="S61">
            <v>0</v>
          </cell>
          <cell r="T61">
            <v>0</v>
          </cell>
          <cell r="U61">
            <v>0</v>
          </cell>
          <cell r="V61">
            <v>0</v>
          </cell>
        </row>
        <row r="63">
          <cell r="I63">
            <v>0</v>
          </cell>
          <cell r="J63">
            <v>0</v>
          </cell>
          <cell r="K63">
            <v>0</v>
          </cell>
          <cell r="L63">
            <v>0</v>
          </cell>
          <cell r="M63">
            <v>0</v>
          </cell>
          <cell r="N63">
            <v>0</v>
          </cell>
          <cell r="O63">
            <v>0</v>
          </cell>
          <cell r="P63">
            <v>0</v>
          </cell>
          <cell r="Q63">
            <v>0</v>
          </cell>
          <cell r="R63">
            <v>0</v>
          </cell>
          <cell r="S63">
            <v>0</v>
          </cell>
          <cell r="T63">
            <v>0</v>
          </cell>
          <cell r="U63">
            <v>0</v>
          </cell>
          <cell r="V63">
            <v>0</v>
          </cell>
        </row>
        <row r="64">
          <cell r="I64">
            <v>18.285912696499032</v>
          </cell>
          <cell r="J64">
            <v>20.285912696499032</v>
          </cell>
          <cell r="K64">
            <v>19.391485505499119</v>
          </cell>
          <cell r="L64">
            <v>32.285912696499032</v>
          </cell>
          <cell r="M64">
            <v>35.180339887498953</v>
          </cell>
          <cell r="N64">
            <v>55.616407864998742</v>
          </cell>
          <cell r="O64">
            <v>28.285912696499032</v>
          </cell>
          <cell r="P64">
            <v>19.285912696499032</v>
          </cell>
          <cell r="Q64">
            <v>28.627553482998906</v>
          </cell>
          <cell r="R64">
            <v>37.627553482998906</v>
          </cell>
          <cell r="S64">
            <v>19.416407864998739</v>
          </cell>
          <cell r="T64">
            <v>22.416407864998739</v>
          </cell>
          <cell r="U64">
            <v>35.416407864998739</v>
          </cell>
          <cell r="V64">
            <v>35.416407864998739</v>
          </cell>
        </row>
        <row r="65">
          <cell r="I65">
            <v>0</v>
          </cell>
          <cell r="J65">
            <v>0</v>
          </cell>
          <cell r="K65">
            <v>0</v>
          </cell>
          <cell r="L65">
            <v>0</v>
          </cell>
          <cell r="M65">
            <v>0</v>
          </cell>
          <cell r="N65">
            <v>0</v>
          </cell>
          <cell r="O65">
            <v>0</v>
          </cell>
          <cell r="P65">
            <v>0</v>
          </cell>
          <cell r="Q65">
            <v>0</v>
          </cell>
          <cell r="R65">
            <v>0</v>
          </cell>
          <cell r="S65">
            <v>0</v>
          </cell>
          <cell r="T65">
            <v>0</v>
          </cell>
          <cell r="U65">
            <v>0</v>
          </cell>
          <cell r="V65">
            <v>0</v>
          </cell>
        </row>
        <row r="67">
          <cell r="I67">
            <v>0</v>
          </cell>
          <cell r="J67">
            <v>0</v>
          </cell>
          <cell r="K67">
            <v>0</v>
          </cell>
          <cell r="L67">
            <v>0</v>
          </cell>
          <cell r="M67">
            <v>0</v>
          </cell>
          <cell r="N67">
            <v>0</v>
          </cell>
          <cell r="O67">
            <v>0</v>
          </cell>
          <cell r="P67">
            <v>0</v>
          </cell>
          <cell r="Q67">
            <v>0</v>
          </cell>
          <cell r="R67">
            <v>0</v>
          </cell>
          <cell r="S67">
            <v>0</v>
          </cell>
          <cell r="T67">
            <v>0</v>
          </cell>
          <cell r="U67">
            <v>0</v>
          </cell>
          <cell r="V67">
            <v>0</v>
          </cell>
        </row>
        <row r="68">
          <cell r="I68">
            <v>17.685912696499031</v>
          </cell>
          <cell r="J68">
            <v>19.685912696499031</v>
          </cell>
          <cell r="K68">
            <v>18.791485505499118</v>
          </cell>
          <cell r="L68">
            <v>31.685912696499031</v>
          </cell>
          <cell r="M68">
            <v>34.580339887498951</v>
          </cell>
          <cell r="N68">
            <v>55.01640786499874</v>
          </cell>
          <cell r="O68">
            <v>27.685912696499031</v>
          </cell>
          <cell r="P68">
            <v>18.685912696499031</v>
          </cell>
          <cell r="Q68">
            <v>28.027553482998904</v>
          </cell>
          <cell r="R68">
            <v>37.027553482998904</v>
          </cell>
          <cell r="S68">
            <v>18.816407864998737</v>
          </cell>
          <cell r="T68">
            <v>21.816407864998737</v>
          </cell>
          <cell r="U68">
            <v>34.816407864998737</v>
          </cell>
          <cell r="V68">
            <v>34.816407864998737</v>
          </cell>
        </row>
        <row r="69">
          <cell r="I69">
            <v>0</v>
          </cell>
          <cell r="J69">
            <v>0</v>
          </cell>
          <cell r="K69">
            <v>0</v>
          </cell>
          <cell r="L69">
            <v>0</v>
          </cell>
          <cell r="M69">
            <v>0</v>
          </cell>
          <cell r="N69">
            <v>0</v>
          </cell>
          <cell r="O69">
            <v>0</v>
          </cell>
          <cell r="P69">
            <v>0</v>
          </cell>
          <cell r="Q69">
            <v>0</v>
          </cell>
          <cell r="R69">
            <v>0</v>
          </cell>
          <cell r="S69">
            <v>0</v>
          </cell>
          <cell r="T69">
            <v>0</v>
          </cell>
          <cell r="U69">
            <v>0</v>
          </cell>
          <cell r="V69">
            <v>0</v>
          </cell>
        </row>
        <row r="71">
          <cell r="I71">
            <v>0</v>
          </cell>
          <cell r="J71">
            <v>0</v>
          </cell>
          <cell r="K71">
            <v>0</v>
          </cell>
          <cell r="L71">
            <v>0</v>
          </cell>
          <cell r="M71">
            <v>0</v>
          </cell>
          <cell r="N71">
            <v>0</v>
          </cell>
          <cell r="O71">
            <v>0</v>
          </cell>
          <cell r="P71">
            <v>0</v>
          </cell>
          <cell r="Q71">
            <v>0</v>
          </cell>
          <cell r="R71">
            <v>0</v>
          </cell>
          <cell r="S71">
            <v>0</v>
          </cell>
          <cell r="T71">
            <v>0</v>
          </cell>
          <cell r="U71">
            <v>0</v>
          </cell>
          <cell r="V71">
            <v>0</v>
          </cell>
        </row>
        <row r="72">
          <cell r="I72">
            <v>3.6</v>
          </cell>
          <cell r="J72">
            <v>3.6</v>
          </cell>
          <cell r="K72">
            <v>3.6</v>
          </cell>
          <cell r="L72">
            <v>3.6</v>
          </cell>
          <cell r="M72">
            <v>3.6</v>
          </cell>
          <cell r="N72">
            <v>3.6</v>
          </cell>
          <cell r="O72">
            <v>3.6</v>
          </cell>
          <cell r="P72">
            <v>3.6</v>
          </cell>
          <cell r="Q72">
            <v>3.6</v>
          </cell>
          <cell r="R72">
            <v>3.6</v>
          </cell>
          <cell r="S72">
            <v>3.6</v>
          </cell>
          <cell r="T72">
            <v>3.6</v>
          </cell>
          <cell r="U72">
            <v>3.6</v>
          </cell>
          <cell r="V72">
            <v>3.6</v>
          </cell>
        </row>
        <row r="73">
          <cell r="I73">
            <v>0</v>
          </cell>
          <cell r="J73">
            <v>0</v>
          </cell>
          <cell r="K73">
            <v>0</v>
          </cell>
          <cell r="L73">
            <v>0</v>
          </cell>
          <cell r="M73">
            <v>0</v>
          </cell>
          <cell r="N73">
            <v>0</v>
          </cell>
          <cell r="O73">
            <v>0</v>
          </cell>
          <cell r="P73">
            <v>0</v>
          </cell>
          <cell r="Q73">
            <v>0</v>
          </cell>
          <cell r="R73">
            <v>0</v>
          </cell>
          <cell r="S73">
            <v>0</v>
          </cell>
          <cell r="T73">
            <v>0</v>
          </cell>
          <cell r="U73">
            <v>0</v>
          </cell>
          <cell r="V73">
            <v>0</v>
          </cell>
        </row>
        <row r="75">
          <cell r="I75">
            <v>0</v>
          </cell>
          <cell r="J75">
            <v>0</v>
          </cell>
          <cell r="K75">
            <v>0</v>
          </cell>
          <cell r="L75">
            <v>0.2</v>
          </cell>
          <cell r="M75">
            <v>0</v>
          </cell>
          <cell r="N75">
            <v>0.2</v>
          </cell>
          <cell r="O75">
            <v>0</v>
          </cell>
          <cell r="P75">
            <v>0</v>
          </cell>
          <cell r="Q75">
            <v>0</v>
          </cell>
          <cell r="R75">
            <v>0</v>
          </cell>
          <cell r="S75">
            <v>0</v>
          </cell>
          <cell r="T75">
            <v>0</v>
          </cell>
          <cell r="U75">
            <v>0</v>
          </cell>
          <cell r="V75">
            <v>0</v>
          </cell>
        </row>
        <row r="76">
          <cell r="I76">
            <v>3.5371825392998062</v>
          </cell>
          <cell r="J76">
            <v>3.9371825392998065</v>
          </cell>
          <cell r="K76">
            <v>3.7582971010998238</v>
          </cell>
          <cell r="L76">
            <v>6.3371825392998069</v>
          </cell>
          <cell r="M76">
            <v>6.9160679774997904</v>
          </cell>
          <cell r="N76">
            <v>11.003281572999748</v>
          </cell>
          <cell r="O76">
            <v>5.5371825392998062</v>
          </cell>
          <cell r="P76">
            <v>3.7371825392998064</v>
          </cell>
          <cell r="Q76">
            <v>5.6055106965997812</v>
          </cell>
          <cell r="R76">
            <v>7.405510696599781</v>
          </cell>
          <cell r="S76">
            <v>3.7632815729997477</v>
          </cell>
          <cell r="T76">
            <v>4.3632815729997478</v>
          </cell>
          <cell r="U76">
            <v>6.9632815729997475</v>
          </cell>
          <cell r="V76">
            <v>6.9632815729997475</v>
          </cell>
        </row>
        <row r="77">
          <cell r="I77">
            <v>0</v>
          </cell>
          <cell r="J77">
            <v>0</v>
          </cell>
          <cell r="K77">
            <v>0</v>
          </cell>
          <cell r="L77">
            <v>0</v>
          </cell>
          <cell r="M77">
            <v>0</v>
          </cell>
          <cell r="N77">
            <v>0</v>
          </cell>
          <cell r="O77">
            <v>0</v>
          </cell>
          <cell r="P77">
            <v>0</v>
          </cell>
          <cell r="Q77">
            <v>0</v>
          </cell>
          <cell r="R77">
            <v>0</v>
          </cell>
          <cell r="S77">
            <v>0</v>
          </cell>
          <cell r="T77">
            <v>0</v>
          </cell>
          <cell r="U77">
            <v>0</v>
          </cell>
          <cell r="V77">
            <v>0</v>
          </cell>
        </row>
        <row r="79">
          <cell r="I79">
            <v>0</v>
          </cell>
          <cell r="J79">
            <v>0</v>
          </cell>
          <cell r="K79">
            <v>0</v>
          </cell>
          <cell r="L79">
            <v>0.3</v>
          </cell>
          <cell r="M79">
            <v>0</v>
          </cell>
          <cell r="N79">
            <v>0.3</v>
          </cell>
          <cell r="O79">
            <v>0</v>
          </cell>
          <cell r="P79">
            <v>0</v>
          </cell>
          <cell r="Q79">
            <v>0</v>
          </cell>
          <cell r="R79">
            <v>0</v>
          </cell>
          <cell r="S79">
            <v>0</v>
          </cell>
          <cell r="T79">
            <v>0</v>
          </cell>
          <cell r="U79">
            <v>0</v>
          </cell>
          <cell r="V79">
            <v>0</v>
          </cell>
        </row>
        <row r="80">
          <cell r="I80">
            <v>5.3057738089497093</v>
          </cell>
          <cell r="J80">
            <v>5.9057738089497089</v>
          </cell>
          <cell r="K80">
            <v>5.6374456516497355</v>
          </cell>
          <cell r="L80">
            <v>9.5057738089497086</v>
          </cell>
          <cell r="M80">
            <v>10.374101966249684</v>
          </cell>
          <cell r="N80">
            <v>16.50492235949962</v>
          </cell>
          <cell r="O80">
            <v>8.3057738089497093</v>
          </cell>
          <cell r="P80">
            <v>5.6057738089497091</v>
          </cell>
          <cell r="Q80">
            <v>8.4082660448996709</v>
          </cell>
          <cell r="R80">
            <v>11.10826604489967</v>
          </cell>
          <cell r="S80">
            <v>5.6449223594996214</v>
          </cell>
          <cell r="T80">
            <v>6.5449223594996209</v>
          </cell>
          <cell r="U80">
            <v>10.444922359499621</v>
          </cell>
          <cell r="V80">
            <v>10.444922359499621</v>
          </cell>
        </row>
        <row r="81">
          <cell r="I81">
            <v>0</v>
          </cell>
          <cell r="J81">
            <v>0</v>
          </cell>
          <cell r="K81">
            <v>0</v>
          </cell>
          <cell r="L81">
            <v>0</v>
          </cell>
          <cell r="M81">
            <v>0</v>
          </cell>
          <cell r="N81">
            <v>0</v>
          </cell>
          <cell r="O81">
            <v>0</v>
          </cell>
          <cell r="P81">
            <v>0</v>
          </cell>
          <cell r="Q81">
            <v>0</v>
          </cell>
          <cell r="R81">
            <v>0</v>
          </cell>
          <cell r="S81">
            <v>0</v>
          </cell>
          <cell r="T81">
            <v>0</v>
          </cell>
          <cell r="U81">
            <v>0</v>
          </cell>
          <cell r="V81">
            <v>0</v>
          </cell>
        </row>
        <row r="82">
          <cell r="I82">
            <v>0</v>
          </cell>
          <cell r="J82">
            <v>0</v>
          </cell>
          <cell r="K82">
            <v>0</v>
          </cell>
          <cell r="L82">
            <v>0</v>
          </cell>
          <cell r="M82">
            <v>0</v>
          </cell>
          <cell r="N82">
            <v>0</v>
          </cell>
          <cell r="O82">
            <v>0</v>
          </cell>
          <cell r="P82">
            <v>0</v>
          </cell>
          <cell r="Q82">
            <v>0</v>
          </cell>
          <cell r="R82">
            <v>0</v>
          </cell>
          <cell r="S82">
            <v>0</v>
          </cell>
          <cell r="T82">
            <v>0</v>
          </cell>
          <cell r="U82">
            <v>0</v>
          </cell>
          <cell r="V82">
            <v>0</v>
          </cell>
        </row>
        <row r="83">
          <cell r="I83">
            <v>0</v>
          </cell>
          <cell r="J83">
            <v>0</v>
          </cell>
          <cell r="K83">
            <v>0</v>
          </cell>
          <cell r="L83">
            <v>0</v>
          </cell>
          <cell r="M83">
            <v>0</v>
          </cell>
          <cell r="N83">
            <v>0</v>
          </cell>
          <cell r="O83">
            <v>0</v>
          </cell>
          <cell r="P83">
            <v>0</v>
          </cell>
          <cell r="Q83">
            <v>0</v>
          </cell>
          <cell r="R83">
            <v>0</v>
          </cell>
          <cell r="S83">
            <v>0</v>
          </cell>
          <cell r="T83">
            <v>0</v>
          </cell>
          <cell r="U83">
            <v>0</v>
          </cell>
          <cell r="V83">
            <v>0</v>
          </cell>
        </row>
        <row r="84">
          <cell r="I84">
            <v>8</v>
          </cell>
          <cell r="J84">
            <v>10</v>
          </cell>
          <cell r="K84">
            <v>9.9999999999999982</v>
          </cell>
          <cell r="L84">
            <v>22</v>
          </cell>
          <cell r="M84">
            <v>24</v>
          </cell>
          <cell r="N84">
            <v>42.2</v>
          </cell>
          <cell r="O84">
            <v>18</v>
          </cell>
          <cell r="P84">
            <v>9</v>
          </cell>
          <cell r="Q84">
            <v>17</v>
          </cell>
          <cell r="R84">
            <v>26</v>
          </cell>
          <cell r="S84">
            <v>6</v>
          </cell>
          <cell r="T84">
            <v>9</v>
          </cell>
          <cell r="U84">
            <v>22</v>
          </cell>
          <cell r="V84">
            <v>22</v>
          </cell>
        </row>
        <row r="85">
          <cell r="I85">
            <v>10.285912696499032</v>
          </cell>
          <cell r="J85">
            <v>10.285912696499032</v>
          </cell>
          <cell r="K85">
            <v>9.3914855054991175</v>
          </cell>
          <cell r="L85">
            <v>10.285912696499032</v>
          </cell>
          <cell r="M85">
            <v>11.180339887498949</v>
          </cell>
          <cell r="N85">
            <v>13.416407864998739</v>
          </cell>
          <cell r="O85">
            <v>10.285912696499032</v>
          </cell>
          <cell r="P85">
            <v>10.285912696499032</v>
          </cell>
          <cell r="Q85">
            <v>11.627553482998907</v>
          </cell>
          <cell r="R85">
            <v>11.627553482998907</v>
          </cell>
          <cell r="S85">
            <v>13.416407864998739</v>
          </cell>
          <cell r="T85">
            <v>13.416407864998739</v>
          </cell>
          <cell r="U85">
            <v>13.416407864998739</v>
          </cell>
          <cell r="V85">
            <v>13.416407864998739</v>
          </cell>
        </row>
        <row r="87">
          <cell r="I87">
            <v>0</v>
          </cell>
          <cell r="J87">
            <v>0</v>
          </cell>
          <cell r="K87">
            <v>0</v>
          </cell>
          <cell r="L87">
            <v>0</v>
          </cell>
          <cell r="M87">
            <v>0</v>
          </cell>
          <cell r="N87">
            <v>0</v>
          </cell>
          <cell r="O87">
            <v>0</v>
          </cell>
          <cell r="P87">
            <v>0</v>
          </cell>
          <cell r="Q87">
            <v>0</v>
          </cell>
          <cell r="R87">
            <v>0</v>
          </cell>
          <cell r="S87">
            <v>0</v>
          </cell>
          <cell r="T87">
            <v>0</v>
          </cell>
          <cell r="U87">
            <v>0</v>
          </cell>
          <cell r="V87">
            <v>0</v>
          </cell>
        </row>
        <row r="88">
          <cell r="I88">
            <v>62</v>
          </cell>
          <cell r="J88">
            <v>69</v>
          </cell>
          <cell r="K88">
            <v>66</v>
          </cell>
          <cell r="L88">
            <v>109</v>
          </cell>
          <cell r="M88">
            <v>119</v>
          </cell>
          <cell r="N88">
            <v>187</v>
          </cell>
          <cell r="O88">
            <v>96</v>
          </cell>
          <cell r="P88">
            <v>66</v>
          </cell>
          <cell r="Q88">
            <v>97</v>
          </cell>
          <cell r="R88">
            <v>127</v>
          </cell>
          <cell r="S88">
            <v>66</v>
          </cell>
          <cell r="T88">
            <v>76</v>
          </cell>
          <cell r="U88">
            <v>120</v>
          </cell>
          <cell r="V88">
            <v>120</v>
          </cell>
        </row>
        <row r="89">
          <cell r="I89">
            <v>75</v>
          </cell>
          <cell r="J89">
            <v>83</v>
          </cell>
          <cell r="K89">
            <v>79</v>
          </cell>
          <cell r="L89">
            <v>131</v>
          </cell>
          <cell r="M89">
            <v>142</v>
          </cell>
          <cell r="N89">
            <v>224</v>
          </cell>
          <cell r="O89">
            <v>115</v>
          </cell>
          <cell r="P89">
            <v>79</v>
          </cell>
          <cell r="Q89">
            <v>116</v>
          </cell>
          <cell r="R89">
            <v>152</v>
          </cell>
          <cell r="S89">
            <v>79</v>
          </cell>
          <cell r="T89">
            <v>91</v>
          </cell>
          <cell r="U89">
            <v>143</v>
          </cell>
          <cell r="V89">
            <v>143</v>
          </cell>
        </row>
        <row r="91">
          <cell r="I91">
            <v>0</v>
          </cell>
          <cell r="J91">
            <v>0</v>
          </cell>
          <cell r="K91">
            <v>0</v>
          </cell>
          <cell r="L91">
            <v>0</v>
          </cell>
          <cell r="M91">
            <v>0</v>
          </cell>
          <cell r="N91">
            <v>0</v>
          </cell>
          <cell r="O91">
            <v>0</v>
          </cell>
          <cell r="P91">
            <v>0</v>
          </cell>
          <cell r="Q91">
            <v>0</v>
          </cell>
          <cell r="R91">
            <v>0</v>
          </cell>
          <cell r="S91">
            <v>0</v>
          </cell>
          <cell r="T91">
            <v>0</v>
          </cell>
          <cell r="U91">
            <v>0</v>
          </cell>
          <cell r="V91">
            <v>0</v>
          </cell>
        </row>
        <row r="92">
          <cell r="I92">
            <v>0</v>
          </cell>
          <cell r="J92">
            <v>0</v>
          </cell>
          <cell r="K92">
            <v>0</v>
          </cell>
          <cell r="L92">
            <v>0</v>
          </cell>
          <cell r="M92">
            <v>0</v>
          </cell>
          <cell r="N92">
            <v>0</v>
          </cell>
          <cell r="O92">
            <v>0</v>
          </cell>
          <cell r="P92">
            <v>0</v>
          </cell>
          <cell r="Q92">
            <v>0</v>
          </cell>
          <cell r="R92">
            <v>0</v>
          </cell>
          <cell r="S92">
            <v>0</v>
          </cell>
          <cell r="T92">
            <v>0</v>
          </cell>
          <cell r="U92">
            <v>0</v>
          </cell>
          <cell r="V92">
            <v>0</v>
          </cell>
        </row>
        <row r="93">
          <cell r="I93">
            <v>0</v>
          </cell>
          <cell r="J93">
            <v>0</v>
          </cell>
          <cell r="K93">
            <v>0</v>
          </cell>
          <cell r="L93">
            <v>0</v>
          </cell>
          <cell r="M93">
            <v>0</v>
          </cell>
          <cell r="N93">
            <v>0</v>
          </cell>
          <cell r="O93">
            <v>0</v>
          </cell>
          <cell r="P93">
            <v>0</v>
          </cell>
          <cell r="Q93">
            <v>0</v>
          </cell>
          <cell r="R93">
            <v>0</v>
          </cell>
          <cell r="S93">
            <v>0</v>
          </cell>
          <cell r="T93">
            <v>0</v>
          </cell>
          <cell r="U93">
            <v>0</v>
          </cell>
          <cell r="V93">
            <v>0</v>
          </cell>
        </row>
        <row r="95">
          <cell r="I95">
            <v>0</v>
          </cell>
          <cell r="J95">
            <v>0</v>
          </cell>
          <cell r="K95">
            <v>0</v>
          </cell>
          <cell r="L95">
            <v>0</v>
          </cell>
          <cell r="M95">
            <v>0</v>
          </cell>
          <cell r="N95">
            <v>0</v>
          </cell>
          <cell r="O95">
            <v>0</v>
          </cell>
          <cell r="P95">
            <v>0</v>
          </cell>
          <cell r="Q95">
            <v>0</v>
          </cell>
          <cell r="R95">
            <v>0</v>
          </cell>
          <cell r="S95">
            <v>0</v>
          </cell>
          <cell r="T95">
            <v>0</v>
          </cell>
          <cell r="U95">
            <v>0</v>
          </cell>
          <cell r="V95">
            <v>0</v>
          </cell>
        </row>
        <row r="96">
          <cell r="I96">
            <v>0</v>
          </cell>
          <cell r="J96">
            <v>0</v>
          </cell>
          <cell r="K96">
            <v>0</v>
          </cell>
          <cell r="L96">
            <v>0</v>
          </cell>
          <cell r="M96">
            <v>0</v>
          </cell>
          <cell r="N96">
            <v>0</v>
          </cell>
          <cell r="O96">
            <v>0</v>
          </cell>
          <cell r="P96">
            <v>0</v>
          </cell>
          <cell r="Q96">
            <v>0</v>
          </cell>
          <cell r="R96">
            <v>0</v>
          </cell>
          <cell r="S96">
            <v>0</v>
          </cell>
          <cell r="T96">
            <v>0</v>
          </cell>
          <cell r="U96">
            <v>0</v>
          </cell>
          <cell r="V96">
            <v>0</v>
          </cell>
        </row>
        <row r="97">
          <cell r="I97">
            <v>0</v>
          </cell>
          <cell r="J97">
            <v>0</v>
          </cell>
          <cell r="K97">
            <v>0</v>
          </cell>
          <cell r="L97">
            <v>0</v>
          </cell>
          <cell r="M97">
            <v>0</v>
          </cell>
          <cell r="N97">
            <v>0</v>
          </cell>
          <cell r="O97">
            <v>0</v>
          </cell>
          <cell r="P97">
            <v>0</v>
          </cell>
          <cell r="Q97">
            <v>0</v>
          </cell>
          <cell r="R97">
            <v>0</v>
          </cell>
          <cell r="S97">
            <v>0</v>
          </cell>
          <cell r="T97">
            <v>0</v>
          </cell>
          <cell r="U97">
            <v>0</v>
          </cell>
          <cell r="V97">
            <v>0</v>
          </cell>
        </row>
        <row r="99">
          <cell r="I99">
            <v>0</v>
          </cell>
          <cell r="J99">
            <v>0</v>
          </cell>
          <cell r="K99">
            <v>0</v>
          </cell>
          <cell r="L99">
            <v>0</v>
          </cell>
          <cell r="M99">
            <v>0</v>
          </cell>
          <cell r="N99">
            <v>0</v>
          </cell>
          <cell r="O99">
            <v>0</v>
          </cell>
          <cell r="P99">
            <v>0</v>
          </cell>
          <cell r="Q99">
            <v>0</v>
          </cell>
          <cell r="R99">
            <v>0</v>
          </cell>
          <cell r="S99">
            <v>0</v>
          </cell>
          <cell r="T99">
            <v>0</v>
          </cell>
          <cell r="U99">
            <v>0</v>
          </cell>
          <cell r="V99">
            <v>0</v>
          </cell>
        </row>
        <row r="100">
          <cell r="I100">
            <v>34.797251983074467</v>
          </cell>
          <cell r="J100">
            <v>40.497251983074463</v>
          </cell>
          <cell r="K100">
            <v>36.645317028024515</v>
          </cell>
          <cell r="L100">
            <v>74.697251983074466</v>
          </cell>
          <cell r="M100">
            <v>87.209186938124418</v>
          </cell>
          <cell r="N100">
            <v>169.54902432574934</v>
          </cell>
          <cell r="O100">
            <v>63.297251983074474</v>
          </cell>
          <cell r="P100">
            <v>37.647251983074462</v>
          </cell>
          <cell r="Q100">
            <v>68.625154415649405</v>
          </cell>
          <cell r="R100">
            <v>96.975154415649399</v>
          </cell>
          <cell r="S100">
            <v>41.03902432574931</v>
          </cell>
          <cell r="T100">
            <v>51.689024325749308</v>
          </cell>
          <cell r="U100">
            <v>97.839024325749307</v>
          </cell>
          <cell r="V100">
            <v>97.839024325749307</v>
          </cell>
        </row>
        <row r="101">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row>
        <row r="103">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row>
        <row r="104">
          <cell r="I104">
            <v>2.88</v>
          </cell>
          <cell r="J104">
            <v>3.48</v>
          </cell>
          <cell r="K104">
            <v>3.4799999999999995</v>
          </cell>
          <cell r="L104">
            <v>7.08</v>
          </cell>
          <cell r="M104">
            <v>7.68</v>
          </cell>
          <cell r="N104">
            <v>13.14</v>
          </cell>
          <cell r="O104">
            <v>5.88</v>
          </cell>
          <cell r="P104">
            <v>3.18</v>
          </cell>
          <cell r="Q104">
            <v>5.5799999999999992</v>
          </cell>
          <cell r="R104">
            <v>8.2799999999999994</v>
          </cell>
          <cell r="S104">
            <v>2.2800000000000002</v>
          </cell>
          <cell r="T104">
            <v>3.18</v>
          </cell>
          <cell r="U104">
            <v>7.08</v>
          </cell>
          <cell r="V104">
            <v>7.08</v>
          </cell>
        </row>
        <row r="105">
          <cell r="I105">
            <v>3.0857738089497095</v>
          </cell>
          <cell r="J105">
            <v>3.0857738089497095</v>
          </cell>
          <cell r="K105">
            <v>2.8174456516497353</v>
          </cell>
          <cell r="L105">
            <v>3.0857738089497095</v>
          </cell>
          <cell r="M105">
            <v>3.3541019662496847</v>
          </cell>
          <cell r="N105">
            <v>4.0249223594996213</v>
          </cell>
          <cell r="O105">
            <v>3.0857738089497095</v>
          </cell>
          <cell r="P105">
            <v>3.0857738089497095</v>
          </cell>
          <cell r="Q105">
            <v>3.4882660448996723</v>
          </cell>
          <cell r="R105">
            <v>3.4882660448996723</v>
          </cell>
          <cell r="S105">
            <v>4.0249223594996213</v>
          </cell>
          <cell r="T105">
            <v>4.0249223594996213</v>
          </cell>
          <cell r="U105">
            <v>4.0249223594996213</v>
          </cell>
          <cell r="V105">
            <v>4.0249223594996213</v>
          </cell>
        </row>
        <row r="107">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row>
        <row r="108">
          <cell r="I108">
            <v>140.88145145725579</v>
          </cell>
          <cell r="J108">
            <v>155.08613703062201</v>
          </cell>
          <cell r="K108">
            <v>148.73360852241049</v>
          </cell>
          <cell r="L108">
            <v>240.3142504708193</v>
          </cell>
          <cell r="M108">
            <v>260.87146455239696</v>
          </cell>
          <cell r="N108">
            <v>406.01542454055834</v>
          </cell>
          <cell r="O108">
            <v>211.90487932408686</v>
          </cell>
          <cell r="P108">
            <v>147.98379424393889</v>
          </cell>
          <cell r="Q108">
            <v>214.33132929972098</v>
          </cell>
          <cell r="R108">
            <v>278.25241437986898</v>
          </cell>
          <cell r="S108">
            <v>148.91061566262977</v>
          </cell>
          <cell r="T108">
            <v>170.21764402267908</v>
          </cell>
          <cell r="U108">
            <v>262.54810024955952</v>
          </cell>
          <cell r="V108">
            <v>262.54810024955952</v>
          </cell>
        </row>
        <row r="109">
          <cell r="I109">
            <v>152.70036991368681</v>
          </cell>
          <cell r="J109">
            <v>175.78298397040692</v>
          </cell>
          <cell r="K109">
            <v>170.45622688039458</v>
          </cell>
          <cell r="L109">
            <v>317.82983970406906</v>
          </cell>
          <cell r="M109">
            <v>348.01479654747226</v>
          </cell>
          <cell r="N109">
            <v>577.06535141800248</v>
          </cell>
          <cell r="O109">
            <v>271.66461159062885</v>
          </cell>
          <cell r="P109">
            <v>165.12946979038225</v>
          </cell>
          <cell r="Q109">
            <v>268.11344019728733</v>
          </cell>
          <cell r="R109">
            <v>374.64858199753394</v>
          </cell>
          <cell r="S109">
            <v>149.14919852034527</v>
          </cell>
          <cell r="T109">
            <v>184.6609124537608</v>
          </cell>
          <cell r="U109">
            <v>337.36128236744764</v>
          </cell>
          <cell r="V109">
            <v>337.36128236744764</v>
          </cell>
        </row>
        <row r="110">
          <cell r="I110">
            <v>293.58182137094263</v>
          </cell>
          <cell r="J110">
            <v>330.86912100102893</v>
          </cell>
          <cell r="K110">
            <v>319.1898354028051</v>
          </cell>
          <cell r="L110">
            <v>558.14409017488833</v>
          </cell>
          <cell r="M110">
            <v>608.88626109986922</v>
          </cell>
          <cell r="N110">
            <v>983.08077595856082</v>
          </cell>
          <cell r="O110">
            <v>483.56949091471574</v>
          </cell>
          <cell r="P110">
            <v>313.11326403432111</v>
          </cell>
          <cell r="Q110">
            <v>482.44476949700834</v>
          </cell>
          <cell r="R110">
            <v>652.90099637740286</v>
          </cell>
          <cell r="S110">
            <v>298.05981418297506</v>
          </cell>
          <cell r="T110">
            <v>354.87855647643988</v>
          </cell>
          <cell r="U110">
            <v>599.90938261700717</v>
          </cell>
          <cell r="V110">
            <v>599.90938261700717</v>
          </cell>
        </row>
        <row r="111">
          <cell r="I111">
            <v>70.961776180325273</v>
          </cell>
          <cell r="J111">
            <v>72.923916579316156</v>
          </cell>
          <cell r="K111">
            <v>73.237282360180785</v>
          </cell>
          <cell r="L111">
            <v>80.456883902499087</v>
          </cell>
          <cell r="M111">
            <v>81.011276497583566</v>
          </cell>
          <cell r="N111">
            <v>84.724374718798529</v>
          </cell>
          <cell r="O111">
            <v>78.793401991573546</v>
          </cell>
          <cell r="P111">
            <v>72.192779805128978</v>
          </cell>
          <cell r="Q111">
            <v>77.744571411561168</v>
          </cell>
          <cell r="R111">
            <v>81.556445443850649</v>
          </cell>
          <cell r="S111">
            <v>68.310928184737691</v>
          </cell>
          <cell r="T111">
            <v>71.500790607363328</v>
          </cell>
          <cell r="U111">
            <v>79.318663046822309</v>
          </cell>
          <cell r="V111">
            <v>79.318663046822309</v>
          </cell>
        </row>
        <row r="113">
          <cell r="I113">
            <v>49.21102119737062</v>
          </cell>
          <cell r="J113">
            <v>50.393012404726178</v>
          </cell>
          <cell r="K113">
            <v>50.68560382401828</v>
          </cell>
          <cell r="L113">
            <v>54.904240509808645</v>
          </cell>
          <cell r="M113">
            <v>55.182221712495192</v>
          </cell>
          <cell r="N113">
            <v>57.272660800268184</v>
          </cell>
          <cell r="O113">
            <v>53.935053595933091</v>
          </cell>
          <cell r="P113">
            <v>49.972002434413795</v>
          </cell>
          <cell r="Q113">
            <v>53.201435324932177</v>
          </cell>
          <cell r="R113">
            <v>55.479795739353463</v>
          </cell>
          <cell r="S113">
            <v>47.274145054917064</v>
          </cell>
          <cell r="T113">
            <v>49.255014664875034</v>
          </cell>
          <cell r="U113">
            <v>54.021933985321319</v>
          </cell>
          <cell r="V113">
            <v>54.021933985321319</v>
          </cell>
        </row>
        <row r="114">
          <cell r="I114">
            <v>39.419035900704969</v>
          </cell>
          <cell r="J114">
            <v>39.738049488783226</v>
          </cell>
          <cell r="K114">
            <v>39.576643093169928</v>
          </cell>
          <cell r="L114">
            <v>41.035989359901805</v>
          </cell>
          <cell r="M114">
            <v>41.278905913747238</v>
          </cell>
          <cell r="N114">
            <v>42.025208687883449</v>
          </cell>
          <cell r="O114">
            <v>40.785169071604372</v>
          </cell>
          <cell r="P114">
            <v>39.657024375917622</v>
          </cell>
          <cell r="Q114">
            <v>40.787581054275655</v>
          </cell>
          <cell r="R114">
            <v>41.38768536078797</v>
          </cell>
          <cell r="S114">
            <v>39.557785468747568</v>
          </cell>
          <cell r="T114">
            <v>40.038134628974284</v>
          </cell>
          <cell r="U114">
            <v>41.24658152708156</v>
          </cell>
          <cell r="V114">
            <v>41.24658152708156</v>
          </cell>
        </row>
        <row r="115">
          <cell r="I115">
            <v>88.630057098075582</v>
          </cell>
          <cell r="J115">
            <v>90.131061893509411</v>
          </cell>
          <cell r="K115">
            <v>90.262246917188207</v>
          </cell>
          <cell r="L115">
            <v>95.94022986971045</v>
          </cell>
          <cell r="M115">
            <v>96.46112762624243</v>
          </cell>
          <cell r="N115">
            <v>99.297869488151633</v>
          </cell>
          <cell r="O115">
            <v>94.720222667537456</v>
          </cell>
          <cell r="P115">
            <v>89.629026810331425</v>
          </cell>
          <cell r="Q115">
            <v>93.98901637920784</v>
          </cell>
          <cell r="R115">
            <v>96.867481100141433</v>
          </cell>
          <cell r="S115">
            <v>86.831930523664624</v>
          </cell>
          <cell r="T115">
            <v>89.293149293849325</v>
          </cell>
          <cell r="U115">
            <v>95.268515512402871</v>
          </cell>
          <cell r="V115">
            <v>95.268515512402871</v>
          </cell>
        </row>
        <row r="116">
          <cell r="I116">
            <v>17.668280917750309</v>
          </cell>
          <cell r="J116">
            <v>17.207145314193255</v>
          </cell>
          <cell r="K116">
            <v>17.024964557007422</v>
          </cell>
          <cell r="L116">
            <v>15.483345967211363</v>
          </cell>
          <cell r="M116">
            <v>15.449851128658864</v>
          </cell>
          <cell r="N116">
            <v>14.573494769353104</v>
          </cell>
          <cell r="O116">
            <v>15.92682067596391</v>
          </cell>
          <cell r="P116">
            <v>17.436247005202446</v>
          </cell>
          <cell r="Q116">
            <v>16.244444967646672</v>
          </cell>
          <cell r="R116">
            <v>15.311035656290784</v>
          </cell>
          <cell r="S116">
            <v>18.521002338926934</v>
          </cell>
          <cell r="T116">
            <v>17.792358686485997</v>
          </cell>
          <cell r="U116">
            <v>15.949852465580562</v>
          </cell>
          <cell r="V116">
            <v>15.949852465580562</v>
          </cell>
        </row>
        <row r="117">
          <cell r="I117">
            <v>350.54461862810922</v>
          </cell>
          <cell r="J117">
            <v>388.50664082293048</v>
          </cell>
          <cell r="K117">
            <v>371.11288263846717</v>
          </cell>
          <cell r="L117">
            <v>620.75324994746802</v>
          </cell>
          <cell r="M117">
            <v>678.34626830455773</v>
          </cell>
          <cell r="N117">
            <v>1073.3256082786629</v>
          </cell>
          <cell r="O117">
            <v>544.82920555782562</v>
          </cell>
          <cell r="P117">
            <v>370.64424871442242</v>
          </cell>
          <cell r="Q117">
            <v>550.82021274820727</v>
          </cell>
          <cell r="R117">
            <v>725.00516959161064</v>
          </cell>
          <cell r="S117">
            <v>371.22351210110423</v>
          </cell>
          <cell r="T117">
            <v>429.28516438223863</v>
          </cell>
          <cell r="U117">
            <v>681.63140359308954</v>
          </cell>
          <cell r="V117">
            <v>681.63140359308954</v>
          </cell>
        </row>
        <row r="118">
          <cell r="I118">
            <v>0</v>
          </cell>
          <cell r="J118">
            <v>0</v>
          </cell>
          <cell r="K118">
            <v>0</v>
          </cell>
          <cell r="L118">
            <v>0</v>
          </cell>
          <cell r="M118">
            <v>0</v>
          </cell>
          <cell r="N118">
            <v>20.099630086313198</v>
          </cell>
          <cell r="O118">
            <v>0</v>
          </cell>
          <cell r="P118">
            <v>0</v>
          </cell>
          <cell r="Q118">
            <v>0</v>
          </cell>
          <cell r="R118">
            <v>0</v>
          </cell>
          <cell r="S118">
            <v>0</v>
          </cell>
          <cell r="T118">
            <v>0</v>
          </cell>
          <cell r="U118">
            <v>0</v>
          </cell>
          <cell r="V118">
            <v>0</v>
          </cell>
        </row>
        <row r="119">
          <cell r="I119">
            <v>0</v>
          </cell>
          <cell r="J119">
            <v>0</v>
          </cell>
          <cell r="K119">
            <v>0</v>
          </cell>
          <cell r="N119">
            <v>0</v>
          </cell>
        </row>
        <row r="120">
          <cell r="J120">
            <v>0</v>
          </cell>
          <cell r="K120">
            <v>0</v>
          </cell>
          <cell r="N120">
            <v>0</v>
          </cell>
          <cell r="O120">
            <v>0</v>
          </cell>
        </row>
        <row r="121">
          <cell r="K121">
            <v>0</v>
          </cell>
          <cell r="N121">
            <v>0</v>
          </cell>
          <cell r="O121">
            <v>0</v>
          </cell>
        </row>
        <row r="122">
          <cell r="N122">
            <v>0</v>
          </cell>
          <cell r="O122">
            <v>0</v>
          </cell>
        </row>
      </sheetData>
      <sheetData sheetId="9">
        <row r="5">
          <cell r="G5" t="str">
            <v>K3-1</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row r="67">
          <cell r="R67">
            <v>5996.7280000000001</v>
          </cell>
        </row>
      </sheetData>
      <sheetData sheetId="23"/>
      <sheetData sheetId="24"/>
      <sheetData sheetId="25">
        <row r="46">
          <cell r="AE46">
            <v>0</v>
          </cell>
        </row>
      </sheetData>
      <sheetData sheetId="26"/>
      <sheetData sheetId="27"/>
      <sheetData sheetId="28"/>
      <sheetData sheetId="29"/>
      <sheetData sheetId="30">
        <row r="6">
          <cell r="E6">
            <v>0</v>
          </cell>
        </row>
      </sheetData>
      <sheetData sheetId="31">
        <row r="32">
          <cell r="A32">
            <v>30</v>
          </cell>
        </row>
      </sheetData>
      <sheetData sheetId="32"/>
      <sheetData sheetId="33"/>
      <sheetData sheetId="34"/>
      <sheetData sheetId="3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9B Profile"/>
      <sheetName val="Sched-Structure IFB"/>
      <sheetName val="BC - Final Templates"/>
      <sheetName val="RCBC Reinforcement"/>
      <sheetName val="CESMM3 class"/>
      <sheetName val="Road_Schedule"/>
      <sheetName val="data_sop"/>
      <sheetName val="Stormwater Pipe Network"/>
      <sheetName val="Trench data"/>
      <sheetName val="new ext"/>
      <sheetName val="Channel - final template"/>
      <sheetName val="Pipe Schedule"/>
      <sheetName val="COST BASIS"/>
      <sheetName val="PrecastTable-Qanbar"/>
      <sheetName val="SCA 600"/>
      <sheetName val="TIE-INS"/>
      <sheetName val="Workbook Quotes no dup"/>
      <sheetName val="labour"/>
      <sheetName val="REQ_REMARKS"/>
      <sheetName val="OVERALL WS "/>
      <sheetName val="New International Airport Mex "/>
      <sheetName val="RATE SHEET (General)"/>
      <sheetName val="Sheet1"/>
      <sheetName val="Data"/>
      <sheetName val="SCA-600 -PROCESS"/>
      <sheetName val="Schedules"/>
      <sheetName val="BASIS"/>
      <sheetName val="triangular&amp;uniform"/>
      <sheetName val="GRSummary"/>
      <sheetName val="PLANT"/>
      <sheetName val="E2.A SBI"/>
      <sheetName val="BASIS 01"/>
      <sheetName val="BI-03177 - 48&quot; DIA."/>
      <sheetName val="CALCU"/>
      <sheetName val=" Est "/>
      <sheetName val="boq"/>
      <sheetName val="EQT-ESTN"/>
      <sheetName val="Spread_sht"/>
      <sheetName val="boqform8"/>
      <sheetName val="Cover"/>
      <sheetName val="LabourRate"/>
      <sheetName val="Rates Allowances"/>
      <sheetName val="Notes"/>
      <sheetName val="D Wall ~ Moorgate Shaft"/>
      <sheetName val="Moorgate Piling"/>
      <sheetName val="Total  Amount"/>
      <sheetName val="a)TablaFactores"/>
      <sheetName val="c)Horas Extras"/>
      <sheetName val="o)Fasar Una TablaJnormal"/>
      <sheetName val="p)Fasar Una TablaJextra"/>
      <sheetName val="g) Fsr_FactorJornadaExtra"/>
      <sheetName val="d)Salarios"/>
      <sheetName val="h)Ps_factorJornadaExtra"/>
      <sheetName val="Finansal tamamlanma Eğrisi"/>
      <sheetName val="노임단가"/>
      <sheetName val="B"/>
      <sheetName val="New Bld"/>
      <sheetName val="#REF"/>
      <sheetName val="ScrollData"/>
      <sheetName val="AREAS"/>
      <sheetName val="QUERY"/>
      <sheetName val="Bill No. 3 Podium"/>
      <sheetName val="Project Brief"/>
    </sheetNames>
    <sheetDataSet>
      <sheetData sheetId="0"/>
      <sheetData sheetId="1">
        <row r="8">
          <cell r="C8" t="str">
            <v>K2</v>
          </cell>
          <cell r="D8" t="str">
            <v>CONC. LINED</v>
          </cell>
          <cell r="E8">
            <v>2.2999999999999998</v>
          </cell>
          <cell r="F8">
            <v>15.2</v>
          </cell>
          <cell r="G8">
            <v>6</v>
          </cell>
          <cell r="H8">
            <v>968.30000000000007</v>
          </cell>
          <cell r="I8">
            <v>2</v>
          </cell>
          <cell r="J8" t="str">
            <v>CD-1 027 903</v>
          </cell>
          <cell r="K8">
            <v>0.2</v>
          </cell>
          <cell r="L8">
            <v>0.05</v>
          </cell>
          <cell r="M8">
            <v>0.2</v>
          </cell>
          <cell r="N8" t="str">
            <v>Class B1 (28MPa)</v>
          </cell>
          <cell r="O8" t="str">
            <v>Trapezoidal Conc. Channel ( 15.2m x 6m x 2.3m )</v>
          </cell>
          <cell r="R8" t="str">
            <v>K3-1</v>
          </cell>
          <cell r="S8" t="str">
            <v>K3</v>
          </cell>
          <cell r="T8">
            <v>447.5</v>
          </cell>
          <cell r="U8">
            <v>674</v>
          </cell>
          <cell r="V8">
            <v>226.5</v>
          </cell>
          <cell r="W8">
            <v>4</v>
          </cell>
          <cell r="X8">
            <v>4</v>
          </cell>
          <cell r="Y8">
            <v>2.2999999999999998</v>
          </cell>
          <cell r="Z8">
            <v>0.55000000000000004</v>
          </cell>
          <cell r="AA8">
            <v>0.55000000000000004</v>
          </cell>
          <cell r="AB8">
            <v>0.5</v>
          </cell>
          <cell r="AC8">
            <v>0.45</v>
          </cell>
          <cell r="AD8" t="str">
            <v>TypeC</v>
          </cell>
          <cell r="AE8">
            <v>0.45</v>
          </cell>
          <cell r="AF8">
            <v>0.05</v>
          </cell>
          <cell r="AG8">
            <v>0.15</v>
          </cell>
          <cell r="AH8">
            <v>17.350000000000001</v>
          </cell>
          <cell r="AI8">
            <v>18.350000000000001</v>
          </cell>
          <cell r="AJ8" t="str">
            <v>CD-1 027 928</v>
          </cell>
          <cell r="AK8" t="str">
            <v>4 Cells  - 4m x 2.3m RCBC</v>
          </cell>
          <cell r="AL8">
            <v>226.5</v>
          </cell>
        </row>
        <row r="9">
          <cell r="C9" t="str">
            <v>K3</v>
          </cell>
          <cell r="D9" t="str">
            <v>CONC. LINED</v>
          </cell>
          <cell r="E9">
            <v>2.2999999999999998</v>
          </cell>
          <cell r="F9">
            <v>17.2</v>
          </cell>
          <cell r="G9">
            <v>8</v>
          </cell>
          <cell r="H9">
            <v>1528.38</v>
          </cell>
          <cell r="I9">
            <v>6</v>
          </cell>
          <cell r="J9" t="str">
            <v>CD-1 027 907</v>
          </cell>
          <cell r="K9">
            <v>0.2</v>
          </cell>
          <cell r="L9">
            <v>0.05</v>
          </cell>
          <cell r="M9">
            <v>0.2</v>
          </cell>
          <cell r="N9" t="str">
            <v>Class B1 (28MPa)</v>
          </cell>
          <cell r="O9" t="str">
            <v>Trapezoidal Conc. Channel ( 17.2m x 8m x 2.3m )</v>
          </cell>
          <cell r="R9" t="str">
            <v>K4-2</v>
          </cell>
          <cell r="S9" t="str">
            <v>K4</v>
          </cell>
          <cell r="T9">
            <v>636.32000000000005</v>
          </cell>
          <cell r="U9">
            <v>669</v>
          </cell>
          <cell r="V9">
            <v>32.67999999999995</v>
          </cell>
          <cell r="W9">
            <v>4</v>
          </cell>
          <cell r="X9">
            <v>4</v>
          </cell>
          <cell r="Y9">
            <v>2.1</v>
          </cell>
          <cell r="Z9">
            <v>0.55000000000000004</v>
          </cell>
          <cell r="AA9">
            <v>0.55000000000000004</v>
          </cell>
          <cell r="AB9">
            <v>0.5</v>
          </cell>
          <cell r="AC9">
            <v>0.45</v>
          </cell>
          <cell r="AD9" t="str">
            <v>TypeC</v>
          </cell>
          <cell r="AE9">
            <v>0.45</v>
          </cell>
          <cell r="AF9">
            <v>0.05</v>
          </cell>
          <cell r="AG9">
            <v>0.15</v>
          </cell>
          <cell r="AH9">
            <v>17.350000000000001</v>
          </cell>
          <cell r="AI9">
            <v>18.350000000000001</v>
          </cell>
          <cell r="AJ9" t="str">
            <v>CD-1 027 928</v>
          </cell>
          <cell r="AK9" t="str">
            <v>4 Cells  - 4m x 2.1m RCBC</v>
          </cell>
          <cell r="AL9">
            <v>32.67999999999995</v>
          </cell>
        </row>
        <row r="10">
          <cell r="C10" t="str">
            <v>K4</v>
          </cell>
          <cell r="D10" t="str">
            <v>CONC. LINED</v>
          </cell>
          <cell r="E10">
            <v>2.1</v>
          </cell>
          <cell r="F10">
            <v>16.399999999999999</v>
          </cell>
          <cell r="G10">
            <v>7.9999999999999982</v>
          </cell>
          <cell r="H10">
            <v>1251.32</v>
          </cell>
          <cell r="I10">
            <v>5</v>
          </cell>
          <cell r="J10" t="str">
            <v>CD-1 027 906</v>
          </cell>
          <cell r="K10">
            <v>0.2</v>
          </cell>
          <cell r="L10">
            <v>0.05</v>
          </cell>
          <cell r="M10">
            <v>0.2</v>
          </cell>
          <cell r="N10" t="str">
            <v>Class B1 (28MPa)</v>
          </cell>
          <cell r="O10" t="str">
            <v>Trapezoidal Conc. Channel ( 16.4m x 8m x 2.1m )</v>
          </cell>
          <cell r="R10" t="str">
            <v>K4-3</v>
          </cell>
          <cell r="S10" t="str">
            <v>K4</v>
          </cell>
          <cell r="T10">
            <v>933</v>
          </cell>
          <cell r="U10">
            <v>1163</v>
          </cell>
          <cell r="V10">
            <v>230</v>
          </cell>
          <cell r="W10">
            <v>4</v>
          </cell>
          <cell r="X10">
            <v>4</v>
          </cell>
          <cell r="Y10">
            <v>2.1</v>
          </cell>
          <cell r="Z10">
            <v>0.55000000000000004</v>
          </cell>
          <cell r="AA10">
            <v>0.55000000000000004</v>
          </cell>
          <cell r="AB10">
            <v>0.5</v>
          </cell>
          <cell r="AC10">
            <v>0.45</v>
          </cell>
          <cell r="AD10" t="str">
            <v>TypeC</v>
          </cell>
          <cell r="AE10">
            <v>0.45</v>
          </cell>
          <cell r="AF10">
            <v>0.05</v>
          </cell>
          <cell r="AG10">
            <v>0.15</v>
          </cell>
          <cell r="AH10">
            <v>17.350000000000001</v>
          </cell>
          <cell r="AI10">
            <v>18.350000000000001</v>
          </cell>
          <cell r="AJ10" t="str">
            <v>CD-1 027 928</v>
          </cell>
          <cell r="AK10" t="str">
            <v>4 Cells  - 4m x 2.1m RCBC</v>
          </cell>
          <cell r="AL10">
            <v>230</v>
          </cell>
        </row>
        <row r="11">
          <cell r="C11" t="str">
            <v>K5</v>
          </cell>
          <cell r="D11" t="str">
            <v>CONC. LINED</v>
          </cell>
          <cell r="E11">
            <v>2.2999999999999998</v>
          </cell>
          <cell r="F11">
            <v>29.2</v>
          </cell>
          <cell r="G11">
            <v>20</v>
          </cell>
          <cell r="H11">
            <v>3277.24</v>
          </cell>
          <cell r="I11">
            <v>9</v>
          </cell>
          <cell r="J11" t="str">
            <v>CD-1 027 910</v>
          </cell>
          <cell r="K11">
            <v>0.2</v>
          </cell>
          <cell r="L11">
            <v>0.05</v>
          </cell>
          <cell r="M11">
            <v>0.2</v>
          </cell>
          <cell r="N11" t="str">
            <v>Class B1 (28MPa)</v>
          </cell>
          <cell r="O11" t="str">
            <v>Trapezoidal Conc. Channel ( 29.2m x 20m x 2.3m )</v>
          </cell>
          <cell r="R11" t="str">
            <v>K4-4</v>
          </cell>
          <cell r="S11" t="str">
            <v>K4</v>
          </cell>
          <cell r="T11">
            <v>1372.54</v>
          </cell>
          <cell r="U11">
            <v>1442.59</v>
          </cell>
          <cell r="V11">
            <v>70.049999999999955</v>
          </cell>
          <cell r="W11">
            <v>4</v>
          </cell>
          <cell r="X11">
            <v>4</v>
          </cell>
          <cell r="Y11">
            <v>2.1</v>
          </cell>
          <cell r="Z11">
            <v>0.55000000000000004</v>
          </cell>
          <cell r="AA11">
            <v>0.55000000000000004</v>
          </cell>
          <cell r="AB11">
            <v>0.5</v>
          </cell>
          <cell r="AC11">
            <v>0.45</v>
          </cell>
          <cell r="AD11" t="str">
            <v>TypeC</v>
          </cell>
          <cell r="AE11">
            <v>0.45</v>
          </cell>
          <cell r="AF11">
            <v>0.05</v>
          </cell>
          <cell r="AG11">
            <v>0.15</v>
          </cell>
          <cell r="AH11">
            <v>17.350000000000001</v>
          </cell>
          <cell r="AI11">
            <v>18.350000000000001</v>
          </cell>
          <cell r="AJ11" t="str">
            <v>CD-1 027 928</v>
          </cell>
          <cell r="AK11" t="str">
            <v>4 Cells  - 4m x 2.1m RCBC</v>
          </cell>
          <cell r="AL11">
            <v>70.049999999999955</v>
          </cell>
        </row>
        <row r="12">
          <cell r="C12" t="str">
            <v>K6A</v>
          </cell>
          <cell r="D12" t="str">
            <v>CONC. LINED</v>
          </cell>
          <cell r="E12">
            <v>2.5</v>
          </cell>
          <cell r="F12">
            <v>32</v>
          </cell>
          <cell r="G12">
            <v>22</v>
          </cell>
          <cell r="H12">
            <v>2777.79</v>
          </cell>
          <cell r="I12">
            <v>11</v>
          </cell>
          <cell r="J12" t="str">
            <v>CD-1 027 912</v>
          </cell>
          <cell r="K12">
            <v>0.2</v>
          </cell>
          <cell r="L12">
            <v>0.05</v>
          </cell>
          <cell r="M12">
            <v>0.2</v>
          </cell>
          <cell r="N12" t="str">
            <v>Class B1 (28MPa)</v>
          </cell>
          <cell r="O12" t="str">
            <v>Trapezoidal Conc. Channel ( 32m x 22m x 2.5m )</v>
          </cell>
          <cell r="R12" t="str">
            <v>K5-1</v>
          </cell>
          <cell r="S12" t="str">
            <v>K5</v>
          </cell>
          <cell r="T12">
            <v>1443.5</v>
          </cell>
          <cell r="U12">
            <v>1481</v>
          </cell>
          <cell r="V12">
            <v>37.5</v>
          </cell>
          <cell r="W12">
            <v>7</v>
          </cell>
          <cell r="X12">
            <v>4</v>
          </cell>
          <cell r="Y12">
            <v>2.2999999999999998</v>
          </cell>
          <cell r="Z12">
            <v>0.55000000000000004</v>
          </cell>
          <cell r="AA12">
            <v>0.55000000000000004</v>
          </cell>
          <cell r="AB12">
            <v>0.5</v>
          </cell>
          <cell r="AC12">
            <v>0.45</v>
          </cell>
          <cell r="AD12" t="str">
            <v>TypeC</v>
          </cell>
          <cell r="AE12">
            <v>0.45</v>
          </cell>
          <cell r="AF12">
            <v>0.05</v>
          </cell>
          <cell r="AG12">
            <v>0.15</v>
          </cell>
          <cell r="AH12">
            <v>30.7</v>
          </cell>
          <cell r="AI12">
            <v>31.7</v>
          </cell>
          <cell r="AJ12" t="str">
            <v>CD-1 027 928</v>
          </cell>
          <cell r="AK12" t="str">
            <v>7 Cells  - 4m x 2.3m RCBC</v>
          </cell>
          <cell r="AL12">
            <v>37.5</v>
          </cell>
        </row>
        <row r="13">
          <cell r="C13" t="str">
            <v>K6B</v>
          </cell>
          <cell r="D13" t="str">
            <v>CONC. LINED</v>
          </cell>
          <cell r="E13">
            <v>3.3</v>
          </cell>
          <cell r="F13">
            <v>53.2</v>
          </cell>
          <cell r="G13">
            <v>40</v>
          </cell>
          <cell r="H13">
            <v>1362.74</v>
          </cell>
          <cell r="I13">
            <v>13</v>
          </cell>
          <cell r="J13" t="str">
            <v>CD-1 027 914</v>
          </cell>
          <cell r="K13">
            <v>0.2</v>
          </cell>
          <cell r="L13">
            <v>0.05</v>
          </cell>
          <cell r="M13">
            <v>0.2</v>
          </cell>
          <cell r="N13" t="str">
            <v>Class B1 (28MPa)</v>
          </cell>
          <cell r="O13" t="str">
            <v>Trapezoidal Conc. Channel ( 53.2m x 40m x 3.3m )</v>
          </cell>
          <cell r="R13" t="str">
            <v>K6A-1</v>
          </cell>
          <cell r="S13" t="str">
            <v>K6A</v>
          </cell>
          <cell r="T13">
            <v>1259</v>
          </cell>
          <cell r="U13">
            <v>1315</v>
          </cell>
          <cell r="V13">
            <v>56</v>
          </cell>
          <cell r="W13">
            <v>9</v>
          </cell>
          <cell r="X13">
            <v>4</v>
          </cell>
          <cell r="Y13">
            <v>2.5</v>
          </cell>
          <cell r="Z13">
            <v>0.55000000000000004</v>
          </cell>
          <cell r="AA13">
            <v>0.55000000000000004</v>
          </cell>
          <cell r="AB13">
            <v>0.5</v>
          </cell>
          <cell r="AC13">
            <v>0.45</v>
          </cell>
          <cell r="AD13" t="str">
            <v>TypeB</v>
          </cell>
          <cell r="AE13">
            <v>0.45</v>
          </cell>
          <cell r="AF13">
            <v>0.05</v>
          </cell>
          <cell r="AG13">
            <v>0.15</v>
          </cell>
          <cell r="AH13">
            <v>39.6</v>
          </cell>
          <cell r="AI13">
            <v>40.6</v>
          </cell>
          <cell r="AJ13" t="str">
            <v>CD-1 027 927</v>
          </cell>
          <cell r="AK13" t="str">
            <v>9 Cells  - 4m x 2.5m RCBC</v>
          </cell>
          <cell r="AL13">
            <v>56</v>
          </cell>
        </row>
        <row r="14">
          <cell r="C14" t="str">
            <v>K6B-1</v>
          </cell>
          <cell r="D14" t="str">
            <v>CONC. LINED</v>
          </cell>
          <cell r="E14">
            <v>3.5</v>
          </cell>
          <cell r="F14">
            <v>54</v>
          </cell>
          <cell r="G14">
            <v>40</v>
          </cell>
          <cell r="H14">
            <v>800</v>
          </cell>
          <cell r="I14">
            <v>16</v>
          </cell>
          <cell r="J14" t="str">
            <v>CD-1 027 966</v>
          </cell>
          <cell r="K14">
            <v>0.2</v>
          </cell>
          <cell r="L14">
            <v>0.05</v>
          </cell>
          <cell r="M14">
            <v>0.2</v>
          </cell>
          <cell r="N14" t="str">
            <v>Class B1 (28MPa)</v>
          </cell>
          <cell r="O14" t="str">
            <v>Trapezoidal Conc. Channel ( 54m x 40m x 3.5m )</v>
          </cell>
          <cell r="R14" t="str">
            <v>K6A-2</v>
          </cell>
          <cell r="S14" t="str">
            <v>K6A</v>
          </cell>
          <cell r="T14">
            <v>2849.45</v>
          </cell>
          <cell r="U14">
            <v>3024.45</v>
          </cell>
          <cell r="V14">
            <v>175</v>
          </cell>
          <cell r="W14">
            <v>7</v>
          </cell>
          <cell r="X14">
            <v>4</v>
          </cell>
          <cell r="Y14">
            <v>2.5</v>
          </cell>
          <cell r="Z14">
            <v>0.55000000000000004</v>
          </cell>
          <cell r="AA14">
            <v>0.55000000000000004</v>
          </cell>
          <cell r="AB14">
            <v>0.5</v>
          </cell>
          <cell r="AC14">
            <v>0.45</v>
          </cell>
          <cell r="AD14" t="str">
            <v>TypeB</v>
          </cell>
          <cell r="AE14">
            <v>0.45</v>
          </cell>
          <cell r="AF14">
            <v>0.05</v>
          </cell>
          <cell r="AG14">
            <v>0.15</v>
          </cell>
          <cell r="AH14">
            <v>30.7</v>
          </cell>
          <cell r="AI14">
            <v>31.7</v>
          </cell>
          <cell r="AJ14" t="str">
            <v>CD-1 027 927</v>
          </cell>
          <cell r="AK14" t="str">
            <v>7 Cells  - 4m x 2.5m RCBC</v>
          </cell>
          <cell r="AL14">
            <v>175</v>
          </cell>
        </row>
        <row r="15">
          <cell r="C15" t="str">
            <v>K8</v>
          </cell>
          <cell r="D15" t="str">
            <v>CONC. LINED</v>
          </cell>
          <cell r="E15">
            <v>1.3</v>
          </cell>
          <cell r="F15">
            <v>35.15</v>
          </cell>
          <cell r="G15">
            <v>29.95</v>
          </cell>
          <cell r="H15">
            <v>200</v>
          </cell>
          <cell r="I15">
            <v>10</v>
          </cell>
          <cell r="J15" t="str">
            <v>CD-1 027 911</v>
          </cell>
          <cell r="K15">
            <v>0.2</v>
          </cell>
          <cell r="L15">
            <v>0.05</v>
          </cell>
          <cell r="M15">
            <v>0.2</v>
          </cell>
          <cell r="N15" t="str">
            <v>Class A1 (35MPa)</v>
          </cell>
          <cell r="O15" t="str">
            <v>Trapezoidal Conc. Channel ( 35.15m x 29.95m x 1.3m )</v>
          </cell>
          <cell r="R15" t="str">
            <v>K6B-1</v>
          </cell>
          <cell r="S15" t="str">
            <v>K6B</v>
          </cell>
          <cell r="T15">
            <v>0</v>
          </cell>
          <cell r="U15">
            <v>0</v>
          </cell>
          <cell r="V15">
            <v>130.5</v>
          </cell>
          <cell r="W15">
            <v>13</v>
          </cell>
          <cell r="X15">
            <v>4</v>
          </cell>
          <cell r="Y15">
            <v>3</v>
          </cell>
          <cell r="Z15">
            <v>0.55000000000000004</v>
          </cell>
          <cell r="AA15">
            <v>0.55000000000000004</v>
          </cell>
          <cell r="AB15">
            <v>0.5</v>
          </cell>
          <cell r="AC15">
            <v>0.5</v>
          </cell>
          <cell r="AD15" t="str">
            <v>TypeE</v>
          </cell>
          <cell r="AE15">
            <v>0.45</v>
          </cell>
          <cell r="AF15">
            <v>0.05</v>
          </cell>
          <cell r="AG15">
            <v>0.15</v>
          </cell>
          <cell r="AH15">
            <v>58</v>
          </cell>
          <cell r="AI15">
            <v>59</v>
          </cell>
          <cell r="AJ15" t="str">
            <v>CD-1 027 941</v>
          </cell>
          <cell r="AK15" t="str">
            <v>13 Cells  - 4m x 3m RCBC</v>
          </cell>
          <cell r="AL15" t="e">
            <v>#N/A</v>
          </cell>
        </row>
        <row r="16">
          <cell r="C16" t="str">
            <v>K8-1</v>
          </cell>
          <cell r="D16" t="str">
            <v>Natural</v>
          </cell>
          <cell r="E16">
            <v>1.3</v>
          </cell>
          <cell r="F16">
            <v>57.8</v>
          </cell>
          <cell r="G16">
            <v>52.599999999999994</v>
          </cell>
          <cell r="H16">
            <v>3064.66</v>
          </cell>
          <cell r="I16" t="str">
            <v>Natural</v>
          </cell>
          <cell r="J16" t="str">
            <v>CD-1 027 953</v>
          </cell>
          <cell r="K16">
            <v>0.2</v>
          </cell>
          <cell r="L16">
            <v>0.05</v>
          </cell>
          <cell r="M16">
            <v>0.2</v>
          </cell>
          <cell r="N16" t="str">
            <v>Class A1 (35MPa)</v>
          </cell>
          <cell r="O16" t="str">
            <v>Trapezoidal Natural Channel ( 57.8m x 52.6m x 1.3m )</v>
          </cell>
          <cell r="R16" t="str">
            <v>K9A-1</v>
          </cell>
          <cell r="S16" t="str">
            <v>K9A</v>
          </cell>
          <cell r="T16">
            <v>3955</v>
          </cell>
          <cell r="U16">
            <v>4070</v>
          </cell>
          <cell r="V16">
            <v>115</v>
          </cell>
          <cell r="W16">
            <v>8</v>
          </cell>
          <cell r="X16">
            <v>4</v>
          </cell>
          <cell r="Y16">
            <v>1.5</v>
          </cell>
          <cell r="Z16">
            <v>0.55000000000000004</v>
          </cell>
          <cell r="AA16">
            <v>0.55000000000000004</v>
          </cell>
          <cell r="AB16">
            <v>0.5</v>
          </cell>
          <cell r="AC16">
            <v>0.45</v>
          </cell>
          <cell r="AD16" t="str">
            <v>TypeF</v>
          </cell>
          <cell r="AE16">
            <v>0.45</v>
          </cell>
          <cell r="AF16">
            <v>0.05</v>
          </cell>
          <cell r="AG16">
            <v>0.15</v>
          </cell>
          <cell r="AH16">
            <v>35.15</v>
          </cell>
          <cell r="AI16">
            <v>36.15</v>
          </cell>
          <cell r="AJ16" t="str">
            <v>CD-1 027 938</v>
          </cell>
          <cell r="AK16" t="str">
            <v>8 Cells  - 4m x 1.5m RCBC</v>
          </cell>
          <cell r="AL16">
            <v>115</v>
          </cell>
        </row>
        <row r="17">
          <cell r="C17" t="str">
            <v>K9A</v>
          </cell>
          <cell r="D17" t="str">
            <v>CONC. LINED</v>
          </cell>
          <cell r="E17">
            <v>2.6</v>
          </cell>
          <cell r="F17">
            <v>25.4</v>
          </cell>
          <cell r="G17">
            <v>14.999999999999998</v>
          </cell>
          <cell r="H17">
            <v>3920.49</v>
          </cell>
          <cell r="I17">
            <v>7</v>
          </cell>
          <cell r="J17" t="str">
            <v>CD-1 027 908</v>
          </cell>
          <cell r="K17">
            <v>0.2</v>
          </cell>
          <cell r="L17">
            <v>0.05</v>
          </cell>
          <cell r="M17">
            <v>0.2</v>
          </cell>
          <cell r="N17" t="str">
            <v>Class A1 (35MPa)</v>
          </cell>
          <cell r="O17" t="str">
            <v>Trapezoidal Conc. Channel ( 25.4m x 15m x 2.6m )</v>
          </cell>
          <cell r="R17" t="str">
            <v>K11B-1</v>
          </cell>
          <cell r="S17" t="str">
            <v>K11B</v>
          </cell>
          <cell r="T17">
            <v>1706.14</v>
          </cell>
          <cell r="U17">
            <v>32</v>
          </cell>
          <cell r="V17">
            <v>90.009999999999991</v>
          </cell>
          <cell r="W17">
            <v>4</v>
          </cell>
          <cell r="X17">
            <v>4</v>
          </cell>
          <cell r="Y17">
            <v>3</v>
          </cell>
          <cell r="Z17">
            <v>0.55000000000000004</v>
          </cell>
          <cell r="AA17">
            <v>0.55000000000000004</v>
          </cell>
          <cell r="AB17">
            <v>0.5</v>
          </cell>
          <cell r="AC17">
            <v>0.5</v>
          </cell>
          <cell r="AD17" t="str">
            <v>TypeA</v>
          </cell>
          <cell r="AE17">
            <v>0.45</v>
          </cell>
          <cell r="AF17">
            <v>0.05</v>
          </cell>
          <cell r="AG17">
            <v>0.15</v>
          </cell>
          <cell r="AH17">
            <v>17.5</v>
          </cell>
          <cell r="AI17">
            <v>18.5</v>
          </cell>
          <cell r="AJ17" t="str">
            <v>CD-1 027 925</v>
          </cell>
          <cell r="AK17" t="str">
            <v>4 Cells  - 4m x 3m RCBC</v>
          </cell>
          <cell r="AL17">
            <v>90.009999999999991</v>
          </cell>
        </row>
        <row r="18">
          <cell r="C18" t="str">
            <v>K9B</v>
          </cell>
          <cell r="D18" t="str">
            <v>CONC. LINED</v>
          </cell>
          <cell r="E18">
            <v>2.6</v>
          </cell>
          <cell r="F18">
            <v>34.4</v>
          </cell>
          <cell r="G18">
            <v>24</v>
          </cell>
          <cell r="H18">
            <v>2553.9699999999998</v>
          </cell>
          <cell r="I18">
            <v>12</v>
          </cell>
          <cell r="J18" t="str">
            <v>CD-1 027 913</v>
          </cell>
          <cell r="K18">
            <v>0.2</v>
          </cell>
          <cell r="L18">
            <v>0.05</v>
          </cell>
          <cell r="M18">
            <v>0.2</v>
          </cell>
          <cell r="N18" t="str">
            <v>Class A1 (35MPa)</v>
          </cell>
          <cell r="O18" t="str">
            <v>Trapezoidal Conc. Channel ( 34.4m x 24m x 2.6m )</v>
          </cell>
          <cell r="R18" t="str">
            <v>K11C-1</v>
          </cell>
          <cell r="S18" t="str">
            <v>K11C</v>
          </cell>
          <cell r="T18">
            <v>599</v>
          </cell>
          <cell r="U18">
            <v>659</v>
          </cell>
          <cell r="V18">
            <v>60</v>
          </cell>
          <cell r="W18">
            <v>9</v>
          </cell>
          <cell r="X18">
            <v>4</v>
          </cell>
          <cell r="Y18">
            <v>3.3</v>
          </cell>
          <cell r="Z18">
            <v>0.55000000000000004</v>
          </cell>
          <cell r="AA18">
            <v>0.55000000000000004</v>
          </cell>
          <cell r="AB18">
            <v>0.5</v>
          </cell>
          <cell r="AC18">
            <v>0.5</v>
          </cell>
          <cell r="AD18" t="str">
            <v>TypeA</v>
          </cell>
          <cell r="AE18">
            <v>0.45</v>
          </cell>
          <cell r="AF18">
            <v>0.05</v>
          </cell>
          <cell r="AG18">
            <v>0.15</v>
          </cell>
          <cell r="AH18">
            <v>40</v>
          </cell>
          <cell r="AI18">
            <v>41</v>
          </cell>
          <cell r="AJ18" t="str">
            <v>CD-1 027 925</v>
          </cell>
          <cell r="AK18" t="str">
            <v>9 Cells  - 4m x 3.3m RCBC</v>
          </cell>
          <cell r="AL18">
            <v>60</v>
          </cell>
        </row>
        <row r="19">
          <cell r="C19" t="str">
            <v>K11A</v>
          </cell>
          <cell r="D19" t="str">
            <v>CONC. LINED</v>
          </cell>
          <cell r="E19">
            <v>3</v>
          </cell>
          <cell r="F19">
            <v>16</v>
          </cell>
          <cell r="G19">
            <v>4</v>
          </cell>
          <cell r="H19">
            <v>2471.2199999999998</v>
          </cell>
          <cell r="I19">
            <v>1</v>
          </cell>
          <cell r="J19" t="str">
            <v>CD-1 027 902</v>
          </cell>
          <cell r="K19">
            <v>0.2</v>
          </cell>
          <cell r="L19">
            <v>0.05</v>
          </cell>
          <cell r="M19">
            <v>0.2</v>
          </cell>
          <cell r="N19" t="str">
            <v>Class B1 (28MPa)</v>
          </cell>
          <cell r="O19" t="str">
            <v>Trapezoidal Conc. Channel ( 16m x 4m x 3m )</v>
          </cell>
          <cell r="R19" t="str">
            <v>K11C-2</v>
          </cell>
          <cell r="S19" t="str">
            <v>K11C</v>
          </cell>
          <cell r="T19">
            <v>3733</v>
          </cell>
          <cell r="U19">
            <v>3773</v>
          </cell>
          <cell r="V19">
            <v>40</v>
          </cell>
          <cell r="W19">
            <v>9</v>
          </cell>
          <cell r="X19">
            <v>4</v>
          </cell>
          <cell r="Y19">
            <v>3.3</v>
          </cell>
          <cell r="Z19">
            <v>0.55000000000000004</v>
          </cell>
          <cell r="AA19">
            <v>0.55000000000000004</v>
          </cell>
          <cell r="AB19">
            <v>0.5</v>
          </cell>
          <cell r="AC19">
            <v>0.5</v>
          </cell>
          <cell r="AD19" t="str">
            <v>TypeA</v>
          </cell>
          <cell r="AE19">
            <v>0.45</v>
          </cell>
          <cell r="AF19">
            <v>0.05</v>
          </cell>
          <cell r="AG19">
            <v>0.15</v>
          </cell>
          <cell r="AH19">
            <v>40</v>
          </cell>
          <cell r="AI19">
            <v>41</v>
          </cell>
          <cell r="AJ19" t="str">
            <v>CD-1 027 925</v>
          </cell>
          <cell r="AK19" t="str">
            <v>9 Cells  - 4m x 3.3m RCBC</v>
          </cell>
          <cell r="AL19">
            <v>40</v>
          </cell>
        </row>
        <row r="20">
          <cell r="C20" t="str">
            <v>K11B</v>
          </cell>
          <cell r="D20" t="str">
            <v>CONC. LINED</v>
          </cell>
          <cell r="E20">
            <v>3</v>
          </cell>
          <cell r="F20">
            <v>19</v>
          </cell>
          <cell r="G20">
            <v>7</v>
          </cell>
          <cell r="H20">
            <v>1693.55</v>
          </cell>
          <cell r="I20">
            <v>4</v>
          </cell>
          <cell r="J20" t="str">
            <v>CD-1 027 905</v>
          </cell>
          <cell r="K20">
            <v>0.2</v>
          </cell>
          <cell r="L20">
            <v>0.05</v>
          </cell>
          <cell r="M20">
            <v>0.2</v>
          </cell>
          <cell r="N20" t="str">
            <v>Class B1 (28MPa)</v>
          </cell>
          <cell r="O20" t="str">
            <v>Trapezoidal Conc. Channel ( 19m x 7m x 3m )</v>
          </cell>
          <cell r="R20" t="str">
            <v>K11C-3</v>
          </cell>
          <cell r="S20" t="str">
            <v>K11C</v>
          </cell>
          <cell r="T20">
            <v>4336</v>
          </cell>
          <cell r="U20">
            <v>4366</v>
          </cell>
          <cell r="V20">
            <v>30</v>
          </cell>
          <cell r="W20">
            <v>9</v>
          </cell>
          <cell r="X20">
            <v>4</v>
          </cell>
          <cell r="Y20">
            <v>3.3</v>
          </cell>
          <cell r="Z20">
            <v>0.55000000000000004</v>
          </cell>
          <cell r="AA20">
            <v>0.55000000000000004</v>
          </cell>
          <cell r="AB20">
            <v>0.5</v>
          </cell>
          <cell r="AC20">
            <v>0.5</v>
          </cell>
          <cell r="AD20" t="str">
            <v>TypeA</v>
          </cell>
          <cell r="AE20">
            <v>0.45</v>
          </cell>
          <cell r="AF20">
            <v>0.05</v>
          </cell>
          <cell r="AG20">
            <v>0.15</v>
          </cell>
          <cell r="AH20">
            <v>40</v>
          </cell>
          <cell r="AI20">
            <v>41</v>
          </cell>
          <cell r="AJ20" t="str">
            <v>CD-1 027 925</v>
          </cell>
          <cell r="AK20" t="str">
            <v>9 Cells  - 4m x 3.3m RCBC</v>
          </cell>
          <cell r="AL20">
            <v>30</v>
          </cell>
        </row>
        <row r="21">
          <cell r="C21" t="str">
            <v>K11C</v>
          </cell>
          <cell r="D21" t="str">
            <v>CONC. LINED</v>
          </cell>
          <cell r="E21">
            <v>4.5</v>
          </cell>
          <cell r="F21">
            <v>30</v>
          </cell>
          <cell r="G21">
            <v>30</v>
          </cell>
          <cell r="H21">
            <v>587</v>
          </cell>
          <cell r="I21" t="str">
            <v>Rectangular</v>
          </cell>
          <cell r="J21" t="str">
            <v>CD-1 027 991</v>
          </cell>
          <cell r="K21">
            <v>0.8</v>
          </cell>
          <cell r="L21">
            <v>0.05</v>
          </cell>
          <cell r="M21">
            <v>0.2</v>
          </cell>
          <cell r="N21" t="str">
            <v>Class B1 (28MPa)</v>
          </cell>
          <cell r="O21" t="str">
            <v>Rectangular Channel ( 30m x 30m x 4.5m )</v>
          </cell>
          <cell r="R21" t="str">
            <v>K12-1A</v>
          </cell>
          <cell r="S21" t="str">
            <v>K12</v>
          </cell>
          <cell r="T21">
            <v>0</v>
          </cell>
          <cell r="U21">
            <v>0</v>
          </cell>
          <cell r="V21">
            <v>26.25</v>
          </cell>
          <cell r="W21">
            <v>9</v>
          </cell>
          <cell r="X21">
            <v>4</v>
          </cell>
          <cell r="Y21">
            <v>3.3</v>
          </cell>
          <cell r="Z21">
            <v>0.55000000000000004</v>
          </cell>
          <cell r="AA21">
            <v>0.55000000000000004</v>
          </cell>
          <cell r="AB21">
            <v>0.5</v>
          </cell>
          <cell r="AC21">
            <v>0.5</v>
          </cell>
          <cell r="AD21" t="str">
            <v>TypeE</v>
          </cell>
          <cell r="AE21">
            <v>0.45</v>
          </cell>
          <cell r="AF21">
            <v>0.05</v>
          </cell>
          <cell r="AG21">
            <v>0.15</v>
          </cell>
          <cell r="AH21">
            <v>40</v>
          </cell>
          <cell r="AI21">
            <v>41</v>
          </cell>
          <cell r="AJ21" t="str">
            <v>CD-1 027 941</v>
          </cell>
          <cell r="AK21" t="str">
            <v>9 Cells  - 4m x 3.3m RCBC</v>
          </cell>
          <cell r="AL21" t="e">
            <v>#N/A</v>
          </cell>
        </row>
        <row r="22">
          <cell r="C22" t="str">
            <v>K11C-1</v>
          </cell>
          <cell r="D22" t="str">
            <v>CONC. LINED</v>
          </cell>
          <cell r="E22">
            <v>3.3</v>
          </cell>
          <cell r="F22">
            <v>33.200000000000003</v>
          </cell>
          <cell r="G22">
            <v>20.000000000000004</v>
          </cell>
          <cell r="H22">
            <v>3585.66</v>
          </cell>
          <cell r="I22">
            <v>15</v>
          </cell>
          <cell r="J22" t="str">
            <v>CD-1 027 965</v>
          </cell>
          <cell r="K22">
            <v>0.2</v>
          </cell>
          <cell r="L22">
            <v>0.05</v>
          </cell>
          <cell r="M22">
            <v>0.2</v>
          </cell>
          <cell r="N22" t="str">
            <v>Class B1 (28MPa)</v>
          </cell>
          <cell r="O22" t="str">
            <v>Trapezoidal Conc. Channel ( 33.2m x 20m x 3.3m )</v>
          </cell>
          <cell r="R22" t="str">
            <v>K12-3</v>
          </cell>
          <cell r="S22" t="str">
            <v>K12</v>
          </cell>
          <cell r="T22">
            <v>1335</v>
          </cell>
          <cell r="U22">
            <v>1361</v>
          </cell>
          <cell r="V22">
            <v>26</v>
          </cell>
          <cell r="W22">
            <v>9</v>
          </cell>
          <cell r="X22">
            <v>4</v>
          </cell>
          <cell r="Y22">
            <v>3.3</v>
          </cell>
          <cell r="Z22">
            <v>0.55000000000000004</v>
          </cell>
          <cell r="AA22">
            <v>0.55000000000000004</v>
          </cell>
          <cell r="AB22">
            <v>0.5</v>
          </cell>
          <cell r="AC22">
            <v>0.5</v>
          </cell>
          <cell r="AD22" t="str">
            <v>TypeA</v>
          </cell>
          <cell r="AE22">
            <v>0.45</v>
          </cell>
          <cell r="AF22">
            <v>0.05</v>
          </cell>
          <cell r="AG22">
            <v>0.15</v>
          </cell>
          <cell r="AH22">
            <v>40</v>
          </cell>
          <cell r="AI22">
            <v>41</v>
          </cell>
          <cell r="AJ22" t="str">
            <v>CD-1 027 925</v>
          </cell>
          <cell r="AK22" t="str">
            <v>9 Cells  - 4m x 3.3m RCBC</v>
          </cell>
          <cell r="AL22">
            <v>26</v>
          </cell>
        </row>
        <row r="23">
          <cell r="C23" t="str">
            <v>K12</v>
          </cell>
          <cell r="D23" t="str">
            <v>CONC. LINED</v>
          </cell>
          <cell r="E23">
            <v>3.45</v>
          </cell>
          <cell r="F23">
            <v>35.56</v>
          </cell>
          <cell r="G23">
            <v>21.76</v>
          </cell>
          <cell r="H23">
            <v>1075</v>
          </cell>
          <cell r="I23">
            <v>14</v>
          </cell>
          <cell r="J23" t="str">
            <v>CD-1 027 918</v>
          </cell>
          <cell r="K23">
            <v>0.2</v>
          </cell>
          <cell r="L23">
            <v>0.05</v>
          </cell>
          <cell r="M23">
            <v>0.2</v>
          </cell>
          <cell r="N23" t="str">
            <v>Class A1 (35MPa)</v>
          </cell>
          <cell r="O23" t="str">
            <v>Trapezoidal Conc. Channel ( 35.56m x 21.76m x 3.45m )</v>
          </cell>
          <cell r="R23" t="str">
            <v>K12-5</v>
          </cell>
          <cell r="S23" t="str">
            <v>K12</v>
          </cell>
          <cell r="T23">
            <v>2686</v>
          </cell>
          <cell r="U23">
            <v>2805</v>
          </cell>
          <cell r="V23">
            <v>119</v>
          </cell>
          <cell r="W23">
            <v>9</v>
          </cell>
          <cell r="X23">
            <v>4</v>
          </cell>
          <cell r="Y23">
            <v>3.3</v>
          </cell>
          <cell r="Z23">
            <v>0.55000000000000004</v>
          </cell>
          <cell r="AA23">
            <v>0.55000000000000004</v>
          </cell>
          <cell r="AB23">
            <v>0.5</v>
          </cell>
          <cell r="AC23">
            <v>0.5</v>
          </cell>
          <cell r="AD23" t="str">
            <v>TypeA</v>
          </cell>
          <cell r="AE23">
            <v>0.45</v>
          </cell>
          <cell r="AF23">
            <v>0.05</v>
          </cell>
          <cell r="AG23">
            <v>0.15</v>
          </cell>
          <cell r="AH23">
            <v>40</v>
          </cell>
          <cell r="AI23">
            <v>41</v>
          </cell>
          <cell r="AJ23" t="str">
            <v>CD-1 027 925</v>
          </cell>
          <cell r="AK23" t="str">
            <v>9 Cells  - 4m x 3.3m RCBC</v>
          </cell>
          <cell r="AL23">
            <v>119</v>
          </cell>
        </row>
        <row r="24">
          <cell r="C24" t="str">
            <v>K12-1</v>
          </cell>
          <cell r="D24" t="str">
            <v>CONC. LINED</v>
          </cell>
          <cell r="E24">
            <v>3.3</v>
          </cell>
          <cell r="F24">
            <v>33.200000000000003</v>
          </cell>
          <cell r="G24">
            <v>20.000000000000004</v>
          </cell>
          <cell r="H24">
            <v>1535.4</v>
          </cell>
          <cell r="I24">
            <v>15</v>
          </cell>
          <cell r="J24" t="str">
            <v>CD-1 027 965</v>
          </cell>
          <cell r="K24">
            <v>0.2</v>
          </cell>
          <cell r="L24">
            <v>0.05</v>
          </cell>
          <cell r="M24">
            <v>0.2</v>
          </cell>
          <cell r="N24" t="str">
            <v>Class A1 (35MPa)</v>
          </cell>
          <cell r="O24" t="str">
            <v>Trapezoidal Conc. Channel ( 33.2m x 20m x 3.3m )</v>
          </cell>
          <cell r="R24" t="str">
            <v>K13-1</v>
          </cell>
          <cell r="S24" t="str">
            <v>K13</v>
          </cell>
          <cell r="T24">
            <v>1797.26</v>
          </cell>
          <cell r="U24">
            <v>1912.28</v>
          </cell>
          <cell r="V24">
            <v>115.01999999999998</v>
          </cell>
          <cell r="W24">
            <v>12</v>
          </cell>
          <cell r="X24">
            <v>4</v>
          </cell>
          <cell r="Y24">
            <v>1.5</v>
          </cell>
          <cell r="Z24">
            <v>0.55000000000000004</v>
          </cell>
          <cell r="AA24">
            <v>0.55000000000000004</v>
          </cell>
          <cell r="AB24">
            <v>0.5</v>
          </cell>
          <cell r="AC24">
            <v>0.45</v>
          </cell>
          <cell r="AD24" t="str">
            <v>TypeF</v>
          </cell>
          <cell r="AE24">
            <v>0.45</v>
          </cell>
          <cell r="AF24">
            <v>0.05</v>
          </cell>
          <cell r="AG24">
            <v>0.15</v>
          </cell>
          <cell r="AH24">
            <v>52.95</v>
          </cell>
          <cell r="AI24">
            <v>53.95</v>
          </cell>
          <cell r="AJ24" t="str">
            <v>CD-1 027 938</v>
          </cell>
          <cell r="AK24" t="str">
            <v>12 Cells  - 4m x 1.5m RCBC</v>
          </cell>
          <cell r="AL24">
            <v>115.01999999999998</v>
          </cell>
        </row>
        <row r="25">
          <cell r="C25" t="str">
            <v>K12-2</v>
          </cell>
          <cell r="D25" t="str">
            <v>CONC. LINED</v>
          </cell>
          <cell r="E25">
            <v>3.3</v>
          </cell>
          <cell r="F25">
            <v>23</v>
          </cell>
          <cell r="G25">
            <v>9.8000000000000007</v>
          </cell>
          <cell r="H25">
            <v>558.96</v>
          </cell>
          <cell r="I25" t="str">
            <v>Rectangular</v>
          </cell>
          <cell r="J25" t="str">
            <v>CD-1 027 991</v>
          </cell>
          <cell r="K25">
            <v>0.2</v>
          </cell>
          <cell r="L25">
            <v>0.05</v>
          </cell>
          <cell r="M25">
            <v>0.2</v>
          </cell>
          <cell r="N25" t="str">
            <v>Class A1 (35MPa)</v>
          </cell>
          <cell r="O25" t="str">
            <v>Rectangular Channel ( 23m x 9.8m x 3.3m )</v>
          </cell>
          <cell r="V25">
            <v>1579.51</v>
          </cell>
        </row>
        <row r="26">
          <cell r="C26" t="str">
            <v>K13</v>
          </cell>
          <cell r="D26" t="str">
            <v>CONC. LINED</v>
          </cell>
          <cell r="E26">
            <v>2.2999999999999998</v>
          </cell>
          <cell r="F26">
            <v>21.2</v>
          </cell>
          <cell r="G26">
            <v>12</v>
          </cell>
          <cell r="H26">
            <v>1736</v>
          </cell>
          <cell r="I26">
            <v>8</v>
          </cell>
          <cell r="J26" t="str">
            <v>CD-1 027 909</v>
          </cell>
          <cell r="K26">
            <v>0.2</v>
          </cell>
          <cell r="L26">
            <v>0.05</v>
          </cell>
          <cell r="M26">
            <v>0.2</v>
          </cell>
          <cell r="N26" t="str">
            <v>Class B1 (28MPa)</v>
          </cell>
          <cell r="O26" t="str">
            <v>Trapezoidal Conc. Channel ( 21.2m x 12m x 2.3m )</v>
          </cell>
          <cell r="S26">
            <v>0</v>
          </cell>
        </row>
        <row r="27">
          <cell r="H27">
            <v>34947.68</v>
          </cell>
          <cell r="L27">
            <v>0</v>
          </cell>
          <cell r="M27">
            <v>0</v>
          </cell>
        </row>
        <row r="28">
          <cell r="H28">
            <v>0</v>
          </cell>
          <cell r="L28">
            <v>0</v>
          </cell>
          <cell r="M28">
            <v>0</v>
          </cell>
        </row>
        <row r="29">
          <cell r="AD29" t="str">
            <v>TypeA</v>
          </cell>
          <cell r="AE29">
            <v>0.55000000000000004</v>
          </cell>
          <cell r="AF29">
            <v>0.55000000000000004</v>
          </cell>
          <cell r="AG29">
            <v>0.5</v>
          </cell>
          <cell r="AH29">
            <v>0.5</v>
          </cell>
        </row>
        <row r="30">
          <cell r="E30">
            <v>0</v>
          </cell>
          <cell r="AD30" t="str">
            <v>TypeB</v>
          </cell>
          <cell r="AE30">
            <v>0.55000000000000004</v>
          </cell>
          <cell r="AF30">
            <v>0.55000000000000004</v>
          </cell>
          <cell r="AG30">
            <v>0.5</v>
          </cell>
          <cell r="AH30">
            <v>0.45</v>
          </cell>
        </row>
        <row r="31">
          <cell r="AD31" t="str">
            <v>TypeC</v>
          </cell>
          <cell r="AE31">
            <v>0.55000000000000004</v>
          </cell>
          <cell r="AF31">
            <v>0.55000000000000004</v>
          </cell>
          <cell r="AG31">
            <v>0.5</v>
          </cell>
          <cell r="AH31">
            <v>0.45</v>
          </cell>
        </row>
        <row r="32">
          <cell r="AD32" t="str">
            <v>TypeE</v>
          </cell>
          <cell r="AE32">
            <v>0.55000000000000004</v>
          </cell>
          <cell r="AF32">
            <v>0.55000000000000004</v>
          </cell>
          <cell r="AG32">
            <v>0.5</v>
          </cell>
          <cell r="AH32">
            <v>0.5</v>
          </cell>
        </row>
        <row r="33">
          <cell r="AD33" t="str">
            <v>TypeF</v>
          </cell>
          <cell r="AE33">
            <v>0.55000000000000004</v>
          </cell>
          <cell r="AF33">
            <v>0.55000000000000004</v>
          </cell>
          <cell r="AG33">
            <v>0.5</v>
          </cell>
          <cell r="AH33">
            <v>0.45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Geotech. Processes &amp; Underpin."/>
      <sheetName val="Ground Anchors &amp; Tie Rods"/>
      <sheetName val="Secant Piling"/>
      <sheetName val="D Wall ~ PML Portal"/>
      <sheetName val="Independent Bored Piling"/>
      <sheetName val="PML Earthworks"/>
      <sheetName val="Cooling System"/>
      <sheetName val="Electrical Installation"/>
      <sheetName val="Earthworks"/>
      <sheetName val="Soil Ramp"/>
      <sheetName val="Structural Concrete"/>
      <sheetName val="Precast Concrete Retaining Wall"/>
      <sheetName val="Structural Steelwork"/>
      <sheetName val="Steel Sheet Piling"/>
      <sheetName val="Railway Works"/>
      <sheetName val="Sundry Items &amp; Misc. Metalwork"/>
      <sheetName val="Fencing and Safety Barriers"/>
      <sheetName val="TEMPLATE - NEW RATE"/>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9 (Geotechnical Pro..."/>
      <sheetName val="Blockwork"/>
      <sheetName val="Tunnel Rates"/>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D Wall"/>
      <sheetName val="NEW RATE 35 (TCR PLUNGE &amp; T)"/>
      <sheetName val="NEW RATE 36 (TCR PILING)"/>
      <sheetName val="Channel - final template"/>
      <sheetName val="take off"/>
      <sheetName val="door sched"/>
      <sheetName val="FL"/>
      <sheetName val="ST"/>
      <sheetName val="PML ~ PRICE BOOK 1Q07 ~ DRAFT v"/>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Commitments_Potential costs"/>
      <sheetName val="RATES"/>
      <sheetName val="Summary Transformers"/>
      <sheetName val="GRSummary"/>
      <sheetName val="CASHFLOW CODES"/>
      <sheetName val="Sched-Structure IFB"/>
      <sheetName val="CABLE TABLE"/>
      <sheetName val=" Es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7">
          <cell r="O7">
            <v>116.90255465392248</v>
          </cell>
        </row>
        <row r="107">
          <cell r="O107">
            <v>74.359358600583079</v>
          </cell>
        </row>
        <row r="167">
          <cell r="O167">
            <v>144.04976322393975</v>
          </cell>
        </row>
        <row r="205">
          <cell r="O205">
            <v>92.360840430825533</v>
          </cell>
        </row>
        <row r="316">
          <cell r="O316">
            <v>120.033004778771</v>
          </cell>
        </row>
        <row r="455">
          <cell r="O455">
            <v>1100.2260992907802</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HEET 1"/>
      <sheetName val="Summary"/>
      <sheetName val="Salient Features"/>
      <sheetName val="Index"/>
      <sheetName val="LOI"/>
      <sheetName val="construction_schedule"/>
      <sheetName val="top_sheet"/>
      <sheetName val="Offtop-Tender"/>
      <sheetName val="Offtop-Prestart"/>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REL"/>
      <sheetName val="Sheet3"/>
      <sheetName val="Sheet1"/>
      <sheetName val="Sheet2"/>
      <sheetName val="labour coeff"/>
      <sheetName val="Design"/>
      <sheetName val="PRECAST lightconc-II"/>
      <sheetName val="DLA Standard Cost Report1"/>
      <sheetName val="IO List"/>
      <sheetName val="Sebtion 1 SumMary"/>
      <sheetName val="Macro custom function"/>
      <sheetName val="Staff Acco."/>
      <sheetName val="dBase"/>
      <sheetName val="boq"/>
      <sheetName val="p&amp;m"/>
      <sheetName val="RCC,Ret. Wall"/>
      <sheetName val="Bill-AAC_old"/>
      <sheetName val="TBAL9697 -group wise  sdpl"/>
      <sheetName val="RA-markate"/>
      <sheetName val="Pacakges split"/>
      <sheetName val="Data"/>
      <sheetName val="Basement Budget"/>
      <sheetName val="Lead"/>
      <sheetName val="Extra Item"/>
      <sheetName val="Meas.-Hotel Part"/>
      <sheetName val="Database"/>
      <sheetName val="SCHEDULE"/>
      <sheetName val="schedule nos"/>
      <sheetName val="INPUT SHEET"/>
      <sheetName val="RES-PLANNING"/>
      <sheetName val="Voucher"/>
      <sheetName val="DEPTH CHART (ORR) L.S."/>
      <sheetName val="Name List"/>
      <sheetName val="PA- Consutant "/>
      <sheetName val="Raft"/>
      <sheetName val="Stress Calculation"/>
      <sheetName val="Break up Sheet"/>
      <sheetName val="VCH-SLC"/>
      <sheetName val="Supplier"/>
      <sheetName val="A-General"/>
      <sheetName val="#REF"/>
      <sheetName val="공장별판관비배부"/>
      <sheetName val="Tender Summary"/>
      <sheetName val="Detail"/>
      <sheetName val="Cat A Change Control"/>
      <sheetName val="Labour"/>
      <sheetName val="Deduction of assets"/>
      <sheetName val="Driveway Beams"/>
      <sheetName val="2gii"/>
      <sheetName val="Contract Night Staff"/>
      <sheetName val="Contract Day Staff"/>
      <sheetName val="Day Shift"/>
      <sheetName val="Night Shift"/>
      <sheetName val="Civil Works"/>
      <sheetName val="factors"/>
      <sheetName val="sort2"/>
      <sheetName val="Labour productivity"/>
      <sheetName val="Cashflow projection"/>
      <sheetName val="Intro"/>
      <sheetName val="strand"/>
      <sheetName val="Pay_Sep06"/>
      <sheetName val="1st Slab"/>
      <sheetName val="Scope Reconciliation"/>
      <sheetName val="1st flr"/>
      <sheetName val="DetEst"/>
      <sheetName val="Input"/>
      <sheetName val="Fin Sum"/>
      <sheetName val="box-12"/>
      <sheetName val="Formulas"/>
      <sheetName val="SUMRY"/>
      <sheetName val="Sun E Type"/>
      <sheetName val="PrintManager"/>
      <sheetName val="Assumption"/>
      <sheetName val="As per PCA"/>
      <sheetName val="BLOCK-A (MEA.SHEET)"/>
      <sheetName val="Project Plan - WWW"/>
      <sheetName val="Data-Month"/>
      <sheetName val="BHANDUP"/>
      <sheetName val="analysis"/>
      <sheetName val="FORM7"/>
      <sheetName val="Invoice"/>
      <sheetName val="Costing"/>
      <sheetName val="Order Info"/>
      <sheetName val="LMP"/>
      <sheetName val="01"/>
      <sheetName val="Inputs"/>
      <sheetName val="Details"/>
      <sheetName val="Project Budget Worksheet"/>
      <sheetName val="Approved MTD Proj #'s"/>
      <sheetName val="Mar09"/>
      <sheetName val="FITZ MORT 94"/>
      <sheetName val="P&amp;L - AD"/>
      <sheetName val="Fee Rate Summary"/>
      <sheetName val="SILICATE"/>
      <sheetName val="Rate analysis"/>
      <sheetName val="Capex - Hry"/>
      <sheetName val="LEVEL SHEET"/>
      <sheetName val="SPT vs PHI"/>
      <sheetName val="dummy"/>
      <sheetName val="MASTER_RATE ANALYSIS"/>
      <sheetName val="WWR"/>
      <sheetName val="Deprec."/>
      <sheetName val="gen"/>
      <sheetName val="Lowside"/>
      <sheetName val="SITE OVERHEADS"/>
      <sheetName val="Parameter"/>
      <sheetName val="girder"/>
      <sheetName val="WORK TABLE"/>
      <sheetName val="Sheet3 (2)"/>
      <sheetName val="Parameters"/>
      <sheetName val="Annexure"/>
      <sheetName val="list"/>
      <sheetName val="Results"/>
      <sheetName val="PLGroupings"/>
      <sheetName val="FT-05-02IsoBOM"/>
      <sheetName val="Structure Bills Qty"/>
      <sheetName val="Works - Quote Sheet"/>
      <sheetName val="Item- Compact"/>
      <sheetName val="Data Forecast"/>
      <sheetName val="WORK"/>
      <sheetName val="COST"/>
      <sheetName val="PARAMETRES"/>
      <sheetName val="GF Columns"/>
      <sheetName val="PC Master List"/>
      <sheetName val="Field Values"/>
      <sheetName val="cubes_M20"/>
      <sheetName val="Load Details-220kV"/>
      <sheetName val="환율"/>
      <sheetName val="MN T.B."/>
      <sheetName val="Summary_Bank"/>
      <sheetName val="DSLP"/>
      <sheetName val="SPS DETAIL"/>
      <sheetName val="Site Dev BOQ"/>
      <sheetName val="\TCS, NAGPUR-MANJIRI C\PROGRESS"/>
      <sheetName val="BASIS -DEC 08"/>
      <sheetName val="run"/>
      <sheetName val="Civil Boq"/>
      <sheetName val="FORM-16"/>
      <sheetName val="verrous"/>
      <sheetName val="Basic Rate"/>
      <sheetName val="Headings"/>
      <sheetName val="INDIGINEOUS ITEMS "/>
      <sheetName val="DETAILED  BOQ"/>
      <sheetName val="Master Data Sheet"/>
      <sheetName val="DLA%20Standard%20Cost%20Report1"/>
      <sheetName val="tower"/>
      <sheetName val="CABLERET"/>
      <sheetName val="GBW"/>
      <sheetName val="目录"/>
      <sheetName val="Format"/>
      <sheetName val="Build-up"/>
      <sheetName val="sc-mar2000"/>
      <sheetName val="óc-sepVdec99"/>
      <sheetName val="final abstract"/>
      <sheetName val="Interface_SC"/>
      <sheetName val="Calc_ISC"/>
      <sheetName val="Calc_SC"/>
      <sheetName val="Interface_ISC"/>
      <sheetName val="GD"/>
      <sheetName val="Cement recon."/>
      <sheetName val="Conc&amp;steel-assets"/>
      <sheetName val="bom"/>
      <sheetName val="HOME"/>
      <sheetName val="datatable"/>
      <sheetName val="Measurment"/>
      <sheetName val="COLUMN"/>
      <sheetName val="key dates"/>
      <sheetName val="Actuals"/>
      <sheetName val="Main Gate House"/>
      <sheetName val="Total Quote"/>
      <sheetName val="Intake"/>
      <sheetName val="Improvements"/>
      <sheetName val="CASHFLOWS"/>
      <sheetName val="basic-data"/>
      <sheetName val="mem-property"/>
      <sheetName val="dlvoid"/>
      <sheetName val="Material "/>
      <sheetName val="Factors "/>
      <sheetName val="Budget in SAP"/>
      <sheetName val="Performance Report"/>
      <sheetName val=" bus bay"/>
      <sheetName val="doq-10"/>
      <sheetName val="doq-I"/>
      <sheetName val="doq 4"/>
      <sheetName val="doq 2"/>
      <sheetName val="Labour &amp; Plant"/>
      <sheetName val="HEAD"/>
      <sheetName val="????????"/>
      <sheetName val="Mat_Cost"/>
      <sheetName val="Assumption Inputs"/>
      <sheetName val="India F&amp;S Template"/>
      <sheetName val="Adimi bldg"/>
      <sheetName val="Pump House"/>
      <sheetName val="Fuel Regu Station"/>
      <sheetName val="FitOutConfCentre"/>
      <sheetName val="inWords"/>
      <sheetName val="calcul"/>
      <sheetName val="concrete"/>
      <sheetName val="COP Final"/>
      <sheetName val="Publicbuilding"/>
      <sheetName val="Intro."/>
      <sheetName val="_TCS, NAGPUR-MANJIRI C_PROGRESS"/>
      <sheetName val="Sch-3"/>
      <sheetName val=" "/>
      <sheetName val="1"/>
      <sheetName val="Cleaning &amp; Grubbing"/>
      <sheetName val="Fcst vs Budgets"/>
      <sheetName val="Levels"/>
      <sheetName val="Material"/>
      <sheetName val="Plant &amp;  Machinery"/>
      <sheetName val="St.co.91.5lvl"/>
      <sheetName val="Layer Table"/>
      <sheetName val="WBS"/>
      <sheetName val="Boq - Flats"/>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rm 6"/>
      <sheetName val="foot-slab reinft"/>
      <sheetName val="Constants Summary"/>
      <sheetName val="SUPPLY -Sanitary Fixtures"/>
      <sheetName val="External"/>
      <sheetName val="ITEMS FOR CIVIL TENDER"/>
      <sheetName val="F Blk"/>
      <sheetName val="PointNo.5"/>
      <sheetName val="Option"/>
      <sheetName val="3mech"/>
      <sheetName val="2ELEC"/>
      <sheetName val="Material Rates"/>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Rate_analysi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BOQ T4B"/>
      <sheetName val="Discount &amp; Margin"/>
      <sheetName val="Labor abs-NMR"/>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ement_recon_1"/>
      <sheetName val="key_dates1"/>
      <sheetName val="Main_Gate_House1"/>
      <sheetName val="Total_Quote1"/>
      <sheetName val="Bill-12"/>
      <sheetName val="1-OBJ98 "/>
      <sheetName val="INTSHEET"/>
      <sheetName val="INTSHEET3"/>
      <sheetName val="master"/>
      <sheetName val="Footing"/>
      <sheetName val="M.S."/>
      <sheetName val=" Acc. Sched."/>
      <sheetName val="office"/>
      <sheetName val="Lab"/>
      <sheetName val="Ra  stair"/>
      <sheetName val="Brand"/>
      <sheetName val="PackSize"/>
      <sheetName val="PackagingType"/>
      <sheetName val="Plant"/>
      <sheetName val="ProductHierarchy"/>
      <sheetName val="PurchGroup"/>
      <sheetName val="Sub-brand"/>
      <sheetName val="UOM"/>
      <sheetName val="Variant"/>
      <sheetName val="Debits as on 12.04.08"/>
      <sheetName val="Detail In Door Stad"/>
      <sheetName val="PCC"/>
      <sheetName val="단가비교표"/>
      <sheetName val="NAMES"/>
      <sheetName val="Factors_1"/>
      <sheetName val="Budget_in_SAP1"/>
      <sheetName val="Assumption_Inputs1"/>
      <sheetName val="India_F&amp;S_Template1"/>
      <sheetName val="Boq_-_Flats"/>
      <sheetName val="_"/>
      <sheetName val="Cleaning_&amp;_Grubbing"/>
      <sheetName val="Intro_"/>
      <sheetName val="Fcst_vs_Budgets"/>
      <sheetName val="Plant_&amp;__Machinery"/>
      <sheetName val="Fill_this_out_first___6"/>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Infrastructure"/>
      <sheetName val="Section_6_Summary2"/>
      <sheetName val="Section_62"/>
      <sheetName val="Sitework_Summary2"/>
      <sheetName val="Comparison_Summary2"/>
      <sheetName val="Fill_this_out_first___7"/>
      <sheetName val="Salient_Features2"/>
      <sheetName val="IDC_AHK_2"/>
      <sheetName val="BOQ_Direct_selling_cost2"/>
      <sheetName val="Monthwise_breakup2"/>
      <sheetName val="Reinf_Analy2"/>
      <sheetName val="Power_anal2"/>
      <sheetName val="SHEET_12"/>
      <sheetName val="labour_coeff2"/>
      <sheetName val="PRECAST_lightconc-II2"/>
      <sheetName val="IO_List2"/>
      <sheetName val="Sebtion_1_SumMary2"/>
      <sheetName val="DLA_Standard_Cost_Report12"/>
      <sheetName val="Macro_custom_function2"/>
      <sheetName val="Pacakges_split2"/>
      <sheetName val="Basement_Budget2"/>
      <sheetName val="Extra_Item2"/>
      <sheetName val="TBAL9697_-group_wise__sdpl2"/>
      <sheetName val="schedule_nos2"/>
      <sheetName val="INPUT_SHEET2"/>
      <sheetName val="Stress_Calculation2"/>
      <sheetName val="DEPTH_CHART_(ORR)_L_S_2"/>
      <sheetName val="Name_List2"/>
      <sheetName val="Meas_-Hotel_Part2"/>
      <sheetName val="PA-_Consutant_2"/>
      <sheetName val="Break_up_Sheet2"/>
      <sheetName val="Cashflow_projection2"/>
      <sheetName val="1st_flr2"/>
      <sheetName val="Tender_Summary2"/>
      <sheetName val="Driveway_Beams2"/>
      <sheetName val="Staff_Acco_2"/>
      <sheetName val="Contract_Night_Staff2"/>
      <sheetName val="Contract_Day_Staff2"/>
      <sheetName val="Day_Shift2"/>
      <sheetName val="Night_Shift2"/>
      <sheetName val="Cat_A_Change_Control2"/>
      <sheetName val="RCC,Ret__Wall2"/>
      <sheetName val="Labour_productivity2"/>
      <sheetName val="Deduction_of_assets2"/>
      <sheetName val="Civil_Works2"/>
      <sheetName val="Fin_Sum2"/>
      <sheetName val="1st_Slab2"/>
      <sheetName val="Sun_E_Type2"/>
      <sheetName val="Project_Plan_-_WWW2"/>
      <sheetName val="As_per_PCA2"/>
      <sheetName val="BLOCK-A_(MEA_SHEET)2"/>
      <sheetName val="Order_Info2"/>
      <sheetName val="Approved_MTD_Proj_#'s2"/>
      <sheetName val="Scope_Reconciliation2"/>
      <sheetName val="FITZ_MORT_942"/>
      <sheetName val="Project_Budget_Worksheet2"/>
      <sheetName val="P&amp;L_-_AD2"/>
      <sheetName val="SPT_vs_PHI2"/>
      <sheetName val="MASTER_RATE_ANALYSIS2"/>
      <sheetName val="Fee_Rate_Summary2"/>
      <sheetName val="Deprec_2"/>
      <sheetName val="Capex_-_Hry2"/>
      <sheetName val="Rate_analysis2"/>
      <sheetName val="LEVEL_SHEET2"/>
      <sheetName val="SITE_OVERHEADS2"/>
      <sheetName val="WORK_TABLE2"/>
      <sheetName val="Sheet3_(2)2"/>
      <sheetName val="Structure_Bills_Qty2"/>
      <sheetName val="GF_Columns2"/>
      <sheetName val="Works_-_Quote_Sheet2"/>
      <sheetName val="Item-_Compact2"/>
      <sheetName val="PC_Master_List2"/>
      <sheetName val="Field_Values2"/>
      <sheetName val="Data_Forecast2"/>
      <sheetName val="SPS_DETAIL2"/>
      <sheetName val="Site_Dev_BOQ2"/>
      <sheetName val="\TCS,_NAGPUR-MANJIRI_C\PROGRES2"/>
      <sheetName val="MN_T_B_2"/>
      <sheetName val="Load_Details-220kV2"/>
      <sheetName val="Civil_Boq2"/>
      <sheetName val="Material_2"/>
      <sheetName val="BASIS_-DEC_082"/>
      <sheetName val="Basic_Rate2"/>
      <sheetName val="INDIGINEOUS_ITEMS_2"/>
      <sheetName val="DETAILED__BOQ2"/>
      <sheetName val="Master_Data_Sheet2"/>
      <sheetName val="final_abstract2"/>
      <sheetName val="Cement_recon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PEP-DATA"/>
      <sheetName val="Data sheet"/>
      <sheetName val="loads at base of pier"/>
      <sheetName val="Door"/>
      <sheetName val="Per Unit"/>
      <sheetName val="Window"/>
      <sheetName val="Buying Schedule"/>
      <sheetName val="CRF Register"/>
      <sheetName val="E &amp; R"/>
      <sheetName val="98Price"/>
      <sheetName val="beam-reinft-IIInd floor"/>
      <sheetName val="Adimi_bldg"/>
      <sheetName val="Pump_House"/>
      <sheetName val="Fuel_Regu_Station"/>
      <sheetName val="Layer_Table"/>
      <sheetName val="3MLKQ"/>
      <sheetName val="GN-ST-10"/>
      <sheetName val="02"/>
      <sheetName val="03"/>
      <sheetName val="04"/>
      <sheetName val="Basic Resources"/>
      <sheetName val="conc-foot-gradeslab"/>
      <sheetName val="Rate analysis civil"/>
      <sheetName val="Rate Analysis "/>
      <sheetName val="RA"/>
      <sheetName val="CCB"/>
      <sheetName val="BP"/>
      <sheetName val="Wordsdata"/>
      <sheetName val="upa"/>
      <sheetName val="Block A - BOQ"/>
      <sheetName val="currency"/>
      <sheetName val="System"/>
      <sheetName val="estimate"/>
      <sheetName val="Adimi_bldg1"/>
      <sheetName val="Pump_House1"/>
      <sheetName val="Fuel_Regu_Station1"/>
      <sheetName val="_TCS,_NAGPUR-MANJIRI_C_PROGRESS"/>
      <sheetName val="PointNo_5"/>
      <sheetName val="Material_Rates"/>
      <sheetName val="St_co_91_5lvl"/>
      <sheetName val="BOQ_T4B"/>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Info"/>
      <sheetName val="CL"/>
      <sheetName val="Cash2"/>
      <sheetName val="Drop Down List"/>
      <sheetName val="30개월기준대비표 아랍택)"/>
      <sheetName val="총괄표 (2)"/>
      <sheetName val="CIF COST ITEM"/>
      <sheetName val="LeadSheet"/>
      <sheetName val="Kristal Court"/>
      <sheetName val="REPAIR&amp; MAINT"/>
      <sheetName val="________"/>
      <sheetName val="Primero Tower Budget"/>
      <sheetName val="zone-2"/>
      <sheetName val="Z1_DATA"/>
      <sheetName val="supply"/>
      <sheetName val="Summary year Plan"/>
      <sheetName val="BOQ Distribution"/>
      <sheetName val="AOR"/>
      <sheetName val="Cover_Sheet"/>
      <sheetName val="MenuData"/>
      <sheetName val="NT LBH"/>
      <sheetName val="EAS"/>
      <sheetName val="S2groupcode"/>
      <sheetName val="3. Elemental Summary"/>
      <sheetName val="9. Package split - Cost "/>
      <sheetName val="10. &amp; 11. Rate Code &amp; BQ"/>
      <sheetName val="STAFFSCHED "/>
      <sheetName val="Hotel"/>
      <sheetName val="Introduction"/>
      <sheetName val="Old"/>
      <sheetName val="Operating Statistics"/>
      <sheetName val="Financials"/>
      <sheetName val="Definitions"/>
      <sheetName val="Sales &amp; Prod"/>
      <sheetName val="Monthly Plan May'16"/>
      <sheetName val="Admin"/>
      <sheetName val="D2_CO"/>
      <sheetName val="PRSH"/>
      <sheetName val="소상 &quot;1&quot;"/>
      <sheetName val="Cost_Index"/>
      <sheetName val="ICO_budzet_97"/>
      <sheetName val="Reinforcement"/>
      <sheetName val="Builtup Area"/>
      <sheetName val="Lead (Final)"/>
      <sheetName val="D.UT-MECH"/>
      <sheetName val="Rob. elektr."/>
      <sheetName val="Base Assumptions"/>
      <sheetName val="BOQ (2)"/>
      <sheetName val="Rev P"/>
      <sheetName val="Cost summary"/>
      <sheetName val="Main-Material"/>
      <sheetName val="Column L1 to L2"/>
      <sheetName val="Column L2 to L3"/>
      <sheetName val="BEAM"/>
      <sheetName val="RAMP 3"/>
      <sheetName val="RAMP 1"/>
      <sheetName val="staircase"/>
      <sheetName val="R_Wall"/>
      <sheetName val="Column B1 to L1"/>
      <sheetName val="Slab L1"/>
      <sheetName val="Slab L2"/>
      <sheetName val=""/>
      <sheetName val="Forecast Variance Planning hrs"/>
      <sheetName val="Raw Data"/>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Bill 1-BOQ-Civil Works"/>
      <sheetName val="para"/>
      <sheetName val="kppl pl"/>
      <sheetName val="CABLE DATA"/>
      <sheetName val="Ov%rall Summary"/>
      <sheetName val="bs BP 04 SA"/>
      <sheetName val="dataCollection"/>
      <sheetName val="Blore"/>
      <sheetName val="Chnai"/>
      <sheetName val="Pune"/>
      <sheetName val="[DLA Standard Cost Report1][DLA"/>
      <sheetName val="personal."/>
      <sheetName val="Work done "/>
      <sheetName val="Cabinet"/>
      <sheetName val="CapitalMetrics"/>
      <sheetName val="Footings"/>
      <sheetName val="NetBQ"/>
      <sheetName val="[DLA Standard Cost Report1]\TCS"/>
      <sheetName val="Variables_x"/>
      <sheetName val="Variables"/>
      <sheetName val="Boiler&amp;TG"/>
      <sheetName val="PROFITABILITY ANALYSIS (MONTH)"/>
      <sheetName val="PROFITABILITY ANALYSIS (YTD)"/>
      <sheetName val="col-reinft1"/>
      <sheetName val="Micro"/>
      <sheetName val="GM &amp; TA"/>
      <sheetName val="Macro"/>
      <sheetName val="Scaff-Rose"/>
      <sheetName val="Aoc"/>
      <sheetName val="Rate all Items"/>
      <sheetName val="Enquire"/>
      <sheetName val="Quotation"/>
      <sheetName val="Config"/>
      <sheetName val="Break Dw"/>
      <sheetName val="Inc.St.-Link"/>
      <sheetName val="GN_ST_10"/>
      <sheetName val="SP Break Up"/>
      <sheetName val="R&amp;P"/>
      <sheetName val="Groupings-final"/>
      <sheetName val="Sched"/>
      <sheetName val="Trial"/>
      <sheetName val="FA_Final"/>
      <sheetName val="Factor Sheet"/>
      <sheetName val="#REF!"/>
      <sheetName val="labour rates"/>
      <sheetName val="Master data"/>
      <sheetName val="BBS (F)"/>
      <sheetName val="Final"/>
      <sheetName val="Rate_analysis8"/>
      <sheetName val="PRC_PROG "/>
      <sheetName val="E_Summary"/>
      <sheetName val="D_Cntnts"/>
      <sheetName val="Val breakdown"/>
      <sheetName val="Orç. Estrelas Santiago"/>
      <sheetName val="Bill No.3"/>
      <sheetName val="Fill_this_out_first___39"/>
      <sheetName val="Fill_this_out_first___41"/>
      <sheetName val="PDF_Front18"/>
      <sheetName val="Simple_Letter18"/>
      <sheetName val="Overall_Summary18"/>
      <sheetName val="CSI_Summary18"/>
      <sheetName val="Section_1_Areas18"/>
      <sheetName val="Section_1_Summary18"/>
      <sheetName val="Section_118"/>
      <sheetName val="Section_2_Areas18"/>
      <sheetName val="Section_2_Summary18"/>
      <sheetName val="Section_218"/>
      <sheetName val="Section_3_Areas18"/>
      <sheetName val="Section_3_Summary18"/>
      <sheetName val="Section_318"/>
      <sheetName val="Section_4_Areas18"/>
      <sheetName val="Section_4_Summary18"/>
      <sheetName val="Section_418"/>
      <sheetName val="Section_5_Areas18"/>
      <sheetName val="Section_5_Summary18"/>
      <sheetName val="Section_518"/>
      <sheetName val="Sitework_Areas18"/>
      <sheetName val="Section_6_Areas18"/>
      <sheetName val="Section_6_Summary18"/>
      <sheetName val="Section_618"/>
      <sheetName val="Sitework_Summary18"/>
      <sheetName val="Comparison_Summary18"/>
      <sheetName val="Fill_this_out_first___40"/>
      <sheetName val="SHEET_118"/>
      <sheetName val="Salient_Features18"/>
      <sheetName val="IDC_AHK_18"/>
      <sheetName val="BOQ_Direct_selling_cost18"/>
      <sheetName val="Monthwise_breakup18"/>
      <sheetName val="Reinf_Analy18"/>
      <sheetName val="Power_anal18"/>
      <sheetName val="PRECAST_lightconc-II18"/>
      <sheetName val="labour_coeff18"/>
      <sheetName val="DLA_Standard_Cost_Report118"/>
      <sheetName val="Macro_custom_function18"/>
      <sheetName val="IO_List18"/>
      <sheetName val="Sebtion_1_SumMary18"/>
      <sheetName val="Tender_Summary18"/>
      <sheetName val="TBAL9697_-group_wise__sdpl18"/>
      <sheetName val="Staff_Acco_18"/>
      <sheetName val="Pacakges_split18"/>
      <sheetName val="Basement_Budget18"/>
      <sheetName val="Extra_Item18"/>
      <sheetName val="Civil_Works18"/>
      <sheetName val="Cat_A_Change_Control18"/>
      <sheetName val="Meas_-Hotel_Part18"/>
      <sheetName val="RCC,Ret__Wall18"/>
      <sheetName val="Driveway_Beams18"/>
      <sheetName val="Labour_productivity18"/>
      <sheetName val="Stress_Calculation18"/>
      <sheetName val="Deduction_of_assets18"/>
      <sheetName val="schedule_nos18"/>
      <sheetName val="INPUT_SHEET18"/>
      <sheetName val="DEPTH_CHART_(ORR)_L_S_18"/>
      <sheetName val="Name_List18"/>
      <sheetName val="Contract_Night_Staff18"/>
      <sheetName val="Contract_Day_Staff18"/>
      <sheetName val="Day_Shift18"/>
      <sheetName val="Night_Shift18"/>
      <sheetName val="PA-_Consutant_18"/>
      <sheetName val="Cashflow_projection18"/>
      <sheetName val="Break_up_Sheet18"/>
      <sheetName val="1st_flr18"/>
      <sheetName val="Fin_Sum18"/>
      <sheetName val="1st_Slab18"/>
      <sheetName val="Order_Info18"/>
      <sheetName val="Scope_Reconciliation18"/>
      <sheetName val="Project_Budget_Worksheet18"/>
      <sheetName val="Approved_MTD_Proj_#'s18"/>
      <sheetName val="Sun_E_Type18"/>
      <sheetName val="As_per_PCA18"/>
      <sheetName val="BLOCK-A_(MEA_SHEET)18"/>
      <sheetName val="Project_Plan_-_WWW18"/>
      <sheetName val="WORK_TABLE18"/>
      <sheetName val="SITE_OVERHEADS18"/>
      <sheetName val="FITZ_MORT_9418"/>
      <sheetName val="Capex_-_Hry18"/>
      <sheetName val="LEVEL_SHEET18"/>
      <sheetName val="Material_Rates18"/>
      <sheetName val="SPT_vs_PHI18"/>
      <sheetName val="MASTER_RATE_ANALYSIS18"/>
      <sheetName val="Fee_Rate_Summary18"/>
      <sheetName val="Site_Dev_BOQ18"/>
      <sheetName val="Sheet3_(2)18"/>
      <sheetName val="\TCS,_NAGPUR-MANJIRI_C\PROGRE18"/>
      <sheetName val="Ra__stair18"/>
      <sheetName val="MEP_BOQ-18"/>
      <sheetName val="wooden_door18"/>
      <sheetName val="Sub_con_Summary18"/>
      <sheetName val="Cost_saving18"/>
      <sheetName val="GENERAL_SUMMARY18"/>
      <sheetName val="LMP_Summary18"/>
      <sheetName val="Sec_Summary18"/>
      <sheetName val="Labour_cost18"/>
      <sheetName val="BILLING_SCHEDULE18"/>
      <sheetName val="bill_curve18"/>
      <sheetName val="CASH_IN_&amp;_OUT_FLOW_18"/>
      <sheetName val="cash_flow_curve18"/>
      <sheetName val="Revised_Labour18"/>
      <sheetName val="Rein_Ana18"/>
      <sheetName val="cover_page18"/>
      <sheetName val="Project_Data18"/>
      <sheetName val="Gen_Exp_Breakup18"/>
      <sheetName val="Total_Quote18"/>
      <sheetName val="Works_-_Quote_Sheet18"/>
      <sheetName val="30개월기준대비표_아랍택)18"/>
      <sheetName val="총괄표_(2)18"/>
      <sheetName val="Drop_Down_List18"/>
      <sheetName val="CIF_COST_ITEM18"/>
      <sheetName val="Item-_Compact18"/>
      <sheetName val="P&amp;L_-_AD18"/>
      <sheetName val="GF_Columns18"/>
      <sheetName val="Deprec_18"/>
      <sheetName val="DETAILED__BOQ18"/>
      <sheetName val="SPS_DETAIL18"/>
      <sheetName val="PC_Master_List18"/>
      <sheetName val="Field_Values18"/>
      <sheetName val="Structure_Bills_Qty18"/>
      <sheetName val="BASIS_-DEC_0818"/>
      <sheetName val="MN_T_B_18"/>
      <sheetName val="Data_Forecast18"/>
      <sheetName val="Basic_Rate18"/>
      <sheetName val="final_abstract18"/>
      <sheetName val="Master_Data_Sheet18"/>
      <sheetName val="Cement_recon_18"/>
      <sheetName val="Cleaning_&amp;_Grubbing18"/>
      <sheetName val="_18"/>
      <sheetName val="Intro_18"/>
      <sheetName val="_TCS,_NAGPUR-MANJIRI_C_PROGRE18"/>
      <sheetName val="Budget_in_SAP18"/>
      <sheetName val="Civil_Boq18"/>
      <sheetName val="Material_18"/>
      <sheetName val="Factors_18"/>
      <sheetName val="Adimi_bldg18"/>
      <sheetName val="Pump_House18"/>
      <sheetName val="Fuel_Regu_Station18"/>
      <sheetName val="Constants_Summary18"/>
      <sheetName val="Form_618"/>
      <sheetName val="Raw_Data18"/>
      <sheetName val="PointNo_518"/>
      <sheetName val="Plant_&amp;__Machinery18"/>
      <sheetName val="Load_Details-220kV18"/>
      <sheetName val="REPAIR&amp;_MAINT18"/>
      <sheetName val="F_Blk"/>
      <sheetName val="Discount_&amp;_Margin"/>
      <sheetName val="M_S_"/>
      <sheetName val="COP_Final"/>
      <sheetName val="Forecast_Variance_Planning_hrs"/>
      <sheetName val="PRC_PROG_"/>
      <sheetName val="Val_breakdown"/>
      <sheetName val="Orç__Estrelas_Santiago"/>
      <sheetName val="Bill_No_3"/>
      <sheetName val="REPAIR&amp;_MAINT20"/>
      <sheetName val="REPAIR&amp;_MAINT19"/>
      <sheetName val="REPAIR&amp;_MAINT21"/>
      <sheetName val="Contract Details"/>
      <sheetName val="Programme"/>
      <sheetName val="Data Input"/>
      <sheetName val="REPAIR&amp;_MAINT22"/>
      <sheetName val="Rate_analysis9"/>
      <sheetName val="PDF_Front19"/>
      <sheetName val="Simple_Letter19"/>
      <sheetName val="Overall_Summary19"/>
      <sheetName val="CSI_Summary19"/>
      <sheetName val="Section_1_Areas19"/>
      <sheetName val="Section_1_Summary19"/>
      <sheetName val="Section_119"/>
      <sheetName val="Section_2_Areas19"/>
      <sheetName val="Section_2_Summary19"/>
      <sheetName val="Section_219"/>
      <sheetName val="Section_3_Areas19"/>
      <sheetName val="Section_3_Summary19"/>
      <sheetName val="Section_319"/>
      <sheetName val="Section_4_Areas19"/>
      <sheetName val="Section_4_Summary19"/>
      <sheetName val="Section_419"/>
      <sheetName val="Section_5_Areas19"/>
      <sheetName val="Section_5_Summary19"/>
      <sheetName val="Section_519"/>
      <sheetName val="Sitework_Areas19"/>
      <sheetName val="Section_6_Areas19"/>
      <sheetName val="Section_6_Summary19"/>
      <sheetName val="Section_619"/>
      <sheetName val="Sitework_Summary19"/>
      <sheetName val="Comparison_Summary19"/>
      <sheetName val="Fill_this_out_first___42"/>
      <sheetName val="Salient_Features19"/>
      <sheetName val="IDC_AHK_19"/>
      <sheetName val="BOQ_Direct_selling_cost19"/>
      <sheetName val="Monthwise_breakup19"/>
      <sheetName val="Reinf_Analy19"/>
      <sheetName val="Power_anal19"/>
      <sheetName val="SHEET_119"/>
      <sheetName val="labour_coeff19"/>
      <sheetName val="PRECAST_lightconc-II19"/>
      <sheetName val="DLA_Standard_Cost_Report119"/>
      <sheetName val="Sebtion_1_SumMary19"/>
      <sheetName val="IO_List19"/>
      <sheetName val="Macro_custom_function19"/>
      <sheetName val="RCC,Ret__Wall19"/>
      <sheetName val="TBAL9697_-group_wise__sdpl19"/>
      <sheetName val="Staff_Acco_19"/>
      <sheetName val="Pacakges_split19"/>
      <sheetName val="Basement_Budget19"/>
      <sheetName val="Extra_Item19"/>
      <sheetName val="Meas_-Hotel_Part19"/>
      <sheetName val="schedule_nos19"/>
      <sheetName val="INPUT_SHEET19"/>
      <sheetName val="DEPTH_CHART_(ORR)_L_S_19"/>
      <sheetName val="Name_List19"/>
      <sheetName val="PA-_Consutant_19"/>
      <sheetName val="Stress_Calculation19"/>
      <sheetName val="Break_up_Sheet19"/>
      <sheetName val="Tender_Summary19"/>
      <sheetName val="Cat_A_Change_Control19"/>
      <sheetName val="Deduction_of_assets19"/>
      <sheetName val="Driveway_Beams19"/>
      <sheetName val="Contract_Night_Staff19"/>
      <sheetName val="Contract_Day_Staff19"/>
      <sheetName val="Day_Shift19"/>
      <sheetName val="Night_Shift19"/>
      <sheetName val="Civil_Works19"/>
      <sheetName val="Labour_productivity19"/>
      <sheetName val="Cashflow_projection19"/>
      <sheetName val="Scope_Reconciliation19"/>
      <sheetName val="1st_Slab19"/>
      <sheetName val="1st_flr19"/>
      <sheetName val="FITZ_MORT_9419"/>
      <sheetName val="Fin_Sum19"/>
      <sheetName val="Sun_E_Type19"/>
      <sheetName val="As_per_PCA19"/>
      <sheetName val="SITE_OVERHEADS19"/>
      <sheetName val="Order_Info19"/>
      <sheetName val="Capex_-_Hry19"/>
      <sheetName val="LEVEL_SHEET19"/>
      <sheetName val="SPT_vs_PHI19"/>
      <sheetName val="MASTER_RATE_ANALYSIS19"/>
      <sheetName val="Fee_Rate_Summary19"/>
      <sheetName val="Project_Budget_Worksheet19"/>
      <sheetName val="Approved_MTD_Proj_#'s19"/>
      <sheetName val="BLOCK-A_(MEA_SHEET)19"/>
      <sheetName val="Project_Plan_-_WWW19"/>
      <sheetName val="WORK_TABLE19"/>
      <sheetName val="Works_-_Quote_Sheet19"/>
      <sheetName val="Item-_Compact19"/>
      <sheetName val="GF_Columns19"/>
      <sheetName val="P&amp;L_-_AD19"/>
      <sheetName val="Site_Dev_BOQ19"/>
      <sheetName val="Sheet3_(2)19"/>
      <sheetName val="\TCS,_NAGPUR-MANJIRI_C\PROGRE19"/>
      <sheetName val="SPS_DETAIL19"/>
      <sheetName val="Deprec_19"/>
      <sheetName val="DETAILED__BOQ19"/>
      <sheetName val="PC_Master_List19"/>
      <sheetName val="Field_Values19"/>
      <sheetName val="Structure_Bills_Qty19"/>
      <sheetName val="BASIS_-DEC_0819"/>
      <sheetName val="MN_T_B_19"/>
      <sheetName val="Data_Forecast19"/>
      <sheetName val="Basic_Rate19"/>
      <sheetName val="final_abstract19"/>
      <sheetName val="Master_Data_Sheet19"/>
      <sheetName val="Cement_recon_19"/>
      <sheetName val="Total_Quote19"/>
      <sheetName val="_TCS,_NAGPUR-MANJIRI_C_PROGRE19"/>
      <sheetName val="Budget_in_SAP19"/>
      <sheetName val="Civil_Boq19"/>
      <sheetName val="Material_19"/>
      <sheetName val="Factors_19"/>
      <sheetName val="REPAIR&amp;_MAINT23"/>
      <sheetName val="Material_Rates19"/>
      <sheetName val="Ra__stair19"/>
      <sheetName val="MEP_BOQ-19"/>
      <sheetName val="wooden_door19"/>
      <sheetName val="Sub_con_Summary19"/>
      <sheetName val="Cost_saving19"/>
      <sheetName val="GENERAL_SUMMARY19"/>
      <sheetName val="LMP_Summary19"/>
      <sheetName val="Sec_Summary19"/>
      <sheetName val="Labour_cost19"/>
      <sheetName val="BILLING_SCHEDULE19"/>
      <sheetName val="bill_curve19"/>
      <sheetName val="CASH_IN_&amp;_OUT_FLOW_19"/>
      <sheetName val="cash_flow_curve19"/>
      <sheetName val="Revised_Labour19"/>
      <sheetName val="Rein_Ana19"/>
      <sheetName val="Gen_Exp_Breakup19"/>
      <sheetName val="cover_page19"/>
      <sheetName val="Project_Data19"/>
      <sheetName val="Drop_Down_List19"/>
      <sheetName val="30개월기준대비표_아랍택)19"/>
      <sheetName val="총괄표_(2)19"/>
      <sheetName val="CIF_COST_ITEM19"/>
      <sheetName val="Cleaning_&amp;_Grubbing19"/>
      <sheetName val="_19"/>
      <sheetName val="Intro_19"/>
      <sheetName val="Adimi_bldg19"/>
      <sheetName val="Pump_House19"/>
      <sheetName val="Fuel_Regu_Station19"/>
      <sheetName val="Constants_Summary19"/>
      <sheetName val="Form_619"/>
      <sheetName val="Raw_Data19"/>
      <sheetName val="PointNo_519"/>
      <sheetName val="Plant_&amp;__Machinery19"/>
      <sheetName val="Load_Details-220kV19"/>
      <sheetName val="BOQ_T4B1"/>
      <sheetName val="F_Blk1"/>
      <sheetName val="Fill_this_out_first___43"/>
      <sheetName val="PDF_Front20"/>
      <sheetName val="Simple_Letter20"/>
      <sheetName val="Overall_Summary20"/>
      <sheetName val="CSI_Summary20"/>
      <sheetName val="Section_1_Areas20"/>
      <sheetName val="Section_1_Summary20"/>
      <sheetName val="Section_120"/>
      <sheetName val="Section_2_Areas20"/>
      <sheetName val="Section_2_Summary20"/>
      <sheetName val="Section_220"/>
      <sheetName val="Section_3_Areas20"/>
      <sheetName val="Section_3_Summary20"/>
      <sheetName val="Section_320"/>
      <sheetName val="Section_4_Areas20"/>
      <sheetName val="Section_4_Summary20"/>
      <sheetName val="Section_420"/>
      <sheetName val="Section_5_Areas20"/>
      <sheetName val="Section_5_Summary20"/>
      <sheetName val="Section_520"/>
      <sheetName val="Sitework_Areas20"/>
      <sheetName val="Section_6_Areas20"/>
      <sheetName val="Section_6_Summary20"/>
      <sheetName val="Section_620"/>
      <sheetName val="Sitework_Summary20"/>
      <sheetName val="Comparison_Summary20"/>
      <sheetName val="Fill_this_out_first___44"/>
      <sheetName val="SHEET_120"/>
      <sheetName val="Salient_Features20"/>
      <sheetName val="IDC_AHK_20"/>
      <sheetName val="BOQ_Direct_selling_cost20"/>
      <sheetName val="Monthwise_breakup20"/>
      <sheetName val="Reinf_Analy20"/>
      <sheetName val="Power_anal20"/>
      <sheetName val="Macro_custom_function20"/>
      <sheetName val="labour_coeff20"/>
      <sheetName val="PRECAST_lightconc-II20"/>
      <sheetName val="DLA_Standard_Cost_Report120"/>
      <sheetName val="IO_List20"/>
      <sheetName val="Sebtion_1_SumMary20"/>
      <sheetName val="Tender_Summary20"/>
      <sheetName val="TBAL9697_-group_wise__sdpl20"/>
      <sheetName val="Staff_Acco_20"/>
      <sheetName val="Pacakges_split20"/>
      <sheetName val="Basement_Budget20"/>
      <sheetName val="Extra_Item20"/>
      <sheetName val="Civil_Works20"/>
      <sheetName val="Cat_A_Change_Control20"/>
      <sheetName val="Meas_-Hotel_Part20"/>
      <sheetName val="RCC,Ret__Wall20"/>
      <sheetName val="Driveway_Beams20"/>
      <sheetName val="Labour_productivity20"/>
      <sheetName val="Stress_Calculation20"/>
      <sheetName val="Deduction_of_assets20"/>
      <sheetName val="schedule_nos20"/>
      <sheetName val="INPUT_SHEET20"/>
      <sheetName val="DEPTH_CHART_(ORR)_L_S_20"/>
      <sheetName val="Name_List20"/>
      <sheetName val="Contract_Night_Staff20"/>
      <sheetName val="Contract_Day_Staff20"/>
      <sheetName val="Day_Shift20"/>
      <sheetName val="Night_Shift20"/>
      <sheetName val="PA-_Consutant_20"/>
      <sheetName val="Cashflow_projection20"/>
      <sheetName val="Break_up_Sheet20"/>
      <sheetName val="1st_flr20"/>
      <sheetName val="Fin_Sum20"/>
      <sheetName val="1st_Slab20"/>
      <sheetName val="Order_Info20"/>
      <sheetName val="Scope_Reconciliation20"/>
      <sheetName val="Project_Budget_Worksheet20"/>
      <sheetName val="Approved_MTD_Proj_#'s20"/>
      <sheetName val="Sun_E_Type20"/>
      <sheetName val="As_per_PCA20"/>
      <sheetName val="BLOCK-A_(MEA_SHEET)20"/>
      <sheetName val="Project_Plan_-_WWW20"/>
      <sheetName val="WORK_TABLE20"/>
      <sheetName val="SITE_OVERHEADS20"/>
      <sheetName val="FITZ_MORT_9420"/>
      <sheetName val="Capex_-_Hry20"/>
      <sheetName val="LEVEL_SHEET20"/>
      <sheetName val="Material_Rates20"/>
      <sheetName val="SPT_vs_PHI20"/>
      <sheetName val="MASTER_RATE_ANALYSIS20"/>
      <sheetName val="Fee_Rate_Summary20"/>
      <sheetName val="Site_Dev_BOQ20"/>
      <sheetName val="Sheet3_(2)20"/>
      <sheetName val="\TCS,_NAGPUR-MANJIRI_C\PROGRE20"/>
      <sheetName val="Ra__stair20"/>
      <sheetName val="MEP_BOQ-20"/>
      <sheetName val="wooden_door20"/>
      <sheetName val="Sub_con_Summary20"/>
      <sheetName val="Cost_saving20"/>
      <sheetName val="GENERAL_SUMMARY20"/>
      <sheetName val="LMP_Summary20"/>
      <sheetName val="Sec_Summary20"/>
      <sheetName val="Labour_cost20"/>
      <sheetName val="BILLING_SCHEDULE20"/>
      <sheetName val="bill_curve20"/>
      <sheetName val="CASH_IN_&amp;_OUT_FLOW_20"/>
      <sheetName val="cash_flow_curve20"/>
      <sheetName val="Revised_Labour20"/>
      <sheetName val="Rein_Ana20"/>
      <sheetName val="Gen_Exp_Breakup20"/>
      <sheetName val="Total_Quote20"/>
      <sheetName val="Works_-_Quote_Sheet20"/>
      <sheetName val="cover_page20"/>
      <sheetName val="Project_Data20"/>
      <sheetName val="Drop_Down_List20"/>
      <sheetName val="30개월기준대비표_아랍택)20"/>
      <sheetName val="총괄표_(2)20"/>
      <sheetName val="CIF_COST_ITEM20"/>
      <sheetName val="Item-_Compact20"/>
      <sheetName val="P&amp;L_-_AD20"/>
      <sheetName val="GF_Columns20"/>
      <sheetName val="Deprec_20"/>
      <sheetName val="DETAILED__BOQ20"/>
      <sheetName val="SPS_DETAIL20"/>
      <sheetName val="PC_Master_List20"/>
      <sheetName val="Field_Values20"/>
      <sheetName val="Structure_Bills_Qty20"/>
      <sheetName val="BASIS_-DEC_0820"/>
      <sheetName val="MN_T_B_20"/>
      <sheetName val="Data_Forecast20"/>
      <sheetName val="Basic_Rate20"/>
      <sheetName val="final_abstract20"/>
      <sheetName val="Master_Data_Sheet20"/>
      <sheetName val="Cement_recon_20"/>
      <sheetName val="Cleaning_&amp;_Grubbing20"/>
      <sheetName val="_20"/>
      <sheetName val="Intro_20"/>
      <sheetName val="_TCS,_NAGPUR-MANJIRI_C_PROGRE20"/>
      <sheetName val="Budget_in_SAP20"/>
      <sheetName val="Civil_Boq20"/>
      <sheetName val="Material_20"/>
      <sheetName val="Factors_20"/>
      <sheetName val="Adimi_bldg20"/>
      <sheetName val="Pump_House20"/>
      <sheetName val="Fuel_Regu_Station20"/>
      <sheetName val="Constants_Summary20"/>
      <sheetName val="Form_620"/>
      <sheetName val="Raw_Data20"/>
      <sheetName val="PointNo_520"/>
      <sheetName val="Plant_&amp;__Machinery20"/>
      <sheetName val="Load_Details-220kV20"/>
      <sheetName val="REPAIR&amp;_MAINT24"/>
      <sheetName val="BOQ_T4B2"/>
      <sheetName val="F_Blk2"/>
      <sheetName val="Discount_&amp;_Margin1"/>
      <sheetName val="M_S_1"/>
      <sheetName val="COP_Final1"/>
      <sheetName val="Forecast_Variance_Planning_hrs1"/>
      <sheetName val="PRC_PROG_1"/>
      <sheetName val="Civil-Weekly"/>
      <sheetName val="Elec-Weekly"/>
      <sheetName val="Mech-Weekly"/>
      <sheetName val="Pipe-Weekly"/>
      <sheetName val="Datas"/>
      <sheetName val="Tank-Weekly"/>
      <sheetName val="Project-Weekly"/>
      <sheetName val="U5-Weekly"/>
      <sheetName val="ICM"/>
      <sheetName val="C&amp;IEVA"/>
      <sheetName val="computo"/>
      <sheetName val="Sheet4"/>
      <sheetName val="REVENUES &amp; BS"/>
      <sheetName val="Budget By Month"/>
      <sheetName val="Tracking"/>
      <sheetName val="Comparison"/>
      <sheetName val="3. Value copy of Pivot Table"/>
      <sheetName val="PROCESS"/>
      <sheetName val="Date_Lup"/>
      <sheetName val="IT-BAT"/>
      <sheetName val="Main Assump."/>
      <sheetName val="EDGES"/>
      <sheetName val="JOINTS"/>
      <sheetName val="SUPERSTRUCTURE"/>
      <sheetName val="Rate_analysis10"/>
      <sheetName val="CALENDAR ANNUAL"/>
      <sheetName val="tender allowances"/>
      <sheetName val="Data Works"/>
      <sheetName val="Works"/>
      <sheetName val="VIABILITY"/>
      <sheetName val="Mob - AFE"/>
      <sheetName val="RA 01-AFE CCTV"/>
      <sheetName val="RA -02 AFE PTZ CCTV"/>
      <sheetName val="Ref_Sheet"/>
      <sheetName val="Consolidated"/>
      <sheetName val="CCS Summary"/>
      <sheetName val="Ledger"/>
      <sheetName val="Aggregation Page (INPUT)"/>
      <sheetName val="Dropdowns"/>
      <sheetName val="Download DATA"/>
      <sheetName val="MH(on site)"/>
      <sheetName val="Data "/>
      <sheetName val="CANDY BOQ"/>
      <sheetName val="Sumcosts"/>
      <sheetName val="TOTAL"/>
      <sheetName val="Contractor &amp; Material Price"/>
      <sheetName val="COVER"/>
      <sheetName val="Summary TH2 Mid"/>
      <sheetName val="Summary TH3 Mid"/>
      <sheetName val="Summary TH2-V2"/>
      <sheetName val="Closing register"/>
      <sheetName val="NCR LOG"/>
      <sheetName val="VBA Hidden"/>
      <sheetName val="HVAC-Qty"/>
      <sheetName val="RBD-AHU"/>
      <sheetName val="RBD ENG"/>
      <sheetName val="RBD-EX-RF-01"/>
      <sheetName val="RBD SLD.RLD"/>
      <sheetName val="RBD-VAV"/>
      <sheetName val="V.Summary"/>
      <sheetName val="Mechanical"/>
      <sheetName val="Legal Risk Analysis"/>
      <sheetName val="G2-PROG"/>
      <sheetName val="data5"/>
      <sheetName val="Steel deilvery"/>
      <sheetName val="③赤紙(日文)"/>
      <sheetName val="B-2"/>
      <sheetName val="Confidential"/>
      <sheetName val="Val_breakdown1"/>
      <sheetName val="Orç__Estrelas_Santiago1"/>
      <sheetName val="Bill_No_31"/>
      <sheetName val="Detail_In_Door_Stad"/>
      <sheetName val="Contract_Details"/>
      <sheetName val="tender_allowances"/>
      <sheetName val="Data_Works"/>
      <sheetName val="Mob_-_AFE"/>
      <sheetName val="RA_01-AFE_CCTV"/>
      <sheetName val="RA_-02_AFE_PTZ_CCTV"/>
      <sheetName val="Fill_this_out_first___45"/>
      <sheetName val="Fill_this_out_first___46"/>
      <sheetName val="Forecast_Variance_Planning_hrs2"/>
      <sheetName val="Discount_&amp;_Margin2"/>
      <sheetName val="M_S_2"/>
      <sheetName val="COP_Final2"/>
      <sheetName val="PRC_PROG_2"/>
      <sheetName val="Val_breakdown2"/>
      <sheetName val="Orç__Estrelas_Santiago2"/>
      <sheetName val="Bill_No_32"/>
      <sheetName val="Detail_In_Door_Stad1"/>
      <sheetName val="Contract_Details1"/>
      <sheetName val="tender_allowances1"/>
      <sheetName val="Data_Works1"/>
      <sheetName val="Mob_-_AFE1"/>
      <sheetName val="RA_01-AFE_CCTV1"/>
      <sheetName val="RA_-02_AFE_PTZ_CCTV1"/>
      <sheetName val="rc01"/>
      <sheetName val="Budget Analysis"/>
      <sheetName val="Notes"/>
      <sheetName val="PLANNED &amp; DELAY IMPACT"/>
      <sheetName val="ITEMS BREAK DOWN"/>
      <sheetName val="Fill_this_out_first___53"/>
      <sheetName val="PDF_Front25"/>
      <sheetName val="Simple_Letter25"/>
      <sheetName val="Overall_Summary25"/>
      <sheetName val="CSI_Summary25"/>
      <sheetName val="Section_1_Areas25"/>
      <sheetName val="Section_1_Summary25"/>
      <sheetName val="Section_125"/>
      <sheetName val="Section_2_Areas25"/>
      <sheetName val="Section_2_Summary25"/>
      <sheetName val="Section_225"/>
      <sheetName val="Section_3_Areas25"/>
      <sheetName val="Section_3_Summary25"/>
      <sheetName val="Section_325"/>
      <sheetName val="Section_4_Areas25"/>
      <sheetName val="Section_4_Summary25"/>
      <sheetName val="Section_425"/>
      <sheetName val="Section_5_Areas25"/>
      <sheetName val="Section_5_Summary25"/>
      <sheetName val="Section_525"/>
      <sheetName val="Sitework_Areas25"/>
      <sheetName val="Section_6_Areas25"/>
      <sheetName val="Section_6_Summary25"/>
      <sheetName val="Section_625"/>
      <sheetName val="Sitework_Summary25"/>
      <sheetName val="Comparison_Summary25"/>
      <sheetName val="Fill_this_out_first___54"/>
      <sheetName val="SHEET_125"/>
      <sheetName val="Salient_Features25"/>
      <sheetName val="IDC_AHK_25"/>
      <sheetName val="BOQ_Direct_selling_cost25"/>
      <sheetName val="Monthwise_breakup25"/>
      <sheetName val="Reinf_Analy25"/>
      <sheetName val="Power_anal25"/>
      <sheetName val="Macro_custom_function25"/>
      <sheetName val="labour_coeff25"/>
      <sheetName val="PRECAST_lightconc-II25"/>
      <sheetName val="DLA_Standard_Cost_Report126"/>
      <sheetName val="IO_List25"/>
      <sheetName val="Sebtion_1_SumMary25"/>
      <sheetName val="Tender_Summary25"/>
      <sheetName val="TBAL9697_-group_wise__sdpl25"/>
      <sheetName val="Staff_Acco_25"/>
      <sheetName val="Pacakges_split25"/>
      <sheetName val="Basement_Budget25"/>
      <sheetName val="Extra_Item25"/>
      <sheetName val="Civil_Works25"/>
      <sheetName val="Cat_A_Change_Control25"/>
      <sheetName val="Meas_-Hotel_Part25"/>
      <sheetName val="RCC,Ret__Wall25"/>
      <sheetName val="Driveway_Beams25"/>
      <sheetName val="Labour_productivity25"/>
      <sheetName val="Stress_Calculation25"/>
      <sheetName val="Deduction_of_assets25"/>
      <sheetName val="schedule_nos25"/>
      <sheetName val="INPUT_SHEET25"/>
      <sheetName val="DEPTH_CHART_(ORR)_L_S_25"/>
      <sheetName val="Name_List25"/>
      <sheetName val="Contract_Night_Staff25"/>
      <sheetName val="Contract_Day_Staff25"/>
      <sheetName val="Day_Shift25"/>
      <sheetName val="Night_Shift25"/>
      <sheetName val="PA-_Consutant_25"/>
      <sheetName val="Cashflow_projection25"/>
      <sheetName val="Break_up_Sheet25"/>
      <sheetName val="1st_flr25"/>
      <sheetName val="Fin_Sum25"/>
      <sheetName val="1st_Slab25"/>
      <sheetName val="Order_Info25"/>
      <sheetName val="Scope_Reconciliation25"/>
      <sheetName val="Project_Budget_Worksheet25"/>
      <sheetName val="Approved_MTD_Proj_#'s25"/>
      <sheetName val="Sun_E_Type25"/>
      <sheetName val="As_per_PCA25"/>
      <sheetName val="BLOCK-A_(MEA_SHEET)25"/>
      <sheetName val="Project_Plan_-_WWW25"/>
      <sheetName val="WORK_TABLE25"/>
      <sheetName val="SITE_OVERHEADS25"/>
      <sheetName val="FITZ_MORT_9425"/>
      <sheetName val="Capex_-_Hry25"/>
      <sheetName val="LEVEL_SHEET25"/>
      <sheetName val="Material_Rates25"/>
      <sheetName val="SPT_vs_PHI25"/>
      <sheetName val="MASTER_RATE_ANALYSIS25"/>
      <sheetName val="Fee_Rate_Summary25"/>
      <sheetName val="Site_Dev_BOQ25"/>
      <sheetName val="Sheet3_(2)25"/>
      <sheetName val="\TCS,_NAGPUR-MANJIRI_C\PROGRE25"/>
      <sheetName val="Ra__stair25"/>
      <sheetName val="MEP_BOQ-25"/>
      <sheetName val="wooden_door25"/>
      <sheetName val="Sub_con_Summary25"/>
      <sheetName val="Cost_saving25"/>
      <sheetName val="GENERAL_SUMMARY25"/>
      <sheetName val="LMP_Summary25"/>
      <sheetName val="Sec_Summary25"/>
      <sheetName val="Labour_cost25"/>
      <sheetName val="BILLING_SCHEDULE25"/>
      <sheetName val="bill_curve25"/>
      <sheetName val="CASH_IN_&amp;_OUT_FLOW_25"/>
      <sheetName val="cash_flow_curve25"/>
      <sheetName val="Revised_Labour25"/>
      <sheetName val="Rein_Ana25"/>
      <sheetName val="Gen_Exp_Breakup25"/>
      <sheetName val="Total_Quote25"/>
      <sheetName val="Works_-_Quote_Sheet25"/>
      <sheetName val="cover_page25"/>
      <sheetName val="Project_Data25"/>
      <sheetName val="Drop_Down_List25"/>
      <sheetName val="30개월기준대비표_아랍택)25"/>
      <sheetName val="총괄표_(2)25"/>
      <sheetName val="CIF_COST_ITEM25"/>
      <sheetName val="Item-_Compact25"/>
      <sheetName val="P&amp;L_-_AD25"/>
      <sheetName val="GF_Columns25"/>
      <sheetName val="Deprec_25"/>
      <sheetName val="DETAILED__BOQ25"/>
      <sheetName val="SPS_DETAIL25"/>
      <sheetName val="PC_Master_List25"/>
      <sheetName val="Field_Values25"/>
      <sheetName val="Structure_Bills_Qty25"/>
      <sheetName val="BASIS_-DEC_0825"/>
      <sheetName val="MN_T_B_25"/>
      <sheetName val="Data_Forecast25"/>
      <sheetName val="Basic_Rate25"/>
      <sheetName val="final_abstract25"/>
      <sheetName val="Master_Data_Sheet25"/>
      <sheetName val="Cement_recon_25"/>
      <sheetName val="Cleaning_&amp;_Grubbing25"/>
      <sheetName val="_25"/>
      <sheetName val="Intro_25"/>
      <sheetName val="_TCS,_NAGPUR-MANJIRI_C_PROGRE25"/>
      <sheetName val="Budget_in_SAP25"/>
      <sheetName val="Civil_Boq25"/>
      <sheetName val="Material_25"/>
      <sheetName val="Factors_25"/>
      <sheetName val="Adimi_bldg25"/>
      <sheetName val="Pump_House25"/>
      <sheetName val="Fuel_Regu_Station25"/>
      <sheetName val="Constants_Summary25"/>
      <sheetName val="Form_625"/>
      <sheetName val="Raw_Data25"/>
      <sheetName val="PointNo_525"/>
      <sheetName val="Plant_&amp;__Machinery25"/>
      <sheetName val="Load_Details-220kV25"/>
      <sheetName val="REPAIR&amp;_MAINT29"/>
      <sheetName val="INDIGINEOUS_ITEMS_7"/>
      <sheetName val="India_F&amp;S_Template7"/>
      <sheetName val="key_dates7"/>
      <sheetName val="Main_Gate_House7"/>
      <sheetName val="Assumption_Inputs7"/>
      <sheetName val="BOQ_T4B7"/>
      <sheetName val="F_Blk7"/>
      <sheetName val="Discount_&amp;_Margin6"/>
      <sheetName val="M_S_6"/>
      <sheetName val="COP_Final6"/>
      <sheetName val="Forecast_Variance_Planning_hrs6"/>
      <sheetName val="PRC_PROG_6"/>
      <sheetName val="Val_breakdown5"/>
      <sheetName val="Orç__Estrelas_Santiago5"/>
      <sheetName val="Bill_No_35"/>
      <sheetName val="Fcst_vs_Budgets6"/>
      <sheetName val="Detail_In_Door_Stad4"/>
      <sheetName val="Debits_as_on_12_04_084"/>
      <sheetName val="St_co_91_5lvl5"/>
      <sheetName val="Layer_Table5"/>
      <sheetName val="P1260Projected_5700_Detail4"/>
      <sheetName val="P852_5000_Detail4"/>
      <sheetName val="P854_5000_Detail4"/>
      <sheetName val="P856_5000_Detail4"/>
      <sheetName val="P858_5000_Detail4"/>
      <sheetName val="P860Baseline_5000_Detail4"/>
      <sheetName val="Cost_Index4"/>
      <sheetName val="foot-slab_reinft4"/>
      <sheetName val="Kristal_Court4"/>
      <sheetName val="Boq_-_Flats6"/>
      <sheetName val="SUPPLY_-Sanitary_Fixtures4"/>
      <sheetName val="ITEMS_FOR_CIVIL_TENDER4"/>
      <sheetName val="Labor_abs-NMR4"/>
      <sheetName val="1-OBJ98_4"/>
      <sheetName val="_Acc__Sched_4"/>
      <sheetName val="Loan_Schedule4"/>
      <sheetName val="Current_Bill_MB_ref4"/>
      <sheetName val="Operating_Statistics4"/>
      <sheetName val="Base_Assumptions4"/>
      <sheetName val="Data_sheet4"/>
      <sheetName val="Per_Unit4"/>
      <sheetName val="Rate_analysis_civil4"/>
      <sheetName val="Rate_Analysis_4"/>
      <sheetName val="Monthly_Plan_May'164"/>
      <sheetName val="Rev_P4"/>
      <sheetName val="loads_at_base_of_pier4"/>
      <sheetName val="Buying_Schedule4"/>
      <sheetName val="CRF_Register4"/>
      <sheetName val="E_&amp;_R4"/>
      <sheetName val="beam-reinft-IIInd_floor4"/>
      <sheetName val="BOQ_(2)4"/>
      <sheetName val="Performance_Report4"/>
      <sheetName val="_bus_bay4"/>
      <sheetName val="doq_44"/>
      <sheetName val="doq_24"/>
      <sheetName val="Labour_&amp;_Plant4"/>
      <sheetName val="Basic_Resources4"/>
      <sheetName val="Block_A_-_BOQ4"/>
      <sheetName val="Primero_Tower_Budget4"/>
      <sheetName val="Builtup_Area4"/>
      <sheetName val="Lead_(Final)4"/>
      <sheetName val="D_UT-MECH4"/>
      <sheetName val="Rob__elektr_4"/>
      <sheetName val="BOQ_Distribution4"/>
      <sheetName val="Main_Assump_4"/>
      <sheetName val="Sales_&amp;_Prod4"/>
      <sheetName val="[DLA_Standard_Cost_Report1][DL4"/>
      <sheetName val="[DLA_Standard_Cost_Report1]\TC4"/>
      <sheetName val="Data_Input4"/>
      <sheetName val="Contract_Details4"/>
      <sheetName val="Master_data4"/>
      <sheetName val="Fill_this_out_first___49"/>
      <sheetName val="PDF_Front23"/>
      <sheetName val="Simple_Letter23"/>
      <sheetName val="Overall_Summary23"/>
      <sheetName val="CSI_Summary23"/>
      <sheetName val="Section_1_Areas23"/>
      <sheetName val="Section_1_Summary23"/>
      <sheetName val="Section_123"/>
      <sheetName val="Section_2_Areas23"/>
      <sheetName val="Section_2_Summary23"/>
      <sheetName val="Section_223"/>
      <sheetName val="Section_3_Areas23"/>
      <sheetName val="Section_3_Summary23"/>
      <sheetName val="Section_323"/>
      <sheetName val="Section_4_Areas23"/>
      <sheetName val="Section_4_Summary23"/>
      <sheetName val="Section_423"/>
      <sheetName val="Section_5_Areas23"/>
      <sheetName val="Section_5_Summary23"/>
      <sheetName val="Section_523"/>
      <sheetName val="Sitework_Areas23"/>
      <sheetName val="Section_6_Areas23"/>
      <sheetName val="Section_6_Summary23"/>
      <sheetName val="Section_623"/>
      <sheetName val="Sitework_Summary23"/>
      <sheetName val="Comparison_Summary23"/>
      <sheetName val="Fill_this_out_first___50"/>
      <sheetName val="SHEET_123"/>
      <sheetName val="Salient_Features23"/>
      <sheetName val="IDC_AHK_23"/>
      <sheetName val="BOQ_Direct_selling_cost23"/>
      <sheetName val="Monthwise_breakup23"/>
      <sheetName val="Reinf_Analy23"/>
      <sheetName val="Power_anal23"/>
      <sheetName val="Macro_custom_function23"/>
      <sheetName val="labour_coeff23"/>
      <sheetName val="PRECAST_lightconc-II23"/>
      <sheetName val="DLA_Standard_Cost_Report124"/>
      <sheetName val="IO_List23"/>
      <sheetName val="Sebtion_1_SumMary23"/>
      <sheetName val="Tender_Summary23"/>
      <sheetName val="TBAL9697_-group_wise__sdpl23"/>
      <sheetName val="Staff_Acco_23"/>
      <sheetName val="Pacakges_split23"/>
      <sheetName val="Basement_Budget23"/>
      <sheetName val="Extra_Item23"/>
      <sheetName val="Civil_Works23"/>
      <sheetName val="Cat_A_Change_Control23"/>
      <sheetName val="Meas_-Hotel_Part23"/>
      <sheetName val="RCC,Ret__Wall23"/>
      <sheetName val="Driveway_Beams23"/>
      <sheetName val="Labour_productivity23"/>
      <sheetName val="Stress_Calculation23"/>
      <sheetName val="Deduction_of_assets23"/>
      <sheetName val="schedule_nos23"/>
      <sheetName val="INPUT_SHEET23"/>
      <sheetName val="DEPTH_CHART_(ORR)_L_S_23"/>
      <sheetName val="Name_List23"/>
      <sheetName val="Contract_Night_Staff23"/>
      <sheetName val="Contract_Day_Staff23"/>
      <sheetName val="Day_Shift23"/>
      <sheetName val="Night_Shift23"/>
      <sheetName val="PA-_Consutant_23"/>
      <sheetName val="Cashflow_projection23"/>
      <sheetName val="Break_up_Sheet23"/>
      <sheetName val="1st_flr23"/>
      <sheetName val="Fin_Sum23"/>
      <sheetName val="1st_Slab23"/>
      <sheetName val="Order_Info23"/>
      <sheetName val="Scope_Reconciliation23"/>
      <sheetName val="Project_Budget_Worksheet23"/>
      <sheetName val="Approved_MTD_Proj_#'s23"/>
      <sheetName val="Sun_E_Type23"/>
      <sheetName val="As_per_PCA23"/>
      <sheetName val="BLOCK-A_(MEA_SHEET)23"/>
      <sheetName val="Project_Plan_-_WWW23"/>
      <sheetName val="WORK_TABLE23"/>
      <sheetName val="SITE_OVERHEADS23"/>
      <sheetName val="FITZ_MORT_9423"/>
      <sheetName val="Capex_-_Hry23"/>
      <sheetName val="LEVEL_SHEET23"/>
      <sheetName val="Material_Rates23"/>
      <sheetName val="SPT_vs_PHI23"/>
      <sheetName val="MASTER_RATE_ANALYSIS23"/>
      <sheetName val="Fee_Rate_Summary23"/>
      <sheetName val="Site_Dev_BOQ23"/>
      <sheetName val="Sheet3_(2)23"/>
      <sheetName val="\TCS,_NAGPUR-MANJIRI_C\PROGRE23"/>
      <sheetName val="Ra__stair23"/>
      <sheetName val="MEP_BOQ-23"/>
      <sheetName val="wooden_door23"/>
      <sheetName val="Sub_con_Summary23"/>
      <sheetName val="Cost_saving23"/>
      <sheetName val="GENERAL_SUMMARY23"/>
      <sheetName val="LMP_Summary23"/>
      <sheetName val="Sec_Summary23"/>
      <sheetName val="Labour_cost23"/>
      <sheetName val="BILLING_SCHEDULE23"/>
      <sheetName val="bill_curve23"/>
      <sheetName val="CASH_IN_&amp;_OUT_FLOW_23"/>
      <sheetName val="cash_flow_curve23"/>
      <sheetName val="Revised_Labour23"/>
      <sheetName val="Rein_Ana23"/>
      <sheetName val="Gen_Exp_Breakup23"/>
      <sheetName val="Total_Quote23"/>
      <sheetName val="Works_-_Quote_Sheet23"/>
      <sheetName val="cover_page23"/>
      <sheetName val="Project_Data23"/>
      <sheetName val="Drop_Down_List23"/>
      <sheetName val="30개월기준대비표_아랍택)23"/>
      <sheetName val="총괄표_(2)23"/>
      <sheetName val="CIF_COST_ITEM23"/>
      <sheetName val="Item-_Compact23"/>
      <sheetName val="P&amp;L_-_AD23"/>
      <sheetName val="GF_Columns23"/>
      <sheetName val="Deprec_23"/>
      <sheetName val="DETAILED__BOQ23"/>
      <sheetName val="SPS_DETAIL23"/>
      <sheetName val="PC_Master_List23"/>
      <sheetName val="Field_Values23"/>
      <sheetName val="Structure_Bills_Qty23"/>
      <sheetName val="BASIS_-DEC_0823"/>
      <sheetName val="MN_T_B_23"/>
      <sheetName val="Data_Forecast23"/>
      <sheetName val="Basic_Rate23"/>
      <sheetName val="final_abstract23"/>
      <sheetName val="Master_Data_Sheet23"/>
      <sheetName val="Cement_recon_23"/>
      <sheetName val="Cleaning_&amp;_Grubbing23"/>
      <sheetName val="_23"/>
      <sheetName val="Intro_23"/>
      <sheetName val="_TCS,_NAGPUR-MANJIRI_C_PROGRE23"/>
      <sheetName val="Budget_in_SAP23"/>
      <sheetName val="Civil_Boq23"/>
      <sheetName val="Material_23"/>
      <sheetName val="Factors_23"/>
      <sheetName val="Adimi_bldg23"/>
      <sheetName val="Pump_House23"/>
      <sheetName val="Fuel_Regu_Station23"/>
      <sheetName val="Constants_Summary23"/>
      <sheetName val="Form_623"/>
      <sheetName val="Raw_Data23"/>
      <sheetName val="PointNo_523"/>
      <sheetName val="Plant_&amp;__Machinery23"/>
      <sheetName val="Load_Details-220kV23"/>
      <sheetName val="REPAIR&amp;_MAINT27"/>
      <sheetName val="INDIGINEOUS_ITEMS_5"/>
      <sheetName val="India_F&amp;S_Template5"/>
      <sheetName val="key_dates5"/>
      <sheetName val="Main_Gate_House5"/>
      <sheetName val="Assumption_Inputs5"/>
      <sheetName val="BOQ_T4B5"/>
      <sheetName val="F_Blk5"/>
      <sheetName val="Discount_&amp;_Margin4"/>
      <sheetName val="M_S_4"/>
      <sheetName val="COP_Final4"/>
      <sheetName val="Forecast_Variance_Planning_hrs4"/>
      <sheetName val="PRC_PROG_4"/>
      <sheetName val="Val_breakdown3"/>
      <sheetName val="Orç__Estrelas_Santiago3"/>
      <sheetName val="Bill_No_33"/>
      <sheetName val="Fcst_vs_Budgets4"/>
      <sheetName val="Detail_In_Door_Stad2"/>
      <sheetName val="Debits_as_on_12_04_082"/>
      <sheetName val="St_co_91_5lvl3"/>
      <sheetName val="Layer_Table3"/>
      <sheetName val="P1260Projected_5700_Detail2"/>
      <sheetName val="P852_5000_Detail2"/>
      <sheetName val="P854_5000_Detail2"/>
      <sheetName val="P856_5000_Detail2"/>
      <sheetName val="P858_5000_Detail2"/>
      <sheetName val="P860Baseline_5000_Detail2"/>
      <sheetName val="Cost_Index2"/>
      <sheetName val="foot-slab_reinft2"/>
      <sheetName val="[DLA_Standard_Cost_Report1][DL2"/>
      <sheetName val="Kristal_Court2"/>
      <sheetName val="Boq_-_Flats4"/>
      <sheetName val="SUPPLY_-Sanitary_Fixtures2"/>
      <sheetName val="ITEMS_FOR_CIVIL_TENDER2"/>
      <sheetName val="Labor_abs-NMR2"/>
      <sheetName val="1-OBJ98_2"/>
      <sheetName val="_Acc__Sched_2"/>
      <sheetName val="Loan_Schedule2"/>
      <sheetName val="Current_Bill_MB_ref2"/>
      <sheetName val="Operating_Statistics2"/>
      <sheetName val="Base_Assumptions2"/>
      <sheetName val="Data_sheet2"/>
      <sheetName val="Per_Unit2"/>
      <sheetName val="Rate_analysis_civil2"/>
      <sheetName val="Rate_Analysis_2"/>
      <sheetName val="Monthly_Plan_May'162"/>
      <sheetName val="Rev_P2"/>
      <sheetName val="loads_at_base_of_pier2"/>
      <sheetName val="Buying_Schedule2"/>
      <sheetName val="CRF_Register2"/>
      <sheetName val="E_&amp;_R2"/>
      <sheetName val="beam-reinft-IIInd_floor2"/>
      <sheetName val="BOQ_(2)2"/>
      <sheetName val="Performance_Report2"/>
      <sheetName val="_bus_bay2"/>
      <sheetName val="doq_42"/>
      <sheetName val="doq_22"/>
      <sheetName val="Labour_&amp;_Plant2"/>
      <sheetName val="Basic_Resources2"/>
      <sheetName val="Block_A_-_BOQ2"/>
      <sheetName val="Primero_Tower_Budget2"/>
      <sheetName val="Builtup_Area2"/>
      <sheetName val="Lead_(Final)2"/>
      <sheetName val="D_UT-MECH2"/>
      <sheetName val="Rob__elektr_2"/>
      <sheetName val="BOQ_Distribution2"/>
      <sheetName val="Main_Assump_2"/>
      <sheetName val="Sales_&amp;_Prod2"/>
      <sheetName val="[DLA_Standard_Cost_Report1]\TC2"/>
      <sheetName val="Data_Input2"/>
      <sheetName val="Contract_Details2"/>
      <sheetName val="Master_data2"/>
      <sheetName val="Fill_this_out_first___47"/>
      <sheetName val="PDF_Front22"/>
      <sheetName val="Simple_Letter22"/>
      <sheetName val="Overall_Summary22"/>
      <sheetName val="CSI_Summary22"/>
      <sheetName val="Section_1_Areas22"/>
      <sheetName val="Section_1_Summary22"/>
      <sheetName val="Section_122"/>
      <sheetName val="Section_2_Areas22"/>
      <sheetName val="Section_2_Summary22"/>
      <sheetName val="Section_222"/>
      <sheetName val="Section_3_Areas22"/>
      <sheetName val="Section_3_Summary22"/>
      <sheetName val="Section_322"/>
      <sheetName val="Section_4_Areas22"/>
      <sheetName val="Section_4_Summary22"/>
      <sheetName val="Section_422"/>
      <sheetName val="Section_5_Areas22"/>
      <sheetName val="Section_5_Summary22"/>
      <sheetName val="Section_522"/>
      <sheetName val="Sitework_Areas22"/>
      <sheetName val="Section_6_Areas22"/>
      <sheetName val="Section_6_Summary22"/>
      <sheetName val="Section_622"/>
      <sheetName val="Sitework_Summary22"/>
      <sheetName val="Comparison_Summary22"/>
      <sheetName val="Fill_this_out_first___48"/>
      <sheetName val="SHEET_122"/>
      <sheetName val="Salient_Features22"/>
      <sheetName val="IDC_AHK_22"/>
      <sheetName val="BOQ_Direct_selling_cost22"/>
      <sheetName val="Monthwise_breakup22"/>
      <sheetName val="Reinf_Analy22"/>
      <sheetName val="Power_anal22"/>
      <sheetName val="Macro_custom_function22"/>
      <sheetName val="labour_coeff22"/>
      <sheetName val="PRECAST_lightconc-II22"/>
      <sheetName val="DLA_Standard_Cost_Report122"/>
      <sheetName val="IO_List22"/>
      <sheetName val="Sebtion_1_SumMary22"/>
      <sheetName val="Tender_Summary22"/>
      <sheetName val="TBAL9697_-group_wise__sdpl22"/>
      <sheetName val="Staff_Acco_22"/>
      <sheetName val="Pacakges_split22"/>
      <sheetName val="Basement_Budget22"/>
      <sheetName val="Extra_Item22"/>
      <sheetName val="Civil_Works22"/>
      <sheetName val="Cat_A_Change_Control22"/>
      <sheetName val="Meas_-Hotel_Part22"/>
      <sheetName val="RCC,Ret__Wall22"/>
      <sheetName val="Driveway_Beams22"/>
      <sheetName val="Labour_productivity22"/>
      <sheetName val="Stress_Calculation22"/>
      <sheetName val="Deduction_of_assets22"/>
      <sheetName val="schedule_nos22"/>
      <sheetName val="INPUT_SHEET22"/>
      <sheetName val="DEPTH_CHART_(ORR)_L_S_22"/>
      <sheetName val="Name_List22"/>
      <sheetName val="Contract_Night_Staff22"/>
      <sheetName val="Contract_Day_Staff22"/>
      <sheetName val="Day_Shift22"/>
      <sheetName val="Night_Shift22"/>
      <sheetName val="PA-_Consutant_22"/>
      <sheetName val="Cashflow_projection22"/>
      <sheetName val="Break_up_Sheet22"/>
      <sheetName val="1st_flr22"/>
      <sheetName val="Fin_Sum22"/>
      <sheetName val="1st_Slab22"/>
      <sheetName val="Order_Info22"/>
      <sheetName val="Scope_Reconciliation22"/>
      <sheetName val="Project_Budget_Worksheet22"/>
      <sheetName val="Approved_MTD_Proj_#'s22"/>
      <sheetName val="Sun_E_Type22"/>
      <sheetName val="As_per_PCA22"/>
      <sheetName val="BLOCK-A_(MEA_SHEET)22"/>
      <sheetName val="Project_Plan_-_WWW22"/>
      <sheetName val="WORK_TABLE22"/>
      <sheetName val="SITE_OVERHEADS22"/>
      <sheetName val="FITZ_MORT_9422"/>
      <sheetName val="Capex_-_Hry22"/>
      <sheetName val="LEVEL_SHEET22"/>
      <sheetName val="Material_Rates22"/>
      <sheetName val="SPT_vs_PHI22"/>
      <sheetName val="MASTER_RATE_ANALYSIS22"/>
      <sheetName val="Fee_Rate_Summary22"/>
      <sheetName val="Site_Dev_BOQ22"/>
      <sheetName val="Sheet3_(2)22"/>
      <sheetName val="\TCS,_NAGPUR-MANJIRI_C\PROGRE22"/>
      <sheetName val="Ra__stair22"/>
      <sheetName val="MEP_BOQ-22"/>
      <sheetName val="wooden_door22"/>
      <sheetName val="Sub_con_Summary22"/>
      <sheetName val="Cost_saving22"/>
      <sheetName val="GENERAL_SUMMARY22"/>
      <sheetName val="LMP_Summary22"/>
      <sheetName val="Sec_Summary22"/>
      <sheetName val="Labour_cost22"/>
      <sheetName val="BILLING_SCHEDULE22"/>
      <sheetName val="bill_curve22"/>
      <sheetName val="CASH_IN_&amp;_OUT_FLOW_22"/>
      <sheetName val="cash_flow_curve22"/>
      <sheetName val="Revised_Labour22"/>
      <sheetName val="Rein_Ana22"/>
      <sheetName val="Gen_Exp_Breakup22"/>
      <sheetName val="Total_Quote22"/>
      <sheetName val="Works_-_Quote_Sheet22"/>
      <sheetName val="cover_page22"/>
      <sheetName val="Project_Data22"/>
      <sheetName val="Drop_Down_List22"/>
      <sheetName val="30개월기준대비표_아랍택)22"/>
      <sheetName val="총괄표_(2)22"/>
      <sheetName val="CIF_COST_ITEM22"/>
      <sheetName val="Item-_Compact22"/>
      <sheetName val="P&amp;L_-_AD22"/>
      <sheetName val="GF_Columns22"/>
      <sheetName val="Deprec_22"/>
      <sheetName val="DETAILED__BOQ22"/>
      <sheetName val="SPS_DETAIL22"/>
      <sheetName val="PC_Master_List22"/>
      <sheetName val="Field_Values22"/>
      <sheetName val="Structure_Bills_Qty22"/>
      <sheetName val="BASIS_-DEC_0822"/>
      <sheetName val="MN_T_B_22"/>
      <sheetName val="Data_Forecast22"/>
      <sheetName val="Basic_Rate22"/>
      <sheetName val="final_abstract22"/>
      <sheetName val="Master_Data_Sheet22"/>
      <sheetName val="Cement_recon_22"/>
      <sheetName val="Cleaning_&amp;_Grubbing22"/>
      <sheetName val="_22"/>
      <sheetName val="Intro_22"/>
      <sheetName val="_TCS,_NAGPUR-MANJIRI_C_PROGRE22"/>
      <sheetName val="Budget_in_SAP22"/>
      <sheetName val="Civil_Boq22"/>
      <sheetName val="Material_22"/>
      <sheetName val="Factors_22"/>
      <sheetName val="Adimi_bldg22"/>
      <sheetName val="Pump_House22"/>
      <sheetName val="Fuel_Regu_Station22"/>
      <sheetName val="Constants_Summary22"/>
      <sheetName val="Form_622"/>
      <sheetName val="Raw_Data22"/>
      <sheetName val="PointNo_522"/>
      <sheetName val="Plant_&amp;__Machinery22"/>
      <sheetName val="Load_Details-220kV22"/>
      <sheetName val="REPAIR&amp;_MAINT26"/>
      <sheetName val="INDIGINEOUS_ITEMS_4"/>
      <sheetName val="India_F&amp;S_Template4"/>
      <sheetName val="key_dates4"/>
      <sheetName val="Main_Gate_House4"/>
      <sheetName val="Assumption_Inputs4"/>
      <sheetName val="BOQ_T4B4"/>
      <sheetName val="F_Blk4"/>
      <sheetName val="Discount_&amp;_Margin3"/>
      <sheetName val="M_S_3"/>
      <sheetName val="COP_Final3"/>
      <sheetName val="Forecast_Variance_Planning_hrs3"/>
      <sheetName val="PRC_PROG_3"/>
      <sheetName val="Fcst_vs_Budgets3"/>
      <sheetName val="Debits_as_on_12_04_081"/>
      <sheetName val="St_co_91_5lvl2"/>
      <sheetName val="Layer_Table2"/>
      <sheetName val="P1260Projected_5700_Detail1"/>
      <sheetName val="P852_5000_Detail1"/>
      <sheetName val="P854_5000_Detail1"/>
      <sheetName val="P856_5000_Detail1"/>
      <sheetName val="P858_5000_Detail1"/>
      <sheetName val="P860Baseline_5000_Detail1"/>
      <sheetName val="Cost_Index1"/>
      <sheetName val="foot-slab_reinft1"/>
      <sheetName val="[DLA_Standard_Cost_Report1][DL1"/>
      <sheetName val="Kristal_Court1"/>
      <sheetName val="Boq_-_Flats3"/>
      <sheetName val="SUPPLY_-Sanitary_Fixtures1"/>
      <sheetName val="ITEMS_FOR_CIVIL_TENDER1"/>
      <sheetName val="Labor_abs-NMR1"/>
      <sheetName val="1-OBJ98_1"/>
      <sheetName val="_Acc__Sched_1"/>
      <sheetName val="Loan_Schedule1"/>
      <sheetName val="Current_Bill_MB_ref1"/>
      <sheetName val="Operating_Statistics1"/>
      <sheetName val="Base_Assumptions1"/>
      <sheetName val="Data_sheet1"/>
      <sheetName val="Per_Unit1"/>
      <sheetName val="Rate_analysis_civil1"/>
      <sheetName val="Rate_Analysis_1"/>
      <sheetName val="Monthly_Plan_May'161"/>
      <sheetName val="Rev_P1"/>
      <sheetName val="loads_at_base_of_pier1"/>
      <sheetName val="Buying_Schedule1"/>
      <sheetName val="CRF_Register1"/>
      <sheetName val="E_&amp;_R1"/>
      <sheetName val="beam-reinft-IIInd_floor1"/>
      <sheetName val="BOQ_(2)1"/>
      <sheetName val="Performance_Report1"/>
      <sheetName val="_bus_bay1"/>
      <sheetName val="doq_41"/>
      <sheetName val="doq_21"/>
      <sheetName val="Labour_&amp;_Plant1"/>
      <sheetName val="Basic_Resources1"/>
      <sheetName val="Block_A_-_BOQ1"/>
      <sheetName val="Primero_Tower_Budget1"/>
      <sheetName val="Builtup_Area1"/>
      <sheetName val="Lead_(Final)1"/>
      <sheetName val="D_UT-MECH1"/>
      <sheetName val="Rob__elektr_1"/>
      <sheetName val="BOQ_Distribution1"/>
      <sheetName val="Main_Assump_1"/>
      <sheetName val="Sales_&amp;_Prod1"/>
      <sheetName val="[DLA_Standard_Cost_Report1]\TC1"/>
      <sheetName val="Data_Input1"/>
      <sheetName val="Master_data1"/>
      <sheetName val="PDF_Front21"/>
      <sheetName val="Simple_Letter21"/>
      <sheetName val="Overall_Summary21"/>
      <sheetName val="CSI_Summary21"/>
      <sheetName val="Section_1_Areas21"/>
      <sheetName val="Section_1_Summary21"/>
      <sheetName val="Section_121"/>
      <sheetName val="Section_2_Areas21"/>
      <sheetName val="Section_2_Summary21"/>
      <sheetName val="Section_221"/>
      <sheetName val="Section_3_Areas21"/>
      <sheetName val="Section_3_Summary21"/>
      <sheetName val="Section_321"/>
      <sheetName val="Section_4_Areas21"/>
      <sheetName val="Section_4_Summary21"/>
      <sheetName val="Section_421"/>
      <sheetName val="Section_5_Areas21"/>
      <sheetName val="Section_5_Summary21"/>
      <sheetName val="Section_521"/>
      <sheetName val="Sitework_Areas21"/>
      <sheetName val="Section_6_Areas21"/>
      <sheetName val="Section_6_Summary21"/>
      <sheetName val="Section_621"/>
      <sheetName val="Sitework_Summary21"/>
      <sheetName val="Comparison_Summary21"/>
      <sheetName val="SHEET_121"/>
      <sheetName val="Salient_Features21"/>
      <sheetName val="IDC_AHK_21"/>
      <sheetName val="BOQ_Direct_selling_cost21"/>
      <sheetName val="Monthwise_breakup21"/>
      <sheetName val="Reinf_Analy21"/>
      <sheetName val="Power_anal21"/>
      <sheetName val="Macro_custom_function21"/>
      <sheetName val="labour_coeff21"/>
      <sheetName val="PRECAST_lightconc-II21"/>
      <sheetName val="DLA_Standard_Cost_Report121"/>
      <sheetName val="IO_List21"/>
      <sheetName val="Sebtion_1_SumMary21"/>
      <sheetName val="Tender_Summary21"/>
      <sheetName val="TBAL9697_-group_wise__sdpl21"/>
      <sheetName val="Staff_Acco_21"/>
      <sheetName val="Pacakges_split21"/>
      <sheetName val="Basement_Budget21"/>
      <sheetName val="Extra_Item21"/>
      <sheetName val="Civil_Works21"/>
      <sheetName val="Cat_A_Change_Control21"/>
      <sheetName val="Meas_-Hotel_Part21"/>
      <sheetName val="RCC,Ret__Wall21"/>
      <sheetName val="Driveway_Beams21"/>
      <sheetName val="Labour_productivity21"/>
      <sheetName val="Stress_Calculation21"/>
      <sheetName val="Deduction_of_assets21"/>
      <sheetName val="schedule_nos21"/>
      <sheetName val="INPUT_SHEET21"/>
      <sheetName val="DEPTH_CHART_(ORR)_L_S_21"/>
      <sheetName val="Name_List21"/>
      <sheetName val="Contract_Night_Staff21"/>
      <sheetName val="Contract_Day_Staff21"/>
      <sheetName val="Day_Shift21"/>
      <sheetName val="Night_Shift21"/>
      <sheetName val="PA-_Consutant_21"/>
      <sheetName val="Cashflow_projection21"/>
      <sheetName val="Break_up_Sheet21"/>
      <sheetName val="1st_flr21"/>
      <sheetName val="Fin_Sum21"/>
      <sheetName val="1st_Slab21"/>
      <sheetName val="Order_Info21"/>
      <sheetName val="Scope_Reconciliation21"/>
      <sheetName val="Project_Budget_Worksheet21"/>
      <sheetName val="Approved_MTD_Proj_#'s21"/>
      <sheetName val="Sun_E_Type21"/>
      <sheetName val="As_per_PCA21"/>
      <sheetName val="BLOCK-A_(MEA_SHEET)21"/>
      <sheetName val="Project_Plan_-_WWW21"/>
      <sheetName val="WORK_TABLE21"/>
      <sheetName val="SITE_OVERHEADS21"/>
      <sheetName val="FITZ_MORT_9421"/>
      <sheetName val="Capex_-_Hry21"/>
      <sheetName val="LEVEL_SHEET21"/>
      <sheetName val="Material_Rates21"/>
      <sheetName val="SPT_vs_PHI21"/>
      <sheetName val="MASTER_RATE_ANALYSIS21"/>
      <sheetName val="Fee_Rate_Summary21"/>
      <sheetName val="Site_Dev_BOQ21"/>
      <sheetName val="Sheet3_(2)21"/>
      <sheetName val="\TCS,_NAGPUR-MANJIRI_C\PROGRE21"/>
      <sheetName val="Ra__stair21"/>
      <sheetName val="MEP_BOQ-21"/>
      <sheetName val="wooden_door21"/>
      <sheetName val="Sub_con_Summary21"/>
      <sheetName val="Cost_saving21"/>
      <sheetName val="GENERAL_SUMMARY21"/>
      <sheetName val="LMP_Summary21"/>
      <sheetName val="Sec_Summary21"/>
      <sheetName val="Labour_cost21"/>
      <sheetName val="BILLING_SCHEDULE21"/>
      <sheetName val="bill_curve21"/>
      <sheetName val="CASH_IN_&amp;_OUT_FLOW_21"/>
      <sheetName val="cash_flow_curve21"/>
      <sheetName val="Revised_Labour21"/>
      <sheetName val="Rein_Ana21"/>
      <sheetName val="Gen_Exp_Breakup21"/>
      <sheetName val="Total_Quote21"/>
      <sheetName val="Works_-_Quote_Sheet21"/>
      <sheetName val="cover_page21"/>
      <sheetName val="Project_Data21"/>
      <sheetName val="Drop_Down_List21"/>
      <sheetName val="30개월기준대비표_아랍택)21"/>
      <sheetName val="총괄표_(2)21"/>
      <sheetName val="CIF_COST_ITEM21"/>
      <sheetName val="Item-_Compact21"/>
      <sheetName val="P&amp;L_-_AD21"/>
      <sheetName val="GF_Columns21"/>
      <sheetName val="Deprec_21"/>
      <sheetName val="DETAILED__BOQ21"/>
      <sheetName val="SPS_DETAIL21"/>
      <sheetName val="PC_Master_List21"/>
      <sheetName val="Field_Values21"/>
      <sheetName val="Structure_Bills_Qty21"/>
      <sheetName val="BASIS_-DEC_0821"/>
      <sheetName val="MN_T_B_21"/>
      <sheetName val="Data_Forecast21"/>
      <sheetName val="Basic_Rate21"/>
      <sheetName val="final_abstract21"/>
      <sheetName val="Master_Data_Sheet21"/>
      <sheetName val="Cement_recon_21"/>
      <sheetName val="Cleaning_&amp;_Grubbing21"/>
      <sheetName val="_21"/>
      <sheetName val="Intro_21"/>
      <sheetName val="_TCS,_NAGPUR-MANJIRI_C_PROGRE21"/>
      <sheetName val="Budget_in_SAP21"/>
      <sheetName val="Civil_Boq21"/>
      <sheetName val="Material_21"/>
      <sheetName val="Factors_21"/>
      <sheetName val="Adimi_bldg21"/>
      <sheetName val="Pump_House21"/>
      <sheetName val="Fuel_Regu_Station21"/>
      <sheetName val="Constants_Summary21"/>
      <sheetName val="Form_621"/>
      <sheetName val="Raw_Data21"/>
      <sheetName val="PointNo_521"/>
      <sheetName val="Plant_&amp;__Machinery21"/>
      <sheetName val="Load_Details-220kV21"/>
      <sheetName val="REPAIR&amp;_MAINT25"/>
      <sheetName val="INDIGINEOUS_ITEMS_3"/>
      <sheetName val="India_F&amp;S_Template3"/>
      <sheetName val="key_dates3"/>
      <sheetName val="Main_Gate_House3"/>
      <sheetName val="Assumption_Inputs3"/>
      <sheetName val="BOQ_T4B3"/>
      <sheetName val="F_Blk3"/>
      <sheetName val="Fcst_vs_Budgets2"/>
      <sheetName val="Debits_as_on_12_04_08"/>
      <sheetName val="St_co_91_5lvl1"/>
      <sheetName val="Layer_Table1"/>
      <sheetName val="P1260Projected_5700_Detail"/>
      <sheetName val="P852_5000_Detail"/>
      <sheetName val="P854_5000_Detail"/>
      <sheetName val="P856_5000_Detail"/>
      <sheetName val="P858_5000_Detail"/>
      <sheetName val="P860Baseline_5000_Detail"/>
      <sheetName val="foot-slab_reinft"/>
      <sheetName val="Kristal_Court"/>
      <sheetName val="Boq_-_Flats2"/>
      <sheetName val="SUPPLY_-Sanitary_Fixtures"/>
      <sheetName val="ITEMS_FOR_CIVIL_TENDER"/>
      <sheetName val="Labor_abs-NMR"/>
      <sheetName val="1-OBJ98_"/>
      <sheetName val="_Acc__Sched_"/>
      <sheetName val="Loan_Schedule"/>
      <sheetName val="Current_Bill_MB_ref"/>
      <sheetName val="Operating_Statistics"/>
      <sheetName val="Base_Assumptions"/>
      <sheetName val="Data_sheet"/>
      <sheetName val="Per_Unit"/>
      <sheetName val="Rate_analysis_civil"/>
      <sheetName val="Rate_Analysis_"/>
      <sheetName val="Monthly_Plan_May'16"/>
      <sheetName val="Rev_P"/>
      <sheetName val="loads_at_base_of_pier"/>
      <sheetName val="Buying_Schedule"/>
      <sheetName val="CRF_Register"/>
      <sheetName val="E_&amp;_R"/>
      <sheetName val="beam-reinft-IIInd_floor"/>
      <sheetName val="BOQ_(2)"/>
      <sheetName val="Performance_Report"/>
      <sheetName val="_bus_bay"/>
      <sheetName val="doq_4"/>
      <sheetName val="doq_2"/>
      <sheetName val="Labour_&amp;_Plant"/>
      <sheetName val="Basic_Resources"/>
      <sheetName val="Block_A_-_BOQ"/>
      <sheetName val="Primero_Tower_Budget"/>
      <sheetName val="Builtup_Area"/>
      <sheetName val="Lead_(Final)"/>
      <sheetName val="D_UT-MECH"/>
      <sheetName val="Rob__elektr_"/>
      <sheetName val="BOQ_Distribution"/>
      <sheetName val="Main_Assump_"/>
      <sheetName val="Sales_&amp;_Prod"/>
      <sheetName val="[DLA_Standard_Cost_Report1][DLA"/>
      <sheetName val="[DLA_Standard_Cost_Report1]\TCS"/>
      <sheetName val="Data_Input"/>
      <sheetName val="Master_data"/>
      <sheetName val="DLA_Standard_Cost_Report123"/>
      <sheetName val="Fill_this_out_first___51"/>
      <sheetName val="PDF_Front24"/>
      <sheetName val="Simple_Letter24"/>
      <sheetName val="Overall_Summary24"/>
      <sheetName val="CSI_Summary24"/>
      <sheetName val="Section_1_Areas24"/>
      <sheetName val="Section_1_Summary24"/>
      <sheetName val="Section_124"/>
      <sheetName val="Section_2_Areas24"/>
      <sheetName val="Section_2_Summary24"/>
      <sheetName val="Section_224"/>
      <sheetName val="Section_3_Areas24"/>
      <sheetName val="Section_3_Summary24"/>
      <sheetName val="Section_324"/>
      <sheetName val="Section_4_Areas24"/>
      <sheetName val="Section_4_Summary24"/>
      <sheetName val="Section_424"/>
      <sheetName val="Section_5_Areas24"/>
      <sheetName val="Section_5_Summary24"/>
      <sheetName val="Section_524"/>
      <sheetName val="Sitework_Areas24"/>
      <sheetName val="Section_6_Areas24"/>
      <sheetName val="Section_6_Summary24"/>
      <sheetName val="Section_624"/>
      <sheetName val="Sitework_Summary24"/>
      <sheetName val="Comparison_Summary24"/>
      <sheetName val="Fill_this_out_first___52"/>
      <sheetName val="SHEET_124"/>
      <sheetName val="Salient_Features24"/>
      <sheetName val="IDC_AHK_24"/>
      <sheetName val="BOQ_Direct_selling_cost24"/>
      <sheetName val="Monthwise_breakup24"/>
      <sheetName val="Reinf_Analy24"/>
      <sheetName val="Power_anal24"/>
      <sheetName val="Macro_custom_function24"/>
      <sheetName val="labour_coeff24"/>
      <sheetName val="PRECAST_lightconc-II24"/>
      <sheetName val="DLA_Standard_Cost_Report125"/>
      <sheetName val="IO_List24"/>
      <sheetName val="Sebtion_1_SumMary24"/>
      <sheetName val="Tender_Summary24"/>
      <sheetName val="TBAL9697_-group_wise__sdpl24"/>
      <sheetName val="Staff_Acco_24"/>
      <sheetName val="Pacakges_split24"/>
      <sheetName val="Basement_Budget24"/>
      <sheetName val="Extra_Item24"/>
      <sheetName val="Civil_Works24"/>
      <sheetName val="Cat_A_Change_Control24"/>
      <sheetName val="Meas_-Hotel_Part24"/>
      <sheetName val="RCC,Ret__Wall24"/>
      <sheetName val="Driveway_Beams24"/>
      <sheetName val="Labour_productivity24"/>
      <sheetName val="Stress_Calculation24"/>
      <sheetName val="Deduction_of_assets24"/>
      <sheetName val="schedule_nos24"/>
      <sheetName val="INPUT_SHEET24"/>
      <sheetName val="DEPTH_CHART_(ORR)_L_S_24"/>
      <sheetName val="Name_List24"/>
      <sheetName val="Contract_Night_Staff24"/>
      <sheetName val="Contract_Day_Staff24"/>
      <sheetName val="Day_Shift24"/>
      <sheetName val="Night_Shift24"/>
      <sheetName val="PA-_Consutant_24"/>
      <sheetName val="Cashflow_projection24"/>
      <sheetName val="Break_up_Sheet24"/>
      <sheetName val="1st_flr24"/>
      <sheetName val="Fin_Sum24"/>
      <sheetName val="1st_Slab24"/>
      <sheetName val="Order_Info24"/>
      <sheetName val="Scope_Reconciliation24"/>
      <sheetName val="Project_Budget_Worksheet24"/>
      <sheetName val="Approved_MTD_Proj_#'s24"/>
      <sheetName val="Sun_E_Type24"/>
      <sheetName val="As_per_PCA24"/>
      <sheetName val="BLOCK-A_(MEA_SHEET)24"/>
      <sheetName val="Project_Plan_-_WWW24"/>
      <sheetName val="WORK_TABLE24"/>
      <sheetName val="SITE_OVERHEADS24"/>
      <sheetName val="FITZ_MORT_9424"/>
      <sheetName val="Capex_-_Hry24"/>
      <sheetName val="LEVEL_SHEET24"/>
      <sheetName val="Material_Rates24"/>
      <sheetName val="SPT_vs_PHI24"/>
      <sheetName val="MASTER_RATE_ANALYSIS24"/>
      <sheetName val="Fee_Rate_Summary24"/>
      <sheetName val="Site_Dev_BOQ24"/>
      <sheetName val="Sheet3_(2)24"/>
      <sheetName val="\TCS,_NAGPUR-MANJIRI_C\PROGRE24"/>
      <sheetName val="Ra__stair24"/>
      <sheetName val="MEP_BOQ-24"/>
      <sheetName val="wooden_door24"/>
      <sheetName val="Sub_con_Summary24"/>
      <sheetName val="Cost_saving24"/>
      <sheetName val="GENERAL_SUMMARY24"/>
      <sheetName val="LMP_Summary24"/>
      <sheetName val="Sec_Summary24"/>
      <sheetName val="Labour_cost24"/>
      <sheetName val="BILLING_SCHEDULE24"/>
      <sheetName val="bill_curve24"/>
      <sheetName val="CASH_IN_&amp;_OUT_FLOW_24"/>
      <sheetName val="cash_flow_curve24"/>
      <sheetName val="Revised_Labour24"/>
      <sheetName val="Rein_Ana24"/>
      <sheetName val="Gen_Exp_Breakup24"/>
      <sheetName val="Total_Quote24"/>
      <sheetName val="Works_-_Quote_Sheet24"/>
      <sheetName val="cover_page24"/>
      <sheetName val="Project_Data24"/>
      <sheetName val="Drop_Down_List24"/>
      <sheetName val="30개월기준대비표_아랍택)24"/>
      <sheetName val="총괄표_(2)24"/>
      <sheetName val="CIF_COST_ITEM24"/>
      <sheetName val="Item-_Compact24"/>
      <sheetName val="P&amp;L_-_AD24"/>
      <sheetName val="GF_Columns24"/>
      <sheetName val="Deprec_24"/>
      <sheetName val="DETAILED__BOQ24"/>
      <sheetName val="SPS_DETAIL24"/>
      <sheetName val="PC_Master_List24"/>
      <sheetName val="Field_Values24"/>
      <sheetName val="Structure_Bills_Qty24"/>
      <sheetName val="BASIS_-DEC_0824"/>
      <sheetName val="MN_T_B_24"/>
      <sheetName val="Data_Forecast24"/>
      <sheetName val="Basic_Rate24"/>
      <sheetName val="final_abstract24"/>
      <sheetName val="Master_Data_Sheet24"/>
      <sheetName val="Cement_recon_24"/>
      <sheetName val="Cleaning_&amp;_Grubbing24"/>
      <sheetName val="_24"/>
      <sheetName val="Intro_24"/>
      <sheetName val="_TCS,_NAGPUR-MANJIRI_C_PROGRE24"/>
      <sheetName val="Budget_in_SAP24"/>
      <sheetName val="Civil_Boq24"/>
      <sheetName val="Material_24"/>
      <sheetName val="Factors_24"/>
      <sheetName val="Adimi_bldg24"/>
      <sheetName val="Pump_House24"/>
      <sheetName val="Fuel_Regu_Station24"/>
      <sheetName val="Constants_Summary24"/>
      <sheetName val="Form_624"/>
      <sheetName val="Raw_Data24"/>
      <sheetName val="PointNo_524"/>
      <sheetName val="Plant_&amp;__Machinery24"/>
      <sheetName val="Load_Details-220kV24"/>
      <sheetName val="REPAIR&amp;_MAINT28"/>
      <sheetName val="INDIGINEOUS_ITEMS_6"/>
      <sheetName val="India_F&amp;S_Template6"/>
      <sheetName val="key_dates6"/>
      <sheetName val="Main_Gate_House6"/>
      <sheetName val="Assumption_Inputs6"/>
      <sheetName val="BOQ_T4B6"/>
      <sheetName val="F_Blk6"/>
      <sheetName val="Discount_&amp;_Margin5"/>
      <sheetName val="M_S_5"/>
      <sheetName val="COP_Final5"/>
      <sheetName val="Forecast_Variance_Planning_hrs5"/>
      <sheetName val="PRC_PROG_5"/>
      <sheetName val="Val_breakdown4"/>
      <sheetName val="Orç__Estrelas_Santiago4"/>
      <sheetName val="Bill_No_34"/>
      <sheetName val="Fcst_vs_Budgets5"/>
      <sheetName val="Detail_In_Door_Stad3"/>
      <sheetName val="Debits_as_on_12_04_083"/>
      <sheetName val="St_co_91_5lvl4"/>
      <sheetName val="Layer_Table4"/>
      <sheetName val="P1260Projected_5700_Detail3"/>
      <sheetName val="P852_5000_Detail3"/>
      <sheetName val="P854_5000_Detail3"/>
      <sheetName val="P856_5000_Detail3"/>
      <sheetName val="P858_5000_Detail3"/>
      <sheetName val="P860Baseline_5000_Detail3"/>
      <sheetName val="Cost_Index3"/>
      <sheetName val="foot-slab_reinft3"/>
      <sheetName val="Kristal_Court3"/>
      <sheetName val="Boq_-_Flats5"/>
      <sheetName val="SUPPLY_-Sanitary_Fixtures3"/>
      <sheetName val="ITEMS_FOR_CIVIL_TENDER3"/>
      <sheetName val="Labor_abs-NMR3"/>
      <sheetName val="1-OBJ98_3"/>
      <sheetName val="_Acc__Sched_3"/>
      <sheetName val="Loan_Schedule3"/>
      <sheetName val="Current_Bill_MB_ref3"/>
      <sheetName val="Operating_Statistics3"/>
      <sheetName val="Base_Assumptions3"/>
      <sheetName val="Data_sheet3"/>
      <sheetName val="Per_Unit3"/>
      <sheetName val="Rate_analysis_civil3"/>
      <sheetName val="Rate_Analysis_3"/>
      <sheetName val="Monthly_Plan_May'163"/>
      <sheetName val="Rev_P3"/>
      <sheetName val="loads_at_base_of_pier3"/>
      <sheetName val="Buying_Schedule3"/>
      <sheetName val="CRF_Register3"/>
      <sheetName val="E_&amp;_R3"/>
      <sheetName val="beam-reinft-IIInd_floor3"/>
      <sheetName val="BOQ_(2)3"/>
      <sheetName val="Performance_Report3"/>
      <sheetName val="_bus_bay3"/>
      <sheetName val="doq_43"/>
      <sheetName val="doq_23"/>
      <sheetName val="Labour_&amp;_Plant3"/>
      <sheetName val="Basic_Resources3"/>
      <sheetName val="Block_A_-_BOQ3"/>
      <sheetName val="Primero_Tower_Budget3"/>
      <sheetName val="Builtup_Area3"/>
      <sheetName val="Lead_(Final)3"/>
      <sheetName val="D_UT-MECH3"/>
      <sheetName val="Rob__elektr_3"/>
      <sheetName val="BOQ_Distribution3"/>
      <sheetName val="Main_Assump_3"/>
      <sheetName val="Sales_&amp;_Prod3"/>
      <sheetName val="[DLA_Standard_Cost_Report1][DL3"/>
      <sheetName val="[DLA_Standard_Cost_Report1]\TC3"/>
      <sheetName val="Data_Input3"/>
      <sheetName val="Contract_Details3"/>
      <sheetName val="Master_data3"/>
      <sheetName val="DLA_Standard_Cost_Report127"/>
      <sheetName val="DLA_Standard_Cost_Report128"/>
      <sheetName val="DLA_Standard_Cost_Report129"/>
      <sheetName val="DLA_Standard_Cost_Report130"/>
      <sheetName val="Fill_this_out_first___55"/>
      <sheetName val="PDF_Front26"/>
      <sheetName val="Simple_Letter26"/>
      <sheetName val="Overall_Summary26"/>
      <sheetName val="CSI_Summary26"/>
      <sheetName val="Section_1_Areas26"/>
      <sheetName val="Section_1_Summary26"/>
      <sheetName val="Section_126"/>
      <sheetName val="Section_2_Areas26"/>
      <sheetName val="Section_2_Summary26"/>
      <sheetName val="Section_226"/>
      <sheetName val="Section_3_Areas26"/>
      <sheetName val="Section_3_Summary26"/>
      <sheetName val="Section_326"/>
      <sheetName val="Section_4_Areas26"/>
      <sheetName val="Section_4_Summary26"/>
      <sheetName val="Section_426"/>
      <sheetName val="Section_5_Areas26"/>
      <sheetName val="Section_5_Summary26"/>
      <sheetName val="Section_526"/>
      <sheetName val="Sitework_Areas26"/>
      <sheetName val="Section_6_Areas26"/>
      <sheetName val="Section_6_Summary26"/>
      <sheetName val="Section_626"/>
      <sheetName val="Sitework_Summary26"/>
      <sheetName val="Comparison_Summary26"/>
      <sheetName val="Fill_this_out_first___56"/>
      <sheetName val="SHEET_126"/>
      <sheetName val="Salient_Features26"/>
      <sheetName val="IDC_AHK_26"/>
      <sheetName val="BOQ_Direct_selling_cost26"/>
      <sheetName val="Monthwise_breakup26"/>
      <sheetName val="Reinf_Analy26"/>
      <sheetName val="Power_anal26"/>
      <sheetName val="Macro_custom_function26"/>
      <sheetName val="labour_coeff26"/>
      <sheetName val="PRECAST_lightconc-II26"/>
      <sheetName val="IO_List26"/>
      <sheetName val="Sebtion_1_SumMary26"/>
      <sheetName val="Tender_Summary26"/>
      <sheetName val="TBAL9697_-group_wise__sdpl26"/>
      <sheetName val="Staff_Acco_26"/>
      <sheetName val="Pacakges_split26"/>
      <sheetName val="Basement_Budget26"/>
      <sheetName val="Extra_Item26"/>
      <sheetName val="Civil_Works26"/>
      <sheetName val="Cat_A_Change_Control26"/>
      <sheetName val="Meas_-Hotel_Part26"/>
      <sheetName val="RCC,Ret__Wall26"/>
      <sheetName val="Driveway_Beams26"/>
      <sheetName val="Labour_productivity26"/>
      <sheetName val="Stress_Calculation26"/>
      <sheetName val="Deduction_of_assets26"/>
      <sheetName val="schedule_nos26"/>
      <sheetName val="INPUT_SHEET26"/>
      <sheetName val="DEPTH_CHART_(ORR)_L_S_26"/>
      <sheetName val="Name_List26"/>
      <sheetName val="Contract_Night_Staff26"/>
      <sheetName val="Contract_Day_Staff26"/>
      <sheetName val="Day_Shift26"/>
      <sheetName val="Night_Shift26"/>
      <sheetName val="PA-_Consutant_26"/>
      <sheetName val="Cashflow_projection26"/>
      <sheetName val="Break_up_Sheet26"/>
      <sheetName val="1st_flr26"/>
      <sheetName val="Fin_Sum26"/>
      <sheetName val="1st_Slab26"/>
      <sheetName val="Order_Info26"/>
      <sheetName val="Scope_Reconciliation26"/>
      <sheetName val="Project_Budget_Worksheet26"/>
      <sheetName val="Approved_MTD_Proj_#'s26"/>
      <sheetName val="Sun_E_Type26"/>
      <sheetName val="As_per_PCA26"/>
      <sheetName val="BLOCK-A_(MEA_SHEET)26"/>
      <sheetName val="Project_Plan_-_WWW26"/>
      <sheetName val="WORK_TABLE26"/>
      <sheetName val="SITE_OVERHEADS26"/>
      <sheetName val="FITZ_MORT_9426"/>
      <sheetName val="Capex_-_Hry26"/>
      <sheetName val="LEVEL_SHEET26"/>
      <sheetName val="Material_Rates26"/>
      <sheetName val="SPT_vs_PHI26"/>
      <sheetName val="MASTER_RATE_ANALYSIS26"/>
      <sheetName val="Fee_Rate_Summary26"/>
      <sheetName val="Site_Dev_BOQ26"/>
      <sheetName val="Rate_analysis11"/>
      <sheetName val="Sheet3_(2)26"/>
      <sheetName val="\TCS,_NAGPUR-MANJIRI_C\PROGRE26"/>
      <sheetName val="Ra__stair26"/>
      <sheetName val="MEP_BOQ-26"/>
      <sheetName val="wooden_door26"/>
      <sheetName val="Sub_con_Summary26"/>
      <sheetName val="Cost_saving26"/>
      <sheetName val="GENERAL_SUMMARY26"/>
      <sheetName val="LMP_Summary26"/>
      <sheetName val="Sec_Summary26"/>
      <sheetName val="Labour_cost26"/>
      <sheetName val="BILLING_SCHEDULE26"/>
      <sheetName val="bill_curve26"/>
      <sheetName val="CASH_IN_&amp;_OUT_FLOW_26"/>
      <sheetName val="cash_flow_curve26"/>
      <sheetName val="Revised_Labour26"/>
      <sheetName val="Rein_Ana26"/>
      <sheetName val="Gen_Exp_Breakup26"/>
      <sheetName val="Total_Quote26"/>
      <sheetName val="Works_-_Quote_Sheet26"/>
      <sheetName val="cover_page26"/>
      <sheetName val="Project_Data26"/>
      <sheetName val="Drop_Down_List26"/>
      <sheetName val="30개월기준대비표_아랍택)26"/>
      <sheetName val="총괄표_(2)26"/>
      <sheetName val="CIF_COST_ITEM26"/>
      <sheetName val="Item-_Compact26"/>
      <sheetName val="P&amp;L_-_AD26"/>
      <sheetName val="GF_Columns26"/>
      <sheetName val="Deprec_26"/>
      <sheetName val="DETAILED__BOQ26"/>
      <sheetName val="SPS_DETAIL26"/>
      <sheetName val="PC_Master_List26"/>
      <sheetName val="Field_Values26"/>
      <sheetName val="Structure_Bills_Qty26"/>
      <sheetName val="BASIS_-DEC_0826"/>
      <sheetName val="MN_T_B_26"/>
      <sheetName val="Data_Forecast26"/>
      <sheetName val="Basic_Rate26"/>
      <sheetName val="final_abstract26"/>
      <sheetName val="Master_Data_Sheet26"/>
      <sheetName val="Cement_recon_26"/>
      <sheetName val="Cleaning_&amp;_Grubbing26"/>
      <sheetName val="_26"/>
      <sheetName val="Intro_26"/>
      <sheetName val="_TCS,_NAGPUR-MANJIRI_C_PROGRE26"/>
      <sheetName val="Budget_in_SAP26"/>
      <sheetName val="Civil_Boq26"/>
      <sheetName val="Material_26"/>
      <sheetName val="Factors_26"/>
      <sheetName val="Adimi_bldg26"/>
      <sheetName val="Pump_House26"/>
      <sheetName val="Fuel_Regu_Station26"/>
      <sheetName val="Constants_Summary26"/>
      <sheetName val="Form_626"/>
      <sheetName val="Raw_Data26"/>
      <sheetName val="PointNo_526"/>
      <sheetName val="Plant_&amp;__Machinery26"/>
      <sheetName val="Load_Details-220kV26"/>
      <sheetName val="REPAIR&amp;_MAINT30"/>
      <sheetName val="INDIGINEOUS_ITEMS_8"/>
      <sheetName val="India_F&amp;S_Template8"/>
      <sheetName val="key_dates8"/>
      <sheetName val="Main_Gate_House8"/>
      <sheetName val="Assumption_Inputs8"/>
      <sheetName val="BOQ_T4B8"/>
      <sheetName val="F_Blk8"/>
      <sheetName val="Discount_&amp;_Margin7"/>
      <sheetName val="M_S_7"/>
      <sheetName val="COP_Final7"/>
      <sheetName val="Forecast_Variance_Planning_hrs7"/>
      <sheetName val="PRC_PROG_7"/>
      <sheetName val="Val_breakdown6"/>
      <sheetName val="Orç__Estrelas_Santiago6"/>
      <sheetName val="Bill_No_36"/>
      <sheetName val="Fcst_vs_Budgets7"/>
      <sheetName val="Detail_In_Door_Stad5"/>
      <sheetName val="Debits_as_on_12_04_085"/>
      <sheetName val="St_co_91_5lvl6"/>
      <sheetName val="Layer_Table6"/>
      <sheetName val="P1260Projected_5700_Detail5"/>
      <sheetName val="P852_5000_Detail5"/>
      <sheetName val="P854_5000_Detail5"/>
      <sheetName val="P856_5000_Detail5"/>
      <sheetName val="P858_5000_Detail5"/>
      <sheetName val="P860Baseline_5000_Detail5"/>
      <sheetName val="Cost_Index5"/>
      <sheetName val="foot-slab_reinft5"/>
      <sheetName val="Kristal_Court5"/>
      <sheetName val="Boq_-_Flats7"/>
      <sheetName val="SUPPLY_-Sanitary_Fixtures5"/>
      <sheetName val="ITEMS_FOR_CIVIL_TENDER5"/>
      <sheetName val="Labor_abs-NMR5"/>
      <sheetName val="1-OBJ98_5"/>
      <sheetName val="_Acc__Sched_5"/>
      <sheetName val="Loan_Schedule5"/>
      <sheetName val="Current_Bill_MB_ref5"/>
      <sheetName val="Operating_Statistics5"/>
      <sheetName val="Base_Assumptions5"/>
      <sheetName val="Data_sheet5"/>
      <sheetName val="Per_Unit5"/>
      <sheetName val="Rate_analysis_civil5"/>
      <sheetName val="Rate_Analysis_5"/>
      <sheetName val="Monthly_Plan_May'165"/>
      <sheetName val="Rev_P5"/>
      <sheetName val="loads_at_base_of_pier5"/>
      <sheetName val="Buying_Schedule5"/>
      <sheetName val="CRF_Register5"/>
      <sheetName val="E_&amp;_R5"/>
      <sheetName val="beam-reinft-IIInd_floor5"/>
      <sheetName val="BOQ_(2)5"/>
      <sheetName val="Performance_Report5"/>
      <sheetName val="_bus_bay5"/>
      <sheetName val="doq_45"/>
      <sheetName val="doq_25"/>
      <sheetName val="Labour_&amp;_Plant5"/>
      <sheetName val="Basic_Resources5"/>
      <sheetName val="Block_A_-_BOQ5"/>
      <sheetName val="Primero_Tower_Budget5"/>
      <sheetName val="Builtup_Area5"/>
      <sheetName val="Lead_(Final)5"/>
      <sheetName val="D_UT-MECH5"/>
      <sheetName val="Rob__elektr_5"/>
      <sheetName val="BOQ_Distribution5"/>
      <sheetName val="Main_Assump_5"/>
      <sheetName val="Sales_&amp;_Prod5"/>
      <sheetName val="[DLA_Standard_Cost_Report1][DL5"/>
      <sheetName val="[DLA_Standard_Cost_Report1]\TC5"/>
      <sheetName val="Data_Input5"/>
      <sheetName val="Contract_Details5"/>
      <sheetName val="Master_data5"/>
      <sheetName val="CALENDAR_ANNUAL"/>
      <sheetName val="Budget_By_Month"/>
      <sheetName val="3__Value_copy_of_Pivot_Table"/>
      <sheetName val="REVENUES_&amp;_BS"/>
      <sheetName val="소상_&quot;1&quot;"/>
      <sheetName val="Bill_1-BOQ-Civil_Works"/>
      <sheetName val="STAFFSCHED_"/>
      <sheetName val="Cost_summary"/>
      <sheetName val="personal_"/>
      <sheetName val="Work_done_"/>
      <sheetName val="Summary_year_Plan"/>
      <sheetName val="3__Elemental_Summary"/>
      <sheetName val="9__Package_split_-_Cost_"/>
      <sheetName val="10__&amp;_11__Rate_Code_&amp;_BQ"/>
      <sheetName val="NT_LBH"/>
      <sheetName val="DLA_Standard_Cost_Report131"/>
      <sheetName val="Fill_this_out_first___57"/>
      <sheetName val="PDF_Front27"/>
      <sheetName val="Simple_Letter27"/>
      <sheetName val="Overall_Summary27"/>
      <sheetName val="CSI_Summary27"/>
      <sheetName val="Section_1_Areas27"/>
      <sheetName val="Section_1_Summary27"/>
      <sheetName val="Section_127"/>
      <sheetName val="Section_2_Areas27"/>
      <sheetName val="Section_2_Summary27"/>
      <sheetName val="Section_227"/>
      <sheetName val="Section_3_Areas27"/>
      <sheetName val="Section_3_Summary27"/>
      <sheetName val="Section_327"/>
      <sheetName val="Section_4_Areas27"/>
      <sheetName val="Section_4_Summary27"/>
      <sheetName val="Section_427"/>
      <sheetName val="Section_5_Areas27"/>
      <sheetName val="Section_5_Summary27"/>
      <sheetName val="Section_527"/>
      <sheetName val="Sitework_Areas27"/>
      <sheetName val="Section_6_Areas27"/>
      <sheetName val="Section_6_Summary27"/>
      <sheetName val="Section_627"/>
      <sheetName val="Sitework_Summary27"/>
      <sheetName val="Comparison_Summary27"/>
      <sheetName val="Fill_this_out_first___58"/>
      <sheetName val="SHEET_127"/>
      <sheetName val="Salient_Features27"/>
      <sheetName val="IDC_AHK_27"/>
      <sheetName val="BOQ_Direct_selling_cost27"/>
      <sheetName val="Monthwise_breakup27"/>
      <sheetName val="Reinf_Analy27"/>
      <sheetName val="Power_anal27"/>
      <sheetName val="Macro_custom_function27"/>
      <sheetName val="labour_coeff27"/>
      <sheetName val="PRECAST_lightconc-II27"/>
      <sheetName val="IO_List27"/>
      <sheetName val="Sebtion_1_SumMary27"/>
      <sheetName val="Tender_Summary27"/>
      <sheetName val="TBAL9697_-group_wise__sdpl27"/>
      <sheetName val="Staff_Acco_27"/>
      <sheetName val="Pacakges_split27"/>
      <sheetName val="Basement_Budget27"/>
      <sheetName val="Extra_Item27"/>
      <sheetName val="Civil_Works27"/>
      <sheetName val="Cat_A_Change_Control27"/>
      <sheetName val="Meas_-Hotel_Part27"/>
      <sheetName val="RCC,Ret__Wall27"/>
      <sheetName val="Driveway_Beams27"/>
      <sheetName val="Labour_productivity27"/>
      <sheetName val="Stress_Calculation27"/>
      <sheetName val="Deduction_of_assets27"/>
      <sheetName val="schedule_nos27"/>
      <sheetName val="INPUT_SHEET27"/>
      <sheetName val="DEPTH_CHART_(ORR)_L_S_27"/>
      <sheetName val="Name_List27"/>
      <sheetName val="Contract_Night_Staff27"/>
      <sheetName val="Contract_Day_Staff27"/>
      <sheetName val="Day_Shift27"/>
      <sheetName val="Night_Shift27"/>
      <sheetName val="PA-_Consutant_27"/>
      <sheetName val="Cashflow_projection27"/>
      <sheetName val="Break_up_Sheet27"/>
      <sheetName val="1st_flr27"/>
      <sheetName val="Fin_Sum27"/>
      <sheetName val="1st_Slab27"/>
      <sheetName val="Order_Info27"/>
      <sheetName val="Scope_Reconciliation27"/>
      <sheetName val="Project_Budget_Worksheet27"/>
      <sheetName val="Approved_MTD_Proj_#'s27"/>
      <sheetName val="Sun_E_Type27"/>
      <sheetName val="As_per_PCA27"/>
      <sheetName val="BLOCK-A_(MEA_SHEET)27"/>
      <sheetName val="Project_Plan_-_WWW27"/>
      <sheetName val="WORK_TABLE27"/>
      <sheetName val="SITE_OVERHEADS27"/>
      <sheetName val="FITZ_MORT_9427"/>
      <sheetName val="Capex_-_Hry27"/>
      <sheetName val="LEVEL_SHEET27"/>
      <sheetName val="Material_Rates27"/>
      <sheetName val="SPT_vs_PHI27"/>
      <sheetName val="MASTER_RATE_ANALYSIS27"/>
      <sheetName val="Fee_Rate_Summary27"/>
      <sheetName val="Site_Dev_BOQ27"/>
      <sheetName val="Rate_analysis12"/>
      <sheetName val="Sheet3_(2)27"/>
      <sheetName val="\TCS,_NAGPUR-MANJIRI_C\PROGRE27"/>
      <sheetName val="Ra__stair27"/>
      <sheetName val="MEP_BOQ-27"/>
      <sheetName val="wooden_door27"/>
      <sheetName val="Sub_con_Summary27"/>
      <sheetName val="Cost_saving27"/>
      <sheetName val="GENERAL_SUMMARY27"/>
      <sheetName val="LMP_Summary27"/>
      <sheetName val="Sec_Summary27"/>
      <sheetName val="Labour_cost27"/>
      <sheetName val="BILLING_SCHEDULE27"/>
      <sheetName val="bill_curve27"/>
      <sheetName val="CASH_IN_&amp;_OUT_FLOW_27"/>
      <sheetName val="cash_flow_curve27"/>
      <sheetName val="Revised_Labour27"/>
      <sheetName val="Rein_Ana27"/>
      <sheetName val="Gen_Exp_Breakup27"/>
      <sheetName val="Total_Quote27"/>
      <sheetName val="Works_-_Quote_Sheet27"/>
      <sheetName val="cover_page27"/>
      <sheetName val="Project_Data27"/>
      <sheetName val="Drop_Down_List27"/>
      <sheetName val="30개월기준대비표_아랍택)27"/>
      <sheetName val="총괄표_(2)27"/>
      <sheetName val="CIF_COST_ITEM27"/>
      <sheetName val="Item-_Compact27"/>
      <sheetName val="P&amp;L_-_AD27"/>
      <sheetName val="GF_Columns27"/>
      <sheetName val="Deprec_27"/>
      <sheetName val="DETAILED__BOQ27"/>
      <sheetName val="SPS_DETAIL27"/>
      <sheetName val="PC_Master_List27"/>
      <sheetName val="Field_Values27"/>
      <sheetName val="Structure_Bills_Qty27"/>
      <sheetName val="BASIS_-DEC_0827"/>
      <sheetName val="MN_T_B_27"/>
      <sheetName val="Data_Forecast27"/>
      <sheetName val="Basic_Rate27"/>
      <sheetName val="final_abstract27"/>
      <sheetName val="Master_Data_Sheet27"/>
      <sheetName val="Cement_recon_27"/>
      <sheetName val="Cleaning_&amp;_Grubbing27"/>
      <sheetName val="_27"/>
      <sheetName val="Intro_27"/>
      <sheetName val="_TCS,_NAGPUR-MANJIRI_C_PROGRE27"/>
      <sheetName val="Budget_in_SAP27"/>
      <sheetName val="Civil_Boq27"/>
      <sheetName val="Material_27"/>
      <sheetName val="Factors_27"/>
      <sheetName val="Adimi_bldg27"/>
      <sheetName val="Pump_House27"/>
      <sheetName val="Fuel_Regu_Station27"/>
      <sheetName val="Constants_Summary27"/>
      <sheetName val="Form_627"/>
      <sheetName val="Raw_Data27"/>
      <sheetName val="PointNo_527"/>
      <sheetName val="Plant_&amp;__Machinery27"/>
      <sheetName val="Load_Details-220kV27"/>
      <sheetName val="REPAIR&amp;_MAINT31"/>
      <sheetName val="INDIGINEOUS_ITEMS_9"/>
      <sheetName val="India_F&amp;S_Template9"/>
      <sheetName val="key_dates9"/>
      <sheetName val="Main_Gate_House9"/>
      <sheetName val="Assumption_Inputs9"/>
      <sheetName val="BOQ_T4B9"/>
      <sheetName val="F_Blk9"/>
      <sheetName val="Discount_&amp;_Margin8"/>
      <sheetName val="M_S_8"/>
      <sheetName val="COP_Final8"/>
      <sheetName val="Forecast_Variance_Planning_hrs8"/>
      <sheetName val="PRC_PROG_8"/>
      <sheetName val="Val_breakdown7"/>
      <sheetName val="Orç__Estrelas_Santiago7"/>
      <sheetName val="Bill_No_37"/>
      <sheetName val="Fcst_vs_Budgets8"/>
      <sheetName val="Detail_In_Door_Stad6"/>
      <sheetName val="Debits_as_on_12_04_086"/>
      <sheetName val="St_co_91_5lvl7"/>
      <sheetName val="Layer_Table7"/>
      <sheetName val="P1260Projected_5700_Detail6"/>
      <sheetName val="P852_5000_Detail6"/>
      <sheetName val="P854_5000_Detail6"/>
      <sheetName val="P856_5000_Detail6"/>
      <sheetName val="P858_5000_Detail6"/>
      <sheetName val="P860Baseline_5000_Detail6"/>
      <sheetName val="Cost_Index6"/>
      <sheetName val="foot-slab_reinft6"/>
      <sheetName val="Kristal_Court6"/>
      <sheetName val="Boq_-_Flats8"/>
      <sheetName val="SUPPLY_-Sanitary_Fixtures6"/>
      <sheetName val="ITEMS_FOR_CIVIL_TENDER6"/>
      <sheetName val="Labor_abs-NMR6"/>
      <sheetName val="1-OBJ98_6"/>
      <sheetName val="_Acc__Sched_6"/>
      <sheetName val="Loan_Schedule6"/>
      <sheetName val="Current_Bill_MB_ref6"/>
      <sheetName val="Operating_Statistics6"/>
      <sheetName val="Base_Assumptions6"/>
      <sheetName val="Data_sheet6"/>
      <sheetName val="Per_Unit6"/>
      <sheetName val="Rate_analysis_civil6"/>
      <sheetName val="Rate_Analysis_6"/>
      <sheetName val="Monthly_Plan_May'166"/>
      <sheetName val="Rev_P6"/>
      <sheetName val="loads_at_base_of_pier6"/>
      <sheetName val="Buying_Schedule6"/>
      <sheetName val="CRF_Register6"/>
      <sheetName val="E_&amp;_R6"/>
      <sheetName val="beam-reinft-IIInd_floor6"/>
      <sheetName val="BOQ_(2)6"/>
      <sheetName val="Performance_Report6"/>
      <sheetName val="_bus_bay6"/>
      <sheetName val="doq_46"/>
      <sheetName val="doq_26"/>
      <sheetName val="Labour_&amp;_Plant6"/>
      <sheetName val="Basic_Resources6"/>
      <sheetName val="Block_A_-_BOQ6"/>
      <sheetName val="Primero_Tower_Budget6"/>
      <sheetName val="Builtup_Area6"/>
      <sheetName val="Lead_(Final)6"/>
      <sheetName val="D_UT-MECH6"/>
      <sheetName val="Rob__elektr_6"/>
      <sheetName val="BOQ_Distribution6"/>
      <sheetName val="Main_Assump_6"/>
      <sheetName val="Sales_&amp;_Prod6"/>
      <sheetName val="[DLA_Standard_Cost_Report1][DL6"/>
      <sheetName val="[DLA_Standard_Cost_Report1]\TC6"/>
      <sheetName val="Data_Input6"/>
      <sheetName val="Contract_Details6"/>
      <sheetName val="Master_data6"/>
      <sheetName val="CALENDAR_ANNUAL1"/>
      <sheetName val="Budget_By_Month1"/>
      <sheetName val="3__Value_copy_of_Pivot_Table1"/>
      <sheetName val="REVENUES_&amp;_BS1"/>
      <sheetName val="소상_&quot;1&quot;1"/>
      <sheetName val="Bill_1-BOQ-Civil_Works1"/>
      <sheetName val="STAFFSCHED_1"/>
      <sheetName val="Cost_summary1"/>
      <sheetName val="personal_1"/>
      <sheetName val="Work_done_1"/>
      <sheetName val="Summary_year_Plan1"/>
      <sheetName val="3__Elemental_Summary1"/>
      <sheetName val="9__Package_split_-_Cost_1"/>
      <sheetName val="10__&amp;_11__Rate_Code_&amp;_BQ1"/>
      <sheetName val="NT_LBH1"/>
      <sheetName val="WBH"/>
      <sheetName val="WBH (2)"/>
      <sheetName val="PMV REQ"/>
      <sheetName val="PMV Manpower"/>
      <sheetName val="Tables"/>
      <sheetName val="P-Sum-Cab"/>
      <sheetName val="PROJECT BRIEF"/>
      <sheetName val="Day work"/>
      <sheetName val="total export"/>
      <sheetName val=" Est "/>
      <sheetName val="Spread_sht"/>
      <sheetName val="JUCK"/>
      <sheetName val="Open"/>
      <sheetName val="Cost Rates"/>
      <sheetName val="LOOKUP(MM)"/>
      <sheetName val="Fill_this_out_first___59"/>
      <sheetName val="PDF_Front28"/>
      <sheetName val="Simple_Letter28"/>
      <sheetName val="Overall_Summary28"/>
      <sheetName val="CSI_Summary28"/>
      <sheetName val="Section_1_Areas28"/>
      <sheetName val="Section_1_Summary28"/>
      <sheetName val="Section_128"/>
      <sheetName val="Section_2_Areas28"/>
      <sheetName val="Section_2_Summary28"/>
      <sheetName val="Section_228"/>
      <sheetName val="Section_3_Areas28"/>
      <sheetName val="Section_3_Summary28"/>
      <sheetName val="Section_328"/>
      <sheetName val="Section_4_Areas28"/>
      <sheetName val="Section_4_Summary28"/>
      <sheetName val="Section_428"/>
      <sheetName val="Section_5_Areas28"/>
      <sheetName val="Section_5_Summary28"/>
      <sheetName val="Section_528"/>
      <sheetName val="Sitework_Areas28"/>
      <sheetName val="Section_6_Areas28"/>
      <sheetName val="Section_6_Summary28"/>
      <sheetName val="Section_628"/>
      <sheetName val="Sitework_Summary28"/>
      <sheetName val="Comparison_Summary28"/>
      <sheetName val="Fill_this_out_first___60"/>
      <sheetName val="SHEET_128"/>
      <sheetName val="Salient_Features28"/>
      <sheetName val="IDC_AHK_28"/>
      <sheetName val="BOQ_Direct_selling_cost28"/>
      <sheetName val="Monthwise_breakup28"/>
      <sheetName val="Reinf_Analy28"/>
      <sheetName val="Power_anal28"/>
      <sheetName val="labour_coeff28"/>
      <sheetName val="PRECAST_lightconc-II28"/>
      <sheetName val="DLA_Standard_Cost_Report132"/>
      <sheetName val="Macro_custom_function28"/>
      <sheetName val="IO_List28"/>
      <sheetName val="Sebtion_1_SumMary28"/>
      <sheetName val="Tender_Summary28"/>
      <sheetName val="TBAL9697_-group_wise__sdpl28"/>
      <sheetName val="Staff_Acco_28"/>
      <sheetName val="Pacakges_split28"/>
      <sheetName val="Basement_Budget28"/>
      <sheetName val="Extra_Item28"/>
      <sheetName val="Civil_Works28"/>
      <sheetName val="Cat_A_Change_Control28"/>
      <sheetName val="Meas_-Hotel_Part28"/>
      <sheetName val="RCC,Ret__Wall28"/>
      <sheetName val="Driveway_Beams28"/>
      <sheetName val="Labour_productivity28"/>
      <sheetName val="Stress_Calculation28"/>
      <sheetName val="Deduction_of_assets28"/>
      <sheetName val="schedule_nos28"/>
      <sheetName val="INPUT_SHEET28"/>
      <sheetName val="DEPTH_CHART_(ORR)_L_S_28"/>
      <sheetName val="Name_List28"/>
      <sheetName val="Contract_Night_Staff28"/>
      <sheetName val="Contract_Day_Staff28"/>
      <sheetName val="Day_Shift28"/>
      <sheetName val="Night_Shift28"/>
      <sheetName val="PA-_Consutant_28"/>
      <sheetName val="Cashflow_projection28"/>
      <sheetName val="Break_up_Sheet28"/>
      <sheetName val="1st_flr28"/>
      <sheetName val="Fin_Sum28"/>
      <sheetName val="1st_Slab28"/>
      <sheetName val="Order_Info28"/>
      <sheetName val="Scope_Reconciliation28"/>
      <sheetName val="Project_Budget_Worksheet28"/>
      <sheetName val="Approved_MTD_Proj_#'s28"/>
      <sheetName val="Sun_E_Type28"/>
      <sheetName val="As_per_PCA28"/>
      <sheetName val="BLOCK-A_(MEA_SHEET)28"/>
      <sheetName val="Project_Plan_-_WWW28"/>
      <sheetName val="WORK_TABLE28"/>
      <sheetName val="SITE_OVERHEADS28"/>
      <sheetName val="FITZ_MORT_9428"/>
      <sheetName val="Capex_-_Hry28"/>
      <sheetName val="LEVEL_SHEET28"/>
      <sheetName val="Material_Rates28"/>
      <sheetName val="SPT_vs_PHI28"/>
      <sheetName val="MASTER_RATE_ANALYSIS28"/>
      <sheetName val="Fee_Rate_Summary28"/>
      <sheetName val="Site_Dev_BOQ28"/>
      <sheetName val="Sheet3_(2)28"/>
      <sheetName val="\TCS,_NAGPUR-MANJIRI_C\PROGRE28"/>
      <sheetName val="Ra__stair28"/>
      <sheetName val="MEP_BOQ-28"/>
      <sheetName val="wooden_door28"/>
      <sheetName val="Sub_con_Summary28"/>
      <sheetName val="Cost_saving28"/>
      <sheetName val="GENERAL_SUMMARY28"/>
      <sheetName val="LMP_Summary28"/>
      <sheetName val="Sec_Summary28"/>
      <sheetName val="Labour_cost28"/>
      <sheetName val="BILLING_SCHEDULE28"/>
      <sheetName val="bill_curve28"/>
      <sheetName val="CASH_IN_&amp;_OUT_FLOW_28"/>
      <sheetName val="cash_flow_curve28"/>
      <sheetName val="Revised_Labour28"/>
      <sheetName val="Rein_Ana28"/>
      <sheetName val="Gen_Exp_Breakup28"/>
      <sheetName val="Total_Quote28"/>
      <sheetName val="Works_-_Quote_Sheet28"/>
      <sheetName val="cover_page28"/>
      <sheetName val="Project_Data28"/>
      <sheetName val="Drop_Down_List28"/>
      <sheetName val="30개월기준대비표_아랍택)28"/>
      <sheetName val="총괄표_(2)28"/>
      <sheetName val="CIF_COST_ITEM28"/>
      <sheetName val="Item-_Compact28"/>
      <sheetName val="SPS_DETAIL28"/>
      <sheetName val="P&amp;L_-_AD28"/>
      <sheetName val="Deprec_28"/>
      <sheetName val="DETAILED__BOQ28"/>
      <sheetName val="Raw_Data28"/>
      <sheetName val="GF_Columns28"/>
      <sheetName val="PC_Master_List28"/>
      <sheetName val="Field_Values28"/>
      <sheetName val="Structure_Bills_Qty28"/>
      <sheetName val="BASIS_-DEC_0828"/>
      <sheetName val="MN_T_B_28"/>
      <sheetName val="Data_Forecast28"/>
      <sheetName val="Basic_Rate28"/>
      <sheetName val="final_abstract28"/>
      <sheetName val="Master_Data_Sheet28"/>
      <sheetName val="Cement_recon_28"/>
      <sheetName val="Cleaning_&amp;_Grubbing28"/>
      <sheetName val="_28"/>
      <sheetName val="Intro_28"/>
      <sheetName val="_TCS,_NAGPUR-MANJIRI_C_PROGRE28"/>
      <sheetName val="Budget_in_SAP28"/>
      <sheetName val="Civil_Boq28"/>
      <sheetName val="Material_28"/>
      <sheetName val="Factors_28"/>
      <sheetName val="Adimi_bldg28"/>
      <sheetName val="Pump_House28"/>
      <sheetName val="Fuel_Regu_Station28"/>
      <sheetName val="Constants_Summary28"/>
      <sheetName val="Form_628"/>
      <sheetName val="PointNo_528"/>
      <sheetName val="Plant_&amp;__Machinery28"/>
      <sheetName val="Load_Details-220kV28"/>
      <sheetName val="REPAIR&amp;_MAINT32"/>
      <sheetName val="INDIGINEOUS_ITEMS_10"/>
      <sheetName val="India_F&amp;S_Template10"/>
      <sheetName val="key_dates10"/>
      <sheetName val="Main_Gate_House10"/>
      <sheetName val="Assumption_Inputs10"/>
      <sheetName val="BOQ_T4B10"/>
      <sheetName val="F_Blk10"/>
      <sheetName val="Discount_&amp;_Margin9"/>
      <sheetName val="M_S_9"/>
      <sheetName val="COP_Final9"/>
      <sheetName val="Forecast_Variance_Planning_hrs9"/>
      <sheetName val="PRC_PROG_9"/>
      <sheetName val="Val_breakdown8"/>
      <sheetName val="Orç__Estrelas_Santiago8"/>
      <sheetName val="Bill_No_38"/>
      <sheetName val="Fcst_vs_Budgets9"/>
      <sheetName val="Detail_In_Door_Stad7"/>
      <sheetName val="1-OBJ98_7"/>
      <sheetName val="Layer_Table8"/>
      <sheetName val="_Acc__Sched_7"/>
      <sheetName val="St_co_91_5lvl8"/>
      <sheetName val="Boq_-_Flats9"/>
      <sheetName val="P1260Projected_5700_Detail7"/>
      <sheetName val="P852_5000_Detail7"/>
      <sheetName val="P854_5000_Detail7"/>
      <sheetName val="P856_5000_Detail7"/>
      <sheetName val="P858_5000_Detail7"/>
      <sheetName val="P860Baseline_5000_Detail7"/>
      <sheetName val="Cost_Index7"/>
      <sheetName val="foot-slab_reinft7"/>
      <sheetName val="Debits_as_on_12_04_087"/>
      <sheetName val="[DLA_Standard_Cost_Report1][DL7"/>
      <sheetName val="Data_Input7"/>
      <sheetName val="Contract_Details7"/>
      <sheetName val="[DLA_Standard_Cost_Report1]\TC7"/>
      <sheetName val="Labor_abs-NMR7"/>
      <sheetName val="SUPPLY_-Sanitary_Fixtures7"/>
      <sheetName val="ITEMS_FOR_CIVIL_TENDER7"/>
      <sheetName val="Kristal_Court7"/>
      <sheetName val="Loan_Schedule7"/>
      <sheetName val="Current_Bill_MB_ref7"/>
      <sheetName val="REVENUES_&amp;_BS2"/>
      <sheetName val="3__Value_copy_of_Pivot_Table2"/>
      <sheetName val="Master_data7"/>
      <sheetName val="Budget_By_Month2"/>
      <sheetName val="Operating_Statistics7"/>
      <sheetName val="Base_Assumptions7"/>
      <sheetName val="Data_sheet7"/>
      <sheetName val="Per_Unit7"/>
      <sheetName val="Rate_analysis_civil7"/>
      <sheetName val="Rate_Analysis_7"/>
      <sheetName val="Monthly_Plan_May'167"/>
      <sheetName val="Rev_P7"/>
      <sheetName val="loads_at_base_of_pier7"/>
      <sheetName val="Buying_Schedule7"/>
      <sheetName val="CRF_Register7"/>
      <sheetName val="E_&amp;_R7"/>
      <sheetName val="beam-reinft-IIInd_floor7"/>
      <sheetName val="BOQ_(2)7"/>
      <sheetName val="Performance_Report7"/>
      <sheetName val="_bus_bay7"/>
      <sheetName val="doq_47"/>
      <sheetName val="doq_27"/>
      <sheetName val="Labour_&amp;_Plant7"/>
      <sheetName val="Basic_Resources7"/>
      <sheetName val="Block_A_-_BOQ7"/>
      <sheetName val="Primero_Tower_Budget7"/>
      <sheetName val="Builtup_Area7"/>
      <sheetName val="Lead_(Final)7"/>
      <sheetName val="D_UT-MECH7"/>
      <sheetName val="Rob__elektr_7"/>
      <sheetName val="BOQ_Distribution7"/>
      <sheetName val="Main_Assump_7"/>
      <sheetName val="Sales_&amp;_Prod7"/>
      <sheetName val="소상_&quot;1&quot;2"/>
      <sheetName val="Bill_1-BOQ-Civil_Works2"/>
      <sheetName val="STAFFSCHED_2"/>
      <sheetName val="Cost_summary2"/>
      <sheetName val="personal_2"/>
      <sheetName val="Work_done_2"/>
      <sheetName val="Summary_year_Plan2"/>
      <sheetName val="3__Elemental_Summary2"/>
      <sheetName val="9__Package_split_-_Cost_2"/>
      <sheetName val="10__&amp;_11__Rate_Code_&amp;_BQ2"/>
      <sheetName val="NT_LBH2"/>
      <sheetName val="CALENDAR_ANNUAL2"/>
      <sheetName val="tender_allowances2"/>
      <sheetName val="Data_Works2"/>
      <sheetName val="Mob_-_AFE2"/>
      <sheetName val="RA_01-AFE_CCTV2"/>
      <sheetName val="RA_-02_AFE_PTZ_CCTV2"/>
      <sheetName val="Contractor_&amp;_Material_Price"/>
      <sheetName val="bs_BP_04_SA"/>
      <sheetName val="Ov%rall_Summary"/>
      <sheetName val="CCS_Summary"/>
      <sheetName val="Aggregation_Page_(INPUT)"/>
      <sheetName val="Download_DATA"/>
      <sheetName val="MH(on_site)"/>
      <sheetName val="Data_"/>
      <sheetName val="CANDY_BOQ"/>
      <sheetName val="Legal_Risk_Analysis"/>
      <sheetName val="Summary_TH2_Mid"/>
      <sheetName val="Summary_TH3_Mid"/>
      <sheetName val="Summary_TH2-V2"/>
      <sheetName val="Closing_register"/>
      <sheetName val="NCR_LOG"/>
      <sheetName val="VBA_Hidden"/>
      <sheetName val="RBD_ENG"/>
      <sheetName val="RBD_SLD_RLD"/>
      <sheetName val="V_Summary"/>
      <sheetName val="Steel_deilvery"/>
      <sheetName val="WBH_(2)"/>
      <sheetName val="PMV_REQ"/>
      <sheetName val="PMV_Manpower"/>
      <sheetName val="Budget_Analysis"/>
      <sheetName val="Day_work"/>
      <sheetName val="total_export"/>
      <sheetName val="_Est_"/>
      <sheetName val="PROJECT_BRIEF"/>
      <sheetName val="PLANNED_&amp;_DELAY_IMPACT"/>
      <sheetName val="ITEMS_BREAK_DOWN"/>
      <sheetName val="Cost_Rates"/>
      <sheetName val="Area"/>
      <sheetName val="[DLA Standard Cost Report1]_T_2"/>
      <sheetName val="[DLA Standard Cost Report1]_T_3"/>
      <sheetName val="[DLA Standard Cost Report1]_T_4"/>
      <sheetName val="[DLA Standard Cost Report1]_T_5"/>
      <sheetName val="[DLA Standard Cost Report1]_T_6"/>
      <sheetName val="[DLA Standard Cost Report1]_T_7"/>
      <sheetName val="[DLA Standard Cost Report1]_T_8"/>
      <sheetName val="[DLA Standard Cost Report1]_T_9"/>
      <sheetName val="[DLA Standard Cost Report1]__10"/>
      <sheetName val="[DLA Standard Cost Report1]__11"/>
      <sheetName val="[DLA Standard Cost Report1]__12"/>
      <sheetName val="[DLA Standard Cost Report1]__13"/>
      <sheetName val="[DLA Standard Cost Report1]__14"/>
      <sheetName val="[DLA Standard Cost Report1]__15"/>
      <sheetName val="[DLA Standard Cost Report1]__16"/>
      <sheetName val="[DLA Standard Cost Report1]__17"/>
      <sheetName val="[DLA Standard Cost Report1]__18"/>
      <sheetName val="[DLA Standard Cost Report1]__19"/>
      <sheetName val="[DLA Standard Cost Report1]__20"/>
      <sheetName val="[DLA Standard Cost Report1]__21"/>
      <sheetName val="Interest"/>
      <sheetName val="Project Master"/>
      <sheetName val="COST006"/>
      <sheetName val="GRSummary"/>
      <sheetName val="Executive Lounge - Build Up"/>
      <sheetName val="OFF-TOP SHEET"/>
      <sheetName val="[DLA Standard Cost Report1]__22"/>
      <sheetName val="[DLA Standard Cost Report1]__23"/>
      <sheetName val="HS"/>
      <sheetName val="RW"/>
      <sheetName val="[DLA Standard Cost Report1]_D_2"/>
      <sheetName val="Staff Schedule"/>
      <sheetName val="BS1"/>
      <sheetName val="CONS. PROJECT HITS"/>
      <sheetName val="Unit_Name"/>
      <sheetName val="@risk rents and incentives"/>
      <sheetName val="Car park lease"/>
      <sheetName val="Net rent analysis"/>
      <sheetName val="RateAnalysis"/>
      <sheetName val="Table"/>
      <sheetName val="slab"/>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8">
          <cell r="D8" t="str">
            <v>Paramaz Avedisian Building</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refreshError="1"/>
      <sheetData sheetId="252" refreshError="1"/>
      <sheetData sheetId="253" refreshError="1"/>
      <sheetData sheetId="254" refreshError="1"/>
      <sheetData sheetId="255"/>
      <sheetData sheetId="256" refreshError="1"/>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refreshError="1"/>
      <sheetData sheetId="282" refreshError="1"/>
      <sheetData sheetId="283" refreshError="1"/>
      <sheetData sheetId="284"/>
      <sheetData sheetId="285"/>
      <sheetData sheetId="286" refreshError="1"/>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ow r="8">
          <cell r="D8" t="str">
            <v>Paramaz Avedisian Building</v>
          </cell>
        </row>
      </sheetData>
      <sheetData sheetId="299">
        <row r="8">
          <cell r="D8" t="str">
            <v>Paramaz Avedisian Building</v>
          </cell>
        </row>
      </sheetData>
      <sheetData sheetId="300">
        <row r="8">
          <cell r="D8" t="str">
            <v>Paramaz Avedisian Building</v>
          </cell>
        </row>
      </sheetData>
      <sheetData sheetId="301">
        <row r="8">
          <cell r="D8" t="str">
            <v>Paramaz Avedisian Building</v>
          </cell>
        </row>
      </sheetData>
      <sheetData sheetId="302">
        <row r="8">
          <cell r="D8" t="str">
            <v>Paramaz Avedisian Building</v>
          </cell>
        </row>
      </sheetData>
      <sheetData sheetId="303">
        <row r="8">
          <cell r="D8" t="str">
            <v>Paramaz Avedisian Building</v>
          </cell>
        </row>
      </sheetData>
      <sheetData sheetId="304">
        <row r="8">
          <cell r="D8" t="str">
            <v>Paramaz Avedisian Building</v>
          </cell>
        </row>
      </sheetData>
      <sheetData sheetId="305">
        <row r="8">
          <cell r="D8" t="str">
            <v>Paramaz Avedisian Building</v>
          </cell>
        </row>
      </sheetData>
      <sheetData sheetId="306">
        <row r="8">
          <cell r="D8" t="str">
            <v>Paramaz Avedisian Building</v>
          </cell>
        </row>
      </sheetData>
      <sheetData sheetId="307">
        <row r="8">
          <cell r="D8" t="str">
            <v>Paramaz Avedisian Building</v>
          </cell>
        </row>
      </sheetData>
      <sheetData sheetId="308">
        <row r="8">
          <cell r="D8" t="str">
            <v>Paramaz Avedisian Building</v>
          </cell>
        </row>
      </sheetData>
      <sheetData sheetId="309">
        <row r="8">
          <cell r="D8" t="str">
            <v>Paramaz Avedisian Building</v>
          </cell>
        </row>
      </sheetData>
      <sheetData sheetId="310">
        <row r="8">
          <cell r="D8" t="str">
            <v>Paramaz Avedisian Building</v>
          </cell>
        </row>
      </sheetData>
      <sheetData sheetId="311">
        <row r="8">
          <cell r="D8" t="str">
            <v>Paramaz Avedisian Building</v>
          </cell>
        </row>
      </sheetData>
      <sheetData sheetId="312">
        <row r="8">
          <cell r="D8" t="str">
            <v>Paramaz Avedisian Building</v>
          </cell>
        </row>
      </sheetData>
      <sheetData sheetId="313">
        <row r="8">
          <cell r="D8" t="str">
            <v>Paramaz Avedisian Building</v>
          </cell>
        </row>
      </sheetData>
      <sheetData sheetId="314">
        <row r="8">
          <cell r="D8" t="str">
            <v>Paramaz Avedisian Building</v>
          </cell>
        </row>
      </sheetData>
      <sheetData sheetId="315">
        <row r="8">
          <cell r="D8" t="str">
            <v>Paramaz Avedisian Building</v>
          </cell>
        </row>
      </sheetData>
      <sheetData sheetId="316">
        <row r="8">
          <cell r="D8" t="str">
            <v>Paramaz Avedisian Building</v>
          </cell>
        </row>
      </sheetData>
      <sheetData sheetId="317">
        <row r="8">
          <cell r="D8" t="str">
            <v>Paramaz Avedisian Building</v>
          </cell>
        </row>
      </sheetData>
      <sheetData sheetId="318">
        <row r="8">
          <cell r="D8" t="str">
            <v>Paramaz Avedisian Building</v>
          </cell>
        </row>
      </sheetData>
      <sheetData sheetId="319">
        <row r="8">
          <cell r="D8" t="str">
            <v>Paramaz Avedisian Building</v>
          </cell>
        </row>
      </sheetData>
      <sheetData sheetId="320">
        <row r="8">
          <cell r="D8" t="str">
            <v>Paramaz Avedisian Building</v>
          </cell>
        </row>
      </sheetData>
      <sheetData sheetId="321">
        <row r="8">
          <cell r="D8" t="str">
            <v>Paramaz Avedisian Building</v>
          </cell>
        </row>
      </sheetData>
      <sheetData sheetId="322">
        <row r="8">
          <cell r="D8" t="str">
            <v>Paramaz Avedisian Building</v>
          </cell>
        </row>
      </sheetData>
      <sheetData sheetId="323">
        <row r="8">
          <cell r="D8" t="str">
            <v>Paramaz Avedisian Building</v>
          </cell>
        </row>
      </sheetData>
      <sheetData sheetId="324">
        <row r="8">
          <cell r="D8" t="str">
            <v>Paramaz Avedisian Building</v>
          </cell>
        </row>
      </sheetData>
      <sheetData sheetId="325">
        <row r="8">
          <cell r="D8" t="str">
            <v>Paramaz Avedisian Building</v>
          </cell>
        </row>
      </sheetData>
      <sheetData sheetId="326">
        <row r="8">
          <cell r="D8" t="str">
            <v>Paramaz Avedisian Building</v>
          </cell>
        </row>
      </sheetData>
      <sheetData sheetId="327">
        <row r="8">
          <cell r="D8" t="str">
            <v>Paramaz Avedisian Building</v>
          </cell>
        </row>
      </sheetData>
      <sheetData sheetId="328">
        <row r="8">
          <cell r="D8" t="str">
            <v>Paramaz Avedisian Building</v>
          </cell>
        </row>
      </sheetData>
      <sheetData sheetId="329">
        <row r="8">
          <cell r="D8" t="str">
            <v>Paramaz Avedisian Building</v>
          </cell>
        </row>
      </sheetData>
      <sheetData sheetId="330">
        <row r="8">
          <cell r="D8" t="str">
            <v>Paramaz Avedisian Building</v>
          </cell>
        </row>
      </sheetData>
      <sheetData sheetId="331">
        <row r="8">
          <cell r="D8" t="str">
            <v>Paramaz Avedisian Building</v>
          </cell>
        </row>
      </sheetData>
      <sheetData sheetId="332">
        <row r="8">
          <cell r="D8" t="str">
            <v>Paramaz Avedisian Building</v>
          </cell>
        </row>
      </sheetData>
      <sheetData sheetId="333">
        <row r="8">
          <cell r="D8" t="str">
            <v>Paramaz Avedisian Building</v>
          </cell>
        </row>
      </sheetData>
      <sheetData sheetId="334">
        <row r="8">
          <cell r="D8" t="str">
            <v>Paramaz Avedisian Building</v>
          </cell>
        </row>
      </sheetData>
      <sheetData sheetId="335">
        <row r="8">
          <cell r="D8" t="str">
            <v>Paramaz Avedisian Building</v>
          </cell>
        </row>
      </sheetData>
      <sheetData sheetId="336">
        <row r="8">
          <cell r="D8" t="str">
            <v>Paramaz Avedisian Building</v>
          </cell>
        </row>
      </sheetData>
      <sheetData sheetId="337">
        <row r="8">
          <cell r="D8" t="str">
            <v>Paramaz Avedisian Building</v>
          </cell>
        </row>
      </sheetData>
      <sheetData sheetId="338">
        <row r="8">
          <cell r="D8" t="str">
            <v>Paramaz Avedisian Building</v>
          </cell>
        </row>
      </sheetData>
      <sheetData sheetId="339">
        <row r="8">
          <cell r="D8" t="str">
            <v>Paramaz Avedisian Building</v>
          </cell>
        </row>
      </sheetData>
      <sheetData sheetId="340">
        <row r="8">
          <cell r="D8" t="str">
            <v>Paramaz Avedisian Building</v>
          </cell>
        </row>
      </sheetData>
      <sheetData sheetId="341">
        <row r="8">
          <cell r="D8" t="str">
            <v>Paramaz Avedisian Building</v>
          </cell>
        </row>
      </sheetData>
      <sheetData sheetId="342">
        <row r="8">
          <cell r="D8" t="str">
            <v>Paramaz Avedisian Building</v>
          </cell>
        </row>
      </sheetData>
      <sheetData sheetId="343">
        <row r="8">
          <cell r="D8" t="str">
            <v>Paramaz Avedisian Building</v>
          </cell>
        </row>
      </sheetData>
      <sheetData sheetId="344">
        <row r="8">
          <cell r="D8" t="str">
            <v>Paramaz Avedisian Building</v>
          </cell>
        </row>
      </sheetData>
      <sheetData sheetId="345">
        <row r="8">
          <cell r="D8" t="str">
            <v>Paramaz Avedisian Building</v>
          </cell>
        </row>
      </sheetData>
      <sheetData sheetId="346">
        <row r="8">
          <cell r="D8" t="str">
            <v>Paramaz Avedisian Building</v>
          </cell>
        </row>
      </sheetData>
      <sheetData sheetId="347">
        <row r="8">
          <cell r="D8" t="str">
            <v>Paramaz Avedisian Building</v>
          </cell>
        </row>
      </sheetData>
      <sheetData sheetId="348">
        <row r="8">
          <cell r="D8" t="str">
            <v>Paramaz Avedisian Building</v>
          </cell>
        </row>
      </sheetData>
      <sheetData sheetId="349">
        <row r="8">
          <cell r="D8" t="str">
            <v>Paramaz Avedisian Building</v>
          </cell>
        </row>
      </sheetData>
      <sheetData sheetId="350">
        <row r="8">
          <cell r="D8" t="str">
            <v>Paramaz Avedisian Building</v>
          </cell>
        </row>
      </sheetData>
      <sheetData sheetId="351">
        <row r="8">
          <cell r="D8" t="str">
            <v>Paramaz Avedisian Building</v>
          </cell>
        </row>
      </sheetData>
      <sheetData sheetId="352">
        <row r="8">
          <cell r="D8" t="str">
            <v>Paramaz Avedisian Building</v>
          </cell>
        </row>
      </sheetData>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ow r="8">
          <cell r="D8" t="str">
            <v>Paramaz Avedisian Building</v>
          </cell>
        </row>
      </sheetData>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ow r="8">
          <cell r="D8" t="str">
            <v>Paramaz Avedisian Building</v>
          </cell>
        </row>
      </sheetData>
      <sheetData sheetId="507">
        <row r="8">
          <cell r="D8" t="str">
            <v>Paramaz Avedisian Building</v>
          </cell>
        </row>
      </sheetData>
      <sheetData sheetId="508">
        <row r="8">
          <cell r="D8" t="str">
            <v>Paramaz Avedisian Building</v>
          </cell>
        </row>
      </sheetData>
      <sheetData sheetId="509">
        <row r="8">
          <cell r="D8" t="str">
            <v>Paramaz Avedisian Building</v>
          </cell>
        </row>
      </sheetData>
      <sheetData sheetId="510">
        <row r="8">
          <cell r="D8" t="str">
            <v>Paramaz Avedisian Building</v>
          </cell>
        </row>
      </sheetData>
      <sheetData sheetId="511">
        <row r="8">
          <cell r="D8" t="str">
            <v>Paramaz Avedisian Building</v>
          </cell>
        </row>
      </sheetData>
      <sheetData sheetId="512" refreshError="1"/>
      <sheetData sheetId="513" refreshError="1"/>
      <sheetData sheetId="514">
        <row r="8">
          <cell r="D8" t="str">
            <v>Paramaz Avedisian Building</v>
          </cell>
        </row>
      </sheetData>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ow r="8">
          <cell r="D8" t="str">
            <v>Paramaz Avedisian Building</v>
          </cell>
        </row>
      </sheetData>
      <sheetData sheetId="709">
        <row r="8">
          <cell r="D8" t="str">
            <v>Paramaz Avedisian Building</v>
          </cell>
        </row>
      </sheetData>
      <sheetData sheetId="710">
        <row r="8">
          <cell r="D8" t="str">
            <v>Paramaz Avedisian Building</v>
          </cell>
        </row>
      </sheetData>
      <sheetData sheetId="711">
        <row r="8">
          <cell r="D8" t="str">
            <v>Paramaz Avedisian Building</v>
          </cell>
        </row>
      </sheetData>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ow r="8">
          <cell r="D8" t="str">
            <v>Paramaz Avedisian Building</v>
          </cell>
        </row>
      </sheetData>
      <sheetData sheetId="3166">
        <row r="8">
          <cell r="D8" t="str">
            <v>Paramaz Avedisian Building</v>
          </cell>
        </row>
      </sheetData>
      <sheetData sheetId="3167" refreshError="1"/>
      <sheetData sheetId="3168" refreshError="1"/>
      <sheetData sheetId="3169" refreshError="1"/>
      <sheetData sheetId="3170" refreshError="1"/>
      <sheetData sheetId="3171" refreshError="1"/>
      <sheetData sheetId="3172" refreshError="1"/>
      <sheetData sheetId="3173">
        <row r="8">
          <cell r="D8" t="str">
            <v>Paramaz Avedisian Building</v>
          </cell>
        </row>
      </sheetData>
      <sheetData sheetId="3174">
        <row r="8">
          <cell r="D8" t="str">
            <v>Paramaz Avedisian Building</v>
          </cell>
        </row>
      </sheetData>
      <sheetData sheetId="3175">
        <row r="8">
          <cell r="D8" t="str">
            <v>Paramaz Avedisian Building</v>
          </cell>
        </row>
      </sheetData>
      <sheetData sheetId="3176">
        <row r="8">
          <cell r="D8" t="str">
            <v>Paramaz Avedisian Building</v>
          </cell>
        </row>
      </sheetData>
      <sheetData sheetId="3177">
        <row r="8">
          <cell r="D8" t="str">
            <v>Paramaz Avedisian Building</v>
          </cell>
        </row>
      </sheetData>
      <sheetData sheetId="3178">
        <row r="8">
          <cell r="D8" t="str">
            <v>Paramaz Avedisian Building</v>
          </cell>
        </row>
      </sheetData>
      <sheetData sheetId="3179">
        <row r="8">
          <cell r="D8" t="str">
            <v>Paramaz Avedisian Building</v>
          </cell>
        </row>
      </sheetData>
      <sheetData sheetId="3180">
        <row r="8">
          <cell r="D8" t="str">
            <v>Paramaz Avedisian Building</v>
          </cell>
        </row>
      </sheetData>
      <sheetData sheetId="3181">
        <row r="8">
          <cell r="D8" t="str">
            <v>Paramaz Avedisian Building</v>
          </cell>
        </row>
      </sheetData>
      <sheetData sheetId="3182">
        <row r="8">
          <cell r="D8" t="str">
            <v>Paramaz Avedisian Building</v>
          </cell>
        </row>
      </sheetData>
      <sheetData sheetId="3183">
        <row r="8">
          <cell r="D8" t="str">
            <v>Paramaz Avedisian Building</v>
          </cell>
        </row>
      </sheetData>
      <sheetData sheetId="3184">
        <row r="8">
          <cell r="D8" t="str">
            <v>Paramaz Avedisian Building</v>
          </cell>
        </row>
      </sheetData>
      <sheetData sheetId="3185">
        <row r="8">
          <cell r="D8" t="str">
            <v>Paramaz Avedisian Building</v>
          </cell>
        </row>
      </sheetData>
      <sheetData sheetId="3186">
        <row r="8">
          <cell r="D8" t="str">
            <v>Paramaz Avedisian Building</v>
          </cell>
        </row>
      </sheetData>
      <sheetData sheetId="3187">
        <row r="8">
          <cell r="D8" t="str">
            <v>Paramaz Avedisian Building</v>
          </cell>
        </row>
      </sheetData>
      <sheetData sheetId="3188">
        <row r="8">
          <cell r="D8" t="str">
            <v>Paramaz Avedisian Building</v>
          </cell>
        </row>
      </sheetData>
      <sheetData sheetId="3189">
        <row r="8">
          <cell r="D8" t="str">
            <v>Paramaz Avedisian Building</v>
          </cell>
        </row>
      </sheetData>
      <sheetData sheetId="3190">
        <row r="8">
          <cell r="D8" t="str">
            <v>Paramaz Avedisian Building</v>
          </cell>
        </row>
      </sheetData>
      <sheetData sheetId="3191">
        <row r="8">
          <cell r="D8" t="str">
            <v>Paramaz Avedisian Building</v>
          </cell>
        </row>
      </sheetData>
      <sheetData sheetId="3192">
        <row r="8">
          <cell r="D8" t="str">
            <v>Paramaz Avedisian Building</v>
          </cell>
        </row>
      </sheetData>
      <sheetData sheetId="3193">
        <row r="8">
          <cell r="D8" t="str">
            <v>Paramaz Avedisian Building</v>
          </cell>
        </row>
      </sheetData>
      <sheetData sheetId="3194">
        <row r="8">
          <cell r="D8" t="str">
            <v>Paramaz Avedisian Building</v>
          </cell>
        </row>
      </sheetData>
      <sheetData sheetId="3195">
        <row r="8">
          <cell r="D8" t="str">
            <v>Paramaz Avedisian Building</v>
          </cell>
        </row>
      </sheetData>
      <sheetData sheetId="3196">
        <row r="8">
          <cell r="D8" t="str">
            <v>Paramaz Avedisian Building</v>
          </cell>
        </row>
      </sheetData>
      <sheetData sheetId="3197">
        <row r="8">
          <cell r="D8" t="str">
            <v>Paramaz Avedisian Building</v>
          </cell>
        </row>
      </sheetData>
      <sheetData sheetId="3198">
        <row r="8">
          <cell r="D8" t="str">
            <v>Paramaz Avedisian Building</v>
          </cell>
        </row>
      </sheetData>
      <sheetData sheetId="3199">
        <row r="8">
          <cell r="D8" t="str">
            <v>Paramaz Avedisian Building</v>
          </cell>
        </row>
      </sheetData>
      <sheetData sheetId="3200">
        <row r="8">
          <cell r="D8" t="str">
            <v>Paramaz Avedisian Building</v>
          </cell>
        </row>
      </sheetData>
      <sheetData sheetId="3201">
        <row r="8">
          <cell r="D8" t="str">
            <v>Paramaz Avedisian Building</v>
          </cell>
        </row>
      </sheetData>
      <sheetData sheetId="3202">
        <row r="8">
          <cell r="D8" t="str">
            <v>Paramaz Avedisian Building</v>
          </cell>
        </row>
      </sheetData>
      <sheetData sheetId="3203">
        <row r="8">
          <cell r="D8" t="str">
            <v>Paramaz Avedisian Building</v>
          </cell>
        </row>
      </sheetData>
      <sheetData sheetId="3204">
        <row r="8">
          <cell r="D8" t="str">
            <v>Paramaz Avedisian Building</v>
          </cell>
        </row>
      </sheetData>
      <sheetData sheetId="3205">
        <row r="8">
          <cell r="D8" t="str">
            <v>Paramaz Avedisian Building</v>
          </cell>
        </row>
      </sheetData>
      <sheetData sheetId="3206">
        <row r="8">
          <cell r="D8" t="str">
            <v>Paramaz Avedisian Building</v>
          </cell>
        </row>
      </sheetData>
      <sheetData sheetId="3207">
        <row r="8">
          <cell r="D8" t="str">
            <v>Paramaz Avedisian Building</v>
          </cell>
        </row>
      </sheetData>
      <sheetData sheetId="3208">
        <row r="8">
          <cell r="D8" t="str">
            <v>Paramaz Avedisian Building</v>
          </cell>
        </row>
      </sheetData>
      <sheetData sheetId="3209">
        <row r="8">
          <cell r="D8" t="str">
            <v>Paramaz Avedisian Building</v>
          </cell>
        </row>
      </sheetData>
      <sheetData sheetId="3210">
        <row r="8">
          <cell r="D8" t="str">
            <v>Paramaz Avedisian Building</v>
          </cell>
        </row>
      </sheetData>
      <sheetData sheetId="3211">
        <row r="8">
          <cell r="D8" t="str">
            <v>Paramaz Avedisian Building</v>
          </cell>
        </row>
      </sheetData>
      <sheetData sheetId="3212">
        <row r="8">
          <cell r="D8" t="str">
            <v>Paramaz Avedisian Building</v>
          </cell>
        </row>
      </sheetData>
      <sheetData sheetId="3213">
        <row r="8">
          <cell r="D8" t="str">
            <v>Paramaz Avedisian Building</v>
          </cell>
        </row>
      </sheetData>
      <sheetData sheetId="3214">
        <row r="8">
          <cell r="D8" t="str">
            <v>Paramaz Avedisian Building</v>
          </cell>
        </row>
      </sheetData>
      <sheetData sheetId="3215">
        <row r="8">
          <cell r="D8" t="str">
            <v>Paramaz Avedisian Building</v>
          </cell>
        </row>
      </sheetData>
      <sheetData sheetId="3216">
        <row r="8">
          <cell r="D8" t="str">
            <v>Paramaz Avedisian Building</v>
          </cell>
        </row>
      </sheetData>
      <sheetData sheetId="3217">
        <row r="8">
          <cell r="D8" t="str">
            <v>Paramaz Avedisian Building</v>
          </cell>
        </row>
      </sheetData>
      <sheetData sheetId="3218">
        <row r="8">
          <cell r="D8" t="str">
            <v>Paramaz Avedisian Building</v>
          </cell>
        </row>
      </sheetData>
      <sheetData sheetId="3219">
        <row r="8">
          <cell r="D8" t="str">
            <v>Paramaz Avedisian Building</v>
          </cell>
        </row>
      </sheetData>
      <sheetData sheetId="3220">
        <row r="8">
          <cell r="D8" t="str">
            <v>Paramaz Avedisian Building</v>
          </cell>
        </row>
      </sheetData>
      <sheetData sheetId="3221">
        <row r="8">
          <cell r="D8" t="str">
            <v>Paramaz Avedisian Building</v>
          </cell>
        </row>
      </sheetData>
      <sheetData sheetId="3222">
        <row r="8">
          <cell r="D8" t="str">
            <v>Paramaz Avedisian Building</v>
          </cell>
        </row>
      </sheetData>
      <sheetData sheetId="3223">
        <row r="8">
          <cell r="D8" t="str">
            <v>Paramaz Avedisian Building</v>
          </cell>
        </row>
      </sheetData>
      <sheetData sheetId="3224">
        <row r="8">
          <cell r="D8" t="str">
            <v>Paramaz Avedisian Building</v>
          </cell>
        </row>
      </sheetData>
      <sheetData sheetId="3225">
        <row r="8">
          <cell r="D8" t="str">
            <v>Paramaz Avedisian Building</v>
          </cell>
        </row>
      </sheetData>
      <sheetData sheetId="3226">
        <row r="8">
          <cell r="D8" t="str">
            <v>Paramaz Avedisian Building</v>
          </cell>
        </row>
      </sheetData>
      <sheetData sheetId="3227">
        <row r="8">
          <cell r="D8" t="str">
            <v>Paramaz Avedisian Building</v>
          </cell>
        </row>
      </sheetData>
      <sheetData sheetId="3228">
        <row r="8">
          <cell r="D8" t="str">
            <v>Paramaz Avedisian Building</v>
          </cell>
        </row>
      </sheetData>
      <sheetData sheetId="3229">
        <row r="8">
          <cell r="D8" t="str">
            <v>Paramaz Avedisian Building</v>
          </cell>
        </row>
      </sheetData>
      <sheetData sheetId="3230">
        <row r="8">
          <cell r="D8" t="str">
            <v>Paramaz Avedisian Building</v>
          </cell>
        </row>
      </sheetData>
      <sheetData sheetId="3231">
        <row r="8">
          <cell r="D8" t="str">
            <v>Paramaz Avedisian Building</v>
          </cell>
        </row>
      </sheetData>
      <sheetData sheetId="3232">
        <row r="8">
          <cell r="D8" t="str">
            <v>Paramaz Avedisian Building</v>
          </cell>
        </row>
      </sheetData>
      <sheetData sheetId="3233">
        <row r="8">
          <cell r="D8" t="str">
            <v>Paramaz Avedisian Building</v>
          </cell>
        </row>
      </sheetData>
      <sheetData sheetId="3234">
        <row r="8">
          <cell r="D8" t="str">
            <v>Paramaz Avedisian Building</v>
          </cell>
        </row>
      </sheetData>
      <sheetData sheetId="3235">
        <row r="8">
          <cell r="D8" t="str">
            <v>Paramaz Avedisian Building</v>
          </cell>
        </row>
      </sheetData>
      <sheetData sheetId="3236">
        <row r="8">
          <cell r="D8" t="str">
            <v>Paramaz Avedisian Building</v>
          </cell>
        </row>
      </sheetData>
      <sheetData sheetId="3237">
        <row r="8">
          <cell r="D8" t="str">
            <v>Paramaz Avedisian Building</v>
          </cell>
        </row>
      </sheetData>
      <sheetData sheetId="3238">
        <row r="8">
          <cell r="D8" t="str">
            <v>Paramaz Avedisian Building</v>
          </cell>
        </row>
      </sheetData>
      <sheetData sheetId="3239">
        <row r="8">
          <cell r="D8" t="str">
            <v>Paramaz Avedisian Building</v>
          </cell>
        </row>
      </sheetData>
      <sheetData sheetId="3240">
        <row r="8">
          <cell r="D8" t="str">
            <v>Paramaz Avedisian Building</v>
          </cell>
        </row>
      </sheetData>
      <sheetData sheetId="3241">
        <row r="8">
          <cell r="D8" t="str">
            <v>Paramaz Avedisian Building</v>
          </cell>
        </row>
      </sheetData>
      <sheetData sheetId="3242">
        <row r="8">
          <cell r="D8" t="str">
            <v>Paramaz Avedisian Building</v>
          </cell>
        </row>
      </sheetData>
      <sheetData sheetId="3243">
        <row r="8">
          <cell r="D8" t="str">
            <v>Paramaz Avedisian Building</v>
          </cell>
        </row>
      </sheetData>
      <sheetData sheetId="3244">
        <row r="8">
          <cell r="D8" t="str">
            <v>Paramaz Avedisian Building</v>
          </cell>
        </row>
      </sheetData>
      <sheetData sheetId="3245">
        <row r="8">
          <cell r="D8" t="str">
            <v>Paramaz Avedisian Building</v>
          </cell>
        </row>
      </sheetData>
      <sheetData sheetId="3246">
        <row r="8">
          <cell r="D8" t="str">
            <v>Paramaz Avedisian Building</v>
          </cell>
        </row>
      </sheetData>
      <sheetData sheetId="3247">
        <row r="8">
          <cell r="D8" t="str">
            <v>Paramaz Avedisian Building</v>
          </cell>
        </row>
      </sheetData>
      <sheetData sheetId="3248">
        <row r="8">
          <cell r="D8" t="str">
            <v>Paramaz Avedisian Building</v>
          </cell>
        </row>
      </sheetData>
      <sheetData sheetId="3249">
        <row r="8">
          <cell r="D8" t="str">
            <v>Paramaz Avedisian Building</v>
          </cell>
        </row>
      </sheetData>
      <sheetData sheetId="3250">
        <row r="8">
          <cell r="D8" t="str">
            <v>Paramaz Avedisian Building</v>
          </cell>
        </row>
      </sheetData>
      <sheetData sheetId="3251">
        <row r="8">
          <cell r="D8" t="str">
            <v>Paramaz Avedisian Building</v>
          </cell>
        </row>
      </sheetData>
      <sheetData sheetId="3252">
        <row r="8">
          <cell r="D8" t="str">
            <v>Paramaz Avedisian Building</v>
          </cell>
        </row>
      </sheetData>
      <sheetData sheetId="3253">
        <row r="8">
          <cell r="D8" t="str">
            <v>Paramaz Avedisian Building</v>
          </cell>
        </row>
      </sheetData>
      <sheetData sheetId="3254">
        <row r="8">
          <cell r="D8" t="str">
            <v>Paramaz Avedisian Building</v>
          </cell>
        </row>
      </sheetData>
      <sheetData sheetId="3255">
        <row r="8">
          <cell r="D8" t="str">
            <v>Paramaz Avedisian Building</v>
          </cell>
        </row>
      </sheetData>
      <sheetData sheetId="3256">
        <row r="8">
          <cell r="D8" t="str">
            <v>Paramaz Avedisian Building</v>
          </cell>
        </row>
      </sheetData>
      <sheetData sheetId="3257">
        <row r="8">
          <cell r="D8" t="str">
            <v>Paramaz Avedisian Building</v>
          </cell>
        </row>
      </sheetData>
      <sheetData sheetId="3258">
        <row r="8">
          <cell r="D8" t="str">
            <v>Paramaz Avedisian Building</v>
          </cell>
        </row>
      </sheetData>
      <sheetData sheetId="3259">
        <row r="8">
          <cell r="D8" t="str">
            <v>Paramaz Avedisian Building</v>
          </cell>
        </row>
      </sheetData>
      <sheetData sheetId="3260">
        <row r="8">
          <cell r="D8" t="str">
            <v>Paramaz Avedisian Building</v>
          </cell>
        </row>
      </sheetData>
      <sheetData sheetId="3261">
        <row r="8">
          <cell r="D8" t="str">
            <v>Paramaz Avedisian Building</v>
          </cell>
        </row>
      </sheetData>
      <sheetData sheetId="3262">
        <row r="8">
          <cell r="D8" t="str">
            <v>Paramaz Avedisian Building</v>
          </cell>
        </row>
      </sheetData>
      <sheetData sheetId="3263">
        <row r="8">
          <cell r="D8" t="str">
            <v>Paramaz Avedisian Building</v>
          </cell>
        </row>
      </sheetData>
      <sheetData sheetId="3264">
        <row r="8">
          <cell r="D8" t="str">
            <v>Paramaz Avedisian Building</v>
          </cell>
        </row>
      </sheetData>
      <sheetData sheetId="3265">
        <row r="8">
          <cell r="D8" t="str">
            <v>Paramaz Avedisian Building</v>
          </cell>
        </row>
      </sheetData>
      <sheetData sheetId="3266">
        <row r="8">
          <cell r="D8" t="str">
            <v>Paramaz Avedisian Building</v>
          </cell>
        </row>
      </sheetData>
      <sheetData sheetId="3267">
        <row r="8">
          <cell r="D8" t="str">
            <v>Paramaz Avedisian Building</v>
          </cell>
        </row>
      </sheetData>
      <sheetData sheetId="3268">
        <row r="8">
          <cell r="D8" t="str">
            <v>Paramaz Avedisian Building</v>
          </cell>
        </row>
      </sheetData>
      <sheetData sheetId="3269">
        <row r="8">
          <cell r="D8" t="str">
            <v>Paramaz Avedisian Building</v>
          </cell>
        </row>
      </sheetData>
      <sheetData sheetId="3270">
        <row r="8">
          <cell r="D8" t="str">
            <v>Paramaz Avedisian Building</v>
          </cell>
        </row>
      </sheetData>
      <sheetData sheetId="3271">
        <row r="8">
          <cell r="D8" t="str">
            <v>Paramaz Avedisian Building</v>
          </cell>
        </row>
      </sheetData>
      <sheetData sheetId="3272">
        <row r="8">
          <cell r="D8" t="str">
            <v>Paramaz Avedisian Building</v>
          </cell>
        </row>
      </sheetData>
      <sheetData sheetId="3273">
        <row r="8">
          <cell r="D8" t="str">
            <v>Paramaz Avedisian Building</v>
          </cell>
        </row>
      </sheetData>
      <sheetData sheetId="3274">
        <row r="8">
          <cell r="D8" t="str">
            <v>Paramaz Avedisian Building</v>
          </cell>
        </row>
      </sheetData>
      <sheetData sheetId="3275">
        <row r="8">
          <cell r="D8" t="str">
            <v>Paramaz Avedisian Building</v>
          </cell>
        </row>
      </sheetData>
      <sheetData sheetId="3276">
        <row r="8">
          <cell r="D8" t="str">
            <v>Paramaz Avedisian Building</v>
          </cell>
        </row>
      </sheetData>
      <sheetData sheetId="3277">
        <row r="8">
          <cell r="D8" t="str">
            <v>Paramaz Avedisian Building</v>
          </cell>
        </row>
      </sheetData>
      <sheetData sheetId="3278">
        <row r="8">
          <cell r="D8" t="str">
            <v>Paramaz Avedisian Building</v>
          </cell>
        </row>
      </sheetData>
      <sheetData sheetId="3279">
        <row r="8">
          <cell r="D8" t="str">
            <v>Paramaz Avedisian Building</v>
          </cell>
        </row>
      </sheetData>
      <sheetData sheetId="3280">
        <row r="8">
          <cell r="D8" t="str">
            <v>Paramaz Avedisian Building</v>
          </cell>
        </row>
      </sheetData>
      <sheetData sheetId="3281">
        <row r="8">
          <cell r="D8" t="str">
            <v>Paramaz Avedisian Building</v>
          </cell>
        </row>
      </sheetData>
      <sheetData sheetId="3282">
        <row r="8">
          <cell r="D8" t="str">
            <v>Paramaz Avedisian Building</v>
          </cell>
        </row>
      </sheetData>
      <sheetData sheetId="3283">
        <row r="8">
          <cell r="D8" t="str">
            <v>Paramaz Avedisian Building</v>
          </cell>
        </row>
      </sheetData>
      <sheetData sheetId="3284">
        <row r="8">
          <cell r="D8" t="str">
            <v>Paramaz Avedisian Building</v>
          </cell>
        </row>
      </sheetData>
      <sheetData sheetId="3285">
        <row r="8">
          <cell r="D8" t="str">
            <v>Paramaz Avedisian Building</v>
          </cell>
        </row>
      </sheetData>
      <sheetData sheetId="3286">
        <row r="8">
          <cell r="D8" t="str">
            <v>Paramaz Avedisian Building</v>
          </cell>
        </row>
      </sheetData>
      <sheetData sheetId="3287">
        <row r="8">
          <cell r="D8" t="str">
            <v>Paramaz Avedisian Building</v>
          </cell>
        </row>
      </sheetData>
      <sheetData sheetId="3288">
        <row r="8">
          <cell r="D8" t="str">
            <v>Paramaz Avedisian Building</v>
          </cell>
        </row>
      </sheetData>
      <sheetData sheetId="3289">
        <row r="8">
          <cell r="D8" t="str">
            <v>Paramaz Avedisian Building</v>
          </cell>
        </row>
      </sheetData>
      <sheetData sheetId="3290">
        <row r="8">
          <cell r="D8" t="str">
            <v>Paramaz Avedisian Building</v>
          </cell>
        </row>
      </sheetData>
      <sheetData sheetId="3291">
        <row r="8">
          <cell r="D8" t="str">
            <v>Paramaz Avedisian Building</v>
          </cell>
        </row>
      </sheetData>
      <sheetData sheetId="3292">
        <row r="8">
          <cell r="D8" t="str">
            <v>Paramaz Avedisian Building</v>
          </cell>
        </row>
      </sheetData>
      <sheetData sheetId="3293">
        <row r="8">
          <cell r="D8" t="str">
            <v>Paramaz Avedisian Building</v>
          </cell>
        </row>
      </sheetData>
      <sheetData sheetId="3294">
        <row r="8">
          <cell r="D8" t="str">
            <v>Paramaz Avedisian Building</v>
          </cell>
        </row>
      </sheetData>
      <sheetData sheetId="3295">
        <row r="8">
          <cell r="D8" t="str">
            <v>Paramaz Avedisian Building</v>
          </cell>
        </row>
      </sheetData>
      <sheetData sheetId="3296">
        <row r="8">
          <cell r="D8" t="str">
            <v>Paramaz Avedisian Building</v>
          </cell>
        </row>
      </sheetData>
      <sheetData sheetId="3297">
        <row r="8">
          <cell r="D8" t="str">
            <v>Paramaz Avedisian Building</v>
          </cell>
        </row>
      </sheetData>
      <sheetData sheetId="3298">
        <row r="8">
          <cell r="D8" t="str">
            <v>Paramaz Avedisian Building</v>
          </cell>
        </row>
      </sheetData>
      <sheetData sheetId="3299">
        <row r="8">
          <cell r="D8" t="str">
            <v>Paramaz Avedisian Building</v>
          </cell>
        </row>
      </sheetData>
      <sheetData sheetId="3300">
        <row r="8">
          <cell r="D8" t="str">
            <v>Paramaz Avedisian Building</v>
          </cell>
        </row>
      </sheetData>
      <sheetData sheetId="3301">
        <row r="8">
          <cell r="D8" t="str">
            <v>Paramaz Avedisian Building</v>
          </cell>
        </row>
      </sheetData>
      <sheetData sheetId="3302">
        <row r="8">
          <cell r="D8" t="str">
            <v>Paramaz Avedisian Building</v>
          </cell>
        </row>
      </sheetData>
      <sheetData sheetId="3303">
        <row r="8">
          <cell r="D8" t="str">
            <v>Paramaz Avedisian Building</v>
          </cell>
        </row>
      </sheetData>
      <sheetData sheetId="3304">
        <row r="8">
          <cell r="D8" t="str">
            <v>Paramaz Avedisian Building</v>
          </cell>
        </row>
      </sheetData>
      <sheetData sheetId="3305">
        <row r="8">
          <cell r="D8" t="str">
            <v>Paramaz Avedisian Building</v>
          </cell>
        </row>
      </sheetData>
      <sheetData sheetId="3306">
        <row r="8">
          <cell r="D8" t="str">
            <v>Paramaz Avedisian Building</v>
          </cell>
        </row>
      </sheetData>
      <sheetData sheetId="3307">
        <row r="8">
          <cell r="D8" t="str">
            <v>Paramaz Avedisian Building</v>
          </cell>
        </row>
      </sheetData>
      <sheetData sheetId="3308">
        <row r="8">
          <cell r="D8" t="str">
            <v>Paramaz Avedisian Building</v>
          </cell>
        </row>
      </sheetData>
      <sheetData sheetId="3309">
        <row r="8">
          <cell r="D8" t="str">
            <v>Paramaz Avedisian Building</v>
          </cell>
        </row>
      </sheetData>
      <sheetData sheetId="3310">
        <row r="8">
          <cell r="D8" t="str">
            <v>Paramaz Avedisian Building</v>
          </cell>
        </row>
      </sheetData>
      <sheetData sheetId="3311">
        <row r="8">
          <cell r="D8" t="str">
            <v>Paramaz Avedisian Building</v>
          </cell>
        </row>
      </sheetData>
      <sheetData sheetId="3312">
        <row r="8">
          <cell r="D8" t="str">
            <v>Paramaz Avedisian Building</v>
          </cell>
        </row>
      </sheetData>
      <sheetData sheetId="3313">
        <row r="8">
          <cell r="D8" t="str">
            <v>Paramaz Avedisian Building</v>
          </cell>
        </row>
      </sheetData>
      <sheetData sheetId="3314">
        <row r="8">
          <cell r="D8" t="str">
            <v>Paramaz Avedisian Building</v>
          </cell>
        </row>
      </sheetData>
      <sheetData sheetId="3315">
        <row r="8">
          <cell r="D8" t="str">
            <v>Paramaz Avedisian Building</v>
          </cell>
        </row>
      </sheetData>
      <sheetData sheetId="3316">
        <row r="8">
          <cell r="D8" t="str">
            <v>Paramaz Avedisian Building</v>
          </cell>
        </row>
      </sheetData>
      <sheetData sheetId="3317">
        <row r="8">
          <cell r="D8" t="str">
            <v>Paramaz Avedisian Building</v>
          </cell>
        </row>
      </sheetData>
      <sheetData sheetId="3318">
        <row r="8">
          <cell r="D8" t="str">
            <v>Paramaz Avedisian Building</v>
          </cell>
        </row>
      </sheetData>
      <sheetData sheetId="3319">
        <row r="8">
          <cell r="D8" t="str">
            <v>Paramaz Avedisian Building</v>
          </cell>
        </row>
      </sheetData>
      <sheetData sheetId="3320">
        <row r="8">
          <cell r="D8" t="str">
            <v>Paramaz Avedisian Building</v>
          </cell>
        </row>
      </sheetData>
      <sheetData sheetId="3321">
        <row r="8">
          <cell r="D8" t="str">
            <v>Paramaz Avedisian Building</v>
          </cell>
        </row>
      </sheetData>
      <sheetData sheetId="3322">
        <row r="8">
          <cell r="D8" t="str">
            <v>Paramaz Avedisian Building</v>
          </cell>
        </row>
      </sheetData>
      <sheetData sheetId="3323">
        <row r="8">
          <cell r="D8" t="str">
            <v>Paramaz Avedisian Building</v>
          </cell>
        </row>
      </sheetData>
      <sheetData sheetId="3324">
        <row r="8">
          <cell r="D8" t="str">
            <v>Paramaz Avedisian Building</v>
          </cell>
        </row>
      </sheetData>
      <sheetData sheetId="3325">
        <row r="8">
          <cell r="D8" t="str">
            <v>Paramaz Avedisian Building</v>
          </cell>
        </row>
      </sheetData>
      <sheetData sheetId="3326">
        <row r="8">
          <cell r="D8" t="str">
            <v>Paramaz Avedisian Building</v>
          </cell>
        </row>
      </sheetData>
      <sheetData sheetId="3327">
        <row r="8">
          <cell r="D8" t="str">
            <v>Paramaz Avedisian Building</v>
          </cell>
        </row>
      </sheetData>
      <sheetData sheetId="3328">
        <row r="8">
          <cell r="D8" t="str">
            <v>Paramaz Avedisian Building</v>
          </cell>
        </row>
      </sheetData>
      <sheetData sheetId="3329">
        <row r="8">
          <cell r="D8" t="str">
            <v>Paramaz Avedisian Building</v>
          </cell>
        </row>
      </sheetData>
      <sheetData sheetId="3330">
        <row r="8">
          <cell r="D8" t="str">
            <v>Paramaz Avedisian Building</v>
          </cell>
        </row>
      </sheetData>
      <sheetData sheetId="3331" refreshError="1"/>
      <sheetData sheetId="3332" refreshError="1"/>
      <sheetData sheetId="3333" refreshError="1"/>
      <sheetData sheetId="3334" refreshError="1"/>
      <sheetData sheetId="3335" refreshError="1"/>
      <sheetData sheetId="3336">
        <row r="8">
          <cell r="D8" t="str">
            <v>Paramaz Avedisian Building</v>
          </cell>
        </row>
      </sheetData>
      <sheetData sheetId="3337">
        <row r="8">
          <cell r="D8" t="str">
            <v>Paramaz Avedisian Building</v>
          </cell>
        </row>
      </sheetData>
      <sheetData sheetId="3338">
        <row r="8">
          <cell r="D8" t="str">
            <v>Paramaz Avedisian Building</v>
          </cell>
        </row>
      </sheetData>
      <sheetData sheetId="3339">
        <row r="8">
          <cell r="D8" t="str">
            <v>Paramaz Avedisian Building</v>
          </cell>
        </row>
      </sheetData>
      <sheetData sheetId="3340">
        <row r="8">
          <cell r="D8" t="str">
            <v>Paramaz Avedisian Building</v>
          </cell>
        </row>
      </sheetData>
      <sheetData sheetId="3341">
        <row r="8">
          <cell r="D8" t="str">
            <v>Paramaz Avedisian Building</v>
          </cell>
        </row>
      </sheetData>
      <sheetData sheetId="3342">
        <row r="8">
          <cell r="D8" t="str">
            <v>Paramaz Avedisian Building</v>
          </cell>
        </row>
      </sheetData>
      <sheetData sheetId="3343">
        <row r="8">
          <cell r="D8" t="str">
            <v>Paramaz Avedisian Building</v>
          </cell>
        </row>
      </sheetData>
      <sheetData sheetId="3344">
        <row r="8">
          <cell r="D8" t="str">
            <v>Paramaz Avedisian Building</v>
          </cell>
        </row>
      </sheetData>
      <sheetData sheetId="3345">
        <row r="8">
          <cell r="D8" t="str">
            <v>Paramaz Avedisian Building</v>
          </cell>
        </row>
      </sheetData>
      <sheetData sheetId="3346">
        <row r="8">
          <cell r="D8" t="str">
            <v>Paramaz Avedisian Building</v>
          </cell>
        </row>
      </sheetData>
      <sheetData sheetId="3347">
        <row r="8">
          <cell r="D8" t="str">
            <v>Paramaz Avedisian Building</v>
          </cell>
        </row>
      </sheetData>
      <sheetData sheetId="3348">
        <row r="8">
          <cell r="D8" t="str">
            <v>Paramaz Avedisian Building</v>
          </cell>
        </row>
      </sheetData>
      <sheetData sheetId="3349">
        <row r="8">
          <cell r="D8" t="str">
            <v>Paramaz Avedisian Building</v>
          </cell>
        </row>
      </sheetData>
      <sheetData sheetId="3350">
        <row r="8">
          <cell r="D8" t="str">
            <v>Paramaz Avedisian Building</v>
          </cell>
        </row>
      </sheetData>
      <sheetData sheetId="3351">
        <row r="8">
          <cell r="D8" t="str">
            <v>Paramaz Avedisian Building</v>
          </cell>
        </row>
      </sheetData>
      <sheetData sheetId="3352">
        <row r="8">
          <cell r="D8" t="str">
            <v>Paramaz Avedisian Building</v>
          </cell>
        </row>
      </sheetData>
      <sheetData sheetId="3353">
        <row r="8">
          <cell r="D8" t="str">
            <v>Paramaz Avedisian Building</v>
          </cell>
        </row>
      </sheetData>
      <sheetData sheetId="3354">
        <row r="8">
          <cell r="D8" t="str">
            <v>Paramaz Avedisian Building</v>
          </cell>
        </row>
      </sheetData>
      <sheetData sheetId="3355">
        <row r="8">
          <cell r="D8" t="str">
            <v>Paramaz Avedisian Building</v>
          </cell>
        </row>
      </sheetData>
      <sheetData sheetId="3356">
        <row r="8">
          <cell r="D8" t="str">
            <v>Paramaz Avedisian Building</v>
          </cell>
        </row>
      </sheetData>
      <sheetData sheetId="3357">
        <row r="8">
          <cell r="D8" t="str">
            <v>Paramaz Avedisian Building</v>
          </cell>
        </row>
      </sheetData>
      <sheetData sheetId="3358">
        <row r="8">
          <cell r="D8" t="str">
            <v>Paramaz Avedisian Building</v>
          </cell>
        </row>
      </sheetData>
      <sheetData sheetId="3359">
        <row r="8">
          <cell r="D8" t="str">
            <v>Paramaz Avedisian Building</v>
          </cell>
        </row>
      </sheetData>
      <sheetData sheetId="3360">
        <row r="8">
          <cell r="D8" t="str">
            <v>Paramaz Avedisian Building</v>
          </cell>
        </row>
      </sheetData>
      <sheetData sheetId="3361">
        <row r="8">
          <cell r="D8" t="str">
            <v>Paramaz Avedisian Building</v>
          </cell>
        </row>
      </sheetData>
      <sheetData sheetId="3362">
        <row r="8">
          <cell r="D8" t="str">
            <v>Paramaz Avedisian Building</v>
          </cell>
        </row>
      </sheetData>
      <sheetData sheetId="3363">
        <row r="8">
          <cell r="D8" t="str">
            <v>Paramaz Avedisian Building</v>
          </cell>
        </row>
      </sheetData>
      <sheetData sheetId="3364">
        <row r="8">
          <cell r="D8" t="str">
            <v>Paramaz Avedisian Building</v>
          </cell>
        </row>
      </sheetData>
      <sheetData sheetId="3365">
        <row r="8">
          <cell r="D8" t="str">
            <v>Paramaz Avedisian Building</v>
          </cell>
        </row>
      </sheetData>
      <sheetData sheetId="3366">
        <row r="8">
          <cell r="D8" t="str">
            <v>Paramaz Avedisian Building</v>
          </cell>
        </row>
      </sheetData>
      <sheetData sheetId="3367">
        <row r="8">
          <cell r="D8" t="str">
            <v>Paramaz Avedisian Building</v>
          </cell>
        </row>
      </sheetData>
      <sheetData sheetId="3368">
        <row r="8">
          <cell r="D8" t="str">
            <v>Paramaz Avedisian Building</v>
          </cell>
        </row>
      </sheetData>
      <sheetData sheetId="3369">
        <row r="8">
          <cell r="D8" t="str">
            <v>Paramaz Avedisian Building</v>
          </cell>
        </row>
      </sheetData>
      <sheetData sheetId="3370">
        <row r="8">
          <cell r="D8" t="str">
            <v>Paramaz Avedisian Building</v>
          </cell>
        </row>
      </sheetData>
      <sheetData sheetId="3371">
        <row r="8">
          <cell r="D8" t="str">
            <v>Paramaz Avedisian Building</v>
          </cell>
        </row>
      </sheetData>
      <sheetData sheetId="3372">
        <row r="8">
          <cell r="D8" t="str">
            <v>Paramaz Avedisian Building</v>
          </cell>
        </row>
      </sheetData>
      <sheetData sheetId="3373">
        <row r="8">
          <cell r="D8" t="str">
            <v>Paramaz Avedisian Building</v>
          </cell>
        </row>
      </sheetData>
      <sheetData sheetId="3374">
        <row r="8">
          <cell r="D8" t="str">
            <v>Paramaz Avedisian Building</v>
          </cell>
        </row>
      </sheetData>
      <sheetData sheetId="3375">
        <row r="8">
          <cell r="D8" t="str">
            <v>Paramaz Avedisian Building</v>
          </cell>
        </row>
      </sheetData>
      <sheetData sheetId="3376">
        <row r="8">
          <cell r="D8" t="str">
            <v>Paramaz Avedisian Building</v>
          </cell>
        </row>
      </sheetData>
      <sheetData sheetId="3377">
        <row r="8">
          <cell r="D8" t="str">
            <v>Paramaz Avedisian Building</v>
          </cell>
        </row>
      </sheetData>
      <sheetData sheetId="3378">
        <row r="8">
          <cell r="D8" t="str">
            <v>Paramaz Avedisian Building</v>
          </cell>
        </row>
      </sheetData>
      <sheetData sheetId="3379">
        <row r="8">
          <cell r="D8" t="str">
            <v>Paramaz Avedisian Building</v>
          </cell>
        </row>
      </sheetData>
      <sheetData sheetId="3380">
        <row r="8">
          <cell r="D8" t="str">
            <v>Paramaz Avedisian Building</v>
          </cell>
        </row>
      </sheetData>
      <sheetData sheetId="3381">
        <row r="8">
          <cell r="D8" t="str">
            <v>Paramaz Avedisian Building</v>
          </cell>
        </row>
      </sheetData>
      <sheetData sheetId="3382">
        <row r="8">
          <cell r="D8" t="str">
            <v>Paramaz Avedisian Building</v>
          </cell>
        </row>
      </sheetData>
      <sheetData sheetId="3383">
        <row r="8">
          <cell r="D8" t="str">
            <v>Paramaz Avedisian Building</v>
          </cell>
        </row>
      </sheetData>
      <sheetData sheetId="3384">
        <row r="8">
          <cell r="D8" t="str">
            <v>Paramaz Avedisian Building</v>
          </cell>
        </row>
      </sheetData>
      <sheetData sheetId="3385">
        <row r="8">
          <cell r="D8" t="str">
            <v>Paramaz Avedisian Building</v>
          </cell>
        </row>
      </sheetData>
      <sheetData sheetId="3386">
        <row r="8">
          <cell r="D8" t="str">
            <v>Paramaz Avedisian Building</v>
          </cell>
        </row>
      </sheetData>
      <sheetData sheetId="3387">
        <row r="8">
          <cell r="D8" t="str">
            <v>Paramaz Avedisian Building</v>
          </cell>
        </row>
      </sheetData>
      <sheetData sheetId="3388">
        <row r="8">
          <cell r="D8" t="str">
            <v>Paramaz Avedisian Building</v>
          </cell>
        </row>
      </sheetData>
      <sheetData sheetId="3389">
        <row r="8">
          <cell r="D8" t="str">
            <v>Paramaz Avedisian Building</v>
          </cell>
        </row>
      </sheetData>
      <sheetData sheetId="3390">
        <row r="8">
          <cell r="D8" t="str">
            <v>Paramaz Avedisian Building</v>
          </cell>
        </row>
      </sheetData>
      <sheetData sheetId="3391">
        <row r="8">
          <cell r="D8" t="str">
            <v>Paramaz Avedisian Building</v>
          </cell>
        </row>
      </sheetData>
      <sheetData sheetId="3392">
        <row r="8">
          <cell r="D8" t="str">
            <v>Paramaz Avedisian Building</v>
          </cell>
        </row>
      </sheetData>
      <sheetData sheetId="3393">
        <row r="8">
          <cell r="D8" t="str">
            <v>Paramaz Avedisian Building</v>
          </cell>
        </row>
      </sheetData>
      <sheetData sheetId="3394">
        <row r="8">
          <cell r="D8" t="str">
            <v>Paramaz Avedisian Building</v>
          </cell>
        </row>
      </sheetData>
      <sheetData sheetId="3395">
        <row r="8">
          <cell r="D8" t="str">
            <v>Paramaz Avedisian Building</v>
          </cell>
        </row>
      </sheetData>
      <sheetData sheetId="3396">
        <row r="8">
          <cell r="D8" t="str">
            <v>Paramaz Avedisian Building</v>
          </cell>
        </row>
      </sheetData>
      <sheetData sheetId="3397">
        <row r="8">
          <cell r="D8" t="str">
            <v>Paramaz Avedisian Building</v>
          </cell>
        </row>
      </sheetData>
      <sheetData sheetId="3398">
        <row r="8">
          <cell r="D8" t="str">
            <v>Paramaz Avedisian Building</v>
          </cell>
        </row>
      </sheetData>
      <sheetData sheetId="3399">
        <row r="8">
          <cell r="D8" t="str">
            <v>Paramaz Avedisian Building</v>
          </cell>
        </row>
      </sheetData>
      <sheetData sheetId="3400">
        <row r="8">
          <cell r="D8" t="str">
            <v>Paramaz Avedisian Building</v>
          </cell>
        </row>
      </sheetData>
      <sheetData sheetId="3401">
        <row r="8">
          <cell r="D8" t="str">
            <v>Paramaz Avedisian Building</v>
          </cell>
        </row>
      </sheetData>
      <sheetData sheetId="3402">
        <row r="8">
          <cell r="D8" t="str">
            <v>Paramaz Avedisian Building</v>
          </cell>
        </row>
      </sheetData>
      <sheetData sheetId="3403">
        <row r="8">
          <cell r="D8" t="str">
            <v>Paramaz Avedisian Building</v>
          </cell>
        </row>
      </sheetData>
      <sheetData sheetId="3404">
        <row r="8">
          <cell r="D8" t="str">
            <v>Paramaz Avedisian Building</v>
          </cell>
        </row>
      </sheetData>
      <sheetData sheetId="3405">
        <row r="8">
          <cell r="D8" t="str">
            <v>Paramaz Avedisian Building</v>
          </cell>
        </row>
      </sheetData>
      <sheetData sheetId="3406">
        <row r="8">
          <cell r="D8" t="str">
            <v>Paramaz Avedisian Building</v>
          </cell>
        </row>
      </sheetData>
      <sheetData sheetId="3407">
        <row r="8">
          <cell r="D8" t="str">
            <v>Paramaz Avedisian Building</v>
          </cell>
        </row>
      </sheetData>
      <sheetData sheetId="3408">
        <row r="8">
          <cell r="D8" t="str">
            <v>Paramaz Avedisian Building</v>
          </cell>
        </row>
      </sheetData>
      <sheetData sheetId="3409">
        <row r="8">
          <cell r="D8" t="str">
            <v>Paramaz Avedisian Building</v>
          </cell>
        </row>
      </sheetData>
      <sheetData sheetId="3410">
        <row r="8">
          <cell r="D8" t="str">
            <v>Paramaz Avedisian Building</v>
          </cell>
        </row>
      </sheetData>
      <sheetData sheetId="3411">
        <row r="8">
          <cell r="D8" t="str">
            <v>Paramaz Avedisian Building</v>
          </cell>
        </row>
      </sheetData>
      <sheetData sheetId="3412">
        <row r="8">
          <cell r="D8" t="str">
            <v>Paramaz Avedisian Building</v>
          </cell>
        </row>
      </sheetData>
      <sheetData sheetId="3413">
        <row r="8">
          <cell r="D8" t="str">
            <v>Paramaz Avedisian Building</v>
          </cell>
        </row>
      </sheetData>
      <sheetData sheetId="3414">
        <row r="8">
          <cell r="D8" t="str">
            <v>Paramaz Avedisian Building</v>
          </cell>
        </row>
      </sheetData>
      <sheetData sheetId="3415">
        <row r="8">
          <cell r="D8" t="str">
            <v>Paramaz Avedisian Building</v>
          </cell>
        </row>
      </sheetData>
      <sheetData sheetId="3416">
        <row r="8">
          <cell r="D8" t="str">
            <v>Paramaz Avedisian Building</v>
          </cell>
        </row>
      </sheetData>
      <sheetData sheetId="3417">
        <row r="8">
          <cell r="D8" t="str">
            <v>Paramaz Avedisian Building</v>
          </cell>
        </row>
      </sheetData>
      <sheetData sheetId="3418">
        <row r="8">
          <cell r="D8" t="str">
            <v>Paramaz Avedisian Building</v>
          </cell>
        </row>
      </sheetData>
      <sheetData sheetId="3419">
        <row r="8">
          <cell r="D8" t="str">
            <v>Paramaz Avedisian Building</v>
          </cell>
        </row>
      </sheetData>
      <sheetData sheetId="3420">
        <row r="8">
          <cell r="D8" t="str">
            <v>Paramaz Avedisian Building</v>
          </cell>
        </row>
      </sheetData>
      <sheetData sheetId="3421">
        <row r="8">
          <cell r="D8" t="str">
            <v>Paramaz Avedisian Building</v>
          </cell>
        </row>
      </sheetData>
      <sheetData sheetId="3422">
        <row r="8">
          <cell r="D8" t="str">
            <v>Paramaz Avedisian Building</v>
          </cell>
        </row>
      </sheetData>
      <sheetData sheetId="3423">
        <row r="8">
          <cell r="D8" t="str">
            <v>Paramaz Avedisian Building</v>
          </cell>
        </row>
      </sheetData>
      <sheetData sheetId="3424">
        <row r="8">
          <cell r="D8" t="str">
            <v>Paramaz Avedisian Building</v>
          </cell>
        </row>
      </sheetData>
      <sheetData sheetId="3425">
        <row r="8">
          <cell r="D8" t="str">
            <v>Paramaz Avedisian Building</v>
          </cell>
        </row>
      </sheetData>
      <sheetData sheetId="3426">
        <row r="8">
          <cell r="D8" t="str">
            <v>Paramaz Avedisian Building</v>
          </cell>
        </row>
      </sheetData>
      <sheetData sheetId="3427">
        <row r="8">
          <cell r="D8" t="str">
            <v>Paramaz Avedisian Building</v>
          </cell>
        </row>
      </sheetData>
      <sheetData sheetId="3428">
        <row r="8">
          <cell r="D8" t="str">
            <v>Paramaz Avedisian Building</v>
          </cell>
        </row>
      </sheetData>
      <sheetData sheetId="3429">
        <row r="8">
          <cell r="D8" t="str">
            <v>Paramaz Avedisian Building</v>
          </cell>
        </row>
      </sheetData>
      <sheetData sheetId="3430">
        <row r="8">
          <cell r="D8" t="str">
            <v>Paramaz Avedisian Building</v>
          </cell>
        </row>
      </sheetData>
      <sheetData sheetId="3431">
        <row r="8">
          <cell r="D8" t="str">
            <v>Paramaz Avedisian Building</v>
          </cell>
        </row>
      </sheetData>
      <sheetData sheetId="3432">
        <row r="8">
          <cell r="D8" t="str">
            <v>Paramaz Avedisian Building</v>
          </cell>
        </row>
      </sheetData>
      <sheetData sheetId="3433">
        <row r="8">
          <cell r="D8" t="str">
            <v>Paramaz Avedisian Building</v>
          </cell>
        </row>
      </sheetData>
      <sheetData sheetId="3434">
        <row r="8">
          <cell r="D8" t="str">
            <v>Paramaz Avedisian Building</v>
          </cell>
        </row>
      </sheetData>
      <sheetData sheetId="3435">
        <row r="8">
          <cell r="D8" t="str">
            <v>Paramaz Avedisian Building</v>
          </cell>
        </row>
      </sheetData>
      <sheetData sheetId="3436">
        <row r="8">
          <cell r="D8" t="str">
            <v>Paramaz Avedisian Building</v>
          </cell>
        </row>
      </sheetData>
      <sheetData sheetId="3437">
        <row r="8">
          <cell r="D8" t="str">
            <v>Paramaz Avedisian Building</v>
          </cell>
        </row>
      </sheetData>
      <sheetData sheetId="3438">
        <row r="8">
          <cell r="D8" t="str">
            <v>Paramaz Avedisian Building</v>
          </cell>
        </row>
      </sheetData>
      <sheetData sheetId="3439">
        <row r="8">
          <cell r="D8" t="str">
            <v>Paramaz Avedisian Building</v>
          </cell>
        </row>
      </sheetData>
      <sheetData sheetId="3440">
        <row r="8">
          <cell r="D8" t="str">
            <v>Paramaz Avedisian Building</v>
          </cell>
        </row>
      </sheetData>
      <sheetData sheetId="3441">
        <row r="8">
          <cell r="D8" t="str">
            <v>Paramaz Avedisian Building</v>
          </cell>
        </row>
      </sheetData>
      <sheetData sheetId="3442">
        <row r="8">
          <cell r="D8" t="str">
            <v>Paramaz Avedisian Building</v>
          </cell>
        </row>
      </sheetData>
      <sheetData sheetId="3443">
        <row r="8">
          <cell r="D8" t="str">
            <v>Paramaz Avedisian Building</v>
          </cell>
        </row>
      </sheetData>
      <sheetData sheetId="3444">
        <row r="8">
          <cell r="D8" t="str">
            <v>Paramaz Avedisian Building</v>
          </cell>
        </row>
      </sheetData>
      <sheetData sheetId="3445">
        <row r="8">
          <cell r="D8" t="str">
            <v>Paramaz Avedisian Building</v>
          </cell>
        </row>
      </sheetData>
      <sheetData sheetId="3446">
        <row r="8">
          <cell r="D8" t="str">
            <v>Paramaz Avedisian Building</v>
          </cell>
        </row>
      </sheetData>
      <sheetData sheetId="3447">
        <row r="8">
          <cell r="D8" t="str">
            <v>Paramaz Avedisian Building</v>
          </cell>
        </row>
      </sheetData>
      <sheetData sheetId="3448">
        <row r="8">
          <cell r="D8" t="str">
            <v>Paramaz Avedisian Building</v>
          </cell>
        </row>
      </sheetData>
      <sheetData sheetId="3449">
        <row r="8">
          <cell r="D8" t="str">
            <v>Paramaz Avedisian Building</v>
          </cell>
        </row>
      </sheetData>
      <sheetData sheetId="3450">
        <row r="8">
          <cell r="D8" t="str">
            <v>Paramaz Avedisian Building</v>
          </cell>
        </row>
      </sheetData>
      <sheetData sheetId="3451">
        <row r="8">
          <cell r="D8" t="str">
            <v>Paramaz Avedisian Building</v>
          </cell>
        </row>
      </sheetData>
      <sheetData sheetId="3452">
        <row r="8">
          <cell r="D8" t="str">
            <v>Paramaz Avedisian Building</v>
          </cell>
        </row>
      </sheetData>
      <sheetData sheetId="3453">
        <row r="8">
          <cell r="D8" t="str">
            <v>Paramaz Avedisian Building</v>
          </cell>
        </row>
      </sheetData>
      <sheetData sheetId="3454">
        <row r="8">
          <cell r="D8" t="str">
            <v>Paramaz Avedisian Building</v>
          </cell>
        </row>
      </sheetData>
      <sheetData sheetId="3455">
        <row r="8">
          <cell r="D8" t="str">
            <v>Paramaz Avedisian Building</v>
          </cell>
        </row>
      </sheetData>
      <sheetData sheetId="3456">
        <row r="8">
          <cell r="D8" t="str">
            <v>Paramaz Avedisian Building</v>
          </cell>
        </row>
      </sheetData>
      <sheetData sheetId="3457">
        <row r="8">
          <cell r="D8" t="str">
            <v>Paramaz Avedisian Building</v>
          </cell>
        </row>
      </sheetData>
      <sheetData sheetId="3458">
        <row r="8">
          <cell r="D8" t="str">
            <v>Paramaz Avedisian Building</v>
          </cell>
        </row>
      </sheetData>
      <sheetData sheetId="3459">
        <row r="8">
          <cell r="D8" t="str">
            <v>Paramaz Avedisian Building</v>
          </cell>
        </row>
      </sheetData>
      <sheetData sheetId="3460">
        <row r="8">
          <cell r="D8" t="str">
            <v>Paramaz Avedisian Building</v>
          </cell>
        </row>
      </sheetData>
      <sheetData sheetId="3461">
        <row r="8">
          <cell r="D8" t="str">
            <v>Paramaz Avedisian Building</v>
          </cell>
        </row>
      </sheetData>
      <sheetData sheetId="3462">
        <row r="8">
          <cell r="D8" t="str">
            <v>Paramaz Avedisian Building</v>
          </cell>
        </row>
      </sheetData>
      <sheetData sheetId="3463">
        <row r="8">
          <cell r="D8" t="str">
            <v>Paramaz Avedisian Building</v>
          </cell>
        </row>
      </sheetData>
      <sheetData sheetId="3464">
        <row r="8">
          <cell r="D8" t="str">
            <v>Paramaz Avedisian Building</v>
          </cell>
        </row>
      </sheetData>
      <sheetData sheetId="3465">
        <row r="8">
          <cell r="D8" t="str">
            <v>Paramaz Avedisian Building</v>
          </cell>
        </row>
      </sheetData>
      <sheetData sheetId="3466">
        <row r="8">
          <cell r="D8" t="str">
            <v>Paramaz Avedisian Building</v>
          </cell>
        </row>
      </sheetData>
      <sheetData sheetId="3467">
        <row r="8">
          <cell r="D8" t="str">
            <v>Paramaz Avedisian Building</v>
          </cell>
        </row>
      </sheetData>
      <sheetData sheetId="3468">
        <row r="8">
          <cell r="D8" t="str">
            <v>Paramaz Avedisian Building</v>
          </cell>
        </row>
      </sheetData>
      <sheetData sheetId="3469">
        <row r="8">
          <cell r="D8" t="str">
            <v>Paramaz Avedisian Building</v>
          </cell>
        </row>
      </sheetData>
      <sheetData sheetId="3470">
        <row r="8">
          <cell r="D8" t="str">
            <v>Paramaz Avedisian Building</v>
          </cell>
        </row>
      </sheetData>
      <sheetData sheetId="3471">
        <row r="8">
          <cell r="D8" t="str">
            <v>Paramaz Avedisian Building</v>
          </cell>
        </row>
      </sheetData>
      <sheetData sheetId="3472">
        <row r="8">
          <cell r="D8" t="str">
            <v>Paramaz Avedisian Building</v>
          </cell>
        </row>
      </sheetData>
      <sheetData sheetId="3473">
        <row r="8">
          <cell r="D8" t="str">
            <v>Paramaz Avedisian Building</v>
          </cell>
        </row>
      </sheetData>
      <sheetData sheetId="3474">
        <row r="8">
          <cell r="D8" t="str">
            <v>Paramaz Avedisian Building</v>
          </cell>
        </row>
      </sheetData>
      <sheetData sheetId="3475">
        <row r="8">
          <cell r="D8" t="str">
            <v>Paramaz Avedisian Building</v>
          </cell>
        </row>
      </sheetData>
      <sheetData sheetId="3476">
        <row r="8">
          <cell r="D8" t="str">
            <v>Paramaz Avedisian Building</v>
          </cell>
        </row>
      </sheetData>
      <sheetData sheetId="3477">
        <row r="8">
          <cell r="D8" t="str">
            <v>Paramaz Avedisian Building</v>
          </cell>
        </row>
      </sheetData>
      <sheetData sheetId="3478">
        <row r="8">
          <cell r="D8" t="str">
            <v>Paramaz Avedisian Building</v>
          </cell>
        </row>
      </sheetData>
      <sheetData sheetId="3479">
        <row r="8">
          <cell r="D8" t="str">
            <v>Paramaz Avedisian Building</v>
          </cell>
        </row>
      </sheetData>
      <sheetData sheetId="3480">
        <row r="8">
          <cell r="D8" t="str">
            <v>Paramaz Avedisian Building</v>
          </cell>
        </row>
      </sheetData>
      <sheetData sheetId="3481">
        <row r="8">
          <cell r="D8" t="str">
            <v>Paramaz Avedisian Building</v>
          </cell>
        </row>
      </sheetData>
      <sheetData sheetId="3482">
        <row r="8">
          <cell r="D8" t="str">
            <v>Paramaz Avedisian Building</v>
          </cell>
        </row>
      </sheetData>
      <sheetData sheetId="3483">
        <row r="8">
          <cell r="D8" t="str">
            <v>Paramaz Avedisian Building</v>
          </cell>
        </row>
      </sheetData>
      <sheetData sheetId="3484">
        <row r="8">
          <cell r="D8" t="str">
            <v>Paramaz Avedisian Building</v>
          </cell>
        </row>
      </sheetData>
      <sheetData sheetId="3485">
        <row r="8">
          <cell r="D8" t="str">
            <v>Paramaz Avedisian Building</v>
          </cell>
        </row>
      </sheetData>
      <sheetData sheetId="3486">
        <row r="8">
          <cell r="D8" t="str">
            <v>Paramaz Avedisian Building</v>
          </cell>
        </row>
      </sheetData>
      <sheetData sheetId="3487">
        <row r="8">
          <cell r="D8" t="str">
            <v>Paramaz Avedisian Building</v>
          </cell>
        </row>
      </sheetData>
      <sheetData sheetId="3488">
        <row r="8">
          <cell r="D8" t="str">
            <v>Paramaz Avedisian Building</v>
          </cell>
        </row>
      </sheetData>
      <sheetData sheetId="3489">
        <row r="8">
          <cell r="D8" t="str">
            <v>Paramaz Avedisian Building</v>
          </cell>
        </row>
      </sheetData>
      <sheetData sheetId="3490">
        <row r="8">
          <cell r="D8" t="str">
            <v>Paramaz Avedisian Building</v>
          </cell>
        </row>
      </sheetData>
      <sheetData sheetId="3491">
        <row r="8">
          <cell r="D8" t="str">
            <v>Paramaz Avedisian Building</v>
          </cell>
        </row>
      </sheetData>
      <sheetData sheetId="3492">
        <row r="8">
          <cell r="D8" t="str">
            <v>Paramaz Avedisian Building</v>
          </cell>
        </row>
      </sheetData>
      <sheetData sheetId="3493">
        <row r="8">
          <cell r="D8" t="str">
            <v>Paramaz Avedisian Building</v>
          </cell>
        </row>
      </sheetData>
      <sheetData sheetId="3494">
        <row r="8">
          <cell r="D8" t="str">
            <v>Paramaz Avedisian Building</v>
          </cell>
        </row>
      </sheetData>
      <sheetData sheetId="3495">
        <row r="8">
          <cell r="D8" t="str">
            <v>Paramaz Avedisian Building</v>
          </cell>
        </row>
      </sheetData>
      <sheetData sheetId="3496">
        <row r="8">
          <cell r="D8" t="str">
            <v>Paramaz Avedisian Building</v>
          </cell>
        </row>
      </sheetData>
      <sheetData sheetId="3497">
        <row r="8">
          <cell r="D8" t="str">
            <v>Paramaz Avedisian Building</v>
          </cell>
        </row>
      </sheetData>
      <sheetData sheetId="3498">
        <row r="8">
          <cell r="D8" t="str">
            <v>Paramaz Avedisian Building</v>
          </cell>
        </row>
      </sheetData>
      <sheetData sheetId="3499">
        <row r="8">
          <cell r="D8" t="str">
            <v>Paramaz Avedisian Building</v>
          </cell>
        </row>
      </sheetData>
      <sheetData sheetId="3500">
        <row r="8">
          <cell r="D8" t="str">
            <v>Paramaz Avedisian Building</v>
          </cell>
        </row>
      </sheetData>
      <sheetData sheetId="3501">
        <row r="8">
          <cell r="D8" t="str">
            <v>Paramaz Avedisian Building</v>
          </cell>
        </row>
      </sheetData>
      <sheetData sheetId="3502">
        <row r="8">
          <cell r="D8" t="str">
            <v>Paramaz Avedisian Building</v>
          </cell>
        </row>
      </sheetData>
      <sheetData sheetId="3503">
        <row r="8">
          <cell r="D8" t="str">
            <v>Paramaz Avedisian Building</v>
          </cell>
        </row>
      </sheetData>
      <sheetData sheetId="3504">
        <row r="8">
          <cell r="D8" t="str">
            <v>Paramaz Avedisian Building</v>
          </cell>
        </row>
      </sheetData>
      <sheetData sheetId="3505">
        <row r="8">
          <cell r="D8" t="str">
            <v>Paramaz Avedisian Building</v>
          </cell>
        </row>
      </sheetData>
      <sheetData sheetId="3506">
        <row r="8">
          <cell r="D8" t="str">
            <v>Paramaz Avedisian Building</v>
          </cell>
        </row>
      </sheetData>
      <sheetData sheetId="3507">
        <row r="8">
          <cell r="D8" t="str">
            <v>Paramaz Avedisian Building</v>
          </cell>
        </row>
      </sheetData>
      <sheetData sheetId="3508">
        <row r="8">
          <cell r="D8" t="str">
            <v>Paramaz Avedisian Building</v>
          </cell>
        </row>
      </sheetData>
      <sheetData sheetId="3509">
        <row r="8">
          <cell r="D8" t="str">
            <v>Paramaz Avedisian Building</v>
          </cell>
        </row>
      </sheetData>
      <sheetData sheetId="3510">
        <row r="8">
          <cell r="D8" t="str">
            <v>Paramaz Avedisian Building</v>
          </cell>
        </row>
      </sheetData>
      <sheetData sheetId="3511">
        <row r="8">
          <cell r="D8" t="str">
            <v>Paramaz Avedisian Building</v>
          </cell>
        </row>
      </sheetData>
      <sheetData sheetId="3512">
        <row r="8">
          <cell r="D8" t="str">
            <v>Paramaz Avedisian Building</v>
          </cell>
        </row>
      </sheetData>
      <sheetData sheetId="3513">
        <row r="8">
          <cell r="D8" t="str">
            <v>Paramaz Avedisian Building</v>
          </cell>
        </row>
      </sheetData>
      <sheetData sheetId="3514">
        <row r="8">
          <cell r="D8" t="str">
            <v>Paramaz Avedisian Building</v>
          </cell>
        </row>
      </sheetData>
      <sheetData sheetId="3515">
        <row r="8">
          <cell r="D8" t="str">
            <v>Paramaz Avedisian Building</v>
          </cell>
        </row>
      </sheetData>
      <sheetData sheetId="3516">
        <row r="8">
          <cell r="D8" t="str">
            <v>Paramaz Avedisian Building</v>
          </cell>
        </row>
      </sheetData>
      <sheetData sheetId="3517">
        <row r="8">
          <cell r="D8" t="str">
            <v>Paramaz Avedisian Building</v>
          </cell>
        </row>
      </sheetData>
      <sheetData sheetId="3518">
        <row r="8">
          <cell r="D8" t="str">
            <v>Paramaz Avedisian Building</v>
          </cell>
        </row>
      </sheetData>
      <sheetData sheetId="3519">
        <row r="8">
          <cell r="D8" t="str">
            <v>Paramaz Avedisian Building</v>
          </cell>
        </row>
      </sheetData>
      <sheetData sheetId="3520">
        <row r="8">
          <cell r="D8" t="str">
            <v>Paramaz Avedisian Building</v>
          </cell>
        </row>
      </sheetData>
      <sheetData sheetId="3521">
        <row r="8">
          <cell r="D8" t="str">
            <v>Paramaz Avedisian Building</v>
          </cell>
        </row>
      </sheetData>
      <sheetData sheetId="3522">
        <row r="8">
          <cell r="D8" t="str">
            <v>Paramaz Avedisian Building</v>
          </cell>
        </row>
      </sheetData>
      <sheetData sheetId="3523">
        <row r="8">
          <cell r="D8" t="str">
            <v>Paramaz Avedisian Building</v>
          </cell>
        </row>
      </sheetData>
      <sheetData sheetId="3524">
        <row r="8">
          <cell r="D8" t="str">
            <v>Paramaz Avedisian Building</v>
          </cell>
        </row>
      </sheetData>
      <sheetData sheetId="3525">
        <row r="8">
          <cell r="D8" t="str">
            <v>Paramaz Avedisian Building</v>
          </cell>
        </row>
      </sheetData>
      <sheetData sheetId="3526">
        <row r="8">
          <cell r="D8" t="str">
            <v>Paramaz Avedisian Building</v>
          </cell>
        </row>
      </sheetData>
      <sheetData sheetId="3527">
        <row r="8">
          <cell r="D8" t="str">
            <v>Paramaz Avedisian Building</v>
          </cell>
        </row>
      </sheetData>
      <sheetData sheetId="3528">
        <row r="8">
          <cell r="D8" t="str">
            <v>Paramaz Avedisian Building</v>
          </cell>
        </row>
      </sheetData>
      <sheetData sheetId="3529">
        <row r="8">
          <cell r="D8" t="str">
            <v>Paramaz Avedisian Building</v>
          </cell>
        </row>
      </sheetData>
      <sheetData sheetId="3530">
        <row r="8">
          <cell r="D8" t="str">
            <v>Paramaz Avedisian Building</v>
          </cell>
        </row>
      </sheetData>
      <sheetData sheetId="3531">
        <row r="8">
          <cell r="D8" t="str">
            <v>Paramaz Avedisian Building</v>
          </cell>
        </row>
      </sheetData>
      <sheetData sheetId="3532">
        <row r="8">
          <cell r="D8" t="str">
            <v>Paramaz Avedisian Building</v>
          </cell>
        </row>
      </sheetData>
      <sheetData sheetId="3533">
        <row r="8">
          <cell r="D8" t="str">
            <v>Paramaz Avedisian Building</v>
          </cell>
        </row>
      </sheetData>
      <sheetData sheetId="3534">
        <row r="8">
          <cell r="D8" t="str">
            <v>Paramaz Avedisian Building</v>
          </cell>
        </row>
      </sheetData>
      <sheetData sheetId="3535">
        <row r="8">
          <cell r="D8" t="str">
            <v>Paramaz Avedisian Building</v>
          </cell>
        </row>
      </sheetData>
      <sheetData sheetId="3536">
        <row r="8">
          <cell r="D8" t="str">
            <v>Paramaz Avedisian Building</v>
          </cell>
        </row>
      </sheetData>
      <sheetData sheetId="3537">
        <row r="8">
          <cell r="D8" t="str">
            <v>Paramaz Avedisian Building</v>
          </cell>
        </row>
      </sheetData>
      <sheetData sheetId="3538">
        <row r="8">
          <cell r="D8" t="str">
            <v>Paramaz Avedisian Building</v>
          </cell>
        </row>
      </sheetData>
      <sheetData sheetId="3539">
        <row r="8">
          <cell r="D8" t="str">
            <v>Paramaz Avedisian Building</v>
          </cell>
        </row>
      </sheetData>
      <sheetData sheetId="3540">
        <row r="8">
          <cell r="D8" t="str">
            <v>Paramaz Avedisian Building</v>
          </cell>
        </row>
      </sheetData>
      <sheetData sheetId="3541">
        <row r="8">
          <cell r="D8" t="str">
            <v>Paramaz Avedisian Building</v>
          </cell>
        </row>
      </sheetData>
      <sheetData sheetId="3542">
        <row r="8">
          <cell r="D8" t="str">
            <v>Paramaz Avedisian Building</v>
          </cell>
        </row>
      </sheetData>
      <sheetData sheetId="3543">
        <row r="8">
          <cell r="D8" t="str">
            <v>Paramaz Avedisian Building</v>
          </cell>
        </row>
      </sheetData>
      <sheetData sheetId="3544">
        <row r="8">
          <cell r="D8" t="str">
            <v>Paramaz Avedisian Building</v>
          </cell>
        </row>
      </sheetData>
      <sheetData sheetId="3545">
        <row r="8">
          <cell r="D8" t="str">
            <v>Paramaz Avedisian Building</v>
          </cell>
        </row>
      </sheetData>
      <sheetData sheetId="3546">
        <row r="8">
          <cell r="D8" t="str">
            <v>Paramaz Avedisian Building</v>
          </cell>
        </row>
      </sheetData>
      <sheetData sheetId="3547">
        <row r="8">
          <cell r="D8" t="str">
            <v>Paramaz Avedisian Building</v>
          </cell>
        </row>
      </sheetData>
      <sheetData sheetId="3548">
        <row r="8">
          <cell r="D8" t="str">
            <v>Paramaz Avedisian Building</v>
          </cell>
        </row>
      </sheetData>
      <sheetData sheetId="3549">
        <row r="8">
          <cell r="D8" t="str">
            <v>Paramaz Avedisian Building</v>
          </cell>
        </row>
      </sheetData>
      <sheetData sheetId="3550">
        <row r="8">
          <cell r="D8" t="str">
            <v>Paramaz Avedisian Building</v>
          </cell>
        </row>
      </sheetData>
      <sheetData sheetId="3551">
        <row r="8">
          <cell r="D8" t="str">
            <v>Paramaz Avedisian Building</v>
          </cell>
        </row>
      </sheetData>
      <sheetData sheetId="3552">
        <row r="8">
          <cell r="D8" t="str">
            <v>Paramaz Avedisian Building</v>
          </cell>
        </row>
      </sheetData>
      <sheetData sheetId="3553">
        <row r="8">
          <cell r="D8" t="str">
            <v>Paramaz Avedisian Building</v>
          </cell>
        </row>
      </sheetData>
      <sheetData sheetId="3554">
        <row r="8">
          <cell r="D8" t="str">
            <v>Paramaz Avedisian Building</v>
          </cell>
        </row>
      </sheetData>
      <sheetData sheetId="3555">
        <row r="8">
          <cell r="D8" t="str">
            <v>Paramaz Avedisian Building</v>
          </cell>
        </row>
      </sheetData>
      <sheetData sheetId="3556">
        <row r="8">
          <cell r="D8" t="str">
            <v>Paramaz Avedisian Building</v>
          </cell>
        </row>
      </sheetData>
      <sheetData sheetId="3557">
        <row r="8">
          <cell r="D8" t="str">
            <v>Paramaz Avedisian Building</v>
          </cell>
        </row>
      </sheetData>
      <sheetData sheetId="3558">
        <row r="8">
          <cell r="D8" t="str">
            <v>Paramaz Avedisian Building</v>
          </cell>
        </row>
      </sheetData>
      <sheetData sheetId="3559">
        <row r="8">
          <cell r="D8" t="str">
            <v>Paramaz Avedisian Building</v>
          </cell>
        </row>
      </sheetData>
      <sheetData sheetId="3560">
        <row r="8">
          <cell r="D8" t="str">
            <v>Paramaz Avedisian Building</v>
          </cell>
        </row>
      </sheetData>
      <sheetData sheetId="3561">
        <row r="8">
          <cell r="D8" t="str">
            <v>Paramaz Avedisian Building</v>
          </cell>
        </row>
      </sheetData>
      <sheetData sheetId="3562">
        <row r="8">
          <cell r="D8" t="str">
            <v>Paramaz Avedisian Building</v>
          </cell>
        </row>
      </sheetData>
      <sheetData sheetId="3563">
        <row r="8">
          <cell r="D8" t="str">
            <v>Paramaz Avedisian Building</v>
          </cell>
        </row>
      </sheetData>
      <sheetData sheetId="3564">
        <row r="8">
          <cell r="D8" t="str">
            <v>Paramaz Avedisian Building</v>
          </cell>
        </row>
      </sheetData>
      <sheetData sheetId="3565">
        <row r="8">
          <cell r="D8" t="str">
            <v>Paramaz Avedisian Building</v>
          </cell>
        </row>
      </sheetData>
      <sheetData sheetId="3566">
        <row r="8">
          <cell r="D8" t="str">
            <v>Paramaz Avedisian Building</v>
          </cell>
        </row>
      </sheetData>
      <sheetData sheetId="3567">
        <row r="8">
          <cell r="D8" t="str">
            <v>Paramaz Avedisian Building</v>
          </cell>
        </row>
      </sheetData>
      <sheetData sheetId="3568">
        <row r="8">
          <cell r="D8" t="str">
            <v>Paramaz Avedisian Building</v>
          </cell>
        </row>
      </sheetData>
      <sheetData sheetId="3569">
        <row r="8">
          <cell r="D8" t="str">
            <v>Paramaz Avedisian Building</v>
          </cell>
        </row>
      </sheetData>
      <sheetData sheetId="3570">
        <row r="8">
          <cell r="D8" t="str">
            <v>Paramaz Avedisian Building</v>
          </cell>
        </row>
      </sheetData>
      <sheetData sheetId="3571">
        <row r="8">
          <cell r="D8" t="str">
            <v>Paramaz Avedisian Building</v>
          </cell>
        </row>
      </sheetData>
      <sheetData sheetId="3572">
        <row r="8">
          <cell r="D8" t="str">
            <v>Paramaz Avedisian Building</v>
          </cell>
        </row>
      </sheetData>
      <sheetData sheetId="3573">
        <row r="8">
          <cell r="D8" t="str">
            <v>Paramaz Avedisian Building</v>
          </cell>
        </row>
      </sheetData>
      <sheetData sheetId="3574">
        <row r="8">
          <cell r="D8" t="str">
            <v>Paramaz Avedisian Building</v>
          </cell>
        </row>
      </sheetData>
      <sheetData sheetId="3575">
        <row r="8">
          <cell r="D8" t="str">
            <v>Paramaz Avedisian Building</v>
          </cell>
        </row>
      </sheetData>
      <sheetData sheetId="3576">
        <row r="8">
          <cell r="D8" t="str">
            <v>Paramaz Avedisian Building</v>
          </cell>
        </row>
      </sheetData>
      <sheetData sheetId="3577">
        <row r="8">
          <cell r="D8" t="str">
            <v>Paramaz Avedisian Building</v>
          </cell>
        </row>
      </sheetData>
      <sheetData sheetId="3578">
        <row r="8">
          <cell r="D8" t="str">
            <v>Paramaz Avedisian Building</v>
          </cell>
        </row>
      </sheetData>
      <sheetData sheetId="3579">
        <row r="8">
          <cell r="D8" t="str">
            <v>Paramaz Avedisian Building</v>
          </cell>
        </row>
      </sheetData>
      <sheetData sheetId="3580">
        <row r="8">
          <cell r="D8" t="str">
            <v>Paramaz Avedisian Building</v>
          </cell>
        </row>
      </sheetData>
      <sheetData sheetId="3581">
        <row r="8">
          <cell r="D8" t="str">
            <v>Paramaz Avedisian Building</v>
          </cell>
        </row>
      </sheetData>
      <sheetData sheetId="3582">
        <row r="8">
          <cell r="D8" t="str">
            <v>Paramaz Avedisian Building</v>
          </cell>
        </row>
      </sheetData>
      <sheetData sheetId="3583">
        <row r="8">
          <cell r="D8" t="str">
            <v>Paramaz Avedisian Building</v>
          </cell>
        </row>
      </sheetData>
      <sheetData sheetId="3584">
        <row r="8">
          <cell r="D8" t="str">
            <v>Paramaz Avedisian Building</v>
          </cell>
        </row>
      </sheetData>
      <sheetData sheetId="3585">
        <row r="8">
          <cell r="D8" t="str">
            <v>Paramaz Avedisian Building</v>
          </cell>
        </row>
      </sheetData>
      <sheetData sheetId="3586">
        <row r="8">
          <cell r="D8" t="str">
            <v>Paramaz Avedisian Building</v>
          </cell>
        </row>
      </sheetData>
      <sheetData sheetId="3587">
        <row r="8">
          <cell r="D8" t="str">
            <v>Paramaz Avedisian Building</v>
          </cell>
        </row>
      </sheetData>
      <sheetData sheetId="3588">
        <row r="8">
          <cell r="D8" t="str">
            <v>Paramaz Avedisian Building</v>
          </cell>
        </row>
      </sheetData>
      <sheetData sheetId="3589">
        <row r="8">
          <cell r="D8" t="str">
            <v>Paramaz Avedisian Building</v>
          </cell>
        </row>
      </sheetData>
      <sheetData sheetId="3590">
        <row r="8">
          <cell r="D8" t="str">
            <v>Paramaz Avedisian Building</v>
          </cell>
        </row>
      </sheetData>
      <sheetData sheetId="3591">
        <row r="8">
          <cell r="D8" t="str">
            <v>Paramaz Avedisian Building</v>
          </cell>
        </row>
      </sheetData>
      <sheetData sheetId="3592">
        <row r="8">
          <cell r="D8" t="str">
            <v>Paramaz Avedisian Building</v>
          </cell>
        </row>
      </sheetData>
      <sheetData sheetId="3593">
        <row r="8">
          <cell r="D8" t="str">
            <v>Paramaz Avedisian Building</v>
          </cell>
        </row>
      </sheetData>
      <sheetData sheetId="3594">
        <row r="8">
          <cell r="D8" t="str">
            <v>Paramaz Avedisian Building</v>
          </cell>
        </row>
      </sheetData>
      <sheetData sheetId="3595">
        <row r="8">
          <cell r="D8" t="str">
            <v>Paramaz Avedisian Building</v>
          </cell>
        </row>
      </sheetData>
      <sheetData sheetId="3596">
        <row r="8">
          <cell r="D8" t="str">
            <v>Paramaz Avedisian Building</v>
          </cell>
        </row>
      </sheetData>
      <sheetData sheetId="3597">
        <row r="8">
          <cell r="D8" t="str">
            <v>Paramaz Avedisian Building</v>
          </cell>
        </row>
      </sheetData>
      <sheetData sheetId="3598">
        <row r="8">
          <cell r="D8" t="str">
            <v>Paramaz Avedisian Building</v>
          </cell>
        </row>
      </sheetData>
      <sheetData sheetId="3599">
        <row r="8">
          <cell r="D8" t="str">
            <v>Paramaz Avedisian Building</v>
          </cell>
        </row>
      </sheetData>
      <sheetData sheetId="3600">
        <row r="8">
          <cell r="D8" t="str">
            <v>Paramaz Avedisian Building</v>
          </cell>
        </row>
      </sheetData>
      <sheetData sheetId="3601">
        <row r="8">
          <cell r="D8" t="str">
            <v>Paramaz Avedisian Building</v>
          </cell>
        </row>
      </sheetData>
      <sheetData sheetId="3602">
        <row r="8">
          <cell r="D8" t="str">
            <v>Paramaz Avedisian Building</v>
          </cell>
        </row>
      </sheetData>
      <sheetData sheetId="3603">
        <row r="8">
          <cell r="D8" t="str">
            <v>Paramaz Avedisian Building</v>
          </cell>
        </row>
      </sheetData>
      <sheetData sheetId="3604">
        <row r="8">
          <cell r="D8" t="str">
            <v>Paramaz Avedisian Building</v>
          </cell>
        </row>
      </sheetData>
      <sheetData sheetId="3605">
        <row r="8">
          <cell r="D8" t="str">
            <v>Paramaz Avedisian Building</v>
          </cell>
        </row>
      </sheetData>
      <sheetData sheetId="3606">
        <row r="8">
          <cell r="D8" t="str">
            <v>Paramaz Avedisian Building</v>
          </cell>
        </row>
      </sheetData>
      <sheetData sheetId="3607">
        <row r="8">
          <cell r="D8" t="str">
            <v>Paramaz Avedisian Building</v>
          </cell>
        </row>
      </sheetData>
      <sheetData sheetId="3608">
        <row r="8">
          <cell r="D8" t="str">
            <v>Paramaz Avedisian Building</v>
          </cell>
        </row>
      </sheetData>
      <sheetData sheetId="3609">
        <row r="8">
          <cell r="D8" t="str">
            <v>Paramaz Avedisian Building</v>
          </cell>
        </row>
      </sheetData>
      <sheetData sheetId="3610">
        <row r="8">
          <cell r="D8" t="str">
            <v>Paramaz Avedisian Building</v>
          </cell>
        </row>
      </sheetData>
      <sheetData sheetId="3611">
        <row r="8">
          <cell r="D8" t="str">
            <v>Paramaz Avedisian Building</v>
          </cell>
        </row>
      </sheetData>
      <sheetData sheetId="3612">
        <row r="8">
          <cell r="D8" t="str">
            <v>Paramaz Avedisian Building</v>
          </cell>
        </row>
      </sheetData>
      <sheetData sheetId="3613">
        <row r="8">
          <cell r="D8" t="str">
            <v>Paramaz Avedisian Building</v>
          </cell>
        </row>
      </sheetData>
      <sheetData sheetId="3614">
        <row r="8">
          <cell r="D8" t="str">
            <v>Paramaz Avedisian Building</v>
          </cell>
        </row>
      </sheetData>
      <sheetData sheetId="3615">
        <row r="8">
          <cell r="D8" t="str">
            <v>Paramaz Avedisian Building</v>
          </cell>
        </row>
      </sheetData>
      <sheetData sheetId="3616">
        <row r="8">
          <cell r="D8" t="str">
            <v>Paramaz Avedisian Building</v>
          </cell>
        </row>
      </sheetData>
      <sheetData sheetId="3617">
        <row r="8">
          <cell r="D8" t="str">
            <v>Paramaz Avedisian Building</v>
          </cell>
        </row>
      </sheetData>
      <sheetData sheetId="3618">
        <row r="8">
          <cell r="D8" t="str">
            <v>Paramaz Avedisian Building</v>
          </cell>
        </row>
      </sheetData>
      <sheetData sheetId="3619">
        <row r="8">
          <cell r="D8" t="str">
            <v>Paramaz Avedisian Building</v>
          </cell>
        </row>
      </sheetData>
      <sheetData sheetId="3620">
        <row r="8">
          <cell r="D8" t="str">
            <v>Paramaz Avedisian Building</v>
          </cell>
        </row>
      </sheetData>
      <sheetData sheetId="3621">
        <row r="8">
          <cell r="D8" t="str">
            <v>Paramaz Avedisian Building</v>
          </cell>
        </row>
      </sheetData>
      <sheetData sheetId="3622">
        <row r="8">
          <cell r="D8" t="str">
            <v>Paramaz Avedisian Building</v>
          </cell>
        </row>
      </sheetData>
      <sheetData sheetId="3623">
        <row r="8">
          <cell r="D8" t="str">
            <v>Paramaz Avedisian Building</v>
          </cell>
        </row>
      </sheetData>
      <sheetData sheetId="3624">
        <row r="8">
          <cell r="D8" t="str">
            <v>Paramaz Avedisian Building</v>
          </cell>
        </row>
      </sheetData>
      <sheetData sheetId="3625">
        <row r="8">
          <cell r="D8" t="str">
            <v>Paramaz Avedisian Building</v>
          </cell>
        </row>
      </sheetData>
      <sheetData sheetId="3626">
        <row r="8">
          <cell r="D8" t="str">
            <v>Paramaz Avedisian Building</v>
          </cell>
        </row>
      </sheetData>
      <sheetData sheetId="3627">
        <row r="8">
          <cell r="D8" t="str">
            <v>Paramaz Avedisian Building</v>
          </cell>
        </row>
      </sheetData>
      <sheetData sheetId="3628">
        <row r="8">
          <cell r="D8" t="str">
            <v>Paramaz Avedisian Building</v>
          </cell>
        </row>
      </sheetData>
      <sheetData sheetId="3629">
        <row r="8">
          <cell r="D8" t="str">
            <v>Paramaz Avedisian Building</v>
          </cell>
        </row>
      </sheetData>
      <sheetData sheetId="3630">
        <row r="8">
          <cell r="D8" t="str">
            <v>Paramaz Avedisian Building</v>
          </cell>
        </row>
      </sheetData>
      <sheetData sheetId="3631">
        <row r="8">
          <cell r="D8" t="str">
            <v>Paramaz Avedisian Building</v>
          </cell>
        </row>
      </sheetData>
      <sheetData sheetId="3632">
        <row r="8">
          <cell r="D8" t="str">
            <v>Paramaz Avedisian Building</v>
          </cell>
        </row>
      </sheetData>
      <sheetData sheetId="3633">
        <row r="8">
          <cell r="D8" t="str">
            <v>Paramaz Avedisian Building</v>
          </cell>
        </row>
      </sheetData>
      <sheetData sheetId="3634">
        <row r="8">
          <cell r="D8" t="str">
            <v>Paramaz Avedisian Building</v>
          </cell>
        </row>
      </sheetData>
      <sheetData sheetId="3635">
        <row r="8">
          <cell r="D8" t="str">
            <v>Paramaz Avedisian Building</v>
          </cell>
        </row>
      </sheetData>
      <sheetData sheetId="3636">
        <row r="8">
          <cell r="D8" t="str">
            <v>Paramaz Avedisian Building</v>
          </cell>
        </row>
      </sheetData>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ow r="8">
          <cell r="D8" t="str">
            <v>Paramaz Avedisian Building</v>
          </cell>
        </row>
      </sheetData>
      <sheetData sheetId="3662" refreshError="1"/>
      <sheetData sheetId="3663" refreshError="1"/>
      <sheetData sheetId="3664" refreshError="1"/>
      <sheetData sheetId="3665" refreshError="1"/>
      <sheetData sheetId="3666" refreshError="1"/>
      <sheetData sheetId="3667">
        <row r="8">
          <cell r="D8" t="str">
            <v>ASU's Application</v>
          </cell>
        </row>
      </sheetData>
      <sheetData sheetId="3668">
        <row r="8">
          <cell r="D8" t="str">
            <v>Paramaz Avedisian Building</v>
          </cell>
        </row>
      </sheetData>
      <sheetData sheetId="3669">
        <row r="8">
          <cell r="D8" t="str">
            <v>ASU's Application</v>
          </cell>
        </row>
      </sheetData>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ow r="8">
          <cell r="D8" t="str">
            <v>Paramaz Avedisian Building</v>
          </cell>
        </row>
      </sheetData>
      <sheetData sheetId="3706">
        <row r="8">
          <cell r="D8" t="str">
            <v>Paramaz Avedisian Building</v>
          </cell>
        </row>
      </sheetData>
      <sheetData sheetId="3707">
        <row r="8">
          <cell r="D8" t="str">
            <v>Paramaz Avedisian Building</v>
          </cell>
        </row>
      </sheetData>
      <sheetData sheetId="3708"/>
      <sheetData sheetId="3709">
        <row r="8">
          <cell r="D8" t="str">
            <v>Paramaz Avedisian Building</v>
          </cell>
        </row>
      </sheetData>
      <sheetData sheetId="3710"/>
      <sheetData sheetId="3711"/>
      <sheetData sheetId="3712">
        <row r="8">
          <cell r="D8" t="str">
            <v>ASU's Application</v>
          </cell>
        </row>
      </sheetData>
      <sheetData sheetId="3713"/>
      <sheetData sheetId="3714"/>
      <sheetData sheetId="3715">
        <row r="8">
          <cell r="D8" t="str">
            <v>Paramaz Avedisian Building</v>
          </cell>
        </row>
      </sheetData>
      <sheetData sheetId="3716">
        <row r="8">
          <cell r="D8" t="str">
            <v>Paramaz Avedisian Building</v>
          </cell>
        </row>
      </sheetData>
      <sheetData sheetId="3717">
        <row r="8">
          <cell r="D8" t="str">
            <v>Paramaz Avedisian Building</v>
          </cell>
        </row>
      </sheetData>
      <sheetData sheetId="3718">
        <row r="8">
          <cell r="D8" t="str">
            <v>Paramaz Avedisian Building</v>
          </cell>
        </row>
      </sheetData>
      <sheetData sheetId="3719">
        <row r="8">
          <cell r="D8" t="str">
            <v>Paramaz Avedisian Building</v>
          </cell>
        </row>
      </sheetData>
      <sheetData sheetId="3720">
        <row r="8">
          <cell r="D8" t="str">
            <v>Paramaz Avedisian Building</v>
          </cell>
        </row>
      </sheetData>
      <sheetData sheetId="3721">
        <row r="8">
          <cell r="D8" t="str">
            <v>Paramaz Avedisian Building</v>
          </cell>
        </row>
      </sheetData>
      <sheetData sheetId="3722">
        <row r="8">
          <cell r="D8" t="str">
            <v>Paramaz Avedisian Building</v>
          </cell>
        </row>
      </sheetData>
      <sheetData sheetId="3723">
        <row r="8">
          <cell r="D8" t="str">
            <v>Paramaz Avedisian Building</v>
          </cell>
        </row>
      </sheetData>
      <sheetData sheetId="3724">
        <row r="8">
          <cell r="D8" t="str">
            <v>Paramaz Avedisian Building</v>
          </cell>
        </row>
      </sheetData>
      <sheetData sheetId="3725"/>
      <sheetData sheetId="3726">
        <row r="8">
          <cell r="D8" t="str">
            <v>Paramaz Avedisian Building</v>
          </cell>
        </row>
      </sheetData>
      <sheetData sheetId="3727"/>
      <sheetData sheetId="3728"/>
      <sheetData sheetId="3729">
        <row r="8">
          <cell r="D8" t="str">
            <v>ASU's Application</v>
          </cell>
        </row>
      </sheetData>
      <sheetData sheetId="3730"/>
      <sheetData sheetId="3731"/>
      <sheetData sheetId="3732" refreshError="1"/>
      <sheetData sheetId="3733" refreshError="1"/>
      <sheetData sheetId="3734" refreshError="1"/>
      <sheetData sheetId="3735" refreshError="1"/>
      <sheetData sheetId="3736" refreshError="1"/>
      <sheetData sheetId="3737">
        <row r="8">
          <cell r="D8" t="str">
            <v>Paramaz Avedisian Building</v>
          </cell>
        </row>
      </sheetData>
      <sheetData sheetId="3738">
        <row r="8">
          <cell r="D8" t="str">
            <v>Paramaz Avedisian Building</v>
          </cell>
        </row>
      </sheetData>
      <sheetData sheetId="3739">
        <row r="8">
          <cell r="D8" t="str">
            <v>Paramaz Avedisian Building</v>
          </cell>
        </row>
      </sheetData>
      <sheetData sheetId="3740">
        <row r="8">
          <cell r="D8" t="str">
            <v>Paramaz Avedisian Building</v>
          </cell>
        </row>
      </sheetData>
      <sheetData sheetId="3741">
        <row r="8">
          <cell r="D8" t="str">
            <v>Paramaz Avedisian Building</v>
          </cell>
        </row>
      </sheetData>
      <sheetData sheetId="3742">
        <row r="8">
          <cell r="D8" t="str">
            <v>Paramaz Avedisian Building</v>
          </cell>
        </row>
      </sheetData>
      <sheetData sheetId="3743">
        <row r="8">
          <cell r="D8" t="str">
            <v>Paramaz Avedisian Building</v>
          </cell>
        </row>
      </sheetData>
      <sheetData sheetId="3744">
        <row r="8">
          <cell r="D8" t="str">
            <v>Paramaz Avedisian Building</v>
          </cell>
        </row>
      </sheetData>
      <sheetData sheetId="3745">
        <row r="8">
          <cell r="D8" t="str">
            <v>Paramaz Avedisian Building</v>
          </cell>
        </row>
      </sheetData>
      <sheetData sheetId="3746">
        <row r="8">
          <cell r="D8" t="str">
            <v>Paramaz Avedisian Building</v>
          </cell>
        </row>
      </sheetData>
      <sheetData sheetId="3747">
        <row r="8">
          <cell r="D8" t="str">
            <v>Paramaz Avedisian Building</v>
          </cell>
        </row>
      </sheetData>
      <sheetData sheetId="3748">
        <row r="8">
          <cell r="D8" t="str">
            <v>Paramaz Avedisian Building</v>
          </cell>
        </row>
      </sheetData>
      <sheetData sheetId="3749">
        <row r="8">
          <cell r="D8" t="str">
            <v>Paramaz Avedisian Building</v>
          </cell>
        </row>
      </sheetData>
      <sheetData sheetId="3750">
        <row r="8">
          <cell r="D8" t="str">
            <v>Paramaz Avedisian Building</v>
          </cell>
        </row>
      </sheetData>
      <sheetData sheetId="3751">
        <row r="8">
          <cell r="D8" t="str">
            <v>Paramaz Avedisian Building</v>
          </cell>
        </row>
      </sheetData>
      <sheetData sheetId="3752">
        <row r="8">
          <cell r="D8" t="str">
            <v>Paramaz Avedisian Building</v>
          </cell>
        </row>
      </sheetData>
      <sheetData sheetId="3753">
        <row r="8">
          <cell r="D8" t="str">
            <v>Paramaz Avedisian Building</v>
          </cell>
        </row>
      </sheetData>
      <sheetData sheetId="3754">
        <row r="8">
          <cell r="D8" t="str">
            <v>Paramaz Avedisian Building</v>
          </cell>
        </row>
      </sheetData>
      <sheetData sheetId="3755">
        <row r="8">
          <cell r="D8" t="str">
            <v>Paramaz Avedisian Building</v>
          </cell>
        </row>
      </sheetData>
      <sheetData sheetId="3756">
        <row r="8">
          <cell r="D8" t="str">
            <v>Paramaz Avedisian Building</v>
          </cell>
        </row>
      </sheetData>
      <sheetData sheetId="3757"/>
      <sheetData sheetId="3758"/>
      <sheetData sheetId="3759"/>
      <sheetData sheetId="3760"/>
      <sheetData sheetId="3761">
        <row r="8">
          <cell r="D8" t="str">
            <v>Paramaz Avedisian Building</v>
          </cell>
        </row>
      </sheetData>
      <sheetData sheetId="3762">
        <row r="8">
          <cell r="D8" t="str">
            <v>Paramaz Avedisian Building</v>
          </cell>
        </row>
      </sheetData>
      <sheetData sheetId="3763">
        <row r="8">
          <cell r="D8" t="str">
            <v>Paramaz Avedisian Building</v>
          </cell>
        </row>
      </sheetData>
      <sheetData sheetId="3764">
        <row r="8">
          <cell r="D8" t="str">
            <v>Paramaz Avedisian Building</v>
          </cell>
        </row>
      </sheetData>
      <sheetData sheetId="3765">
        <row r="8">
          <cell r="D8" t="str">
            <v>Paramaz Avedisian Building</v>
          </cell>
        </row>
      </sheetData>
      <sheetData sheetId="3766">
        <row r="8">
          <cell r="D8" t="str">
            <v>Paramaz Avedisian Building</v>
          </cell>
        </row>
      </sheetData>
      <sheetData sheetId="3767">
        <row r="8">
          <cell r="D8" t="str">
            <v>Paramaz Avedisian Building</v>
          </cell>
        </row>
      </sheetData>
      <sheetData sheetId="3768">
        <row r="8">
          <cell r="D8" t="str">
            <v>Paramaz Avedisian Building</v>
          </cell>
        </row>
      </sheetData>
      <sheetData sheetId="3769">
        <row r="8">
          <cell r="D8" t="str">
            <v>Paramaz Avedisian Building</v>
          </cell>
        </row>
      </sheetData>
      <sheetData sheetId="3770">
        <row r="8">
          <cell r="D8" t="str">
            <v>Paramaz Avedisian Building</v>
          </cell>
        </row>
      </sheetData>
      <sheetData sheetId="3771">
        <row r="8">
          <cell r="D8" t="str">
            <v>Paramaz Avedisian Building</v>
          </cell>
        </row>
      </sheetData>
      <sheetData sheetId="3772">
        <row r="8">
          <cell r="D8" t="str">
            <v>Paramaz Avedisian Building</v>
          </cell>
        </row>
      </sheetData>
      <sheetData sheetId="3773">
        <row r="8">
          <cell r="D8" t="str">
            <v>Paramaz Avedisian Building</v>
          </cell>
        </row>
      </sheetData>
      <sheetData sheetId="3774">
        <row r="8">
          <cell r="D8" t="str">
            <v>Paramaz Avedisian Building</v>
          </cell>
        </row>
      </sheetData>
      <sheetData sheetId="3775">
        <row r="8">
          <cell r="D8" t="str">
            <v>Paramaz Avedisian Building</v>
          </cell>
        </row>
      </sheetData>
      <sheetData sheetId="3776">
        <row r="8">
          <cell r="D8" t="str">
            <v>Paramaz Avedisian Building</v>
          </cell>
        </row>
      </sheetData>
      <sheetData sheetId="3777">
        <row r="8">
          <cell r="D8" t="str">
            <v>Paramaz Avedisian Building</v>
          </cell>
        </row>
      </sheetData>
      <sheetData sheetId="3778"/>
      <sheetData sheetId="3779">
        <row r="8">
          <cell r="D8" t="str">
            <v>Paramaz Avedisian Building</v>
          </cell>
        </row>
      </sheetData>
      <sheetData sheetId="3780">
        <row r="8">
          <cell r="D8" t="str">
            <v>Paramaz Avedisian Building</v>
          </cell>
        </row>
      </sheetData>
      <sheetData sheetId="3781">
        <row r="8">
          <cell r="D8" t="str">
            <v>Paramaz Avedisian Building</v>
          </cell>
        </row>
      </sheetData>
      <sheetData sheetId="3782">
        <row r="8">
          <cell r="D8" t="str">
            <v>Paramaz Avedisian Building</v>
          </cell>
        </row>
      </sheetData>
      <sheetData sheetId="3783">
        <row r="8">
          <cell r="D8" t="str">
            <v>Paramaz Avedisian Building</v>
          </cell>
        </row>
      </sheetData>
      <sheetData sheetId="3784">
        <row r="8">
          <cell r="D8" t="str">
            <v>Paramaz Avedisian Building</v>
          </cell>
        </row>
      </sheetData>
      <sheetData sheetId="3785">
        <row r="8">
          <cell r="D8" t="str">
            <v>Paramaz Avedisian Building</v>
          </cell>
        </row>
      </sheetData>
      <sheetData sheetId="3786">
        <row r="8">
          <cell r="D8" t="str">
            <v>Paramaz Avedisian Building</v>
          </cell>
        </row>
      </sheetData>
      <sheetData sheetId="3787">
        <row r="8">
          <cell r="D8" t="str">
            <v>Paramaz Avedisian Building</v>
          </cell>
        </row>
      </sheetData>
      <sheetData sheetId="3788">
        <row r="8">
          <cell r="D8" t="str">
            <v>Paramaz Avedisian Building</v>
          </cell>
        </row>
      </sheetData>
      <sheetData sheetId="3789">
        <row r="8">
          <cell r="D8" t="str">
            <v>Paramaz Avedisian Building</v>
          </cell>
        </row>
      </sheetData>
      <sheetData sheetId="3790">
        <row r="8">
          <cell r="D8" t="str">
            <v>Paramaz Avedisian Building</v>
          </cell>
        </row>
      </sheetData>
      <sheetData sheetId="3791">
        <row r="8">
          <cell r="D8" t="str">
            <v>Paramaz Avedisian Building</v>
          </cell>
        </row>
      </sheetData>
      <sheetData sheetId="3792">
        <row r="8">
          <cell r="D8" t="str">
            <v>Paramaz Avedisian Building</v>
          </cell>
        </row>
      </sheetData>
      <sheetData sheetId="3793"/>
      <sheetData sheetId="3794"/>
      <sheetData sheetId="3795"/>
      <sheetData sheetId="3796"/>
      <sheetData sheetId="3797">
        <row r="8">
          <cell r="D8" t="str">
            <v>Paramaz Avedisian Building</v>
          </cell>
        </row>
      </sheetData>
      <sheetData sheetId="3798">
        <row r="8">
          <cell r="D8" t="str">
            <v>Paramaz Avedisian Building</v>
          </cell>
        </row>
      </sheetData>
      <sheetData sheetId="3799">
        <row r="8">
          <cell r="D8" t="str">
            <v>Paramaz Avedisian Building</v>
          </cell>
        </row>
      </sheetData>
      <sheetData sheetId="3800">
        <row r="8">
          <cell r="D8" t="str">
            <v>Paramaz Avedisian Building</v>
          </cell>
        </row>
      </sheetData>
      <sheetData sheetId="3801">
        <row r="8">
          <cell r="D8" t="str">
            <v>Paramaz Avedisian Building</v>
          </cell>
        </row>
      </sheetData>
      <sheetData sheetId="3802">
        <row r="8">
          <cell r="D8" t="str">
            <v>Paramaz Avedisian Building</v>
          </cell>
        </row>
      </sheetData>
      <sheetData sheetId="3803">
        <row r="8">
          <cell r="D8" t="str">
            <v>Paramaz Avedisian Building</v>
          </cell>
        </row>
      </sheetData>
      <sheetData sheetId="3804">
        <row r="8">
          <cell r="D8" t="str">
            <v>Paramaz Avedisian Building</v>
          </cell>
        </row>
      </sheetData>
      <sheetData sheetId="3805">
        <row r="8">
          <cell r="D8" t="str">
            <v>Paramaz Avedisian Building</v>
          </cell>
        </row>
      </sheetData>
      <sheetData sheetId="3806">
        <row r="8">
          <cell r="D8" t="str">
            <v>Paramaz Avedisian Building</v>
          </cell>
        </row>
      </sheetData>
      <sheetData sheetId="3807">
        <row r="8">
          <cell r="D8" t="str">
            <v>Paramaz Avedisian Building</v>
          </cell>
        </row>
      </sheetData>
      <sheetData sheetId="3808">
        <row r="8">
          <cell r="D8" t="str">
            <v>Paramaz Avedisian Building</v>
          </cell>
        </row>
      </sheetData>
      <sheetData sheetId="3809">
        <row r="8">
          <cell r="D8" t="str">
            <v>Paramaz Avedisian Building</v>
          </cell>
        </row>
      </sheetData>
      <sheetData sheetId="3810">
        <row r="8">
          <cell r="D8" t="str">
            <v>Paramaz Avedisian Building</v>
          </cell>
        </row>
      </sheetData>
      <sheetData sheetId="3811"/>
      <sheetData sheetId="3812"/>
      <sheetData sheetId="3813"/>
      <sheetData sheetId="3814"/>
      <sheetData sheetId="3815"/>
      <sheetData sheetId="3816">
        <row r="8">
          <cell r="D8" t="str">
            <v>Paramaz Avedisian Building</v>
          </cell>
        </row>
      </sheetData>
      <sheetData sheetId="3817">
        <row r="8">
          <cell r="D8" t="str">
            <v>Paramaz Avedisian Building</v>
          </cell>
        </row>
      </sheetData>
      <sheetData sheetId="3818">
        <row r="8">
          <cell r="D8" t="str">
            <v>Paramaz Avedisian Building</v>
          </cell>
        </row>
      </sheetData>
      <sheetData sheetId="3819">
        <row r="8">
          <cell r="D8" t="str">
            <v>Paramaz Avedisian Building</v>
          </cell>
        </row>
      </sheetData>
      <sheetData sheetId="3820">
        <row r="8">
          <cell r="D8" t="str">
            <v>Paramaz Avedisian Building</v>
          </cell>
        </row>
      </sheetData>
      <sheetData sheetId="3821">
        <row r="8">
          <cell r="D8" t="str">
            <v>Paramaz Avedisian Building</v>
          </cell>
        </row>
      </sheetData>
      <sheetData sheetId="3822">
        <row r="8">
          <cell r="D8" t="str">
            <v>Paramaz Avedisian Building</v>
          </cell>
        </row>
      </sheetData>
      <sheetData sheetId="3823">
        <row r="8">
          <cell r="D8" t="str">
            <v>Paramaz Avedisian Building</v>
          </cell>
        </row>
      </sheetData>
      <sheetData sheetId="3824">
        <row r="8">
          <cell r="D8" t="str">
            <v>Paramaz Avedisian Building</v>
          </cell>
        </row>
      </sheetData>
      <sheetData sheetId="3825">
        <row r="8">
          <cell r="D8" t="str">
            <v>Paramaz Avedisian Building</v>
          </cell>
        </row>
      </sheetData>
      <sheetData sheetId="3826">
        <row r="8">
          <cell r="D8" t="str">
            <v>Paramaz Avedisian Building</v>
          </cell>
        </row>
      </sheetData>
      <sheetData sheetId="3827">
        <row r="8">
          <cell r="D8" t="str">
            <v>Paramaz Avedisian Building</v>
          </cell>
        </row>
      </sheetData>
      <sheetData sheetId="3828">
        <row r="8">
          <cell r="D8" t="str">
            <v>Paramaz Avedisian Building</v>
          </cell>
        </row>
      </sheetData>
      <sheetData sheetId="3829"/>
      <sheetData sheetId="3830"/>
      <sheetData sheetId="3831"/>
      <sheetData sheetId="3832"/>
      <sheetData sheetId="3833">
        <row r="8">
          <cell r="D8" t="str">
            <v>Paramaz Avedisian Building</v>
          </cell>
        </row>
      </sheetData>
      <sheetData sheetId="3834">
        <row r="8">
          <cell r="D8" t="str">
            <v>Paramaz Avedisian Building</v>
          </cell>
        </row>
      </sheetData>
      <sheetData sheetId="3835">
        <row r="8">
          <cell r="D8" t="str">
            <v>Paramaz Avedisian Building</v>
          </cell>
        </row>
      </sheetData>
      <sheetData sheetId="3836">
        <row r="8">
          <cell r="D8" t="str">
            <v>Paramaz Avedisian Building</v>
          </cell>
        </row>
      </sheetData>
      <sheetData sheetId="3837">
        <row r="8">
          <cell r="D8" t="str">
            <v>Paramaz Avedisian Building</v>
          </cell>
        </row>
      </sheetData>
      <sheetData sheetId="3838">
        <row r="8">
          <cell r="D8" t="str">
            <v>Paramaz Avedisian Building</v>
          </cell>
        </row>
      </sheetData>
      <sheetData sheetId="3839">
        <row r="8">
          <cell r="D8" t="str">
            <v>Paramaz Avedisian Building</v>
          </cell>
        </row>
      </sheetData>
      <sheetData sheetId="3840">
        <row r="8">
          <cell r="D8" t="str">
            <v>Paramaz Avedisian Building</v>
          </cell>
        </row>
      </sheetData>
      <sheetData sheetId="3841">
        <row r="8">
          <cell r="D8" t="str">
            <v>Paramaz Avedisian Building</v>
          </cell>
        </row>
      </sheetData>
      <sheetData sheetId="3842">
        <row r="8">
          <cell r="D8" t="str">
            <v>Paramaz Avedisian Building</v>
          </cell>
        </row>
      </sheetData>
      <sheetData sheetId="3843"/>
      <sheetData sheetId="3844"/>
      <sheetData sheetId="3845"/>
      <sheetData sheetId="3846"/>
      <sheetData sheetId="3847"/>
      <sheetData sheetId="3848"/>
      <sheetData sheetId="3849"/>
      <sheetData sheetId="3850"/>
      <sheetData sheetId="3851"/>
      <sheetData sheetId="3852">
        <row r="8">
          <cell r="D8" t="str">
            <v>Paramaz Avedisian Building</v>
          </cell>
        </row>
      </sheetData>
      <sheetData sheetId="3853">
        <row r="8">
          <cell r="D8" t="str">
            <v>Paramaz Avedisian Building</v>
          </cell>
        </row>
      </sheetData>
      <sheetData sheetId="3854">
        <row r="8">
          <cell r="D8" t="str">
            <v>Paramaz Avedisian Building</v>
          </cell>
        </row>
      </sheetData>
      <sheetData sheetId="3855">
        <row r="8">
          <cell r="D8" t="str">
            <v>Paramaz Avedisian Building</v>
          </cell>
        </row>
      </sheetData>
      <sheetData sheetId="3856">
        <row r="8">
          <cell r="D8" t="str">
            <v>Paramaz Avedisian Building</v>
          </cell>
        </row>
      </sheetData>
      <sheetData sheetId="3857">
        <row r="8">
          <cell r="D8" t="str">
            <v>Paramaz Avedisian Building</v>
          </cell>
        </row>
      </sheetData>
      <sheetData sheetId="3858">
        <row r="8">
          <cell r="D8" t="str">
            <v>Paramaz Avedisian Building</v>
          </cell>
        </row>
      </sheetData>
      <sheetData sheetId="3859">
        <row r="8">
          <cell r="D8" t="str">
            <v>Paramaz Avedisian Building</v>
          </cell>
        </row>
      </sheetData>
      <sheetData sheetId="3860">
        <row r="8">
          <cell r="D8" t="str">
            <v>Paramaz Avedisian Building</v>
          </cell>
        </row>
      </sheetData>
      <sheetData sheetId="3861">
        <row r="8">
          <cell r="D8" t="str">
            <v>Paramaz Avedisian Building</v>
          </cell>
        </row>
      </sheetData>
      <sheetData sheetId="3862">
        <row r="8">
          <cell r="D8" t="str">
            <v>Paramaz Avedisian Building</v>
          </cell>
        </row>
      </sheetData>
      <sheetData sheetId="3863"/>
      <sheetData sheetId="3864"/>
      <sheetData sheetId="3865"/>
      <sheetData sheetId="3866"/>
      <sheetData sheetId="3867"/>
      <sheetData sheetId="3868"/>
      <sheetData sheetId="3869"/>
      <sheetData sheetId="3870">
        <row r="8">
          <cell r="D8" t="str">
            <v>Paramaz Avedisian Building</v>
          </cell>
        </row>
      </sheetData>
      <sheetData sheetId="3871">
        <row r="8">
          <cell r="D8" t="str">
            <v>Paramaz Avedisian Building</v>
          </cell>
        </row>
      </sheetData>
      <sheetData sheetId="3872">
        <row r="8">
          <cell r="D8" t="str">
            <v>Paramaz Avedisian Building</v>
          </cell>
        </row>
      </sheetData>
      <sheetData sheetId="3873">
        <row r="8">
          <cell r="D8" t="str">
            <v>Paramaz Avedisian Building</v>
          </cell>
        </row>
      </sheetData>
      <sheetData sheetId="3874">
        <row r="8">
          <cell r="D8" t="str">
            <v>Paramaz Avedisian Building</v>
          </cell>
        </row>
      </sheetData>
      <sheetData sheetId="3875">
        <row r="8">
          <cell r="D8" t="str">
            <v>Paramaz Avedisian Building</v>
          </cell>
        </row>
      </sheetData>
      <sheetData sheetId="3876">
        <row r="8">
          <cell r="D8" t="str">
            <v>Paramaz Avedisian Building</v>
          </cell>
        </row>
      </sheetData>
      <sheetData sheetId="3877">
        <row r="8">
          <cell r="D8" t="str">
            <v>Paramaz Avedisian Building</v>
          </cell>
        </row>
      </sheetData>
      <sheetData sheetId="3878">
        <row r="8">
          <cell r="D8" t="str">
            <v>Paramaz Avedisian Building</v>
          </cell>
        </row>
      </sheetData>
      <sheetData sheetId="3879"/>
      <sheetData sheetId="3880"/>
      <sheetData sheetId="3881"/>
      <sheetData sheetId="3882"/>
      <sheetData sheetId="3883"/>
      <sheetData sheetId="3884"/>
      <sheetData sheetId="3885"/>
      <sheetData sheetId="3886"/>
      <sheetData sheetId="3887"/>
      <sheetData sheetId="3888">
        <row r="8">
          <cell r="D8" t="str">
            <v>Paramaz Avedisian Building</v>
          </cell>
        </row>
      </sheetData>
      <sheetData sheetId="3889">
        <row r="8">
          <cell r="D8" t="str">
            <v>Paramaz Avedisian Building</v>
          </cell>
        </row>
      </sheetData>
      <sheetData sheetId="3890">
        <row r="8">
          <cell r="D8" t="str">
            <v>Paramaz Avedisian Building</v>
          </cell>
        </row>
      </sheetData>
      <sheetData sheetId="3891">
        <row r="8">
          <cell r="D8" t="str">
            <v>Paramaz Avedisian Building</v>
          </cell>
        </row>
      </sheetData>
      <sheetData sheetId="3892">
        <row r="8">
          <cell r="D8" t="str">
            <v>Paramaz Avedisian Building</v>
          </cell>
        </row>
      </sheetData>
      <sheetData sheetId="3893">
        <row r="8">
          <cell r="D8" t="str">
            <v>Paramaz Avedisian Building</v>
          </cell>
        </row>
      </sheetData>
      <sheetData sheetId="3894">
        <row r="8">
          <cell r="D8" t="str">
            <v>Paramaz Avedisian Building</v>
          </cell>
        </row>
      </sheetData>
      <sheetData sheetId="3895">
        <row r="8">
          <cell r="D8" t="str">
            <v>Paramaz Avedisian Building</v>
          </cell>
        </row>
      </sheetData>
      <sheetData sheetId="3896">
        <row r="8">
          <cell r="D8" t="str">
            <v>Paramaz Avedisian Building</v>
          </cell>
        </row>
      </sheetData>
      <sheetData sheetId="3897">
        <row r="8">
          <cell r="D8" t="str">
            <v>Paramaz Avedisian Building</v>
          </cell>
        </row>
      </sheetData>
      <sheetData sheetId="3898">
        <row r="8">
          <cell r="D8" t="str">
            <v>Paramaz Avedisian Building</v>
          </cell>
        </row>
      </sheetData>
      <sheetData sheetId="3899">
        <row r="8">
          <cell r="D8" t="str">
            <v>Paramaz Avedisian Building</v>
          </cell>
        </row>
      </sheetData>
      <sheetData sheetId="3900">
        <row r="8">
          <cell r="D8" t="str">
            <v>Paramaz Avedisian Building</v>
          </cell>
        </row>
      </sheetData>
      <sheetData sheetId="3901">
        <row r="8">
          <cell r="D8" t="str">
            <v>Paramaz Avedisian Building</v>
          </cell>
        </row>
      </sheetData>
      <sheetData sheetId="3902">
        <row r="8">
          <cell r="D8" t="str">
            <v>Paramaz Avedisian Building</v>
          </cell>
        </row>
      </sheetData>
      <sheetData sheetId="3903"/>
      <sheetData sheetId="3904"/>
      <sheetData sheetId="3905"/>
      <sheetData sheetId="3906">
        <row r="8">
          <cell r="D8" t="str">
            <v>Paramaz Avedisian Building</v>
          </cell>
        </row>
      </sheetData>
      <sheetData sheetId="3907">
        <row r="8">
          <cell r="D8" t="str">
            <v>Paramaz Avedisian Building</v>
          </cell>
        </row>
      </sheetData>
      <sheetData sheetId="3908">
        <row r="8">
          <cell r="D8" t="str">
            <v>Paramaz Avedisian Building</v>
          </cell>
        </row>
      </sheetData>
      <sheetData sheetId="3909">
        <row r="8">
          <cell r="D8" t="str">
            <v>Paramaz Avedisian Building</v>
          </cell>
        </row>
      </sheetData>
      <sheetData sheetId="3910">
        <row r="8">
          <cell r="D8" t="str">
            <v>Paramaz Avedisian Building</v>
          </cell>
        </row>
      </sheetData>
      <sheetData sheetId="3911">
        <row r="8">
          <cell r="D8" t="str">
            <v>Paramaz Avedisian Building</v>
          </cell>
        </row>
      </sheetData>
      <sheetData sheetId="3912">
        <row r="8">
          <cell r="D8" t="str">
            <v>Paramaz Avedisian Building</v>
          </cell>
        </row>
      </sheetData>
      <sheetData sheetId="3913">
        <row r="8">
          <cell r="D8" t="str">
            <v>Paramaz Avedisian Building</v>
          </cell>
        </row>
      </sheetData>
      <sheetData sheetId="3914">
        <row r="8">
          <cell r="D8" t="str">
            <v>Paramaz Avedisian Building</v>
          </cell>
        </row>
      </sheetData>
      <sheetData sheetId="3915">
        <row r="8">
          <cell r="D8" t="str">
            <v>Paramaz Avedisian Building</v>
          </cell>
        </row>
      </sheetData>
      <sheetData sheetId="3916">
        <row r="8">
          <cell r="D8" t="str">
            <v>Paramaz Avedisian Building</v>
          </cell>
        </row>
      </sheetData>
      <sheetData sheetId="3917">
        <row r="8">
          <cell r="D8" t="str">
            <v>Paramaz Avedisian Building</v>
          </cell>
        </row>
      </sheetData>
      <sheetData sheetId="3918">
        <row r="8">
          <cell r="D8" t="str">
            <v>Paramaz Avedisian Building</v>
          </cell>
        </row>
      </sheetData>
      <sheetData sheetId="3919">
        <row r="8">
          <cell r="D8" t="str">
            <v>Paramaz Avedisian Building</v>
          </cell>
        </row>
      </sheetData>
      <sheetData sheetId="3920"/>
      <sheetData sheetId="3921"/>
      <sheetData sheetId="3922"/>
      <sheetData sheetId="3923"/>
      <sheetData sheetId="3924">
        <row r="8">
          <cell r="D8" t="str">
            <v>Paramaz Avedisian Building</v>
          </cell>
        </row>
      </sheetData>
      <sheetData sheetId="3925">
        <row r="8">
          <cell r="D8" t="str">
            <v>Paramaz Avedisian Building</v>
          </cell>
        </row>
      </sheetData>
      <sheetData sheetId="3926">
        <row r="8">
          <cell r="D8" t="str">
            <v>Paramaz Avedisian Building</v>
          </cell>
        </row>
      </sheetData>
      <sheetData sheetId="3927">
        <row r="8">
          <cell r="D8" t="str">
            <v>Paramaz Avedisian Building</v>
          </cell>
        </row>
      </sheetData>
      <sheetData sheetId="3928">
        <row r="8">
          <cell r="D8" t="str">
            <v>Paramaz Avedisian Building</v>
          </cell>
        </row>
      </sheetData>
      <sheetData sheetId="3929">
        <row r="8">
          <cell r="D8" t="str">
            <v>Paramaz Avedisian Building</v>
          </cell>
        </row>
      </sheetData>
      <sheetData sheetId="3930">
        <row r="8">
          <cell r="D8" t="str">
            <v>Paramaz Avedisian Building</v>
          </cell>
        </row>
      </sheetData>
      <sheetData sheetId="3931">
        <row r="8">
          <cell r="D8" t="str">
            <v>Paramaz Avedisian Building</v>
          </cell>
        </row>
      </sheetData>
      <sheetData sheetId="3932">
        <row r="8">
          <cell r="D8" t="str">
            <v>Paramaz Avedisian Building</v>
          </cell>
        </row>
      </sheetData>
      <sheetData sheetId="3933">
        <row r="8">
          <cell r="D8" t="str">
            <v>Paramaz Avedisian Building</v>
          </cell>
        </row>
      </sheetData>
      <sheetData sheetId="3934">
        <row r="8">
          <cell r="D8" t="str">
            <v>Paramaz Avedisian Building</v>
          </cell>
        </row>
      </sheetData>
      <sheetData sheetId="3935">
        <row r="8">
          <cell r="D8" t="str">
            <v>Paramaz Avedisian Building</v>
          </cell>
        </row>
      </sheetData>
      <sheetData sheetId="3936">
        <row r="8">
          <cell r="D8" t="str">
            <v>Paramaz Avedisian Building</v>
          </cell>
        </row>
      </sheetData>
      <sheetData sheetId="3937">
        <row r="8">
          <cell r="D8" t="str">
            <v>Paramaz Avedisian Building</v>
          </cell>
        </row>
      </sheetData>
      <sheetData sheetId="3938">
        <row r="8">
          <cell r="D8" t="str">
            <v>Paramaz Avedisian Building</v>
          </cell>
        </row>
      </sheetData>
      <sheetData sheetId="3939"/>
      <sheetData sheetId="3940"/>
      <sheetData sheetId="3941"/>
      <sheetData sheetId="3942">
        <row r="8">
          <cell r="D8" t="str">
            <v>Paramaz Avedisian Building</v>
          </cell>
        </row>
      </sheetData>
      <sheetData sheetId="3943">
        <row r="8">
          <cell r="D8" t="str">
            <v>Paramaz Avedisian Building</v>
          </cell>
        </row>
      </sheetData>
      <sheetData sheetId="3944">
        <row r="8">
          <cell r="D8" t="str">
            <v>Paramaz Avedisian Building</v>
          </cell>
        </row>
      </sheetData>
      <sheetData sheetId="3945">
        <row r="8">
          <cell r="D8" t="str">
            <v>Paramaz Avedisian Building</v>
          </cell>
        </row>
      </sheetData>
      <sheetData sheetId="3946">
        <row r="8">
          <cell r="D8" t="str">
            <v>Paramaz Avedisian Building</v>
          </cell>
        </row>
      </sheetData>
      <sheetData sheetId="3947">
        <row r="8">
          <cell r="D8" t="str">
            <v>Paramaz Avedisian Building</v>
          </cell>
        </row>
      </sheetData>
      <sheetData sheetId="3948">
        <row r="8">
          <cell r="D8" t="str">
            <v>Paramaz Avedisian Building</v>
          </cell>
        </row>
      </sheetData>
      <sheetData sheetId="3949">
        <row r="8">
          <cell r="D8" t="str">
            <v>Paramaz Avedisian Building</v>
          </cell>
        </row>
      </sheetData>
      <sheetData sheetId="3950">
        <row r="8">
          <cell r="D8" t="str">
            <v>Paramaz Avedisian Building</v>
          </cell>
        </row>
      </sheetData>
      <sheetData sheetId="3951">
        <row r="8">
          <cell r="D8" t="str">
            <v>Paramaz Avedisian Building</v>
          </cell>
        </row>
      </sheetData>
      <sheetData sheetId="3952">
        <row r="8">
          <cell r="D8" t="str">
            <v>Paramaz Avedisian Building</v>
          </cell>
        </row>
      </sheetData>
      <sheetData sheetId="3953">
        <row r="8">
          <cell r="D8" t="str">
            <v>Paramaz Avedisian Building</v>
          </cell>
        </row>
      </sheetData>
      <sheetData sheetId="3954">
        <row r="8">
          <cell r="D8" t="str">
            <v>Paramaz Avedisian Building</v>
          </cell>
        </row>
      </sheetData>
      <sheetData sheetId="3955">
        <row r="8">
          <cell r="D8" t="str">
            <v>Paramaz Avedisian Building</v>
          </cell>
        </row>
      </sheetData>
      <sheetData sheetId="3956"/>
      <sheetData sheetId="3957"/>
      <sheetData sheetId="3958"/>
      <sheetData sheetId="3959"/>
      <sheetData sheetId="3960">
        <row r="8">
          <cell r="D8" t="str">
            <v>Paramaz Avedisian Building</v>
          </cell>
        </row>
      </sheetData>
      <sheetData sheetId="3961">
        <row r="8">
          <cell r="D8" t="str">
            <v>Paramaz Avedisian Building</v>
          </cell>
        </row>
      </sheetData>
      <sheetData sheetId="3962">
        <row r="8">
          <cell r="D8" t="str">
            <v>Paramaz Avedisian Building</v>
          </cell>
        </row>
      </sheetData>
      <sheetData sheetId="3963">
        <row r="8">
          <cell r="D8" t="str">
            <v>Paramaz Avedisian Building</v>
          </cell>
        </row>
      </sheetData>
      <sheetData sheetId="3964">
        <row r="8">
          <cell r="D8" t="str">
            <v>Paramaz Avedisian Building</v>
          </cell>
        </row>
      </sheetData>
      <sheetData sheetId="3965">
        <row r="8">
          <cell r="D8" t="str">
            <v>Paramaz Avedisian Building</v>
          </cell>
        </row>
      </sheetData>
      <sheetData sheetId="3966">
        <row r="8">
          <cell r="D8" t="str">
            <v>Paramaz Avedisian Building</v>
          </cell>
        </row>
      </sheetData>
      <sheetData sheetId="3967">
        <row r="8">
          <cell r="D8" t="str">
            <v>Paramaz Avedisian Building</v>
          </cell>
        </row>
      </sheetData>
      <sheetData sheetId="3968">
        <row r="8">
          <cell r="D8" t="str">
            <v>Paramaz Avedisian Building</v>
          </cell>
        </row>
      </sheetData>
      <sheetData sheetId="3969">
        <row r="8">
          <cell r="D8" t="str">
            <v>Paramaz Avedisian Building</v>
          </cell>
        </row>
      </sheetData>
      <sheetData sheetId="3970">
        <row r="8">
          <cell r="D8" t="str">
            <v>Paramaz Avedisian Building</v>
          </cell>
        </row>
      </sheetData>
      <sheetData sheetId="3971">
        <row r="8">
          <cell r="D8" t="str">
            <v>Paramaz Avedisian Building</v>
          </cell>
        </row>
      </sheetData>
      <sheetData sheetId="3972">
        <row r="8">
          <cell r="D8" t="str">
            <v>Paramaz Avedisian Building</v>
          </cell>
        </row>
      </sheetData>
      <sheetData sheetId="3973">
        <row r="8">
          <cell r="D8" t="str">
            <v>Paramaz Avedisian Building</v>
          </cell>
        </row>
      </sheetData>
      <sheetData sheetId="3974">
        <row r="8">
          <cell r="D8" t="str">
            <v>Paramaz Avedisian Building</v>
          </cell>
        </row>
      </sheetData>
      <sheetData sheetId="3975"/>
      <sheetData sheetId="3976"/>
      <sheetData sheetId="3977"/>
      <sheetData sheetId="3978">
        <row r="8">
          <cell r="D8" t="str">
            <v>Paramaz Avedisian Building</v>
          </cell>
        </row>
      </sheetData>
      <sheetData sheetId="3979">
        <row r="8">
          <cell r="D8" t="str">
            <v>Paramaz Avedisian Building</v>
          </cell>
        </row>
      </sheetData>
      <sheetData sheetId="3980">
        <row r="8">
          <cell r="D8" t="str">
            <v>Paramaz Avedisian Building</v>
          </cell>
        </row>
      </sheetData>
      <sheetData sheetId="3981">
        <row r="8">
          <cell r="D8" t="str">
            <v>Paramaz Avedisian Building</v>
          </cell>
        </row>
      </sheetData>
      <sheetData sheetId="3982">
        <row r="8">
          <cell r="D8" t="str">
            <v>Paramaz Avedisian Building</v>
          </cell>
        </row>
      </sheetData>
      <sheetData sheetId="3983">
        <row r="8">
          <cell r="D8" t="str">
            <v>Paramaz Avedisian Building</v>
          </cell>
        </row>
      </sheetData>
      <sheetData sheetId="3984">
        <row r="8">
          <cell r="D8" t="str">
            <v>Paramaz Avedisian Building</v>
          </cell>
        </row>
      </sheetData>
      <sheetData sheetId="3985">
        <row r="8">
          <cell r="D8" t="str">
            <v>Paramaz Avedisian Building</v>
          </cell>
        </row>
      </sheetData>
      <sheetData sheetId="3986">
        <row r="8">
          <cell r="D8" t="str">
            <v>Paramaz Avedisian Building</v>
          </cell>
        </row>
      </sheetData>
      <sheetData sheetId="3987">
        <row r="8">
          <cell r="D8" t="str">
            <v>Paramaz Avedisian Building</v>
          </cell>
        </row>
      </sheetData>
      <sheetData sheetId="3988">
        <row r="8">
          <cell r="D8" t="str">
            <v>Paramaz Avedisian Building</v>
          </cell>
        </row>
      </sheetData>
      <sheetData sheetId="3989">
        <row r="8">
          <cell r="D8" t="str">
            <v>Paramaz Avedisian Building</v>
          </cell>
        </row>
      </sheetData>
      <sheetData sheetId="3990">
        <row r="8">
          <cell r="D8" t="str">
            <v>Paramaz Avedisian Building</v>
          </cell>
        </row>
      </sheetData>
      <sheetData sheetId="3991">
        <row r="8">
          <cell r="D8" t="str">
            <v>Paramaz Avedisian Building</v>
          </cell>
        </row>
      </sheetData>
      <sheetData sheetId="3992">
        <row r="8">
          <cell r="D8" t="str">
            <v>Paramaz Avedisian Building</v>
          </cell>
        </row>
      </sheetData>
      <sheetData sheetId="3993">
        <row r="8">
          <cell r="D8" t="str">
            <v>Paramaz Avedisian Building</v>
          </cell>
        </row>
      </sheetData>
      <sheetData sheetId="3994">
        <row r="8">
          <cell r="D8" t="str">
            <v>Paramaz Avedisian Building</v>
          </cell>
        </row>
      </sheetData>
      <sheetData sheetId="3995"/>
      <sheetData sheetId="3996">
        <row r="8">
          <cell r="D8" t="str">
            <v>Paramaz Avedisian Building</v>
          </cell>
        </row>
      </sheetData>
      <sheetData sheetId="3997">
        <row r="8">
          <cell r="D8" t="str">
            <v>Paramaz Avedisian Building</v>
          </cell>
        </row>
      </sheetData>
      <sheetData sheetId="3998">
        <row r="8">
          <cell r="D8" t="str">
            <v>Paramaz Avedisian Building</v>
          </cell>
        </row>
      </sheetData>
      <sheetData sheetId="3999">
        <row r="8">
          <cell r="D8" t="str">
            <v>Paramaz Avedisian Building</v>
          </cell>
        </row>
      </sheetData>
      <sheetData sheetId="4000">
        <row r="8">
          <cell r="D8" t="str">
            <v>Paramaz Avedisian Building</v>
          </cell>
        </row>
      </sheetData>
      <sheetData sheetId="4001">
        <row r="8">
          <cell r="D8" t="str">
            <v>Paramaz Avedisian Building</v>
          </cell>
        </row>
      </sheetData>
      <sheetData sheetId="4002">
        <row r="8">
          <cell r="D8" t="str">
            <v>Paramaz Avedisian Building</v>
          </cell>
        </row>
      </sheetData>
      <sheetData sheetId="4003">
        <row r="8">
          <cell r="D8" t="str">
            <v>Paramaz Avedisian Building</v>
          </cell>
        </row>
      </sheetData>
      <sheetData sheetId="4004">
        <row r="8">
          <cell r="D8" t="str">
            <v>Paramaz Avedisian Building</v>
          </cell>
        </row>
      </sheetData>
      <sheetData sheetId="4005">
        <row r="8">
          <cell r="D8" t="str">
            <v>Paramaz Avedisian Building</v>
          </cell>
        </row>
      </sheetData>
      <sheetData sheetId="4006">
        <row r="8">
          <cell r="D8" t="str">
            <v>Paramaz Avedisian Building</v>
          </cell>
        </row>
      </sheetData>
      <sheetData sheetId="4007">
        <row r="8">
          <cell r="D8" t="str">
            <v>Paramaz Avedisian Building</v>
          </cell>
        </row>
      </sheetData>
      <sheetData sheetId="4008">
        <row r="8">
          <cell r="D8" t="str">
            <v>Paramaz Avedisian Building</v>
          </cell>
        </row>
      </sheetData>
      <sheetData sheetId="4009">
        <row r="8">
          <cell r="D8" t="str">
            <v>Paramaz Avedisian Building</v>
          </cell>
        </row>
      </sheetData>
      <sheetData sheetId="4010"/>
      <sheetData sheetId="4011"/>
      <sheetData sheetId="4012"/>
      <sheetData sheetId="4013"/>
      <sheetData sheetId="4014">
        <row r="8">
          <cell r="D8" t="str">
            <v>Paramaz Avedisian Building</v>
          </cell>
        </row>
      </sheetData>
      <sheetData sheetId="4015">
        <row r="8">
          <cell r="D8" t="str">
            <v>Paramaz Avedisian Building</v>
          </cell>
        </row>
      </sheetData>
      <sheetData sheetId="4016">
        <row r="8">
          <cell r="D8" t="str">
            <v>Paramaz Avedisian Building</v>
          </cell>
        </row>
      </sheetData>
      <sheetData sheetId="4017">
        <row r="8">
          <cell r="D8" t="str">
            <v>Paramaz Avedisian Building</v>
          </cell>
        </row>
      </sheetData>
      <sheetData sheetId="4018">
        <row r="8">
          <cell r="D8" t="str">
            <v>Paramaz Avedisian Building</v>
          </cell>
        </row>
      </sheetData>
      <sheetData sheetId="4019">
        <row r="8">
          <cell r="D8" t="str">
            <v>Paramaz Avedisian Building</v>
          </cell>
        </row>
      </sheetData>
      <sheetData sheetId="4020">
        <row r="8">
          <cell r="D8" t="str">
            <v>Paramaz Avedisian Building</v>
          </cell>
        </row>
      </sheetData>
      <sheetData sheetId="4021">
        <row r="8">
          <cell r="D8" t="str">
            <v>Paramaz Avedisian Building</v>
          </cell>
        </row>
      </sheetData>
      <sheetData sheetId="4022">
        <row r="8">
          <cell r="D8" t="str">
            <v>Paramaz Avedisian Building</v>
          </cell>
        </row>
      </sheetData>
      <sheetData sheetId="4023">
        <row r="8">
          <cell r="D8" t="str">
            <v>Paramaz Avedisian Building</v>
          </cell>
        </row>
      </sheetData>
      <sheetData sheetId="4024">
        <row r="8">
          <cell r="D8" t="str">
            <v>Paramaz Avedisian Building</v>
          </cell>
        </row>
      </sheetData>
      <sheetData sheetId="4025">
        <row r="8">
          <cell r="D8" t="str">
            <v>Paramaz Avedisian Building</v>
          </cell>
        </row>
      </sheetData>
      <sheetData sheetId="4026">
        <row r="8">
          <cell r="D8" t="str">
            <v>Paramaz Avedisian Building</v>
          </cell>
        </row>
      </sheetData>
      <sheetData sheetId="4027">
        <row r="8">
          <cell r="D8" t="str">
            <v>Paramaz Avedisian Building</v>
          </cell>
        </row>
      </sheetData>
      <sheetData sheetId="4028"/>
      <sheetData sheetId="4029"/>
      <sheetData sheetId="4030"/>
      <sheetData sheetId="4031"/>
      <sheetData sheetId="4032">
        <row r="8">
          <cell r="D8" t="str">
            <v>Paramaz Avedisian Building</v>
          </cell>
        </row>
      </sheetData>
      <sheetData sheetId="4033">
        <row r="8">
          <cell r="D8" t="str">
            <v>Paramaz Avedisian Building</v>
          </cell>
        </row>
      </sheetData>
      <sheetData sheetId="4034">
        <row r="8">
          <cell r="D8" t="str">
            <v>Paramaz Avedisian Building</v>
          </cell>
        </row>
      </sheetData>
      <sheetData sheetId="4035">
        <row r="8">
          <cell r="D8" t="str">
            <v>Paramaz Avedisian Building</v>
          </cell>
        </row>
      </sheetData>
      <sheetData sheetId="4036">
        <row r="8">
          <cell r="D8" t="str">
            <v>Paramaz Avedisian Building</v>
          </cell>
        </row>
      </sheetData>
      <sheetData sheetId="4037">
        <row r="8">
          <cell r="D8" t="str">
            <v>Paramaz Avedisian Building</v>
          </cell>
        </row>
      </sheetData>
      <sheetData sheetId="4038">
        <row r="8">
          <cell r="D8" t="str">
            <v>Paramaz Avedisian Building</v>
          </cell>
        </row>
      </sheetData>
      <sheetData sheetId="4039">
        <row r="8">
          <cell r="D8" t="str">
            <v>Paramaz Avedisian Building</v>
          </cell>
        </row>
      </sheetData>
      <sheetData sheetId="4040">
        <row r="8">
          <cell r="D8" t="str">
            <v>Paramaz Avedisian Building</v>
          </cell>
        </row>
      </sheetData>
      <sheetData sheetId="4041">
        <row r="8">
          <cell r="D8" t="str">
            <v>Paramaz Avedisian Building</v>
          </cell>
        </row>
      </sheetData>
      <sheetData sheetId="4042">
        <row r="8">
          <cell r="D8" t="str">
            <v>Paramaz Avedisian Building</v>
          </cell>
        </row>
      </sheetData>
      <sheetData sheetId="4043">
        <row r="8">
          <cell r="D8" t="str">
            <v>Paramaz Avedisian Building</v>
          </cell>
        </row>
      </sheetData>
      <sheetData sheetId="4044">
        <row r="8">
          <cell r="D8" t="str">
            <v>Paramaz Avedisian Building</v>
          </cell>
        </row>
      </sheetData>
      <sheetData sheetId="4045">
        <row r="8">
          <cell r="D8" t="str">
            <v>Paramaz Avedisian Building</v>
          </cell>
        </row>
      </sheetData>
      <sheetData sheetId="4046"/>
      <sheetData sheetId="4047"/>
      <sheetData sheetId="4048"/>
      <sheetData sheetId="4049"/>
      <sheetData sheetId="4050"/>
      <sheetData sheetId="4051">
        <row r="8">
          <cell r="D8" t="str">
            <v>Paramaz Avedisian Building</v>
          </cell>
        </row>
      </sheetData>
      <sheetData sheetId="4052">
        <row r="8">
          <cell r="D8" t="str">
            <v>Paramaz Avedisian Building</v>
          </cell>
        </row>
      </sheetData>
      <sheetData sheetId="4053">
        <row r="8">
          <cell r="D8" t="str">
            <v>Paramaz Avedisian Building</v>
          </cell>
        </row>
      </sheetData>
      <sheetData sheetId="4054">
        <row r="8">
          <cell r="D8" t="str">
            <v>Paramaz Avedisian Building</v>
          </cell>
        </row>
      </sheetData>
      <sheetData sheetId="4055">
        <row r="8">
          <cell r="D8" t="str">
            <v>Paramaz Avedisian Building</v>
          </cell>
        </row>
      </sheetData>
      <sheetData sheetId="4056">
        <row r="8">
          <cell r="D8" t="str">
            <v>Paramaz Avedisian Building</v>
          </cell>
        </row>
      </sheetData>
      <sheetData sheetId="4057">
        <row r="8">
          <cell r="D8" t="str">
            <v>Paramaz Avedisian Building</v>
          </cell>
        </row>
      </sheetData>
      <sheetData sheetId="4058">
        <row r="8">
          <cell r="D8" t="str">
            <v>Paramaz Avedisian Building</v>
          </cell>
        </row>
      </sheetData>
      <sheetData sheetId="4059">
        <row r="8">
          <cell r="D8" t="str">
            <v>Paramaz Avedisian Building</v>
          </cell>
        </row>
      </sheetData>
      <sheetData sheetId="4060"/>
      <sheetData sheetId="4061"/>
      <sheetData sheetId="4062"/>
      <sheetData sheetId="4063"/>
      <sheetData sheetId="4064"/>
      <sheetData sheetId="4065"/>
      <sheetData sheetId="4066"/>
      <sheetData sheetId="4067"/>
      <sheetData sheetId="4068"/>
      <sheetData sheetId="4069">
        <row r="8">
          <cell r="D8" t="str">
            <v>Paramaz Avedisian Building</v>
          </cell>
        </row>
      </sheetData>
      <sheetData sheetId="4070">
        <row r="8">
          <cell r="D8" t="str">
            <v>Paramaz Avedisian Building</v>
          </cell>
        </row>
      </sheetData>
      <sheetData sheetId="4071">
        <row r="8">
          <cell r="D8" t="str">
            <v>Paramaz Avedisian Building</v>
          </cell>
        </row>
      </sheetData>
      <sheetData sheetId="4072">
        <row r="8">
          <cell r="D8" t="str">
            <v>Paramaz Avedisian Building</v>
          </cell>
        </row>
      </sheetData>
      <sheetData sheetId="4073">
        <row r="8">
          <cell r="D8" t="str">
            <v>Paramaz Avedisian Building</v>
          </cell>
        </row>
      </sheetData>
      <sheetData sheetId="4074">
        <row r="8">
          <cell r="D8" t="str">
            <v>Paramaz Avedisian Building</v>
          </cell>
        </row>
      </sheetData>
      <sheetData sheetId="4075">
        <row r="8">
          <cell r="D8" t="str">
            <v>Paramaz Avedisian Building</v>
          </cell>
        </row>
      </sheetData>
      <sheetData sheetId="4076">
        <row r="8">
          <cell r="D8" t="str">
            <v>Paramaz Avedisian Building</v>
          </cell>
        </row>
      </sheetData>
      <sheetData sheetId="4077">
        <row r="8">
          <cell r="D8" t="str">
            <v>Paramaz Avedisian Building</v>
          </cell>
        </row>
      </sheetData>
      <sheetData sheetId="4078"/>
      <sheetData sheetId="4079"/>
      <sheetData sheetId="4080"/>
      <sheetData sheetId="4081"/>
      <sheetData sheetId="4082"/>
      <sheetData sheetId="4083"/>
      <sheetData sheetId="4084"/>
      <sheetData sheetId="4085"/>
      <sheetData sheetId="4086"/>
      <sheetData sheetId="4087">
        <row r="8">
          <cell r="D8" t="str">
            <v>Paramaz Avedisian Building</v>
          </cell>
        </row>
      </sheetData>
      <sheetData sheetId="4088">
        <row r="8">
          <cell r="D8" t="str">
            <v>Paramaz Avedisian Building</v>
          </cell>
        </row>
      </sheetData>
      <sheetData sheetId="4089">
        <row r="8">
          <cell r="D8" t="str">
            <v>Paramaz Avedisian Building</v>
          </cell>
        </row>
      </sheetData>
      <sheetData sheetId="4090">
        <row r="8">
          <cell r="D8" t="str">
            <v>Paramaz Avedisian Building</v>
          </cell>
        </row>
      </sheetData>
      <sheetData sheetId="4091">
        <row r="8">
          <cell r="D8" t="str">
            <v>Paramaz Avedisian Building</v>
          </cell>
        </row>
      </sheetData>
      <sheetData sheetId="4092">
        <row r="8">
          <cell r="D8" t="str">
            <v>Paramaz Avedisian Building</v>
          </cell>
        </row>
      </sheetData>
      <sheetData sheetId="4093">
        <row r="8">
          <cell r="D8" t="str">
            <v>Paramaz Avedisian Building</v>
          </cell>
        </row>
      </sheetData>
      <sheetData sheetId="4094">
        <row r="8">
          <cell r="D8" t="str">
            <v>Paramaz Avedisian Building</v>
          </cell>
        </row>
      </sheetData>
      <sheetData sheetId="4095">
        <row r="8">
          <cell r="D8" t="str">
            <v>Paramaz Avedisian Building</v>
          </cell>
        </row>
      </sheetData>
      <sheetData sheetId="4096">
        <row r="8">
          <cell r="D8" t="str">
            <v>Paramaz Avedisian Building</v>
          </cell>
        </row>
      </sheetData>
      <sheetData sheetId="4097">
        <row r="8">
          <cell r="D8" t="str">
            <v>Paramaz Avedisian Building</v>
          </cell>
        </row>
      </sheetData>
      <sheetData sheetId="4098"/>
      <sheetData sheetId="4099"/>
      <sheetData sheetId="4100"/>
      <sheetData sheetId="4101"/>
      <sheetData sheetId="4102"/>
      <sheetData sheetId="4103"/>
      <sheetData sheetId="4104"/>
      <sheetData sheetId="4105">
        <row r="8">
          <cell r="D8" t="str">
            <v>Paramaz Avedisian Building</v>
          </cell>
        </row>
      </sheetData>
      <sheetData sheetId="4106">
        <row r="8">
          <cell r="D8" t="str">
            <v>Paramaz Avedisian Building</v>
          </cell>
        </row>
      </sheetData>
      <sheetData sheetId="4107">
        <row r="8">
          <cell r="D8" t="str">
            <v>Paramaz Avedisian Building</v>
          </cell>
        </row>
      </sheetData>
      <sheetData sheetId="4108">
        <row r="8">
          <cell r="D8" t="str">
            <v>Paramaz Avedisian Building</v>
          </cell>
        </row>
      </sheetData>
      <sheetData sheetId="4109">
        <row r="8">
          <cell r="D8" t="str">
            <v>Paramaz Avedisian Building</v>
          </cell>
        </row>
      </sheetData>
      <sheetData sheetId="4110">
        <row r="8">
          <cell r="D8" t="str">
            <v>Paramaz Avedisian Building</v>
          </cell>
        </row>
      </sheetData>
      <sheetData sheetId="4111">
        <row r="8">
          <cell r="D8" t="str">
            <v>Paramaz Avedisian Building</v>
          </cell>
        </row>
      </sheetData>
      <sheetData sheetId="4112">
        <row r="8">
          <cell r="D8" t="str">
            <v>Paramaz Avedisian Building</v>
          </cell>
        </row>
      </sheetData>
      <sheetData sheetId="4113">
        <row r="8">
          <cell r="D8" t="str">
            <v>Paramaz Avedisian Building</v>
          </cell>
        </row>
      </sheetData>
      <sheetData sheetId="4114">
        <row r="8">
          <cell r="D8" t="str">
            <v>Paramaz Avedisian Building</v>
          </cell>
        </row>
      </sheetData>
      <sheetData sheetId="4115">
        <row r="8">
          <cell r="D8" t="str">
            <v>Paramaz Avedisian Building</v>
          </cell>
        </row>
      </sheetData>
      <sheetData sheetId="4116"/>
      <sheetData sheetId="4117"/>
      <sheetData sheetId="4118"/>
      <sheetData sheetId="4119"/>
      <sheetData sheetId="4120"/>
      <sheetData sheetId="4121"/>
      <sheetData sheetId="4122"/>
      <sheetData sheetId="4123">
        <row r="8">
          <cell r="D8" t="str">
            <v>Paramaz Avedisian Building</v>
          </cell>
        </row>
      </sheetData>
      <sheetData sheetId="4124">
        <row r="8">
          <cell r="D8" t="str">
            <v>Paramaz Avedisian Building</v>
          </cell>
        </row>
      </sheetData>
      <sheetData sheetId="4125">
        <row r="8">
          <cell r="D8" t="str">
            <v>Paramaz Avedisian Building</v>
          </cell>
        </row>
      </sheetData>
      <sheetData sheetId="4126">
        <row r="8">
          <cell r="D8" t="str">
            <v>Paramaz Avedisian Building</v>
          </cell>
        </row>
      </sheetData>
      <sheetData sheetId="4127">
        <row r="8">
          <cell r="D8" t="str">
            <v>Paramaz Avedisian Building</v>
          </cell>
        </row>
      </sheetData>
      <sheetData sheetId="4128">
        <row r="8">
          <cell r="D8" t="str">
            <v>Paramaz Avedisian Building</v>
          </cell>
        </row>
      </sheetData>
      <sheetData sheetId="4129">
        <row r="8">
          <cell r="D8" t="str">
            <v>Paramaz Avedisian Building</v>
          </cell>
        </row>
      </sheetData>
      <sheetData sheetId="4130">
        <row r="8">
          <cell r="D8" t="str">
            <v>Paramaz Avedisian Building</v>
          </cell>
        </row>
      </sheetData>
      <sheetData sheetId="4131">
        <row r="8">
          <cell r="D8" t="str">
            <v>Paramaz Avedisian Building</v>
          </cell>
        </row>
      </sheetData>
      <sheetData sheetId="4132">
        <row r="8">
          <cell r="D8" t="str">
            <v>Paramaz Avedisian Building</v>
          </cell>
        </row>
      </sheetData>
      <sheetData sheetId="4133">
        <row r="8">
          <cell r="D8" t="str">
            <v>Paramaz Avedisian Building</v>
          </cell>
        </row>
      </sheetData>
      <sheetData sheetId="4134">
        <row r="8">
          <cell r="D8" t="str">
            <v>Paramaz Avedisian Building</v>
          </cell>
        </row>
      </sheetData>
      <sheetData sheetId="4135">
        <row r="8">
          <cell r="D8" t="str">
            <v>Paramaz Avedisian Building</v>
          </cell>
        </row>
      </sheetData>
      <sheetData sheetId="4136">
        <row r="8">
          <cell r="D8" t="str">
            <v>Paramaz Avedisian Building</v>
          </cell>
        </row>
      </sheetData>
      <sheetData sheetId="4137">
        <row r="8">
          <cell r="D8" t="str">
            <v>Paramaz Avedisian Building</v>
          </cell>
        </row>
      </sheetData>
      <sheetData sheetId="4138"/>
      <sheetData sheetId="4139"/>
      <sheetData sheetId="4140"/>
      <sheetData sheetId="4141">
        <row r="8">
          <cell r="D8" t="str">
            <v>Paramaz Avedisian Building</v>
          </cell>
        </row>
      </sheetData>
      <sheetData sheetId="4142">
        <row r="8">
          <cell r="D8" t="str">
            <v>Paramaz Avedisian Building</v>
          </cell>
        </row>
      </sheetData>
      <sheetData sheetId="4143">
        <row r="8">
          <cell r="D8" t="str">
            <v>Paramaz Avedisian Building</v>
          </cell>
        </row>
      </sheetData>
      <sheetData sheetId="4144">
        <row r="8">
          <cell r="D8" t="str">
            <v>Paramaz Avedisian Building</v>
          </cell>
        </row>
      </sheetData>
      <sheetData sheetId="4145">
        <row r="8">
          <cell r="D8" t="str">
            <v>Paramaz Avedisian Building</v>
          </cell>
        </row>
      </sheetData>
      <sheetData sheetId="4146">
        <row r="8">
          <cell r="D8" t="str">
            <v>Paramaz Avedisian Building</v>
          </cell>
        </row>
      </sheetData>
      <sheetData sheetId="4147">
        <row r="8">
          <cell r="D8" t="str">
            <v>Paramaz Avedisian Building</v>
          </cell>
        </row>
      </sheetData>
      <sheetData sheetId="4148">
        <row r="8">
          <cell r="D8" t="str">
            <v>Paramaz Avedisian Building</v>
          </cell>
        </row>
      </sheetData>
      <sheetData sheetId="4149">
        <row r="8">
          <cell r="D8" t="str">
            <v>Paramaz Avedisian Building</v>
          </cell>
        </row>
      </sheetData>
      <sheetData sheetId="4150">
        <row r="8">
          <cell r="D8" t="str">
            <v>Paramaz Avedisian Building</v>
          </cell>
        </row>
      </sheetData>
      <sheetData sheetId="4151">
        <row r="8">
          <cell r="D8" t="str">
            <v>Paramaz Avedisian Building</v>
          </cell>
        </row>
      </sheetData>
      <sheetData sheetId="4152">
        <row r="8">
          <cell r="D8" t="str">
            <v>Paramaz Avedisian Building</v>
          </cell>
        </row>
      </sheetData>
      <sheetData sheetId="4153">
        <row r="8">
          <cell r="D8" t="str">
            <v>Paramaz Avedisian Building</v>
          </cell>
        </row>
      </sheetData>
      <sheetData sheetId="4154">
        <row r="8">
          <cell r="D8" t="str">
            <v>Paramaz Avedisian Building</v>
          </cell>
        </row>
      </sheetData>
      <sheetData sheetId="4155">
        <row r="8">
          <cell r="D8" t="str">
            <v>Paramaz Avedisian Building</v>
          </cell>
        </row>
      </sheetData>
      <sheetData sheetId="4156"/>
      <sheetData sheetId="4157"/>
      <sheetData sheetId="4158"/>
      <sheetData sheetId="4159">
        <row r="8">
          <cell r="D8" t="str">
            <v>Paramaz Avedisian Building</v>
          </cell>
        </row>
      </sheetData>
      <sheetData sheetId="4160">
        <row r="8">
          <cell r="D8" t="str">
            <v>Paramaz Avedisian Building</v>
          </cell>
        </row>
      </sheetData>
      <sheetData sheetId="4161">
        <row r="8">
          <cell r="D8" t="str">
            <v>Paramaz Avedisian Building</v>
          </cell>
        </row>
      </sheetData>
      <sheetData sheetId="4162">
        <row r="8">
          <cell r="D8" t="str">
            <v>Paramaz Avedisian Building</v>
          </cell>
        </row>
      </sheetData>
      <sheetData sheetId="4163">
        <row r="8">
          <cell r="D8" t="str">
            <v>Paramaz Avedisian Building</v>
          </cell>
        </row>
      </sheetData>
      <sheetData sheetId="4164">
        <row r="8">
          <cell r="D8" t="str">
            <v>Paramaz Avedisian Building</v>
          </cell>
        </row>
      </sheetData>
      <sheetData sheetId="4165">
        <row r="8">
          <cell r="D8" t="str">
            <v>Paramaz Avedisian Building</v>
          </cell>
        </row>
      </sheetData>
      <sheetData sheetId="4166">
        <row r="8">
          <cell r="D8" t="str">
            <v>Paramaz Avedisian Building</v>
          </cell>
        </row>
      </sheetData>
      <sheetData sheetId="4167">
        <row r="8">
          <cell r="D8" t="str">
            <v>Paramaz Avedisian Building</v>
          </cell>
        </row>
      </sheetData>
      <sheetData sheetId="4168">
        <row r="8">
          <cell r="D8" t="str">
            <v>Paramaz Avedisian Building</v>
          </cell>
        </row>
      </sheetData>
      <sheetData sheetId="4169">
        <row r="8">
          <cell r="D8" t="str">
            <v>Paramaz Avedisian Building</v>
          </cell>
        </row>
      </sheetData>
      <sheetData sheetId="4170">
        <row r="8">
          <cell r="D8" t="str">
            <v>Paramaz Avedisian Building</v>
          </cell>
        </row>
      </sheetData>
      <sheetData sheetId="4171">
        <row r="8">
          <cell r="D8" t="str">
            <v>Paramaz Avedisian Building</v>
          </cell>
        </row>
      </sheetData>
      <sheetData sheetId="4172">
        <row r="8">
          <cell r="D8" t="str">
            <v>Paramaz Avedisian Building</v>
          </cell>
        </row>
      </sheetData>
      <sheetData sheetId="4173">
        <row r="8">
          <cell r="D8" t="str">
            <v>Paramaz Avedisian Building</v>
          </cell>
        </row>
      </sheetData>
      <sheetData sheetId="4174"/>
      <sheetData sheetId="4175"/>
      <sheetData sheetId="4176"/>
      <sheetData sheetId="4177">
        <row r="8">
          <cell r="D8" t="str">
            <v>Paramaz Avedisian Building</v>
          </cell>
        </row>
      </sheetData>
      <sheetData sheetId="4178">
        <row r="8">
          <cell r="D8" t="str">
            <v>Paramaz Avedisian Building</v>
          </cell>
        </row>
      </sheetData>
      <sheetData sheetId="4179">
        <row r="8">
          <cell r="D8" t="str">
            <v>Paramaz Avedisian Building</v>
          </cell>
        </row>
      </sheetData>
      <sheetData sheetId="4180">
        <row r="8">
          <cell r="D8" t="str">
            <v>Paramaz Avedisian Building</v>
          </cell>
        </row>
      </sheetData>
      <sheetData sheetId="4181">
        <row r="8">
          <cell r="D8" t="str">
            <v>Paramaz Avedisian Building</v>
          </cell>
        </row>
      </sheetData>
      <sheetData sheetId="4182">
        <row r="8">
          <cell r="D8" t="str">
            <v>Paramaz Avedisian Building</v>
          </cell>
        </row>
      </sheetData>
      <sheetData sheetId="4183">
        <row r="8">
          <cell r="D8" t="str">
            <v>Paramaz Avedisian Building</v>
          </cell>
        </row>
      </sheetData>
      <sheetData sheetId="4184">
        <row r="8">
          <cell r="D8" t="str">
            <v>Paramaz Avedisian Building</v>
          </cell>
        </row>
      </sheetData>
      <sheetData sheetId="4185">
        <row r="8">
          <cell r="D8" t="str">
            <v>Paramaz Avedisian Building</v>
          </cell>
        </row>
      </sheetData>
      <sheetData sheetId="4186">
        <row r="8">
          <cell r="D8" t="str">
            <v>Paramaz Avedisian Building</v>
          </cell>
        </row>
      </sheetData>
      <sheetData sheetId="4187">
        <row r="8">
          <cell r="D8" t="str">
            <v>Paramaz Avedisian Building</v>
          </cell>
        </row>
      </sheetData>
      <sheetData sheetId="4188">
        <row r="8">
          <cell r="D8" t="str">
            <v>Paramaz Avedisian Building</v>
          </cell>
        </row>
      </sheetData>
      <sheetData sheetId="4189">
        <row r="8">
          <cell r="D8" t="str">
            <v>Paramaz Avedisian Building</v>
          </cell>
        </row>
      </sheetData>
      <sheetData sheetId="4190">
        <row r="8">
          <cell r="D8" t="str">
            <v>Paramaz Avedisian Building</v>
          </cell>
        </row>
      </sheetData>
      <sheetData sheetId="4191"/>
      <sheetData sheetId="4192"/>
      <sheetData sheetId="4193"/>
      <sheetData sheetId="4194"/>
      <sheetData sheetId="4195">
        <row r="8">
          <cell r="D8" t="str">
            <v>Paramaz Avedisian Building</v>
          </cell>
        </row>
      </sheetData>
      <sheetData sheetId="4196">
        <row r="8">
          <cell r="D8" t="str">
            <v>Paramaz Avedisian Building</v>
          </cell>
        </row>
      </sheetData>
      <sheetData sheetId="4197">
        <row r="8">
          <cell r="D8" t="str">
            <v>Paramaz Avedisian Building</v>
          </cell>
        </row>
      </sheetData>
      <sheetData sheetId="4198">
        <row r="8">
          <cell r="D8" t="str">
            <v>Paramaz Avedisian Building</v>
          </cell>
        </row>
      </sheetData>
      <sheetData sheetId="4199">
        <row r="8">
          <cell r="D8" t="str">
            <v>Paramaz Avedisian Building</v>
          </cell>
        </row>
      </sheetData>
      <sheetData sheetId="4200">
        <row r="8">
          <cell r="D8" t="str">
            <v>Paramaz Avedisian Building</v>
          </cell>
        </row>
      </sheetData>
      <sheetData sheetId="4201">
        <row r="8">
          <cell r="D8" t="str">
            <v>Paramaz Avedisian Building</v>
          </cell>
        </row>
      </sheetData>
      <sheetData sheetId="4202">
        <row r="8">
          <cell r="D8" t="str">
            <v>Paramaz Avedisian Building</v>
          </cell>
        </row>
      </sheetData>
      <sheetData sheetId="4203">
        <row r="8">
          <cell r="D8" t="str">
            <v>Paramaz Avedisian Building</v>
          </cell>
        </row>
      </sheetData>
      <sheetData sheetId="4204">
        <row r="8">
          <cell r="D8" t="str">
            <v>Paramaz Avedisian Building</v>
          </cell>
        </row>
      </sheetData>
      <sheetData sheetId="4205">
        <row r="8">
          <cell r="D8" t="str">
            <v>Paramaz Avedisian Building</v>
          </cell>
        </row>
      </sheetData>
      <sheetData sheetId="4206">
        <row r="8">
          <cell r="D8" t="str">
            <v>Paramaz Avedisian Building</v>
          </cell>
        </row>
      </sheetData>
      <sheetData sheetId="4207">
        <row r="8">
          <cell r="D8" t="str">
            <v>Paramaz Avedisian Building</v>
          </cell>
        </row>
      </sheetData>
      <sheetData sheetId="4208">
        <row r="8">
          <cell r="D8" t="str">
            <v>Paramaz Avedisian Building</v>
          </cell>
        </row>
      </sheetData>
      <sheetData sheetId="4209">
        <row r="8">
          <cell r="D8" t="str">
            <v>Paramaz Avedisian Building</v>
          </cell>
        </row>
      </sheetData>
      <sheetData sheetId="4210">
        <row r="8">
          <cell r="D8" t="str">
            <v>Paramaz Avedisian Building</v>
          </cell>
        </row>
      </sheetData>
      <sheetData sheetId="4211">
        <row r="8">
          <cell r="D8" t="str">
            <v>Paramaz Avedisian Building</v>
          </cell>
        </row>
      </sheetData>
      <sheetData sheetId="4212"/>
      <sheetData sheetId="4213">
        <row r="8">
          <cell r="D8" t="str">
            <v>Paramaz Avedisian Building</v>
          </cell>
        </row>
      </sheetData>
      <sheetData sheetId="4214">
        <row r="8">
          <cell r="D8" t="str">
            <v>Paramaz Avedisian Building</v>
          </cell>
        </row>
      </sheetData>
      <sheetData sheetId="4215">
        <row r="8">
          <cell r="D8" t="str">
            <v>Paramaz Avedisian Building</v>
          </cell>
        </row>
      </sheetData>
      <sheetData sheetId="4216">
        <row r="8">
          <cell r="D8" t="str">
            <v>Paramaz Avedisian Building</v>
          </cell>
        </row>
      </sheetData>
      <sheetData sheetId="4217">
        <row r="8">
          <cell r="D8" t="str">
            <v>Paramaz Avedisian Building</v>
          </cell>
        </row>
      </sheetData>
      <sheetData sheetId="4218">
        <row r="8">
          <cell r="D8" t="str">
            <v>Paramaz Avedisian Building</v>
          </cell>
        </row>
      </sheetData>
      <sheetData sheetId="4219">
        <row r="8">
          <cell r="D8" t="str">
            <v>Paramaz Avedisian Building</v>
          </cell>
        </row>
      </sheetData>
      <sheetData sheetId="4220">
        <row r="8">
          <cell r="D8" t="str">
            <v>Paramaz Avedisian Building</v>
          </cell>
        </row>
      </sheetData>
      <sheetData sheetId="4221">
        <row r="8">
          <cell r="D8" t="str">
            <v>Paramaz Avedisian Building</v>
          </cell>
        </row>
      </sheetData>
      <sheetData sheetId="4222">
        <row r="8">
          <cell r="D8" t="str">
            <v>Paramaz Avedisian Building</v>
          </cell>
        </row>
      </sheetData>
      <sheetData sheetId="4223">
        <row r="8">
          <cell r="D8" t="str">
            <v>Paramaz Avedisian Building</v>
          </cell>
        </row>
      </sheetData>
      <sheetData sheetId="4224">
        <row r="8">
          <cell r="D8" t="str">
            <v>Paramaz Avedisian Building</v>
          </cell>
        </row>
      </sheetData>
      <sheetData sheetId="4225">
        <row r="8">
          <cell r="D8" t="str">
            <v>Paramaz Avedisian Building</v>
          </cell>
        </row>
      </sheetData>
      <sheetData sheetId="4226">
        <row r="8">
          <cell r="D8" t="str">
            <v>Paramaz Avedisian Building</v>
          </cell>
        </row>
      </sheetData>
      <sheetData sheetId="4227"/>
      <sheetData sheetId="4228"/>
      <sheetData sheetId="4229"/>
      <sheetData sheetId="4230"/>
      <sheetData sheetId="4231">
        <row r="8">
          <cell r="D8" t="str">
            <v>Paramaz Avedisian Building</v>
          </cell>
        </row>
      </sheetData>
      <sheetData sheetId="4232">
        <row r="8">
          <cell r="D8" t="str">
            <v>Paramaz Avedisian Building</v>
          </cell>
        </row>
      </sheetData>
      <sheetData sheetId="4233">
        <row r="8">
          <cell r="D8" t="str">
            <v>Paramaz Avedisian Building</v>
          </cell>
        </row>
      </sheetData>
      <sheetData sheetId="4234">
        <row r="8">
          <cell r="D8" t="str">
            <v>Paramaz Avedisian Building</v>
          </cell>
        </row>
      </sheetData>
      <sheetData sheetId="4235">
        <row r="8">
          <cell r="D8" t="str">
            <v>Paramaz Avedisian Building</v>
          </cell>
        </row>
      </sheetData>
      <sheetData sheetId="4236">
        <row r="8">
          <cell r="D8" t="str">
            <v>Paramaz Avedisian Building</v>
          </cell>
        </row>
      </sheetData>
      <sheetData sheetId="4237">
        <row r="8">
          <cell r="D8" t="str">
            <v>Paramaz Avedisian Building</v>
          </cell>
        </row>
      </sheetData>
      <sheetData sheetId="4238">
        <row r="8">
          <cell r="D8" t="str">
            <v>Paramaz Avedisian Building</v>
          </cell>
        </row>
      </sheetData>
      <sheetData sheetId="4239">
        <row r="8">
          <cell r="D8" t="str">
            <v>Paramaz Avedisian Building</v>
          </cell>
        </row>
      </sheetData>
      <sheetData sheetId="4240">
        <row r="8">
          <cell r="D8" t="str">
            <v>Paramaz Avedisian Building</v>
          </cell>
        </row>
      </sheetData>
      <sheetData sheetId="4241">
        <row r="8">
          <cell r="D8" t="str">
            <v>Paramaz Avedisian Building</v>
          </cell>
        </row>
      </sheetData>
      <sheetData sheetId="4242">
        <row r="8">
          <cell r="D8" t="str">
            <v>Paramaz Avedisian Building</v>
          </cell>
        </row>
      </sheetData>
      <sheetData sheetId="4243">
        <row r="8">
          <cell r="D8" t="str">
            <v>Paramaz Avedisian Building</v>
          </cell>
        </row>
      </sheetData>
      <sheetData sheetId="4244">
        <row r="8">
          <cell r="D8" t="str">
            <v>Paramaz Avedisian Building</v>
          </cell>
        </row>
      </sheetData>
      <sheetData sheetId="4245"/>
      <sheetData sheetId="4246"/>
      <sheetData sheetId="4247"/>
      <sheetData sheetId="4248"/>
      <sheetData sheetId="4249">
        <row r="8">
          <cell r="D8" t="str">
            <v>Paramaz Avedisian Building</v>
          </cell>
        </row>
      </sheetData>
      <sheetData sheetId="4250">
        <row r="8">
          <cell r="D8" t="str">
            <v>Paramaz Avedisian Building</v>
          </cell>
        </row>
      </sheetData>
      <sheetData sheetId="4251">
        <row r="8">
          <cell r="D8" t="str">
            <v>Paramaz Avedisian Building</v>
          </cell>
        </row>
      </sheetData>
      <sheetData sheetId="4252">
        <row r="8">
          <cell r="D8" t="str">
            <v>Paramaz Avedisian Building</v>
          </cell>
        </row>
      </sheetData>
      <sheetData sheetId="4253">
        <row r="8">
          <cell r="D8" t="str">
            <v>Paramaz Avedisian Building</v>
          </cell>
        </row>
      </sheetData>
      <sheetData sheetId="4254">
        <row r="8">
          <cell r="D8" t="str">
            <v>Paramaz Avedisian Building</v>
          </cell>
        </row>
      </sheetData>
      <sheetData sheetId="4255">
        <row r="8">
          <cell r="D8" t="str">
            <v>Paramaz Avedisian Building</v>
          </cell>
        </row>
      </sheetData>
      <sheetData sheetId="4256">
        <row r="8">
          <cell r="D8" t="str">
            <v>Paramaz Avedisian Building</v>
          </cell>
        </row>
      </sheetData>
      <sheetData sheetId="4257">
        <row r="8">
          <cell r="D8" t="str">
            <v>Paramaz Avedisian Building</v>
          </cell>
        </row>
      </sheetData>
      <sheetData sheetId="4258">
        <row r="8">
          <cell r="D8" t="str">
            <v>Paramaz Avedisian Building</v>
          </cell>
        </row>
      </sheetData>
      <sheetData sheetId="4259">
        <row r="8">
          <cell r="D8" t="str">
            <v>Paramaz Avedisian Building</v>
          </cell>
        </row>
      </sheetData>
      <sheetData sheetId="4260">
        <row r="8">
          <cell r="D8" t="str">
            <v>Paramaz Avedisian Building</v>
          </cell>
        </row>
      </sheetData>
      <sheetData sheetId="4261">
        <row r="8">
          <cell r="D8" t="str">
            <v>Paramaz Avedisian Building</v>
          </cell>
        </row>
      </sheetData>
      <sheetData sheetId="4262">
        <row r="8">
          <cell r="D8" t="str">
            <v>Paramaz Avedisian Building</v>
          </cell>
        </row>
      </sheetData>
      <sheetData sheetId="4263"/>
      <sheetData sheetId="4264"/>
      <sheetData sheetId="4265"/>
      <sheetData sheetId="4266"/>
      <sheetData sheetId="4267"/>
      <sheetData sheetId="4268">
        <row r="8">
          <cell r="D8" t="str">
            <v>Paramaz Avedisian Building</v>
          </cell>
        </row>
      </sheetData>
      <sheetData sheetId="4269">
        <row r="8">
          <cell r="D8" t="str">
            <v>Paramaz Avedisian Building</v>
          </cell>
        </row>
      </sheetData>
      <sheetData sheetId="4270">
        <row r="8">
          <cell r="D8" t="str">
            <v>Paramaz Avedisian Building</v>
          </cell>
        </row>
      </sheetData>
      <sheetData sheetId="4271">
        <row r="8">
          <cell r="D8" t="str">
            <v>Paramaz Avedisian Building</v>
          </cell>
        </row>
      </sheetData>
      <sheetData sheetId="4272">
        <row r="8">
          <cell r="D8" t="str">
            <v>Paramaz Avedisian Building</v>
          </cell>
        </row>
      </sheetData>
      <sheetData sheetId="4273">
        <row r="8">
          <cell r="D8" t="str">
            <v>Paramaz Avedisian Building</v>
          </cell>
        </row>
      </sheetData>
      <sheetData sheetId="4274">
        <row r="8">
          <cell r="D8" t="str">
            <v>Paramaz Avedisian Building</v>
          </cell>
        </row>
      </sheetData>
      <sheetData sheetId="4275">
        <row r="8">
          <cell r="D8" t="str">
            <v>Paramaz Avedisian Building</v>
          </cell>
        </row>
      </sheetData>
      <sheetData sheetId="4276">
        <row r="8">
          <cell r="D8" t="str">
            <v>Paramaz Avedisian Building</v>
          </cell>
        </row>
      </sheetData>
      <sheetData sheetId="4277">
        <row r="8">
          <cell r="D8" t="str">
            <v>Paramaz Avedisian Building</v>
          </cell>
        </row>
      </sheetData>
      <sheetData sheetId="4278"/>
      <sheetData sheetId="4279"/>
      <sheetData sheetId="4280"/>
      <sheetData sheetId="4281"/>
      <sheetData sheetId="4282"/>
      <sheetData sheetId="4283"/>
      <sheetData sheetId="4284"/>
      <sheetData sheetId="4285"/>
      <sheetData sheetId="4286">
        <row r="8">
          <cell r="D8" t="str">
            <v>Paramaz Avedisian Building</v>
          </cell>
        </row>
      </sheetData>
      <sheetData sheetId="4287">
        <row r="8">
          <cell r="D8" t="str">
            <v>Paramaz Avedisian Building</v>
          </cell>
        </row>
      </sheetData>
      <sheetData sheetId="4288">
        <row r="8">
          <cell r="D8" t="str">
            <v>Paramaz Avedisian Building</v>
          </cell>
        </row>
      </sheetData>
      <sheetData sheetId="4289">
        <row r="8">
          <cell r="D8" t="str">
            <v>Paramaz Avedisian Building</v>
          </cell>
        </row>
      </sheetData>
      <sheetData sheetId="4290">
        <row r="8">
          <cell r="D8" t="str">
            <v>Paramaz Avedisian Building</v>
          </cell>
        </row>
      </sheetData>
      <sheetData sheetId="4291">
        <row r="8">
          <cell r="D8" t="str">
            <v>Paramaz Avedisian Building</v>
          </cell>
        </row>
      </sheetData>
      <sheetData sheetId="4292">
        <row r="8">
          <cell r="D8" t="str">
            <v>Paramaz Avedisian Building</v>
          </cell>
        </row>
      </sheetData>
      <sheetData sheetId="4293">
        <row r="8">
          <cell r="D8" t="str">
            <v>Paramaz Avedisian Building</v>
          </cell>
        </row>
      </sheetData>
      <sheetData sheetId="4294">
        <row r="8">
          <cell r="D8" t="str">
            <v>Paramaz Avedisian Building</v>
          </cell>
        </row>
      </sheetData>
      <sheetData sheetId="4295">
        <row r="8">
          <cell r="D8" t="str">
            <v>Paramaz Avedisian Building</v>
          </cell>
        </row>
      </sheetData>
      <sheetData sheetId="4296">
        <row r="8">
          <cell r="D8" t="str">
            <v>Paramaz Avedisian Building</v>
          </cell>
        </row>
      </sheetData>
      <sheetData sheetId="4297"/>
      <sheetData sheetId="4298"/>
      <sheetData sheetId="4299"/>
      <sheetData sheetId="4300"/>
      <sheetData sheetId="4301"/>
      <sheetData sheetId="4302"/>
      <sheetData sheetId="4303"/>
      <sheetData sheetId="4304">
        <row r="8">
          <cell r="D8" t="str">
            <v>Paramaz Avedisian Building</v>
          </cell>
        </row>
      </sheetData>
      <sheetData sheetId="4305">
        <row r="8">
          <cell r="D8" t="str">
            <v>Paramaz Avedisian Building</v>
          </cell>
        </row>
      </sheetData>
      <sheetData sheetId="4306">
        <row r="8">
          <cell r="D8" t="str">
            <v>Paramaz Avedisian Building</v>
          </cell>
        </row>
      </sheetData>
      <sheetData sheetId="4307">
        <row r="8">
          <cell r="D8" t="str">
            <v>Paramaz Avedisian Building</v>
          </cell>
        </row>
      </sheetData>
      <sheetData sheetId="4308">
        <row r="8">
          <cell r="D8" t="str">
            <v>Paramaz Avedisian Building</v>
          </cell>
        </row>
      </sheetData>
      <sheetData sheetId="4309">
        <row r="8">
          <cell r="D8" t="str">
            <v>Paramaz Avedisian Building</v>
          </cell>
        </row>
      </sheetData>
      <sheetData sheetId="4310">
        <row r="8">
          <cell r="D8" t="str">
            <v>Paramaz Avedisian Building</v>
          </cell>
        </row>
      </sheetData>
      <sheetData sheetId="4311">
        <row r="8">
          <cell r="D8" t="str">
            <v>Paramaz Avedisian Building</v>
          </cell>
        </row>
      </sheetData>
      <sheetData sheetId="4312">
        <row r="8">
          <cell r="D8" t="str">
            <v>Paramaz Avedisian Building</v>
          </cell>
        </row>
      </sheetData>
      <sheetData sheetId="4313">
        <row r="8">
          <cell r="D8" t="str">
            <v>Paramaz Avedisian Building</v>
          </cell>
        </row>
      </sheetData>
      <sheetData sheetId="4314">
        <row r="8">
          <cell r="D8" t="str">
            <v>Paramaz Avedisian Building</v>
          </cell>
        </row>
      </sheetData>
      <sheetData sheetId="4315"/>
      <sheetData sheetId="4316"/>
      <sheetData sheetId="4317"/>
      <sheetData sheetId="4318"/>
      <sheetData sheetId="4319"/>
      <sheetData sheetId="4320"/>
      <sheetData sheetId="4321"/>
      <sheetData sheetId="4322">
        <row r="8">
          <cell r="D8" t="str">
            <v>Paramaz Avedisian Building</v>
          </cell>
        </row>
      </sheetData>
      <sheetData sheetId="4323">
        <row r="8">
          <cell r="D8" t="str">
            <v>Paramaz Avedisian Building</v>
          </cell>
        </row>
      </sheetData>
      <sheetData sheetId="4324">
        <row r="8">
          <cell r="D8" t="str">
            <v>Paramaz Avedisian Building</v>
          </cell>
        </row>
      </sheetData>
      <sheetData sheetId="4325">
        <row r="8">
          <cell r="D8" t="str">
            <v>Paramaz Avedisian Building</v>
          </cell>
        </row>
      </sheetData>
      <sheetData sheetId="4326">
        <row r="8">
          <cell r="D8" t="str">
            <v>Paramaz Avedisian Building</v>
          </cell>
        </row>
      </sheetData>
      <sheetData sheetId="4327">
        <row r="8">
          <cell r="D8" t="str">
            <v>Paramaz Avedisian Building</v>
          </cell>
        </row>
      </sheetData>
      <sheetData sheetId="4328">
        <row r="8">
          <cell r="D8" t="str">
            <v>Paramaz Avedisian Building</v>
          </cell>
        </row>
      </sheetData>
      <sheetData sheetId="4329">
        <row r="8">
          <cell r="D8" t="str">
            <v>Paramaz Avedisian Building</v>
          </cell>
        </row>
      </sheetData>
      <sheetData sheetId="4330">
        <row r="8">
          <cell r="D8" t="str">
            <v>Paramaz Avedisian Building</v>
          </cell>
        </row>
      </sheetData>
      <sheetData sheetId="4331">
        <row r="8">
          <cell r="D8" t="str">
            <v>Paramaz Avedisian Building</v>
          </cell>
        </row>
      </sheetData>
      <sheetData sheetId="4332">
        <row r="8">
          <cell r="D8" t="str">
            <v>Paramaz Avedisian Building</v>
          </cell>
        </row>
      </sheetData>
      <sheetData sheetId="4333"/>
      <sheetData sheetId="4334"/>
      <sheetData sheetId="4335"/>
      <sheetData sheetId="4336">
        <row r="8">
          <cell r="D8" t="str">
            <v>Paramaz Avedisian Building</v>
          </cell>
        </row>
      </sheetData>
      <sheetData sheetId="4337">
        <row r="8">
          <cell r="D8" t="str">
            <v>Paramaz Avedisian Building</v>
          </cell>
        </row>
      </sheetData>
      <sheetData sheetId="4338">
        <row r="8">
          <cell r="D8" t="str">
            <v>Paramaz Avedisian Building</v>
          </cell>
        </row>
      </sheetData>
      <sheetData sheetId="4339">
        <row r="8">
          <cell r="D8" t="str">
            <v>Paramaz Avedisian Building</v>
          </cell>
        </row>
      </sheetData>
      <sheetData sheetId="4340">
        <row r="8">
          <cell r="D8" t="str">
            <v>Paramaz Avedisian Building</v>
          </cell>
        </row>
      </sheetData>
      <sheetData sheetId="4341">
        <row r="8">
          <cell r="D8" t="str">
            <v>Paramaz Avedisian Building</v>
          </cell>
        </row>
      </sheetData>
      <sheetData sheetId="4342">
        <row r="8">
          <cell r="D8" t="str">
            <v>Paramaz Avedisian Building</v>
          </cell>
        </row>
      </sheetData>
      <sheetData sheetId="4343">
        <row r="8">
          <cell r="D8" t="str">
            <v>Paramaz Avedisian Building</v>
          </cell>
        </row>
      </sheetData>
      <sheetData sheetId="4344">
        <row r="8">
          <cell r="D8" t="str">
            <v>Paramaz Avedisian Building</v>
          </cell>
        </row>
      </sheetData>
      <sheetData sheetId="4345">
        <row r="8">
          <cell r="D8" t="str">
            <v>Paramaz Avedisian Building</v>
          </cell>
        </row>
      </sheetData>
      <sheetData sheetId="4346">
        <row r="8">
          <cell r="D8" t="str">
            <v>Paramaz Avedisian Building</v>
          </cell>
        </row>
      </sheetData>
      <sheetData sheetId="4347">
        <row r="8">
          <cell r="D8" t="str">
            <v>Paramaz Avedisian Building</v>
          </cell>
        </row>
      </sheetData>
      <sheetData sheetId="4348">
        <row r="8">
          <cell r="D8" t="str">
            <v>Paramaz Avedisian Building</v>
          </cell>
        </row>
      </sheetData>
      <sheetData sheetId="4349">
        <row r="8">
          <cell r="D8" t="str">
            <v>Paramaz Avedisian Building</v>
          </cell>
        </row>
      </sheetData>
      <sheetData sheetId="4350">
        <row r="8">
          <cell r="D8" t="str">
            <v>Paramaz Avedisian Building</v>
          </cell>
        </row>
      </sheetData>
      <sheetData sheetId="4351"/>
      <sheetData sheetId="4352"/>
      <sheetData sheetId="4353"/>
      <sheetData sheetId="4354">
        <row r="8">
          <cell r="D8" t="str">
            <v>Paramaz Avedisian Building</v>
          </cell>
        </row>
      </sheetData>
      <sheetData sheetId="4355">
        <row r="8">
          <cell r="D8" t="str">
            <v>Paramaz Avedisian Building</v>
          </cell>
        </row>
      </sheetData>
      <sheetData sheetId="4356">
        <row r="8">
          <cell r="D8" t="str">
            <v>Paramaz Avedisian Building</v>
          </cell>
        </row>
      </sheetData>
      <sheetData sheetId="4357">
        <row r="8">
          <cell r="D8" t="str">
            <v>Paramaz Avedisian Building</v>
          </cell>
        </row>
      </sheetData>
      <sheetData sheetId="4358">
        <row r="8">
          <cell r="D8" t="str">
            <v>Paramaz Avedisian Building</v>
          </cell>
        </row>
      </sheetData>
      <sheetData sheetId="4359">
        <row r="8">
          <cell r="D8" t="str">
            <v>Paramaz Avedisian Building</v>
          </cell>
        </row>
      </sheetData>
      <sheetData sheetId="4360">
        <row r="8">
          <cell r="D8" t="str">
            <v>Paramaz Avedisian Building</v>
          </cell>
        </row>
      </sheetData>
      <sheetData sheetId="4361">
        <row r="8">
          <cell r="D8" t="str">
            <v>Paramaz Avedisian Building</v>
          </cell>
        </row>
      </sheetData>
      <sheetData sheetId="4362">
        <row r="8">
          <cell r="D8" t="str">
            <v>Paramaz Avedisian Building</v>
          </cell>
        </row>
      </sheetData>
      <sheetData sheetId="4363">
        <row r="8">
          <cell r="D8" t="str">
            <v>Paramaz Avedisian Building</v>
          </cell>
        </row>
      </sheetData>
      <sheetData sheetId="4364">
        <row r="8">
          <cell r="D8" t="str">
            <v>Paramaz Avedisian Building</v>
          </cell>
        </row>
      </sheetData>
      <sheetData sheetId="4365">
        <row r="8">
          <cell r="D8" t="str">
            <v>Paramaz Avedisian Building</v>
          </cell>
        </row>
      </sheetData>
      <sheetData sheetId="4366">
        <row r="8">
          <cell r="D8" t="str">
            <v>Paramaz Avedisian Building</v>
          </cell>
        </row>
      </sheetData>
      <sheetData sheetId="4367">
        <row r="8">
          <cell r="D8" t="str">
            <v>Paramaz Avedisian Building</v>
          </cell>
        </row>
      </sheetData>
      <sheetData sheetId="4368">
        <row r="8">
          <cell r="D8" t="str">
            <v>Paramaz Avedisian Building</v>
          </cell>
        </row>
      </sheetData>
      <sheetData sheetId="4369"/>
      <sheetData sheetId="4370"/>
      <sheetData sheetId="4371"/>
      <sheetData sheetId="4372">
        <row r="8">
          <cell r="D8" t="str">
            <v>Paramaz Avedisian Building</v>
          </cell>
        </row>
      </sheetData>
      <sheetData sheetId="4373">
        <row r="8">
          <cell r="D8" t="str">
            <v>Paramaz Avedisian Building</v>
          </cell>
        </row>
      </sheetData>
      <sheetData sheetId="4374">
        <row r="8">
          <cell r="D8" t="str">
            <v>Paramaz Avedisian Building</v>
          </cell>
        </row>
      </sheetData>
      <sheetData sheetId="4375">
        <row r="8">
          <cell r="D8" t="str">
            <v>Paramaz Avedisian Building</v>
          </cell>
        </row>
      </sheetData>
      <sheetData sheetId="4376">
        <row r="8">
          <cell r="D8" t="str">
            <v>Paramaz Avedisian Building</v>
          </cell>
        </row>
      </sheetData>
      <sheetData sheetId="4377">
        <row r="8">
          <cell r="D8" t="str">
            <v>Paramaz Avedisian Building</v>
          </cell>
        </row>
      </sheetData>
      <sheetData sheetId="4378">
        <row r="8">
          <cell r="D8" t="str">
            <v>Paramaz Avedisian Building</v>
          </cell>
        </row>
      </sheetData>
      <sheetData sheetId="4379">
        <row r="8">
          <cell r="D8" t="str">
            <v>Paramaz Avedisian Building</v>
          </cell>
        </row>
      </sheetData>
      <sheetData sheetId="4380">
        <row r="8">
          <cell r="D8" t="str">
            <v>Paramaz Avedisian Building</v>
          </cell>
        </row>
      </sheetData>
      <sheetData sheetId="4381">
        <row r="8">
          <cell r="D8" t="str">
            <v>Paramaz Avedisian Building</v>
          </cell>
        </row>
      </sheetData>
      <sheetData sheetId="4382">
        <row r="8">
          <cell r="D8" t="str">
            <v>Paramaz Avedisian Building</v>
          </cell>
        </row>
      </sheetData>
      <sheetData sheetId="4383">
        <row r="8">
          <cell r="D8" t="str">
            <v>Paramaz Avedisian Building</v>
          </cell>
        </row>
      </sheetData>
      <sheetData sheetId="4384">
        <row r="8">
          <cell r="D8" t="str">
            <v>Paramaz Avedisian Building</v>
          </cell>
        </row>
      </sheetData>
      <sheetData sheetId="4385">
        <row r="8">
          <cell r="D8" t="str">
            <v>Paramaz Avedisian Building</v>
          </cell>
        </row>
      </sheetData>
      <sheetData sheetId="4386">
        <row r="8">
          <cell r="D8" t="str">
            <v>Paramaz Avedisian Building</v>
          </cell>
        </row>
      </sheetData>
      <sheetData sheetId="4387">
        <row r="8">
          <cell r="D8" t="str">
            <v>Paramaz Avedisian Building</v>
          </cell>
        </row>
      </sheetData>
      <sheetData sheetId="4388">
        <row r="8">
          <cell r="D8" t="str">
            <v>Paramaz Avedisian Building</v>
          </cell>
        </row>
      </sheetData>
      <sheetData sheetId="4389">
        <row r="8">
          <cell r="D8" t="str">
            <v>Paramaz Avedisian Building</v>
          </cell>
        </row>
      </sheetData>
      <sheetData sheetId="4390">
        <row r="8">
          <cell r="D8" t="str">
            <v>Paramaz Avedisian Building</v>
          </cell>
        </row>
      </sheetData>
      <sheetData sheetId="4391">
        <row r="8">
          <cell r="D8" t="str">
            <v>Paramaz Avedisian Building</v>
          </cell>
        </row>
      </sheetData>
      <sheetData sheetId="4392">
        <row r="8">
          <cell r="D8" t="str">
            <v>Paramaz Avedisian Building</v>
          </cell>
        </row>
      </sheetData>
      <sheetData sheetId="4393">
        <row r="8">
          <cell r="D8" t="str">
            <v>Paramaz Avedisian Building</v>
          </cell>
        </row>
      </sheetData>
      <sheetData sheetId="4394">
        <row r="8">
          <cell r="D8" t="str">
            <v>Paramaz Avedisian Building</v>
          </cell>
        </row>
      </sheetData>
      <sheetData sheetId="4395">
        <row r="8">
          <cell r="D8" t="str">
            <v>Paramaz Avedisian Building</v>
          </cell>
        </row>
      </sheetData>
      <sheetData sheetId="4396">
        <row r="8">
          <cell r="D8" t="str">
            <v>Paramaz Avedisian Building</v>
          </cell>
        </row>
      </sheetData>
      <sheetData sheetId="4397">
        <row r="8">
          <cell r="D8" t="str">
            <v>Paramaz Avedisian Building</v>
          </cell>
        </row>
      </sheetData>
      <sheetData sheetId="4398">
        <row r="8">
          <cell r="D8" t="str">
            <v>Paramaz Avedisian Building</v>
          </cell>
        </row>
      </sheetData>
      <sheetData sheetId="4399">
        <row r="8">
          <cell r="D8" t="str">
            <v>Paramaz Avedisian Building</v>
          </cell>
        </row>
      </sheetData>
      <sheetData sheetId="4400">
        <row r="8">
          <cell r="D8" t="str">
            <v>Paramaz Avedisian Building</v>
          </cell>
        </row>
      </sheetData>
      <sheetData sheetId="4401">
        <row r="8">
          <cell r="D8" t="str">
            <v>Paramaz Avedisian Building</v>
          </cell>
        </row>
      </sheetData>
      <sheetData sheetId="4402"/>
      <sheetData sheetId="4403"/>
      <sheetData sheetId="4404"/>
      <sheetData sheetId="4405"/>
      <sheetData sheetId="4406">
        <row r="8">
          <cell r="D8" t="str">
            <v>Paramaz Avedisian Building</v>
          </cell>
        </row>
      </sheetData>
      <sheetData sheetId="4407">
        <row r="8">
          <cell r="D8" t="str">
            <v>Paramaz Avedisian Building</v>
          </cell>
        </row>
      </sheetData>
      <sheetData sheetId="4408">
        <row r="8">
          <cell r="D8" t="str">
            <v>Paramaz Avedisian Building</v>
          </cell>
        </row>
      </sheetData>
      <sheetData sheetId="4409">
        <row r="8">
          <cell r="D8" t="str">
            <v>Paramaz Avedisian Building</v>
          </cell>
        </row>
      </sheetData>
      <sheetData sheetId="4410">
        <row r="8">
          <cell r="D8" t="str">
            <v>Paramaz Avedisian Building</v>
          </cell>
        </row>
      </sheetData>
      <sheetData sheetId="4411">
        <row r="8">
          <cell r="D8" t="str">
            <v>Paramaz Avedisian Building</v>
          </cell>
        </row>
      </sheetData>
      <sheetData sheetId="4412">
        <row r="8">
          <cell r="D8" t="str">
            <v>Paramaz Avedisian Building</v>
          </cell>
        </row>
      </sheetData>
      <sheetData sheetId="4413">
        <row r="8">
          <cell r="D8" t="str">
            <v>Paramaz Avedisian Building</v>
          </cell>
        </row>
      </sheetData>
      <sheetData sheetId="4414">
        <row r="8">
          <cell r="D8" t="str">
            <v>Paramaz Avedisian Building</v>
          </cell>
        </row>
      </sheetData>
      <sheetData sheetId="4415">
        <row r="8">
          <cell r="D8" t="str">
            <v>Paramaz Avedisian Building</v>
          </cell>
        </row>
      </sheetData>
      <sheetData sheetId="4416">
        <row r="8">
          <cell r="D8" t="str">
            <v>Paramaz Avedisian Building</v>
          </cell>
        </row>
      </sheetData>
      <sheetData sheetId="4417">
        <row r="8">
          <cell r="D8" t="str">
            <v>Paramaz Avedisian Building</v>
          </cell>
        </row>
      </sheetData>
      <sheetData sheetId="4418">
        <row r="8">
          <cell r="D8" t="str">
            <v>Paramaz Avedisian Building</v>
          </cell>
        </row>
      </sheetData>
      <sheetData sheetId="4419">
        <row r="8">
          <cell r="D8" t="str">
            <v>Paramaz Avedisian Building</v>
          </cell>
        </row>
      </sheetData>
      <sheetData sheetId="4420">
        <row r="8">
          <cell r="D8" t="str">
            <v>Paramaz Avedisian Building</v>
          </cell>
        </row>
      </sheetData>
      <sheetData sheetId="4421">
        <row r="8">
          <cell r="D8" t="str">
            <v>Paramaz Avedisian Building</v>
          </cell>
        </row>
      </sheetData>
      <sheetData sheetId="4422"/>
      <sheetData sheetId="4423">
        <row r="8">
          <cell r="D8" t="str">
            <v>Paramaz Avedisian Building</v>
          </cell>
        </row>
      </sheetData>
      <sheetData sheetId="4424">
        <row r="8">
          <cell r="D8" t="str">
            <v>Paramaz Avedisian Building</v>
          </cell>
        </row>
      </sheetData>
      <sheetData sheetId="4425">
        <row r="8">
          <cell r="D8" t="str">
            <v>Paramaz Avedisian Building</v>
          </cell>
        </row>
      </sheetData>
      <sheetData sheetId="4426">
        <row r="8">
          <cell r="D8" t="str">
            <v>Paramaz Avedisian Building</v>
          </cell>
        </row>
      </sheetData>
      <sheetData sheetId="4427">
        <row r="8">
          <cell r="D8" t="str">
            <v>Paramaz Avedisian Building</v>
          </cell>
        </row>
      </sheetData>
      <sheetData sheetId="4428">
        <row r="8">
          <cell r="D8" t="str">
            <v>Paramaz Avedisian Building</v>
          </cell>
        </row>
      </sheetData>
      <sheetData sheetId="4429">
        <row r="8">
          <cell r="D8" t="str">
            <v>Paramaz Avedisian Building</v>
          </cell>
        </row>
      </sheetData>
      <sheetData sheetId="4430">
        <row r="8">
          <cell r="D8" t="str">
            <v>Paramaz Avedisian Building</v>
          </cell>
        </row>
      </sheetData>
      <sheetData sheetId="4431">
        <row r="8">
          <cell r="D8" t="str">
            <v>Paramaz Avedisian Building</v>
          </cell>
        </row>
      </sheetData>
      <sheetData sheetId="4432">
        <row r="8">
          <cell r="D8" t="str">
            <v>Paramaz Avedisian Building</v>
          </cell>
        </row>
      </sheetData>
      <sheetData sheetId="4433">
        <row r="8">
          <cell r="D8" t="str">
            <v>Paramaz Avedisian Building</v>
          </cell>
        </row>
      </sheetData>
      <sheetData sheetId="4434">
        <row r="8">
          <cell r="D8" t="str">
            <v>Paramaz Avedisian Building</v>
          </cell>
        </row>
      </sheetData>
      <sheetData sheetId="4435">
        <row r="8">
          <cell r="D8" t="str">
            <v>Paramaz Avedisian Building</v>
          </cell>
        </row>
      </sheetData>
      <sheetData sheetId="4436">
        <row r="8">
          <cell r="D8" t="str">
            <v>Paramaz Avedisian Building</v>
          </cell>
        </row>
      </sheetData>
      <sheetData sheetId="4437"/>
      <sheetData sheetId="4438"/>
      <sheetData sheetId="4439"/>
      <sheetData sheetId="4440"/>
      <sheetData sheetId="4441">
        <row r="8">
          <cell r="D8" t="str">
            <v>Paramaz Avedisian Building</v>
          </cell>
        </row>
      </sheetData>
      <sheetData sheetId="4442">
        <row r="8">
          <cell r="D8" t="str">
            <v>Paramaz Avedisian Building</v>
          </cell>
        </row>
      </sheetData>
      <sheetData sheetId="4443">
        <row r="8">
          <cell r="D8" t="str">
            <v>Paramaz Avedisian Building</v>
          </cell>
        </row>
      </sheetData>
      <sheetData sheetId="4444">
        <row r="8">
          <cell r="D8" t="str">
            <v>Paramaz Avedisian Building</v>
          </cell>
        </row>
      </sheetData>
      <sheetData sheetId="4445">
        <row r="8">
          <cell r="D8" t="str">
            <v>Paramaz Avedisian Building</v>
          </cell>
        </row>
      </sheetData>
      <sheetData sheetId="4446">
        <row r="8">
          <cell r="D8" t="str">
            <v>Paramaz Avedisian Building</v>
          </cell>
        </row>
      </sheetData>
      <sheetData sheetId="4447">
        <row r="8">
          <cell r="D8" t="str">
            <v>Paramaz Avedisian Building</v>
          </cell>
        </row>
      </sheetData>
      <sheetData sheetId="4448">
        <row r="8">
          <cell r="D8" t="str">
            <v>Paramaz Avedisian Building</v>
          </cell>
        </row>
      </sheetData>
      <sheetData sheetId="4449">
        <row r="8">
          <cell r="D8" t="str">
            <v>Paramaz Avedisian Building</v>
          </cell>
        </row>
      </sheetData>
      <sheetData sheetId="4450">
        <row r="8">
          <cell r="D8" t="str">
            <v>Paramaz Avedisian Building</v>
          </cell>
        </row>
      </sheetData>
      <sheetData sheetId="4451">
        <row r="8">
          <cell r="D8" t="str">
            <v>Paramaz Avedisian Building</v>
          </cell>
        </row>
      </sheetData>
      <sheetData sheetId="4452">
        <row r="8">
          <cell r="D8" t="str">
            <v>Paramaz Avedisian Building</v>
          </cell>
        </row>
      </sheetData>
      <sheetData sheetId="4453">
        <row r="8">
          <cell r="D8" t="str">
            <v>Paramaz Avedisian Building</v>
          </cell>
        </row>
      </sheetData>
      <sheetData sheetId="4454">
        <row r="8">
          <cell r="D8" t="str">
            <v>Paramaz Avedisian Building</v>
          </cell>
        </row>
      </sheetData>
      <sheetData sheetId="4455"/>
      <sheetData sheetId="4456"/>
      <sheetData sheetId="4457"/>
      <sheetData sheetId="4458"/>
      <sheetData sheetId="4459">
        <row r="8">
          <cell r="D8" t="str">
            <v>Paramaz Avedisian Building</v>
          </cell>
        </row>
      </sheetData>
      <sheetData sheetId="4460">
        <row r="8">
          <cell r="D8" t="str">
            <v>Paramaz Avedisian Building</v>
          </cell>
        </row>
      </sheetData>
      <sheetData sheetId="4461">
        <row r="8">
          <cell r="D8" t="str">
            <v>Paramaz Avedisian Building</v>
          </cell>
        </row>
      </sheetData>
      <sheetData sheetId="4462">
        <row r="8">
          <cell r="D8" t="str">
            <v>Paramaz Avedisian Building</v>
          </cell>
        </row>
      </sheetData>
      <sheetData sheetId="4463">
        <row r="8">
          <cell r="D8" t="str">
            <v>Paramaz Avedisian Building</v>
          </cell>
        </row>
      </sheetData>
      <sheetData sheetId="4464">
        <row r="8">
          <cell r="D8" t="str">
            <v>Paramaz Avedisian Building</v>
          </cell>
        </row>
      </sheetData>
      <sheetData sheetId="4465">
        <row r="8">
          <cell r="D8" t="str">
            <v>Paramaz Avedisian Building</v>
          </cell>
        </row>
      </sheetData>
      <sheetData sheetId="4466">
        <row r="8">
          <cell r="D8" t="str">
            <v>Paramaz Avedisian Building</v>
          </cell>
        </row>
      </sheetData>
      <sheetData sheetId="4467">
        <row r="8">
          <cell r="D8" t="str">
            <v>Paramaz Avedisian Building</v>
          </cell>
        </row>
      </sheetData>
      <sheetData sheetId="4468">
        <row r="8">
          <cell r="D8" t="str">
            <v>Paramaz Avedisian Building</v>
          </cell>
        </row>
      </sheetData>
      <sheetData sheetId="4469">
        <row r="8">
          <cell r="D8" t="str">
            <v>Paramaz Avedisian Building</v>
          </cell>
        </row>
      </sheetData>
      <sheetData sheetId="4470">
        <row r="8">
          <cell r="D8" t="str">
            <v>Paramaz Avedisian Building</v>
          </cell>
        </row>
      </sheetData>
      <sheetData sheetId="4471">
        <row r="8">
          <cell r="D8" t="str">
            <v>Paramaz Avedisian Building</v>
          </cell>
        </row>
      </sheetData>
      <sheetData sheetId="4472">
        <row r="8">
          <cell r="D8" t="str">
            <v>Paramaz Avedisian Building</v>
          </cell>
        </row>
      </sheetData>
      <sheetData sheetId="4473"/>
      <sheetData sheetId="4474"/>
      <sheetData sheetId="4475"/>
      <sheetData sheetId="4476"/>
      <sheetData sheetId="4477">
        <row r="8">
          <cell r="D8" t="str">
            <v>Paramaz Avedisian Building</v>
          </cell>
        </row>
      </sheetData>
      <sheetData sheetId="4478">
        <row r="8">
          <cell r="D8" t="str">
            <v>Paramaz Avedisian Building</v>
          </cell>
        </row>
      </sheetData>
      <sheetData sheetId="4479">
        <row r="8">
          <cell r="D8" t="str">
            <v>Paramaz Avedisian Building</v>
          </cell>
        </row>
      </sheetData>
      <sheetData sheetId="4480">
        <row r="8">
          <cell r="D8" t="str">
            <v>Paramaz Avedisian Building</v>
          </cell>
        </row>
      </sheetData>
      <sheetData sheetId="4481">
        <row r="8">
          <cell r="D8" t="str">
            <v>Paramaz Avedisian Building</v>
          </cell>
        </row>
      </sheetData>
      <sheetData sheetId="4482">
        <row r="8">
          <cell r="D8" t="str">
            <v>Paramaz Avedisian Building</v>
          </cell>
        </row>
      </sheetData>
      <sheetData sheetId="4483">
        <row r="8">
          <cell r="D8" t="str">
            <v>Paramaz Avedisian Building</v>
          </cell>
        </row>
      </sheetData>
      <sheetData sheetId="4484">
        <row r="8">
          <cell r="D8" t="str">
            <v>Paramaz Avedisian Building</v>
          </cell>
        </row>
      </sheetData>
      <sheetData sheetId="4485">
        <row r="8">
          <cell r="D8" t="str">
            <v>Paramaz Avedisian Building</v>
          </cell>
        </row>
      </sheetData>
      <sheetData sheetId="4486">
        <row r="8">
          <cell r="D8" t="str">
            <v>Paramaz Avedisian Building</v>
          </cell>
        </row>
      </sheetData>
      <sheetData sheetId="4487">
        <row r="8">
          <cell r="D8" t="str">
            <v>Paramaz Avedisian Building</v>
          </cell>
        </row>
      </sheetData>
      <sheetData sheetId="4488"/>
      <sheetData sheetId="4489"/>
      <sheetData sheetId="4490"/>
      <sheetData sheetId="4491"/>
      <sheetData sheetId="4492"/>
      <sheetData sheetId="4493"/>
      <sheetData sheetId="4494"/>
      <sheetData sheetId="4495"/>
      <sheetData sheetId="4496">
        <row r="8">
          <cell r="D8" t="str">
            <v>Paramaz Avedisian Building</v>
          </cell>
        </row>
      </sheetData>
      <sheetData sheetId="4497">
        <row r="8">
          <cell r="D8" t="str">
            <v>Paramaz Avedisian Building</v>
          </cell>
        </row>
      </sheetData>
      <sheetData sheetId="4498">
        <row r="8">
          <cell r="D8" t="str">
            <v>Paramaz Avedisian Building</v>
          </cell>
        </row>
      </sheetData>
      <sheetData sheetId="4499">
        <row r="8">
          <cell r="D8" t="str">
            <v>Paramaz Avedisian Building</v>
          </cell>
        </row>
      </sheetData>
      <sheetData sheetId="4500">
        <row r="8">
          <cell r="D8" t="str">
            <v>Paramaz Avedisian Building</v>
          </cell>
        </row>
      </sheetData>
      <sheetData sheetId="4501">
        <row r="8">
          <cell r="D8" t="str">
            <v>Paramaz Avedisian Building</v>
          </cell>
        </row>
      </sheetData>
      <sheetData sheetId="4502">
        <row r="8">
          <cell r="D8" t="str">
            <v>Paramaz Avedisian Building</v>
          </cell>
        </row>
      </sheetData>
      <sheetData sheetId="4503">
        <row r="8">
          <cell r="D8" t="str">
            <v>Paramaz Avedisian Building</v>
          </cell>
        </row>
      </sheetData>
      <sheetData sheetId="4504">
        <row r="8">
          <cell r="D8" t="str">
            <v>Paramaz Avedisian Building</v>
          </cell>
        </row>
      </sheetData>
      <sheetData sheetId="4505"/>
      <sheetData sheetId="4506"/>
      <sheetData sheetId="4507"/>
      <sheetData sheetId="4508"/>
      <sheetData sheetId="4509"/>
      <sheetData sheetId="4510"/>
      <sheetData sheetId="4511"/>
      <sheetData sheetId="4512"/>
      <sheetData sheetId="4513"/>
      <sheetData sheetId="4514">
        <row r="8">
          <cell r="D8" t="str">
            <v>Paramaz Avedisian Building</v>
          </cell>
        </row>
      </sheetData>
      <sheetData sheetId="4515">
        <row r="8">
          <cell r="D8" t="str">
            <v>Paramaz Avedisian Building</v>
          </cell>
        </row>
      </sheetData>
      <sheetData sheetId="4516">
        <row r="8">
          <cell r="D8" t="str">
            <v>Paramaz Avedisian Building</v>
          </cell>
        </row>
      </sheetData>
      <sheetData sheetId="4517">
        <row r="8">
          <cell r="D8" t="str">
            <v>Paramaz Avedisian Building</v>
          </cell>
        </row>
      </sheetData>
      <sheetData sheetId="4518">
        <row r="8">
          <cell r="D8" t="str">
            <v>Paramaz Avedisian Building</v>
          </cell>
        </row>
      </sheetData>
      <sheetData sheetId="4519">
        <row r="8">
          <cell r="D8" t="str">
            <v>Paramaz Avedisian Building</v>
          </cell>
        </row>
      </sheetData>
      <sheetData sheetId="4520">
        <row r="8">
          <cell r="D8" t="str">
            <v>Paramaz Avedisian Building</v>
          </cell>
        </row>
      </sheetData>
      <sheetData sheetId="4521">
        <row r="8">
          <cell r="D8" t="str">
            <v>Paramaz Avedisian Building</v>
          </cell>
        </row>
      </sheetData>
      <sheetData sheetId="4522">
        <row r="8">
          <cell r="D8" t="str">
            <v>Paramaz Avedisian Building</v>
          </cell>
        </row>
      </sheetData>
      <sheetData sheetId="4523">
        <row r="8">
          <cell r="D8" t="str">
            <v>Paramaz Avedisian Building</v>
          </cell>
        </row>
      </sheetData>
      <sheetData sheetId="4524">
        <row r="8">
          <cell r="D8" t="str">
            <v>Paramaz Avedisian Building</v>
          </cell>
        </row>
      </sheetData>
      <sheetData sheetId="4525">
        <row r="8">
          <cell r="D8" t="str">
            <v>Paramaz Avedisian Building</v>
          </cell>
        </row>
      </sheetData>
      <sheetData sheetId="4526">
        <row r="8">
          <cell r="D8" t="str">
            <v>Paramaz Avedisian Building</v>
          </cell>
        </row>
      </sheetData>
      <sheetData sheetId="4527">
        <row r="8">
          <cell r="D8" t="str">
            <v>Paramaz Avedisian Building</v>
          </cell>
        </row>
      </sheetData>
      <sheetData sheetId="4528">
        <row r="8">
          <cell r="D8" t="str">
            <v>Paramaz Avedisian Building</v>
          </cell>
        </row>
      </sheetData>
      <sheetData sheetId="4529"/>
      <sheetData sheetId="4530"/>
      <sheetData sheetId="4531"/>
      <sheetData sheetId="4532">
        <row r="8">
          <cell r="D8" t="str">
            <v>Paramaz Avedisian Building</v>
          </cell>
        </row>
      </sheetData>
      <sheetData sheetId="4533">
        <row r="8">
          <cell r="D8" t="str">
            <v>Paramaz Avedisian Building</v>
          </cell>
        </row>
      </sheetData>
      <sheetData sheetId="4534"/>
      <sheetData sheetId="4535"/>
      <sheetData sheetId="4536"/>
      <sheetData sheetId="4537"/>
      <sheetData sheetId="4538"/>
      <sheetData sheetId="4539"/>
      <sheetData sheetId="4540"/>
      <sheetData sheetId="4541">
        <row r="8">
          <cell r="D8" t="str">
            <v>Paramaz Avedisian Building</v>
          </cell>
        </row>
      </sheetData>
      <sheetData sheetId="4542">
        <row r="8">
          <cell r="D8" t="str">
            <v>Paramaz Avedisian Building</v>
          </cell>
        </row>
      </sheetData>
      <sheetData sheetId="4543">
        <row r="8">
          <cell r="D8" t="str">
            <v>Paramaz Avedisian Building</v>
          </cell>
        </row>
      </sheetData>
      <sheetData sheetId="4544">
        <row r="8">
          <cell r="D8" t="str">
            <v>Paramaz Avedisian Building</v>
          </cell>
        </row>
      </sheetData>
      <sheetData sheetId="4545">
        <row r="8">
          <cell r="D8" t="str">
            <v>Paramaz Avedisian Building</v>
          </cell>
        </row>
      </sheetData>
      <sheetData sheetId="4546">
        <row r="8">
          <cell r="D8" t="str">
            <v>Paramaz Avedisian Building</v>
          </cell>
        </row>
      </sheetData>
      <sheetData sheetId="4547">
        <row r="8">
          <cell r="D8" t="str">
            <v>Paramaz Avedisian Building</v>
          </cell>
        </row>
      </sheetData>
      <sheetData sheetId="4548">
        <row r="8">
          <cell r="D8" t="str">
            <v>Paramaz Avedisian Building</v>
          </cell>
        </row>
      </sheetData>
      <sheetData sheetId="4549">
        <row r="8">
          <cell r="D8" t="str">
            <v>Paramaz Avedisian Building</v>
          </cell>
        </row>
      </sheetData>
      <sheetData sheetId="4550">
        <row r="8">
          <cell r="D8" t="str">
            <v>Paramaz Avedisian Building</v>
          </cell>
        </row>
      </sheetData>
      <sheetData sheetId="4551">
        <row r="8">
          <cell r="D8" t="str">
            <v>Paramaz Avedisian Building</v>
          </cell>
        </row>
      </sheetData>
      <sheetData sheetId="4552">
        <row r="8">
          <cell r="D8" t="str">
            <v>Paramaz Avedisian Building</v>
          </cell>
        </row>
      </sheetData>
      <sheetData sheetId="4553">
        <row r="8">
          <cell r="D8" t="str">
            <v>Paramaz Avedisian Building</v>
          </cell>
        </row>
      </sheetData>
      <sheetData sheetId="4554">
        <row r="8">
          <cell r="D8" t="str">
            <v>Paramaz Avedisian Building</v>
          </cell>
        </row>
      </sheetData>
      <sheetData sheetId="4555"/>
      <sheetData sheetId="4556"/>
      <sheetData sheetId="4557"/>
      <sheetData sheetId="4558">
        <row r="8">
          <cell r="D8" t="str">
            <v>Paramaz Avedisian Building</v>
          </cell>
        </row>
      </sheetData>
      <sheetData sheetId="4559">
        <row r="8">
          <cell r="D8" t="str">
            <v>Paramaz Avedisian Building</v>
          </cell>
        </row>
      </sheetData>
      <sheetData sheetId="4560">
        <row r="8">
          <cell r="D8" t="str">
            <v>Paramaz Avedisian Building</v>
          </cell>
        </row>
      </sheetData>
      <sheetData sheetId="4561">
        <row r="8">
          <cell r="D8" t="str">
            <v>Paramaz Avedisian Building</v>
          </cell>
        </row>
      </sheetData>
      <sheetData sheetId="4562">
        <row r="8">
          <cell r="D8" t="str">
            <v>Paramaz Avedisian Building</v>
          </cell>
        </row>
      </sheetData>
      <sheetData sheetId="4563">
        <row r="8">
          <cell r="D8" t="str">
            <v>Paramaz Avedisian Building</v>
          </cell>
        </row>
      </sheetData>
      <sheetData sheetId="4564">
        <row r="8">
          <cell r="D8" t="str">
            <v>Paramaz Avedisian Building</v>
          </cell>
        </row>
      </sheetData>
      <sheetData sheetId="4565">
        <row r="8">
          <cell r="D8" t="str">
            <v>Paramaz Avedisian Building</v>
          </cell>
        </row>
      </sheetData>
      <sheetData sheetId="4566">
        <row r="8">
          <cell r="D8" t="str">
            <v>Paramaz Avedisian Building</v>
          </cell>
        </row>
      </sheetData>
      <sheetData sheetId="4567">
        <row r="8">
          <cell r="D8" t="str">
            <v>Paramaz Avedisian Building</v>
          </cell>
        </row>
      </sheetData>
      <sheetData sheetId="4568">
        <row r="8">
          <cell r="D8" t="str">
            <v>Paramaz Avedisian Building</v>
          </cell>
        </row>
      </sheetData>
      <sheetData sheetId="4569"/>
      <sheetData sheetId="4570"/>
      <sheetData sheetId="4571"/>
      <sheetData sheetId="4572"/>
      <sheetData sheetId="4573"/>
      <sheetData sheetId="4574"/>
      <sheetData sheetId="4575"/>
      <sheetData sheetId="4576">
        <row r="8">
          <cell r="D8" t="str">
            <v>Paramaz Avedisian Building</v>
          </cell>
        </row>
      </sheetData>
      <sheetData sheetId="4577">
        <row r="8">
          <cell r="D8" t="str">
            <v>Paramaz Avedisian Building</v>
          </cell>
        </row>
      </sheetData>
      <sheetData sheetId="4578">
        <row r="8">
          <cell r="D8" t="str">
            <v>Paramaz Avedisian Building</v>
          </cell>
        </row>
      </sheetData>
      <sheetData sheetId="4579">
        <row r="8">
          <cell r="D8" t="str">
            <v>Paramaz Avedisian Building</v>
          </cell>
        </row>
      </sheetData>
      <sheetData sheetId="4580">
        <row r="8">
          <cell r="D8" t="str">
            <v>Paramaz Avedisian Building</v>
          </cell>
        </row>
      </sheetData>
      <sheetData sheetId="4581">
        <row r="8">
          <cell r="D8" t="str">
            <v>Paramaz Avedisian Building</v>
          </cell>
        </row>
      </sheetData>
      <sheetData sheetId="4582">
        <row r="8">
          <cell r="D8" t="str">
            <v>Paramaz Avedisian Building</v>
          </cell>
        </row>
      </sheetData>
      <sheetData sheetId="4583">
        <row r="8">
          <cell r="D8" t="str">
            <v>Paramaz Avedisian Building</v>
          </cell>
        </row>
      </sheetData>
      <sheetData sheetId="4584">
        <row r="8">
          <cell r="D8" t="str">
            <v>Paramaz Avedisian Building</v>
          </cell>
        </row>
      </sheetData>
      <sheetData sheetId="4585">
        <row r="8">
          <cell r="D8" t="str">
            <v>Paramaz Avedisian Building</v>
          </cell>
        </row>
      </sheetData>
      <sheetData sheetId="4586">
        <row r="8">
          <cell r="D8" t="str">
            <v>Paramaz Avedisian Building</v>
          </cell>
        </row>
      </sheetData>
      <sheetData sheetId="4587">
        <row r="8">
          <cell r="D8" t="str">
            <v>Paramaz Avedisian Building</v>
          </cell>
        </row>
      </sheetData>
      <sheetData sheetId="4588">
        <row r="8">
          <cell r="D8" t="str">
            <v>Paramaz Avedisian Building</v>
          </cell>
        </row>
      </sheetData>
      <sheetData sheetId="4589">
        <row r="8">
          <cell r="D8" t="str">
            <v>Paramaz Avedisian Building</v>
          </cell>
        </row>
      </sheetData>
      <sheetData sheetId="4590"/>
      <sheetData sheetId="4591"/>
      <sheetData sheetId="4592"/>
      <sheetData sheetId="4593">
        <row r="8">
          <cell r="D8" t="str">
            <v>Paramaz Avedisian Building</v>
          </cell>
        </row>
      </sheetData>
      <sheetData sheetId="4594">
        <row r="8">
          <cell r="D8" t="str">
            <v>Paramaz Avedisian Building</v>
          </cell>
        </row>
      </sheetData>
      <sheetData sheetId="4595">
        <row r="8">
          <cell r="D8" t="str">
            <v>Paramaz Avedisian Building</v>
          </cell>
        </row>
      </sheetData>
      <sheetData sheetId="4596">
        <row r="8">
          <cell r="D8" t="str">
            <v>Paramaz Avedisian Building</v>
          </cell>
        </row>
      </sheetData>
      <sheetData sheetId="4597">
        <row r="8">
          <cell r="D8" t="str">
            <v>Paramaz Avedisian Building</v>
          </cell>
        </row>
      </sheetData>
      <sheetData sheetId="4598">
        <row r="8">
          <cell r="D8" t="str">
            <v>Paramaz Avedisian Building</v>
          </cell>
        </row>
      </sheetData>
      <sheetData sheetId="4599">
        <row r="8">
          <cell r="D8" t="str">
            <v>Paramaz Avedisian Building</v>
          </cell>
        </row>
      </sheetData>
      <sheetData sheetId="4600">
        <row r="8">
          <cell r="D8" t="str">
            <v>Paramaz Avedisian Building</v>
          </cell>
        </row>
      </sheetData>
      <sheetData sheetId="4601">
        <row r="8">
          <cell r="D8" t="str">
            <v>Paramaz Avedisian Building</v>
          </cell>
        </row>
      </sheetData>
      <sheetData sheetId="4602">
        <row r="8">
          <cell r="D8" t="str">
            <v>Paramaz Avedisian Building</v>
          </cell>
        </row>
      </sheetData>
      <sheetData sheetId="4603">
        <row r="8">
          <cell r="D8" t="str">
            <v>Paramaz Avedisian Building</v>
          </cell>
        </row>
      </sheetData>
      <sheetData sheetId="4604">
        <row r="8">
          <cell r="D8" t="str">
            <v>Paramaz Avedisian Building</v>
          </cell>
        </row>
      </sheetData>
      <sheetData sheetId="4605">
        <row r="8">
          <cell r="D8" t="str">
            <v>Paramaz Avedisian Building</v>
          </cell>
        </row>
      </sheetData>
      <sheetData sheetId="4606">
        <row r="8">
          <cell r="D8" t="str">
            <v>Paramaz Avedisian Building</v>
          </cell>
        </row>
      </sheetData>
      <sheetData sheetId="4607">
        <row r="8">
          <cell r="D8" t="str">
            <v>Paramaz Avedisian Building</v>
          </cell>
        </row>
      </sheetData>
      <sheetData sheetId="4608"/>
      <sheetData sheetId="4609"/>
      <sheetData sheetId="4610"/>
      <sheetData sheetId="4611">
        <row r="8">
          <cell r="D8" t="str">
            <v>Paramaz Avedisian Building</v>
          </cell>
        </row>
      </sheetData>
      <sheetData sheetId="4612">
        <row r="8">
          <cell r="D8" t="str">
            <v>Paramaz Avedisian Building</v>
          </cell>
        </row>
      </sheetData>
      <sheetData sheetId="4613">
        <row r="8">
          <cell r="D8" t="str">
            <v>Paramaz Avedisian Building</v>
          </cell>
        </row>
      </sheetData>
      <sheetData sheetId="4614">
        <row r="8">
          <cell r="D8" t="str">
            <v>Paramaz Avedisian Building</v>
          </cell>
        </row>
      </sheetData>
      <sheetData sheetId="4615">
        <row r="8">
          <cell r="D8" t="str">
            <v>Paramaz Avedisian Building</v>
          </cell>
        </row>
      </sheetData>
      <sheetData sheetId="4616">
        <row r="8">
          <cell r="D8" t="str">
            <v>Paramaz Avedisian Building</v>
          </cell>
        </row>
      </sheetData>
      <sheetData sheetId="4617">
        <row r="8">
          <cell r="D8" t="str">
            <v>Paramaz Avedisian Building</v>
          </cell>
        </row>
      </sheetData>
      <sheetData sheetId="4618">
        <row r="8">
          <cell r="D8" t="str">
            <v>Paramaz Avedisian Building</v>
          </cell>
        </row>
      </sheetData>
      <sheetData sheetId="4619">
        <row r="8">
          <cell r="D8" t="str">
            <v>Paramaz Avedisian Building</v>
          </cell>
        </row>
      </sheetData>
      <sheetData sheetId="4620">
        <row r="8">
          <cell r="D8" t="str">
            <v>Paramaz Avedisian Building</v>
          </cell>
        </row>
      </sheetData>
      <sheetData sheetId="4621">
        <row r="8">
          <cell r="D8" t="str">
            <v>Paramaz Avedisian Building</v>
          </cell>
        </row>
      </sheetData>
      <sheetData sheetId="4622">
        <row r="8">
          <cell r="D8" t="str">
            <v>Paramaz Avedisian Building</v>
          </cell>
        </row>
      </sheetData>
      <sheetData sheetId="4623">
        <row r="8">
          <cell r="D8" t="str">
            <v>Paramaz Avedisian Building</v>
          </cell>
        </row>
      </sheetData>
      <sheetData sheetId="4624">
        <row r="8">
          <cell r="D8" t="str">
            <v>Paramaz Avedisian Building</v>
          </cell>
        </row>
      </sheetData>
      <sheetData sheetId="4625">
        <row r="8">
          <cell r="D8" t="str">
            <v>Paramaz Avedisian Building</v>
          </cell>
        </row>
      </sheetData>
      <sheetData sheetId="4626">
        <row r="8">
          <cell r="D8" t="str">
            <v>Paramaz Avedisian Building</v>
          </cell>
        </row>
      </sheetData>
      <sheetData sheetId="4627">
        <row r="8">
          <cell r="D8" t="str">
            <v>Paramaz Avedisian Building</v>
          </cell>
        </row>
      </sheetData>
      <sheetData sheetId="4628">
        <row r="8">
          <cell r="D8" t="str">
            <v>Paramaz Avedisian Building</v>
          </cell>
        </row>
      </sheetData>
      <sheetData sheetId="4629">
        <row r="8">
          <cell r="D8" t="str">
            <v>Paramaz Avedisian Building</v>
          </cell>
        </row>
      </sheetData>
      <sheetData sheetId="4630">
        <row r="8">
          <cell r="D8" t="str">
            <v>Paramaz Avedisian Building</v>
          </cell>
        </row>
      </sheetData>
      <sheetData sheetId="4631">
        <row r="8">
          <cell r="D8" t="str">
            <v>Paramaz Avedisian Building</v>
          </cell>
        </row>
      </sheetData>
      <sheetData sheetId="4632">
        <row r="8">
          <cell r="D8" t="str">
            <v>Paramaz Avedisian Building</v>
          </cell>
        </row>
      </sheetData>
      <sheetData sheetId="4633">
        <row r="8">
          <cell r="D8" t="str">
            <v>Paramaz Avedisian Building</v>
          </cell>
        </row>
      </sheetData>
      <sheetData sheetId="4634">
        <row r="8">
          <cell r="D8" t="str">
            <v>Paramaz Avedisian Building</v>
          </cell>
        </row>
      </sheetData>
      <sheetData sheetId="4635">
        <row r="8">
          <cell r="D8" t="str">
            <v>Paramaz Avedisian Building</v>
          </cell>
        </row>
      </sheetData>
      <sheetData sheetId="4636">
        <row r="8">
          <cell r="D8" t="str">
            <v>Paramaz Avedisian Building</v>
          </cell>
        </row>
      </sheetData>
      <sheetData sheetId="4637">
        <row r="8">
          <cell r="D8" t="str">
            <v>Paramaz Avedisian Building</v>
          </cell>
        </row>
      </sheetData>
      <sheetData sheetId="4638">
        <row r="8">
          <cell r="D8" t="str">
            <v>Paramaz Avedisian Building</v>
          </cell>
        </row>
      </sheetData>
      <sheetData sheetId="4639">
        <row r="8">
          <cell r="D8" t="str">
            <v>Paramaz Avedisian Building</v>
          </cell>
        </row>
      </sheetData>
      <sheetData sheetId="4640">
        <row r="8">
          <cell r="D8" t="str">
            <v>Paramaz Avedisian Building</v>
          </cell>
        </row>
      </sheetData>
      <sheetData sheetId="4641">
        <row r="8">
          <cell r="D8" t="str">
            <v>Paramaz Avedisian Building</v>
          </cell>
        </row>
      </sheetData>
      <sheetData sheetId="4642">
        <row r="8">
          <cell r="D8" t="str">
            <v>Paramaz Avedisian Building</v>
          </cell>
        </row>
      </sheetData>
      <sheetData sheetId="4643">
        <row r="8">
          <cell r="D8" t="str">
            <v>Paramaz Avedisian Building</v>
          </cell>
        </row>
      </sheetData>
      <sheetData sheetId="4644"/>
      <sheetData sheetId="4645"/>
      <sheetData sheetId="4646"/>
      <sheetData sheetId="4647">
        <row r="8">
          <cell r="D8" t="str">
            <v>Paramaz Avedisian Building</v>
          </cell>
        </row>
      </sheetData>
      <sheetData sheetId="4648">
        <row r="8">
          <cell r="D8" t="str">
            <v>Paramaz Avedisian Building</v>
          </cell>
        </row>
      </sheetData>
      <sheetData sheetId="4649">
        <row r="8">
          <cell r="D8" t="str">
            <v>Paramaz Avedisian Building</v>
          </cell>
        </row>
      </sheetData>
      <sheetData sheetId="4650">
        <row r="8">
          <cell r="D8" t="str">
            <v>Paramaz Avedisian Building</v>
          </cell>
        </row>
      </sheetData>
      <sheetData sheetId="4651">
        <row r="8">
          <cell r="D8" t="str">
            <v>Paramaz Avedisian Building</v>
          </cell>
        </row>
      </sheetData>
      <sheetData sheetId="4652">
        <row r="8">
          <cell r="D8" t="str">
            <v>Paramaz Avedisian Building</v>
          </cell>
        </row>
      </sheetData>
      <sheetData sheetId="4653">
        <row r="8">
          <cell r="D8" t="str">
            <v>Paramaz Avedisian Building</v>
          </cell>
        </row>
      </sheetData>
      <sheetData sheetId="4654">
        <row r="8">
          <cell r="D8" t="str">
            <v>Paramaz Avedisian Building</v>
          </cell>
        </row>
      </sheetData>
      <sheetData sheetId="4655">
        <row r="8">
          <cell r="D8" t="str">
            <v>Paramaz Avedisian Building</v>
          </cell>
        </row>
      </sheetData>
      <sheetData sheetId="4656">
        <row r="8">
          <cell r="D8" t="str">
            <v>Paramaz Avedisian Building</v>
          </cell>
        </row>
      </sheetData>
      <sheetData sheetId="4657">
        <row r="8">
          <cell r="D8" t="str">
            <v>Paramaz Avedisian Building</v>
          </cell>
        </row>
      </sheetData>
      <sheetData sheetId="4658">
        <row r="8">
          <cell r="D8" t="str">
            <v>Paramaz Avedisian Building</v>
          </cell>
        </row>
      </sheetData>
      <sheetData sheetId="4659">
        <row r="8">
          <cell r="D8" t="str">
            <v>Paramaz Avedisian Building</v>
          </cell>
        </row>
      </sheetData>
      <sheetData sheetId="4660">
        <row r="8">
          <cell r="D8" t="str">
            <v>Paramaz Avedisian Building</v>
          </cell>
        </row>
      </sheetData>
      <sheetData sheetId="4661">
        <row r="8">
          <cell r="D8" t="str">
            <v>Paramaz Avedisian Building</v>
          </cell>
        </row>
      </sheetData>
      <sheetData sheetId="4662"/>
      <sheetData sheetId="4663"/>
      <sheetData sheetId="4664"/>
      <sheetData sheetId="4665"/>
      <sheetData sheetId="4666">
        <row r="8">
          <cell r="D8" t="str">
            <v>Paramaz Avedisian Building</v>
          </cell>
        </row>
      </sheetData>
      <sheetData sheetId="4667">
        <row r="8">
          <cell r="D8" t="str">
            <v>Paramaz Avedisian Building</v>
          </cell>
        </row>
      </sheetData>
      <sheetData sheetId="4668">
        <row r="8">
          <cell r="D8" t="str">
            <v>Paramaz Avedisian Building</v>
          </cell>
        </row>
      </sheetData>
      <sheetData sheetId="4669">
        <row r="8">
          <cell r="D8" t="str">
            <v>Paramaz Avedisian Building</v>
          </cell>
        </row>
      </sheetData>
      <sheetData sheetId="4670">
        <row r="8">
          <cell r="D8" t="str">
            <v>Paramaz Avedisian Building</v>
          </cell>
        </row>
      </sheetData>
      <sheetData sheetId="4671">
        <row r="8">
          <cell r="D8" t="str">
            <v>Paramaz Avedisian Building</v>
          </cell>
        </row>
      </sheetData>
      <sheetData sheetId="4672">
        <row r="8">
          <cell r="D8" t="str">
            <v>Paramaz Avedisian Building</v>
          </cell>
        </row>
      </sheetData>
      <sheetData sheetId="4673">
        <row r="8">
          <cell r="D8" t="str">
            <v>Paramaz Avedisian Building</v>
          </cell>
        </row>
      </sheetData>
      <sheetData sheetId="4674">
        <row r="8">
          <cell r="D8" t="str">
            <v>Paramaz Avedisian Building</v>
          </cell>
        </row>
      </sheetData>
      <sheetData sheetId="4675">
        <row r="8">
          <cell r="D8" t="str">
            <v>Paramaz Avedisian Building</v>
          </cell>
        </row>
      </sheetData>
      <sheetData sheetId="4676">
        <row r="8">
          <cell r="D8" t="str">
            <v>Paramaz Avedisian Building</v>
          </cell>
        </row>
      </sheetData>
      <sheetData sheetId="4677">
        <row r="8">
          <cell r="D8" t="str">
            <v>Paramaz Avedisian Building</v>
          </cell>
        </row>
      </sheetData>
      <sheetData sheetId="4678">
        <row r="8">
          <cell r="D8" t="str">
            <v>Paramaz Avedisian Building</v>
          </cell>
        </row>
      </sheetData>
      <sheetData sheetId="4679">
        <row r="8">
          <cell r="D8" t="str">
            <v>Paramaz Avedisian Building</v>
          </cell>
        </row>
      </sheetData>
      <sheetData sheetId="4680"/>
      <sheetData sheetId="4681"/>
      <sheetData sheetId="4682"/>
      <sheetData sheetId="4683"/>
      <sheetData sheetId="4684">
        <row r="8">
          <cell r="D8" t="str">
            <v>Paramaz Avedisian Building</v>
          </cell>
        </row>
      </sheetData>
      <sheetData sheetId="4685">
        <row r="8">
          <cell r="D8" t="str">
            <v>Paramaz Avedisian Building</v>
          </cell>
        </row>
      </sheetData>
      <sheetData sheetId="4686">
        <row r="8">
          <cell r="D8" t="str">
            <v>Paramaz Avedisian Building</v>
          </cell>
        </row>
      </sheetData>
      <sheetData sheetId="4687">
        <row r="8">
          <cell r="D8" t="str">
            <v>Paramaz Avedisian Building</v>
          </cell>
        </row>
      </sheetData>
      <sheetData sheetId="4688">
        <row r="8">
          <cell r="D8" t="str">
            <v>Paramaz Avedisian Building</v>
          </cell>
        </row>
      </sheetData>
      <sheetData sheetId="4689">
        <row r="8">
          <cell r="D8" t="str">
            <v>Paramaz Avedisian Building</v>
          </cell>
        </row>
      </sheetData>
      <sheetData sheetId="4690">
        <row r="8">
          <cell r="D8" t="str">
            <v>Paramaz Avedisian Building</v>
          </cell>
        </row>
      </sheetData>
      <sheetData sheetId="4691">
        <row r="8">
          <cell r="D8" t="str">
            <v>Paramaz Avedisian Building</v>
          </cell>
        </row>
      </sheetData>
      <sheetData sheetId="4692">
        <row r="8">
          <cell r="D8" t="str">
            <v>Paramaz Avedisian Building</v>
          </cell>
        </row>
      </sheetData>
      <sheetData sheetId="4693">
        <row r="8">
          <cell r="D8" t="str">
            <v>Paramaz Avedisian Building</v>
          </cell>
        </row>
      </sheetData>
      <sheetData sheetId="4694"/>
      <sheetData sheetId="4695"/>
      <sheetData sheetId="4696"/>
      <sheetData sheetId="4697"/>
      <sheetData sheetId="4698"/>
      <sheetData sheetId="4699"/>
      <sheetData sheetId="4700"/>
      <sheetData sheetId="4701"/>
      <sheetData sheetId="4702"/>
      <sheetData sheetId="4703">
        <row r="8">
          <cell r="D8" t="str">
            <v>Paramaz Avedisian Building</v>
          </cell>
        </row>
      </sheetData>
      <sheetData sheetId="4704">
        <row r="8">
          <cell r="D8" t="str">
            <v>Paramaz Avedisian Building</v>
          </cell>
        </row>
      </sheetData>
      <sheetData sheetId="4705">
        <row r="8">
          <cell r="D8" t="str">
            <v>Paramaz Avedisian Building</v>
          </cell>
        </row>
      </sheetData>
      <sheetData sheetId="4706">
        <row r="8">
          <cell r="D8" t="str">
            <v>Paramaz Avedisian Building</v>
          </cell>
        </row>
      </sheetData>
      <sheetData sheetId="4707">
        <row r="8">
          <cell r="D8" t="str">
            <v>Paramaz Avedisian Building</v>
          </cell>
        </row>
      </sheetData>
      <sheetData sheetId="4708">
        <row r="8">
          <cell r="D8" t="str">
            <v>Paramaz Avedisian Building</v>
          </cell>
        </row>
      </sheetData>
      <sheetData sheetId="4709">
        <row r="8">
          <cell r="D8" t="str">
            <v>Paramaz Avedisian Building</v>
          </cell>
        </row>
      </sheetData>
      <sheetData sheetId="4710">
        <row r="8">
          <cell r="D8" t="str">
            <v>Paramaz Avedisian Building</v>
          </cell>
        </row>
      </sheetData>
      <sheetData sheetId="4711">
        <row r="8">
          <cell r="D8" t="str">
            <v>Paramaz Avedisian Building</v>
          </cell>
        </row>
      </sheetData>
      <sheetData sheetId="4712"/>
      <sheetData sheetId="4713"/>
      <sheetData sheetId="4714"/>
      <sheetData sheetId="4715"/>
      <sheetData sheetId="4716"/>
      <sheetData sheetId="4717"/>
      <sheetData sheetId="4718"/>
      <sheetData sheetId="4719"/>
      <sheetData sheetId="4720"/>
      <sheetData sheetId="4721">
        <row r="8">
          <cell r="D8" t="str">
            <v>Paramaz Avedisian Building</v>
          </cell>
        </row>
      </sheetData>
      <sheetData sheetId="4722">
        <row r="8">
          <cell r="D8" t="str">
            <v>Paramaz Avedisian Building</v>
          </cell>
        </row>
      </sheetData>
      <sheetData sheetId="4723">
        <row r="8">
          <cell r="D8" t="str">
            <v>Paramaz Avedisian Building</v>
          </cell>
        </row>
      </sheetData>
      <sheetData sheetId="4724">
        <row r="8">
          <cell r="D8" t="str">
            <v>Paramaz Avedisian Building</v>
          </cell>
        </row>
      </sheetData>
      <sheetData sheetId="4725">
        <row r="8">
          <cell r="D8" t="str">
            <v>Paramaz Avedisian Building</v>
          </cell>
        </row>
      </sheetData>
      <sheetData sheetId="4726">
        <row r="8">
          <cell r="D8" t="str">
            <v>Paramaz Avedisian Building</v>
          </cell>
        </row>
      </sheetData>
      <sheetData sheetId="4727">
        <row r="8">
          <cell r="D8" t="str">
            <v>Paramaz Avedisian Building</v>
          </cell>
        </row>
      </sheetData>
      <sheetData sheetId="4728">
        <row r="8">
          <cell r="D8" t="str">
            <v>Paramaz Avedisian Building</v>
          </cell>
        </row>
      </sheetData>
      <sheetData sheetId="4729">
        <row r="8">
          <cell r="D8" t="str">
            <v>Paramaz Avedisian Building</v>
          </cell>
        </row>
      </sheetData>
      <sheetData sheetId="4730"/>
      <sheetData sheetId="4731"/>
      <sheetData sheetId="4732"/>
      <sheetData sheetId="4733"/>
      <sheetData sheetId="4734"/>
      <sheetData sheetId="4735"/>
      <sheetData sheetId="4736"/>
      <sheetData sheetId="4737"/>
      <sheetData sheetId="4738"/>
      <sheetData sheetId="4739">
        <row r="8">
          <cell r="D8" t="str">
            <v>Paramaz Avedisian Building</v>
          </cell>
        </row>
      </sheetData>
      <sheetData sheetId="4740">
        <row r="8">
          <cell r="D8" t="str">
            <v>Paramaz Avedisian Building</v>
          </cell>
        </row>
      </sheetData>
      <sheetData sheetId="4741">
        <row r="8">
          <cell r="D8" t="str">
            <v>Paramaz Avedisian Building</v>
          </cell>
        </row>
      </sheetData>
      <sheetData sheetId="4742">
        <row r="8">
          <cell r="D8" t="str">
            <v>Paramaz Avedisian Building</v>
          </cell>
        </row>
      </sheetData>
      <sheetData sheetId="4743">
        <row r="8">
          <cell r="D8" t="str">
            <v>Paramaz Avedisian Building</v>
          </cell>
        </row>
      </sheetData>
      <sheetData sheetId="4744">
        <row r="8">
          <cell r="D8" t="str">
            <v>Paramaz Avedisian Building</v>
          </cell>
        </row>
      </sheetData>
      <sheetData sheetId="4745">
        <row r="8">
          <cell r="D8" t="str">
            <v>Paramaz Avedisian Building</v>
          </cell>
        </row>
      </sheetData>
      <sheetData sheetId="4746">
        <row r="8">
          <cell r="D8" t="str">
            <v>Paramaz Avedisian Building</v>
          </cell>
        </row>
      </sheetData>
      <sheetData sheetId="4747">
        <row r="8">
          <cell r="D8" t="str">
            <v>Paramaz Avedisian Building</v>
          </cell>
        </row>
      </sheetData>
      <sheetData sheetId="4748"/>
      <sheetData sheetId="4749"/>
      <sheetData sheetId="4750"/>
      <sheetData sheetId="4751"/>
      <sheetData sheetId="4752"/>
      <sheetData sheetId="4753"/>
      <sheetData sheetId="4754"/>
      <sheetData sheetId="4755"/>
      <sheetData sheetId="4756"/>
      <sheetData sheetId="4757"/>
      <sheetData sheetId="4758">
        <row r="8">
          <cell r="D8" t="str">
            <v>Paramaz Avedisian Building</v>
          </cell>
        </row>
      </sheetData>
      <sheetData sheetId="4759">
        <row r="8">
          <cell r="D8" t="str">
            <v>Paramaz Avedisian Building</v>
          </cell>
        </row>
      </sheetData>
      <sheetData sheetId="4760">
        <row r="8">
          <cell r="D8" t="str">
            <v>Paramaz Avedisian Building</v>
          </cell>
        </row>
      </sheetData>
      <sheetData sheetId="4761">
        <row r="8">
          <cell r="D8" t="str">
            <v>Paramaz Avedisian Building</v>
          </cell>
        </row>
      </sheetData>
      <sheetData sheetId="4762">
        <row r="8">
          <cell r="D8" t="str">
            <v>Paramaz Avedisian Building</v>
          </cell>
        </row>
      </sheetData>
      <sheetData sheetId="4763">
        <row r="8">
          <cell r="D8" t="str">
            <v>Paramaz Avedisian Building</v>
          </cell>
        </row>
      </sheetData>
      <sheetData sheetId="4764">
        <row r="8">
          <cell r="D8" t="str">
            <v>Paramaz Avedisian Building</v>
          </cell>
        </row>
      </sheetData>
      <sheetData sheetId="4765">
        <row r="8">
          <cell r="D8" t="str">
            <v>Paramaz Avedisian Building</v>
          </cell>
        </row>
      </sheetData>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sheetData sheetId="5042"/>
      <sheetData sheetId="5043"/>
      <sheetData sheetId="5044">
        <row r="8">
          <cell r="D8" t="str">
            <v>Paramaz Avedisian Building</v>
          </cell>
        </row>
      </sheetData>
      <sheetData sheetId="5045"/>
      <sheetData sheetId="5046"/>
      <sheetData sheetId="5047"/>
      <sheetData sheetId="5048">
        <row r="8">
          <cell r="D8" t="str">
            <v>Paramaz Avedisian Building</v>
          </cell>
        </row>
      </sheetData>
      <sheetData sheetId="5049">
        <row r="8">
          <cell r="D8" t="str">
            <v>Paramaz Avedisian Building</v>
          </cell>
        </row>
      </sheetData>
      <sheetData sheetId="5050">
        <row r="8">
          <cell r="D8" t="str">
            <v>Paramaz Avedisian Building</v>
          </cell>
        </row>
      </sheetData>
      <sheetData sheetId="5051">
        <row r="8">
          <cell r="D8" t="str">
            <v>Paramaz Avedisian Building</v>
          </cell>
        </row>
      </sheetData>
      <sheetData sheetId="5052">
        <row r="8">
          <cell r="D8" t="str">
            <v>Paramaz Avedisian Building</v>
          </cell>
        </row>
      </sheetData>
      <sheetData sheetId="5053">
        <row r="8">
          <cell r="D8" t="str">
            <v>Paramaz Avedisian Building</v>
          </cell>
        </row>
      </sheetData>
      <sheetData sheetId="5054">
        <row r="8">
          <cell r="D8" t="str">
            <v>Paramaz Avedisian Building</v>
          </cell>
        </row>
      </sheetData>
      <sheetData sheetId="5055">
        <row r="8">
          <cell r="D8" t="str">
            <v>Paramaz Avedisian Building</v>
          </cell>
        </row>
      </sheetData>
      <sheetData sheetId="5056">
        <row r="8">
          <cell r="D8" t="str">
            <v>Paramaz Avedisian Building</v>
          </cell>
        </row>
      </sheetData>
      <sheetData sheetId="5057">
        <row r="8">
          <cell r="D8" t="str">
            <v>Paramaz Avedisian Building</v>
          </cell>
        </row>
      </sheetData>
      <sheetData sheetId="5058">
        <row r="8">
          <cell r="D8" t="str">
            <v>Paramaz Avedisian Building</v>
          </cell>
        </row>
      </sheetData>
      <sheetData sheetId="5059">
        <row r="8">
          <cell r="D8" t="str">
            <v>Paramaz Avedisian Building</v>
          </cell>
        </row>
      </sheetData>
      <sheetData sheetId="5060">
        <row r="8">
          <cell r="D8" t="str">
            <v>Paramaz Avedisian Building</v>
          </cell>
        </row>
      </sheetData>
      <sheetData sheetId="5061">
        <row r="8">
          <cell r="D8" t="str">
            <v>Paramaz Avedisian Building</v>
          </cell>
        </row>
      </sheetData>
      <sheetData sheetId="5062"/>
      <sheetData sheetId="5063">
        <row r="8">
          <cell r="D8" t="str">
            <v>Paramaz Avedisian Building</v>
          </cell>
        </row>
      </sheetData>
      <sheetData sheetId="5064">
        <row r="8">
          <cell r="D8" t="str">
            <v>Paramaz Avedisian Building</v>
          </cell>
        </row>
      </sheetData>
      <sheetData sheetId="5065">
        <row r="8">
          <cell r="D8" t="str">
            <v>Paramaz Avedisian Building</v>
          </cell>
        </row>
      </sheetData>
      <sheetData sheetId="5066">
        <row r="8">
          <cell r="D8" t="str">
            <v>Paramaz Avedisian Building</v>
          </cell>
        </row>
      </sheetData>
      <sheetData sheetId="5067">
        <row r="8">
          <cell r="D8" t="str">
            <v>Paramaz Avedisian Building</v>
          </cell>
        </row>
      </sheetData>
      <sheetData sheetId="5068">
        <row r="8">
          <cell r="D8" t="str">
            <v>Paramaz Avedisian Building</v>
          </cell>
        </row>
      </sheetData>
      <sheetData sheetId="5069">
        <row r="8">
          <cell r="D8" t="str">
            <v>Paramaz Avedisian Building</v>
          </cell>
        </row>
      </sheetData>
      <sheetData sheetId="5070">
        <row r="8">
          <cell r="D8" t="str">
            <v>Paramaz Avedisian Building</v>
          </cell>
        </row>
      </sheetData>
      <sheetData sheetId="5071">
        <row r="8">
          <cell r="D8" t="str">
            <v>Paramaz Avedisian Building</v>
          </cell>
        </row>
      </sheetData>
      <sheetData sheetId="5072">
        <row r="8">
          <cell r="D8" t="str">
            <v>Paramaz Avedisian Building</v>
          </cell>
        </row>
      </sheetData>
      <sheetData sheetId="5073">
        <row r="8">
          <cell r="D8" t="str">
            <v>Paramaz Avedisian Building</v>
          </cell>
        </row>
      </sheetData>
      <sheetData sheetId="5074">
        <row r="8">
          <cell r="D8" t="str">
            <v>Paramaz Avedisian Building</v>
          </cell>
        </row>
      </sheetData>
      <sheetData sheetId="5075">
        <row r="8">
          <cell r="D8" t="str">
            <v>Paramaz Avedisian Building</v>
          </cell>
        </row>
      </sheetData>
      <sheetData sheetId="5076">
        <row r="8">
          <cell r="D8" t="str">
            <v>Paramaz Avedisian Building</v>
          </cell>
        </row>
      </sheetData>
      <sheetData sheetId="5077">
        <row r="8">
          <cell r="D8" t="str">
            <v>Paramaz Avedisian Building</v>
          </cell>
        </row>
      </sheetData>
      <sheetData sheetId="5078">
        <row r="8">
          <cell r="D8" t="str">
            <v>Paramaz Avedisian Building</v>
          </cell>
        </row>
      </sheetData>
      <sheetData sheetId="5079">
        <row r="8">
          <cell r="D8" t="str">
            <v>Paramaz Avedisian Building</v>
          </cell>
        </row>
      </sheetData>
      <sheetData sheetId="5080">
        <row r="8">
          <cell r="D8" t="str">
            <v>Paramaz Avedisian Building</v>
          </cell>
        </row>
      </sheetData>
      <sheetData sheetId="5081">
        <row r="8">
          <cell r="D8" t="str">
            <v>Paramaz Avedisian Building</v>
          </cell>
        </row>
      </sheetData>
      <sheetData sheetId="5082">
        <row r="8">
          <cell r="D8" t="str">
            <v>Paramaz Avedisian Building</v>
          </cell>
        </row>
      </sheetData>
      <sheetData sheetId="5083"/>
      <sheetData sheetId="5084"/>
      <sheetData sheetId="5085">
        <row r="8">
          <cell r="D8" t="str">
            <v>Paramaz Avedisian Building</v>
          </cell>
        </row>
      </sheetData>
      <sheetData sheetId="5086">
        <row r="8">
          <cell r="D8" t="str">
            <v>Paramaz Avedisian Building</v>
          </cell>
        </row>
      </sheetData>
      <sheetData sheetId="5087">
        <row r="8">
          <cell r="D8" t="str">
            <v>Paramaz Avedisian Building</v>
          </cell>
        </row>
      </sheetData>
      <sheetData sheetId="5088">
        <row r="8">
          <cell r="D8" t="str">
            <v>Paramaz Avedisian Building</v>
          </cell>
        </row>
      </sheetData>
      <sheetData sheetId="5089">
        <row r="8">
          <cell r="D8" t="str">
            <v>Paramaz Avedisian Building</v>
          </cell>
        </row>
      </sheetData>
      <sheetData sheetId="5090">
        <row r="8">
          <cell r="D8" t="str">
            <v>Paramaz Avedisian Building</v>
          </cell>
        </row>
      </sheetData>
      <sheetData sheetId="5091">
        <row r="8">
          <cell r="D8" t="str">
            <v>Paramaz Avedisian Building</v>
          </cell>
        </row>
      </sheetData>
      <sheetData sheetId="5092">
        <row r="8">
          <cell r="D8" t="str">
            <v>Paramaz Avedisian Building</v>
          </cell>
        </row>
      </sheetData>
      <sheetData sheetId="5093">
        <row r="8">
          <cell r="D8" t="str">
            <v>Paramaz Avedisian Building</v>
          </cell>
        </row>
      </sheetData>
      <sheetData sheetId="5094">
        <row r="8">
          <cell r="D8" t="str">
            <v>Paramaz Avedisian Building</v>
          </cell>
        </row>
      </sheetData>
      <sheetData sheetId="5095">
        <row r="8">
          <cell r="D8" t="str">
            <v>Paramaz Avedisian Building</v>
          </cell>
        </row>
      </sheetData>
      <sheetData sheetId="5096">
        <row r="8">
          <cell r="D8" t="str">
            <v>Paramaz Avedisian Building</v>
          </cell>
        </row>
      </sheetData>
      <sheetData sheetId="5097">
        <row r="8">
          <cell r="D8" t="str">
            <v>Paramaz Avedisian Building</v>
          </cell>
        </row>
      </sheetData>
      <sheetData sheetId="5098"/>
      <sheetData sheetId="5099"/>
      <sheetData sheetId="5100"/>
      <sheetData sheetId="5101"/>
      <sheetData sheetId="5102"/>
      <sheetData sheetId="5103">
        <row r="8">
          <cell r="D8" t="str">
            <v>Paramaz Avedisian Building</v>
          </cell>
        </row>
      </sheetData>
      <sheetData sheetId="5104">
        <row r="8">
          <cell r="D8" t="str">
            <v>Paramaz Avedisian Building</v>
          </cell>
        </row>
      </sheetData>
      <sheetData sheetId="5105">
        <row r="8">
          <cell r="D8" t="str">
            <v>Paramaz Avedisian Building</v>
          </cell>
        </row>
      </sheetData>
      <sheetData sheetId="5106">
        <row r="8">
          <cell r="D8" t="str">
            <v>Paramaz Avedisian Building</v>
          </cell>
        </row>
      </sheetData>
      <sheetData sheetId="5107">
        <row r="8">
          <cell r="D8" t="str">
            <v>Paramaz Avedisian Building</v>
          </cell>
        </row>
      </sheetData>
      <sheetData sheetId="5108">
        <row r="8">
          <cell r="D8" t="str">
            <v>Paramaz Avedisian Building</v>
          </cell>
        </row>
      </sheetData>
      <sheetData sheetId="5109">
        <row r="8">
          <cell r="D8" t="str">
            <v>Paramaz Avedisian Building</v>
          </cell>
        </row>
      </sheetData>
      <sheetData sheetId="5110">
        <row r="8">
          <cell r="D8" t="str">
            <v>Paramaz Avedisian Building</v>
          </cell>
        </row>
      </sheetData>
      <sheetData sheetId="5111">
        <row r="8">
          <cell r="D8" t="str">
            <v>Paramaz Avedisian Building</v>
          </cell>
        </row>
      </sheetData>
      <sheetData sheetId="5112">
        <row r="8">
          <cell r="D8" t="str">
            <v>Paramaz Avedisian Building</v>
          </cell>
        </row>
      </sheetData>
      <sheetData sheetId="5113">
        <row r="8">
          <cell r="D8" t="str">
            <v>Paramaz Avedisian Building</v>
          </cell>
        </row>
      </sheetData>
      <sheetData sheetId="5114">
        <row r="8">
          <cell r="D8" t="str">
            <v>Paramaz Avedisian Building</v>
          </cell>
        </row>
      </sheetData>
      <sheetData sheetId="5115">
        <row r="8">
          <cell r="D8" t="str">
            <v>Paramaz Avedisian Building</v>
          </cell>
        </row>
      </sheetData>
      <sheetData sheetId="5116"/>
      <sheetData sheetId="5117"/>
      <sheetData sheetId="5118"/>
      <sheetData sheetId="5119"/>
      <sheetData sheetId="5120"/>
      <sheetData sheetId="5121">
        <row r="8">
          <cell r="D8" t="str">
            <v>Paramaz Avedisian Building</v>
          </cell>
        </row>
      </sheetData>
      <sheetData sheetId="5122">
        <row r="8">
          <cell r="D8" t="str">
            <v>Paramaz Avedisian Building</v>
          </cell>
        </row>
      </sheetData>
      <sheetData sheetId="5123">
        <row r="8">
          <cell r="D8" t="str">
            <v>Paramaz Avedisian Building</v>
          </cell>
        </row>
      </sheetData>
      <sheetData sheetId="5124">
        <row r="8">
          <cell r="D8" t="str">
            <v>Paramaz Avedisian Building</v>
          </cell>
        </row>
      </sheetData>
      <sheetData sheetId="5125">
        <row r="8">
          <cell r="D8" t="str">
            <v>Paramaz Avedisian Building</v>
          </cell>
        </row>
      </sheetData>
      <sheetData sheetId="5126">
        <row r="8">
          <cell r="D8" t="str">
            <v>Paramaz Avedisian Building</v>
          </cell>
        </row>
      </sheetData>
      <sheetData sheetId="5127">
        <row r="8">
          <cell r="D8" t="str">
            <v>Paramaz Avedisian Building</v>
          </cell>
        </row>
      </sheetData>
      <sheetData sheetId="5128">
        <row r="8">
          <cell r="D8" t="str">
            <v>Paramaz Avedisian Building</v>
          </cell>
        </row>
      </sheetData>
      <sheetData sheetId="5129">
        <row r="8">
          <cell r="D8" t="str">
            <v>Paramaz Avedisian Building</v>
          </cell>
        </row>
      </sheetData>
      <sheetData sheetId="5130"/>
      <sheetData sheetId="5131"/>
      <sheetData sheetId="5132"/>
      <sheetData sheetId="5133"/>
      <sheetData sheetId="5134"/>
      <sheetData sheetId="5135"/>
      <sheetData sheetId="5136"/>
      <sheetData sheetId="5137"/>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ow r="8">
          <cell r="D8">
            <v>0</v>
          </cell>
        </row>
      </sheetData>
      <sheetData sheetId="5275"/>
      <sheetData sheetId="5276"/>
      <sheetData sheetId="5277"/>
      <sheetData sheetId="5278" refreshError="1"/>
      <sheetData sheetId="5279" refreshError="1"/>
      <sheetData sheetId="5280" refreshError="1"/>
      <sheetData sheetId="528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sheetData sheetId="5293"/>
      <sheetData sheetId="5294"/>
      <sheetData sheetId="5295"/>
      <sheetData sheetId="5296">
        <row r="8">
          <cell r="D8" t="str">
            <v>Paramaz Avedisian Building</v>
          </cell>
        </row>
      </sheetData>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8">
          <cell r="D8" t="str">
            <v>Paramaz Avedisian Building</v>
          </cell>
        </row>
      </sheetData>
      <sheetData sheetId="5316">
        <row r="8">
          <cell r="D8" t="str">
            <v>Paramaz Avedisian Building</v>
          </cell>
        </row>
      </sheetData>
      <sheetData sheetId="5317">
        <row r="8">
          <cell r="D8" t="str">
            <v>Paramaz Avedisian Building</v>
          </cell>
        </row>
      </sheetData>
      <sheetData sheetId="5318">
        <row r="8">
          <cell r="D8" t="str">
            <v>Paramaz Avedisian Building</v>
          </cell>
        </row>
      </sheetData>
      <sheetData sheetId="5319">
        <row r="8">
          <cell r="D8" t="str">
            <v>Paramaz Avedisian Building</v>
          </cell>
        </row>
      </sheetData>
      <sheetData sheetId="5320">
        <row r="8">
          <cell r="D8" t="str">
            <v>Paramaz Avedisian Building</v>
          </cell>
        </row>
      </sheetData>
      <sheetData sheetId="5321">
        <row r="8">
          <cell r="D8" t="str">
            <v>Paramaz Avedisian Building</v>
          </cell>
        </row>
      </sheetData>
      <sheetData sheetId="5322">
        <row r="8">
          <cell r="D8" t="str">
            <v>Paramaz Avedisian Building</v>
          </cell>
        </row>
      </sheetData>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row r="8">
          <cell r="D8" t="str">
            <v>Paramaz Avedisian Building</v>
          </cell>
        </row>
      </sheetData>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row r="8">
          <cell r="D8" t="str">
            <v>ASU's Application</v>
          </cell>
        </row>
      </sheetData>
      <sheetData sheetId="5524">
        <row r="8">
          <cell r="D8" t="str">
            <v>Paramaz Avedisian Building</v>
          </cell>
        </row>
      </sheetData>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refreshError="1"/>
      <sheetData sheetId="5558" refreshError="1"/>
      <sheetData sheetId="5559">
        <row r="8">
          <cell r="D8" t="str">
            <v>Paramaz Avedisian Building</v>
          </cell>
        </row>
      </sheetData>
      <sheetData sheetId="5560">
        <row r="8">
          <cell r="D8" t="str">
            <v>Paramaz Avedisian Building</v>
          </cell>
        </row>
      </sheetData>
      <sheetData sheetId="5561">
        <row r="8">
          <cell r="D8" t="str">
            <v>Paramaz Avedisian Building</v>
          </cell>
        </row>
      </sheetData>
      <sheetData sheetId="5562">
        <row r="8">
          <cell r="D8" t="str">
            <v>Paramaz Avedisian Building</v>
          </cell>
        </row>
      </sheetData>
      <sheetData sheetId="5563">
        <row r="8">
          <cell r="D8" t="str">
            <v>Paramaz Avedisian Building</v>
          </cell>
        </row>
      </sheetData>
      <sheetData sheetId="5564">
        <row r="8">
          <cell r="D8" t="str">
            <v>Paramaz Avedisian Building</v>
          </cell>
        </row>
      </sheetData>
      <sheetData sheetId="5565">
        <row r="8">
          <cell r="D8" t="str">
            <v>Paramaz Avedisian Building</v>
          </cell>
        </row>
      </sheetData>
      <sheetData sheetId="5566">
        <row r="8">
          <cell r="D8" t="str">
            <v>Paramaz Avedisian Building</v>
          </cell>
        </row>
      </sheetData>
      <sheetData sheetId="5567">
        <row r="8">
          <cell r="D8" t="str">
            <v>Paramaz Avedisian Building</v>
          </cell>
        </row>
      </sheetData>
      <sheetData sheetId="5568">
        <row r="8">
          <cell r="D8" t="str">
            <v>Paramaz Avedisian Building</v>
          </cell>
        </row>
      </sheetData>
      <sheetData sheetId="5569">
        <row r="8">
          <cell r="D8" t="str">
            <v>Paramaz Avedisian Building</v>
          </cell>
        </row>
      </sheetData>
      <sheetData sheetId="5570">
        <row r="8">
          <cell r="D8" t="str">
            <v>Paramaz Avedisian Building</v>
          </cell>
        </row>
      </sheetData>
      <sheetData sheetId="5571">
        <row r="8">
          <cell r="D8" t="str">
            <v>Paramaz Avedisian Building</v>
          </cell>
        </row>
      </sheetData>
      <sheetData sheetId="5572">
        <row r="8">
          <cell r="D8" t="str">
            <v>Paramaz Avedisian Building</v>
          </cell>
        </row>
      </sheetData>
      <sheetData sheetId="5573">
        <row r="8">
          <cell r="D8" t="str">
            <v>Paramaz Avedisian Building</v>
          </cell>
        </row>
      </sheetData>
      <sheetData sheetId="5574">
        <row r="8">
          <cell r="D8" t="str">
            <v>Paramaz Avedisian Building</v>
          </cell>
        </row>
      </sheetData>
      <sheetData sheetId="5575"/>
      <sheetData sheetId="5576">
        <row r="8">
          <cell r="D8" t="str">
            <v>Paramaz Avedisian Building</v>
          </cell>
        </row>
      </sheetData>
      <sheetData sheetId="5577"/>
      <sheetData sheetId="5578" refreshError="1"/>
      <sheetData sheetId="5579" refreshError="1"/>
      <sheetData sheetId="5580" refreshError="1"/>
      <sheetData sheetId="5581" refreshError="1"/>
      <sheetData sheetId="5582" refreshError="1"/>
      <sheetData sheetId="5583" refreshError="1"/>
      <sheetData sheetId="5584">
        <row r="8">
          <cell r="D8" t="str">
            <v>Paramaz Avedisian Building</v>
          </cell>
        </row>
      </sheetData>
      <sheetData sheetId="5585">
        <row r="8">
          <cell r="D8" t="str">
            <v>Paramaz Avedisian Building</v>
          </cell>
        </row>
      </sheetData>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r"/>
      <sheetName val="recon "/>
      <sheetName val="04-05"/>
      <sheetName val="05-06"/>
      <sheetName val=" 04 - 0 5"/>
      <sheetName val="05 -  0 6 "/>
      <sheetName val="TOTAL"/>
      <sheetName val="Statement"/>
      <sheetName val="Macro"/>
      <sheetName val="Micro"/>
      <sheetName val="Prelims Rose"/>
      <sheetName val="P&amp;M"/>
      <sheetName val="Materials"/>
      <sheetName val="Safety"/>
      <sheetName val="Indian tools"/>
      <sheetName val="COST-SFT- FOR COS"/>
      <sheetName val="RMC Backup"/>
      <sheetName val="MS ITEMS"/>
      <sheetName val="German tools "/>
      <sheetName val="Runners"/>
      <sheetName val="Plywood"/>
      <sheetName val="Lab"/>
      <sheetName val="OTHER PRELIM"/>
      <sheetName val="MOBILISATION"/>
      <sheetName val="Scaff-Rose"/>
      <sheetName val="SALARY Company -Rose"/>
      <sheetName val="NMR"/>
      <sheetName val="PETTY CASH-Rose"/>
      <sheetName val="Security-Rose"/>
      <sheetName val="Site Operating Expenses"/>
      <sheetName val="Scaff_Rose"/>
      <sheetName val="Break up Sheet"/>
      <sheetName val="Fin Sum"/>
      <sheetName val="final abstract"/>
      <sheetName val="SBI(Siliguri)"/>
      <sheetName val="D5"/>
      <sheetName val="Rate analysis"/>
      <sheetName val="beam-reinft"/>
      <sheetName val="GM &amp; TA"/>
      <sheetName val="Civil Boq"/>
      <sheetName val="IV-Utility"/>
      <sheetName val="jobhist"/>
      <sheetName val="Data sheet"/>
      <sheetName val="Qty Tracking With Rate"/>
      <sheetName val="COST"/>
      <sheetName val="gf"/>
      <sheetName val="Analy_7-10"/>
      <sheetName val="Main-Material"/>
      <sheetName val="analysis"/>
      <sheetName val="13. Steel - Ratio"/>
      <sheetName val="D5-P&amp;L"/>
      <sheetName val="NLD - Assum"/>
      <sheetName val="Introduction"/>
      <sheetName val="Model (Not Merged)"/>
      <sheetName val="Summary year Plan"/>
      <sheetName val="CFForecast detail"/>
      <sheetName val="wordsdata"/>
      <sheetName val="細目"/>
      <sheetName val="RateAnalysis"/>
      <sheetName val="Sheet1"/>
      <sheetName val="Sheet2"/>
      <sheetName val="SUMMARY"/>
      <sheetName val="GRSummary"/>
      <sheetName val="Stacked Column"/>
      <sheetName val="Scatter"/>
      <sheetName val="PriceSummary"/>
      <sheetName val="1997 IPO"/>
      <sheetName val="Unit Qty"/>
      <sheetName val="Data"/>
    </sheetNames>
    <sheetDataSet>
      <sheetData sheetId="0"/>
      <sheetData sheetId="1"/>
      <sheetData sheetId="2"/>
      <sheetData sheetId="3"/>
      <sheetData sheetId="4"/>
      <sheetData sheetId="5"/>
      <sheetData sheetId="6"/>
      <sheetData sheetId="7" refreshError="1"/>
      <sheetData sheetId="8" refreshError="1">
        <row r="9">
          <cell r="A9" t="str">
            <v>I</v>
          </cell>
          <cell r="B9" t="str">
            <v>Establishment</v>
          </cell>
        </row>
        <row r="10">
          <cell r="A10">
            <v>1</v>
          </cell>
          <cell r="B10" t="str">
            <v>Site staff</v>
          </cell>
          <cell r="F10">
            <v>6519000</v>
          </cell>
          <cell r="G10" t="str">
            <v>-</v>
          </cell>
          <cell r="H10">
            <v>2510553.3980582524</v>
          </cell>
          <cell r="K10">
            <v>3148897.9073840366</v>
          </cell>
          <cell r="Q10">
            <v>-638344.50932578417</v>
          </cell>
        </row>
        <row r="11">
          <cell r="A11">
            <v>2</v>
          </cell>
          <cell r="B11" t="str">
            <v>Site operating expenses</v>
          </cell>
          <cell r="F11">
            <v>920250</v>
          </cell>
          <cell r="G11" t="str">
            <v>-</v>
          </cell>
          <cell r="H11">
            <v>354400.48543689324</v>
          </cell>
          <cell r="K11">
            <v>382268.16000000003</v>
          </cell>
          <cell r="Q11">
            <v>-27867.67456310679</v>
          </cell>
          <cell r="X11" t="str">
            <v>should be updated</v>
          </cell>
        </row>
        <row r="12">
          <cell r="A12">
            <v>3</v>
          </cell>
          <cell r="B12" t="str">
            <v xml:space="preserve">Security charges </v>
          </cell>
          <cell r="F12">
            <v>3048480</v>
          </cell>
          <cell r="G12" t="str">
            <v>-</v>
          </cell>
          <cell r="H12">
            <v>1174010.0970873786</v>
          </cell>
          <cell r="K12">
            <v>526238.05999999994</v>
          </cell>
          <cell r="Q12">
            <v>647772.03708737867</v>
          </cell>
          <cell r="X12" t="str">
            <v>check the rate for salary</v>
          </cell>
        </row>
        <row r="13">
          <cell r="A13">
            <v>4</v>
          </cell>
          <cell r="B13" t="str">
            <v>Welfare</v>
          </cell>
          <cell r="F13">
            <v>52500</v>
          </cell>
          <cell r="G13" t="str">
            <v>-</v>
          </cell>
          <cell r="H13">
            <v>20218.446601941749</v>
          </cell>
          <cell r="K13">
            <v>43600.39</v>
          </cell>
          <cell r="Q13">
            <v>-23381.943398058251</v>
          </cell>
        </row>
        <row r="14">
          <cell r="A14">
            <v>5</v>
          </cell>
          <cell r="B14" t="str">
            <v xml:space="preserve">Bhoomi Pooja </v>
          </cell>
          <cell r="F14">
            <v>10000</v>
          </cell>
          <cell r="G14" t="str">
            <v>-</v>
          </cell>
          <cell r="H14">
            <v>3851.1326860841423</v>
          </cell>
          <cell r="K14">
            <v>1168</v>
          </cell>
          <cell r="Q14">
            <v>2683.1326860841423</v>
          </cell>
          <cell r="X14" t="str">
            <v>check with the admin</v>
          </cell>
          <cell r="Y14" t="str">
            <v>pooja expenaes</v>
          </cell>
        </row>
        <row r="15">
          <cell r="B15" t="str">
            <v>TOTAL</v>
          </cell>
          <cell r="F15">
            <v>10550230</v>
          </cell>
          <cell r="H15">
            <v>4063033.5598705499</v>
          </cell>
          <cell r="J15">
            <v>0</v>
          </cell>
          <cell r="K15">
            <v>4102172.5173840369</v>
          </cell>
          <cell r="Q15">
            <v>-39138.95751348645</v>
          </cell>
        </row>
        <row r="16">
          <cell r="B16" t="str">
            <v xml:space="preserve">COST PER SFT </v>
          </cell>
          <cell r="F16">
            <v>30.737386947878978</v>
          </cell>
          <cell r="H16">
            <v>11.837375555979282</v>
          </cell>
          <cell r="J16">
            <v>0</v>
          </cell>
          <cell r="K16">
            <v>11.951404281592717</v>
          </cell>
          <cell r="Q16">
            <v>-0.1140287256134348</v>
          </cell>
        </row>
        <row r="18">
          <cell r="A18" t="str">
            <v>II</v>
          </cell>
          <cell r="B18" t="str">
            <v>Mobilization</v>
          </cell>
        </row>
        <row r="19">
          <cell r="A19">
            <v>1</v>
          </cell>
          <cell r="B19" t="str">
            <v>Site Clearance</v>
          </cell>
          <cell r="F19">
            <v>9218.75</v>
          </cell>
          <cell r="H19">
            <v>9218.75</v>
          </cell>
          <cell r="K19">
            <v>8735.9274999999998</v>
          </cell>
          <cell r="Q19">
            <v>482.82250000000022</v>
          </cell>
          <cell r="X19" t="str">
            <v>labour bills should be updated</v>
          </cell>
        </row>
        <row r="20">
          <cell r="A20">
            <v>2</v>
          </cell>
          <cell r="B20" t="str">
            <v>Roads &amp; pathways</v>
          </cell>
          <cell r="F20">
            <v>20000</v>
          </cell>
          <cell r="H20">
            <v>20000</v>
          </cell>
          <cell r="K20">
            <v>1515</v>
          </cell>
          <cell r="Q20">
            <v>18485</v>
          </cell>
          <cell r="X20" t="str">
            <v>labour bills should be updated</v>
          </cell>
        </row>
        <row r="21">
          <cell r="A21">
            <v>3</v>
          </cell>
          <cell r="B21" t="str">
            <v>Soil Test</v>
          </cell>
          <cell r="F21">
            <v>90000</v>
          </cell>
          <cell r="H21" t="str">
            <v>-</v>
          </cell>
          <cell r="K21">
            <v>0</v>
          </cell>
          <cell r="X21" t="str">
            <v>labour bills should be updated</v>
          </cell>
        </row>
        <row r="22">
          <cell r="A22">
            <v>4</v>
          </cell>
          <cell r="B22" t="str">
            <v>Temporary Structures</v>
          </cell>
          <cell r="F22">
            <v>800000</v>
          </cell>
          <cell r="G22">
            <v>800000</v>
          </cell>
          <cell r="H22">
            <v>800000</v>
          </cell>
          <cell r="K22">
            <v>410069.17878223601</v>
          </cell>
          <cell r="Q22">
            <v>389930.82121776399</v>
          </cell>
        </row>
        <row r="23">
          <cell r="A23">
            <v>5</v>
          </cell>
          <cell r="B23" t="str">
            <v>Barricading</v>
          </cell>
          <cell r="F23">
            <v>50000</v>
          </cell>
          <cell r="H23">
            <v>19255.663430420711</v>
          </cell>
          <cell r="K23">
            <v>51287.472500000003</v>
          </cell>
          <cell r="Q23">
            <v>-32031.809069579293</v>
          </cell>
        </row>
        <row r="24">
          <cell r="A24">
            <v>6</v>
          </cell>
          <cell r="B24" t="str">
            <v>Office Equipments</v>
          </cell>
          <cell r="F24">
            <v>41218.44</v>
          </cell>
          <cell r="G24">
            <v>41218.44</v>
          </cell>
          <cell r="H24">
            <v>41218.44</v>
          </cell>
          <cell r="K24">
            <v>102000</v>
          </cell>
          <cell r="Q24">
            <v>-60781.56</v>
          </cell>
        </row>
        <row r="25">
          <cell r="A25">
            <v>7</v>
          </cell>
          <cell r="B25" t="str">
            <v>Furnitures &amp; fixtures</v>
          </cell>
          <cell r="F25">
            <v>72120.600000000006</v>
          </cell>
          <cell r="G25">
            <v>72120.600000000006</v>
          </cell>
          <cell r="H25">
            <v>72120.600000000006</v>
          </cell>
          <cell r="K25">
            <v>21082</v>
          </cell>
          <cell r="Q25">
            <v>51038.600000000006</v>
          </cell>
        </row>
        <row r="26">
          <cell r="A26">
            <v>8</v>
          </cell>
          <cell r="B26" t="str">
            <v>Borewells</v>
          </cell>
          <cell r="F26">
            <v>216000</v>
          </cell>
          <cell r="H26">
            <v>216000</v>
          </cell>
          <cell r="K26">
            <v>263210</v>
          </cell>
          <cell r="Q26">
            <v>-47210</v>
          </cell>
        </row>
        <row r="27">
          <cell r="A27">
            <v>9</v>
          </cell>
          <cell r="B27" t="str">
            <v>Water Tanks</v>
          </cell>
          <cell r="F27">
            <v>27000</v>
          </cell>
          <cell r="H27">
            <v>27000</v>
          </cell>
          <cell r="K27">
            <v>53900</v>
          </cell>
          <cell r="Q27">
            <v>-26900</v>
          </cell>
        </row>
        <row r="28">
          <cell r="B28" t="str">
            <v>TOTAL</v>
          </cell>
          <cell r="F28">
            <v>1325557.79</v>
          </cell>
          <cell r="H28">
            <v>1204813.4534304207</v>
          </cell>
          <cell r="I28">
            <v>0</v>
          </cell>
          <cell r="J28">
            <v>0</v>
          </cell>
          <cell r="K28">
            <v>911799.57878223597</v>
          </cell>
          <cell r="Q28">
            <v>293013.87464818475</v>
          </cell>
        </row>
        <row r="29">
          <cell r="B29" t="str">
            <v xml:space="preserve">COST PER SFT </v>
          </cell>
          <cell r="F29">
            <v>3.8619236464992044</v>
          </cell>
          <cell r="H29">
            <v>3.5101431265575451</v>
          </cell>
          <cell r="I29">
            <v>0</v>
          </cell>
          <cell r="J29">
            <v>0</v>
          </cell>
          <cell r="K29">
            <v>2.6564668705746364</v>
          </cell>
          <cell r="Q29">
            <v>0.85367625598290842</v>
          </cell>
        </row>
        <row r="31">
          <cell r="A31" t="str">
            <v>III</v>
          </cell>
          <cell r="B31" t="str">
            <v>OTHER PRELIMINARIES</v>
          </cell>
        </row>
        <row r="32">
          <cell r="A32">
            <v>1</v>
          </cell>
          <cell r="B32" t="str">
            <v>Staff Accomodation</v>
          </cell>
          <cell r="F32">
            <v>94500</v>
          </cell>
          <cell r="H32">
            <v>36393.203883495145</v>
          </cell>
          <cell r="K32">
            <v>126866.66666666667</v>
          </cell>
          <cell r="Q32">
            <v>-90473.462783171533</v>
          </cell>
        </row>
        <row r="33">
          <cell r="A33">
            <v>2</v>
          </cell>
          <cell r="B33" t="str">
            <v xml:space="preserve">Marking masons </v>
          </cell>
          <cell r="F33">
            <v>327600</v>
          </cell>
          <cell r="H33">
            <v>126163.10679611651</v>
          </cell>
          <cell r="K33">
            <v>51892.35</v>
          </cell>
          <cell r="Q33">
            <v>74270.756796116504</v>
          </cell>
        </row>
        <row r="34">
          <cell r="A34">
            <v>3</v>
          </cell>
          <cell r="B34" t="str">
            <v>Clean building during structure</v>
          </cell>
          <cell r="F34">
            <v>321750</v>
          </cell>
          <cell r="H34">
            <v>123910.19417475729</v>
          </cell>
          <cell r="K34">
            <v>125972.35999999999</v>
          </cell>
          <cell r="Q34">
            <v>-2062.1658252427005</v>
          </cell>
        </row>
        <row r="35">
          <cell r="A35">
            <v>4</v>
          </cell>
          <cell r="B35" t="str">
            <v>Clean building during finishing</v>
          </cell>
          <cell r="F35">
            <v>306000</v>
          </cell>
          <cell r="H35">
            <v>117844.66019417476</v>
          </cell>
          <cell r="K35">
            <v>0</v>
          </cell>
          <cell r="Q35" t="str">
            <v>-</v>
          </cell>
        </row>
        <row r="36">
          <cell r="A36">
            <v>5</v>
          </cell>
          <cell r="B36" t="str">
            <v>Cleaning after finishing</v>
          </cell>
          <cell r="F36">
            <v>156000</v>
          </cell>
          <cell r="H36">
            <v>60077.669902912618</v>
          </cell>
          <cell r="K36" t="str">
            <v>-</v>
          </cell>
          <cell r="Q36" t="str">
            <v>-</v>
          </cell>
        </row>
        <row r="37">
          <cell r="A37">
            <v>6</v>
          </cell>
          <cell r="B37" t="str">
            <v>Lab Expenses</v>
          </cell>
          <cell r="F37">
            <v>61700</v>
          </cell>
          <cell r="H37">
            <v>23761.48867313916</v>
          </cell>
          <cell r="K37">
            <v>18119.77</v>
          </cell>
          <cell r="Q37">
            <v>5641.7186731391594</v>
          </cell>
        </row>
        <row r="38">
          <cell r="A38">
            <v>7</v>
          </cell>
          <cell r="B38" t="str">
            <v xml:space="preserve">Plant &amp; Machinery                          </v>
          </cell>
          <cell r="F38">
            <v>2136690.4679999999</v>
          </cell>
          <cell r="H38">
            <v>822867.85013592232</v>
          </cell>
          <cell r="K38">
            <v>869286.43908000016</v>
          </cell>
          <cell r="Q38">
            <v>-46418.588944077841</v>
          </cell>
        </row>
        <row r="39">
          <cell r="A39">
            <v>8</v>
          </cell>
          <cell r="B39" t="str">
            <v>Demobilisation</v>
          </cell>
          <cell r="F39">
            <v>100000</v>
          </cell>
          <cell r="H39">
            <v>38511.326860841422</v>
          </cell>
          <cell r="Q39" t="str">
            <v>-</v>
          </cell>
        </row>
        <row r="40">
          <cell r="A40">
            <v>9</v>
          </cell>
          <cell r="B40" t="str">
            <v>Debris Cleaning</v>
          </cell>
          <cell r="F40">
            <v>94500</v>
          </cell>
          <cell r="H40">
            <v>36393.203883495145</v>
          </cell>
          <cell r="K40">
            <v>10700</v>
          </cell>
          <cell r="Q40">
            <v>25693.203883495145</v>
          </cell>
        </row>
        <row r="41">
          <cell r="A41">
            <v>10</v>
          </cell>
          <cell r="B41" t="str">
            <v>Curing during structure</v>
          </cell>
          <cell r="F41">
            <v>91800</v>
          </cell>
          <cell r="H41">
            <v>35353.398058252431</v>
          </cell>
          <cell r="K41">
            <v>70944.5</v>
          </cell>
          <cell r="Q41">
            <v>-35591.101941747569</v>
          </cell>
        </row>
        <row r="42">
          <cell r="A42">
            <v>11</v>
          </cell>
          <cell r="B42" t="str">
            <v>Curing during finishing</v>
          </cell>
          <cell r="F42">
            <v>285600</v>
          </cell>
          <cell r="H42">
            <v>109988.3495145631</v>
          </cell>
          <cell r="K42">
            <v>0</v>
          </cell>
          <cell r="Q42" t="str">
            <v>-</v>
          </cell>
          <cell r="X42" t="str">
            <v>Start Calculation from the Finishing Dates</v>
          </cell>
        </row>
        <row r="43">
          <cell r="A43">
            <v>12</v>
          </cell>
          <cell r="B43" t="str">
            <v>Curing after structure</v>
          </cell>
          <cell r="F43">
            <v>206550</v>
          </cell>
          <cell r="H43">
            <v>79545.14563106795</v>
          </cell>
          <cell r="K43" t="str">
            <v>-</v>
          </cell>
          <cell r="Q43" t="str">
            <v>-</v>
          </cell>
        </row>
        <row r="44">
          <cell r="A44">
            <v>13</v>
          </cell>
          <cell r="B44" t="str">
            <v>C-Class &amp; Tools</v>
          </cell>
          <cell r="F44">
            <v>2745518</v>
          </cell>
          <cell r="H44">
            <v>1057335.4110032362</v>
          </cell>
          <cell r="K44">
            <v>2706803.55</v>
          </cell>
          <cell r="Q44">
            <v>-1649468.1389967636</v>
          </cell>
        </row>
        <row r="45">
          <cell r="B45" t="str">
            <v>TOTAL</v>
          </cell>
          <cell r="F45">
            <v>6928208.4680000003</v>
          </cell>
          <cell r="H45">
            <v>7315944.7866648259</v>
          </cell>
          <cell r="K45">
            <v>8994557.7319129389</v>
          </cell>
          <cell r="Q45">
            <v>-1718407.7791382524</v>
          </cell>
        </row>
        <row r="46">
          <cell r="B46" t="str">
            <v xml:space="preserve">COST PER SFT </v>
          </cell>
          <cell r="F46">
            <v>20.184870333299635</v>
          </cell>
          <cell r="H46">
            <v>21.314514071923991</v>
          </cell>
          <cell r="K46">
            <v>26.205040215317077</v>
          </cell>
          <cell r="Q46">
            <v>-5.0064657208058794</v>
          </cell>
        </row>
        <row r="49">
          <cell r="B49" t="str">
            <v xml:space="preserve">COST PER SFT </v>
          </cell>
          <cell r="F49">
            <v>54.784180927677816</v>
          </cell>
          <cell r="H49">
            <v>36.662032754460817</v>
          </cell>
          <cell r="I49">
            <v>0</v>
          </cell>
          <cell r="J49">
            <v>0</v>
          </cell>
          <cell r="K49">
            <v>40.812911367484432</v>
          </cell>
          <cell r="Q49">
            <v>-4.266818190436406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Level 7]"/>
      <sheetName val="Residential Tower"/>
      <sheetName val="Amenities Level [Gym]"/>
      <sheetName val="MEP"/>
      <sheetName val="Miscellaneous"/>
      <sheetName val="reconciliation"/>
      <sheetName val="Working"/>
      <sheetName val="CFA"/>
      <sheetName val="CFA-DLS"/>
      <sheetName val="Finishes"/>
      <sheetName val="Summary_(2)"/>
      <sheetName val="Foundation_and_Substructure"/>
      <sheetName val="Ground_Floor"/>
      <sheetName val="Podium_Carpark"/>
      <sheetName val="Amenities_Level_[Level_7]"/>
      <sheetName val="Residential_Tower"/>
      <sheetName val="Amenities_Level_[Gym]"/>
      <sheetName val="Summary_(2)1"/>
      <sheetName val="Foundation_and_Substructure1"/>
      <sheetName val="Ground_Floor1"/>
      <sheetName val="Podium_Carpark1"/>
      <sheetName val="Amenities_Level_[Level_7]1"/>
      <sheetName val="Residential_Tower1"/>
      <sheetName val="Amenities_Level_[Gym]1"/>
      <sheetName val="Amenities Level _Level 7_"/>
      <sheetName val="Amenities Level _Gym_"/>
      <sheetName val="Sheet2"/>
      <sheetName val="Assumptions"/>
      <sheetName val="@risk rents and incentives"/>
      <sheetName val="Car park lease"/>
      <sheetName val="Net rent analysis"/>
      <sheetName val="CashFlwProjections"/>
      <sheetName val="Category 1"/>
      <sheetName val="CP7R"/>
      <sheetName val="GRSummary"/>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fees Summary"/>
      <sheetName val="PROJECT BRIEF(EX.NEW)"/>
      <sheetName val="Breakdown"/>
      <sheetName val="UnitRate"/>
      <sheetName val="Basis"/>
      <sheetName val="EKOG10건축"/>
      <sheetName val="exterior"/>
      <sheetName val="interior"/>
      <sheetName val="MASONRY"/>
      <sheetName val="당초"/>
      <sheetName val="EQUIPMENT"/>
      <sheetName val="BOQ"/>
      <sheetName val="Lightings Breakdown"/>
      <sheetName val="Lightings_Breakdown"/>
      <sheetName val="prelims"/>
      <sheetName val="Bid Form A-2"/>
      <sheetName val="Amenities_Level__Level_7_"/>
      <sheetName val="Amenities_Level__Gym_"/>
      <sheetName val="2.678M"/>
      <sheetName val="BOQ-P"/>
      <sheetName val="Bill No. 04B"/>
      <sheetName val="Bill 2A-Retail"/>
      <sheetName val="door"/>
      <sheetName val="window"/>
      <sheetName val="PL_Plumbing1"/>
      <sheetName val="Bill_No__51"/>
      <sheetName val="Category_11"/>
      <sheetName val="242-3_summaryOPC"/>
      <sheetName val="GEN_REQ"/>
      <sheetName val="SD_and_START_UP"/>
      <sheetName val="Lightings_Breakdown1"/>
      <sheetName val="Bid_Form_A-2"/>
      <sheetName val="Summary_(2)2"/>
      <sheetName val="Foundation_and_Substructure2"/>
      <sheetName val="Ground_Floor2"/>
      <sheetName val="Podium_Carpark2"/>
      <sheetName val="Amenities_Level_[Level_7]2"/>
      <sheetName val="Residential_Tower2"/>
      <sheetName val="Amenities_Level_[Gym]2"/>
      <sheetName val="Bill_No__52"/>
      <sheetName val="PL_Plumbing2"/>
      <sheetName val="242-3_summaryOPC1"/>
      <sheetName val="Category_12"/>
      <sheetName val="GEN_REQ1"/>
      <sheetName val="SD_and_START_UP1"/>
      <sheetName val="Amenities_Level__Level_7_1"/>
      <sheetName val="Amenities_Level__Gym_1"/>
      <sheetName val="COST-EST LTI P5C"/>
      <sheetName val="f-pm-04-12-03B-LTI-PH5c"/>
      <sheetName val="CostSked"/>
      <sheetName val="Financing Schemes"/>
      <sheetName val="_Model A costs"/>
      <sheetName val="Model B costs"/>
      <sheetName val="Model C costs"/>
      <sheetName val="BASE EQUI"/>
      <sheetName val="Sheet1"/>
      <sheetName val="Amenities_Level__Level_7_2"/>
      <sheetName val="Amenities_Level__Gym_2"/>
      <sheetName val="골조시행"/>
      <sheetName val="공통가설"/>
      <sheetName val="방배동내역(리라)"/>
      <sheetName val="부대공사총괄"/>
      <sheetName val="현장경비"/>
      <sheetName val="건축공사집계표"/>
      <sheetName val="방배동내역 (총괄)"/>
      <sheetName val="Criteria"/>
      <sheetName val=""/>
      <sheetName val="1"/>
      <sheetName val="Rev.01"/>
      <sheetName val="BOQ건축"/>
      <sheetName val="Basement Extract"/>
      <sheetName val="SAD"/>
      <sheetName val="SA Plen."/>
      <sheetName val="Retu. Duct"/>
      <sheetName val="RA Plen."/>
      <sheetName val="T. Ex. Duct"/>
      <sheetName val="concrete"/>
      <sheetName val="STAFFSCHED "/>
      <sheetName val="Y-WORK"/>
      <sheetName val="Harewood"/>
      <sheetName val="HQ-TO"/>
      <sheetName val="Summary_(2)4"/>
      <sheetName val="Foundation_and_Substructure4"/>
      <sheetName val="Ground_Floor4"/>
      <sheetName val="Podium_Carpark4"/>
      <sheetName val="Amenities_Level_[Level_7]4"/>
      <sheetName val="Residential_Tower4"/>
      <sheetName val="Amenities_Level_[Gym]4"/>
      <sheetName val="Amenities_Level__Level_7_4"/>
      <sheetName val="Amenities_Level__Gym_4"/>
      <sheetName val="@risk_rents_and_incentives1"/>
      <sheetName val="Car_park_lease1"/>
      <sheetName val="Net_rent_analysis1"/>
      <sheetName val="Category_14"/>
      <sheetName val="Bill_No__54"/>
      <sheetName val="PL_Plumbing4"/>
      <sheetName val="242-3_summaryOPC3"/>
      <sheetName val="GEN_REQ3"/>
      <sheetName val="SD_and_START_UP3"/>
      <sheetName val="fees_Summary1"/>
      <sheetName val="Rev_011"/>
      <sheetName val="Lightings_Breakdown3"/>
      <sheetName val="Bid_Form_A-22"/>
      <sheetName val="2_678M1"/>
      <sheetName val="Bill_No__04B1"/>
      <sheetName val="Bill_2A-Retail1"/>
      <sheetName val="COST-EST_LTI_P5C1"/>
      <sheetName val="Financing_Schemes1"/>
      <sheetName val="_Model_A_costs1"/>
      <sheetName val="Model_B_costs1"/>
      <sheetName val="Model_C_costs1"/>
      <sheetName val="BASE_EQUI1"/>
      <sheetName val="방배동내역_(총괄)1"/>
      <sheetName val="Basement_Extract1"/>
      <sheetName val="SA_Plen_1"/>
      <sheetName val="Retu__Duct1"/>
      <sheetName val="RA_Plen_1"/>
      <sheetName val="T__Ex__Duct1"/>
      <sheetName val="PROJECT_BRIEF(EX_NEW)1"/>
      <sheetName val="Summary_(2)3"/>
      <sheetName val="Foundation_and_Substructure3"/>
      <sheetName val="Ground_Floor3"/>
      <sheetName val="Podium_Carpark3"/>
      <sheetName val="Amenities_Level_[Level_7]3"/>
      <sheetName val="Residential_Tower3"/>
      <sheetName val="Amenities_Level_[Gym]3"/>
      <sheetName val="Amenities_Level__Level_7_3"/>
      <sheetName val="Amenities_Level__Gym_3"/>
      <sheetName val="@risk_rents_and_incentives"/>
      <sheetName val="Car_park_lease"/>
      <sheetName val="Net_rent_analysis"/>
      <sheetName val="Category_13"/>
      <sheetName val="Bill_No__53"/>
      <sheetName val="PL_Plumbing3"/>
      <sheetName val="242-3_summaryOPC2"/>
      <sheetName val="GEN_REQ2"/>
      <sheetName val="SD_and_START_UP2"/>
      <sheetName val="fees_Summary"/>
      <sheetName val="Rev_01"/>
      <sheetName val="Lightings_Breakdown2"/>
      <sheetName val="Bid_Form_A-21"/>
      <sheetName val="2_678M"/>
      <sheetName val="Bill_No__04B"/>
      <sheetName val="Bill_2A-Retail"/>
      <sheetName val="COST-EST_LTI_P5C"/>
      <sheetName val="Financing_Schemes"/>
      <sheetName val="_Model_A_costs"/>
      <sheetName val="Model_B_costs"/>
      <sheetName val="Model_C_costs"/>
      <sheetName val="BASE_EQUI"/>
      <sheetName val="방배동내역_(총괄)"/>
      <sheetName val="Basement_Extract"/>
      <sheetName val="SA_Plen_"/>
      <sheetName val="Retu__Duct"/>
      <sheetName val="RA_Plen_"/>
      <sheetName val="T__Ex__Duct"/>
      <sheetName val="PROJECT_BRIEF(EX_NEW)"/>
      <sheetName val="STAFFSCHED_"/>
      <sheetName val="STAFFSCHED_1"/>
      <sheetName val="#13_Electrical"/>
      <sheetName val="01"/>
      <sheetName val="DPS17"/>
      <sheetName val="Pricing(DAAYEN)C-automatic car "/>
      <sheetName val="DIV 26"/>
      <sheetName val="DIV 27"/>
      <sheetName val="DIV 28"/>
      <sheetName val="Rate Analysis"/>
      <sheetName val="HVAC BoQ"/>
      <sheetName val="Model"/>
      <sheetName val="CONSTRUCTION COMPONENT"/>
      <sheetName val="Details and Earnings Charts"/>
      <sheetName val="LIST OF MAKES"/>
      <sheetName val="COST"/>
      <sheetName val="VOP_June_07"/>
      <sheetName val="VOP_June_07 _rev1_"/>
      <sheetName val="VOP_Sept_07"/>
      <sheetName val="적용환율"/>
      <sheetName val="eq_data"/>
      <sheetName val="Bill"/>
      <sheetName val="Bill 1"/>
      <sheetName val="Bill 2"/>
      <sheetName val="Bill 3"/>
      <sheetName val="Bill 4"/>
      <sheetName val="Bill 5"/>
      <sheetName val="Bill 6"/>
      <sheetName val="Bill 7"/>
      <sheetName val="Doors"/>
      <sheetName val="ID Full List"/>
      <sheetName val="Base Rates"/>
      <sheetName val="UP"/>
      <sheetName val="UP-ID"/>
      <sheetName val="Spares"/>
      <sheetName val="Comparison"/>
      <sheetName val="Summary_(2)6"/>
      <sheetName val="Foundation_and_Substructure6"/>
      <sheetName val="Ground_Floor6"/>
      <sheetName val="Podium_Carpark6"/>
      <sheetName val="Amenities_Level_[Level_7]6"/>
      <sheetName val="Residential_Tower6"/>
      <sheetName val="Amenities_Level_[Gym]6"/>
      <sheetName val="Amenities_Level__Level_7_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Lightings_Breakdown5"/>
      <sheetName val="Bid_Form_A-24"/>
      <sheetName val="Bill_2A-Retail3"/>
      <sheetName val="Bill_No__04B3"/>
      <sheetName val="2_678M3"/>
      <sheetName val="COST-EST_LTI_P5C3"/>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Summary_(2)5"/>
      <sheetName val="Foundation_and_Substructure5"/>
      <sheetName val="Ground_Floor5"/>
      <sheetName val="Podium_Carpark5"/>
      <sheetName val="Amenities_Level_[Level_7]5"/>
      <sheetName val="Residential_Tower5"/>
      <sheetName val="Amenities_Level_[Gym]5"/>
      <sheetName val="Amenities_Level__Level_7_5"/>
      <sheetName val="Amenities_Level__Gym_5"/>
      <sheetName val="@risk_rents_and_incentives2"/>
      <sheetName val="Car_park_lease2"/>
      <sheetName val="Net_rent_analysis2"/>
      <sheetName val="Category_15"/>
      <sheetName val="Bill_No__55"/>
      <sheetName val="PL_Plumbing5"/>
      <sheetName val="242-3_summaryOPC4"/>
      <sheetName val="GEN_REQ4"/>
      <sheetName val="SD_and_START_UP4"/>
      <sheetName val="Lightings_Breakdown4"/>
      <sheetName val="Bid_Form_A-23"/>
      <sheetName val="Bill_2A-Retail2"/>
      <sheetName val="Bill_No__04B2"/>
      <sheetName val="2_678M2"/>
      <sheetName val="COST-EST_LTI_P5C2"/>
      <sheetName val="Financing_Schemes2"/>
      <sheetName val="_Model_A_costs2"/>
      <sheetName val="Model_B_costs2"/>
      <sheetName val="Model_C_costs2"/>
      <sheetName val="BASE_EQUI2"/>
      <sheetName val="STAFFSCHED_2"/>
      <sheetName val="fees_Summary2"/>
      <sheetName val="방배동내역_(총괄)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bridge # 1"/>
      <sheetName val="OPT1"/>
      <sheetName val="Factor"/>
      <sheetName val="03"/>
      <sheetName val="(COV)"/>
      <sheetName val="Bin"/>
      <sheetName val="temporary power ob"/>
      <sheetName val="reference"/>
      <sheetName val="building permit"/>
      <sheetName val="guardhouse ob"/>
      <sheetName val="Lightings_Breakdown11"/>
      <sheetName val="수입"/>
      <sheetName val="Excavations"/>
      <sheetName val="Substructures "/>
      <sheetName val=" Est "/>
      <sheetName val="Initial Data"/>
      <sheetName val="Hic_150EOffice"/>
      <sheetName val="Circular pump (Ele)"/>
      <sheetName val="ELECTRICAL"/>
      <sheetName val="PRV-100mm"/>
      <sheetName val="PRV-65mm"/>
      <sheetName val="PRV-75mm"/>
      <sheetName val="Circular pump"/>
      <sheetName val="Elec-01"/>
      <sheetName val="Elec-02"/>
      <sheetName val="Duel Input Module"/>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Project Summary"/>
      <sheetName val="Data 1"/>
      <sheetName val="기성"/>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VIABILITY"/>
      <sheetName val="Steel"/>
      <sheetName val="CASHFLOW CODES"/>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BaseWeight"/>
      <sheetName val="Balance Sheet"/>
      <sheetName val="Exc-Smy (Mn)"/>
      <sheetName val="DIV 2"/>
      <sheetName val="GBW"/>
      <sheetName val="NEW RATE 1 (Bulk Earthworks)"/>
      <sheetName val="D Wall ~ Moorgate Shaft"/>
      <sheetName val="Moorgate Piling"/>
      <sheetName val="DBs"/>
      <sheetName val="Panels (DWG)"/>
      <sheetName val="Sub Cont. Comp."/>
      <sheetName val="inter"/>
      <sheetName val="CPA7-31"/>
      <sheetName val="Detail Page"/>
      <sheetName val="Intro"/>
      <sheetName val="Input"/>
      <sheetName val="Controls"/>
      <sheetName val="Values"/>
      <sheetName val="HVAC_BoQ"/>
      <sheetName val="HVAC_BoQ1"/>
      <sheetName val="HVAC_BoQ3"/>
      <sheetName val="HVAC_BoQ2"/>
      <sheetName val="Home Office"/>
      <sheetName val="orgoae"/>
      <sheetName val="Manning Schedule"/>
      <sheetName val="Total All By Trades highest 1st"/>
      <sheetName val="PB"/>
      <sheetName val="PercProgress"/>
      <sheetName val="Tank"/>
      <sheetName val="Comments"/>
      <sheetName val="MREH Contracts (JBI)"/>
      <sheetName val="CW"/>
      <sheetName val="labour"/>
      <sheetName val="1234"/>
      <sheetName val="E19 Boiler Room A"/>
      <sheetName val="Details"/>
      <sheetName val="4C (R2)"/>
      <sheetName val="Dropdowns"/>
      <sheetName val="Sumcosts"/>
      <sheetName val="환율"/>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DT"/>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risk_rents_and_incentives5"/>
      <sheetName val="Car_park_lease5"/>
      <sheetName val="Net_rent_analysis5"/>
      <sheetName val="Category_118"/>
      <sheetName val="Bill_No__518"/>
      <sheetName val="PL_Plumbing18"/>
      <sheetName val="242-3_summaryOPC17"/>
      <sheetName val="GEN_REQ17"/>
      <sheetName val="SD_and_START_UP17"/>
      <sheetName val="Lightings_Breakdown17"/>
      <sheetName val="Bid_Form_A-216"/>
      <sheetName val="fees_Summary5"/>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PROJECT_BRIEF(EX_NEW)5"/>
      <sheetName val="Basement_Extract5"/>
      <sheetName val="SA_Plen_5"/>
      <sheetName val="Retu__Duct5"/>
      <sheetName val="RA_Plen_5"/>
      <sheetName val="T__Ex__Duct5"/>
      <sheetName val="STAFFSCHED_15"/>
      <sheetName val="VOP_June_07__rev1_"/>
      <sheetName val="HVAC_BoQ4"/>
      <sheetName val="Details_and_Earnings_Charts1"/>
      <sheetName val="bridge_#_113"/>
      <sheetName val="temporary_power_ob3"/>
      <sheetName val="building_permit3"/>
      <sheetName val="guardhouse_ob3"/>
      <sheetName val="CONSTRUCTION_COMPONENT"/>
      <sheetName val="CASHFLOW_CODES"/>
      <sheetName val="Substructures_"/>
      <sheetName val="_Est_"/>
      <sheetName val="Initial_Data"/>
      <sheetName val="DIV_26"/>
      <sheetName val="DIV_27"/>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Code_03"/>
      <sheetName val="Code_04"/>
      <sheetName val="Civilwks_Deriv1"/>
      <sheetName val="Str_Deriv"/>
      <sheetName val="bar_chart-rev"/>
      <sheetName val="Schedule_S-Curve_Revision#3"/>
      <sheetName val="DIV_28"/>
      <sheetName val="Rate_Analysis"/>
      <sheetName val="LIST_OF_MAKES"/>
      <sheetName val="ID_Full_List"/>
      <sheetName val="Base_Rates"/>
      <sheetName val="Bill_1"/>
      <sheetName val="Bill_2"/>
      <sheetName val="Bill_3"/>
      <sheetName val="Bill_4"/>
      <sheetName val="Bill_5"/>
      <sheetName val="Bill_6"/>
      <sheetName val="Bill_7"/>
      <sheetName val="Exc-Smy_(Mn)"/>
      <sheetName val="DIV_2"/>
      <sheetName val="Home_Office"/>
      <sheetName val="NEW_RATE_1_(Bulk_Earthworks)"/>
      <sheetName val="D_Wall_~_Moorgate_Shaft"/>
      <sheetName val="Moorgate_Piling"/>
      <sheetName val="Panels_(DWG)"/>
      <sheetName val="Sub_Cont__Comp_"/>
      <sheetName val="Data_1"/>
      <sheetName val="Manning_Schedule"/>
      <sheetName val="Total_All_By_Trades_highest_1st"/>
      <sheetName val="Project_Summary"/>
      <sheetName val="MREH_Contracts_(JBI)"/>
      <sheetName val="Detail_Page"/>
      <sheetName val="Pricing(DAAYEN)C-automatic_car_"/>
      <sheetName val="E19_Boiler_Room_A"/>
      <sheetName val="4C_(R2)"/>
      <sheetName val="Cost_Summary_sheet"/>
      <sheetName val="FINAL_SHEET_EI#577"/>
      <sheetName val="Rate_Br8kdown_Vertical_Louver"/>
      <sheetName val="Rate_Br8kdown_Sandtrap_Louver"/>
      <sheetName val="Engr'ng_Cost_Breakdown"/>
      <sheetName val="Supplier's_comparison"/>
      <sheetName val="Rate_Br8dwn_Blanked-off_sheet"/>
      <sheetName val="As_per_revised_IFC"/>
      <sheetName val="sand_trap_Louver"/>
      <sheetName val="Balance_Sheet"/>
      <sheetName val="Summary_(2)19"/>
      <sheetName val="Foundation_and_Substructure19"/>
      <sheetName val="Ground_Floor19"/>
      <sheetName val="Podium_Carpark19"/>
      <sheetName val="Amenities_Level_[Level_7]19"/>
      <sheetName val="Residential_Tower19"/>
      <sheetName val="Amenities_Level_[Gym]19"/>
      <sheetName val="Amenities_Level__Level_7_19"/>
      <sheetName val="Amenities_Level__Gym_19"/>
      <sheetName val="@risk_rents_and_incentives6"/>
      <sheetName val="Car_park_lease6"/>
      <sheetName val="Net_rent_analysis6"/>
      <sheetName val="Category_119"/>
      <sheetName val="Bill_No__519"/>
      <sheetName val="PL_Plumbing19"/>
      <sheetName val="242-3_summaryOPC18"/>
      <sheetName val="GEN_REQ18"/>
      <sheetName val="SD_and_START_UP18"/>
      <sheetName val="Lightings_Breakdown18"/>
      <sheetName val="Bid_Form_A-217"/>
      <sheetName val="fees_Summary6"/>
      <sheetName val="2_678M16"/>
      <sheetName val="Bill_No__04B16"/>
      <sheetName val="Bill_2A-Retail16"/>
      <sheetName val="COST-EST_LTI_P5C16"/>
      <sheetName val="Financing_Schemes16"/>
      <sheetName val="_Model_A_costs16"/>
      <sheetName val="Model_B_costs16"/>
      <sheetName val="Model_C_costs16"/>
      <sheetName val="BASE_EQUI16"/>
      <sheetName val="방배동내역_(총괄)16"/>
      <sheetName val="PROJECT_BRIEF(EX_NEW)6"/>
      <sheetName val="Basement_Extract6"/>
      <sheetName val="SA_Plen_6"/>
      <sheetName val="Retu__Duct6"/>
      <sheetName val="RA_Plen_6"/>
      <sheetName val="T__Ex__Duct6"/>
      <sheetName val="STAFFSCHED_16"/>
      <sheetName val="HVAC_BoQ5"/>
      <sheetName val="VOP_June_07__rev1_1"/>
      <sheetName val="bridge_#_114"/>
      <sheetName val="temporary_power_ob4"/>
      <sheetName val="building_permit4"/>
      <sheetName val="guardhouse_ob4"/>
      <sheetName val="Details_and_Earnings_Charts2"/>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Circular_pump_(Ele)1"/>
      <sheetName val="Circular_pump1"/>
      <sheetName val="Duel_Input_Module1"/>
      <sheetName val="CONSTRUCTION_COMPONENT1"/>
      <sheetName val="Rate_Analysis1"/>
      <sheetName val="DIV_261"/>
      <sheetName val="DIV_271"/>
      <sheetName val="DIV_281"/>
      <sheetName val="Balance_Sheet1"/>
      <sheetName val="Detail_Page1"/>
      <sheetName val="CASHFLOW_CODES1"/>
      <sheetName val="Substructures_1"/>
      <sheetName val="_Est_1"/>
      <sheetName val="Initial_Data1"/>
      <sheetName val="Code_031"/>
      <sheetName val="Code_041"/>
      <sheetName val="Civilwks_Deriv2"/>
      <sheetName val="Str_Deriv1"/>
      <sheetName val="bar_chart-rev1"/>
      <sheetName val="Schedule_S-Curve_Revision#31"/>
      <sheetName val="LIST_OF_MAKES1"/>
      <sheetName val="ID_Full_List1"/>
      <sheetName val="Base_Rates1"/>
      <sheetName val="Bill_11"/>
      <sheetName val="Bill_21"/>
      <sheetName val="Bill_31"/>
      <sheetName val="Bill_41"/>
      <sheetName val="Bill_51"/>
      <sheetName val="Bill_61"/>
      <sheetName val="Bill_71"/>
      <sheetName val="Exc-Smy_(Mn)1"/>
      <sheetName val="DIV_21"/>
      <sheetName val="Home_Office1"/>
      <sheetName val="NEW_RATE_1_(Bulk_Earthworks)1"/>
      <sheetName val="D_Wall_~_Moorgate_Shaft1"/>
      <sheetName val="Moorgate_Piling1"/>
      <sheetName val="Panels_(DWG)1"/>
      <sheetName val="Sub_Cont__Comp_1"/>
      <sheetName val="Data_11"/>
      <sheetName val="Manning_Schedule1"/>
      <sheetName val="Total_All_By_Trades_highest_1s1"/>
      <sheetName val="Project_Summary1"/>
      <sheetName val="MREH_Contracts_(JBI)1"/>
      <sheetName val="Pricing(DAAYEN)C-automatic_car1"/>
      <sheetName val="E19_Boiler_Room_A1"/>
      <sheetName val="4C_(R2)1"/>
      <sheetName val="Cost_Summary_sheet1"/>
      <sheetName val="FINAL_SHEET_EI#5771"/>
      <sheetName val="Rate_Br8kdown_Vertical_Louver1"/>
      <sheetName val="Rate_Br8kdown_Sandtrap_Louver1"/>
      <sheetName val="Engr'ng_Cost_Breakdown1"/>
      <sheetName val="Supplier's_comparison1"/>
      <sheetName val="Rate_Br8dwn_Blanked-off_sheet1"/>
      <sheetName val="As_per_revised_IFC1"/>
      <sheetName val="sand_trap_Louver1"/>
      <sheetName val="Summary_(2)21"/>
      <sheetName val="Foundation_and_Substructure21"/>
      <sheetName val="Ground_Floor21"/>
      <sheetName val="Podium_Carpark21"/>
      <sheetName val="Amenities_Level_[Level_7]21"/>
      <sheetName val="Residential_Tower21"/>
      <sheetName val="Amenities_Level_[Gym]21"/>
      <sheetName val="Amenities_Level__Level_7_21"/>
      <sheetName val="Amenities_Level__Gym_21"/>
      <sheetName val="@risk_rents_and_incentives8"/>
      <sheetName val="Car_park_lease8"/>
      <sheetName val="Net_rent_analysis8"/>
      <sheetName val="Category_121"/>
      <sheetName val="Bill_No__521"/>
      <sheetName val="PL_Plumbing21"/>
      <sheetName val="242-3_summaryOPC20"/>
      <sheetName val="GEN_REQ20"/>
      <sheetName val="SD_and_START_UP20"/>
      <sheetName val="Lightings_Breakdown20"/>
      <sheetName val="Bid_Form_A-219"/>
      <sheetName val="fees_Summary8"/>
      <sheetName val="2_678M18"/>
      <sheetName val="Bill_No__04B18"/>
      <sheetName val="Bill_2A-Retail18"/>
      <sheetName val="COST-EST_LTI_P5C18"/>
      <sheetName val="Financing_Schemes18"/>
      <sheetName val="_Model_A_costs18"/>
      <sheetName val="Model_B_costs18"/>
      <sheetName val="Model_C_costs18"/>
      <sheetName val="BASE_EQUI18"/>
      <sheetName val="방배동내역_(총괄)18"/>
      <sheetName val="PROJECT_BRIEF(EX_NEW)8"/>
      <sheetName val="Basement_Extract8"/>
      <sheetName val="SA_Plen_8"/>
      <sheetName val="Retu__Duct8"/>
      <sheetName val="RA_Plen_8"/>
      <sheetName val="T__Ex__Duct8"/>
      <sheetName val="STAFFSCHED_18"/>
      <sheetName val="HVAC_BoQ7"/>
      <sheetName val="VOP_June_07__rev1_3"/>
      <sheetName val="bridge_#_116"/>
      <sheetName val="temporary_power_ob6"/>
      <sheetName val="building_permit6"/>
      <sheetName val="guardhouse_ob6"/>
      <sheetName val="Details_and_Earnings_Charts4"/>
      <sheetName val="non_routinary6"/>
      <sheetName val="QSI_Cost_sheet_StaMesa3"/>
      <sheetName val="SAN_REDUCED_13"/>
      <sheetName val="OPER_BUDGET3"/>
      <sheetName val="subcon_sched3"/>
      <sheetName val="Overhead_&amp;_Profit_B-13"/>
      <sheetName val="Site_Construction3"/>
      <sheetName val="Special_Construction3"/>
      <sheetName val="Summary_(2)20"/>
      <sheetName val="Foundation_and_Substructure20"/>
      <sheetName val="Ground_Floor20"/>
      <sheetName val="Podium_Carpark20"/>
      <sheetName val="Amenities_Level_[Level_7]20"/>
      <sheetName val="Residential_Tower20"/>
      <sheetName val="Amenities_Level_[Gym]20"/>
      <sheetName val="Amenities_Level__Level_7_20"/>
      <sheetName val="Amenities_Level__Gym_20"/>
      <sheetName val="@risk_rents_and_incentives7"/>
      <sheetName val="Car_park_lease7"/>
      <sheetName val="Net_rent_analysis7"/>
      <sheetName val="Category_120"/>
      <sheetName val="Bill_No__520"/>
      <sheetName val="PL_Plumbing20"/>
      <sheetName val="242-3_summaryOPC19"/>
      <sheetName val="GEN_REQ19"/>
      <sheetName val="SD_and_START_UP19"/>
      <sheetName val="Lightings_Breakdown19"/>
      <sheetName val="Bid_Form_A-218"/>
      <sheetName val="fees_Summary7"/>
      <sheetName val="2_678M17"/>
      <sheetName val="Bill_No__04B17"/>
      <sheetName val="Bill_2A-Retail17"/>
      <sheetName val="COST-EST_LTI_P5C17"/>
      <sheetName val="Financing_Schemes17"/>
      <sheetName val="_Model_A_costs17"/>
      <sheetName val="Model_B_costs17"/>
      <sheetName val="Model_C_costs17"/>
      <sheetName val="BASE_EQUI17"/>
      <sheetName val="방배동내역_(총괄)17"/>
      <sheetName val="PROJECT_BRIEF(EX_NEW)7"/>
      <sheetName val="Basement_Extract7"/>
      <sheetName val="SA_Plen_7"/>
      <sheetName val="Retu__Duct7"/>
      <sheetName val="RA_Plen_7"/>
      <sheetName val="T__Ex__Duct7"/>
      <sheetName val="STAFFSCHED_17"/>
      <sheetName val="HVAC_BoQ6"/>
      <sheetName val="VOP_June_07__rev1_2"/>
      <sheetName val="bridge_#_115"/>
      <sheetName val="temporary_power_ob5"/>
      <sheetName val="building_permit5"/>
      <sheetName val="guardhouse_ob5"/>
      <sheetName val="Details_and_Earnings_Charts3"/>
      <sheetName val="non_routinary5"/>
      <sheetName val="QSI_Cost_sheet_StaMesa2"/>
      <sheetName val="SAN_REDUCED_12"/>
      <sheetName val="OPER_BUDGET2"/>
      <sheetName val="subcon_sched2"/>
      <sheetName val="Overhead_&amp;_Profit_B-12"/>
      <sheetName val="Site_Construction2"/>
      <sheetName val="Special_Construction2"/>
      <sheetName val="SCHEDULE_REVISED2"/>
      <sheetName val="Bank_Loan_BOQ2"/>
      <sheetName val="2000-50-1_3-15-15-10-12-52"/>
      <sheetName val="Circular_pump_(Ele)2"/>
      <sheetName val="Circular_pump2"/>
      <sheetName val="Duel_Input_Module2"/>
      <sheetName val="CONSTRUCTION_COMPONENT2"/>
      <sheetName val="Rate_Analysis2"/>
      <sheetName val="DIV_262"/>
      <sheetName val="DIV_272"/>
      <sheetName val="DIV_282"/>
      <sheetName val="Balance_Sheet2"/>
      <sheetName val="Detail_Page2"/>
      <sheetName val="CASHFLOW_CODES2"/>
      <sheetName val="Substructures_2"/>
      <sheetName val="_Est_2"/>
      <sheetName val="Initial_Data2"/>
      <sheetName val="Code_032"/>
      <sheetName val="Code_042"/>
      <sheetName val="Civilwks_Deriv3"/>
      <sheetName val="Str_Deriv2"/>
      <sheetName val="bar_chart-rev2"/>
      <sheetName val="Schedule_S-Curve_Revision#32"/>
      <sheetName val="LIST_OF_MAKES2"/>
      <sheetName val="Rev_012"/>
      <sheetName val="ID_Full_List2"/>
      <sheetName val="Base_Rates2"/>
      <sheetName val="Bill_12"/>
      <sheetName val="Bill_22"/>
      <sheetName val="Bill_32"/>
      <sheetName val="Bill_42"/>
      <sheetName val="Bill_52"/>
      <sheetName val="Bill_62"/>
      <sheetName val="Bill_72"/>
      <sheetName val="Exc-Smy_(Mn)2"/>
      <sheetName val="DIV_22"/>
      <sheetName val="Home_Office2"/>
      <sheetName val="NEW_RATE_1_(Bulk_Earthworks)2"/>
      <sheetName val="D_Wall_~_Moorgate_Shaft2"/>
      <sheetName val="Moorgate_Piling2"/>
      <sheetName val="Panels_(DWG)2"/>
      <sheetName val="Sub_Cont__Comp_2"/>
      <sheetName val="Data_12"/>
      <sheetName val="Manning_Schedule2"/>
      <sheetName val="Total_All_By_Trades_highest_1s2"/>
      <sheetName val="Project_Summary2"/>
      <sheetName val="MREH_Contracts_(JBI)2"/>
      <sheetName val="Pricing(DAAYEN)C-automatic_car2"/>
      <sheetName val="E19_Boiler_Room_A2"/>
      <sheetName val="4C_(R2)2"/>
      <sheetName val="Cost_Summary_sheet2"/>
      <sheetName val="FINAL_SHEET_EI#5772"/>
      <sheetName val="Rate_Br8kdown_Vertical_Louver2"/>
      <sheetName val="Rate_Br8kdown_Sandtrap_Louver2"/>
      <sheetName val="Engr'ng_Cost_Breakdown2"/>
      <sheetName val="Supplier's_comparison2"/>
      <sheetName val="Rate_Br8dwn_Blanked-off_sheet2"/>
      <sheetName val="As_per_revised_IFC2"/>
      <sheetName val="sand_trap_Louver2"/>
      <sheetName val="Summary_(2)22"/>
      <sheetName val="Foundation_and_Substructure22"/>
      <sheetName val="Ground_Floor22"/>
      <sheetName val="Podium_Carpark22"/>
      <sheetName val="Amenities_Level_[Level_7]22"/>
      <sheetName val="Residential_Tower22"/>
      <sheetName val="Amenities_Level_[Gym]22"/>
      <sheetName val="Amenities_Level__Level_7_22"/>
      <sheetName val="Amenities_Level__Gym_22"/>
      <sheetName val="@risk_rents_and_incentives9"/>
      <sheetName val="Car_park_lease9"/>
      <sheetName val="Net_rent_analysis9"/>
      <sheetName val="Category_122"/>
      <sheetName val="Bill_No__522"/>
      <sheetName val="PL_Plumbing22"/>
      <sheetName val="242-3_summaryOPC21"/>
      <sheetName val="GEN_REQ21"/>
      <sheetName val="SD_and_START_UP21"/>
      <sheetName val="Lightings_Breakdown21"/>
      <sheetName val="Bid_Form_A-220"/>
      <sheetName val="fees_Summary9"/>
      <sheetName val="2_678M19"/>
      <sheetName val="Bill_No__04B19"/>
      <sheetName val="Bill_2A-Retail19"/>
      <sheetName val="COST-EST_LTI_P5C19"/>
      <sheetName val="Financing_Schemes19"/>
      <sheetName val="_Model_A_costs19"/>
      <sheetName val="Model_B_costs19"/>
      <sheetName val="Model_C_costs19"/>
      <sheetName val="BASE_EQUI19"/>
      <sheetName val="방배동내역_(총괄)19"/>
      <sheetName val="PROJECT_BRIEF(EX_NEW)9"/>
      <sheetName val="Basement_Extract9"/>
      <sheetName val="SA_Plen_9"/>
      <sheetName val="Retu__Duct9"/>
      <sheetName val="RA_Plen_9"/>
      <sheetName val="T__Ex__Duct9"/>
      <sheetName val="STAFFSCHED_19"/>
      <sheetName val="HVAC_BoQ8"/>
      <sheetName val="VOP_June_07__rev1_4"/>
      <sheetName val="bridge_#_117"/>
      <sheetName val="temporary_power_ob7"/>
      <sheetName val="building_permit7"/>
      <sheetName val="guardhouse_ob7"/>
      <sheetName val="Details_and_Earnings_Charts5"/>
      <sheetName val="non_routinary7"/>
      <sheetName val="QSI_Cost_sheet_StaMesa4"/>
      <sheetName val="SAN_REDUCED_14"/>
      <sheetName val="OPER_BUDGET4"/>
      <sheetName val="subcon_sched4"/>
      <sheetName val="Overhead_&amp;_Profit_B-14"/>
      <sheetName val="Site_Construction4"/>
      <sheetName val="Special_Construction4"/>
      <sheetName val="SCHEDULE_REVISED3"/>
      <sheetName val="Bank_Loan_BOQ3"/>
      <sheetName val="2000-50-1_3-15-15-10-12-53"/>
      <sheetName val="Circular_pump_(Ele)3"/>
      <sheetName val="Circular_pump3"/>
      <sheetName val="Duel_Input_Module3"/>
      <sheetName val="CONSTRUCTION_COMPONENT3"/>
      <sheetName val="Rate_Analysis3"/>
      <sheetName val="DIV_263"/>
      <sheetName val="DIV_273"/>
      <sheetName val="DIV_283"/>
      <sheetName val="Balance_Sheet3"/>
      <sheetName val="Detail_Page3"/>
      <sheetName val="CASHFLOW_CODES3"/>
      <sheetName val="Substructures_3"/>
      <sheetName val="_Est_3"/>
      <sheetName val="Initial_Data3"/>
      <sheetName val="Code_033"/>
      <sheetName val="Code_043"/>
      <sheetName val="Civilwks_Deriv4"/>
      <sheetName val="Str_Deriv3"/>
      <sheetName val="bar_chart-rev3"/>
      <sheetName val="Schedule_S-Curve_Revision#33"/>
      <sheetName val="LIST_OF_MAKES3"/>
      <sheetName val="Rev_013"/>
      <sheetName val="ID_Full_List3"/>
      <sheetName val="Base_Rates3"/>
      <sheetName val="Bill_13"/>
      <sheetName val="Bill_23"/>
      <sheetName val="Bill_33"/>
      <sheetName val="Bill_43"/>
      <sheetName val="Bill_53"/>
      <sheetName val="Bill_63"/>
      <sheetName val="Bill_73"/>
      <sheetName val="Exc-Smy_(Mn)3"/>
      <sheetName val="DIV_23"/>
      <sheetName val="Home_Office3"/>
      <sheetName val="NEW_RATE_1_(Bulk_Earthworks)3"/>
      <sheetName val="D_Wall_~_Moorgate_Shaft3"/>
      <sheetName val="Moorgate_Piling3"/>
      <sheetName val="Panels_(DWG)3"/>
      <sheetName val="Sub_Cont__Comp_3"/>
      <sheetName val="Data_13"/>
      <sheetName val="Manning_Schedule3"/>
      <sheetName val="Total_All_By_Trades_highest_1s3"/>
      <sheetName val="Project_Summary3"/>
      <sheetName val="MREH_Contracts_(JBI)3"/>
      <sheetName val="Pricing(DAAYEN)C-automatic_car3"/>
      <sheetName val="E19_Boiler_Room_A3"/>
      <sheetName val="4C_(R2)3"/>
      <sheetName val="Cost_Summary_sheet3"/>
      <sheetName val="FINAL_SHEET_EI#5773"/>
      <sheetName val="Rate_Br8kdown_Vertical_Louver3"/>
      <sheetName val="Rate_Br8kdown_Sandtrap_Louver3"/>
      <sheetName val="Engr'ng_Cost_Breakdown3"/>
      <sheetName val="Supplier's_comparison3"/>
      <sheetName val="Rate_Br8dwn_Blanked-off_sheet3"/>
      <sheetName val="As_per_revised_IFC3"/>
      <sheetName val="sand_trap_Louver3"/>
      <sheetName val="ANALIZ"/>
      <sheetName val="NOMI"/>
      <sheetName val="EXRATES"/>
      <sheetName val="Sched-Structure IFB"/>
      <sheetName val="SCLS 1"/>
      <sheetName val="EA Sum"/>
      <sheetName val="SubmitCal"/>
      <sheetName val="Analysis"/>
      <sheetName val="A"/>
      <sheetName val="MT-0010"/>
      <sheetName val="Budget Analysis"/>
      <sheetName val="Doha WBS Clean"/>
      <sheetName val="SUMMARY-MOS"/>
      <sheetName val="MOS - June 2018"/>
      <sheetName val="1CP"/>
      <sheetName val="Sheet 2"/>
      <sheetName val="Internal"/>
      <sheetName val="MORGACTS"/>
      <sheetName val="ECARates"/>
      <sheetName val="CONSTRUCTION_COMPONENT4"/>
      <sheetName val="Project_Summary4"/>
      <sheetName val="SCHEDULE_REVISED4"/>
      <sheetName val="Bank_Loan_BOQ4"/>
      <sheetName val="2000-50-1_3-15-15-10-12-54"/>
      <sheetName val="Circular_pump_(Ele)4"/>
      <sheetName val="Circular_pump4"/>
      <sheetName val="Duel_Input_Module4"/>
      <sheetName val="Balance_Sheet4"/>
      <sheetName val="CASHFLOW_CODES4"/>
      <sheetName val="Pricing(DAAYEN)C-automatic_car4"/>
      <sheetName val="4C_(R2)4"/>
      <sheetName val="Data_14"/>
      <sheetName val="ID_Full_List4"/>
      <sheetName val="Base_Rates4"/>
      <sheetName val="Panels_(DWG)4"/>
      <sheetName val="Sub_Cont__Comp_4"/>
      <sheetName val="Code_034"/>
      <sheetName val="Code_044"/>
      <sheetName val="Civilwks_Deriv5"/>
      <sheetName val="Str_Deriv4"/>
      <sheetName val="bar_chart-rev5"/>
      <sheetName val="Schedule_S-Curve_Revision#34"/>
      <sheetName val="Substructures_4"/>
      <sheetName val="_Est_4"/>
      <sheetName val="Initial_Data4"/>
      <sheetName val="Manning_Schedule4"/>
      <sheetName val="Total_All_By_Trades_highest_1s4"/>
      <sheetName val="MREH_Contracts_(JBI)4"/>
      <sheetName val="Detail_Page4"/>
      <sheetName val="G"/>
      <sheetName val="INDIGINEOUS ITEMS "/>
      <sheetName val="det bd"/>
      <sheetName val="corbeldatail"/>
      <sheetName val="Main"/>
      <sheetName val="Data"/>
      <sheetName val="Det_Des"/>
      <sheetName val="Budget_Analysis2"/>
      <sheetName val="SCLS_12"/>
      <sheetName val="EA_Sum2"/>
      <sheetName val="Doha_WBS_Clean2"/>
      <sheetName val="MOS_-_June_20182"/>
      <sheetName val="Sheet_22"/>
      <sheetName val="INDIGINEOUS_ITEMS_1"/>
      <sheetName val="Budget_Analysis"/>
      <sheetName val="SCLS_1"/>
      <sheetName val="EA_Sum"/>
      <sheetName val="Doha_WBS_Clean"/>
      <sheetName val="MOS_-_June_2018"/>
      <sheetName val="Sheet_2"/>
      <sheetName val="Budget_Analysis1"/>
      <sheetName val="SCLS_11"/>
      <sheetName val="EA_Sum1"/>
      <sheetName val="Doha_WBS_Clean1"/>
      <sheetName val="MOS_-_June_20181"/>
      <sheetName val="Sheet_21"/>
      <sheetName val="INDIGINEOUS_ITEMS_"/>
      <sheetName val="총괄표 (2)"/>
      <sheetName val="Resources"/>
      <sheetName val="Storage Units"/>
      <sheetName val="Day work"/>
      <sheetName val="AUG 2014"/>
      <sheetName val="2B. Site works"/>
      <sheetName val="Finishing"/>
      <sheetName val="Trade Summary"/>
      <sheetName val="Design"/>
      <sheetName val="Mat_Cost"/>
      <sheetName val="Costing"/>
      <sheetName val="HITS"/>
      <sheetName val="RateAnalysis"/>
      <sheetName val="Cover Page"/>
      <sheetName val="SP Break Up"/>
      <sheetName val="Ground Covers Schedule"/>
      <sheetName val="INS"/>
      <sheetName val="SP_Break_Up"/>
      <sheetName val="X rate"/>
      <sheetName val="FitOutConfCentre"/>
      <sheetName val="Sheet10T016 Site Facilities"/>
      <sheetName val="Sheet10T016"/>
      <sheetName val="Staff Acco."/>
      <sheetName val="Beamsked"/>
      <sheetName val="Columnsked"/>
      <sheetName val="Curves"/>
      <sheetName val="Categories"/>
      <sheetName val="Schedules"/>
      <sheetName val="eval"/>
      <sheetName val="Building 1"/>
      <sheetName val="Notes"/>
      <sheetName val="Bldg"/>
      <sheetName val="Quay_A"/>
      <sheetName val="Planned"/>
      <sheetName val="#REF!"/>
      <sheetName val="EDGES"/>
      <sheetName val="JOINTS"/>
      <sheetName val="SUPERSTRUCTURE"/>
      <sheetName val="ITR"/>
      <sheetName val="Tabelle1"/>
      <sheetName val="Bill-1"/>
      <sheetName val="CHIFLET"/>
      <sheetName val="Quantity"/>
      <sheetName val="Control"/>
      <sheetName val="CALENDAR ANNUAL"/>
      <sheetName val="sc"/>
      <sheetName val="COLUMNS"/>
      <sheetName val="REINF-PILECAP"/>
      <sheetName val="TEXT"/>
      <sheetName val="Name List"/>
      <sheetName val="Info"/>
      <sheetName val="Design Devmt"/>
      <sheetName val="RCC,Ret. Wall"/>
      <sheetName val="Definitions"/>
      <sheetName val="GAE8'97"/>
      <sheetName val="SOR"/>
      <sheetName val="FORM7"/>
      <sheetName val="Payment Certificate "/>
      <sheetName val="VC Summary"/>
      <sheetName val="E_Summary"/>
      <sheetName val="D_Cntnts"/>
      <sheetName val="By Trade"/>
      <sheetName val="PRECAST lightconc-II"/>
      <sheetName val="TOTAL"/>
      <sheetName val="Div 3 - Concrete"/>
      <sheetName val="Cover"/>
      <sheetName val="F4.13"/>
      <sheetName val="Lstsub"/>
      <sheetName val="Build-up"/>
      <sheetName val="Z- GENERAL PRICE SUMMARY"/>
      <sheetName val="WITHOUT C&amp;I PROFIT (3)"/>
      <sheetName val="Executive Lounge - Build Up"/>
      <sheetName val="TBAL9697 -group wise  sdpl"/>
      <sheetName val="BS1"/>
      <sheetName val="AUG1"/>
      <sheetName val="AUG10"/>
      <sheetName val="AUG12"/>
      <sheetName val="AUG13"/>
      <sheetName val="AUG14"/>
      <sheetName val="AUG15"/>
      <sheetName val="AUG3"/>
      <sheetName val="AUG4"/>
      <sheetName val="AUG5"/>
      <sheetName val="AUG6"/>
      <sheetName val="AUG7"/>
      <sheetName val="AUG8"/>
      <sheetName val="Recovered_Sheet1"/>
      <sheetName val="inWords"/>
      <sheetName val="Unit_Name"/>
      <sheetName val="TOTAL MPR"/>
      <sheetName val="slab"/>
      <sheetName val="2-Cash Flow"/>
      <sheetName val="Div Summary"/>
      <sheetName val="Appendix A"/>
      <sheetName val="HPL"/>
      <sheetName val="macros"/>
      <sheetName val="Lead"/>
      <sheetName val="UC-Testing"/>
      <sheetName val="1 Summary"/>
      <sheetName val="공사금액 내역 _1_"/>
      <sheetName val="10현장조직"/>
      <sheetName val="SCHEDULE"/>
      <sheetName val="Data Validation"/>
      <sheetName val="UCD"/>
      <sheetName val="LABOR"/>
      <sheetName val="MATERIAL"/>
      <sheetName val="PROD.RATE"/>
      <sheetName val="REF"/>
      <sheetName val="SUBCON"/>
      <sheetName val="PCSum"/>
      <sheetName val="option Y1"/>
      <sheetName val="Derv"/>
      <sheetName val="BSC-East 2006 (1)"/>
      <sheetName val="BSC-East 2006 (2)"/>
      <sheetName val="BSC-East 2007 (1)"/>
      <sheetName val="BSC-East 2007 (2)"/>
      <sheetName val="BSC-East 2008 (1)"/>
      <sheetName val="BSC-East 2008 (2)"/>
      <sheetName val="BSC-East 2009 (1)"/>
      <sheetName val="BSC-East 2009 (2)"/>
      <sheetName val="East-2009 (1)"/>
      <sheetName val="East-2009 (2)"/>
      <sheetName val="BSC-West 2006"/>
      <sheetName val="BSC-West 2007"/>
      <sheetName val="BSC-West 2008"/>
      <sheetName val="BSC-West 2009"/>
      <sheetName val="West-2009"/>
      <sheetName val="COSY"/>
      <sheetName val="CP050930"/>
      <sheetName val="Exch.rate"/>
      <sheetName val="Estimates"/>
      <sheetName val="EX_STRBQ"/>
      <sheetName val="Capital-US$"/>
      <sheetName val="Safety-Quality"/>
      <sheetName val="Project Team KRA"/>
      <sheetName val="gencon_9_18"/>
      <sheetName val="Electrical Pricelist"/>
      <sheetName val="8"/>
      <sheetName val="site instruction"/>
      <sheetName val="DAR TRAINEES"/>
      <sheetName val="PAM 4_1"/>
      <sheetName val="PAM 5_1"/>
      <sheetName val="costing_ESDV"/>
      <sheetName val="costing_MOV"/>
      <sheetName val="costing_Press"/>
      <sheetName val="conditions"/>
      <sheetName val="openings"/>
      <sheetName val="Lookup"/>
      <sheetName val="Budget"/>
      <sheetName val="0200 Siteworks"/>
      <sheetName val="lookups"/>
      <sheetName val="Sept"/>
      <sheetName val="Selling Price Sum Sheet"/>
      <sheetName val="DS-Takeoff"/>
      <sheetName val="Prelims "/>
      <sheetName val="Wet Utilities"/>
      <sheetName val="Zone A - Backup"/>
      <sheetName val="C&amp;C 1st draft"/>
      <sheetName val="__"/>
      <sheetName val="Conso-PL(A4.3)"/>
      <sheetName val="GJ"/>
      <sheetName val="BR -CHINA BANK 2"/>
      <sheetName val="AREA"/>
      <sheetName val="Summary (overall)"/>
      <sheetName val="DC01"/>
      <sheetName val="Pantalla plastica"/>
      <sheetName val="DOE-DEPRECIATION"/>
      <sheetName val="B表"/>
      <sheetName val="option_Y1"/>
      <sheetName val="PROD_RATE"/>
      <sheetName val="Electrical_Pricelist"/>
      <sheetName val="COST_EST LTI P5C"/>
      <sheetName val="f_pm_04_12_03B_LTI_PH5c"/>
      <sheetName val="GS"/>
      <sheetName val="Others"/>
      <sheetName val="sum mdc"/>
      <sheetName val="Data_Validation"/>
      <sheetName val="Exch_rate"/>
      <sheetName val="Project_Team_KRA"/>
      <sheetName val="BSC-East_2006_(1)"/>
      <sheetName val="BSC-East_2006_(2)"/>
      <sheetName val="BSC-East_2007_(1)"/>
      <sheetName val="BSC-East_2007_(2)"/>
      <sheetName val="BSC-East_2008_(1)"/>
      <sheetName val="BSC-East_2008_(2)"/>
      <sheetName val="BSC-East_2009_(1)"/>
      <sheetName val="BSC-East_2009_(2)"/>
      <sheetName val="East-2009_(1)"/>
      <sheetName val="East-2009_(2)"/>
      <sheetName val="BSC-West_2006"/>
      <sheetName val="BSC-West_2007"/>
      <sheetName val="BSC-West_2008"/>
      <sheetName val="BSC-West_2009"/>
      <sheetName val="site_instruction"/>
      <sheetName val="DAR_TRAINEES"/>
      <sheetName val="PAM_4_1"/>
      <sheetName val="PAM_5_1"/>
      <sheetName val="option_Y11"/>
      <sheetName val="Data_Validation1"/>
      <sheetName val="PROD_RATE1"/>
      <sheetName val="Exch_rate1"/>
      <sheetName val="Project_Team_KRA1"/>
      <sheetName val="BSC-East_2006_(1)1"/>
      <sheetName val="BSC-East_2006_(2)1"/>
      <sheetName val="BSC-East_2007_(1)1"/>
      <sheetName val="BSC-East_2007_(2)1"/>
      <sheetName val="BSC-East_2008_(1)1"/>
      <sheetName val="BSC-East_2008_(2)1"/>
      <sheetName val="BSC-East_2009_(1)1"/>
      <sheetName val="BSC-East_2009_(2)1"/>
      <sheetName val="East-2009_(1)1"/>
      <sheetName val="East-2009_(2)1"/>
      <sheetName val="BSC-West_20061"/>
      <sheetName val="BSC-West_20071"/>
      <sheetName val="BSC-West_20081"/>
      <sheetName val="BSC-West_20091"/>
      <sheetName val="Electrical_Pricelist1"/>
      <sheetName val="site_instruction1"/>
      <sheetName val="DAR_TRAINEES1"/>
      <sheetName val="PAM_4_11"/>
      <sheetName val="PAM_5_11"/>
      <sheetName val="option_Y12"/>
      <sheetName val="Data_Validation2"/>
      <sheetName val="PROD_RATE2"/>
      <sheetName val="Exch_rate2"/>
      <sheetName val="Project_Team_KRA2"/>
      <sheetName val="BSC-East_2006_(1)2"/>
      <sheetName val="BSC-East_2006_(2)2"/>
      <sheetName val="BSC-East_2007_(1)2"/>
      <sheetName val="BSC-East_2007_(2)2"/>
      <sheetName val="BSC-East_2008_(1)2"/>
      <sheetName val="BSC-East_2008_(2)2"/>
      <sheetName val="BSC-East_2009_(1)2"/>
      <sheetName val="BSC-East_2009_(2)2"/>
      <sheetName val="East-2009_(1)2"/>
      <sheetName val="East-2009_(2)2"/>
      <sheetName val="BSC-West_20062"/>
      <sheetName val="BSC-West_20072"/>
      <sheetName val="BSC-West_20082"/>
      <sheetName val="BSC-West_20092"/>
      <sheetName val="Electrical_Pricelist2"/>
      <sheetName val="site_instruction2"/>
      <sheetName val="DAR_TRAINEES2"/>
      <sheetName val="PAM_4_12"/>
      <sheetName val="PAM_5_12"/>
      <sheetName val="temporary_power_ob8"/>
      <sheetName val="building_permit8"/>
      <sheetName val="guardhouse_ob8"/>
      <sheetName val="non_routinary8"/>
      <sheetName val="QSI_Cost_sheet_StaMesa5"/>
      <sheetName val="OPER_BUDGET5"/>
      <sheetName val="SAN_REDUCED_15"/>
      <sheetName val="Overhead_&amp;_Profit_B-15"/>
      <sheetName val="subcon_sched5"/>
      <sheetName val="Site_Construction5"/>
      <sheetName val="Special_Construction5"/>
      <sheetName val="2000-50-1_3-15-15-10-12-55"/>
      <sheetName val="SCHEDULE_REVISED5"/>
      <sheetName val="Bank_Loan_BOQ5"/>
      <sheetName val="Code_035"/>
      <sheetName val="Code_045"/>
      <sheetName val="Str_Deriv5"/>
      <sheetName val="option_Y13"/>
      <sheetName val="Data_Validation3"/>
      <sheetName val="PROD_RATE3"/>
      <sheetName val="Exch_rate3"/>
      <sheetName val="Project_Team_KRA3"/>
      <sheetName val="BSC-East_2006_(1)3"/>
      <sheetName val="BSC-East_2006_(2)3"/>
      <sheetName val="BSC-East_2007_(1)3"/>
      <sheetName val="BSC-East_2007_(2)3"/>
      <sheetName val="BSC-East_2008_(1)3"/>
      <sheetName val="BSC-East_2008_(2)3"/>
      <sheetName val="BSC-East_2009_(1)3"/>
      <sheetName val="BSC-East_2009_(2)3"/>
      <sheetName val="East-2009_(1)3"/>
      <sheetName val="East-2009_(2)3"/>
      <sheetName val="BSC-West_20063"/>
      <sheetName val="BSC-West_20073"/>
      <sheetName val="BSC-West_20083"/>
      <sheetName val="BSC-West_20093"/>
      <sheetName val="Electrical_Pricelist3"/>
      <sheetName val="site_instruction3"/>
      <sheetName val="DAR_TRAINEES3"/>
      <sheetName val="PAM_4_13"/>
      <sheetName val="PAM_5_13"/>
      <sheetName val="temporary_power_ob9"/>
      <sheetName val="building_permit9"/>
      <sheetName val="guardhouse_ob9"/>
      <sheetName val="non_routinary9"/>
      <sheetName val="QSI_Cost_sheet_StaMesa6"/>
      <sheetName val="SAN_REDUCED_16"/>
      <sheetName val="OPER_BUDGET6"/>
      <sheetName val="Overhead_&amp;_Profit_B-16"/>
      <sheetName val="subcon_sched6"/>
      <sheetName val="Site_Construction6"/>
      <sheetName val="Special_Construction6"/>
      <sheetName val="Bank_Loan_BOQ6"/>
      <sheetName val="SCHEDULE_REVISED6"/>
      <sheetName val="2000-50-1_3-15-15-10-12-56"/>
      <sheetName val="Code_036"/>
      <sheetName val="Code_046"/>
      <sheetName val="Schedule_S-Curve_Revision#35"/>
      <sheetName val="Civilwks_Deriv6"/>
      <sheetName val="Str_Deriv6"/>
      <sheetName val="bar_chart-rev6"/>
      <sheetName val="Data_Validation4"/>
      <sheetName val="PROD_RATE4"/>
      <sheetName val="option_Y14"/>
      <sheetName val="Exch_rate4"/>
      <sheetName val="Project_Team_KRA4"/>
      <sheetName val="BSC-East_2006_(1)4"/>
      <sheetName val="BSC-East_2006_(2)4"/>
      <sheetName val="BSC-East_2007_(1)4"/>
      <sheetName val="BSC-East_2007_(2)4"/>
      <sheetName val="BSC-East_2008_(1)4"/>
      <sheetName val="BSC-East_2008_(2)4"/>
      <sheetName val="BSC-East_2009_(1)4"/>
      <sheetName val="BSC-East_2009_(2)4"/>
      <sheetName val="East-2009_(1)4"/>
      <sheetName val="East-2009_(2)4"/>
      <sheetName val="BSC-West_20064"/>
      <sheetName val="BSC-West_20074"/>
      <sheetName val="BSC-West_20084"/>
      <sheetName val="BSC-West_20094"/>
      <sheetName val="Electrical_Pricelist4"/>
      <sheetName val="site_instruction4"/>
      <sheetName val="DAR_TRAINEES4"/>
      <sheetName val="PAM_4_14"/>
      <sheetName val="PAM_5_14"/>
      <sheetName val="Summary_(2)23"/>
      <sheetName val="Foundation_and_Substructure23"/>
      <sheetName val="Ground_Floor23"/>
      <sheetName val="Podium_Carpark23"/>
      <sheetName val="Amenities_Level_[Level_7]23"/>
      <sheetName val="Residential_Tower23"/>
      <sheetName val="Amenities_Level_[Gym]23"/>
      <sheetName val="Bill_No__523"/>
      <sheetName val="PL_Plumbing23"/>
      <sheetName val="242-3_summaryOPC22"/>
      <sheetName val="Category_123"/>
      <sheetName val="GEN_REQ22"/>
      <sheetName val="SD_and_START_UP22"/>
      <sheetName val="Amenities_Level__Level_7_23"/>
      <sheetName val="Amenities_Level__Gym_23"/>
      <sheetName val="Lightings_Breakdown22"/>
      <sheetName val="Bid_Form_A-221"/>
      <sheetName val="Bill_2A-Retail20"/>
      <sheetName val="2_678M20"/>
      <sheetName val="Bill_No__04B20"/>
      <sheetName val="COST-EST_LTI_P5C20"/>
      <sheetName val="Financing_Schemes20"/>
      <sheetName val="_Model_A_costs20"/>
      <sheetName val="Model_B_costs20"/>
      <sheetName val="Model_C_costs20"/>
      <sheetName val="BASE_EQUI20"/>
      <sheetName val="STAFFSCHED_20"/>
      <sheetName val="bridge_#_118"/>
      <sheetName val="방배동내역_(총괄)20"/>
      <sheetName val="temporary_power_ob10"/>
      <sheetName val="building_permit10"/>
      <sheetName val="guardhouse_ob10"/>
      <sheetName val="@risk_rents_and_incentives10"/>
      <sheetName val="Car_park_lease10"/>
      <sheetName val="Net_rent_analysis10"/>
      <sheetName val="non_routinary10"/>
      <sheetName val="QSI_Cost_sheet_StaMesa7"/>
      <sheetName val="OPER_BUDGET7"/>
      <sheetName val="SAN_REDUCED_17"/>
      <sheetName val="Overhead_&amp;_Profit_B-17"/>
      <sheetName val="subcon_sched7"/>
      <sheetName val="Site_Construction7"/>
      <sheetName val="Special_Construction7"/>
      <sheetName val="2000-50-1_3-15-15-10-12-57"/>
      <sheetName val="SCHEDULE_REVISED7"/>
      <sheetName val="Bank_Loan_BOQ7"/>
      <sheetName val="Code_037"/>
      <sheetName val="Code_047"/>
      <sheetName val="Schedule_S-Curve_Revision#36"/>
      <sheetName val="fees_Summary10"/>
      <sheetName val="PROJECT_BRIEF(EX_NEW)10"/>
      <sheetName val="Basement_Extract10"/>
      <sheetName val="SA_Plen_10"/>
      <sheetName val="Retu__Duct10"/>
      <sheetName val="RA_Plen_10"/>
      <sheetName val="T__Ex__Duct10"/>
      <sheetName val="Civilwks_Deriv7"/>
      <sheetName val="Str_Deriv7"/>
      <sheetName val="bar_chart-rev7"/>
      <sheetName val="option_Y15"/>
      <sheetName val="Data_Validation5"/>
      <sheetName val="PROD_RATE5"/>
      <sheetName val="VOP_June_07__rev1_5"/>
      <sheetName val="Circular_pump_(Ele)5"/>
      <sheetName val="Circular_pump5"/>
      <sheetName val="Duel_Input_Module5"/>
      <sheetName val="Details_and_Earnings_Charts6"/>
      <sheetName val="CONSTRUCTION_COMPONENT5"/>
      <sheetName val="Exch_rate5"/>
      <sheetName val="Project_Team_KRA5"/>
      <sheetName val="BSC-East_2006_(1)5"/>
      <sheetName val="BSC-East_2006_(2)5"/>
      <sheetName val="BSC-East_2007_(1)5"/>
      <sheetName val="BSC-East_2007_(2)5"/>
      <sheetName val="BSC-East_2008_(1)5"/>
      <sheetName val="BSC-East_2008_(2)5"/>
      <sheetName val="BSC-East_2009_(1)5"/>
      <sheetName val="BSC-East_2009_(2)5"/>
      <sheetName val="East-2009_(1)5"/>
      <sheetName val="East-2009_(2)5"/>
      <sheetName val="BSC-West_20065"/>
      <sheetName val="BSC-West_20075"/>
      <sheetName val="BSC-West_20085"/>
      <sheetName val="BSC-West_20095"/>
      <sheetName val="Electrical_Pricelist5"/>
      <sheetName val="site_instruction5"/>
      <sheetName val="DAR_TRAINEES5"/>
      <sheetName val="PAM_4_15"/>
      <sheetName val="PAM_5_15"/>
      <sheetName val="Summary_(2)24"/>
      <sheetName val="Foundation_and_Substructure24"/>
      <sheetName val="Ground_Floor24"/>
      <sheetName val="Podium_Carpark24"/>
      <sheetName val="Amenities_Level_[Level_7]24"/>
      <sheetName val="Residential_Tower24"/>
      <sheetName val="Amenities_Level_[Gym]24"/>
      <sheetName val="Category_124"/>
      <sheetName val="PL_Plumbing24"/>
      <sheetName val="Bill_No__524"/>
      <sheetName val="242-3_summaryOPC23"/>
      <sheetName val="GEN_REQ23"/>
      <sheetName val="SD_and_START_UP23"/>
      <sheetName val="Amenities_Level__Level_7_24"/>
      <sheetName val="Amenities_Level__Gym_24"/>
      <sheetName val="Lightings_Breakdown23"/>
      <sheetName val="Bid_Form_A-222"/>
      <sheetName val="Bill_No__04B21"/>
      <sheetName val="Financing_Schemes21"/>
      <sheetName val="_Model_A_costs21"/>
      <sheetName val="Model_B_costs21"/>
      <sheetName val="Model_C_costs21"/>
      <sheetName val="2_678M21"/>
      <sheetName val="Bill_2A-Retail21"/>
      <sheetName val="COST-EST_LTI_P5C21"/>
      <sheetName val="BASE_EQUI21"/>
      <sheetName val="STAFFSCHED_21"/>
      <sheetName val="bridge_#_119"/>
      <sheetName val="방배동내역_(총괄)21"/>
      <sheetName val="temporary_power_ob11"/>
      <sheetName val="building_permit11"/>
      <sheetName val="guardhouse_ob11"/>
      <sheetName val="QSI_Cost_sheet_StaMesa8"/>
      <sheetName val="non_routinary11"/>
      <sheetName val="@risk_rents_and_incentives11"/>
      <sheetName val="Car_park_lease11"/>
      <sheetName val="Net_rent_analysis11"/>
      <sheetName val="OPER_BUDGET8"/>
      <sheetName val="SAN_REDUCED_18"/>
      <sheetName val="subcon_sched8"/>
      <sheetName val="Overhead_&amp;_Profit_B-18"/>
      <sheetName val="Site_Construction8"/>
      <sheetName val="Special_Construction8"/>
      <sheetName val="Bank_Loan_BOQ8"/>
      <sheetName val="SCHEDULE_REVISED8"/>
      <sheetName val="2000-50-1_3-15-15-10-12-58"/>
      <sheetName val="Code_038"/>
      <sheetName val="Code_048"/>
      <sheetName val="Schedule_S-Curve_Revision#37"/>
      <sheetName val="Civilwks_Deriv8"/>
      <sheetName val="Str_Deriv8"/>
      <sheetName val="fees_Summary11"/>
      <sheetName val="PROJECT_BRIEF(EX_NEW)11"/>
      <sheetName val="Basement_Extract11"/>
      <sheetName val="SA_Plen_11"/>
      <sheetName val="Retu__Duct11"/>
      <sheetName val="RA_Plen_11"/>
      <sheetName val="T__Ex__Duct11"/>
      <sheetName val="bar_chart-rev8"/>
      <sheetName val="Data_Validation6"/>
      <sheetName val="PROD_RATE6"/>
      <sheetName val="option_Y16"/>
      <sheetName val="Exch_rate6"/>
      <sheetName val="Project_Team_KRA6"/>
      <sheetName val="VOP_June_07__rev1_6"/>
      <sheetName val="Circular_pump_(Ele)6"/>
      <sheetName val="Circular_pump6"/>
      <sheetName val="Duel_Input_Module6"/>
      <sheetName val="Details_and_Earnings_Charts7"/>
      <sheetName val="CONSTRUCTION_COMPONENT6"/>
      <sheetName val="BSC-East_2006_(1)6"/>
      <sheetName val="BSC-East_2006_(2)6"/>
      <sheetName val="BSC-East_2007_(1)6"/>
      <sheetName val="BSC-East_2007_(2)6"/>
      <sheetName val="BSC-East_2008_(1)6"/>
      <sheetName val="BSC-East_2008_(2)6"/>
      <sheetName val="BSC-East_2009_(1)6"/>
      <sheetName val="BSC-East_2009_(2)6"/>
      <sheetName val="East-2009_(1)6"/>
      <sheetName val="East-2009_(2)6"/>
      <sheetName val="BSC-West_20066"/>
      <sheetName val="BSC-West_20076"/>
      <sheetName val="BSC-West_20086"/>
      <sheetName val="BSC-West_20096"/>
      <sheetName val="Electrical_Pricelist6"/>
      <sheetName val="site_instruction6"/>
      <sheetName val="DAR_TRAINEES6"/>
      <sheetName val="PAM_4_16"/>
      <sheetName val="PAM_5_16"/>
      <sheetName val="Summary_(2)25"/>
      <sheetName val="Foundation_and_Substructure25"/>
      <sheetName val="Ground_Floor25"/>
      <sheetName val="Podium_Carpark25"/>
      <sheetName val="Amenities_Level_[Level_7]25"/>
      <sheetName val="Residential_Tower25"/>
      <sheetName val="Amenities_Level_[Gym]25"/>
      <sheetName val="Bill_No__525"/>
      <sheetName val="PL_Plumbing25"/>
      <sheetName val="242-3_summaryOPC24"/>
      <sheetName val="Category_125"/>
      <sheetName val="GEN_REQ24"/>
      <sheetName val="SD_and_START_UP24"/>
      <sheetName val="Amenities_Level__Level_7_25"/>
      <sheetName val="Amenities_Level__Gym_25"/>
      <sheetName val="Lightings_Breakdown24"/>
      <sheetName val="Bid_Form_A-223"/>
      <sheetName val="Bill_2A-Retail22"/>
      <sheetName val="2_678M22"/>
      <sheetName val="Bill_No__04B22"/>
      <sheetName val="COST-EST_LTI_P5C22"/>
      <sheetName val="Financing_Schemes22"/>
      <sheetName val="_Model_A_costs22"/>
      <sheetName val="Model_B_costs22"/>
      <sheetName val="Model_C_costs22"/>
      <sheetName val="BASE_EQUI22"/>
      <sheetName val="STAFFSCHED_22"/>
      <sheetName val="bridge_#_120"/>
      <sheetName val="방배동내역_(총괄)22"/>
      <sheetName val="temporary_power_ob12"/>
      <sheetName val="building_permit12"/>
      <sheetName val="guardhouse_ob12"/>
      <sheetName val="@risk_rents_and_incentives12"/>
      <sheetName val="Car_park_lease12"/>
      <sheetName val="Net_rent_analysis12"/>
      <sheetName val="non_routinary12"/>
      <sheetName val="QSI_Cost_sheet_StaMesa9"/>
      <sheetName val="OPER_BUDGET9"/>
      <sheetName val="SAN_REDUCED_19"/>
      <sheetName val="Overhead_&amp;_Profit_B-19"/>
      <sheetName val="subcon_sched9"/>
      <sheetName val="Site_Construction9"/>
      <sheetName val="Special_Construction9"/>
      <sheetName val="2000-50-1_3-15-15-10-12-59"/>
      <sheetName val="SCHEDULE_REVISED9"/>
      <sheetName val="Bank_Loan_BOQ9"/>
      <sheetName val="Code_039"/>
      <sheetName val="Code_049"/>
      <sheetName val="Schedule_S-Curve_Revision#38"/>
      <sheetName val="fees_Summary12"/>
      <sheetName val="PROJECT_BRIEF(EX_NEW)12"/>
      <sheetName val="Basement_Extract12"/>
      <sheetName val="SA_Plen_12"/>
      <sheetName val="Retu__Duct12"/>
      <sheetName val="RA_Plen_12"/>
      <sheetName val="T__Ex__Duct12"/>
      <sheetName val="Civilwks_Deriv9"/>
      <sheetName val="Str_Deriv9"/>
      <sheetName val="bar_chart-rev9"/>
      <sheetName val="option_Y17"/>
      <sheetName val="Data_Validation7"/>
      <sheetName val="PROD_RATE7"/>
      <sheetName val="VOP_June_07__rev1_7"/>
      <sheetName val="Circular_pump_(Ele)7"/>
      <sheetName val="Circular_pump7"/>
      <sheetName val="Duel_Input_Module7"/>
      <sheetName val="Details_and_Earnings_Charts8"/>
      <sheetName val="CONSTRUCTION_COMPONENT7"/>
      <sheetName val="Exch_rate7"/>
      <sheetName val="Project_Team_KRA7"/>
      <sheetName val="BSC-East_2006_(1)7"/>
      <sheetName val="BSC-East_2006_(2)7"/>
      <sheetName val="BSC-East_2007_(1)7"/>
      <sheetName val="BSC-East_2007_(2)7"/>
      <sheetName val="BSC-East_2008_(1)7"/>
      <sheetName val="BSC-East_2008_(2)7"/>
      <sheetName val="BSC-East_2009_(1)7"/>
      <sheetName val="BSC-East_2009_(2)7"/>
      <sheetName val="East-2009_(1)7"/>
      <sheetName val="East-2009_(2)7"/>
      <sheetName val="BSC-West_20067"/>
      <sheetName val="BSC-West_20077"/>
      <sheetName val="BSC-West_20087"/>
      <sheetName val="BSC-West_20097"/>
      <sheetName val="Electrical_Pricelist7"/>
      <sheetName val="site_instruction7"/>
      <sheetName val="DAR_TRAINEES7"/>
      <sheetName val="PAM_4_17"/>
      <sheetName val="PAM_5_17"/>
      <sheetName val="Summary_(2)26"/>
      <sheetName val="Foundation_and_Substructure26"/>
      <sheetName val="Ground_Floor26"/>
      <sheetName val="Podium_Carpark26"/>
      <sheetName val="Amenities_Level_[Level_7]26"/>
      <sheetName val="Residential_Tower26"/>
      <sheetName val="Amenities_Level_[Gym]26"/>
      <sheetName val="Bill_No__526"/>
      <sheetName val="PL_Plumbing26"/>
      <sheetName val="242-3_summaryOPC25"/>
      <sheetName val="Category_126"/>
      <sheetName val="GEN_REQ25"/>
      <sheetName val="SD_and_START_UP25"/>
      <sheetName val="Amenities_Level__Level_7_26"/>
      <sheetName val="Amenities_Level__Gym_26"/>
      <sheetName val="Lightings_Breakdown25"/>
      <sheetName val="Bid_Form_A-224"/>
      <sheetName val="Bill_2A-Retail23"/>
      <sheetName val="2_678M23"/>
      <sheetName val="Bill_No__04B23"/>
      <sheetName val="COST-EST_LTI_P5C23"/>
      <sheetName val="Financing_Schemes23"/>
      <sheetName val="_Model_A_costs23"/>
      <sheetName val="Model_B_costs23"/>
      <sheetName val="Model_C_costs23"/>
      <sheetName val="BASE_EQUI23"/>
      <sheetName val="STAFFSCHED_23"/>
      <sheetName val="bridge_#_121"/>
      <sheetName val="방배동내역_(총괄)23"/>
      <sheetName val="temporary_power_ob13"/>
      <sheetName val="building_permit13"/>
      <sheetName val="guardhouse_ob13"/>
      <sheetName val="@risk_rents_and_incentives13"/>
      <sheetName val="Car_park_lease13"/>
      <sheetName val="Net_rent_analysis13"/>
      <sheetName val="non_routinary13"/>
      <sheetName val="QSI_Cost_sheet_StaMesa10"/>
      <sheetName val="OPER_BUDGET10"/>
      <sheetName val="SAN_REDUCED_110"/>
      <sheetName val="Overhead_&amp;_Profit_B-110"/>
      <sheetName val="subcon_sched10"/>
      <sheetName val="Site_Construction10"/>
      <sheetName val="Special_Construction10"/>
      <sheetName val="2000-50-1_3-15-15-10-12-510"/>
      <sheetName val="SCHEDULE_REVISED10"/>
      <sheetName val="Bank_Loan_BOQ10"/>
      <sheetName val="Code_0310"/>
      <sheetName val="Code_0410"/>
      <sheetName val="Schedule_S-Curve_Revision#39"/>
      <sheetName val="fees_Summary13"/>
      <sheetName val="PROJECT_BRIEF(EX_NEW)13"/>
      <sheetName val="Basement_Extract13"/>
      <sheetName val="SA_Plen_13"/>
      <sheetName val="Retu__Duct13"/>
      <sheetName val="RA_Plen_13"/>
      <sheetName val="T__Ex__Duct13"/>
      <sheetName val="Civilwks_Deriv10"/>
      <sheetName val="Str_Deriv10"/>
      <sheetName val="bar_chart-rev10"/>
      <sheetName val="option_Y18"/>
      <sheetName val="Data_Validation8"/>
      <sheetName val="PROD_RATE8"/>
      <sheetName val="VOP_June_07__rev1_8"/>
      <sheetName val="Circular_pump_(Ele)8"/>
      <sheetName val="Circular_pump8"/>
      <sheetName val="Duel_Input_Module8"/>
      <sheetName val="Details_and_Earnings_Charts9"/>
      <sheetName val="CONSTRUCTION_COMPONENT8"/>
      <sheetName val="Exch_rate8"/>
      <sheetName val="Project_Team_KRA8"/>
      <sheetName val="BSC-East_2006_(1)8"/>
      <sheetName val="BSC-East_2006_(2)8"/>
      <sheetName val="BSC-East_2007_(1)8"/>
      <sheetName val="BSC-East_2007_(2)8"/>
      <sheetName val="BSC-East_2008_(1)8"/>
      <sheetName val="BSC-East_2008_(2)8"/>
      <sheetName val="BSC-East_2009_(1)8"/>
      <sheetName val="BSC-East_2009_(2)8"/>
      <sheetName val="East-2009_(1)8"/>
      <sheetName val="East-2009_(2)8"/>
      <sheetName val="BSC-West_20068"/>
      <sheetName val="BSC-West_20078"/>
      <sheetName val="BSC-West_20088"/>
      <sheetName val="BSC-West_20098"/>
      <sheetName val="Electrical_Pricelist8"/>
      <sheetName val="site_instruction8"/>
      <sheetName val="DAR_TRAINEES8"/>
      <sheetName val="PAM_4_18"/>
      <sheetName val="PAM_5_18"/>
      <sheetName val="Summary_(2)27"/>
      <sheetName val="Foundation_and_Substructure27"/>
      <sheetName val="Ground_Floor27"/>
      <sheetName val="Podium_Carpark27"/>
      <sheetName val="Amenities_Level_[Level_7]27"/>
      <sheetName val="Residential_Tower27"/>
      <sheetName val="Amenities_Level_[Gym]27"/>
      <sheetName val="Bill_No__527"/>
      <sheetName val="PL_Plumbing27"/>
      <sheetName val="242-3_summaryOPC26"/>
      <sheetName val="Category_127"/>
      <sheetName val="GEN_REQ26"/>
      <sheetName val="SD_and_START_UP26"/>
      <sheetName val="Amenities_Level__Level_7_27"/>
      <sheetName val="Amenities_Level__Gym_27"/>
      <sheetName val="Lightings_Breakdown26"/>
      <sheetName val="Bid_Form_A-225"/>
      <sheetName val="2_678M24"/>
      <sheetName val="Bill_No__04B24"/>
      <sheetName val="Bill_2A-Retail24"/>
      <sheetName val="COST-EST_LTI_P5C24"/>
      <sheetName val="Financing_Schemes24"/>
      <sheetName val="_Model_A_costs24"/>
      <sheetName val="Model_B_costs24"/>
      <sheetName val="Model_C_costs24"/>
      <sheetName val="BASE_EQUI24"/>
      <sheetName val="STAFFSCHED_24"/>
      <sheetName val="방배동내역_(총괄)24"/>
      <sheetName val="bridge_#_122"/>
      <sheetName val="temporary_power_ob14"/>
      <sheetName val="building_permit14"/>
      <sheetName val="guardhouse_ob14"/>
      <sheetName val="non_routinary14"/>
      <sheetName val="QSI_Cost_sheet_StaMesa11"/>
      <sheetName val="@risk_rents_and_incentives14"/>
      <sheetName val="Car_park_lease14"/>
      <sheetName val="Net_rent_analysis14"/>
      <sheetName val="SAN_REDUCED_111"/>
      <sheetName val="OPER_BUDGET11"/>
      <sheetName val="Overhead_&amp;_Profit_B-111"/>
      <sheetName val="subcon_sched11"/>
      <sheetName val="Site_Construction11"/>
      <sheetName val="Special_Construction11"/>
      <sheetName val="Bank_Loan_BOQ11"/>
      <sheetName val="SCHEDULE_REVISED11"/>
      <sheetName val="2000-50-1_3-15-15-10-12-511"/>
      <sheetName val="Code_0311"/>
      <sheetName val="Code_0411"/>
      <sheetName val="Schedule_S-Curve_Revision#310"/>
      <sheetName val="fees_Summary14"/>
      <sheetName val="PROJECT_BRIEF(EX_NEW)14"/>
      <sheetName val="Basement_Extract14"/>
      <sheetName val="SA_Plen_14"/>
      <sheetName val="Retu__Duct14"/>
      <sheetName val="RA_Plen_14"/>
      <sheetName val="T__Ex__Duct14"/>
      <sheetName val="Civilwks_Deriv11"/>
      <sheetName val="Str_Deriv11"/>
      <sheetName val="bar_chart-rev11"/>
      <sheetName val="Data_Validation9"/>
      <sheetName val="PROD_RATE9"/>
      <sheetName val="HVAC_BoQ9"/>
      <sheetName val="VOP_June_07__rev1_9"/>
      <sheetName val="Circular_pump_(Ele)9"/>
      <sheetName val="Circular_pump9"/>
      <sheetName val="Duel_Input_Module9"/>
      <sheetName val="Details_and_Earnings_Charts10"/>
      <sheetName val="CONSTRUCTION_COMPONENT9"/>
      <sheetName val="option_Y19"/>
      <sheetName val="Exch_rate9"/>
      <sheetName val="Project_Team_KRA9"/>
      <sheetName val="BSC-East_2006_(1)9"/>
      <sheetName val="BSC-East_2006_(2)9"/>
      <sheetName val="BSC-East_2007_(1)9"/>
      <sheetName val="BSC-East_2007_(2)9"/>
      <sheetName val="BSC-East_2008_(1)9"/>
      <sheetName val="BSC-East_2008_(2)9"/>
      <sheetName val="BSC-East_2009_(1)9"/>
      <sheetName val="BSC-East_2009_(2)9"/>
      <sheetName val="East-2009_(1)9"/>
      <sheetName val="East-2009_(2)9"/>
      <sheetName val="BSC-West_20069"/>
      <sheetName val="BSC-West_20079"/>
      <sheetName val="BSC-West_20089"/>
      <sheetName val="BSC-West_20099"/>
      <sheetName val="Electrical_Pricelist9"/>
      <sheetName val="site_instruction9"/>
      <sheetName val="DAR_TRAINEES9"/>
      <sheetName val="PAM_4_19"/>
      <sheetName val="PAM_5_19"/>
      <sheetName val="Summary_(2)28"/>
      <sheetName val="Foundation_and_Substructure28"/>
      <sheetName val="Ground_Floor28"/>
      <sheetName val="Podium_Carpark28"/>
      <sheetName val="Amenities_Level_[Level_7]28"/>
      <sheetName val="Residential_Tower28"/>
      <sheetName val="Amenities_Level_[Gym]28"/>
      <sheetName val="Bill_No__528"/>
      <sheetName val="PL_Plumbing28"/>
      <sheetName val="242-3_summaryOPC27"/>
      <sheetName val="Category_128"/>
      <sheetName val="GEN_REQ27"/>
      <sheetName val="SD_and_START_UP27"/>
      <sheetName val="Amenities_Level__Level_7_28"/>
      <sheetName val="Amenities_Level__Gym_28"/>
      <sheetName val="Lightings_Breakdown27"/>
      <sheetName val="Bid_Form_A-226"/>
      <sheetName val="Bill_2A-Retail25"/>
      <sheetName val="2_678M25"/>
      <sheetName val="Bill_No__04B25"/>
      <sheetName val="COST-EST_LTI_P5C25"/>
      <sheetName val="Financing_Schemes25"/>
      <sheetName val="_Model_A_costs25"/>
      <sheetName val="Model_B_costs25"/>
      <sheetName val="Model_C_costs25"/>
      <sheetName val="BASE_EQUI25"/>
      <sheetName val="STAFFSCHED_25"/>
      <sheetName val="bridge_#_123"/>
      <sheetName val="방배동내역_(총괄)25"/>
      <sheetName val="temporary_power_ob15"/>
      <sheetName val="building_permit15"/>
      <sheetName val="guardhouse_ob15"/>
      <sheetName val="@risk_rents_and_incentives15"/>
      <sheetName val="Car_park_lease15"/>
      <sheetName val="Net_rent_analysis15"/>
      <sheetName val="non_routinary15"/>
      <sheetName val="QSI_Cost_sheet_StaMesa12"/>
      <sheetName val="OPER_BUDGET12"/>
      <sheetName val="SAN_REDUCED_112"/>
      <sheetName val="Overhead_&amp;_Profit_B-112"/>
      <sheetName val="subcon_sched12"/>
      <sheetName val="Site_Construction12"/>
      <sheetName val="Special_Construction12"/>
      <sheetName val="2000-50-1_3-15-15-10-12-512"/>
      <sheetName val="SCHEDULE_REVISED12"/>
      <sheetName val="Bank_Loan_BOQ12"/>
      <sheetName val="Code_0312"/>
      <sheetName val="Code_0412"/>
      <sheetName val="Schedule_S-Curve_Revision#311"/>
      <sheetName val="fees_Summary15"/>
      <sheetName val="PROJECT_BRIEF(EX_NEW)15"/>
      <sheetName val="Basement_Extract15"/>
      <sheetName val="SA_Plen_15"/>
      <sheetName val="Retu__Duct15"/>
      <sheetName val="RA_Plen_15"/>
      <sheetName val="T__Ex__Duct15"/>
      <sheetName val="Civilwks_Deriv12"/>
      <sheetName val="Str_Deriv12"/>
      <sheetName val="bar_chart-rev12"/>
      <sheetName val="option_Y110"/>
      <sheetName val="Data_Validation10"/>
      <sheetName val="PROD_RATE10"/>
      <sheetName val="HVAC_BoQ10"/>
      <sheetName val="VOP_June_07__rev1_10"/>
      <sheetName val="Circular_pump_(Ele)10"/>
      <sheetName val="Circular_pump10"/>
      <sheetName val="Duel_Input_Module10"/>
      <sheetName val="Details_and_Earnings_Charts11"/>
      <sheetName val="CONSTRUCTION_COMPONENT10"/>
      <sheetName val="Exch_rate10"/>
      <sheetName val="Project_Team_KRA10"/>
      <sheetName val="BSC-East_2006_(1)10"/>
      <sheetName val="BSC-East_2006_(2)10"/>
      <sheetName val="BSC-East_2007_(1)10"/>
      <sheetName val="BSC-East_2007_(2)10"/>
      <sheetName val="BSC-East_2008_(1)10"/>
      <sheetName val="BSC-East_2008_(2)10"/>
      <sheetName val="BSC-East_2009_(1)10"/>
      <sheetName val="BSC-East_2009_(2)10"/>
      <sheetName val="East-2009_(1)10"/>
      <sheetName val="East-2009_(2)10"/>
      <sheetName val="BSC-West_200610"/>
      <sheetName val="BSC-West_200710"/>
      <sheetName val="BSC-West_200810"/>
      <sheetName val="BSC-West_200910"/>
      <sheetName val="Electrical_Pricelist10"/>
      <sheetName val="site_instruction10"/>
      <sheetName val="DAR_TRAINEES10"/>
      <sheetName val="PAM_4_110"/>
      <sheetName val="PAM_5_110"/>
      <sheetName val="Summary_(2)29"/>
      <sheetName val="Foundation_and_Substructure29"/>
      <sheetName val="Ground_Floor29"/>
      <sheetName val="Podium_Carpark29"/>
      <sheetName val="Amenities_Level_[Level_7]29"/>
      <sheetName val="Residential_Tower29"/>
      <sheetName val="Amenities_Level_[Gym]29"/>
      <sheetName val="Bill_No__529"/>
      <sheetName val="PL_Plumbing29"/>
      <sheetName val="242-3_summaryOPC28"/>
      <sheetName val="Category_129"/>
      <sheetName val="GEN_REQ28"/>
      <sheetName val="SD_and_START_UP28"/>
      <sheetName val="Amenities_Level__Level_7_29"/>
      <sheetName val="Amenities_Level__Gym_29"/>
      <sheetName val="Lightings_Breakdown28"/>
      <sheetName val="Bid_Form_A-227"/>
      <sheetName val="Bill_2A-Retail26"/>
      <sheetName val="2_678M26"/>
      <sheetName val="Bill_No__04B26"/>
      <sheetName val="COST-EST_LTI_P5C26"/>
      <sheetName val="Financing_Schemes26"/>
      <sheetName val="_Model_A_costs26"/>
      <sheetName val="Model_B_costs26"/>
      <sheetName val="Model_C_costs26"/>
      <sheetName val="BASE_EQUI26"/>
      <sheetName val="STAFFSCHED_26"/>
      <sheetName val="bridge_#_124"/>
      <sheetName val="방배동내역_(총괄)26"/>
      <sheetName val="temporary_power_ob16"/>
      <sheetName val="building_permit16"/>
      <sheetName val="guardhouse_ob16"/>
      <sheetName val="@risk_rents_and_incentives16"/>
      <sheetName val="Car_park_lease16"/>
      <sheetName val="Net_rent_analysis16"/>
      <sheetName val="non_routinary16"/>
      <sheetName val="QSI_Cost_sheet_StaMesa13"/>
      <sheetName val="OPER_BUDGET13"/>
      <sheetName val="SAN_REDUCED_113"/>
      <sheetName val="Overhead_&amp;_Profit_B-113"/>
      <sheetName val="subcon_sched13"/>
      <sheetName val="Site_Construction13"/>
      <sheetName val="Special_Construction13"/>
      <sheetName val="2000-50-1_3-15-15-10-12-513"/>
      <sheetName val="SCHEDULE_REVISED13"/>
      <sheetName val="Bank_Loan_BOQ13"/>
      <sheetName val="Code_0313"/>
      <sheetName val="Code_0413"/>
      <sheetName val="Schedule_S-Curve_Revision#312"/>
      <sheetName val="fees_Summary16"/>
      <sheetName val="PROJECT_BRIEF(EX_NEW)16"/>
      <sheetName val="Basement_Extract16"/>
      <sheetName val="SA_Plen_16"/>
      <sheetName val="Retu__Duct16"/>
      <sheetName val="RA_Plen_16"/>
      <sheetName val="T__Ex__Duct16"/>
      <sheetName val="Civilwks_Deriv13"/>
      <sheetName val="Str_Deriv13"/>
      <sheetName val="bar_chart-rev13"/>
      <sheetName val="option_Y111"/>
      <sheetName val="Data_Validation11"/>
      <sheetName val="PROD_RATE11"/>
      <sheetName val="HVAC_BoQ11"/>
      <sheetName val="VOP_June_07__rev1_11"/>
      <sheetName val="Circular_pump_(Ele)11"/>
      <sheetName val="Circular_pump11"/>
      <sheetName val="Duel_Input_Module11"/>
      <sheetName val="Details_and_Earnings_Charts12"/>
      <sheetName val="CONSTRUCTION_COMPONENT11"/>
      <sheetName val="Exch_rate11"/>
      <sheetName val="Project_Team_KRA11"/>
      <sheetName val="BSC-East_2006_(1)11"/>
      <sheetName val="BSC-East_2006_(2)11"/>
      <sheetName val="BSC-East_2007_(1)11"/>
      <sheetName val="BSC-East_2007_(2)11"/>
      <sheetName val="BSC-East_2008_(1)11"/>
      <sheetName val="BSC-East_2008_(2)11"/>
      <sheetName val="BSC-East_2009_(1)11"/>
      <sheetName val="BSC-East_2009_(2)11"/>
      <sheetName val="East-2009_(1)11"/>
      <sheetName val="East-2009_(2)11"/>
      <sheetName val="BSC-West_200611"/>
      <sheetName val="BSC-West_200711"/>
      <sheetName val="BSC-West_200811"/>
      <sheetName val="BSC-West_200911"/>
      <sheetName val="Electrical_Pricelist11"/>
      <sheetName val="site_instruction11"/>
      <sheetName val="DAR_TRAINEES11"/>
      <sheetName val="PAM_4_111"/>
      <sheetName val="PAM_5_111"/>
      <sheetName val="K102.1"/>
      <sheetName val="0-Basics"/>
      <sheetName val="EXRATE"/>
      <sheetName val="FINAL NEGO"/>
      <sheetName val="DISCUSSION"/>
      <sheetName val="SIGN-OFF"/>
      <sheetName val="PH 5"/>
      <sheetName val="GFA"/>
      <sheetName val="Schedule S-Curve (new scheme)"/>
      <sheetName val="S-Curve"/>
      <sheetName val="BOQ_C(검토용)"/>
      <sheetName val="LLEGADA"/>
      <sheetName val="Rate"/>
      <sheetName val="Summary - Buildings"/>
      <sheetName val="Stl-B"/>
      <sheetName val="QSI_Cost sheet"/>
      <sheetName val="Loan amortization"/>
      <sheetName val="IS"/>
      <sheetName val="SS Terminal"/>
      <sheetName val="Register"/>
      <sheetName val="OS (7.15.2008)"/>
      <sheetName val="Accrued exp"/>
      <sheetName val="Vehicle Revised"/>
      <sheetName val="Stairs"/>
      <sheetName val="Summary_(2)30"/>
      <sheetName val="Foundation_and_Substructure30"/>
      <sheetName val="Ground_Floor30"/>
      <sheetName val="Podium_Carpark30"/>
      <sheetName val="Amenities_Level_[Level_7]30"/>
      <sheetName val="Residential_Tower30"/>
      <sheetName val="Amenities_Level_[Gym]30"/>
      <sheetName val="Bill_No__530"/>
      <sheetName val="PL_Plumbing30"/>
      <sheetName val="242-3_summaryOPC29"/>
      <sheetName val="Category_130"/>
      <sheetName val="GEN_REQ29"/>
      <sheetName val="SD_and_START_UP29"/>
      <sheetName val="Amenities_Level__Level_7_30"/>
      <sheetName val="Amenities_Level__Gym_30"/>
      <sheetName val="Lightings_Breakdown29"/>
      <sheetName val="Bid_Form_A-228"/>
      <sheetName val="Bill_2A-Retail27"/>
      <sheetName val="2_678M27"/>
      <sheetName val="Bill_No__04B27"/>
      <sheetName val="COST-EST_LTI_P5C27"/>
      <sheetName val="Financing_Schemes27"/>
      <sheetName val="_Model_A_costs27"/>
      <sheetName val="Model_B_costs27"/>
      <sheetName val="Model_C_costs27"/>
      <sheetName val="BASE_EQUI27"/>
      <sheetName val="STAFFSCHED_27"/>
      <sheetName val="bridge_#_125"/>
      <sheetName val="방배동내역_(총괄)27"/>
      <sheetName val="temporary_power_ob17"/>
      <sheetName val="building_permit17"/>
      <sheetName val="guardhouse_ob17"/>
      <sheetName val="@risk_rents_and_incentives17"/>
      <sheetName val="Car_park_lease17"/>
      <sheetName val="Net_rent_analysis17"/>
      <sheetName val="non_routinary17"/>
      <sheetName val="QSI_Cost_sheet_StaMesa14"/>
      <sheetName val="OPER_BUDGET14"/>
      <sheetName val="SAN_REDUCED_114"/>
      <sheetName val="Overhead_&amp;_Profit_B-114"/>
      <sheetName val="subcon_sched14"/>
      <sheetName val="Site_Construction14"/>
      <sheetName val="Special_Construction14"/>
      <sheetName val="2000-50-1_3-15-15-10-12-514"/>
      <sheetName val="SCHEDULE_REVISED14"/>
      <sheetName val="Bank_Loan_BOQ14"/>
      <sheetName val="Code_0314"/>
      <sheetName val="Code_0414"/>
      <sheetName val="Schedule_S-Curve_Revision#313"/>
      <sheetName val="fees_Summary17"/>
      <sheetName val="PROJECT_BRIEF(EX_NEW)17"/>
      <sheetName val="Basement_Extract17"/>
      <sheetName val="SA_Plen_17"/>
      <sheetName val="Retu__Duct17"/>
      <sheetName val="RA_Plen_17"/>
      <sheetName val="T__Ex__Duct17"/>
      <sheetName val="Civilwks_Deriv14"/>
      <sheetName val="Str_Deriv14"/>
      <sheetName val="bar_chart-rev14"/>
      <sheetName val="option_Y112"/>
      <sheetName val="Data_Validation12"/>
      <sheetName val="PROD_RATE12"/>
      <sheetName val="HVAC_BoQ12"/>
      <sheetName val="VOP_June_07__rev1_12"/>
      <sheetName val="Circular_pump_(Ele)12"/>
      <sheetName val="Circular_pump12"/>
      <sheetName val="Duel_Input_Module12"/>
      <sheetName val="Details_and_Earnings_Charts13"/>
      <sheetName val="CONSTRUCTION_COMPONENT12"/>
      <sheetName val="Exch_rate12"/>
      <sheetName val="Project_Team_KRA12"/>
      <sheetName val="BSC-East_2006_(1)12"/>
      <sheetName val="BSC-East_2006_(2)12"/>
      <sheetName val="BSC-East_2007_(1)12"/>
      <sheetName val="BSC-East_2007_(2)12"/>
      <sheetName val="BSC-East_2008_(1)12"/>
      <sheetName val="BSC-East_2008_(2)12"/>
      <sheetName val="BSC-East_2009_(1)12"/>
      <sheetName val="BSC-East_2009_(2)12"/>
      <sheetName val="East-2009_(1)12"/>
      <sheetName val="East-2009_(2)12"/>
      <sheetName val="BSC-West_200612"/>
      <sheetName val="BSC-West_200712"/>
      <sheetName val="BSC-West_200812"/>
      <sheetName val="BSC-West_200912"/>
      <sheetName val="Electrical_Pricelist12"/>
      <sheetName val="site_instruction12"/>
      <sheetName val="DAR_TRAINEES12"/>
      <sheetName val="PAM_4_112"/>
      <sheetName val="PAM_5_112"/>
      <sheetName val="D.E1A"/>
      <sheetName val="MU1"/>
      <sheetName val="INPUT DATA HERE"/>
      <sheetName val="Land Dev't. Ph-1"/>
      <sheetName val="RFP Codes"/>
      <sheetName val="CapitalMetrics"/>
      <sheetName val="SPI"/>
      <sheetName val="CD_LC"/>
      <sheetName val="UC"/>
      <sheetName val="COMPARATIVE SUMMARY"/>
      <sheetName val="BOQ (typ-accent)"/>
      <sheetName val="AreaPerM"/>
      <sheetName val="FIELD"/>
      <sheetName val="SHOP"/>
      <sheetName val="WEIGHT"/>
      <sheetName val="Adimi bldg"/>
      <sheetName val="Pump House"/>
      <sheetName val="Fuel Regu Station"/>
      <sheetName val="Net Trans Sum"/>
      <sheetName val="MPS"/>
      <sheetName val="revised#1"/>
      <sheetName val="VO-MC"/>
      <sheetName val="VO-Curtain Wall"/>
      <sheetName val="VO-M&amp;E"/>
      <sheetName val="C Sht1"/>
      <sheetName val="C Sht2.1"/>
      <sheetName val="BOQ - PUBLIC AREAS PHASE 2"/>
      <sheetName val="AROMIN"/>
      <sheetName val="4-Lane bridge"/>
      <sheetName val="Mitsubishi"/>
      <sheetName val="SCHEDULE (priority)"/>
      <sheetName val="co-no.2"/>
      <sheetName val="WFtg"/>
      <sheetName val="DPA1"/>
      <sheetName val="ph2B cnstrction sched."/>
      <sheetName val="Hac.Lots"/>
      <sheetName val="Res.Lots"/>
      <sheetName val="Spine Road"/>
      <sheetName val="bill 3 -bpo2"/>
      <sheetName val="bill 3 -bpo1"/>
      <sheetName val="bill 2 -retail"/>
      <sheetName val="Detail"/>
      <sheetName val="DPA_CIP"/>
      <sheetName val="Plumbing-New Items"/>
      <sheetName val="cs"/>
      <sheetName val="sheet7"/>
      <sheetName val="Prev' Summary"/>
      <sheetName val="Risk Categories (examples)"/>
      <sheetName val="KP1590_E"/>
      <sheetName val="Break up Sheet"/>
      <sheetName val="ATC RIW-MIR"/>
      <sheetName val="L"/>
      <sheetName val="2-SITE "/>
      <sheetName val="PriceSummary"/>
      <sheetName val="AV BOQ"/>
      <sheetName val="Rate_Analysis4"/>
      <sheetName val="DIV_264"/>
      <sheetName val="DIV_274"/>
      <sheetName val="DIV_284"/>
      <sheetName val="LIST_OF_MAKES4"/>
      <sheetName val="Rev_014"/>
      <sheetName val="Bill_14"/>
      <sheetName val="Bill_24"/>
      <sheetName val="Bill_34"/>
      <sheetName val="Bill_44"/>
      <sheetName val="Bill_54"/>
      <sheetName val="Bill_64"/>
      <sheetName val="Bill_74"/>
      <sheetName val="Exc-Smy_(Mn)4"/>
      <sheetName val="DIV_24"/>
      <sheetName val="Home_Office4"/>
      <sheetName val="NEW_RATE_1_(Bulk_Earthworks)4"/>
      <sheetName val="D_Wall_~_Moorgate_Shaft4"/>
      <sheetName val="Moorgate_Piling4"/>
      <sheetName val="E19_Boiler_Room_A4"/>
      <sheetName val="Cost_Summary_sheet4"/>
      <sheetName val="FINAL_SHEET_EI#5774"/>
      <sheetName val="Rate_Br8kdown_Vertical_Louver4"/>
      <sheetName val="Rate_Br8kdown_Sandtrap_Louver4"/>
      <sheetName val="Engr'ng_Cost_Breakdown4"/>
      <sheetName val="Supplier's_comparison4"/>
      <sheetName val="Rate_Br8dwn_Blanked-off_sheet4"/>
      <sheetName val="As_per_revised_IFC4"/>
      <sheetName val="sand_trap_Louver4"/>
      <sheetName val="갑지"/>
      <sheetName val="EXE Summ"/>
      <sheetName val="MH Blinding"/>
      <sheetName val="MH Screed"/>
      <sheetName val="MH Base"/>
      <sheetName val="MH Wall"/>
      <sheetName val="MH Roof Slab"/>
      <sheetName val="MH Neck"/>
      <sheetName val="Rebar "/>
      <sheetName val="Claims Check"/>
      <sheetName val="Circular Manholes"/>
      <sheetName val="SW Curb Inlets &amp; Insps Chamber"/>
      <sheetName val="Duct Bank-11"/>
      <sheetName val="Micro"/>
      <sheetName val="Macro"/>
      <sheetName val="Scaff-Rose"/>
      <sheetName val="AC"/>
      <sheetName val="1-G1"/>
      <sheetName val="LabourRate"/>
      <sheetName val="Summary Transformers"/>
      <sheetName val="Sheet9"/>
    </sheetNames>
    <sheetDataSet>
      <sheetData sheetId="0" refreshError="1"/>
      <sheetData sheetId="1" refreshError="1"/>
      <sheetData sheetId="2" refreshError="1">
        <row r="1">
          <cell r="A1" t="str">
            <v>A/1</v>
          </cell>
        </row>
        <row r="2">
          <cell r="A2" t="str">
            <v>ADMU FINE ARTS BUILDING</v>
          </cell>
        </row>
        <row r="3">
          <cell r="A3" t="str">
            <v>PROPOSED MANANSALA TOWER</v>
          </cell>
        </row>
        <row r="4">
          <cell r="A4" t="str">
            <v>AT ROCKWELL CENTER, BEL-AIR, MAKATI CITY</v>
          </cell>
        </row>
        <row r="5">
          <cell r="A5" t="str">
            <v>COST PLAN No. 7 [Revised Unit Mix)</v>
          </cell>
        </row>
        <row r="6">
          <cell r="A6" t="str">
            <v>Incoming Mains and Main Switchgear</v>
          </cell>
        </row>
        <row r="7">
          <cell r="A7" t="str">
            <v>A.1</v>
          </cell>
          <cell r="B7" t="str">
            <v>SUMMARY OF ESTIMATE</v>
          </cell>
        </row>
        <row r="8">
          <cell r="A8" t="str">
            <v>Stand-by Power Generation System</v>
          </cell>
          <cell r="B8">
            <v>0</v>
          </cell>
        </row>
        <row r="9">
          <cell r="A9" t="str">
            <v>Stand-by Power Generation System</v>
          </cell>
          <cell r="B9">
            <v>0</v>
          </cell>
        </row>
        <row r="10">
          <cell r="A10" t="str">
            <v>Elements</v>
          </cell>
        </row>
        <row r="11">
          <cell r="A11" t="str">
            <v>Elements</v>
          </cell>
          <cell r="B11" t="str">
            <v>Description</v>
          </cell>
        </row>
        <row r="12">
          <cell r="A12" t="str">
            <v>General Lighting and Power</v>
          </cell>
        </row>
        <row r="13">
          <cell r="A13" t="str">
            <v>General Lighting and Power</v>
          </cell>
          <cell r="B13" t="str">
            <v>Louver package amendments ref. to EI#577</v>
          </cell>
        </row>
        <row r="14">
          <cell r="A14" t="str">
            <v>I</v>
          </cell>
          <cell r="B14" t="str">
            <v>Site Preparation</v>
          </cell>
        </row>
        <row r="15">
          <cell r="A15" t="str">
            <v>I</v>
          </cell>
          <cell r="B15" t="str">
            <v>Site Preparation</v>
          </cell>
        </row>
        <row r="16">
          <cell r="A16" t="str">
            <v>II.</v>
          </cell>
          <cell r="B16" t="str">
            <v>Foundation and Substructure</v>
          </cell>
        </row>
        <row r="17">
          <cell r="A17" t="str">
            <v>II.</v>
          </cell>
          <cell r="B17" t="str">
            <v>Foundation and Substructure</v>
          </cell>
        </row>
        <row r="18">
          <cell r="A18" t="str">
            <v>III.</v>
          </cell>
          <cell r="B18" t="str">
            <v>Basement Parking (3 floors)</v>
          </cell>
        </row>
        <row r="19">
          <cell r="A19" t="str">
            <v>III.</v>
          </cell>
          <cell r="B19" t="str">
            <v>Basement Parking (3 floors)</v>
          </cell>
        </row>
        <row r="20">
          <cell r="A20" t="str">
            <v>IV.</v>
          </cell>
          <cell r="B20" t="str">
            <v>Ground Floor (1 floor)</v>
          </cell>
        </row>
        <row r="21">
          <cell r="A21" t="str">
            <v>IV.</v>
          </cell>
          <cell r="B21" t="str">
            <v>Ground Floor (1 floor)</v>
          </cell>
        </row>
        <row r="22">
          <cell r="A22" t="str">
            <v>V.</v>
          </cell>
          <cell r="B22" t="str">
            <v>Podium Parking (5 floors @ 3,272.35m² per floor)</v>
          </cell>
        </row>
        <row r="23">
          <cell r="A23" t="str">
            <v>V.</v>
          </cell>
          <cell r="B23" t="str">
            <v>Podium Parking (5 floors @ 3,272.35m² per floor)</v>
          </cell>
        </row>
        <row r="24">
          <cell r="A24" t="str">
            <v>VI.</v>
          </cell>
          <cell r="B24" t="str">
            <v>Amenities Level (Level 7)</v>
          </cell>
        </row>
        <row r="25">
          <cell r="A25" t="str">
            <v>VI.</v>
          </cell>
          <cell r="B25" t="str">
            <v>Amenities Level (Level 7)</v>
          </cell>
        </row>
        <row r="26">
          <cell r="A26" t="str">
            <v>VII.</v>
          </cell>
          <cell r="B26" t="str">
            <v>Residential Levels (34 Floors)</v>
          </cell>
        </row>
        <row r="27">
          <cell r="A27" t="str">
            <v>VII.</v>
          </cell>
          <cell r="B27" t="str">
            <v>Residential Levels (34 Floors)</v>
          </cell>
        </row>
        <row r="28">
          <cell r="A28" t="str">
            <v>VIII.</v>
          </cell>
          <cell r="B28" t="str">
            <v>Amenities Level (Gymnasium)</v>
          </cell>
        </row>
        <row r="29">
          <cell r="A29" t="str">
            <v>VIII.</v>
          </cell>
          <cell r="B29" t="str">
            <v>Amenities Level (Gymnasium)</v>
          </cell>
        </row>
        <row r="30">
          <cell r="A30" t="str">
            <v>IX.</v>
          </cell>
          <cell r="B30" t="str">
            <v>Other Services</v>
          </cell>
        </row>
        <row r="31">
          <cell r="A31" t="str">
            <v>IX.</v>
          </cell>
          <cell r="B31" t="str">
            <v>Other Services</v>
          </cell>
        </row>
        <row r="32">
          <cell r="A32" t="str">
            <v>X.</v>
          </cell>
          <cell r="B32" t="str">
            <v>Miscellaneous Works</v>
          </cell>
        </row>
        <row r="33">
          <cell r="A33" t="str">
            <v>X.</v>
          </cell>
          <cell r="B33" t="str">
            <v>Miscellaneous Works</v>
          </cell>
        </row>
        <row r="34">
          <cell r="A34" t="str">
            <v>XI.</v>
          </cell>
          <cell r="B34" t="str">
            <v>Preliminaries (10%)</v>
          </cell>
        </row>
        <row r="35">
          <cell r="A35" t="str">
            <v>XI.</v>
          </cell>
          <cell r="B35" t="str">
            <v>Preliminaries (10%)</v>
          </cell>
        </row>
        <row r="36">
          <cell r="A36" t="str">
            <v>CCTV System</v>
          </cell>
        </row>
        <row r="37">
          <cell r="A37" t="str">
            <v>CCTV System</v>
          </cell>
        </row>
        <row r="38">
          <cell r="A38" t="str">
            <v>Guard Tour Tracking System</v>
          </cell>
        </row>
        <row r="39">
          <cell r="A39" t="str">
            <v>XII.</v>
          </cell>
          <cell r="B39" t="str">
            <v>Contingencies</v>
          </cell>
        </row>
        <row r="40">
          <cell r="A40" t="str">
            <v>Parking Management System</v>
          </cell>
        </row>
        <row r="41">
          <cell r="A41" t="str">
            <v>Parking Management System</v>
          </cell>
        </row>
        <row r="42">
          <cell r="A42" t="str">
            <v>ELECTRONIC SAFETY AND SECURITY</v>
          </cell>
          <cell r="B42" t="str">
            <v>Total Overall Anticipated Construction Cost</v>
          </cell>
        </row>
        <row r="43">
          <cell r="B43" t="str">
            <v>(Jan 2002 start, 3yr construction period)</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A1" t="str">
            <v>A/1</v>
          </cell>
        </row>
      </sheetData>
      <sheetData sheetId="34">
        <row r="1">
          <cell r="A1" t="str">
            <v>A/1</v>
          </cell>
        </row>
      </sheetData>
      <sheetData sheetId="35">
        <row r="1">
          <cell r="A1" t="str">
            <v>A/1</v>
          </cell>
        </row>
      </sheetData>
      <sheetData sheetId="36">
        <row r="1">
          <cell r="A1" t="str">
            <v>A/1</v>
          </cell>
        </row>
      </sheetData>
      <sheetData sheetId="37">
        <row r="1">
          <cell r="A1" t="str">
            <v>A/1</v>
          </cell>
        </row>
      </sheetData>
      <sheetData sheetId="38">
        <row r="1">
          <cell r="A1" t="str">
            <v>A/1</v>
          </cell>
        </row>
      </sheetData>
      <sheetData sheetId="39">
        <row r="1">
          <cell r="A1" t="str">
            <v>A/1</v>
          </cell>
        </row>
      </sheetData>
      <sheetData sheetId="40" refreshError="1"/>
      <sheetData sheetId="41" refreshError="1"/>
      <sheetData sheetId="42" refreshError="1"/>
      <sheetData sheetId="43" refreshError="1"/>
      <sheetData sheetId="44">
        <row r="1">
          <cell r="A1" t="str">
            <v>A/1</v>
          </cell>
        </row>
      </sheetData>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1">
          <cell r="A1" t="str">
            <v>A/1</v>
          </cell>
        </row>
      </sheetData>
      <sheetData sheetId="90">
        <row r="1">
          <cell r="A1" t="str">
            <v>A/1</v>
          </cell>
        </row>
      </sheetData>
      <sheetData sheetId="91"/>
      <sheetData sheetId="92">
        <row r="1">
          <cell r="A1" t="str">
            <v>A/1</v>
          </cell>
        </row>
      </sheetData>
      <sheetData sheetId="93">
        <row r="1">
          <cell r="A1" t="str">
            <v>A/1</v>
          </cell>
        </row>
      </sheetData>
      <sheetData sheetId="94">
        <row r="1">
          <cell r="A1" t="str">
            <v>A/1</v>
          </cell>
        </row>
      </sheetData>
      <sheetData sheetId="95">
        <row r="1">
          <cell r="A1" t="str">
            <v>A/1</v>
          </cell>
        </row>
      </sheetData>
      <sheetData sheetId="96">
        <row r="1">
          <cell r="A1" t="str">
            <v>A/1</v>
          </cell>
        </row>
      </sheetData>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ow r="1">
          <cell r="A1" t="str">
            <v>A/1</v>
          </cell>
        </row>
      </sheetData>
      <sheetData sheetId="139">
        <row r="1">
          <cell r="A1" t="str">
            <v>A/1</v>
          </cell>
        </row>
      </sheetData>
      <sheetData sheetId="140">
        <row r="1">
          <cell r="A1" t="str">
            <v>A/1</v>
          </cell>
        </row>
      </sheetData>
      <sheetData sheetId="141">
        <row r="1">
          <cell r="A1" t="str">
            <v>A/1</v>
          </cell>
        </row>
      </sheetData>
      <sheetData sheetId="142">
        <row r="1">
          <cell r="A1" t="str">
            <v>A/1</v>
          </cell>
        </row>
      </sheetData>
      <sheetData sheetId="143">
        <row r="1">
          <cell r="A1" t="str">
            <v>A/1</v>
          </cell>
        </row>
      </sheetData>
      <sheetData sheetId="144">
        <row r="1">
          <cell r="A1" t="str">
            <v>A/1</v>
          </cell>
        </row>
      </sheetData>
      <sheetData sheetId="145">
        <row r="1">
          <cell r="A1" t="str">
            <v>A/1</v>
          </cell>
        </row>
      </sheetData>
      <sheetData sheetId="146">
        <row r="1">
          <cell r="A1" t="str">
            <v>A/1</v>
          </cell>
        </row>
      </sheetData>
      <sheetData sheetId="147">
        <row r="1">
          <cell r="A1" t="str">
            <v>A/1</v>
          </cell>
        </row>
      </sheetData>
      <sheetData sheetId="148">
        <row r="1">
          <cell r="A1" t="str">
            <v>A/1</v>
          </cell>
        </row>
      </sheetData>
      <sheetData sheetId="149">
        <row r="1">
          <cell r="A1" t="str">
            <v>A/1</v>
          </cell>
        </row>
      </sheetData>
      <sheetData sheetId="150">
        <row r="1">
          <cell r="A1" t="str">
            <v>A/1</v>
          </cell>
        </row>
      </sheetData>
      <sheetData sheetId="151">
        <row r="1">
          <cell r="A1" t="str">
            <v>A/1</v>
          </cell>
        </row>
      </sheetData>
      <sheetData sheetId="152">
        <row r="1">
          <cell r="A1" t="str">
            <v>A/1</v>
          </cell>
        </row>
      </sheetData>
      <sheetData sheetId="153">
        <row r="1">
          <cell r="A1" t="str">
            <v>A/1</v>
          </cell>
        </row>
      </sheetData>
      <sheetData sheetId="154">
        <row r="1">
          <cell r="A1" t="str">
            <v>A/1</v>
          </cell>
        </row>
      </sheetData>
      <sheetData sheetId="155">
        <row r="1">
          <cell r="A1" t="str">
            <v>A/1</v>
          </cell>
        </row>
      </sheetData>
      <sheetData sheetId="156">
        <row r="1">
          <cell r="A1" t="str">
            <v>A/1</v>
          </cell>
        </row>
      </sheetData>
      <sheetData sheetId="157">
        <row r="1">
          <cell r="A1" t="str">
            <v>A/1</v>
          </cell>
        </row>
      </sheetData>
      <sheetData sheetId="158">
        <row r="1">
          <cell r="A1" t="str">
            <v>A/1</v>
          </cell>
        </row>
      </sheetData>
      <sheetData sheetId="159">
        <row r="1">
          <cell r="A1" t="str">
            <v>A/1</v>
          </cell>
        </row>
      </sheetData>
      <sheetData sheetId="160">
        <row r="1">
          <cell r="A1" t="str">
            <v>A/1</v>
          </cell>
        </row>
      </sheetData>
      <sheetData sheetId="161">
        <row r="1">
          <cell r="A1" t="str">
            <v>A/1</v>
          </cell>
        </row>
      </sheetData>
      <sheetData sheetId="162">
        <row r="1">
          <cell r="A1" t="str">
            <v>A/1</v>
          </cell>
        </row>
      </sheetData>
      <sheetData sheetId="163">
        <row r="1">
          <cell r="A1" t="str">
            <v>A/1</v>
          </cell>
        </row>
      </sheetData>
      <sheetData sheetId="164">
        <row r="1">
          <cell r="A1" t="str">
            <v>A/1</v>
          </cell>
        </row>
      </sheetData>
      <sheetData sheetId="165">
        <row r="1">
          <cell r="A1" t="str">
            <v>A/1</v>
          </cell>
        </row>
      </sheetData>
      <sheetData sheetId="166">
        <row r="1">
          <cell r="A1" t="str">
            <v>A/1</v>
          </cell>
        </row>
      </sheetData>
      <sheetData sheetId="167">
        <row r="1">
          <cell r="A1" t="str">
            <v>A/1</v>
          </cell>
        </row>
      </sheetData>
      <sheetData sheetId="168">
        <row r="1">
          <cell r="A1" t="str">
            <v>A/1</v>
          </cell>
        </row>
      </sheetData>
      <sheetData sheetId="169">
        <row r="1">
          <cell r="A1" t="str">
            <v>A/1</v>
          </cell>
        </row>
      </sheetData>
      <sheetData sheetId="170">
        <row r="1">
          <cell r="A1" t="str">
            <v>A/1</v>
          </cell>
        </row>
      </sheetData>
      <sheetData sheetId="171">
        <row r="1">
          <cell r="A1" t="str">
            <v>A/1</v>
          </cell>
        </row>
      </sheetData>
      <sheetData sheetId="172">
        <row r="1">
          <cell r="A1" t="str">
            <v>A/1</v>
          </cell>
        </row>
      </sheetData>
      <sheetData sheetId="173">
        <row r="1">
          <cell r="A1" t="str">
            <v>A/1</v>
          </cell>
        </row>
      </sheetData>
      <sheetData sheetId="174">
        <row r="1">
          <cell r="A1" t="str">
            <v>A/1</v>
          </cell>
        </row>
      </sheetData>
      <sheetData sheetId="175">
        <row r="1">
          <cell r="A1" t="str">
            <v>A/1</v>
          </cell>
        </row>
      </sheetData>
      <sheetData sheetId="176">
        <row r="1">
          <cell r="A1" t="str">
            <v>A/1</v>
          </cell>
        </row>
      </sheetData>
      <sheetData sheetId="177">
        <row r="1">
          <cell r="A1" t="str">
            <v>A/1</v>
          </cell>
        </row>
      </sheetData>
      <sheetData sheetId="178">
        <row r="1">
          <cell r="A1" t="str">
            <v>A/1</v>
          </cell>
        </row>
      </sheetData>
      <sheetData sheetId="179">
        <row r="1">
          <cell r="A1" t="str">
            <v>A/1</v>
          </cell>
        </row>
      </sheetData>
      <sheetData sheetId="180">
        <row r="1">
          <cell r="A1" t="str">
            <v>A/1</v>
          </cell>
        </row>
      </sheetData>
      <sheetData sheetId="181">
        <row r="1">
          <cell r="A1" t="str">
            <v>A/1</v>
          </cell>
        </row>
      </sheetData>
      <sheetData sheetId="182">
        <row r="1">
          <cell r="A1" t="str">
            <v>A/1</v>
          </cell>
        </row>
      </sheetData>
      <sheetData sheetId="183">
        <row r="1">
          <cell r="A1" t="str">
            <v>A/1</v>
          </cell>
        </row>
      </sheetData>
      <sheetData sheetId="184">
        <row r="1">
          <cell r="A1" t="str">
            <v>A/1</v>
          </cell>
        </row>
      </sheetData>
      <sheetData sheetId="185">
        <row r="1">
          <cell r="A1" t="str">
            <v>A/1</v>
          </cell>
        </row>
      </sheetData>
      <sheetData sheetId="186">
        <row r="1">
          <cell r="A1" t="str">
            <v>A/1</v>
          </cell>
        </row>
      </sheetData>
      <sheetData sheetId="187">
        <row r="1">
          <cell r="A1" t="str">
            <v>A/1</v>
          </cell>
        </row>
      </sheetData>
      <sheetData sheetId="188">
        <row r="1">
          <cell r="A1" t="str">
            <v>A/1</v>
          </cell>
        </row>
      </sheetData>
      <sheetData sheetId="189">
        <row r="1">
          <cell r="A1" t="str">
            <v>A/1</v>
          </cell>
        </row>
      </sheetData>
      <sheetData sheetId="190">
        <row r="1">
          <cell r="A1" t="str">
            <v>A/1</v>
          </cell>
        </row>
      </sheetData>
      <sheetData sheetId="191">
        <row r="1">
          <cell r="A1" t="str">
            <v>A/1</v>
          </cell>
        </row>
      </sheetData>
      <sheetData sheetId="192">
        <row r="1">
          <cell r="A1" t="str">
            <v>A/1</v>
          </cell>
        </row>
      </sheetData>
      <sheetData sheetId="193">
        <row r="1">
          <cell r="A1" t="str">
            <v>A/1</v>
          </cell>
        </row>
      </sheetData>
      <sheetData sheetId="194">
        <row r="1">
          <cell r="A1" t="str">
            <v>A/1</v>
          </cell>
        </row>
      </sheetData>
      <sheetData sheetId="195">
        <row r="1">
          <cell r="A1" t="str">
            <v>A/1</v>
          </cell>
        </row>
      </sheetData>
      <sheetData sheetId="196">
        <row r="1">
          <cell r="A1" t="str">
            <v>A/1</v>
          </cell>
        </row>
      </sheetData>
      <sheetData sheetId="197">
        <row r="1">
          <cell r="A1" t="str">
            <v>A/1</v>
          </cell>
        </row>
      </sheetData>
      <sheetData sheetId="198">
        <row r="1">
          <cell r="A1" t="str">
            <v>A/1</v>
          </cell>
        </row>
      </sheetData>
      <sheetData sheetId="199">
        <row r="1">
          <cell r="A1" t="str">
            <v>A/1</v>
          </cell>
        </row>
      </sheetData>
      <sheetData sheetId="200">
        <row r="1">
          <cell r="A1" t="str">
            <v>A/1</v>
          </cell>
        </row>
      </sheetData>
      <sheetData sheetId="201">
        <row r="1">
          <cell r="A1" t="str">
            <v>A/1</v>
          </cell>
        </row>
      </sheetData>
      <sheetData sheetId="202">
        <row r="1">
          <cell r="A1" t="str">
            <v>A/1</v>
          </cell>
        </row>
      </sheetData>
      <sheetData sheetId="203">
        <row r="1">
          <cell r="A1" t="str">
            <v>A/1</v>
          </cell>
        </row>
      </sheetData>
      <sheetData sheetId="204">
        <row r="1">
          <cell r="A1" t="str">
            <v>A/1</v>
          </cell>
        </row>
      </sheetData>
      <sheetData sheetId="205">
        <row r="1">
          <cell r="A1" t="str">
            <v>A/1</v>
          </cell>
        </row>
      </sheetData>
      <sheetData sheetId="206">
        <row r="1">
          <cell r="A1" t="str">
            <v>A/1</v>
          </cell>
        </row>
      </sheetData>
      <sheetData sheetId="207">
        <row r="1">
          <cell r="A1" t="str">
            <v>A/1</v>
          </cell>
        </row>
      </sheetData>
      <sheetData sheetId="208">
        <row r="1">
          <cell r="A1" t="str">
            <v>A/1</v>
          </cell>
        </row>
      </sheetData>
      <sheetData sheetId="209">
        <row r="1">
          <cell r="A1" t="str">
            <v>A/1</v>
          </cell>
        </row>
      </sheetData>
      <sheetData sheetId="210">
        <row r="1">
          <cell r="A1" t="str">
            <v>A/1</v>
          </cell>
        </row>
      </sheetData>
      <sheetData sheetId="211">
        <row r="1">
          <cell r="A1" t="str">
            <v>A/1</v>
          </cell>
        </row>
      </sheetData>
      <sheetData sheetId="212">
        <row r="1">
          <cell r="A1" t="str">
            <v>A/1</v>
          </cell>
        </row>
      </sheetData>
      <sheetData sheetId="213">
        <row r="1">
          <cell r="A1" t="str">
            <v>A/1</v>
          </cell>
        </row>
      </sheetData>
      <sheetData sheetId="214">
        <row r="1">
          <cell r="A1" t="str">
            <v>A/1</v>
          </cell>
        </row>
      </sheetData>
      <sheetData sheetId="215">
        <row r="1">
          <cell r="A1" t="str">
            <v>A/1</v>
          </cell>
        </row>
      </sheetData>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ow r="1">
          <cell r="A1" t="str">
            <v>A/1</v>
          </cell>
        </row>
      </sheetData>
      <sheetData sheetId="251">
        <row r="1">
          <cell r="A1" t="str">
            <v>A/1</v>
          </cell>
        </row>
      </sheetData>
      <sheetData sheetId="252">
        <row r="1">
          <cell r="A1" t="str">
            <v>A/1</v>
          </cell>
        </row>
      </sheetData>
      <sheetData sheetId="253">
        <row r="1">
          <cell r="A1" t="str">
            <v>A/1</v>
          </cell>
        </row>
      </sheetData>
      <sheetData sheetId="254">
        <row r="1">
          <cell r="A1" t="str">
            <v>A/1</v>
          </cell>
        </row>
      </sheetData>
      <sheetData sheetId="255">
        <row r="1">
          <cell r="A1" t="str">
            <v>A/1</v>
          </cell>
        </row>
      </sheetData>
      <sheetData sheetId="256">
        <row r="1">
          <cell r="A1" t="str">
            <v>A/1</v>
          </cell>
        </row>
      </sheetData>
      <sheetData sheetId="257">
        <row r="1">
          <cell r="A1" t="str">
            <v>A/1</v>
          </cell>
        </row>
      </sheetData>
      <sheetData sheetId="258">
        <row r="1">
          <cell r="A1" t="str">
            <v>A/1</v>
          </cell>
        </row>
      </sheetData>
      <sheetData sheetId="259">
        <row r="1">
          <cell r="A1" t="str">
            <v>A/1</v>
          </cell>
        </row>
      </sheetData>
      <sheetData sheetId="260">
        <row r="1">
          <cell r="A1" t="str">
            <v>A/1</v>
          </cell>
        </row>
      </sheetData>
      <sheetData sheetId="261">
        <row r="1">
          <cell r="A1" t="str">
            <v>A/1</v>
          </cell>
        </row>
      </sheetData>
      <sheetData sheetId="262">
        <row r="1">
          <cell r="A1" t="str">
            <v>A/1</v>
          </cell>
        </row>
      </sheetData>
      <sheetData sheetId="263">
        <row r="1">
          <cell r="A1" t="str">
            <v>A/1</v>
          </cell>
        </row>
      </sheetData>
      <sheetData sheetId="264">
        <row r="1">
          <cell r="A1" t="str">
            <v>A/1</v>
          </cell>
        </row>
      </sheetData>
      <sheetData sheetId="265">
        <row r="1">
          <cell r="A1" t="str">
            <v>A/1</v>
          </cell>
        </row>
      </sheetData>
      <sheetData sheetId="266">
        <row r="1">
          <cell r="A1" t="str">
            <v>A/1</v>
          </cell>
        </row>
      </sheetData>
      <sheetData sheetId="267">
        <row r="1">
          <cell r="A1" t="str">
            <v>A/1</v>
          </cell>
        </row>
      </sheetData>
      <sheetData sheetId="268">
        <row r="1">
          <cell r="A1" t="str">
            <v>A/1</v>
          </cell>
        </row>
      </sheetData>
      <sheetData sheetId="269">
        <row r="1">
          <cell r="A1" t="str">
            <v>A/1</v>
          </cell>
        </row>
      </sheetData>
      <sheetData sheetId="270">
        <row r="1">
          <cell r="A1" t="str">
            <v>A/1</v>
          </cell>
        </row>
      </sheetData>
      <sheetData sheetId="271">
        <row r="1">
          <cell r="A1" t="str">
            <v>A/1</v>
          </cell>
        </row>
      </sheetData>
      <sheetData sheetId="272">
        <row r="1">
          <cell r="A1" t="str">
            <v>A/1</v>
          </cell>
        </row>
      </sheetData>
      <sheetData sheetId="273">
        <row r="1">
          <cell r="A1" t="str">
            <v>A/1</v>
          </cell>
        </row>
      </sheetData>
      <sheetData sheetId="274">
        <row r="1">
          <cell r="A1" t="str">
            <v>A/1</v>
          </cell>
        </row>
      </sheetData>
      <sheetData sheetId="275">
        <row r="1">
          <cell r="A1" t="str">
            <v>A/1</v>
          </cell>
        </row>
      </sheetData>
      <sheetData sheetId="276">
        <row r="1">
          <cell r="A1" t="str">
            <v>A/1</v>
          </cell>
        </row>
      </sheetData>
      <sheetData sheetId="277">
        <row r="1">
          <cell r="A1" t="str">
            <v>A/1</v>
          </cell>
        </row>
      </sheetData>
      <sheetData sheetId="278">
        <row r="1">
          <cell r="A1" t="str">
            <v>A/1</v>
          </cell>
        </row>
      </sheetData>
      <sheetData sheetId="279">
        <row r="1">
          <cell r="A1" t="str">
            <v>A/1</v>
          </cell>
        </row>
      </sheetData>
      <sheetData sheetId="280">
        <row r="1">
          <cell r="A1" t="str">
            <v>A/1</v>
          </cell>
        </row>
      </sheetData>
      <sheetData sheetId="281">
        <row r="1">
          <cell r="A1" t="str">
            <v>A/1</v>
          </cell>
        </row>
      </sheetData>
      <sheetData sheetId="282">
        <row r="1">
          <cell r="A1" t="str">
            <v>A/1</v>
          </cell>
        </row>
      </sheetData>
      <sheetData sheetId="283">
        <row r="1">
          <cell r="A1" t="str">
            <v>A/1</v>
          </cell>
        </row>
      </sheetData>
      <sheetData sheetId="284">
        <row r="1">
          <cell r="A1" t="str">
            <v>A/1</v>
          </cell>
        </row>
      </sheetData>
      <sheetData sheetId="285">
        <row r="1">
          <cell r="A1" t="str">
            <v>A/1</v>
          </cell>
        </row>
      </sheetData>
      <sheetData sheetId="286">
        <row r="1">
          <cell r="A1" t="str">
            <v>A/1</v>
          </cell>
        </row>
      </sheetData>
      <sheetData sheetId="287">
        <row r="1">
          <cell r="A1" t="str">
            <v>A/1</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ow r="1">
          <cell r="A1" t="str">
            <v>A/1</v>
          </cell>
        </row>
      </sheetData>
      <sheetData sheetId="298">
        <row r="1">
          <cell r="A1" t="str">
            <v>A/1</v>
          </cell>
        </row>
      </sheetData>
      <sheetData sheetId="299">
        <row r="1">
          <cell r="A1" t="str">
            <v>A/1</v>
          </cell>
        </row>
      </sheetData>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ow r="1">
          <cell r="A1" t="str">
            <v>A/1</v>
          </cell>
        </row>
      </sheetData>
      <sheetData sheetId="319" refreshError="1"/>
      <sheetData sheetId="320">
        <row r="1">
          <cell r="A1" t="str">
            <v>A/1</v>
          </cell>
        </row>
      </sheetData>
      <sheetData sheetId="321">
        <row r="1">
          <cell r="A1" t="str">
            <v>A/1</v>
          </cell>
        </row>
      </sheetData>
      <sheetData sheetId="322">
        <row r="1">
          <cell r="A1" t="str">
            <v>A/1</v>
          </cell>
        </row>
      </sheetData>
      <sheetData sheetId="323">
        <row r="1">
          <cell r="A1" t="str">
            <v>A/1</v>
          </cell>
        </row>
      </sheetData>
      <sheetData sheetId="324">
        <row r="1">
          <cell r="A1" t="str">
            <v>A/1</v>
          </cell>
        </row>
      </sheetData>
      <sheetData sheetId="325">
        <row r="1">
          <cell r="A1" t="str">
            <v>A/1</v>
          </cell>
        </row>
      </sheetData>
      <sheetData sheetId="326">
        <row r="1">
          <cell r="A1" t="str">
            <v>A/1</v>
          </cell>
        </row>
      </sheetData>
      <sheetData sheetId="327">
        <row r="1">
          <cell r="A1" t="str">
            <v>A/1</v>
          </cell>
        </row>
      </sheetData>
      <sheetData sheetId="328">
        <row r="1">
          <cell r="A1" t="str">
            <v>A/1</v>
          </cell>
        </row>
      </sheetData>
      <sheetData sheetId="329">
        <row r="1">
          <cell r="A1" t="str">
            <v>A/1</v>
          </cell>
        </row>
      </sheetData>
      <sheetData sheetId="330">
        <row r="1">
          <cell r="A1" t="str">
            <v>A/1</v>
          </cell>
        </row>
      </sheetData>
      <sheetData sheetId="331">
        <row r="1">
          <cell r="A1" t="str">
            <v>A/1</v>
          </cell>
        </row>
      </sheetData>
      <sheetData sheetId="332">
        <row r="1">
          <cell r="A1" t="str">
            <v>A/1</v>
          </cell>
        </row>
      </sheetData>
      <sheetData sheetId="333">
        <row r="1">
          <cell r="A1" t="str">
            <v>A/1</v>
          </cell>
        </row>
      </sheetData>
      <sheetData sheetId="334">
        <row r="1">
          <cell r="A1" t="str">
            <v>A/1</v>
          </cell>
        </row>
      </sheetData>
      <sheetData sheetId="335">
        <row r="1">
          <cell r="A1" t="str">
            <v>A/1</v>
          </cell>
        </row>
      </sheetData>
      <sheetData sheetId="336">
        <row r="1">
          <cell r="A1" t="str">
            <v>A/1</v>
          </cell>
        </row>
      </sheetData>
      <sheetData sheetId="337">
        <row r="1">
          <cell r="A1" t="str">
            <v>A/1</v>
          </cell>
        </row>
      </sheetData>
      <sheetData sheetId="338">
        <row r="1">
          <cell r="A1" t="str">
            <v>A/1</v>
          </cell>
        </row>
      </sheetData>
      <sheetData sheetId="339">
        <row r="1">
          <cell r="A1" t="str">
            <v>A/1</v>
          </cell>
        </row>
      </sheetData>
      <sheetData sheetId="340">
        <row r="1">
          <cell r="A1" t="str">
            <v>A/1</v>
          </cell>
        </row>
      </sheetData>
      <sheetData sheetId="341">
        <row r="1">
          <cell r="A1" t="str">
            <v>A/1</v>
          </cell>
        </row>
      </sheetData>
      <sheetData sheetId="342">
        <row r="1">
          <cell r="A1" t="str">
            <v>A/1</v>
          </cell>
        </row>
      </sheetData>
      <sheetData sheetId="343">
        <row r="1">
          <cell r="A1" t="str">
            <v>A/1</v>
          </cell>
        </row>
      </sheetData>
      <sheetData sheetId="344">
        <row r="1">
          <cell r="A1" t="str">
            <v>A/1</v>
          </cell>
        </row>
      </sheetData>
      <sheetData sheetId="345">
        <row r="1">
          <cell r="A1" t="str">
            <v>A/1</v>
          </cell>
        </row>
      </sheetData>
      <sheetData sheetId="346">
        <row r="1">
          <cell r="A1" t="str">
            <v>A/1</v>
          </cell>
        </row>
      </sheetData>
      <sheetData sheetId="347">
        <row r="1">
          <cell r="A1" t="str">
            <v>A/1</v>
          </cell>
        </row>
      </sheetData>
      <sheetData sheetId="348">
        <row r="1">
          <cell r="A1" t="str">
            <v>A/1</v>
          </cell>
        </row>
      </sheetData>
      <sheetData sheetId="349">
        <row r="1">
          <cell r="A1" t="str">
            <v>A/1</v>
          </cell>
        </row>
      </sheetData>
      <sheetData sheetId="350">
        <row r="1">
          <cell r="A1" t="str">
            <v>A/1</v>
          </cell>
        </row>
      </sheetData>
      <sheetData sheetId="351">
        <row r="1">
          <cell r="A1" t="str">
            <v>A/1</v>
          </cell>
        </row>
      </sheetData>
      <sheetData sheetId="352">
        <row r="1">
          <cell r="A1" t="str">
            <v>A/1</v>
          </cell>
        </row>
      </sheetData>
      <sheetData sheetId="353">
        <row r="1">
          <cell r="A1" t="str">
            <v>A/1</v>
          </cell>
        </row>
      </sheetData>
      <sheetData sheetId="354">
        <row r="1">
          <cell r="A1" t="str">
            <v>A/1</v>
          </cell>
        </row>
      </sheetData>
      <sheetData sheetId="355">
        <row r="1">
          <cell r="A1" t="str">
            <v>A/1</v>
          </cell>
        </row>
      </sheetData>
      <sheetData sheetId="356">
        <row r="1">
          <cell r="A1" t="str">
            <v>A/1</v>
          </cell>
        </row>
      </sheetData>
      <sheetData sheetId="357">
        <row r="1">
          <cell r="A1" t="str">
            <v>A/1</v>
          </cell>
        </row>
      </sheetData>
      <sheetData sheetId="358">
        <row r="1">
          <cell r="A1" t="str">
            <v>A/1</v>
          </cell>
        </row>
      </sheetData>
      <sheetData sheetId="359">
        <row r="1">
          <cell r="A1" t="str">
            <v>A/1</v>
          </cell>
        </row>
      </sheetData>
      <sheetData sheetId="360">
        <row r="1">
          <cell r="A1" t="str">
            <v>A/1</v>
          </cell>
        </row>
      </sheetData>
      <sheetData sheetId="361">
        <row r="1">
          <cell r="A1" t="str">
            <v>A/1</v>
          </cell>
        </row>
      </sheetData>
      <sheetData sheetId="362">
        <row r="1">
          <cell r="A1" t="str">
            <v>A/1</v>
          </cell>
        </row>
      </sheetData>
      <sheetData sheetId="363">
        <row r="1">
          <cell r="A1" t="str">
            <v>A/1</v>
          </cell>
        </row>
      </sheetData>
      <sheetData sheetId="364">
        <row r="1">
          <cell r="A1" t="str">
            <v>A/1</v>
          </cell>
        </row>
      </sheetData>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ow r="1">
          <cell r="A1" t="str">
            <v>A/1</v>
          </cell>
        </row>
      </sheetData>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ow r="1">
          <cell r="A1" t="str">
            <v>A/1</v>
          </cell>
        </row>
      </sheetData>
      <sheetData sheetId="433">
        <row r="1">
          <cell r="A1" t="str">
            <v>A/1</v>
          </cell>
        </row>
      </sheetData>
      <sheetData sheetId="434">
        <row r="1">
          <cell r="A1" t="str">
            <v>A/1</v>
          </cell>
        </row>
      </sheetData>
      <sheetData sheetId="435">
        <row r="1">
          <cell r="A1" t="str">
            <v>A/1</v>
          </cell>
        </row>
      </sheetData>
      <sheetData sheetId="436">
        <row r="1">
          <cell r="A1" t="str">
            <v>A/1</v>
          </cell>
        </row>
      </sheetData>
      <sheetData sheetId="437">
        <row r="1">
          <cell r="A1" t="str">
            <v>A/1</v>
          </cell>
        </row>
      </sheetData>
      <sheetData sheetId="438">
        <row r="1">
          <cell r="A1" t="str">
            <v>A/1</v>
          </cell>
        </row>
      </sheetData>
      <sheetData sheetId="439">
        <row r="1">
          <cell r="A1" t="str">
            <v>A/1</v>
          </cell>
        </row>
      </sheetData>
      <sheetData sheetId="440">
        <row r="1">
          <cell r="A1" t="str">
            <v>A/1</v>
          </cell>
        </row>
      </sheetData>
      <sheetData sheetId="441">
        <row r="1">
          <cell r="A1" t="str">
            <v>A/1</v>
          </cell>
        </row>
      </sheetData>
      <sheetData sheetId="442">
        <row r="1">
          <cell r="A1" t="str">
            <v>A/1</v>
          </cell>
        </row>
      </sheetData>
      <sheetData sheetId="443">
        <row r="1">
          <cell r="A1" t="str">
            <v>A/1</v>
          </cell>
        </row>
      </sheetData>
      <sheetData sheetId="444">
        <row r="1">
          <cell r="A1" t="str">
            <v>A/1</v>
          </cell>
        </row>
      </sheetData>
      <sheetData sheetId="445">
        <row r="1">
          <cell r="A1" t="str">
            <v>A/1</v>
          </cell>
        </row>
      </sheetData>
      <sheetData sheetId="446">
        <row r="1">
          <cell r="A1" t="str">
            <v>A/1</v>
          </cell>
        </row>
      </sheetData>
      <sheetData sheetId="447">
        <row r="1">
          <cell r="A1" t="str">
            <v>A/1</v>
          </cell>
        </row>
      </sheetData>
      <sheetData sheetId="448">
        <row r="1">
          <cell r="A1" t="str">
            <v>A/1</v>
          </cell>
        </row>
      </sheetData>
      <sheetData sheetId="449">
        <row r="1">
          <cell r="A1" t="str">
            <v>A/1</v>
          </cell>
        </row>
      </sheetData>
      <sheetData sheetId="450">
        <row r="1">
          <cell r="A1" t="str">
            <v>A/1</v>
          </cell>
        </row>
      </sheetData>
      <sheetData sheetId="451">
        <row r="1">
          <cell r="A1" t="str">
            <v>A/1</v>
          </cell>
        </row>
      </sheetData>
      <sheetData sheetId="452">
        <row r="1">
          <cell r="A1" t="str">
            <v>A/1</v>
          </cell>
        </row>
      </sheetData>
      <sheetData sheetId="453">
        <row r="1">
          <cell r="A1" t="str">
            <v>A/1</v>
          </cell>
        </row>
      </sheetData>
      <sheetData sheetId="454">
        <row r="1">
          <cell r="A1" t="str">
            <v>A/1</v>
          </cell>
        </row>
      </sheetData>
      <sheetData sheetId="455">
        <row r="1">
          <cell r="A1" t="str">
            <v>A/1</v>
          </cell>
        </row>
      </sheetData>
      <sheetData sheetId="456">
        <row r="1">
          <cell r="A1" t="str">
            <v>A/1</v>
          </cell>
        </row>
      </sheetData>
      <sheetData sheetId="457">
        <row r="1">
          <cell r="A1" t="str">
            <v>A/1</v>
          </cell>
        </row>
      </sheetData>
      <sheetData sheetId="458">
        <row r="1">
          <cell r="A1" t="str">
            <v>A/1</v>
          </cell>
        </row>
      </sheetData>
      <sheetData sheetId="459">
        <row r="1">
          <cell r="A1" t="str">
            <v>A/1</v>
          </cell>
        </row>
      </sheetData>
      <sheetData sheetId="460">
        <row r="1">
          <cell r="A1" t="str">
            <v>A/1</v>
          </cell>
        </row>
      </sheetData>
      <sheetData sheetId="461">
        <row r="1">
          <cell r="A1" t="str">
            <v>A/1</v>
          </cell>
        </row>
      </sheetData>
      <sheetData sheetId="462">
        <row r="1">
          <cell r="A1" t="str">
            <v>A/1</v>
          </cell>
        </row>
      </sheetData>
      <sheetData sheetId="463">
        <row r="1">
          <cell r="A1" t="str">
            <v>A/1</v>
          </cell>
        </row>
      </sheetData>
      <sheetData sheetId="464">
        <row r="1">
          <cell r="A1" t="str">
            <v>A/1</v>
          </cell>
        </row>
      </sheetData>
      <sheetData sheetId="465">
        <row r="1">
          <cell r="A1" t="str">
            <v>A/1</v>
          </cell>
        </row>
      </sheetData>
      <sheetData sheetId="466">
        <row r="1">
          <cell r="A1" t="str">
            <v>A/1</v>
          </cell>
        </row>
      </sheetData>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ow r="1">
          <cell r="A1" t="str">
            <v>A/1</v>
          </cell>
        </row>
      </sheetData>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ow r="1">
          <cell r="A1" t="str">
            <v>A/1</v>
          </cell>
        </row>
      </sheetData>
      <sheetData sheetId="521">
        <row r="1">
          <cell r="A1" t="str">
            <v>A/1</v>
          </cell>
        </row>
      </sheetData>
      <sheetData sheetId="522">
        <row r="1">
          <cell r="A1" t="str">
            <v>A/1</v>
          </cell>
        </row>
      </sheetData>
      <sheetData sheetId="523">
        <row r="1">
          <cell r="A1" t="str">
            <v>A/1</v>
          </cell>
        </row>
      </sheetData>
      <sheetData sheetId="524">
        <row r="1">
          <cell r="A1" t="str">
            <v>A/1</v>
          </cell>
        </row>
      </sheetData>
      <sheetData sheetId="525">
        <row r="1">
          <cell r="A1" t="str">
            <v>A/1</v>
          </cell>
        </row>
      </sheetData>
      <sheetData sheetId="526">
        <row r="1">
          <cell r="A1" t="str">
            <v>A/1</v>
          </cell>
        </row>
      </sheetData>
      <sheetData sheetId="527">
        <row r="1">
          <cell r="A1" t="str">
            <v>A/1</v>
          </cell>
        </row>
      </sheetData>
      <sheetData sheetId="528">
        <row r="1">
          <cell r="A1" t="str">
            <v>A/1</v>
          </cell>
        </row>
      </sheetData>
      <sheetData sheetId="529">
        <row r="1">
          <cell r="A1" t="str">
            <v>A/1</v>
          </cell>
        </row>
      </sheetData>
      <sheetData sheetId="530">
        <row r="1">
          <cell r="A1" t="str">
            <v>A/1</v>
          </cell>
        </row>
      </sheetData>
      <sheetData sheetId="531">
        <row r="1">
          <cell r="A1" t="str">
            <v>A/1</v>
          </cell>
        </row>
      </sheetData>
      <sheetData sheetId="532">
        <row r="1">
          <cell r="A1" t="str">
            <v>A/1</v>
          </cell>
        </row>
      </sheetData>
      <sheetData sheetId="533">
        <row r="1">
          <cell r="A1" t="str">
            <v>A/1</v>
          </cell>
        </row>
      </sheetData>
      <sheetData sheetId="534">
        <row r="1">
          <cell r="A1" t="str">
            <v>A/1</v>
          </cell>
        </row>
      </sheetData>
      <sheetData sheetId="535">
        <row r="1">
          <cell r="A1" t="str">
            <v>A/1</v>
          </cell>
        </row>
      </sheetData>
      <sheetData sheetId="536">
        <row r="1">
          <cell r="A1" t="str">
            <v>A/1</v>
          </cell>
        </row>
      </sheetData>
      <sheetData sheetId="537">
        <row r="1">
          <cell r="A1" t="str">
            <v>A/1</v>
          </cell>
        </row>
      </sheetData>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ow r="1">
          <cell r="A1" t="str">
            <v>A/1</v>
          </cell>
        </row>
      </sheetData>
      <sheetData sheetId="550">
        <row r="1">
          <cell r="A1" t="str">
            <v>A/1</v>
          </cell>
        </row>
      </sheetData>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ow r="1">
          <cell r="A1" t="str">
            <v>A/1</v>
          </cell>
        </row>
      </sheetData>
      <sheetData sheetId="573">
        <row r="1">
          <cell r="A1" t="str">
            <v>A/1</v>
          </cell>
        </row>
      </sheetData>
      <sheetData sheetId="574">
        <row r="1">
          <cell r="A1" t="str">
            <v>A/1</v>
          </cell>
        </row>
      </sheetData>
      <sheetData sheetId="575">
        <row r="1">
          <cell r="A1" t="str">
            <v>A/1</v>
          </cell>
        </row>
      </sheetData>
      <sheetData sheetId="576">
        <row r="1">
          <cell r="A1" t="str">
            <v>A/1</v>
          </cell>
        </row>
      </sheetData>
      <sheetData sheetId="577">
        <row r="1">
          <cell r="A1" t="str">
            <v>A/1</v>
          </cell>
        </row>
      </sheetData>
      <sheetData sheetId="578">
        <row r="1">
          <cell r="A1" t="str">
            <v>A/1</v>
          </cell>
        </row>
      </sheetData>
      <sheetData sheetId="579">
        <row r="1">
          <cell r="A1" t="str">
            <v>A/1</v>
          </cell>
        </row>
      </sheetData>
      <sheetData sheetId="580">
        <row r="1">
          <cell r="A1" t="str">
            <v>A/1</v>
          </cell>
        </row>
      </sheetData>
      <sheetData sheetId="581">
        <row r="1">
          <cell r="A1" t="str">
            <v>A/1</v>
          </cell>
        </row>
      </sheetData>
      <sheetData sheetId="582">
        <row r="1">
          <cell r="A1" t="str">
            <v>A/1</v>
          </cell>
        </row>
      </sheetData>
      <sheetData sheetId="583">
        <row r="1">
          <cell r="A1" t="str">
            <v>A/1</v>
          </cell>
        </row>
      </sheetData>
      <sheetData sheetId="584">
        <row r="1">
          <cell r="A1" t="str">
            <v>A/1</v>
          </cell>
        </row>
      </sheetData>
      <sheetData sheetId="585">
        <row r="1">
          <cell r="A1" t="str">
            <v>A/1</v>
          </cell>
        </row>
      </sheetData>
      <sheetData sheetId="586">
        <row r="1">
          <cell r="A1" t="str">
            <v>A/1</v>
          </cell>
        </row>
      </sheetData>
      <sheetData sheetId="587">
        <row r="1">
          <cell r="A1" t="str">
            <v>A/1</v>
          </cell>
        </row>
      </sheetData>
      <sheetData sheetId="588">
        <row r="1">
          <cell r="A1" t="str">
            <v>A/1</v>
          </cell>
        </row>
      </sheetData>
      <sheetData sheetId="589">
        <row r="1">
          <cell r="A1" t="str">
            <v>A/1</v>
          </cell>
        </row>
      </sheetData>
      <sheetData sheetId="590">
        <row r="1">
          <cell r="A1" t="str">
            <v>A/1</v>
          </cell>
        </row>
      </sheetData>
      <sheetData sheetId="591">
        <row r="1">
          <cell r="A1" t="str">
            <v>A/1</v>
          </cell>
        </row>
      </sheetData>
      <sheetData sheetId="592">
        <row r="1">
          <cell r="A1" t="str">
            <v>A/1</v>
          </cell>
        </row>
      </sheetData>
      <sheetData sheetId="593">
        <row r="1">
          <cell r="A1" t="str">
            <v>A/1</v>
          </cell>
        </row>
      </sheetData>
      <sheetData sheetId="594">
        <row r="1">
          <cell r="A1" t="str">
            <v>A/1</v>
          </cell>
        </row>
      </sheetData>
      <sheetData sheetId="595">
        <row r="1">
          <cell r="A1" t="str">
            <v>A/1</v>
          </cell>
        </row>
      </sheetData>
      <sheetData sheetId="596">
        <row r="1">
          <cell r="A1" t="str">
            <v>A/1</v>
          </cell>
        </row>
      </sheetData>
      <sheetData sheetId="597">
        <row r="1">
          <cell r="A1" t="str">
            <v>A/1</v>
          </cell>
        </row>
      </sheetData>
      <sheetData sheetId="598">
        <row r="1">
          <cell r="A1" t="str">
            <v>A/1</v>
          </cell>
        </row>
      </sheetData>
      <sheetData sheetId="599">
        <row r="1">
          <cell r="A1" t="str">
            <v>A/1</v>
          </cell>
        </row>
      </sheetData>
      <sheetData sheetId="600">
        <row r="1">
          <cell r="A1" t="str">
            <v>A/1</v>
          </cell>
        </row>
      </sheetData>
      <sheetData sheetId="601">
        <row r="1">
          <cell r="A1" t="str">
            <v>A/1</v>
          </cell>
        </row>
      </sheetData>
      <sheetData sheetId="602">
        <row r="1">
          <cell r="A1" t="str">
            <v>A/1</v>
          </cell>
        </row>
      </sheetData>
      <sheetData sheetId="603">
        <row r="1">
          <cell r="A1" t="str">
            <v>A/1</v>
          </cell>
        </row>
      </sheetData>
      <sheetData sheetId="604">
        <row r="1">
          <cell r="A1" t="str">
            <v>A/1</v>
          </cell>
        </row>
      </sheetData>
      <sheetData sheetId="605">
        <row r="1">
          <cell r="A1" t="str">
            <v>A/1</v>
          </cell>
        </row>
      </sheetData>
      <sheetData sheetId="606">
        <row r="1">
          <cell r="A1" t="str">
            <v>A/1</v>
          </cell>
        </row>
      </sheetData>
      <sheetData sheetId="607">
        <row r="1">
          <cell r="A1" t="str">
            <v>A/1</v>
          </cell>
        </row>
      </sheetData>
      <sheetData sheetId="608">
        <row r="1">
          <cell r="A1" t="str">
            <v>A/1</v>
          </cell>
        </row>
      </sheetData>
      <sheetData sheetId="609">
        <row r="1">
          <cell r="A1" t="str">
            <v>A/1</v>
          </cell>
        </row>
      </sheetData>
      <sheetData sheetId="610">
        <row r="1">
          <cell r="A1" t="str">
            <v>A/1</v>
          </cell>
        </row>
      </sheetData>
      <sheetData sheetId="611">
        <row r="1">
          <cell r="A1" t="str">
            <v>A/1</v>
          </cell>
        </row>
      </sheetData>
      <sheetData sheetId="612">
        <row r="1">
          <cell r="A1" t="str">
            <v>A/1</v>
          </cell>
        </row>
      </sheetData>
      <sheetData sheetId="613">
        <row r="1">
          <cell r="A1" t="str">
            <v>A/1</v>
          </cell>
        </row>
      </sheetData>
      <sheetData sheetId="614">
        <row r="1">
          <cell r="A1" t="str">
            <v>A/1</v>
          </cell>
        </row>
      </sheetData>
      <sheetData sheetId="615">
        <row r="1">
          <cell r="A1" t="str">
            <v>A/1</v>
          </cell>
        </row>
      </sheetData>
      <sheetData sheetId="616">
        <row r="1">
          <cell r="A1" t="str">
            <v>A/1</v>
          </cell>
        </row>
      </sheetData>
      <sheetData sheetId="617">
        <row r="1">
          <cell r="A1" t="str">
            <v>A/1</v>
          </cell>
        </row>
      </sheetData>
      <sheetData sheetId="618">
        <row r="1">
          <cell r="A1" t="str">
            <v>A/1</v>
          </cell>
        </row>
      </sheetData>
      <sheetData sheetId="619">
        <row r="1">
          <cell r="A1" t="str">
            <v>A/1</v>
          </cell>
        </row>
      </sheetData>
      <sheetData sheetId="620">
        <row r="1">
          <cell r="A1" t="str">
            <v>A/1</v>
          </cell>
        </row>
      </sheetData>
      <sheetData sheetId="621">
        <row r="1">
          <cell r="A1" t="str">
            <v>A/1</v>
          </cell>
        </row>
      </sheetData>
      <sheetData sheetId="622">
        <row r="1">
          <cell r="A1" t="str">
            <v>A/1</v>
          </cell>
        </row>
      </sheetData>
      <sheetData sheetId="623">
        <row r="1">
          <cell r="A1" t="str">
            <v>A/1</v>
          </cell>
        </row>
      </sheetData>
      <sheetData sheetId="624">
        <row r="1">
          <cell r="A1" t="str">
            <v>A/1</v>
          </cell>
        </row>
      </sheetData>
      <sheetData sheetId="625">
        <row r="1">
          <cell r="A1" t="str">
            <v>A/1</v>
          </cell>
        </row>
      </sheetData>
      <sheetData sheetId="626">
        <row r="1">
          <cell r="A1" t="str">
            <v>A/1</v>
          </cell>
        </row>
      </sheetData>
      <sheetData sheetId="627">
        <row r="1">
          <cell r="A1" t="str">
            <v>A/1</v>
          </cell>
        </row>
      </sheetData>
      <sheetData sheetId="628">
        <row r="1">
          <cell r="A1" t="str">
            <v>A/1</v>
          </cell>
        </row>
      </sheetData>
      <sheetData sheetId="629">
        <row r="1">
          <cell r="A1" t="str">
            <v>A/1</v>
          </cell>
        </row>
      </sheetData>
      <sheetData sheetId="630">
        <row r="1">
          <cell r="A1" t="str">
            <v>A/1</v>
          </cell>
        </row>
      </sheetData>
      <sheetData sheetId="631">
        <row r="1">
          <cell r="A1" t="str">
            <v>A/1</v>
          </cell>
        </row>
      </sheetData>
      <sheetData sheetId="632">
        <row r="1">
          <cell r="A1" t="str">
            <v>A/1</v>
          </cell>
        </row>
      </sheetData>
      <sheetData sheetId="633">
        <row r="1">
          <cell r="A1" t="str">
            <v>A/1</v>
          </cell>
        </row>
      </sheetData>
      <sheetData sheetId="634">
        <row r="1">
          <cell r="A1" t="str">
            <v>A/1</v>
          </cell>
        </row>
      </sheetData>
      <sheetData sheetId="635">
        <row r="1">
          <cell r="A1" t="str">
            <v>A/1</v>
          </cell>
        </row>
      </sheetData>
      <sheetData sheetId="636">
        <row r="1">
          <cell r="A1" t="str">
            <v>A/1</v>
          </cell>
        </row>
      </sheetData>
      <sheetData sheetId="637">
        <row r="1">
          <cell r="A1" t="str">
            <v>A/1</v>
          </cell>
        </row>
      </sheetData>
      <sheetData sheetId="638">
        <row r="1">
          <cell r="A1" t="str">
            <v>A/1</v>
          </cell>
        </row>
      </sheetData>
      <sheetData sheetId="639">
        <row r="1">
          <cell r="A1" t="str">
            <v>A/1</v>
          </cell>
        </row>
      </sheetData>
      <sheetData sheetId="640">
        <row r="1">
          <cell r="A1" t="str">
            <v>A/1</v>
          </cell>
        </row>
      </sheetData>
      <sheetData sheetId="641">
        <row r="1">
          <cell r="A1" t="str">
            <v>A/1</v>
          </cell>
        </row>
      </sheetData>
      <sheetData sheetId="642">
        <row r="1">
          <cell r="A1" t="str">
            <v>A/1</v>
          </cell>
        </row>
      </sheetData>
      <sheetData sheetId="643">
        <row r="1">
          <cell r="A1" t="str">
            <v>A/1</v>
          </cell>
        </row>
      </sheetData>
      <sheetData sheetId="644">
        <row r="1">
          <cell r="A1" t="str">
            <v>A/1</v>
          </cell>
        </row>
      </sheetData>
      <sheetData sheetId="645">
        <row r="1">
          <cell r="A1" t="str">
            <v>A/1</v>
          </cell>
        </row>
      </sheetData>
      <sheetData sheetId="646">
        <row r="1">
          <cell r="A1" t="str">
            <v>A/1</v>
          </cell>
        </row>
      </sheetData>
      <sheetData sheetId="647">
        <row r="1">
          <cell r="A1" t="str">
            <v>A/1</v>
          </cell>
        </row>
      </sheetData>
      <sheetData sheetId="648">
        <row r="1">
          <cell r="A1" t="str">
            <v>A/1</v>
          </cell>
        </row>
      </sheetData>
      <sheetData sheetId="649">
        <row r="1">
          <cell r="A1" t="str">
            <v>A/1</v>
          </cell>
        </row>
      </sheetData>
      <sheetData sheetId="650">
        <row r="1">
          <cell r="A1" t="str">
            <v>A/1</v>
          </cell>
        </row>
      </sheetData>
      <sheetData sheetId="651">
        <row r="1">
          <cell r="A1" t="str">
            <v>A/1</v>
          </cell>
        </row>
      </sheetData>
      <sheetData sheetId="652">
        <row r="1">
          <cell r="A1" t="str">
            <v>A/1</v>
          </cell>
        </row>
      </sheetData>
      <sheetData sheetId="653">
        <row r="1">
          <cell r="A1" t="str">
            <v>A/1</v>
          </cell>
        </row>
      </sheetData>
      <sheetData sheetId="654">
        <row r="1">
          <cell r="A1" t="str">
            <v>A/1</v>
          </cell>
        </row>
      </sheetData>
      <sheetData sheetId="655">
        <row r="1">
          <cell r="A1" t="str">
            <v>A/1</v>
          </cell>
        </row>
      </sheetData>
      <sheetData sheetId="656">
        <row r="1">
          <cell r="A1" t="str">
            <v>A/1</v>
          </cell>
        </row>
      </sheetData>
      <sheetData sheetId="657">
        <row r="1">
          <cell r="A1" t="str">
            <v>A/1</v>
          </cell>
        </row>
      </sheetData>
      <sheetData sheetId="658">
        <row r="1">
          <cell r="A1" t="str">
            <v>A/1</v>
          </cell>
        </row>
      </sheetData>
      <sheetData sheetId="659">
        <row r="1">
          <cell r="A1" t="str">
            <v>A/1</v>
          </cell>
        </row>
      </sheetData>
      <sheetData sheetId="660">
        <row r="1">
          <cell r="A1" t="str">
            <v>A/1</v>
          </cell>
        </row>
      </sheetData>
      <sheetData sheetId="661">
        <row r="1">
          <cell r="A1" t="str">
            <v>A/1</v>
          </cell>
        </row>
      </sheetData>
      <sheetData sheetId="662">
        <row r="1">
          <cell r="A1" t="str">
            <v>A/1</v>
          </cell>
        </row>
      </sheetData>
      <sheetData sheetId="663">
        <row r="1">
          <cell r="A1" t="str">
            <v>A/1</v>
          </cell>
        </row>
      </sheetData>
      <sheetData sheetId="664">
        <row r="1">
          <cell r="A1" t="str">
            <v>A/1</v>
          </cell>
        </row>
      </sheetData>
      <sheetData sheetId="665">
        <row r="1">
          <cell r="A1" t="str">
            <v>A/1</v>
          </cell>
        </row>
      </sheetData>
      <sheetData sheetId="666">
        <row r="1">
          <cell r="A1" t="str">
            <v>A/1</v>
          </cell>
        </row>
      </sheetData>
      <sheetData sheetId="667">
        <row r="1">
          <cell r="A1" t="str">
            <v>A/1</v>
          </cell>
        </row>
      </sheetData>
      <sheetData sheetId="668">
        <row r="1">
          <cell r="A1" t="str">
            <v>A/1</v>
          </cell>
        </row>
      </sheetData>
      <sheetData sheetId="669">
        <row r="1">
          <cell r="A1" t="str">
            <v>A/1</v>
          </cell>
        </row>
      </sheetData>
      <sheetData sheetId="670">
        <row r="1">
          <cell r="A1" t="str">
            <v>A/1</v>
          </cell>
        </row>
      </sheetData>
      <sheetData sheetId="671">
        <row r="1">
          <cell r="A1" t="str">
            <v>A/1</v>
          </cell>
        </row>
      </sheetData>
      <sheetData sheetId="672">
        <row r="1">
          <cell r="A1" t="str">
            <v>A/1</v>
          </cell>
        </row>
      </sheetData>
      <sheetData sheetId="673">
        <row r="1">
          <cell r="A1" t="str">
            <v>A/1</v>
          </cell>
        </row>
      </sheetData>
      <sheetData sheetId="674">
        <row r="1">
          <cell r="A1" t="str">
            <v>A/1</v>
          </cell>
        </row>
      </sheetData>
      <sheetData sheetId="675">
        <row r="1">
          <cell r="A1" t="str">
            <v>A/1</v>
          </cell>
        </row>
      </sheetData>
      <sheetData sheetId="676">
        <row r="1">
          <cell r="A1" t="str">
            <v>A/1</v>
          </cell>
        </row>
      </sheetData>
      <sheetData sheetId="677">
        <row r="1">
          <cell r="A1" t="str">
            <v>A/1</v>
          </cell>
        </row>
      </sheetData>
      <sheetData sheetId="678">
        <row r="1">
          <cell r="A1" t="str">
            <v>A/1</v>
          </cell>
        </row>
      </sheetData>
      <sheetData sheetId="679">
        <row r="1">
          <cell r="A1" t="str">
            <v>A/1</v>
          </cell>
        </row>
      </sheetData>
      <sheetData sheetId="680">
        <row r="1">
          <cell r="A1" t="str">
            <v>A/1</v>
          </cell>
        </row>
      </sheetData>
      <sheetData sheetId="681">
        <row r="1">
          <cell r="A1" t="str">
            <v>A/1</v>
          </cell>
        </row>
      </sheetData>
      <sheetData sheetId="682">
        <row r="1">
          <cell r="A1" t="str">
            <v>A/1</v>
          </cell>
        </row>
      </sheetData>
      <sheetData sheetId="683">
        <row r="1">
          <cell r="A1" t="str">
            <v>A/1</v>
          </cell>
        </row>
      </sheetData>
      <sheetData sheetId="684">
        <row r="1">
          <cell r="A1" t="str">
            <v>A/1</v>
          </cell>
        </row>
      </sheetData>
      <sheetData sheetId="685">
        <row r="1">
          <cell r="A1" t="str">
            <v>A/1</v>
          </cell>
        </row>
      </sheetData>
      <sheetData sheetId="686">
        <row r="1">
          <cell r="A1" t="str">
            <v>A/1</v>
          </cell>
        </row>
      </sheetData>
      <sheetData sheetId="687">
        <row r="1">
          <cell r="A1" t="str">
            <v>A/1</v>
          </cell>
        </row>
      </sheetData>
      <sheetData sheetId="688">
        <row r="1">
          <cell r="A1" t="str">
            <v>A/1</v>
          </cell>
        </row>
      </sheetData>
      <sheetData sheetId="689">
        <row r="1">
          <cell r="A1" t="str">
            <v>A/1</v>
          </cell>
        </row>
      </sheetData>
      <sheetData sheetId="690">
        <row r="1">
          <cell r="A1" t="str">
            <v>A/1</v>
          </cell>
        </row>
      </sheetData>
      <sheetData sheetId="691">
        <row r="1">
          <cell r="A1" t="str">
            <v>A/1</v>
          </cell>
        </row>
      </sheetData>
      <sheetData sheetId="692">
        <row r="1">
          <cell r="A1" t="str">
            <v>A/1</v>
          </cell>
        </row>
      </sheetData>
      <sheetData sheetId="693">
        <row r="1">
          <cell r="A1" t="str">
            <v>A/1</v>
          </cell>
        </row>
      </sheetData>
      <sheetData sheetId="694">
        <row r="1">
          <cell r="A1" t="str">
            <v>A/1</v>
          </cell>
        </row>
      </sheetData>
      <sheetData sheetId="695">
        <row r="1">
          <cell r="A1" t="str">
            <v>A/1</v>
          </cell>
        </row>
      </sheetData>
      <sheetData sheetId="696">
        <row r="1">
          <cell r="A1" t="str">
            <v>A/1</v>
          </cell>
        </row>
      </sheetData>
      <sheetData sheetId="697">
        <row r="1">
          <cell r="A1" t="str">
            <v>A/1</v>
          </cell>
        </row>
      </sheetData>
      <sheetData sheetId="698">
        <row r="1">
          <cell r="A1" t="str">
            <v>A/1</v>
          </cell>
        </row>
      </sheetData>
      <sheetData sheetId="699">
        <row r="1">
          <cell r="A1" t="str">
            <v>A/1</v>
          </cell>
        </row>
      </sheetData>
      <sheetData sheetId="700">
        <row r="1">
          <cell r="A1" t="str">
            <v>A/1</v>
          </cell>
        </row>
      </sheetData>
      <sheetData sheetId="701">
        <row r="1">
          <cell r="A1" t="str">
            <v>A/1</v>
          </cell>
        </row>
      </sheetData>
      <sheetData sheetId="702">
        <row r="1">
          <cell r="A1" t="str">
            <v>A/1</v>
          </cell>
        </row>
      </sheetData>
      <sheetData sheetId="703">
        <row r="1">
          <cell r="A1" t="str">
            <v>A/1</v>
          </cell>
        </row>
      </sheetData>
      <sheetData sheetId="704">
        <row r="1">
          <cell r="A1" t="str">
            <v>A/1</v>
          </cell>
        </row>
      </sheetData>
      <sheetData sheetId="705">
        <row r="1">
          <cell r="A1" t="str">
            <v>A/1</v>
          </cell>
        </row>
      </sheetData>
      <sheetData sheetId="706">
        <row r="1">
          <cell r="A1" t="str">
            <v>A/1</v>
          </cell>
        </row>
      </sheetData>
      <sheetData sheetId="707">
        <row r="1">
          <cell r="A1" t="str">
            <v>A/1</v>
          </cell>
        </row>
      </sheetData>
      <sheetData sheetId="708">
        <row r="1">
          <cell r="A1" t="str">
            <v>A/1</v>
          </cell>
        </row>
      </sheetData>
      <sheetData sheetId="709">
        <row r="1">
          <cell r="A1" t="str">
            <v>A/1</v>
          </cell>
        </row>
      </sheetData>
      <sheetData sheetId="710">
        <row r="1">
          <cell r="A1" t="str">
            <v>A/1</v>
          </cell>
        </row>
      </sheetData>
      <sheetData sheetId="711">
        <row r="1">
          <cell r="A1" t="str">
            <v>A/1</v>
          </cell>
        </row>
      </sheetData>
      <sheetData sheetId="712">
        <row r="1">
          <cell r="A1" t="str">
            <v>A/1</v>
          </cell>
        </row>
      </sheetData>
      <sheetData sheetId="713">
        <row r="1">
          <cell r="A1" t="str">
            <v>A/1</v>
          </cell>
        </row>
      </sheetData>
      <sheetData sheetId="714">
        <row r="1">
          <cell r="A1" t="str">
            <v>A/1</v>
          </cell>
        </row>
      </sheetData>
      <sheetData sheetId="715">
        <row r="1">
          <cell r="A1" t="str">
            <v>A/1</v>
          </cell>
        </row>
      </sheetData>
      <sheetData sheetId="716">
        <row r="1">
          <cell r="A1" t="str">
            <v>A/1</v>
          </cell>
        </row>
      </sheetData>
      <sheetData sheetId="717">
        <row r="1">
          <cell r="A1" t="str">
            <v>A/1</v>
          </cell>
        </row>
      </sheetData>
      <sheetData sheetId="718">
        <row r="1">
          <cell r="A1" t="str">
            <v>A/1</v>
          </cell>
        </row>
      </sheetData>
      <sheetData sheetId="719">
        <row r="1">
          <cell r="A1" t="str">
            <v>A/1</v>
          </cell>
        </row>
      </sheetData>
      <sheetData sheetId="720">
        <row r="1">
          <cell r="A1" t="str">
            <v>A/1</v>
          </cell>
        </row>
      </sheetData>
      <sheetData sheetId="721">
        <row r="1">
          <cell r="A1" t="str">
            <v>A/1</v>
          </cell>
        </row>
      </sheetData>
      <sheetData sheetId="722">
        <row r="1">
          <cell r="A1" t="str">
            <v>A/1</v>
          </cell>
        </row>
      </sheetData>
      <sheetData sheetId="723">
        <row r="1">
          <cell r="A1" t="str">
            <v>A/1</v>
          </cell>
        </row>
      </sheetData>
      <sheetData sheetId="724">
        <row r="1">
          <cell r="A1" t="str">
            <v>A/1</v>
          </cell>
        </row>
      </sheetData>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row r="1">
          <cell r="A1" t="str">
            <v>A/1</v>
          </cell>
        </row>
      </sheetData>
      <sheetData sheetId="786"/>
      <sheetData sheetId="787"/>
      <sheetData sheetId="788" refreshError="1"/>
      <sheetData sheetId="789" refreshError="1"/>
      <sheetData sheetId="790" refreshError="1"/>
      <sheetData sheetId="79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sheetData sheetId="807"/>
      <sheetData sheetId="808"/>
      <sheetData sheetId="809"/>
      <sheetData sheetId="810"/>
      <sheetData sheetId="811"/>
      <sheetData sheetId="812"/>
      <sheetData sheetId="813"/>
      <sheetData sheetId="814"/>
      <sheetData sheetId="815" refreshError="1"/>
      <sheetData sheetId="816" refreshError="1"/>
      <sheetData sheetId="817" refreshError="1"/>
      <sheetData sheetId="818">
        <row r="1">
          <cell r="A1" t="str">
            <v>A/1</v>
          </cell>
        </row>
      </sheetData>
      <sheetData sheetId="819">
        <row r="1">
          <cell r="A1" t="str">
            <v>A/1</v>
          </cell>
        </row>
      </sheetData>
      <sheetData sheetId="820">
        <row r="1">
          <cell r="A1" t="str">
            <v>A/1</v>
          </cell>
        </row>
      </sheetData>
      <sheetData sheetId="821">
        <row r="1">
          <cell r="A1" t="str">
            <v>A/1</v>
          </cell>
        </row>
      </sheetData>
      <sheetData sheetId="822">
        <row r="1">
          <cell r="A1" t="str">
            <v>A/1</v>
          </cell>
        </row>
      </sheetData>
      <sheetData sheetId="823">
        <row r="1">
          <cell r="A1" t="str">
            <v>A/1</v>
          </cell>
        </row>
      </sheetData>
      <sheetData sheetId="824">
        <row r="1">
          <cell r="A1" t="str">
            <v>A/1</v>
          </cell>
        </row>
      </sheetData>
      <sheetData sheetId="825">
        <row r="1">
          <cell r="A1" t="str">
            <v>A/1</v>
          </cell>
        </row>
      </sheetData>
      <sheetData sheetId="826">
        <row r="1">
          <cell r="A1" t="str">
            <v>A/1</v>
          </cell>
        </row>
      </sheetData>
      <sheetData sheetId="827">
        <row r="1">
          <cell r="A1" t="str">
            <v>A/1</v>
          </cell>
        </row>
      </sheetData>
      <sheetData sheetId="828">
        <row r="1">
          <cell r="A1" t="str">
            <v>A/1</v>
          </cell>
        </row>
      </sheetData>
      <sheetData sheetId="829">
        <row r="1">
          <cell r="A1" t="str">
            <v>A/1</v>
          </cell>
        </row>
      </sheetData>
      <sheetData sheetId="830"/>
      <sheetData sheetId="831">
        <row r="1">
          <cell r="A1" t="str">
            <v>A/1</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row r="1">
          <cell r="A1" t="str">
            <v>A/1</v>
          </cell>
        </row>
      </sheetData>
      <sheetData sheetId="857"/>
      <sheetData sheetId="858">
        <row r="1">
          <cell r="A1" t="str">
            <v>A/1</v>
          </cell>
        </row>
      </sheetData>
      <sheetData sheetId="859">
        <row r="1">
          <cell r="A1" t="str">
            <v>A/1</v>
          </cell>
        </row>
      </sheetData>
      <sheetData sheetId="860"/>
      <sheetData sheetId="861">
        <row r="1">
          <cell r="A1" t="str">
            <v>A/1</v>
          </cell>
        </row>
      </sheetData>
      <sheetData sheetId="862"/>
      <sheetData sheetId="863"/>
      <sheetData sheetId="864">
        <row r="1">
          <cell r="A1" t="str">
            <v>A/1</v>
          </cell>
        </row>
      </sheetData>
      <sheetData sheetId="865"/>
      <sheetData sheetId="866"/>
      <sheetData sheetId="867"/>
      <sheetData sheetId="868"/>
      <sheetData sheetId="869"/>
      <sheetData sheetId="870">
        <row r="1">
          <cell r="A1" t="str">
            <v>A/1</v>
          </cell>
        </row>
      </sheetData>
      <sheetData sheetId="871"/>
      <sheetData sheetId="872"/>
      <sheetData sheetId="873">
        <row r="1">
          <cell r="A1" t="str">
            <v>A/1</v>
          </cell>
        </row>
      </sheetData>
      <sheetData sheetId="874">
        <row r="1">
          <cell r="A1" t="str">
            <v>A/1</v>
          </cell>
        </row>
      </sheetData>
      <sheetData sheetId="875"/>
      <sheetData sheetId="876"/>
      <sheetData sheetId="877">
        <row r="1">
          <cell r="A1" t="str">
            <v>A/1</v>
          </cell>
        </row>
      </sheetData>
      <sheetData sheetId="878"/>
      <sheetData sheetId="879">
        <row r="1">
          <cell r="A1" t="str">
            <v>A/1</v>
          </cell>
        </row>
      </sheetData>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row r="1">
          <cell r="A1" t="str">
            <v>A/1</v>
          </cell>
        </row>
      </sheetData>
      <sheetData sheetId="930">
        <row r="1">
          <cell r="A1" t="str">
            <v>A/1</v>
          </cell>
        </row>
      </sheetData>
      <sheetData sheetId="931">
        <row r="1">
          <cell r="A1" t="str">
            <v>A/1</v>
          </cell>
        </row>
      </sheetData>
      <sheetData sheetId="932">
        <row r="1">
          <cell r="A1" t="str">
            <v>A/1</v>
          </cell>
        </row>
      </sheetData>
      <sheetData sheetId="933">
        <row r="1">
          <cell r="A1" t="str">
            <v>A/1</v>
          </cell>
        </row>
      </sheetData>
      <sheetData sheetId="934">
        <row r="1">
          <cell r="A1" t="str">
            <v>A/1</v>
          </cell>
        </row>
      </sheetData>
      <sheetData sheetId="935">
        <row r="1">
          <cell r="A1" t="str">
            <v>A/1</v>
          </cell>
        </row>
      </sheetData>
      <sheetData sheetId="936">
        <row r="1">
          <cell r="A1" t="str">
            <v>A/1</v>
          </cell>
        </row>
      </sheetData>
      <sheetData sheetId="937">
        <row r="1">
          <cell r="A1" t="str">
            <v>A/1</v>
          </cell>
        </row>
      </sheetData>
      <sheetData sheetId="938">
        <row r="1">
          <cell r="A1" t="str">
            <v>A/1</v>
          </cell>
        </row>
      </sheetData>
      <sheetData sheetId="939">
        <row r="1">
          <cell r="A1" t="str">
            <v>A/1</v>
          </cell>
        </row>
      </sheetData>
      <sheetData sheetId="940">
        <row r="1">
          <cell r="A1" t="str">
            <v>A/1</v>
          </cell>
        </row>
      </sheetData>
      <sheetData sheetId="941"/>
      <sheetData sheetId="942">
        <row r="1">
          <cell r="A1" t="str">
            <v>A/1</v>
          </cell>
        </row>
      </sheetData>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row r="1">
          <cell r="A1" t="str">
            <v>A/1</v>
          </cell>
        </row>
      </sheetData>
      <sheetData sheetId="961">
        <row r="1">
          <cell r="A1" t="str">
            <v>A/1</v>
          </cell>
        </row>
      </sheetData>
      <sheetData sheetId="962">
        <row r="1">
          <cell r="A1" t="str">
            <v>A/1</v>
          </cell>
        </row>
      </sheetData>
      <sheetData sheetId="963">
        <row r="1">
          <cell r="A1" t="str">
            <v>A/1</v>
          </cell>
        </row>
      </sheetData>
      <sheetData sheetId="964">
        <row r="1">
          <cell r="A1" t="str">
            <v>A/1</v>
          </cell>
        </row>
      </sheetData>
      <sheetData sheetId="965">
        <row r="1">
          <cell r="A1" t="str">
            <v>A/1</v>
          </cell>
        </row>
      </sheetData>
      <sheetData sheetId="966"/>
      <sheetData sheetId="967"/>
      <sheetData sheetId="968"/>
      <sheetData sheetId="969">
        <row r="1">
          <cell r="A1" t="str">
            <v>A/1</v>
          </cell>
        </row>
      </sheetData>
      <sheetData sheetId="970"/>
      <sheetData sheetId="971">
        <row r="1">
          <cell r="A1" t="str">
            <v>A/1</v>
          </cell>
        </row>
      </sheetData>
      <sheetData sheetId="972"/>
      <sheetData sheetId="973"/>
      <sheetData sheetId="974">
        <row r="1">
          <cell r="A1" t="str">
            <v>A/1</v>
          </cell>
        </row>
      </sheetData>
      <sheetData sheetId="975">
        <row r="1">
          <cell r="A1" t="str">
            <v>A/1</v>
          </cell>
        </row>
      </sheetData>
      <sheetData sheetId="976">
        <row r="1">
          <cell r="A1" t="str">
            <v>A/1</v>
          </cell>
        </row>
      </sheetData>
      <sheetData sheetId="977"/>
      <sheetData sheetId="978"/>
      <sheetData sheetId="979"/>
      <sheetData sheetId="980"/>
      <sheetData sheetId="981"/>
      <sheetData sheetId="982">
        <row r="1">
          <cell r="A1" t="str">
            <v>A/1</v>
          </cell>
        </row>
      </sheetData>
      <sheetData sheetId="983">
        <row r="1">
          <cell r="A1" t="str">
            <v>A/1</v>
          </cell>
        </row>
      </sheetData>
      <sheetData sheetId="984">
        <row r="1">
          <cell r="A1" t="str">
            <v>A/1</v>
          </cell>
        </row>
      </sheetData>
      <sheetData sheetId="985"/>
      <sheetData sheetId="986">
        <row r="1">
          <cell r="A1" t="str">
            <v>A/1</v>
          </cell>
        </row>
      </sheetData>
      <sheetData sheetId="987"/>
      <sheetData sheetId="988"/>
      <sheetData sheetId="989"/>
      <sheetData sheetId="990"/>
      <sheetData sheetId="991"/>
      <sheetData sheetId="992"/>
      <sheetData sheetId="993"/>
      <sheetData sheetId="994"/>
      <sheetData sheetId="995">
        <row r="1">
          <cell r="A1" t="str">
            <v>A/1</v>
          </cell>
        </row>
      </sheetData>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row r="1">
          <cell r="A1" t="str">
            <v>A/1</v>
          </cell>
        </row>
      </sheetData>
      <sheetData sheetId="1041">
        <row r="1">
          <cell r="A1" t="str">
            <v>A/1</v>
          </cell>
        </row>
      </sheetData>
      <sheetData sheetId="1042">
        <row r="1">
          <cell r="A1" t="str">
            <v>A/1</v>
          </cell>
        </row>
      </sheetData>
      <sheetData sheetId="1043">
        <row r="1">
          <cell r="A1" t="str">
            <v>A/1</v>
          </cell>
        </row>
      </sheetData>
      <sheetData sheetId="1044">
        <row r="1">
          <cell r="A1" t="str">
            <v>A/1</v>
          </cell>
        </row>
      </sheetData>
      <sheetData sheetId="1045">
        <row r="1">
          <cell r="A1" t="str">
            <v>A/1</v>
          </cell>
        </row>
      </sheetData>
      <sheetData sheetId="1046">
        <row r="1">
          <cell r="A1" t="str">
            <v>A/1</v>
          </cell>
        </row>
      </sheetData>
      <sheetData sheetId="1047"/>
      <sheetData sheetId="1048"/>
      <sheetData sheetId="1049">
        <row r="1">
          <cell r="A1" t="str">
            <v>A/1</v>
          </cell>
        </row>
      </sheetData>
      <sheetData sheetId="1050">
        <row r="1">
          <cell r="A1" t="str">
            <v>A/1</v>
          </cell>
        </row>
      </sheetData>
      <sheetData sheetId="1051">
        <row r="1">
          <cell r="A1" t="str">
            <v>A/1</v>
          </cell>
        </row>
      </sheetData>
      <sheetData sheetId="1052"/>
      <sheetData sheetId="1053">
        <row r="1">
          <cell r="A1" t="str">
            <v>A/1</v>
          </cell>
        </row>
      </sheetData>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row r="1">
          <cell r="A1" t="str">
            <v>A/1</v>
          </cell>
        </row>
      </sheetData>
      <sheetData sheetId="1081"/>
      <sheetData sheetId="1082"/>
      <sheetData sheetId="1083"/>
      <sheetData sheetId="1084"/>
      <sheetData sheetId="1085"/>
      <sheetData sheetId="1086">
        <row r="1">
          <cell r="A1" t="str">
            <v>A/1</v>
          </cell>
        </row>
      </sheetData>
      <sheetData sheetId="1087"/>
      <sheetData sheetId="1088"/>
      <sheetData sheetId="1089"/>
      <sheetData sheetId="1090"/>
      <sheetData sheetId="1091"/>
      <sheetData sheetId="1092"/>
      <sheetData sheetId="1093">
        <row r="1">
          <cell r="A1" t="str">
            <v>A/1</v>
          </cell>
        </row>
      </sheetData>
      <sheetData sheetId="1094">
        <row r="1">
          <cell r="A1" t="str">
            <v>A/1</v>
          </cell>
        </row>
      </sheetData>
      <sheetData sheetId="1095">
        <row r="1">
          <cell r="A1" t="str">
            <v>A/1</v>
          </cell>
        </row>
      </sheetData>
      <sheetData sheetId="1096">
        <row r="1">
          <cell r="A1" t="str">
            <v>A/1</v>
          </cell>
        </row>
      </sheetData>
      <sheetData sheetId="1097">
        <row r="1">
          <cell r="A1" t="str">
            <v>A/1</v>
          </cell>
        </row>
      </sheetData>
      <sheetData sheetId="1098">
        <row r="1">
          <cell r="A1" t="str">
            <v>A/1</v>
          </cell>
        </row>
      </sheetData>
      <sheetData sheetId="1099">
        <row r="1">
          <cell r="A1" t="str">
            <v>A/1</v>
          </cell>
        </row>
      </sheetData>
      <sheetData sheetId="1100">
        <row r="1">
          <cell r="A1" t="str">
            <v>A/1</v>
          </cell>
        </row>
      </sheetData>
      <sheetData sheetId="1101">
        <row r="1">
          <cell r="A1" t="str">
            <v>A/1</v>
          </cell>
        </row>
      </sheetData>
      <sheetData sheetId="1102">
        <row r="1">
          <cell r="A1" t="str">
            <v>A/1</v>
          </cell>
        </row>
      </sheetData>
      <sheetData sheetId="1103">
        <row r="1">
          <cell r="A1" t="str">
            <v>A/1</v>
          </cell>
        </row>
      </sheetData>
      <sheetData sheetId="1104">
        <row r="1">
          <cell r="A1" t="str">
            <v>A/1</v>
          </cell>
        </row>
      </sheetData>
      <sheetData sheetId="1105"/>
      <sheetData sheetId="1106">
        <row r="1">
          <cell r="A1" t="str">
            <v>A/1</v>
          </cell>
        </row>
      </sheetData>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row r="1">
          <cell r="A1" t="str">
            <v>A/1</v>
          </cell>
        </row>
      </sheetData>
      <sheetData sheetId="1134"/>
      <sheetData sheetId="1135"/>
      <sheetData sheetId="1136"/>
      <sheetData sheetId="1137"/>
      <sheetData sheetId="1138"/>
      <sheetData sheetId="1139">
        <row r="1">
          <cell r="A1" t="str">
            <v>A/1</v>
          </cell>
        </row>
      </sheetData>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row r="1">
          <cell r="A1" t="str">
            <v>A/1</v>
          </cell>
        </row>
      </sheetData>
      <sheetData sheetId="1206">
        <row r="1">
          <cell r="A1" t="str">
            <v>A/1</v>
          </cell>
        </row>
      </sheetData>
      <sheetData sheetId="1207">
        <row r="1">
          <cell r="A1" t="str">
            <v>A/1</v>
          </cell>
        </row>
      </sheetData>
      <sheetData sheetId="1208">
        <row r="1">
          <cell r="A1" t="str">
            <v>A/1</v>
          </cell>
        </row>
      </sheetData>
      <sheetData sheetId="1209">
        <row r="1">
          <cell r="A1" t="str">
            <v>A/1</v>
          </cell>
        </row>
      </sheetData>
      <sheetData sheetId="1210">
        <row r="1">
          <cell r="A1" t="str">
            <v>A/1</v>
          </cell>
        </row>
      </sheetData>
      <sheetData sheetId="1211">
        <row r="1">
          <cell r="A1" t="str">
            <v>A/1</v>
          </cell>
        </row>
      </sheetData>
      <sheetData sheetId="1212">
        <row r="1">
          <cell r="A1" t="str">
            <v>A/1</v>
          </cell>
        </row>
      </sheetData>
      <sheetData sheetId="1213">
        <row r="1">
          <cell r="A1" t="str">
            <v>A/1</v>
          </cell>
        </row>
      </sheetData>
      <sheetData sheetId="1214">
        <row r="1">
          <cell r="A1" t="str">
            <v>A/1</v>
          </cell>
        </row>
      </sheetData>
      <sheetData sheetId="1215">
        <row r="1">
          <cell r="A1" t="str">
            <v>A/1</v>
          </cell>
        </row>
      </sheetData>
      <sheetData sheetId="1216">
        <row r="1">
          <cell r="A1" t="str">
            <v>A/1</v>
          </cell>
        </row>
      </sheetData>
      <sheetData sheetId="1217"/>
      <sheetData sheetId="1218">
        <row r="1">
          <cell r="A1" t="str">
            <v>A/1</v>
          </cell>
        </row>
      </sheetData>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row r="1">
          <cell r="A1" t="str">
            <v>A/1</v>
          </cell>
        </row>
      </sheetData>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sheetData sheetId="1322"/>
      <sheetData sheetId="1323"/>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sheetData sheetId="1403"/>
      <sheetData sheetId="1404"/>
      <sheetData sheetId="1405"/>
      <sheetData sheetId="1406" refreshError="1"/>
      <sheetData sheetId="1407" refreshError="1"/>
      <sheetData sheetId="1408" refreshError="1"/>
      <sheetData sheetId="1409"/>
      <sheetData sheetId="1410"/>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sheetData sheetId="1562"/>
      <sheetData sheetId="1563"/>
      <sheetData sheetId="1564" refreshError="1"/>
      <sheetData sheetId="1565" refreshError="1"/>
      <sheetData sheetId="1566"/>
      <sheetData sheetId="1567"/>
      <sheetData sheetId="1568"/>
      <sheetData sheetId="1569" refreshError="1"/>
      <sheetData sheetId="1570" refreshError="1"/>
      <sheetData sheetId="1571" refreshError="1"/>
      <sheetData sheetId="1572" refreshError="1"/>
      <sheetData sheetId="1573" refreshError="1"/>
      <sheetData sheetId="1574"/>
      <sheetData sheetId="1575"/>
      <sheetData sheetId="1576"/>
      <sheetData sheetId="1577" refreshError="1"/>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row r="1">
          <cell r="A1" t="str">
            <v>A/1</v>
          </cell>
        </row>
      </sheetData>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row r="1">
          <cell r="A1" t="str">
            <v>A/1</v>
          </cell>
        </row>
      </sheetData>
      <sheetData sheetId="1724">
        <row r="1">
          <cell r="A1" t="str">
            <v>A/1</v>
          </cell>
        </row>
      </sheetData>
      <sheetData sheetId="1725">
        <row r="1">
          <cell r="A1" t="str">
            <v>A/1</v>
          </cell>
        </row>
      </sheetData>
      <sheetData sheetId="1726">
        <row r="1">
          <cell r="A1" t="str">
            <v>A/1</v>
          </cell>
        </row>
      </sheetData>
      <sheetData sheetId="1727">
        <row r="1">
          <cell r="A1" t="str">
            <v>A/1</v>
          </cell>
        </row>
      </sheetData>
      <sheetData sheetId="1728">
        <row r="1">
          <cell r="A1" t="str">
            <v>A/1</v>
          </cell>
        </row>
      </sheetData>
      <sheetData sheetId="1729">
        <row r="1">
          <cell r="A1" t="str">
            <v>A/1</v>
          </cell>
        </row>
      </sheetData>
      <sheetData sheetId="1730"/>
      <sheetData sheetId="1731"/>
      <sheetData sheetId="1732"/>
      <sheetData sheetId="1733"/>
      <sheetData sheetId="1734"/>
      <sheetData sheetId="1735"/>
      <sheetData sheetId="1736">
        <row r="1">
          <cell r="A1" t="str">
            <v>A/1</v>
          </cell>
        </row>
      </sheetData>
      <sheetData sheetId="1737">
        <row r="1">
          <cell r="A1" t="str">
            <v>A/1</v>
          </cell>
        </row>
      </sheetData>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row r="1">
          <cell r="A1" t="str">
            <v>A/1</v>
          </cell>
        </row>
      </sheetData>
      <sheetData sheetId="1756">
        <row r="1">
          <cell r="A1" t="str">
            <v>A/1</v>
          </cell>
        </row>
      </sheetData>
      <sheetData sheetId="1757">
        <row r="1">
          <cell r="A1" t="str">
            <v>A/1</v>
          </cell>
        </row>
      </sheetData>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refreshError="1"/>
      <sheetData sheetId="2344" refreshError="1"/>
      <sheetData sheetId="2345"/>
      <sheetData sheetId="2346"/>
      <sheetData sheetId="2347" refreshError="1"/>
      <sheetData sheetId="2348" refreshError="1"/>
      <sheetData sheetId="2349" refreshError="1"/>
      <sheetData sheetId="2350" refreshError="1"/>
      <sheetData sheetId="235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sheetData sheetId="2488"/>
      <sheetData sheetId="2489"/>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MHRS"/>
      <sheetName val="histo-ovrall"/>
      <sheetName val="FINAL MHRS-DIST"/>
      <sheetName val="HISTOGRAM"/>
      <sheetName val="S CURVE"/>
      <sheetName val="REG-BASIS"/>
      <sheetName val="OVERALL"/>
      <sheetName val="DET.ENGG.PROG"/>
      <sheetName val="PROC.PROG"/>
      <sheetName val="TENDER PROG."/>
      <sheetName val="GEN PROG"/>
      <sheetName val="1 MHRS-DIST"/>
      <sheetName val="DELIVERABLES"/>
      <sheetName val="PJMHRS(R)"/>
      <sheetName val="OVERALL PROG"/>
      <sheetName val="Codes"/>
      <sheetName val="TOTAL_MHRS"/>
      <sheetName val="FINAL_MHRS-DIST"/>
      <sheetName val="S_CURVE"/>
      <sheetName val="DET_ENGG_PROG"/>
      <sheetName val="PROC_PROG"/>
      <sheetName val="TENDER_PROG_"/>
      <sheetName val="GEN_PROG"/>
      <sheetName val="1_MHRS-DIST"/>
      <sheetName val="OVERALL_PROG"/>
      <sheetName val="TOTAL_MHRS1"/>
      <sheetName val="FINAL_MHRS-DIST1"/>
      <sheetName val="S_CURVE1"/>
      <sheetName val="DET_ENGG_PROG1"/>
      <sheetName val="PROC_PROG1"/>
      <sheetName val="TENDER_PROG_1"/>
      <sheetName val="GEN_PROG1"/>
      <sheetName val="1_MHRS-DIST1"/>
      <sheetName val="OVERALL_PROG1"/>
      <sheetName val="TOTAL_MHRS2"/>
      <sheetName val="FINAL_MHRS-DIST2"/>
      <sheetName val="S_CURVE2"/>
      <sheetName val="DET_ENGG_PROG2"/>
      <sheetName val="PROC_PROG2"/>
      <sheetName val="TENDER_PROG_2"/>
      <sheetName val="GEN_PROG2"/>
      <sheetName val="1_MHRS-DIST2"/>
      <sheetName val="OVERALL_PROG2"/>
    </sheetNames>
    <sheetDataSet>
      <sheetData sheetId="0" refreshError="1">
        <row r="3">
          <cell r="A3" t="str">
            <v>FOR ASAB</v>
          </cell>
        </row>
        <row r="4">
          <cell r="A4" t="str">
            <v>Project Manager</v>
          </cell>
          <cell r="B4">
            <v>32</v>
          </cell>
          <cell r="C4">
            <v>80</v>
          </cell>
          <cell r="D4">
            <v>559</v>
          </cell>
          <cell r="E4">
            <v>8</v>
          </cell>
          <cell r="F4">
            <v>2</v>
          </cell>
          <cell r="G4">
            <v>2</v>
          </cell>
          <cell r="H4">
            <v>16</v>
          </cell>
          <cell r="I4">
            <v>56</v>
          </cell>
          <cell r="J4">
            <v>30</v>
          </cell>
          <cell r="K4">
            <v>38</v>
          </cell>
          <cell r="L4">
            <v>45</v>
          </cell>
          <cell r="M4">
            <v>8</v>
          </cell>
          <cell r="N4">
            <v>8</v>
          </cell>
          <cell r="O4">
            <v>8</v>
          </cell>
        </row>
        <row r="6">
          <cell r="A6" t="str">
            <v>Engineerig Manager</v>
          </cell>
          <cell r="B6">
            <v>32</v>
          </cell>
          <cell r="C6">
            <v>80</v>
          </cell>
          <cell r="D6">
            <v>550</v>
          </cell>
          <cell r="E6">
            <v>32</v>
          </cell>
          <cell r="F6">
            <v>8</v>
          </cell>
          <cell r="G6">
            <v>8</v>
          </cell>
          <cell r="H6">
            <v>4</v>
          </cell>
          <cell r="J6">
            <v>30</v>
          </cell>
          <cell r="K6">
            <v>30</v>
          </cell>
          <cell r="M6">
            <v>20</v>
          </cell>
          <cell r="N6">
            <v>8</v>
          </cell>
          <cell r="O6">
            <v>45</v>
          </cell>
        </row>
        <row r="8">
          <cell r="A8" t="str">
            <v>Sr Process Engineer</v>
          </cell>
          <cell r="B8">
            <v>45</v>
          </cell>
          <cell r="C8">
            <v>123</v>
          </cell>
          <cell r="D8">
            <v>525</v>
          </cell>
          <cell r="J8">
            <v>100</v>
          </cell>
          <cell r="K8">
            <v>8</v>
          </cell>
          <cell r="N8">
            <v>40</v>
          </cell>
          <cell r="O8">
            <v>24</v>
          </cell>
        </row>
        <row r="10">
          <cell r="A10" t="str">
            <v>Sr Civil Engineer</v>
          </cell>
          <cell r="B10">
            <v>40</v>
          </cell>
          <cell r="C10">
            <v>53</v>
          </cell>
          <cell r="D10">
            <v>1170</v>
          </cell>
          <cell r="E10">
            <v>20</v>
          </cell>
          <cell r="K10">
            <v>64</v>
          </cell>
          <cell r="L10">
            <v>60</v>
          </cell>
          <cell r="M10">
            <v>20</v>
          </cell>
        </row>
        <row r="12">
          <cell r="A12" t="str">
            <v>Sr C.P. Engineer</v>
          </cell>
          <cell r="D12">
            <v>65</v>
          </cell>
          <cell r="K12">
            <v>16</v>
          </cell>
        </row>
        <row r="14">
          <cell r="A14" t="str">
            <v>Sr Const Engineer</v>
          </cell>
          <cell r="D14">
            <v>69</v>
          </cell>
          <cell r="K14">
            <v>8</v>
          </cell>
          <cell r="L14">
            <v>24</v>
          </cell>
        </row>
        <row r="16">
          <cell r="A16" t="str">
            <v>Sr Q S</v>
          </cell>
          <cell r="D16">
            <v>135</v>
          </cell>
          <cell r="K16">
            <v>45</v>
          </cell>
        </row>
        <row r="18">
          <cell r="A18" t="str">
            <v>Sr Q A Engineer</v>
          </cell>
          <cell r="D18">
            <v>20</v>
          </cell>
          <cell r="I18">
            <v>72</v>
          </cell>
          <cell r="K18">
            <v>4</v>
          </cell>
          <cell r="L18">
            <v>16</v>
          </cell>
        </row>
        <row r="20">
          <cell r="A20" t="str">
            <v>Mech/Piping Engr</v>
          </cell>
          <cell r="B20">
            <v>45</v>
          </cell>
          <cell r="C20">
            <v>53</v>
          </cell>
          <cell r="D20">
            <v>1697</v>
          </cell>
          <cell r="E20">
            <v>20</v>
          </cell>
          <cell r="F20">
            <v>24</v>
          </cell>
          <cell r="H20">
            <v>36</v>
          </cell>
          <cell r="I20">
            <v>186</v>
          </cell>
          <cell r="J20">
            <v>200</v>
          </cell>
          <cell r="K20">
            <v>94</v>
          </cell>
          <cell r="L20">
            <v>90</v>
          </cell>
          <cell r="M20">
            <v>24</v>
          </cell>
          <cell r="N20">
            <v>40</v>
          </cell>
          <cell r="O20">
            <v>30</v>
          </cell>
        </row>
        <row r="22">
          <cell r="A22" t="str">
            <v>Inst. Engineer</v>
          </cell>
          <cell r="B22">
            <v>35</v>
          </cell>
          <cell r="C22">
            <v>123</v>
          </cell>
          <cell r="D22">
            <v>908</v>
          </cell>
          <cell r="E22">
            <v>20</v>
          </cell>
          <cell r="G22">
            <v>30</v>
          </cell>
          <cell r="H22">
            <v>28</v>
          </cell>
          <cell r="I22">
            <v>80</v>
          </cell>
          <cell r="J22">
            <v>100</v>
          </cell>
          <cell r="K22">
            <v>49</v>
          </cell>
          <cell r="L22">
            <v>60</v>
          </cell>
          <cell r="M22">
            <v>20</v>
          </cell>
          <cell r="N22">
            <v>40</v>
          </cell>
          <cell r="O22">
            <v>45</v>
          </cell>
        </row>
        <row r="24">
          <cell r="A24" t="str">
            <v>Electrical Engr</v>
          </cell>
          <cell r="B24">
            <v>35</v>
          </cell>
          <cell r="C24">
            <v>53</v>
          </cell>
          <cell r="D24">
            <v>650</v>
          </cell>
          <cell r="E24">
            <v>20</v>
          </cell>
          <cell r="G24">
            <v>30</v>
          </cell>
          <cell r="H24">
            <v>64</v>
          </cell>
          <cell r="I24">
            <v>320</v>
          </cell>
          <cell r="J24">
            <v>200</v>
          </cell>
          <cell r="K24">
            <v>49</v>
          </cell>
          <cell r="L24">
            <v>60</v>
          </cell>
          <cell r="M24">
            <v>20</v>
          </cell>
          <cell r="N24">
            <v>40</v>
          </cell>
          <cell r="O24">
            <v>30</v>
          </cell>
        </row>
        <row r="26">
          <cell r="A26" t="str">
            <v>Planning Engr</v>
          </cell>
          <cell r="D26">
            <v>325</v>
          </cell>
          <cell r="K26">
            <v>40</v>
          </cell>
          <cell r="L26">
            <v>16</v>
          </cell>
        </row>
        <row r="28">
          <cell r="A28" t="str">
            <v>Piping Designer</v>
          </cell>
          <cell r="B28">
            <v>32</v>
          </cell>
          <cell r="D28">
            <v>1048</v>
          </cell>
          <cell r="F28">
            <v>20</v>
          </cell>
        </row>
        <row r="30">
          <cell r="A30" t="str">
            <v>CADD</v>
          </cell>
          <cell r="C30">
            <v>90</v>
          </cell>
          <cell r="D30">
            <v>7919</v>
          </cell>
        </row>
        <row r="32">
          <cell r="A32" t="str">
            <v>HSE Engr</v>
          </cell>
          <cell r="D32">
            <v>109</v>
          </cell>
        </row>
        <row r="34">
          <cell r="A34" t="str">
            <v>Proc. Co-ord.</v>
          </cell>
          <cell r="J34">
            <v>100</v>
          </cell>
        </row>
        <row r="35">
          <cell r="A35" t="str">
            <v>GRAND TOTAL</v>
          </cell>
          <cell r="B35">
            <v>296</v>
          </cell>
          <cell r="C35">
            <v>655</v>
          </cell>
          <cell r="D35">
            <v>15749</v>
          </cell>
          <cell r="E35">
            <v>120</v>
          </cell>
          <cell r="F35">
            <v>54</v>
          </cell>
          <cell r="G35">
            <v>70</v>
          </cell>
          <cell r="H35">
            <v>148</v>
          </cell>
          <cell r="I35">
            <v>714</v>
          </cell>
          <cell r="J35">
            <v>760</v>
          </cell>
          <cell r="K35">
            <v>445</v>
          </cell>
          <cell r="L35">
            <v>371</v>
          </cell>
          <cell r="M35">
            <v>112</v>
          </cell>
          <cell r="N35">
            <v>176</v>
          </cell>
          <cell r="O35">
            <v>182</v>
          </cell>
        </row>
        <row r="36">
          <cell r="A36" t="str">
            <v>FOR SHAH</v>
          </cell>
        </row>
        <row r="37">
          <cell r="A37" t="str">
            <v>Project Manager</v>
          </cell>
          <cell r="B37">
            <v>32</v>
          </cell>
          <cell r="C37">
            <v>80</v>
          </cell>
          <cell r="D37">
            <v>576</v>
          </cell>
          <cell r="E37">
            <v>8</v>
          </cell>
          <cell r="F37">
            <v>2</v>
          </cell>
          <cell r="G37">
            <v>2</v>
          </cell>
          <cell r="K37">
            <v>53</v>
          </cell>
          <cell r="L37">
            <v>45</v>
          </cell>
          <cell r="M37">
            <v>8</v>
          </cell>
          <cell r="N37">
            <v>8</v>
          </cell>
          <cell r="O37">
            <v>8</v>
          </cell>
        </row>
        <row r="39">
          <cell r="A39" t="str">
            <v>Engineerig Manager</v>
          </cell>
          <cell r="B39">
            <v>32</v>
          </cell>
          <cell r="C39">
            <v>80</v>
          </cell>
          <cell r="D39">
            <v>572</v>
          </cell>
          <cell r="E39">
            <v>30</v>
          </cell>
          <cell r="F39">
            <v>8</v>
          </cell>
          <cell r="G39">
            <v>8</v>
          </cell>
          <cell r="K39">
            <v>30</v>
          </cell>
          <cell r="M39">
            <v>20</v>
          </cell>
          <cell r="N39">
            <v>8</v>
          </cell>
          <cell r="O39">
            <v>45</v>
          </cell>
        </row>
        <row r="41">
          <cell r="A41" t="str">
            <v>Sr Process Engineer</v>
          </cell>
          <cell r="B41">
            <v>45</v>
          </cell>
          <cell r="C41">
            <v>123</v>
          </cell>
          <cell r="D41">
            <v>664</v>
          </cell>
          <cell r="K41">
            <v>8</v>
          </cell>
          <cell r="N41">
            <v>40</v>
          </cell>
          <cell r="O41">
            <v>24</v>
          </cell>
        </row>
        <row r="43">
          <cell r="A43" t="str">
            <v>Sr Civil Engineer</v>
          </cell>
          <cell r="B43">
            <v>40</v>
          </cell>
          <cell r="C43">
            <v>53</v>
          </cell>
          <cell r="D43">
            <v>1085</v>
          </cell>
          <cell r="E43">
            <v>20</v>
          </cell>
          <cell r="K43">
            <v>90</v>
          </cell>
          <cell r="L43">
            <v>60</v>
          </cell>
          <cell r="M43">
            <v>20</v>
          </cell>
        </row>
        <row r="45">
          <cell r="A45" t="str">
            <v>Sr C.P. Engineer</v>
          </cell>
          <cell r="D45">
            <v>65</v>
          </cell>
          <cell r="K45">
            <v>16</v>
          </cell>
        </row>
        <row r="47">
          <cell r="A47" t="str">
            <v>Sr Const Engineer</v>
          </cell>
          <cell r="D47">
            <v>85</v>
          </cell>
          <cell r="K47">
            <v>8</v>
          </cell>
          <cell r="L47">
            <v>24</v>
          </cell>
        </row>
        <row r="49">
          <cell r="A49" t="str">
            <v>Sr Q S</v>
          </cell>
          <cell r="D49">
            <v>135</v>
          </cell>
          <cell r="K49">
            <v>90</v>
          </cell>
        </row>
        <row r="51">
          <cell r="A51" t="str">
            <v>Sr Q A Engineer</v>
          </cell>
          <cell r="D51">
            <v>20</v>
          </cell>
          <cell r="K51">
            <v>4</v>
          </cell>
          <cell r="L51">
            <v>16</v>
          </cell>
        </row>
        <row r="53">
          <cell r="A53" t="str">
            <v>Mech/Piping Engr</v>
          </cell>
          <cell r="B53">
            <v>45</v>
          </cell>
          <cell r="C53">
            <v>53</v>
          </cell>
          <cell r="D53">
            <v>1373</v>
          </cell>
          <cell r="E53">
            <v>20</v>
          </cell>
          <cell r="F53">
            <v>24</v>
          </cell>
          <cell r="K53">
            <v>94</v>
          </cell>
          <cell r="L53">
            <v>90</v>
          </cell>
          <cell r="M53">
            <v>24</v>
          </cell>
          <cell r="N53">
            <v>40</v>
          </cell>
          <cell r="O53">
            <v>30</v>
          </cell>
        </row>
        <row r="55">
          <cell r="A55" t="str">
            <v>Inst. Engineer</v>
          </cell>
          <cell r="B55">
            <v>35</v>
          </cell>
          <cell r="C55">
            <v>115</v>
          </cell>
          <cell r="D55">
            <v>784</v>
          </cell>
          <cell r="E55">
            <v>20</v>
          </cell>
          <cell r="G55">
            <v>30</v>
          </cell>
          <cell r="K55">
            <v>49</v>
          </cell>
          <cell r="L55">
            <v>60</v>
          </cell>
          <cell r="M55">
            <v>20</v>
          </cell>
          <cell r="N55">
            <v>40</v>
          </cell>
          <cell r="O55">
            <v>45</v>
          </cell>
        </row>
        <row r="57">
          <cell r="A57" t="str">
            <v>Electrical Engr</v>
          </cell>
          <cell r="B57">
            <v>35</v>
          </cell>
          <cell r="C57">
            <v>53</v>
          </cell>
          <cell r="D57">
            <v>690</v>
          </cell>
          <cell r="E57">
            <v>20</v>
          </cell>
          <cell r="G57">
            <v>30</v>
          </cell>
          <cell r="K57">
            <v>49</v>
          </cell>
          <cell r="L57">
            <v>60</v>
          </cell>
          <cell r="M57">
            <v>20</v>
          </cell>
          <cell r="N57">
            <v>40</v>
          </cell>
          <cell r="O57">
            <v>30</v>
          </cell>
        </row>
        <row r="59">
          <cell r="A59" t="str">
            <v>Planning Engr</v>
          </cell>
          <cell r="D59">
            <v>325</v>
          </cell>
          <cell r="K59">
            <v>40</v>
          </cell>
          <cell r="L59">
            <v>16</v>
          </cell>
        </row>
        <row r="61">
          <cell r="A61" t="str">
            <v>Piping Designer</v>
          </cell>
          <cell r="B61">
            <v>32</v>
          </cell>
          <cell r="D61">
            <v>987</v>
          </cell>
          <cell r="F61">
            <v>20</v>
          </cell>
        </row>
        <row r="63">
          <cell r="A63" t="str">
            <v>CADD</v>
          </cell>
          <cell r="D63">
            <v>7501</v>
          </cell>
        </row>
        <row r="65">
          <cell r="A65" t="str">
            <v>HSE Engr</v>
          </cell>
          <cell r="D65">
            <v>109</v>
          </cell>
        </row>
        <row r="67">
          <cell r="A67" t="str">
            <v>Proc. Co-ord.</v>
          </cell>
        </row>
        <row r="68">
          <cell r="A68" t="str">
            <v>GRAND TOTAL</v>
          </cell>
          <cell r="B68">
            <v>296</v>
          </cell>
          <cell r="C68">
            <v>557</v>
          </cell>
          <cell r="D68">
            <v>14971</v>
          </cell>
          <cell r="E68">
            <v>118</v>
          </cell>
          <cell r="F68">
            <v>54</v>
          </cell>
          <cell r="G68">
            <v>70</v>
          </cell>
          <cell r="H68">
            <v>0</v>
          </cell>
          <cell r="I68">
            <v>0</v>
          </cell>
          <cell r="J68">
            <v>0</v>
          </cell>
          <cell r="K68">
            <v>531</v>
          </cell>
          <cell r="L68">
            <v>371</v>
          </cell>
          <cell r="M68">
            <v>112</v>
          </cell>
          <cell r="N68">
            <v>176</v>
          </cell>
          <cell r="O68">
            <v>182</v>
          </cell>
        </row>
      </sheetData>
      <sheetData sheetId="1" refreshError="1"/>
      <sheetData sheetId="2" refreshError="1"/>
      <sheetData sheetId="3" refreshError="1"/>
      <sheetData sheetId="4" refreshError="1"/>
      <sheetData sheetId="5" refreshError="1">
        <row r="3">
          <cell r="C3" t="str">
            <v>ASAB</v>
          </cell>
        </row>
        <row r="4">
          <cell r="J4" t="str">
            <v>asab</v>
          </cell>
          <cell r="K4" t="str">
            <v>shah</v>
          </cell>
        </row>
        <row r="5">
          <cell r="C5" t="str">
            <v>PROCESS</v>
          </cell>
          <cell r="K5" t="str">
            <v>process</v>
          </cell>
        </row>
        <row r="6">
          <cell r="C6" t="str">
            <v>SR NO</v>
          </cell>
          <cell r="D6" t="str">
            <v>NOS</v>
          </cell>
          <cell r="E6" t="str">
            <v>HRS</v>
          </cell>
          <cell r="F6" t="str">
            <v>MHRS/DOC</v>
          </cell>
          <cell r="H6" t="str">
            <v>REVISED</v>
          </cell>
          <cell r="I6" t="str">
            <v>REVISED</v>
          </cell>
          <cell r="L6" t="str">
            <v>srno</v>
          </cell>
          <cell r="N6" t="str">
            <v>NOS</v>
          </cell>
          <cell r="O6" t="str">
            <v>HRS</v>
          </cell>
          <cell r="P6" t="str">
            <v>MHRS/DOC</v>
          </cell>
          <cell r="R6" t="str">
            <v>REVISED</v>
          </cell>
          <cell r="S6" t="str">
            <v>REVISED</v>
          </cell>
        </row>
        <row r="7">
          <cell r="H7" t="str">
            <v>MHRS/DOC</v>
          </cell>
          <cell r="I7" t="str">
            <v>HRS</v>
          </cell>
          <cell r="R7" t="str">
            <v>MHRS/DOC</v>
          </cell>
          <cell r="S7" t="str">
            <v>HRS</v>
          </cell>
        </row>
        <row r="8">
          <cell r="C8">
            <v>1</v>
          </cell>
          <cell r="D8">
            <v>5</v>
          </cell>
          <cell r="E8">
            <v>35</v>
          </cell>
          <cell r="F8">
            <v>7</v>
          </cell>
          <cell r="H8">
            <v>8</v>
          </cell>
          <cell r="I8">
            <v>40</v>
          </cell>
          <cell r="L8">
            <v>1</v>
          </cell>
          <cell r="N8">
            <v>11</v>
          </cell>
          <cell r="O8">
            <v>71</v>
          </cell>
          <cell r="P8">
            <v>6.4545454545454541</v>
          </cell>
          <cell r="R8">
            <v>6</v>
          </cell>
          <cell r="S8">
            <v>66</v>
          </cell>
        </row>
        <row r="9">
          <cell r="C9">
            <v>2</v>
          </cell>
          <cell r="D9">
            <v>66</v>
          </cell>
          <cell r="E9">
            <v>710</v>
          </cell>
          <cell r="F9">
            <v>10.757575757575758</v>
          </cell>
          <cell r="H9">
            <v>11</v>
          </cell>
          <cell r="I9">
            <v>726</v>
          </cell>
          <cell r="L9">
            <v>2</v>
          </cell>
          <cell r="N9">
            <v>54</v>
          </cell>
          <cell r="O9">
            <v>630</v>
          </cell>
          <cell r="P9">
            <v>11.666666666666666</v>
          </cell>
          <cell r="R9">
            <v>12</v>
          </cell>
          <cell r="S9">
            <v>648</v>
          </cell>
        </row>
        <row r="10">
          <cell r="C10">
            <v>3</v>
          </cell>
          <cell r="D10">
            <v>24</v>
          </cell>
          <cell r="E10">
            <v>56</v>
          </cell>
          <cell r="F10">
            <v>2.3333333333333335</v>
          </cell>
          <cell r="H10">
            <v>6</v>
          </cell>
          <cell r="I10">
            <v>144</v>
          </cell>
          <cell r="L10">
            <v>3</v>
          </cell>
          <cell r="N10">
            <v>47</v>
          </cell>
          <cell r="O10">
            <v>78</v>
          </cell>
          <cell r="P10">
            <v>1.6595744680851063</v>
          </cell>
          <cell r="R10">
            <v>2</v>
          </cell>
          <cell r="S10">
            <v>94</v>
          </cell>
        </row>
        <row r="11">
          <cell r="C11">
            <v>4</v>
          </cell>
          <cell r="D11">
            <v>2</v>
          </cell>
          <cell r="E11">
            <v>48</v>
          </cell>
          <cell r="F11">
            <v>24</v>
          </cell>
          <cell r="H11">
            <v>28</v>
          </cell>
          <cell r="I11">
            <v>56</v>
          </cell>
          <cell r="L11">
            <v>4</v>
          </cell>
          <cell r="N11">
            <v>2</v>
          </cell>
          <cell r="O11">
            <v>48</v>
          </cell>
          <cell r="P11">
            <v>24</v>
          </cell>
          <cell r="R11">
            <v>24</v>
          </cell>
          <cell r="S11">
            <v>48</v>
          </cell>
        </row>
        <row r="12">
          <cell r="C12">
            <v>5</v>
          </cell>
          <cell r="D12">
            <v>15</v>
          </cell>
          <cell r="E12">
            <v>75</v>
          </cell>
          <cell r="F12">
            <v>5</v>
          </cell>
          <cell r="H12">
            <v>6</v>
          </cell>
          <cell r="I12">
            <v>90</v>
          </cell>
          <cell r="L12">
            <v>5</v>
          </cell>
          <cell r="N12">
            <v>25</v>
          </cell>
          <cell r="O12">
            <v>125</v>
          </cell>
          <cell r="P12">
            <v>5</v>
          </cell>
          <cell r="R12">
            <v>6</v>
          </cell>
          <cell r="S12">
            <v>150</v>
          </cell>
        </row>
        <row r="13">
          <cell r="I13">
            <v>1056</v>
          </cell>
          <cell r="J13">
            <v>-0.42737630208330302</v>
          </cell>
        </row>
        <row r="14">
          <cell r="O14">
            <v>952</v>
          </cell>
          <cell r="P14" t="str">
            <v>alloted</v>
          </cell>
          <cell r="Q14">
            <v>1003.4273763020833</v>
          </cell>
          <cell r="S14">
            <v>1006</v>
          </cell>
        </row>
        <row r="15">
          <cell r="E15">
            <v>924</v>
          </cell>
          <cell r="G15" t="str">
            <v>ALLOTED:-</v>
          </cell>
          <cell r="H15">
            <v>1055.5726236979167</v>
          </cell>
          <cell r="I15" t="str">
            <v>BAL</v>
          </cell>
          <cell r="J15">
            <v>131.5726236979167</v>
          </cell>
        </row>
        <row r="16">
          <cell r="P16" t="str">
            <v>balance</v>
          </cell>
          <cell r="Q16">
            <v>51.427376302083303</v>
          </cell>
          <cell r="S16">
            <v>-2.572623697916697</v>
          </cell>
        </row>
        <row r="17">
          <cell r="C17" t="str">
            <v>MQ/PI</v>
          </cell>
        </row>
        <row r="18">
          <cell r="K18" t="str">
            <v>mq/pi</v>
          </cell>
        </row>
        <row r="19">
          <cell r="C19" t="str">
            <v>SR NO</v>
          </cell>
        </row>
        <row r="21">
          <cell r="C21">
            <v>1</v>
          </cell>
          <cell r="D21">
            <v>4</v>
          </cell>
          <cell r="E21">
            <v>40</v>
          </cell>
          <cell r="F21">
            <v>10</v>
          </cell>
          <cell r="H21">
            <v>10</v>
          </cell>
          <cell r="I21">
            <v>40</v>
          </cell>
          <cell r="L21">
            <v>1</v>
          </cell>
          <cell r="N21">
            <v>3</v>
          </cell>
          <cell r="O21">
            <v>30</v>
          </cell>
          <cell r="P21">
            <v>10</v>
          </cell>
          <cell r="R21">
            <v>12</v>
          </cell>
          <cell r="S21">
            <v>36</v>
          </cell>
        </row>
        <row r="22">
          <cell r="C22">
            <v>2</v>
          </cell>
          <cell r="D22">
            <v>5</v>
          </cell>
          <cell r="E22">
            <v>65</v>
          </cell>
          <cell r="F22">
            <v>13</v>
          </cell>
          <cell r="H22">
            <v>13</v>
          </cell>
          <cell r="I22">
            <v>65</v>
          </cell>
          <cell r="L22">
            <v>2</v>
          </cell>
          <cell r="N22">
            <v>3</v>
          </cell>
          <cell r="O22">
            <v>48</v>
          </cell>
          <cell r="P22">
            <v>16</v>
          </cell>
          <cell r="R22">
            <v>16</v>
          </cell>
          <cell r="S22">
            <v>48</v>
          </cell>
        </row>
        <row r="23">
          <cell r="C23">
            <v>3</v>
          </cell>
          <cell r="D23">
            <v>10</v>
          </cell>
          <cell r="E23">
            <v>280</v>
          </cell>
          <cell r="F23">
            <v>28</v>
          </cell>
          <cell r="H23">
            <v>30</v>
          </cell>
          <cell r="I23">
            <v>300</v>
          </cell>
          <cell r="L23">
            <v>3</v>
          </cell>
          <cell r="N23">
            <v>10</v>
          </cell>
          <cell r="O23">
            <v>300</v>
          </cell>
          <cell r="P23">
            <v>30</v>
          </cell>
          <cell r="R23">
            <v>30</v>
          </cell>
          <cell r="S23">
            <v>300</v>
          </cell>
        </row>
        <row r="24">
          <cell r="C24">
            <v>4</v>
          </cell>
          <cell r="D24">
            <v>117</v>
          </cell>
          <cell r="E24">
            <v>3035</v>
          </cell>
          <cell r="F24">
            <v>25.94017094017094</v>
          </cell>
          <cell r="H24">
            <v>27</v>
          </cell>
          <cell r="I24">
            <v>3159</v>
          </cell>
          <cell r="L24">
            <v>4</v>
          </cell>
          <cell r="N24">
            <v>69</v>
          </cell>
          <cell r="O24">
            <v>2081</v>
          </cell>
          <cell r="P24">
            <v>30.159420289855074</v>
          </cell>
          <cell r="R24">
            <v>36</v>
          </cell>
          <cell r="S24">
            <v>2484</v>
          </cell>
        </row>
        <row r="25">
          <cell r="C25">
            <v>5</v>
          </cell>
          <cell r="D25">
            <v>4</v>
          </cell>
          <cell r="E25">
            <v>180</v>
          </cell>
          <cell r="F25">
            <v>45</v>
          </cell>
          <cell r="H25">
            <v>45</v>
          </cell>
          <cell r="I25">
            <v>180</v>
          </cell>
          <cell r="L25">
            <v>5</v>
          </cell>
          <cell r="N25">
            <v>4</v>
          </cell>
          <cell r="O25">
            <v>180</v>
          </cell>
          <cell r="P25">
            <v>45</v>
          </cell>
          <cell r="R25">
            <v>45</v>
          </cell>
          <cell r="S25">
            <v>180</v>
          </cell>
        </row>
        <row r="26">
          <cell r="C26">
            <v>6</v>
          </cell>
          <cell r="D26">
            <v>37</v>
          </cell>
          <cell r="E26">
            <v>535</v>
          </cell>
          <cell r="F26">
            <v>14.45945945945946</v>
          </cell>
          <cell r="H26">
            <v>15</v>
          </cell>
          <cell r="I26">
            <v>555</v>
          </cell>
          <cell r="L26">
            <v>6</v>
          </cell>
          <cell r="N26">
            <v>33</v>
          </cell>
          <cell r="O26">
            <v>465</v>
          </cell>
          <cell r="P26">
            <v>14.090909090909092</v>
          </cell>
          <cell r="R26">
            <v>16</v>
          </cell>
          <cell r="S26">
            <v>528</v>
          </cell>
        </row>
        <row r="27">
          <cell r="C27">
            <v>7</v>
          </cell>
          <cell r="D27">
            <v>14</v>
          </cell>
          <cell r="E27">
            <v>138</v>
          </cell>
          <cell r="F27">
            <v>9.8571428571428577</v>
          </cell>
          <cell r="H27">
            <v>10</v>
          </cell>
          <cell r="I27">
            <v>140</v>
          </cell>
          <cell r="L27">
            <v>7</v>
          </cell>
          <cell r="S27">
            <v>0</v>
          </cell>
        </row>
        <row r="28">
          <cell r="C28">
            <v>8</v>
          </cell>
          <cell r="D28">
            <v>10</v>
          </cell>
          <cell r="E28">
            <v>240</v>
          </cell>
          <cell r="F28">
            <v>24</v>
          </cell>
          <cell r="H28">
            <v>24</v>
          </cell>
          <cell r="I28">
            <v>240</v>
          </cell>
          <cell r="L28">
            <v>8</v>
          </cell>
          <cell r="N28">
            <v>22</v>
          </cell>
          <cell r="O28">
            <v>266</v>
          </cell>
          <cell r="P28">
            <v>12.090909090909092</v>
          </cell>
          <cell r="R28">
            <v>14</v>
          </cell>
          <cell r="S28">
            <v>308</v>
          </cell>
        </row>
        <row r="29">
          <cell r="C29">
            <v>9</v>
          </cell>
          <cell r="L29">
            <v>9</v>
          </cell>
          <cell r="N29">
            <v>10</v>
          </cell>
          <cell r="O29">
            <v>360</v>
          </cell>
          <cell r="P29">
            <v>36</v>
          </cell>
          <cell r="R29">
            <v>36</v>
          </cell>
          <cell r="S29">
            <v>360</v>
          </cell>
        </row>
        <row r="30">
          <cell r="C30">
            <v>10</v>
          </cell>
          <cell r="L30">
            <v>10</v>
          </cell>
          <cell r="N30">
            <v>4</v>
          </cell>
          <cell r="O30">
            <v>56</v>
          </cell>
          <cell r="P30">
            <v>14</v>
          </cell>
          <cell r="R30">
            <v>14</v>
          </cell>
          <cell r="S30">
            <v>56</v>
          </cell>
        </row>
        <row r="31">
          <cell r="C31">
            <v>11</v>
          </cell>
          <cell r="D31">
            <v>4</v>
          </cell>
          <cell r="E31">
            <v>56</v>
          </cell>
          <cell r="F31">
            <v>14</v>
          </cell>
          <cell r="H31">
            <v>14</v>
          </cell>
          <cell r="I31">
            <v>56</v>
          </cell>
          <cell r="L31">
            <v>11</v>
          </cell>
          <cell r="N31">
            <v>2</v>
          </cell>
          <cell r="O31">
            <v>28</v>
          </cell>
          <cell r="P31">
            <v>14</v>
          </cell>
          <cell r="R31">
            <v>14</v>
          </cell>
          <cell r="S31">
            <v>28</v>
          </cell>
        </row>
        <row r="32">
          <cell r="C32">
            <v>12</v>
          </cell>
          <cell r="D32">
            <v>2</v>
          </cell>
          <cell r="E32">
            <v>28</v>
          </cell>
          <cell r="F32">
            <v>14</v>
          </cell>
          <cell r="H32">
            <v>14</v>
          </cell>
          <cell r="I32">
            <v>28</v>
          </cell>
          <cell r="L32">
            <v>12</v>
          </cell>
          <cell r="N32">
            <v>110</v>
          </cell>
          <cell r="O32">
            <v>1100</v>
          </cell>
          <cell r="P32">
            <v>10</v>
          </cell>
          <cell r="R32">
            <v>10</v>
          </cell>
          <cell r="S32">
            <v>1100</v>
          </cell>
        </row>
        <row r="33">
          <cell r="C33">
            <v>13</v>
          </cell>
          <cell r="D33">
            <v>90</v>
          </cell>
          <cell r="E33">
            <v>839</v>
          </cell>
          <cell r="F33">
            <v>9.3222222222222229</v>
          </cell>
          <cell r="H33">
            <v>10</v>
          </cell>
          <cell r="I33">
            <v>900</v>
          </cell>
          <cell r="L33">
            <v>13</v>
          </cell>
          <cell r="N33">
            <v>1</v>
          </cell>
          <cell r="O33">
            <v>24</v>
          </cell>
          <cell r="P33">
            <v>24</v>
          </cell>
          <cell r="R33">
            <v>24</v>
          </cell>
          <cell r="S33">
            <v>24</v>
          </cell>
        </row>
        <row r="34">
          <cell r="C34">
            <v>14</v>
          </cell>
          <cell r="D34">
            <v>2</v>
          </cell>
          <cell r="E34">
            <v>24</v>
          </cell>
          <cell r="F34">
            <v>12</v>
          </cell>
          <cell r="H34">
            <v>12</v>
          </cell>
          <cell r="I34">
            <v>24</v>
          </cell>
          <cell r="L34">
            <v>14</v>
          </cell>
          <cell r="N34">
            <v>1</v>
          </cell>
          <cell r="O34">
            <v>145</v>
          </cell>
          <cell r="P34">
            <v>145</v>
          </cell>
          <cell r="R34">
            <v>145</v>
          </cell>
          <cell r="S34">
            <v>145</v>
          </cell>
        </row>
        <row r="35">
          <cell r="C35">
            <v>15</v>
          </cell>
          <cell r="D35">
            <v>1</v>
          </cell>
          <cell r="E35">
            <v>145</v>
          </cell>
          <cell r="F35">
            <v>145</v>
          </cell>
          <cell r="H35">
            <v>145</v>
          </cell>
          <cell r="I35">
            <v>145</v>
          </cell>
          <cell r="L35">
            <v>15</v>
          </cell>
          <cell r="N35">
            <v>20</v>
          </cell>
          <cell r="O35">
            <v>80</v>
          </cell>
          <cell r="P35">
            <v>4</v>
          </cell>
          <cell r="R35">
            <v>4</v>
          </cell>
          <cell r="S35">
            <v>80</v>
          </cell>
        </row>
        <row r="36">
          <cell r="C36">
            <v>16</v>
          </cell>
          <cell r="D36">
            <v>10</v>
          </cell>
          <cell r="E36">
            <v>40</v>
          </cell>
          <cell r="F36">
            <v>4</v>
          </cell>
          <cell r="H36">
            <v>4</v>
          </cell>
          <cell r="I36">
            <v>40</v>
          </cell>
          <cell r="L36">
            <v>16</v>
          </cell>
          <cell r="N36">
            <v>1</v>
          </cell>
          <cell r="O36">
            <v>109</v>
          </cell>
          <cell r="P36">
            <v>109</v>
          </cell>
          <cell r="R36">
            <v>109</v>
          </cell>
          <cell r="S36">
            <v>109</v>
          </cell>
        </row>
        <row r="37">
          <cell r="C37">
            <v>17</v>
          </cell>
          <cell r="D37">
            <v>1</v>
          </cell>
          <cell r="E37">
            <v>109</v>
          </cell>
          <cell r="F37">
            <v>109</v>
          </cell>
          <cell r="H37">
            <v>109</v>
          </cell>
          <cell r="I37">
            <v>109</v>
          </cell>
          <cell r="L37">
            <v>17</v>
          </cell>
          <cell r="N37">
            <v>8</v>
          </cell>
          <cell r="O37">
            <v>64</v>
          </cell>
          <cell r="P37">
            <v>8</v>
          </cell>
          <cell r="R37">
            <v>8</v>
          </cell>
          <cell r="S37">
            <v>64</v>
          </cell>
        </row>
        <row r="38">
          <cell r="C38">
            <v>18</v>
          </cell>
          <cell r="D38">
            <v>6</v>
          </cell>
          <cell r="E38">
            <v>48</v>
          </cell>
          <cell r="F38">
            <v>8</v>
          </cell>
          <cell r="H38">
            <v>8</v>
          </cell>
          <cell r="I38">
            <v>48</v>
          </cell>
          <cell r="L38">
            <v>18</v>
          </cell>
          <cell r="N38">
            <v>2</v>
          </cell>
          <cell r="O38">
            <v>40</v>
          </cell>
          <cell r="P38">
            <v>20</v>
          </cell>
          <cell r="R38">
            <v>20</v>
          </cell>
          <cell r="S38">
            <v>40</v>
          </cell>
        </row>
        <row r="39">
          <cell r="C39">
            <v>19</v>
          </cell>
          <cell r="D39">
            <v>2</v>
          </cell>
          <cell r="E39">
            <v>40</v>
          </cell>
          <cell r="F39">
            <v>20</v>
          </cell>
          <cell r="H39">
            <v>30</v>
          </cell>
          <cell r="I39">
            <v>60</v>
          </cell>
          <cell r="L39">
            <v>19</v>
          </cell>
          <cell r="N39">
            <v>15</v>
          </cell>
          <cell r="O39">
            <v>23</v>
          </cell>
          <cell r="P39">
            <v>1.5333333333333334</v>
          </cell>
          <cell r="R39">
            <v>2</v>
          </cell>
          <cell r="S39">
            <v>30</v>
          </cell>
        </row>
        <row r="40">
          <cell r="C40">
            <v>20</v>
          </cell>
          <cell r="D40">
            <v>21</v>
          </cell>
          <cell r="E40">
            <v>46</v>
          </cell>
          <cell r="F40">
            <v>2.1904761904761907</v>
          </cell>
          <cell r="H40">
            <v>3</v>
          </cell>
          <cell r="I40">
            <v>63</v>
          </cell>
          <cell r="L40">
            <v>20</v>
          </cell>
          <cell r="N40">
            <v>1</v>
          </cell>
          <cell r="O40">
            <v>62</v>
          </cell>
          <cell r="P40">
            <v>62</v>
          </cell>
          <cell r="R40">
            <v>62</v>
          </cell>
          <cell r="S40">
            <v>62</v>
          </cell>
        </row>
        <row r="41">
          <cell r="C41">
            <v>21</v>
          </cell>
          <cell r="D41">
            <v>1</v>
          </cell>
          <cell r="E41">
            <v>62</v>
          </cell>
          <cell r="F41">
            <v>62</v>
          </cell>
          <cell r="H41">
            <v>62</v>
          </cell>
          <cell r="I41">
            <v>62</v>
          </cell>
          <cell r="L41">
            <v>21</v>
          </cell>
          <cell r="N41">
            <v>16</v>
          </cell>
          <cell r="O41">
            <v>16</v>
          </cell>
          <cell r="P41">
            <v>1</v>
          </cell>
          <cell r="R41">
            <v>1</v>
          </cell>
          <cell r="S41">
            <v>16</v>
          </cell>
        </row>
        <row r="42">
          <cell r="C42">
            <v>22</v>
          </cell>
          <cell r="D42">
            <v>6</v>
          </cell>
          <cell r="E42">
            <v>24</v>
          </cell>
          <cell r="F42">
            <v>4</v>
          </cell>
          <cell r="H42">
            <v>4</v>
          </cell>
          <cell r="I42">
            <v>24</v>
          </cell>
          <cell r="L42">
            <v>22</v>
          </cell>
          <cell r="N42">
            <v>1</v>
          </cell>
          <cell r="O42">
            <v>230</v>
          </cell>
          <cell r="P42">
            <v>230</v>
          </cell>
          <cell r="R42">
            <v>246</v>
          </cell>
          <cell r="S42">
            <v>246</v>
          </cell>
        </row>
        <row r="43">
          <cell r="C43">
            <v>23</v>
          </cell>
          <cell r="D43">
            <v>1</v>
          </cell>
          <cell r="E43">
            <v>230</v>
          </cell>
          <cell r="F43">
            <v>230</v>
          </cell>
          <cell r="H43">
            <v>250</v>
          </cell>
          <cell r="I43">
            <v>250</v>
          </cell>
          <cell r="L43">
            <v>23</v>
          </cell>
          <cell r="N43">
            <v>10</v>
          </cell>
          <cell r="P43">
            <v>0</v>
          </cell>
          <cell r="R43">
            <v>2</v>
          </cell>
          <cell r="S43">
            <v>20</v>
          </cell>
        </row>
        <row r="44">
          <cell r="C44">
            <v>24</v>
          </cell>
          <cell r="D44">
            <v>15</v>
          </cell>
          <cell r="E44">
            <v>120</v>
          </cell>
          <cell r="F44">
            <v>8</v>
          </cell>
          <cell r="H44">
            <v>8</v>
          </cell>
          <cell r="I44">
            <v>120</v>
          </cell>
          <cell r="L44">
            <v>24</v>
          </cell>
          <cell r="N44">
            <v>1</v>
          </cell>
          <cell r="O44">
            <v>286</v>
          </cell>
          <cell r="P44">
            <v>286</v>
          </cell>
          <cell r="R44">
            <v>286</v>
          </cell>
          <cell r="S44">
            <v>286</v>
          </cell>
        </row>
        <row r="45">
          <cell r="C45">
            <v>25</v>
          </cell>
          <cell r="D45">
            <v>1</v>
          </cell>
          <cell r="E45">
            <v>286</v>
          </cell>
          <cell r="F45">
            <v>286</v>
          </cell>
          <cell r="H45">
            <v>286</v>
          </cell>
          <cell r="I45">
            <v>286</v>
          </cell>
          <cell r="L45">
            <v>25</v>
          </cell>
          <cell r="N45">
            <v>2</v>
          </cell>
          <cell r="O45">
            <v>20</v>
          </cell>
          <cell r="P45">
            <v>10</v>
          </cell>
          <cell r="R45">
            <v>10</v>
          </cell>
          <cell r="S45">
            <v>20</v>
          </cell>
        </row>
        <row r="46">
          <cell r="C46">
            <v>26</v>
          </cell>
          <cell r="D46">
            <v>2</v>
          </cell>
          <cell r="E46">
            <v>20</v>
          </cell>
          <cell r="F46">
            <v>10</v>
          </cell>
          <cell r="H46">
            <v>10</v>
          </cell>
          <cell r="I46">
            <v>20</v>
          </cell>
          <cell r="L46">
            <v>26</v>
          </cell>
          <cell r="N46">
            <v>1</v>
          </cell>
          <cell r="O46">
            <v>45</v>
          </cell>
          <cell r="P46">
            <v>45</v>
          </cell>
          <cell r="R46">
            <v>45</v>
          </cell>
          <cell r="S46">
            <v>45</v>
          </cell>
        </row>
        <row r="47">
          <cell r="C47">
            <v>27</v>
          </cell>
          <cell r="D47">
            <v>1</v>
          </cell>
          <cell r="E47">
            <v>45</v>
          </cell>
          <cell r="F47">
            <v>45</v>
          </cell>
          <cell r="H47">
            <v>45</v>
          </cell>
          <cell r="I47">
            <v>45</v>
          </cell>
          <cell r="L47">
            <v>27</v>
          </cell>
          <cell r="N47">
            <v>1</v>
          </cell>
          <cell r="O47">
            <v>30</v>
          </cell>
          <cell r="P47">
            <v>30</v>
          </cell>
          <cell r="R47">
            <v>30</v>
          </cell>
          <cell r="S47">
            <v>30</v>
          </cell>
        </row>
        <row r="48">
          <cell r="C48">
            <v>28</v>
          </cell>
          <cell r="D48">
            <v>1</v>
          </cell>
          <cell r="E48">
            <v>30</v>
          </cell>
          <cell r="F48">
            <v>30</v>
          </cell>
          <cell r="H48">
            <v>38</v>
          </cell>
          <cell r="I48">
            <v>38</v>
          </cell>
          <cell r="L48">
            <v>28</v>
          </cell>
          <cell r="N48">
            <v>1</v>
          </cell>
          <cell r="O48">
            <v>40</v>
          </cell>
          <cell r="P48">
            <v>40</v>
          </cell>
          <cell r="R48">
            <v>40</v>
          </cell>
          <cell r="S48">
            <v>40</v>
          </cell>
        </row>
        <row r="49">
          <cell r="C49">
            <v>29</v>
          </cell>
          <cell r="D49">
            <v>1</v>
          </cell>
          <cell r="E49">
            <v>40</v>
          </cell>
          <cell r="F49">
            <v>40</v>
          </cell>
          <cell r="H49">
            <v>40</v>
          </cell>
          <cell r="I49">
            <v>40</v>
          </cell>
          <cell r="L49">
            <v>29</v>
          </cell>
          <cell r="N49">
            <v>6</v>
          </cell>
          <cell r="O49">
            <v>90</v>
          </cell>
          <cell r="P49">
            <v>15</v>
          </cell>
          <cell r="R49">
            <v>15</v>
          </cell>
          <cell r="S49">
            <v>90</v>
          </cell>
        </row>
        <row r="50">
          <cell r="C50">
            <v>30</v>
          </cell>
          <cell r="D50">
            <v>6</v>
          </cell>
          <cell r="E50">
            <v>90</v>
          </cell>
          <cell r="F50">
            <v>15</v>
          </cell>
          <cell r="H50">
            <v>15</v>
          </cell>
          <cell r="I50">
            <v>90</v>
          </cell>
        </row>
        <row r="51">
          <cell r="I51">
            <v>7127</v>
          </cell>
          <cell r="O51">
            <v>6218</v>
          </cell>
          <cell r="S51">
            <v>6775</v>
          </cell>
        </row>
        <row r="52">
          <cell r="E52">
            <v>6835</v>
          </cell>
          <cell r="F52" t="str">
            <v>ALLOTED:-</v>
          </cell>
          <cell r="G52">
            <v>7127.0376953124996</v>
          </cell>
          <cell r="P52" t="str">
            <v>alloted</v>
          </cell>
          <cell r="Q52">
            <v>6774.9623046875004</v>
          </cell>
        </row>
        <row r="53">
          <cell r="H53" t="str">
            <v>BAL</v>
          </cell>
          <cell r="I53">
            <v>3.7695312499636202E-2</v>
          </cell>
        </row>
        <row r="54">
          <cell r="H54">
            <v>292.03769531249964</v>
          </cell>
          <cell r="P54" t="str">
            <v>bal</v>
          </cell>
          <cell r="Q54">
            <v>556.96230468750036</v>
          </cell>
          <cell r="S54">
            <v>-3.7695312499636202E-2</v>
          </cell>
        </row>
        <row r="57">
          <cell r="C57" t="str">
            <v>instrument</v>
          </cell>
          <cell r="L57" t="str">
            <v>instruments</v>
          </cell>
        </row>
        <row r="59">
          <cell r="C59">
            <v>1</v>
          </cell>
          <cell r="D59">
            <v>6</v>
          </cell>
          <cell r="E59">
            <v>180</v>
          </cell>
          <cell r="F59">
            <v>30</v>
          </cell>
          <cell r="H59">
            <v>30</v>
          </cell>
          <cell r="I59">
            <v>180</v>
          </cell>
          <cell r="L59">
            <v>1</v>
          </cell>
          <cell r="N59">
            <v>10</v>
          </cell>
          <cell r="O59">
            <v>180</v>
          </cell>
          <cell r="P59">
            <v>18</v>
          </cell>
          <cell r="R59">
            <v>20</v>
          </cell>
          <cell r="S59">
            <v>200</v>
          </cell>
        </row>
        <row r="60">
          <cell r="C60">
            <v>2</v>
          </cell>
          <cell r="D60">
            <v>6</v>
          </cell>
          <cell r="E60">
            <v>90</v>
          </cell>
          <cell r="F60">
            <v>15</v>
          </cell>
          <cell r="H60">
            <v>15</v>
          </cell>
          <cell r="I60">
            <v>90</v>
          </cell>
          <cell r="L60">
            <v>2</v>
          </cell>
          <cell r="N60">
            <v>6</v>
          </cell>
          <cell r="O60">
            <v>90</v>
          </cell>
          <cell r="P60">
            <v>15</v>
          </cell>
          <cell r="R60">
            <v>18</v>
          </cell>
          <cell r="S60">
            <v>108</v>
          </cell>
        </row>
        <row r="61">
          <cell r="C61">
            <v>3</v>
          </cell>
          <cell r="D61">
            <v>3</v>
          </cell>
          <cell r="E61">
            <v>90</v>
          </cell>
          <cell r="F61">
            <v>30</v>
          </cell>
          <cell r="H61">
            <v>30</v>
          </cell>
          <cell r="I61">
            <v>90</v>
          </cell>
          <cell r="L61">
            <v>3</v>
          </cell>
          <cell r="N61">
            <v>3</v>
          </cell>
          <cell r="O61">
            <v>65</v>
          </cell>
          <cell r="P61">
            <v>21.666666666666668</v>
          </cell>
          <cell r="R61">
            <v>22</v>
          </cell>
          <cell r="S61">
            <v>66</v>
          </cell>
        </row>
        <row r="62">
          <cell r="C62">
            <v>4</v>
          </cell>
          <cell r="D62">
            <v>10</v>
          </cell>
          <cell r="E62">
            <v>140</v>
          </cell>
          <cell r="F62">
            <v>14</v>
          </cell>
          <cell r="H62">
            <v>14</v>
          </cell>
          <cell r="I62">
            <v>140</v>
          </cell>
          <cell r="L62">
            <v>4</v>
          </cell>
          <cell r="N62">
            <v>15</v>
          </cell>
          <cell r="O62">
            <v>120</v>
          </cell>
          <cell r="P62">
            <v>8</v>
          </cell>
          <cell r="R62">
            <v>8</v>
          </cell>
          <cell r="S62">
            <v>120</v>
          </cell>
        </row>
        <row r="63">
          <cell r="C63">
            <v>5</v>
          </cell>
          <cell r="D63">
            <v>1</v>
          </cell>
          <cell r="E63">
            <v>55</v>
          </cell>
          <cell r="F63">
            <v>55</v>
          </cell>
          <cell r="H63">
            <v>55</v>
          </cell>
          <cell r="I63">
            <v>55</v>
          </cell>
          <cell r="L63">
            <v>5</v>
          </cell>
          <cell r="N63">
            <v>1</v>
          </cell>
          <cell r="O63">
            <v>34</v>
          </cell>
          <cell r="P63">
            <v>34</v>
          </cell>
          <cell r="R63">
            <v>33</v>
          </cell>
          <cell r="S63">
            <v>33</v>
          </cell>
        </row>
        <row r="64">
          <cell r="C64">
            <v>6</v>
          </cell>
          <cell r="D64">
            <v>70</v>
          </cell>
          <cell r="E64">
            <v>290</v>
          </cell>
          <cell r="F64">
            <v>4.1428571428571432</v>
          </cell>
          <cell r="H64">
            <v>6</v>
          </cell>
          <cell r="I64">
            <v>420</v>
          </cell>
          <cell r="L64">
            <v>6</v>
          </cell>
          <cell r="N64">
            <v>40</v>
          </cell>
          <cell r="O64">
            <v>205</v>
          </cell>
          <cell r="P64">
            <v>5.125</v>
          </cell>
          <cell r="R64">
            <v>8</v>
          </cell>
          <cell r="S64">
            <v>320</v>
          </cell>
        </row>
        <row r="65">
          <cell r="C65">
            <v>7</v>
          </cell>
          <cell r="D65">
            <v>6</v>
          </cell>
          <cell r="E65">
            <v>150</v>
          </cell>
          <cell r="F65">
            <v>25</v>
          </cell>
          <cell r="H65">
            <v>25</v>
          </cell>
          <cell r="I65">
            <v>150</v>
          </cell>
          <cell r="L65">
            <v>7</v>
          </cell>
          <cell r="N65">
            <v>12</v>
          </cell>
          <cell r="O65">
            <v>165</v>
          </cell>
          <cell r="P65">
            <v>13.75</v>
          </cell>
          <cell r="R65">
            <v>18</v>
          </cell>
          <cell r="S65">
            <v>216</v>
          </cell>
        </row>
        <row r="66">
          <cell r="C66">
            <v>8</v>
          </cell>
          <cell r="D66">
            <v>1</v>
          </cell>
          <cell r="E66">
            <v>24</v>
          </cell>
          <cell r="F66">
            <v>24</v>
          </cell>
          <cell r="H66">
            <v>22</v>
          </cell>
          <cell r="I66">
            <v>22</v>
          </cell>
          <cell r="L66">
            <v>8</v>
          </cell>
          <cell r="N66">
            <v>1</v>
          </cell>
          <cell r="P66">
            <v>0</v>
          </cell>
          <cell r="R66">
            <v>0</v>
          </cell>
          <cell r="S66">
            <v>0</v>
          </cell>
        </row>
        <row r="67">
          <cell r="C67">
            <v>9</v>
          </cell>
          <cell r="D67">
            <v>1</v>
          </cell>
          <cell r="E67">
            <v>40</v>
          </cell>
          <cell r="F67">
            <v>40</v>
          </cell>
          <cell r="H67">
            <v>40</v>
          </cell>
          <cell r="I67">
            <v>40</v>
          </cell>
          <cell r="L67">
            <v>9</v>
          </cell>
          <cell r="N67">
            <v>3</v>
          </cell>
          <cell r="O67">
            <v>40</v>
          </cell>
          <cell r="P67">
            <v>13.333333333333334</v>
          </cell>
          <cell r="R67">
            <v>15</v>
          </cell>
          <cell r="S67">
            <v>45</v>
          </cell>
        </row>
        <row r="68">
          <cell r="C68">
            <v>10</v>
          </cell>
          <cell r="D68">
            <v>3</v>
          </cell>
          <cell r="E68">
            <v>24</v>
          </cell>
          <cell r="F68">
            <v>8</v>
          </cell>
          <cell r="H68">
            <v>8</v>
          </cell>
          <cell r="I68">
            <v>24</v>
          </cell>
          <cell r="L68">
            <v>10</v>
          </cell>
          <cell r="N68">
            <v>3</v>
          </cell>
          <cell r="O68">
            <v>24</v>
          </cell>
          <cell r="P68">
            <v>8</v>
          </cell>
          <cell r="R68">
            <v>8</v>
          </cell>
          <cell r="S68">
            <v>24</v>
          </cell>
        </row>
        <row r="69">
          <cell r="C69">
            <v>11</v>
          </cell>
          <cell r="D69">
            <v>0</v>
          </cell>
          <cell r="L69">
            <v>11</v>
          </cell>
          <cell r="N69">
            <v>12</v>
          </cell>
          <cell r="O69">
            <v>69</v>
          </cell>
          <cell r="P69">
            <v>5.75</v>
          </cell>
          <cell r="R69">
            <v>6</v>
          </cell>
          <cell r="S69">
            <v>72</v>
          </cell>
        </row>
        <row r="70">
          <cell r="C70">
            <v>12</v>
          </cell>
          <cell r="D70">
            <v>1</v>
          </cell>
          <cell r="E70">
            <v>18</v>
          </cell>
          <cell r="F70">
            <v>18</v>
          </cell>
          <cell r="H70">
            <v>18</v>
          </cell>
          <cell r="I70">
            <v>18</v>
          </cell>
          <cell r="L70">
            <v>12</v>
          </cell>
          <cell r="N70">
            <v>3</v>
          </cell>
          <cell r="O70">
            <v>18</v>
          </cell>
          <cell r="P70">
            <v>6</v>
          </cell>
          <cell r="R70">
            <v>6</v>
          </cell>
          <cell r="S70">
            <v>18</v>
          </cell>
        </row>
        <row r="71">
          <cell r="C71">
            <v>13</v>
          </cell>
          <cell r="D71">
            <v>3</v>
          </cell>
          <cell r="E71">
            <v>24</v>
          </cell>
          <cell r="F71">
            <v>8</v>
          </cell>
          <cell r="H71">
            <v>8</v>
          </cell>
          <cell r="I71">
            <v>24</v>
          </cell>
          <cell r="L71">
            <v>13</v>
          </cell>
          <cell r="S71">
            <v>0</v>
          </cell>
        </row>
        <row r="72">
          <cell r="C72">
            <v>14</v>
          </cell>
          <cell r="D72">
            <v>45</v>
          </cell>
          <cell r="E72">
            <v>24</v>
          </cell>
          <cell r="F72">
            <v>0.53333333333333333</v>
          </cell>
          <cell r="H72">
            <v>2</v>
          </cell>
          <cell r="I72">
            <v>90</v>
          </cell>
          <cell r="L72">
            <v>14</v>
          </cell>
          <cell r="N72">
            <v>46</v>
          </cell>
          <cell r="O72">
            <v>45</v>
          </cell>
          <cell r="P72">
            <v>0.97826086956521741</v>
          </cell>
          <cell r="R72">
            <v>2</v>
          </cell>
          <cell r="S72">
            <v>92</v>
          </cell>
        </row>
        <row r="73">
          <cell r="C73">
            <v>15</v>
          </cell>
          <cell r="D73">
            <v>1</v>
          </cell>
          <cell r="E73">
            <v>28</v>
          </cell>
          <cell r="F73">
            <v>28</v>
          </cell>
          <cell r="H73">
            <v>28</v>
          </cell>
          <cell r="I73">
            <v>28</v>
          </cell>
          <cell r="L73">
            <v>15</v>
          </cell>
          <cell r="N73">
            <v>1</v>
          </cell>
          <cell r="O73">
            <v>28</v>
          </cell>
          <cell r="P73">
            <v>28</v>
          </cell>
          <cell r="R73">
            <v>28</v>
          </cell>
          <cell r="S73">
            <v>28</v>
          </cell>
        </row>
        <row r="74">
          <cell r="C74">
            <v>16</v>
          </cell>
          <cell r="D74">
            <v>12</v>
          </cell>
          <cell r="E74">
            <v>45</v>
          </cell>
          <cell r="F74">
            <v>3.75</v>
          </cell>
          <cell r="H74">
            <v>4</v>
          </cell>
          <cell r="I74">
            <v>48</v>
          </cell>
          <cell r="L74">
            <v>16</v>
          </cell>
          <cell r="N74">
            <v>13</v>
          </cell>
          <cell r="O74">
            <v>15</v>
          </cell>
          <cell r="P74">
            <v>1.1538461538461537</v>
          </cell>
          <cell r="R74">
            <v>2</v>
          </cell>
          <cell r="S74">
            <v>26</v>
          </cell>
        </row>
        <row r="75">
          <cell r="C75">
            <v>17</v>
          </cell>
          <cell r="D75">
            <v>2</v>
          </cell>
          <cell r="E75">
            <v>69</v>
          </cell>
          <cell r="F75">
            <v>34.5</v>
          </cell>
          <cell r="H75">
            <v>35</v>
          </cell>
          <cell r="I75">
            <v>70</v>
          </cell>
          <cell r="L75">
            <v>17</v>
          </cell>
          <cell r="N75">
            <v>2</v>
          </cell>
          <cell r="O75">
            <v>24</v>
          </cell>
          <cell r="P75">
            <v>12</v>
          </cell>
          <cell r="R75">
            <v>12</v>
          </cell>
          <cell r="S75">
            <v>24</v>
          </cell>
        </row>
        <row r="76">
          <cell r="C76">
            <v>18</v>
          </cell>
          <cell r="D76">
            <v>30</v>
          </cell>
          <cell r="E76">
            <v>135</v>
          </cell>
          <cell r="F76">
            <v>4.5</v>
          </cell>
          <cell r="H76">
            <v>5</v>
          </cell>
          <cell r="I76">
            <v>150</v>
          </cell>
          <cell r="L76">
            <v>18</v>
          </cell>
          <cell r="N76">
            <v>15</v>
          </cell>
          <cell r="O76">
            <v>90</v>
          </cell>
          <cell r="P76">
            <v>6</v>
          </cell>
          <cell r="R76">
            <v>12</v>
          </cell>
          <cell r="S76">
            <v>180</v>
          </cell>
        </row>
        <row r="77">
          <cell r="C77">
            <v>19</v>
          </cell>
          <cell r="D77">
            <v>1</v>
          </cell>
          <cell r="E77">
            <v>24</v>
          </cell>
          <cell r="F77">
            <v>24</v>
          </cell>
          <cell r="H77">
            <v>24</v>
          </cell>
          <cell r="I77">
            <v>24</v>
          </cell>
          <cell r="L77">
            <v>19</v>
          </cell>
          <cell r="N77">
            <v>1</v>
          </cell>
          <cell r="O77">
            <v>16</v>
          </cell>
          <cell r="P77">
            <v>16</v>
          </cell>
          <cell r="R77">
            <v>16</v>
          </cell>
          <cell r="S77">
            <v>16</v>
          </cell>
        </row>
        <row r="78">
          <cell r="C78">
            <v>20</v>
          </cell>
          <cell r="D78">
            <v>1</v>
          </cell>
          <cell r="E78">
            <v>24</v>
          </cell>
          <cell r="F78">
            <v>24</v>
          </cell>
          <cell r="H78">
            <v>24</v>
          </cell>
          <cell r="I78">
            <v>24</v>
          </cell>
          <cell r="L78">
            <v>20</v>
          </cell>
          <cell r="N78">
            <v>1</v>
          </cell>
          <cell r="O78">
            <v>8</v>
          </cell>
          <cell r="P78">
            <v>8</v>
          </cell>
          <cell r="R78">
            <v>8</v>
          </cell>
          <cell r="S78">
            <v>8</v>
          </cell>
        </row>
        <row r="79">
          <cell r="L79">
            <v>21</v>
          </cell>
          <cell r="N79">
            <v>4</v>
          </cell>
          <cell r="O79">
            <v>8</v>
          </cell>
          <cell r="P79">
            <v>2</v>
          </cell>
          <cell r="R79">
            <v>2</v>
          </cell>
          <cell r="S79">
            <v>8</v>
          </cell>
        </row>
        <row r="80">
          <cell r="E80">
            <v>1474</v>
          </cell>
          <cell r="F80" t="str">
            <v>alloted</v>
          </cell>
          <cell r="G80">
            <v>1687.17314453125</v>
          </cell>
          <cell r="I80">
            <v>1687</v>
          </cell>
        </row>
        <row r="81">
          <cell r="O81">
            <v>1244</v>
          </cell>
          <cell r="P81" t="str">
            <v>alloted</v>
          </cell>
          <cell r="Q81">
            <v>1603.82685546875</v>
          </cell>
          <cell r="S81">
            <v>1604</v>
          </cell>
        </row>
        <row r="82">
          <cell r="F82" t="str">
            <v>bal:-</v>
          </cell>
          <cell r="G82">
            <v>213.17314453125005</v>
          </cell>
          <cell r="I82">
            <v>0.17314453125004547</v>
          </cell>
        </row>
        <row r="83">
          <cell r="P83" t="str">
            <v>bal</v>
          </cell>
          <cell r="Q83">
            <v>359.82685546874995</v>
          </cell>
          <cell r="S83">
            <v>-0.17314453125004547</v>
          </cell>
        </row>
        <row r="85">
          <cell r="C85" t="str">
            <v>electrical</v>
          </cell>
          <cell r="L85" t="str">
            <v>electrical</v>
          </cell>
        </row>
        <row r="87">
          <cell r="C87">
            <v>1</v>
          </cell>
          <cell r="D87">
            <v>1</v>
          </cell>
          <cell r="E87">
            <v>16</v>
          </cell>
          <cell r="F87">
            <v>16</v>
          </cell>
          <cell r="H87">
            <v>24</v>
          </cell>
          <cell r="I87">
            <v>24</v>
          </cell>
          <cell r="L87">
            <v>1</v>
          </cell>
          <cell r="N87">
            <v>1</v>
          </cell>
          <cell r="O87">
            <v>16</v>
          </cell>
          <cell r="P87">
            <v>16</v>
          </cell>
          <cell r="R87">
            <v>16</v>
          </cell>
          <cell r="S87">
            <v>16</v>
          </cell>
        </row>
        <row r="88">
          <cell r="C88">
            <v>2</v>
          </cell>
          <cell r="D88">
            <v>1</v>
          </cell>
          <cell r="E88">
            <v>24</v>
          </cell>
          <cell r="F88">
            <v>24</v>
          </cell>
          <cell r="H88">
            <v>24</v>
          </cell>
          <cell r="I88">
            <v>24</v>
          </cell>
          <cell r="L88">
            <v>2</v>
          </cell>
          <cell r="N88">
            <v>1</v>
          </cell>
          <cell r="O88">
            <v>24</v>
          </cell>
          <cell r="P88">
            <v>24</v>
          </cell>
          <cell r="R88">
            <v>27</v>
          </cell>
          <cell r="S88">
            <v>27</v>
          </cell>
        </row>
        <row r="89">
          <cell r="C89">
            <v>3</v>
          </cell>
          <cell r="D89">
            <v>1</v>
          </cell>
          <cell r="E89">
            <v>24</v>
          </cell>
          <cell r="F89">
            <v>24</v>
          </cell>
          <cell r="H89">
            <v>24</v>
          </cell>
          <cell r="I89">
            <v>24</v>
          </cell>
          <cell r="L89">
            <v>3</v>
          </cell>
          <cell r="N89">
            <v>1</v>
          </cell>
          <cell r="O89">
            <v>24</v>
          </cell>
          <cell r="P89">
            <v>24</v>
          </cell>
          <cell r="R89">
            <v>27</v>
          </cell>
          <cell r="S89">
            <v>27</v>
          </cell>
        </row>
        <row r="90">
          <cell r="C90">
            <v>4</v>
          </cell>
          <cell r="D90">
            <v>2</v>
          </cell>
          <cell r="E90">
            <v>24</v>
          </cell>
          <cell r="F90">
            <v>12</v>
          </cell>
          <cell r="H90">
            <v>12</v>
          </cell>
          <cell r="I90">
            <v>24</v>
          </cell>
          <cell r="L90">
            <v>4</v>
          </cell>
          <cell r="N90">
            <v>6</v>
          </cell>
          <cell r="O90">
            <v>66</v>
          </cell>
          <cell r="P90">
            <v>11</v>
          </cell>
          <cell r="R90">
            <v>11</v>
          </cell>
          <cell r="S90">
            <v>66</v>
          </cell>
        </row>
        <row r="91">
          <cell r="C91">
            <v>5</v>
          </cell>
          <cell r="D91">
            <v>12</v>
          </cell>
          <cell r="E91">
            <v>165</v>
          </cell>
          <cell r="F91">
            <v>13.75</v>
          </cell>
          <cell r="H91">
            <v>20</v>
          </cell>
          <cell r="I91">
            <v>240</v>
          </cell>
          <cell r="L91">
            <v>5</v>
          </cell>
          <cell r="N91">
            <v>18</v>
          </cell>
          <cell r="O91">
            <v>165</v>
          </cell>
          <cell r="P91">
            <v>9.1666666666666661</v>
          </cell>
          <cell r="R91">
            <v>14</v>
          </cell>
          <cell r="S91">
            <v>252</v>
          </cell>
        </row>
        <row r="92">
          <cell r="C92">
            <v>6</v>
          </cell>
          <cell r="D92">
            <v>3</v>
          </cell>
          <cell r="E92">
            <v>90</v>
          </cell>
          <cell r="F92">
            <v>30</v>
          </cell>
          <cell r="H92">
            <v>30</v>
          </cell>
          <cell r="I92">
            <v>90</v>
          </cell>
          <cell r="L92">
            <v>6</v>
          </cell>
          <cell r="N92">
            <v>3</v>
          </cell>
          <cell r="O92">
            <v>46</v>
          </cell>
          <cell r="P92">
            <v>15.333333333333334</v>
          </cell>
          <cell r="R92">
            <v>16</v>
          </cell>
          <cell r="S92">
            <v>48</v>
          </cell>
        </row>
        <row r="93">
          <cell r="C93">
            <v>7</v>
          </cell>
          <cell r="D93">
            <v>1</v>
          </cell>
          <cell r="E93">
            <v>32</v>
          </cell>
          <cell r="F93">
            <v>32</v>
          </cell>
          <cell r="H93">
            <v>32</v>
          </cell>
          <cell r="I93">
            <v>32</v>
          </cell>
          <cell r="L93">
            <v>7</v>
          </cell>
          <cell r="N93">
            <v>3</v>
          </cell>
          <cell r="O93">
            <v>40</v>
          </cell>
          <cell r="P93">
            <v>13.333333333333334</v>
          </cell>
          <cell r="R93">
            <v>14</v>
          </cell>
          <cell r="S93">
            <v>42</v>
          </cell>
        </row>
        <row r="94">
          <cell r="C94">
            <v>8</v>
          </cell>
          <cell r="D94">
            <v>12</v>
          </cell>
          <cell r="E94">
            <v>144</v>
          </cell>
          <cell r="F94">
            <v>12</v>
          </cell>
          <cell r="H94">
            <v>20</v>
          </cell>
          <cell r="I94">
            <v>240</v>
          </cell>
          <cell r="L94">
            <v>8</v>
          </cell>
          <cell r="N94">
            <v>12</v>
          </cell>
          <cell r="O94">
            <v>144</v>
          </cell>
          <cell r="P94">
            <v>12</v>
          </cell>
          <cell r="R94">
            <v>15</v>
          </cell>
          <cell r="S94">
            <v>180</v>
          </cell>
        </row>
        <row r="95">
          <cell r="C95">
            <v>9</v>
          </cell>
          <cell r="D95">
            <v>4</v>
          </cell>
          <cell r="E95">
            <v>48</v>
          </cell>
          <cell r="F95">
            <v>12</v>
          </cell>
          <cell r="H95">
            <v>12</v>
          </cell>
          <cell r="I95">
            <v>48</v>
          </cell>
          <cell r="L95">
            <v>9</v>
          </cell>
          <cell r="N95">
            <v>3</v>
          </cell>
          <cell r="O95">
            <v>48</v>
          </cell>
          <cell r="P95">
            <v>16</v>
          </cell>
          <cell r="R95">
            <v>16</v>
          </cell>
          <cell r="S95">
            <v>48</v>
          </cell>
        </row>
        <row r="96">
          <cell r="C96">
            <v>10</v>
          </cell>
          <cell r="D96">
            <v>6</v>
          </cell>
          <cell r="E96">
            <v>165</v>
          </cell>
          <cell r="F96">
            <v>27.5</v>
          </cell>
          <cell r="H96">
            <v>30</v>
          </cell>
          <cell r="I96">
            <v>180</v>
          </cell>
          <cell r="L96">
            <v>10</v>
          </cell>
          <cell r="N96">
            <v>6</v>
          </cell>
          <cell r="O96">
            <v>165</v>
          </cell>
          <cell r="P96">
            <v>27.5</v>
          </cell>
          <cell r="R96">
            <v>28</v>
          </cell>
          <cell r="S96">
            <v>168</v>
          </cell>
        </row>
        <row r="97">
          <cell r="C97">
            <v>11</v>
          </cell>
          <cell r="D97">
            <v>3</v>
          </cell>
          <cell r="E97">
            <v>54</v>
          </cell>
          <cell r="F97">
            <v>18</v>
          </cell>
          <cell r="H97">
            <v>22</v>
          </cell>
          <cell r="I97">
            <v>66</v>
          </cell>
          <cell r="L97">
            <v>11</v>
          </cell>
          <cell r="N97">
            <v>3</v>
          </cell>
          <cell r="O97">
            <v>54</v>
          </cell>
          <cell r="P97">
            <v>18</v>
          </cell>
          <cell r="R97">
            <v>25</v>
          </cell>
          <cell r="S97">
            <v>75</v>
          </cell>
        </row>
        <row r="98">
          <cell r="C98">
            <v>12</v>
          </cell>
          <cell r="D98">
            <v>3</v>
          </cell>
          <cell r="E98">
            <v>54</v>
          </cell>
          <cell r="F98">
            <v>18</v>
          </cell>
          <cell r="H98">
            <v>22</v>
          </cell>
          <cell r="I98">
            <v>66</v>
          </cell>
          <cell r="L98">
            <v>12</v>
          </cell>
          <cell r="N98">
            <v>3</v>
          </cell>
          <cell r="O98">
            <v>54</v>
          </cell>
          <cell r="P98">
            <v>18</v>
          </cell>
          <cell r="R98">
            <v>22</v>
          </cell>
          <cell r="S98">
            <v>66</v>
          </cell>
        </row>
        <row r="99">
          <cell r="C99">
            <v>13</v>
          </cell>
          <cell r="D99">
            <v>1</v>
          </cell>
          <cell r="E99">
            <v>75</v>
          </cell>
          <cell r="F99">
            <v>75</v>
          </cell>
          <cell r="H99">
            <v>75</v>
          </cell>
          <cell r="I99">
            <v>75</v>
          </cell>
          <cell r="L99">
            <v>13</v>
          </cell>
          <cell r="N99">
            <v>1</v>
          </cell>
          <cell r="O99">
            <v>75</v>
          </cell>
          <cell r="P99">
            <v>75</v>
          </cell>
          <cell r="R99">
            <v>75</v>
          </cell>
          <cell r="S99">
            <v>75</v>
          </cell>
        </row>
        <row r="100">
          <cell r="C100">
            <v>14</v>
          </cell>
          <cell r="D100">
            <v>4</v>
          </cell>
          <cell r="E100">
            <v>105</v>
          </cell>
          <cell r="F100">
            <v>26.25</v>
          </cell>
          <cell r="H100">
            <v>28</v>
          </cell>
          <cell r="I100">
            <v>112</v>
          </cell>
          <cell r="L100">
            <v>14</v>
          </cell>
          <cell r="N100">
            <v>6</v>
          </cell>
          <cell r="O100">
            <v>105</v>
          </cell>
          <cell r="P100">
            <v>17.5</v>
          </cell>
          <cell r="R100">
            <v>18</v>
          </cell>
          <cell r="S100">
            <v>108</v>
          </cell>
        </row>
        <row r="101">
          <cell r="C101">
            <v>15</v>
          </cell>
          <cell r="D101">
            <v>1</v>
          </cell>
          <cell r="E101">
            <v>40</v>
          </cell>
          <cell r="F101">
            <v>40</v>
          </cell>
          <cell r="H101">
            <v>40</v>
          </cell>
          <cell r="I101">
            <v>40</v>
          </cell>
          <cell r="L101">
            <v>15</v>
          </cell>
          <cell r="N101">
            <v>3</v>
          </cell>
          <cell r="O101">
            <v>54</v>
          </cell>
          <cell r="P101">
            <v>18</v>
          </cell>
          <cell r="R101">
            <v>18</v>
          </cell>
          <cell r="S101">
            <v>54</v>
          </cell>
        </row>
        <row r="102">
          <cell r="C102">
            <v>16</v>
          </cell>
          <cell r="D102">
            <v>1</v>
          </cell>
          <cell r="E102">
            <v>16</v>
          </cell>
          <cell r="F102">
            <v>16</v>
          </cell>
          <cell r="H102">
            <v>16</v>
          </cell>
          <cell r="I102">
            <v>16</v>
          </cell>
          <cell r="L102">
            <v>16</v>
          </cell>
          <cell r="N102">
            <v>1</v>
          </cell>
          <cell r="O102">
            <v>8</v>
          </cell>
          <cell r="P102">
            <v>8</v>
          </cell>
          <cell r="R102">
            <v>8</v>
          </cell>
          <cell r="S102">
            <v>8</v>
          </cell>
        </row>
        <row r="103">
          <cell r="C103">
            <v>17</v>
          </cell>
          <cell r="D103">
            <v>1</v>
          </cell>
          <cell r="E103">
            <v>16</v>
          </cell>
          <cell r="F103">
            <v>16</v>
          </cell>
          <cell r="H103">
            <v>19</v>
          </cell>
          <cell r="I103">
            <v>19</v>
          </cell>
          <cell r="L103">
            <v>17</v>
          </cell>
          <cell r="N103">
            <v>1</v>
          </cell>
          <cell r="O103">
            <v>8</v>
          </cell>
          <cell r="P103">
            <v>8</v>
          </cell>
          <cell r="R103">
            <v>8</v>
          </cell>
          <cell r="S103">
            <v>8</v>
          </cell>
        </row>
        <row r="104">
          <cell r="C104">
            <v>18</v>
          </cell>
          <cell r="D104">
            <v>1</v>
          </cell>
          <cell r="E104">
            <v>24</v>
          </cell>
          <cell r="F104">
            <v>24</v>
          </cell>
          <cell r="H104">
            <v>24</v>
          </cell>
          <cell r="I104">
            <v>24</v>
          </cell>
          <cell r="L104">
            <v>18</v>
          </cell>
          <cell r="N104">
            <v>1</v>
          </cell>
          <cell r="O104">
            <v>16</v>
          </cell>
          <cell r="P104">
            <v>16</v>
          </cell>
          <cell r="R104">
            <v>16</v>
          </cell>
          <cell r="S104">
            <v>16</v>
          </cell>
        </row>
        <row r="105">
          <cell r="C105">
            <v>19</v>
          </cell>
          <cell r="D105">
            <v>2</v>
          </cell>
          <cell r="E105">
            <v>24</v>
          </cell>
          <cell r="F105">
            <v>12</v>
          </cell>
          <cell r="H105">
            <v>12</v>
          </cell>
          <cell r="I105">
            <v>24</v>
          </cell>
          <cell r="L105">
            <v>19</v>
          </cell>
          <cell r="N105">
            <v>2</v>
          </cell>
          <cell r="O105">
            <v>16</v>
          </cell>
          <cell r="P105">
            <v>8</v>
          </cell>
          <cell r="R105">
            <v>8</v>
          </cell>
          <cell r="S105">
            <v>16</v>
          </cell>
        </row>
        <row r="106">
          <cell r="C106">
            <v>20</v>
          </cell>
          <cell r="D106">
            <v>4</v>
          </cell>
          <cell r="E106">
            <v>16</v>
          </cell>
          <cell r="F106">
            <v>4</v>
          </cell>
          <cell r="H106">
            <v>6</v>
          </cell>
          <cell r="I106">
            <v>24</v>
          </cell>
          <cell r="L106">
            <v>20</v>
          </cell>
          <cell r="N106">
            <v>4</v>
          </cell>
          <cell r="O106">
            <v>8</v>
          </cell>
          <cell r="P106">
            <v>2</v>
          </cell>
          <cell r="R106">
            <v>4</v>
          </cell>
          <cell r="S106">
            <v>16</v>
          </cell>
        </row>
        <row r="107">
          <cell r="C107">
            <v>21</v>
          </cell>
          <cell r="D107">
            <v>1</v>
          </cell>
          <cell r="E107">
            <v>24</v>
          </cell>
          <cell r="F107">
            <v>24</v>
          </cell>
          <cell r="H107">
            <v>24</v>
          </cell>
          <cell r="I107">
            <v>24</v>
          </cell>
          <cell r="L107">
            <v>21</v>
          </cell>
          <cell r="N107">
            <v>1</v>
          </cell>
          <cell r="O107">
            <v>24</v>
          </cell>
          <cell r="P107">
            <v>24</v>
          </cell>
          <cell r="R107">
            <v>24</v>
          </cell>
          <cell r="S107">
            <v>24</v>
          </cell>
        </row>
        <row r="108">
          <cell r="C108">
            <v>22</v>
          </cell>
          <cell r="D108">
            <v>1</v>
          </cell>
          <cell r="E108">
            <v>135</v>
          </cell>
          <cell r="F108">
            <v>135</v>
          </cell>
          <cell r="H108">
            <v>135</v>
          </cell>
          <cell r="I108">
            <v>135</v>
          </cell>
          <cell r="L108">
            <v>22</v>
          </cell>
          <cell r="N108">
            <v>1</v>
          </cell>
          <cell r="O108">
            <v>135</v>
          </cell>
          <cell r="P108">
            <v>135</v>
          </cell>
          <cell r="R108">
            <v>135</v>
          </cell>
          <cell r="S108">
            <v>135</v>
          </cell>
        </row>
        <row r="110">
          <cell r="E110">
            <v>1315</v>
          </cell>
          <cell r="F110" t="str">
            <v>alloted</v>
          </cell>
          <cell r="G110">
            <v>1551.3175130208333</v>
          </cell>
          <cell r="I110">
            <v>1551</v>
          </cell>
          <cell r="O110">
            <v>1295</v>
          </cell>
          <cell r="P110" t="str">
            <v>alloted</v>
          </cell>
          <cell r="Q110">
            <v>1474.6824869791667</v>
          </cell>
          <cell r="S110">
            <v>1475</v>
          </cell>
        </row>
        <row r="112">
          <cell r="F112" t="str">
            <v>bal</v>
          </cell>
          <cell r="G112">
            <v>236.3175130208333</v>
          </cell>
          <cell r="I112">
            <v>0.31751302083330302</v>
          </cell>
          <cell r="P112" t="str">
            <v>bal</v>
          </cell>
          <cell r="Q112">
            <v>179.6824869791667</v>
          </cell>
          <cell r="S112">
            <v>-0.31751302083330302</v>
          </cell>
        </row>
        <row r="115">
          <cell r="L115" t="str">
            <v>civil</v>
          </cell>
        </row>
        <row r="116">
          <cell r="C116" t="str">
            <v>civil</v>
          </cell>
        </row>
        <row r="118">
          <cell r="C118">
            <v>1</v>
          </cell>
          <cell r="D118">
            <v>8</v>
          </cell>
          <cell r="E118">
            <v>274</v>
          </cell>
          <cell r="F118">
            <v>34.25</v>
          </cell>
          <cell r="H118">
            <v>34</v>
          </cell>
          <cell r="I118">
            <v>272</v>
          </cell>
          <cell r="L118">
            <v>1</v>
          </cell>
          <cell r="N118">
            <v>5</v>
          </cell>
          <cell r="O118">
            <v>274</v>
          </cell>
          <cell r="P118">
            <v>54.8</v>
          </cell>
          <cell r="R118">
            <v>55</v>
          </cell>
          <cell r="S118">
            <v>275</v>
          </cell>
        </row>
        <row r="119">
          <cell r="C119">
            <v>2</v>
          </cell>
          <cell r="D119">
            <v>6</v>
          </cell>
          <cell r="E119">
            <v>284</v>
          </cell>
          <cell r="F119">
            <v>47.333333333333336</v>
          </cell>
          <cell r="H119">
            <v>47</v>
          </cell>
          <cell r="I119">
            <v>282</v>
          </cell>
          <cell r="L119">
            <v>2</v>
          </cell>
          <cell r="N119">
            <v>8</v>
          </cell>
          <cell r="O119">
            <v>284</v>
          </cell>
          <cell r="P119">
            <v>35.5</v>
          </cell>
          <cell r="R119">
            <v>36</v>
          </cell>
          <cell r="S119">
            <v>288</v>
          </cell>
        </row>
        <row r="120">
          <cell r="C120">
            <v>3</v>
          </cell>
          <cell r="D120">
            <v>2</v>
          </cell>
          <cell r="E120">
            <v>159</v>
          </cell>
          <cell r="F120">
            <v>79.5</v>
          </cell>
          <cell r="H120">
            <v>79</v>
          </cell>
          <cell r="I120">
            <v>158</v>
          </cell>
          <cell r="L120">
            <v>3</v>
          </cell>
          <cell r="N120">
            <v>6</v>
          </cell>
          <cell r="O120">
            <v>159</v>
          </cell>
          <cell r="P120">
            <v>26.5</v>
          </cell>
          <cell r="R120">
            <v>27</v>
          </cell>
          <cell r="S120">
            <v>162</v>
          </cell>
        </row>
        <row r="121">
          <cell r="C121">
            <v>4</v>
          </cell>
          <cell r="D121">
            <v>2</v>
          </cell>
          <cell r="E121">
            <v>135</v>
          </cell>
          <cell r="F121">
            <v>67.5</v>
          </cell>
          <cell r="H121">
            <v>67</v>
          </cell>
          <cell r="I121">
            <v>134</v>
          </cell>
          <cell r="L121">
            <v>4</v>
          </cell>
          <cell r="N121">
            <v>1</v>
          </cell>
          <cell r="O121">
            <v>72</v>
          </cell>
          <cell r="P121">
            <v>72</v>
          </cell>
          <cell r="R121">
            <v>72</v>
          </cell>
          <cell r="S121">
            <v>72</v>
          </cell>
        </row>
        <row r="122">
          <cell r="C122">
            <v>5</v>
          </cell>
          <cell r="D122">
            <v>2</v>
          </cell>
          <cell r="E122">
            <v>135</v>
          </cell>
          <cell r="F122">
            <v>67.5</v>
          </cell>
          <cell r="H122">
            <v>67</v>
          </cell>
          <cell r="I122">
            <v>134</v>
          </cell>
          <cell r="L122">
            <v>5</v>
          </cell>
          <cell r="N122">
            <v>2</v>
          </cell>
          <cell r="O122">
            <v>159</v>
          </cell>
          <cell r="P122">
            <v>79.5</v>
          </cell>
          <cell r="R122">
            <v>80</v>
          </cell>
          <cell r="S122">
            <v>160</v>
          </cell>
        </row>
        <row r="123">
          <cell r="C123">
            <v>6</v>
          </cell>
          <cell r="D123">
            <v>2</v>
          </cell>
          <cell r="E123">
            <v>135</v>
          </cell>
          <cell r="F123">
            <v>67.5</v>
          </cell>
          <cell r="H123">
            <v>67</v>
          </cell>
          <cell r="I123">
            <v>134</v>
          </cell>
          <cell r="L123">
            <v>6</v>
          </cell>
          <cell r="N123">
            <v>2</v>
          </cell>
          <cell r="O123">
            <v>90</v>
          </cell>
          <cell r="P123">
            <v>45</v>
          </cell>
          <cell r="R123">
            <v>45</v>
          </cell>
          <cell r="S123">
            <v>90</v>
          </cell>
        </row>
        <row r="124">
          <cell r="C124">
            <v>7</v>
          </cell>
          <cell r="D124">
            <v>2</v>
          </cell>
          <cell r="E124">
            <v>146</v>
          </cell>
          <cell r="F124">
            <v>73</v>
          </cell>
          <cell r="H124">
            <v>73</v>
          </cell>
          <cell r="I124">
            <v>146</v>
          </cell>
          <cell r="L124">
            <v>7</v>
          </cell>
          <cell r="N124">
            <v>2</v>
          </cell>
          <cell r="O124">
            <v>90</v>
          </cell>
          <cell r="P124">
            <v>45</v>
          </cell>
          <cell r="R124">
            <v>45</v>
          </cell>
          <cell r="S124">
            <v>90</v>
          </cell>
        </row>
        <row r="125">
          <cell r="C125">
            <v>8</v>
          </cell>
          <cell r="D125">
            <v>7</v>
          </cell>
          <cell r="E125">
            <v>90</v>
          </cell>
          <cell r="F125">
            <v>12.857142857142858</v>
          </cell>
          <cell r="H125">
            <v>12</v>
          </cell>
          <cell r="I125">
            <v>84</v>
          </cell>
          <cell r="L125">
            <v>8</v>
          </cell>
          <cell r="N125">
            <v>2</v>
          </cell>
          <cell r="O125">
            <v>90</v>
          </cell>
          <cell r="P125">
            <v>45</v>
          </cell>
          <cell r="R125">
            <v>45</v>
          </cell>
          <cell r="S125">
            <v>90</v>
          </cell>
        </row>
        <row r="126">
          <cell r="C126">
            <v>9</v>
          </cell>
          <cell r="D126">
            <v>7</v>
          </cell>
          <cell r="E126">
            <v>90</v>
          </cell>
          <cell r="F126">
            <v>12.857142857142858</v>
          </cell>
          <cell r="H126">
            <v>12</v>
          </cell>
          <cell r="I126">
            <v>84</v>
          </cell>
          <cell r="L126">
            <v>9</v>
          </cell>
          <cell r="N126">
            <v>3</v>
          </cell>
          <cell r="O126">
            <v>116</v>
          </cell>
          <cell r="P126">
            <v>38.666666666666664</v>
          </cell>
          <cell r="R126">
            <v>39</v>
          </cell>
          <cell r="S126">
            <v>117</v>
          </cell>
        </row>
        <row r="127">
          <cell r="C127">
            <v>10</v>
          </cell>
          <cell r="D127">
            <v>6</v>
          </cell>
          <cell r="E127">
            <v>180</v>
          </cell>
          <cell r="F127">
            <v>30</v>
          </cell>
          <cell r="H127">
            <v>30</v>
          </cell>
          <cell r="I127">
            <v>180</v>
          </cell>
          <cell r="L127">
            <v>10</v>
          </cell>
          <cell r="N127">
            <v>25</v>
          </cell>
          <cell r="O127">
            <v>225</v>
          </cell>
          <cell r="P127">
            <v>9</v>
          </cell>
          <cell r="R127">
            <v>9</v>
          </cell>
          <cell r="S127">
            <v>225</v>
          </cell>
        </row>
        <row r="128">
          <cell r="C128">
            <v>11</v>
          </cell>
          <cell r="D128">
            <v>1</v>
          </cell>
          <cell r="E128">
            <v>36</v>
          </cell>
          <cell r="F128">
            <v>36</v>
          </cell>
          <cell r="H128">
            <v>36</v>
          </cell>
          <cell r="I128">
            <v>36</v>
          </cell>
          <cell r="L128">
            <v>11</v>
          </cell>
          <cell r="N128">
            <v>2</v>
          </cell>
          <cell r="O128">
            <v>40</v>
          </cell>
          <cell r="P128">
            <v>20</v>
          </cell>
          <cell r="R128">
            <v>20</v>
          </cell>
          <cell r="S128">
            <v>40</v>
          </cell>
        </row>
        <row r="129">
          <cell r="C129">
            <v>12</v>
          </cell>
          <cell r="D129">
            <v>1</v>
          </cell>
          <cell r="E129">
            <v>85</v>
          </cell>
          <cell r="F129">
            <v>85</v>
          </cell>
          <cell r="H129">
            <v>85</v>
          </cell>
          <cell r="I129">
            <v>85</v>
          </cell>
          <cell r="L129">
            <v>12</v>
          </cell>
          <cell r="N129">
            <v>3</v>
          </cell>
          <cell r="O129">
            <v>45</v>
          </cell>
          <cell r="P129">
            <v>15</v>
          </cell>
          <cell r="R129">
            <v>15</v>
          </cell>
          <cell r="S129">
            <v>45</v>
          </cell>
        </row>
        <row r="130">
          <cell r="C130">
            <v>13</v>
          </cell>
          <cell r="D130">
            <v>8</v>
          </cell>
          <cell r="E130">
            <v>220</v>
          </cell>
          <cell r="F130">
            <v>27.5</v>
          </cell>
          <cell r="H130">
            <v>27.5</v>
          </cell>
          <cell r="I130">
            <v>220</v>
          </cell>
          <cell r="L130">
            <v>13</v>
          </cell>
          <cell r="N130">
            <v>1</v>
          </cell>
          <cell r="O130">
            <v>40</v>
          </cell>
          <cell r="P130">
            <v>40</v>
          </cell>
          <cell r="R130">
            <v>40</v>
          </cell>
          <cell r="S130">
            <v>40</v>
          </cell>
        </row>
        <row r="131">
          <cell r="C131">
            <v>14</v>
          </cell>
          <cell r="D131">
            <v>10</v>
          </cell>
          <cell r="E131">
            <v>250</v>
          </cell>
          <cell r="F131">
            <v>25</v>
          </cell>
          <cell r="H131">
            <v>25</v>
          </cell>
          <cell r="I131">
            <v>250</v>
          </cell>
          <cell r="L131">
            <v>14</v>
          </cell>
          <cell r="N131">
            <v>2</v>
          </cell>
          <cell r="O131">
            <v>54</v>
          </cell>
          <cell r="P131">
            <v>27</v>
          </cell>
          <cell r="R131">
            <v>27</v>
          </cell>
          <cell r="S131">
            <v>54</v>
          </cell>
        </row>
        <row r="132">
          <cell r="C132">
            <v>15</v>
          </cell>
          <cell r="D132">
            <v>10</v>
          </cell>
          <cell r="E132">
            <v>250</v>
          </cell>
          <cell r="F132">
            <v>25</v>
          </cell>
          <cell r="H132">
            <v>25</v>
          </cell>
          <cell r="I132">
            <v>250</v>
          </cell>
          <cell r="L132">
            <v>15</v>
          </cell>
          <cell r="N132">
            <v>10</v>
          </cell>
          <cell r="O132">
            <v>235</v>
          </cell>
          <cell r="P132">
            <v>23.5</v>
          </cell>
          <cell r="R132">
            <v>24</v>
          </cell>
          <cell r="S132">
            <v>240</v>
          </cell>
        </row>
        <row r="133">
          <cell r="C133">
            <v>16</v>
          </cell>
          <cell r="D133">
            <v>1</v>
          </cell>
          <cell r="E133">
            <v>180</v>
          </cell>
          <cell r="F133">
            <v>180</v>
          </cell>
          <cell r="H133">
            <v>180</v>
          </cell>
          <cell r="I133">
            <v>180</v>
          </cell>
          <cell r="L133">
            <v>16</v>
          </cell>
          <cell r="N133">
            <v>9</v>
          </cell>
          <cell r="O133">
            <v>235</v>
          </cell>
          <cell r="P133">
            <v>26.111111111111111</v>
          </cell>
          <cell r="R133">
            <v>26</v>
          </cell>
          <cell r="S133">
            <v>234</v>
          </cell>
        </row>
        <row r="134">
          <cell r="C134">
            <v>17</v>
          </cell>
          <cell r="D134">
            <v>4</v>
          </cell>
          <cell r="E134">
            <v>105</v>
          </cell>
          <cell r="F134">
            <v>26.25</v>
          </cell>
          <cell r="H134">
            <v>26.25</v>
          </cell>
          <cell r="I134">
            <v>105</v>
          </cell>
          <cell r="L134">
            <v>17</v>
          </cell>
          <cell r="N134">
            <v>3</v>
          </cell>
          <cell r="O134">
            <v>135</v>
          </cell>
          <cell r="P134">
            <v>45</v>
          </cell>
          <cell r="R134">
            <v>45</v>
          </cell>
          <cell r="S134">
            <v>135</v>
          </cell>
        </row>
        <row r="135">
          <cell r="C135">
            <v>18</v>
          </cell>
          <cell r="D135">
            <v>2</v>
          </cell>
          <cell r="E135">
            <v>135</v>
          </cell>
          <cell r="F135">
            <v>67.5</v>
          </cell>
          <cell r="H135">
            <v>67.5</v>
          </cell>
          <cell r="I135">
            <v>135</v>
          </cell>
          <cell r="L135">
            <v>18</v>
          </cell>
          <cell r="N135">
            <v>10</v>
          </cell>
          <cell r="O135">
            <v>135</v>
          </cell>
          <cell r="P135">
            <v>13.5</v>
          </cell>
          <cell r="R135">
            <v>13.5</v>
          </cell>
          <cell r="S135">
            <v>135</v>
          </cell>
        </row>
        <row r="136">
          <cell r="C136">
            <v>19</v>
          </cell>
          <cell r="D136">
            <v>1</v>
          </cell>
          <cell r="E136">
            <v>69</v>
          </cell>
          <cell r="F136">
            <v>69</v>
          </cell>
          <cell r="H136">
            <v>69</v>
          </cell>
          <cell r="I136">
            <v>69</v>
          </cell>
          <cell r="L136">
            <v>19</v>
          </cell>
          <cell r="N136">
            <v>6</v>
          </cell>
          <cell r="O136">
            <v>120</v>
          </cell>
          <cell r="P136">
            <v>20</v>
          </cell>
          <cell r="R136">
            <v>20</v>
          </cell>
          <cell r="S136">
            <v>120</v>
          </cell>
        </row>
        <row r="137">
          <cell r="C137">
            <v>20</v>
          </cell>
          <cell r="D137">
            <v>1</v>
          </cell>
          <cell r="E137">
            <v>40</v>
          </cell>
          <cell r="F137">
            <v>40</v>
          </cell>
          <cell r="H137">
            <v>40</v>
          </cell>
          <cell r="I137">
            <v>40</v>
          </cell>
          <cell r="L137">
            <v>20</v>
          </cell>
          <cell r="N137">
            <v>4</v>
          </cell>
          <cell r="P137">
            <v>0</v>
          </cell>
          <cell r="R137">
            <v>5</v>
          </cell>
          <cell r="S137">
            <v>20</v>
          </cell>
        </row>
        <row r="138">
          <cell r="C138">
            <v>21</v>
          </cell>
          <cell r="D138">
            <v>1</v>
          </cell>
          <cell r="E138">
            <v>45</v>
          </cell>
          <cell r="F138">
            <v>45</v>
          </cell>
          <cell r="H138">
            <v>45</v>
          </cell>
          <cell r="I138">
            <v>45</v>
          </cell>
          <cell r="L138">
            <v>21</v>
          </cell>
          <cell r="N138">
            <v>2</v>
          </cell>
          <cell r="O138">
            <v>90</v>
          </cell>
          <cell r="P138">
            <v>45</v>
          </cell>
          <cell r="R138">
            <v>45</v>
          </cell>
          <cell r="S138">
            <v>90</v>
          </cell>
        </row>
        <row r="139">
          <cell r="C139">
            <v>22</v>
          </cell>
          <cell r="D139">
            <v>9</v>
          </cell>
          <cell r="E139">
            <v>24</v>
          </cell>
          <cell r="F139">
            <v>2.6666666666666665</v>
          </cell>
          <cell r="H139">
            <v>2</v>
          </cell>
          <cell r="I139">
            <v>18</v>
          </cell>
          <cell r="L139">
            <v>22</v>
          </cell>
          <cell r="N139">
            <v>2</v>
          </cell>
          <cell r="O139">
            <v>69</v>
          </cell>
          <cell r="P139">
            <v>34.5</v>
          </cell>
          <cell r="R139">
            <v>35</v>
          </cell>
          <cell r="S139">
            <v>70</v>
          </cell>
        </row>
        <row r="140">
          <cell r="C140">
            <v>23</v>
          </cell>
          <cell r="D140">
            <v>2</v>
          </cell>
          <cell r="E140">
            <v>24</v>
          </cell>
          <cell r="F140">
            <v>12</v>
          </cell>
          <cell r="H140">
            <v>12</v>
          </cell>
          <cell r="I140">
            <v>24</v>
          </cell>
          <cell r="L140">
            <v>23</v>
          </cell>
          <cell r="N140">
            <v>1</v>
          </cell>
          <cell r="O140">
            <v>40</v>
          </cell>
          <cell r="P140">
            <v>40</v>
          </cell>
          <cell r="R140">
            <v>40</v>
          </cell>
          <cell r="S140">
            <v>40</v>
          </cell>
        </row>
        <row r="141">
          <cell r="C141">
            <v>24</v>
          </cell>
          <cell r="D141">
            <v>2</v>
          </cell>
          <cell r="E141">
            <v>16</v>
          </cell>
          <cell r="F141">
            <v>8</v>
          </cell>
          <cell r="H141">
            <v>8</v>
          </cell>
          <cell r="I141">
            <v>16</v>
          </cell>
          <cell r="L141">
            <v>24</v>
          </cell>
          <cell r="N141">
            <v>1</v>
          </cell>
          <cell r="O141">
            <v>45</v>
          </cell>
          <cell r="P141">
            <v>45</v>
          </cell>
          <cell r="R141">
            <v>45</v>
          </cell>
          <cell r="S141">
            <v>45</v>
          </cell>
        </row>
        <row r="142">
          <cell r="C142">
            <v>25</v>
          </cell>
          <cell r="D142">
            <v>1</v>
          </cell>
          <cell r="E142">
            <v>106</v>
          </cell>
          <cell r="F142">
            <v>106</v>
          </cell>
          <cell r="H142">
            <v>106</v>
          </cell>
          <cell r="I142">
            <v>106</v>
          </cell>
          <cell r="L142">
            <v>25</v>
          </cell>
          <cell r="N142">
            <v>9</v>
          </cell>
          <cell r="O142">
            <v>16</v>
          </cell>
          <cell r="P142">
            <v>1.7777777777777777</v>
          </cell>
          <cell r="R142">
            <v>2</v>
          </cell>
          <cell r="S142">
            <v>18</v>
          </cell>
        </row>
        <row r="143">
          <cell r="C143">
            <v>26</v>
          </cell>
          <cell r="D143">
            <v>1</v>
          </cell>
          <cell r="E143">
            <v>135</v>
          </cell>
          <cell r="F143">
            <v>135</v>
          </cell>
          <cell r="H143">
            <v>120</v>
          </cell>
          <cell r="I143">
            <v>120</v>
          </cell>
          <cell r="L143">
            <v>26</v>
          </cell>
          <cell r="N143">
            <v>2</v>
          </cell>
          <cell r="O143">
            <v>16</v>
          </cell>
          <cell r="P143">
            <v>8</v>
          </cell>
          <cell r="R143">
            <v>8</v>
          </cell>
          <cell r="S143">
            <v>16</v>
          </cell>
        </row>
        <row r="144">
          <cell r="L144">
            <v>27</v>
          </cell>
          <cell r="N144">
            <v>4</v>
          </cell>
          <cell r="O144">
            <v>16</v>
          </cell>
          <cell r="P144">
            <v>4</v>
          </cell>
          <cell r="R144">
            <v>4</v>
          </cell>
          <cell r="S144">
            <v>16</v>
          </cell>
        </row>
        <row r="145">
          <cell r="E145">
            <v>3348</v>
          </cell>
          <cell r="I145">
            <v>3307</v>
          </cell>
          <cell r="L145">
            <v>28</v>
          </cell>
          <cell r="N145">
            <v>3</v>
          </cell>
          <cell r="O145">
            <v>106</v>
          </cell>
          <cell r="P145">
            <v>35.333333333333336</v>
          </cell>
          <cell r="R145">
            <v>35</v>
          </cell>
          <cell r="S145">
            <v>105</v>
          </cell>
        </row>
        <row r="146">
          <cell r="F146" t="str">
            <v>alloted</v>
          </cell>
          <cell r="G146">
            <v>3306.6748046875</v>
          </cell>
          <cell r="L146">
            <v>29</v>
          </cell>
          <cell r="N146">
            <v>1</v>
          </cell>
          <cell r="O146">
            <v>135</v>
          </cell>
          <cell r="P146">
            <v>135</v>
          </cell>
          <cell r="R146">
            <v>111</v>
          </cell>
          <cell r="S146">
            <v>111</v>
          </cell>
        </row>
        <row r="148">
          <cell r="F148" t="str">
            <v>balance</v>
          </cell>
          <cell r="G148">
            <v>-41.3251953125</v>
          </cell>
          <cell r="I148">
            <v>-0.3251953125</v>
          </cell>
          <cell r="O148">
            <v>3131</v>
          </cell>
          <cell r="P148" t="str">
            <v>alloted</v>
          </cell>
          <cell r="Q148">
            <v>3143.3251953125</v>
          </cell>
          <cell r="S148">
            <v>3143</v>
          </cell>
        </row>
        <row r="150">
          <cell r="P150" t="str">
            <v>bal</v>
          </cell>
          <cell r="Q150">
            <v>12.3251953125</v>
          </cell>
          <cell r="S150">
            <v>0.3251953125</v>
          </cell>
        </row>
      </sheetData>
      <sheetData sheetId="6" refreshError="1"/>
      <sheetData sheetId="7" refreshError="1">
        <row r="2">
          <cell r="A2" t="str">
            <v>UPGRADING OF OIL DRAINS  AND EFFLUENT WATER DISPOSAL FACILITIES AT ASAB AND SHAH</v>
          </cell>
        </row>
        <row r="4">
          <cell r="A4" t="str">
            <v>DETAILED ENGINEERING</v>
          </cell>
        </row>
        <row r="6">
          <cell r="A6" t="str">
            <v>AS ON 21st May 1998</v>
          </cell>
        </row>
        <row r="8">
          <cell r="I8" t="str">
            <v>ASAB</v>
          </cell>
          <cell r="K8" t="str">
            <v>SHAH</v>
          </cell>
          <cell r="M8" t="str">
            <v>COMMON</v>
          </cell>
          <cell r="O8" t="str">
            <v>Total</v>
          </cell>
        </row>
        <row r="9">
          <cell r="A9" t="str">
            <v>DISCIPLINE</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cell r="Q9" t="str">
            <v>Balance Manhours</v>
          </cell>
        </row>
        <row r="10">
          <cell r="A10" t="str">
            <v>PROCESS</v>
          </cell>
          <cell r="B10">
            <v>2059</v>
          </cell>
          <cell r="C10">
            <v>6.702473958333334E-2</v>
          </cell>
          <cell r="D10" t="str">
            <v>ASAB</v>
          </cell>
          <cell r="E10">
            <v>1055.5726236979167</v>
          </cell>
          <cell r="F10">
            <v>0.5126627604166667</v>
          </cell>
          <cell r="G10">
            <v>6.702473958333334E-2</v>
          </cell>
          <cell r="H10" t="str">
            <v>PLANNED</v>
          </cell>
          <cell r="I10">
            <v>1055.5726236979167</v>
          </cell>
          <cell r="J10">
            <v>1</v>
          </cell>
          <cell r="K10">
            <v>1003.4273763020833</v>
          </cell>
          <cell r="L10">
            <v>1</v>
          </cell>
          <cell r="O10">
            <v>2059</v>
          </cell>
          <cell r="P10">
            <v>1</v>
          </cell>
        </row>
        <row r="11">
          <cell r="D11" t="str">
            <v>SHAH</v>
          </cell>
          <cell r="E11">
            <v>1003.4273763020833</v>
          </cell>
          <cell r="F11">
            <v>0.4873372395833333</v>
          </cell>
          <cell r="G11">
            <v>6.7024739583333326E-2</v>
          </cell>
          <cell r="H11" t="str">
            <v>ACTUAL</v>
          </cell>
          <cell r="I11">
            <v>950.4</v>
          </cell>
          <cell r="J11">
            <v>0.90036438863915158</v>
          </cell>
          <cell r="K11">
            <v>905.20000000000152</v>
          </cell>
          <cell r="L11">
            <v>0.90210813595291994</v>
          </cell>
          <cell r="O11">
            <v>1855.6000000000015</v>
          </cell>
          <cell r="P11">
            <v>0.9012141816415743</v>
          </cell>
        </row>
        <row r="12">
          <cell r="A12" t="str">
            <v>MECHANICAL/PIPING</v>
          </cell>
          <cell r="B12">
            <v>13902</v>
          </cell>
          <cell r="C12">
            <v>0.45253906249999998</v>
          </cell>
          <cell r="D12" t="str">
            <v>ASAB</v>
          </cell>
          <cell r="E12">
            <v>7127.0376953124996</v>
          </cell>
          <cell r="F12">
            <v>0.5126627604166667</v>
          </cell>
          <cell r="G12">
            <v>0.45253906249999998</v>
          </cell>
          <cell r="H12" t="str">
            <v>PLANNED</v>
          </cell>
          <cell r="I12">
            <v>7127.0376953124996</v>
          </cell>
          <cell r="J12">
            <v>1</v>
          </cell>
          <cell r="K12">
            <v>6774.9623046875004</v>
          </cell>
          <cell r="L12">
            <v>1</v>
          </cell>
          <cell r="O12">
            <v>13902</v>
          </cell>
          <cell r="P12">
            <v>1</v>
          </cell>
        </row>
        <row r="13">
          <cell r="D13" t="str">
            <v>SHAH</v>
          </cell>
          <cell r="E13">
            <v>6774.9623046875004</v>
          </cell>
          <cell r="F13">
            <v>0.4873372395833333</v>
          </cell>
          <cell r="G13">
            <v>0.45253906250000003</v>
          </cell>
          <cell r="H13" t="str">
            <v>ACTUAL</v>
          </cell>
          <cell r="I13">
            <v>3637.15</v>
          </cell>
          <cell r="J13">
            <v>0.51033124216421333</v>
          </cell>
          <cell r="K13">
            <v>3527.5000000000009</v>
          </cell>
          <cell r="L13">
            <v>0.52066710357331047</v>
          </cell>
          <cell r="O13">
            <v>7164.6500000000015</v>
          </cell>
          <cell r="P13">
            <v>0.51536829233203862</v>
          </cell>
        </row>
        <row r="14">
          <cell r="A14" t="str">
            <v>INSTRUMENTATION</v>
          </cell>
          <cell r="B14">
            <v>3291</v>
          </cell>
          <cell r="C14">
            <v>0.10712890625</v>
          </cell>
          <cell r="D14" t="str">
            <v>ASAB</v>
          </cell>
          <cell r="E14">
            <v>1687.17314453125</v>
          </cell>
          <cell r="F14">
            <v>0.5126627604166667</v>
          </cell>
          <cell r="G14">
            <v>0.10712890625</v>
          </cell>
          <cell r="H14" t="str">
            <v>PLANNED</v>
          </cell>
          <cell r="I14">
            <v>1687.17314453125</v>
          </cell>
          <cell r="J14">
            <v>1</v>
          </cell>
          <cell r="K14">
            <v>1603.82685546875</v>
          </cell>
          <cell r="L14">
            <v>1</v>
          </cell>
          <cell r="O14">
            <v>3291</v>
          </cell>
          <cell r="P14">
            <v>1</v>
          </cell>
        </row>
        <row r="15">
          <cell r="D15" t="str">
            <v>SHAH</v>
          </cell>
          <cell r="E15">
            <v>1603.82685546875</v>
          </cell>
          <cell r="F15">
            <v>0.4873372395833333</v>
          </cell>
          <cell r="G15">
            <v>0.10712890625</v>
          </cell>
          <cell r="H15" t="str">
            <v>ACTUAL</v>
          </cell>
          <cell r="I15">
            <v>1144.7999999999997</v>
          </cell>
          <cell r="J15">
            <v>0.6785314261969605</v>
          </cell>
          <cell r="K15">
            <v>506.64999999999986</v>
          </cell>
          <cell r="L15">
            <v>0.31590068358839235</v>
          </cell>
          <cell r="O15">
            <v>1651.4499999999996</v>
          </cell>
          <cell r="P15">
            <v>0.50180796110604664</v>
          </cell>
        </row>
        <row r="16">
          <cell r="A16" t="str">
            <v>ELECTRICAL</v>
          </cell>
          <cell r="B16">
            <v>3026</v>
          </cell>
          <cell r="C16">
            <v>9.850260416666666E-2</v>
          </cell>
          <cell r="D16" t="str">
            <v>ASAB</v>
          </cell>
          <cell r="E16">
            <v>1551.3175130208333</v>
          </cell>
          <cell r="F16">
            <v>0.5126627604166667</v>
          </cell>
          <cell r="G16">
            <v>9.850260416666666E-2</v>
          </cell>
          <cell r="H16" t="str">
            <v>PLANNED</v>
          </cell>
          <cell r="I16">
            <v>1551.3175130208333</v>
          </cell>
          <cell r="J16">
            <v>1</v>
          </cell>
          <cell r="K16">
            <v>1474.6824869791667</v>
          </cell>
          <cell r="L16">
            <v>1</v>
          </cell>
          <cell r="O16">
            <v>3026</v>
          </cell>
          <cell r="P16">
            <v>1</v>
          </cell>
        </row>
        <row r="17">
          <cell r="D17" t="str">
            <v>SHAH</v>
          </cell>
          <cell r="E17">
            <v>1474.6824869791667</v>
          </cell>
          <cell r="F17">
            <v>0.4873372395833333</v>
          </cell>
          <cell r="G17">
            <v>9.8502604166666674E-2</v>
          </cell>
          <cell r="H17" t="str">
            <v>ACTUAL</v>
          </cell>
          <cell r="I17">
            <v>817.70000000000027</v>
          </cell>
          <cell r="J17">
            <v>0.52710034737358058</v>
          </cell>
          <cell r="K17">
            <v>655.15</v>
          </cell>
          <cell r="L17">
            <v>0.44426512539797691</v>
          </cell>
          <cell r="O17">
            <v>1472.8500000000004</v>
          </cell>
          <cell r="P17">
            <v>0.48673165895571724</v>
          </cell>
        </row>
        <row r="18">
          <cell r="A18" t="str">
            <v>CIVIL</v>
          </cell>
          <cell r="B18">
            <v>6450</v>
          </cell>
          <cell r="C18">
            <v>0.2099609375</v>
          </cell>
          <cell r="D18" t="str">
            <v>ASAB</v>
          </cell>
          <cell r="E18">
            <v>3306.6748046875</v>
          </cell>
          <cell r="F18">
            <v>0.5126627604166667</v>
          </cell>
          <cell r="G18">
            <v>0.2099609375</v>
          </cell>
          <cell r="H18" t="str">
            <v>PLANNED</v>
          </cell>
          <cell r="I18">
            <v>3306.6748046875</v>
          </cell>
          <cell r="J18">
            <v>1</v>
          </cell>
          <cell r="K18">
            <v>3143.3251953125</v>
          </cell>
          <cell r="L18">
            <v>1</v>
          </cell>
          <cell r="O18">
            <v>6450</v>
          </cell>
          <cell r="P18">
            <v>1</v>
          </cell>
        </row>
        <row r="19">
          <cell r="D19" t="str">
            <v>SHAH</v>
          </cell>
          <cell r="E19">
            <v>3143.3251953125</v>
          </cell>
          <cell r="F19">
            <v>0.4873372395833333</v>
          </cell>
          <cell r="G19">
            <v>0.2099609375</v>
          </cell>
          <cell r="H19" t="str">
            <v>ACTUAL</v>
          </cell>
          <cell r="I19">
            <v>1604.1</v>
          </cell>
          <cell r="J19">
            <v>0.48510969319572889</v>
          </cell>
          <cell r="K19">
            <v>1711.1999999999998</v>
          </cell>
          <cell r="L19">
            <v>0.54439165332045047</v>
          </cell>
          <cell r="O19">
            <v>3315.2999999999997</v>
          </cell>
          <cell r="P19">
            <v>0.5139999999999999</v>
          </cell>
        </row>
        <row r="20">
          <cell r="A20" t="str">
            <v>GENERAL</v>
          </cell>
          <cell r="B20">
            <v>1992</v>
          </cell>
          <cell r="C20">
            <v>6.4843750000000006E-2</v>
          </cell>
          <cell r="D20" t="str">
            <v>ASAB</v>
          </cell>
          <cell r="E20">
            <v>1021.22421875</v>
          </cell>
          <cell r="F20">
            <v>0.5126627604166667</v>
          </cell>
          <cell r="G20">
            <v>6.4843749999999992E-2</v>
          </cell>
          <cell r="H20" t="str">
            <v>PLANNED</v>
          </cell>
          <cell r="I20">
            <v>664</v>
          </cell>
          <cell r="J20">
            <v>1</v>
          </cell>
          <cell r="K20">
            <v>619</v>
          </cell>
          <cell r="L20">
            <v>0.92700000000000005</v>
          </cell>
          <cell r="O20">
            <v>1283</v>
          </cell>
          <cell r="P20">
            <v>0.96442438151041676</v>
          </cell>
        </row>
        <row r="21">
          <cell r="D21" t="str">
            <v>SHAH</v>
          </cell>
          <cell r="E21">
            <v>970.77578125000002</v>
          </cell>
          <cell r="F21">
            <v>0.4873372395833333</v>
          </cell>
          <cell r="G21">
            <v>6.4843750000000006E-2</v>
          </cell>
          <cell r="H21" t="str">
            <v>ACTUAL</v>
          </cell>
          <cell r="I21">
            <v>451.59999999999991</v>
          </cell>
          <cell r="J21">
            <v>0.44221434598639647</v>
          </cell>
          <cell r="K21">
            <v>466.94999999999993</v>
          </cell>
          <cell r="L21">
            <v>0.48100705540752275</v>
          </cell>
          <cell r="O21">
            <v>918.54999999999984</v>
          </cell>
          <cell r="P21">
            <v>0.46111947791164654</v>
          </cell>
        </row>
        <row r="22">
          <cell r="A22" t="str">
            <v>TOTAL</v>
          </cell>
          <cell r="B22">
            <v>30720</v>
          </cell>
          <cell r="C22">
            <v>1</v>
          </cell>
          <cell r="D22" t="str">
            <v>ASAB</v>
          </cell>
          <cell r="E22">
            <v>15749</v>
          </cell>
          <cell r="F22">
            <v>0.5126627604166667</v>
          </cell>
          <cell r="G22">
            <v>0.99999999999999989</v>
          </cell>
          <cell r="H22" t="str">
            <v>PLANNED</v>
          </cell>
          <cell r="I22">
            <v>15391.775781249999</v>
          </cell>
          <cell r="J22">
            <v>1</v>
          </cell>
          <cell r="K22">
            <v>14619.224218750001</v>
          </cell>
          <cell r="L22">
            <v>0.99526640625000007</v>
          </cell>
          <cell r="O22">
            <v>30011</v>
          </cell>
          <cell r="P22">
            <v>0.99769314348856608</v>
          </cell>
        </row>
        <row r="23">
          <cell r="D23" t="str">
            <v>SHAH</v>
          </cell>
          <cell r="E23">
            <v>14971</v>
          </cell>
          <cell r="F23">
            <v>0.48733723958333336</v>
          </cell>
          <cell r="G23">
            <v>1</v>
          </cell>
          <cell r="H23" t="str">
            <v>ACTUAL</v>
          </cell>
          <cell r="I23">
            <v>8605.75</v>
          </cell>
          <cell r="J23">
            <v>0.54643151946155322</v>
          </cell>
          <cell r="K23">
            <v>7772.6500000000024</v>
          </cell>
          <cell r="L23">
            <v>0.51918041546990856</v>
          </cell>
          <cell r="O23">
            <v>16378.400000000003</v>
          </cell>
          <cell r="P23">
            <v>0.53315104166666671</v>
          </cell>
        </row>
      </sheetData>
      <sheetData sheetId="8" refreshError="1">
        <row r="2">
          <cell r="A2" t="str">
            <v>UPGRADING OF OIL DRAINS  AND EFFLUENT WATER DISPOSAL FACILITIES AT ASAB AND SHAH</v>
          </cell>
        </row>
        <row r="4">
          <cell r="A4" t="str">
            <v>PROCUREMENT SERVICES</v>
          </cell>
        </row>
        <row r="6">
          <cell r="A6" t="str">
            <v>AS ON 21st May 1998</v>
          </cell>
        </row>
        <row r="8">
          <cell r="J8" t="str">
            <v>ASAB</v>
          </cell>
          <cell r="L8" t="str">
            <v>SHAH</v>
          </cell>
          <cell r="N8" t="str">
            <v>COMMON</v>
          </cell>
          <cell r="P8" t="str">
            <v>Total</v>
          </cell>
        </row>
        <row r="9">
          <cell r="A9" t="str">
            <v>ACTIVITY</v>
          </cell>
          <cell r="C9" t="str">
            <v>TOTAL MHRS</v>
          </cell>
          <cell r="D9" t="str">
            <v>TOTAL WTG</v>
          </cell>
          <cell r="F9" t="str">
            <v>MHRS</v>
          </cell>
          <cell r="G9" t="str">
            <v xml:space="preserve">% WTG </v>
          </cell>
          <cell r="H9" t="str">
            <v>WTG</v>
          </cell>
          <cell r="I9" t="str">
            <v>Progress Type</v>
          </cell>
          <cell r="J9" t="str">
            <v>Earned Manhours</v>
          </cell>
          <cell r="K9" t="str">
            <v>Progress %</v>
          </cell>
          <cell r="L9" t="str">
            <v>Earned Manhours</v>
          </cell>
          <cell r="M9" t="str">
            <v>Progress %</v>
          </cell>
          <cell r="N9" t="str">
            <v>Progress Manhours</v>
          </cell>
          <cell r="O9" t="str">
            <v>Progress %</v>
          </cell>
          <cell r="P9" t="str">
            <v>Earned Manhours</v>
          </cell>
          <cell r="Q9" t="str">
            <v>Progress %</v>
          </cell>
          <cell r="R9" t="str">
            <v>Balance Manhours</v>
          </cell>
        </row>
        <row r="10">
          <cell r="A10" t="str">
            <v>GENERAL</v>
          </cell>
          <cell r="I10" t="str">
            <v>PLANNED</v>
          </cell>
          <cell r="J10">
            <v>0</v>
          </cell>
          <cell r="K10">
            <v>0</v>
          </cell>
          <cell r="L10">
            <v>0</v>
          </cell>
          <cell r="M10">
            <v>0</v>
          </cell>
          <cell r="P10" t="e">
            <v>#REF!</v>
          </cell>
          <cell r="Q10" t="e">
            <v>#REF!</v>
          </cell>
        </row>
        <row r="11">
          <cell r="I11" t="str">
            <v>ACTUAL</v>
          </cell>
          <cell r="J11">
            <v>220.8</v>
          </cell>
          <cell r="K11">
            <v>1.7358490566037735E-2</v>
          </cell>
          <cell r="L11">
            <v>514.79999999999995</v>
          </cell>
          <cell r="M11">
            <v>4.0471698113207541E-2</v>
          </cell>
          <cell r="P11" t="e">
            <v>#REF!</v>
          </cell>
          <cell r="Q11" t="e">
            <v>#REF!</v>
          </cell>
          <cell r="R11" t="e">
            <v>#REF!</v>
          </cell>
        </row>
        <row r="12">
          <cell r="A12" t="str">
            <v>CIVIL</v>
          </cell>
          <cell r="I12" t="str">
            <v>PLANNED</v>
          </cell>
        </row>
        <row r="13">
          <cell r="I13" t="str">
            <v>ACTUAL</v>
          </cell>
        </row>
        <row r="14">
          <cell r="A14" t="str">
            <v xml:space="preserve">PREP M.R. FOR </v>
          </cell>
          <cell r="C14">
            <v>108</v>
          </cell>
          <cell r="D14">
            <v>5.7754010695187166E-2</v>
          </cell>
          <cell r="E14" t="str">
            <v>ASAB</v>
          </cell>
          <cell r="F14">
            <v>54</v>
          </cell>
          <cell r="G14">
            <v>0.5</v>
          </cell>
          <cell r="H14">
            <v>5.3254437869822487E-2</v>
          </cell>
          <cell r="I14" t="str">
            <v>PLANNED</v>
          </cell>
          <cell r="J14">
            <v>54</v>
          </cell>
          <cell r="K14">
            <v>1</v>
          </cell>
          <cell r="L14">
            <v>54</v>
          </cell>
          <cell r="M14">
            <v>1</v>
          </cell>
          <cell r="P14">
            <v>108</v>
          </cell>
          <cell r="Q14">
            <v>1</v>
          </cell>
        </row>
        <row r="15">
          <cell r="B15" t="str">
            <v>GRE PIPEWORK</v>
          </cell>
          <cell r="E15" t="str">
            <v>SHAH</v>
          </cell>
          <cell r="F15">
            <v>54</v>
          </cell>
          <cell r="G15">
            <v>0.5</v>
          </cell>
          <cell r="H15">
            <v>6.3084112149532703E-2</v>
          </cell>
          <cell r="I15" t="str">
            <v>ACTUAL</v>
          </cell>
          <cell r="J15">
            <v>0</v>
          </cell>
          <cell r="L15">
            <v>0</v>
          </cell>
          <cell r="P15">
            <v>0</v>
          </cell>
          <cell r="Q15">
            <v>0</v>
          </cell>
        </row>
        <row r="16">
          <cell r="C16">
            <v>105</v>
          </cell>
          <cell r="D16">
            <v>5.6149732620320858E-2</v>
          </cell>
          <cell r="E16" t="str">
            <v>ASAB</v>
          </cell>
          <cell r="F16">
            <v>52.5</v>
          </cell>
          <cell r="G16">
            <v>0.5</v>
          </cell>
          <cell r="H16">
            <v>5.1775147928994084E-2</v>
          </cell>
          <cell r="I16" t="str">
            <v>PLANNED</v>
          </cell>
          <cell r="J16">
            <v>52.5</v>
          </cell>
          <cell r="K16">
            <v>1</v>
          </cell>
          <cell r="L16">
            <v>52.5</v>
          </cell>
          <cell r="M16">
            <v>1</v>
          </cell>
          <cell r="P16">
            <v>105</v>
          </cell>
          <cell r="Q16">
            <v>1</v>
          </cell>
        </row>
        <row r="17">
          <cell r="B17" t="str">
            <v xml:space="preserve"> POWER  &amp; CONTROL CABLES</v>
          </cell>
          <cell r="E17" t="str">
            <v>SHAH</v>
          </cell>
          <cell r="F17">
            <v>52.5</v>
          </cell>
          <cell r="G17">
            <v>0.5</v>
          </cell>
          <cell r="H17">
            <v>6.1331775700934579E-2</v>
          </cell>
          <cell r="I17" t="str">
            <v>ACTUAL</v>
          </cell>
          <cell r="J17">
            <v>0</v>
          </cell>
          <cell r="L17">
            <v>0</v>
          </cell>
          <cell r="P17">
            <v>0</v>
          </cell>
          <cell r="Q17">
            <v>0</v>
          </cell>
        </row>
        <row r="18">
          <cell r="C18">
            <v>35</v>
          </cell>
          <cell r="D18">
            <v>1.871657754010695E-2</v>
          </cell>
          <cell r="E18" t="str">
            <v>ASAB</v>
          </cell>
          <cell r="F18">
            <v>35</v>
          </cell>
          <cell r="G18">
            <v>1</v>
          </cell>
          <cell r="H18">
            <v>3.4516765285996058E-2</v>
          </cell>
          <cell r="I18" t="str">
            <v>PLANNED</v>
          </cell>
          <cell r="J18">
            <v>35</v>
          </cell>
          <cell r="K18">
            <v>1</v>
          </cell>
          <cell r="L18" t="str">
            <v>-</v>
          </cell>
          <cell r="M18" t="str">
            <v>-</v>
          </cell>
          <cell r="P18">
            <v>35</v>
          </cell>
          <cell r="Q18">
            <v>1</v>
          </cell>
        </row>
        <row r="19">
          <cell r="B19" t="str">
            <v>RMU</v>
          </cell>
          <cell r="E19" t="str">
            <v>SHAH</v>
          </cell>
          <cell r="F19">
            <v>0</v>
          </cell>
          <cell r="G19">
            <v>0</v>
          </cell>
          <cell r="H19">
            <v>0</v>
          </cell>
          <cell r="I19" t="str">
            <v>ACTUAL</v>
          </cell>
          <cell r="J19">
            <v>31.499999999999996</v>
          </cell>
          <cell r="K19">
            <v>0.89999999999999991</v>
          </cell>
          <cell r="L19" t="str">
            <v>-</v>
          </cell>
          <cell r="M19" t="str">
            <v>-</v>
          </cell>
          <cell r="P19">
            <v>31.499999999999996</v>
          </cell>
          <cell r="Q19">
            <v>0.89999999999999991</v>
          </cell>
        </row>
        <row r="20">
          <cell r="A20" t="str">
            <v>TECH EVALUATION FOR</v>
          </cell>
          <cell r="C20">
            <v>268</v>
          </cell>
          <cell r="D20">
            <v>0.14331550802139037</v>
          </cell>
          <cell r="E20" t="str">
            <v>ASAB</v>
          </cell>
          <cell r="F20">
            <v>161</v>
          </cell>
          <cell r="G20">
            <v>0.60074626865671643</v>
          </cell>
          <cell r="H20">
            <v>0.15877712031558186</v>
          </cell>
          <cell r="I20" t="str">
            <v>PLANNED</v>
          </cell>
          <cell r="J20">
            <v>161</v>
          </cell>
          <cell r="K20">
            <v>1</v>
          </cell>
          <cell r="L20">
            <v>107</v>
          </cell>
          <cell r="M20">
            <v>1</v>
          </cell>
          <cell r="P20">
            <v>268</v>
          </cell>
          <cell r="Q20">
            <v>1</v>
          </cell>
        </row>
        <row r="21">
          <cell r="A21" t="str">
            <v xml:space="preserve">GRE,POWER &amp; CONTROL CABLES &amp; RMU          </v>
          </cell>
          <cell r="E21" t="str">
            <v>SHAH</v>
          </cell>
          <cell r="F21">
            <v>107</v>
          </cell>
          <cell r="G21">
            <v>0.39925373134328357</v>
          </cell>
          <cell r="H21">
            <v>0.125</v>
          </cell>
          <cell r="I21" t="str">
            <v>ACTUAL</v>
          </cell>
          <cell r="J21">
            <v>0</v>
          </cell>
          <cell r="L21">
            <v>0</v>
          </cell>
          <cell r="P21">
            <v>0</v>
          </cell>
          <cell r="Q21">
            <v>0</v>
          </cell>
        </row>
        <row r="22">
          <cell r="C22">
            <v>446</v>
          </cell>
          <cell r="D22">
            <v>0.23850267379679144</v>
          </cell>
          <cell r="E22" t="str">
            <v>ASAB</v>
          </cell>
          <cell r="F22">
            <v>223</v>
          </cell>
          <cell r="G22">
            <v>0.5</v>
          </cell>
          <cell r="H22">
            <v>0.21992110453648916</v>
          </cell>
          <cell r="I22" t="str">
            <v>PLANNED</v>
          </cell>
          <cell r="J22">
            <v>223</v>
          </cell>
          <cell r="K22">
            <v>1</v>
          </cell>
          <cell r="L22">
            <v>223</v>
          </cell>
          <cell r="M22">
            <v>1</v>
          </cell>
          <cell r="P22">
            <v>446</v>
          </cell>
          <cell r="Q22">
            <v>1</v>
          </cell>
        </row>
        <row r="23">
          <cell r="B23" t="str">
            <v>OTHER 5 LLI  ITEMS</v>
          </cell>
          <cell r="E23" t="str">
            <v>SHAH</v>
          </cell>
          <cell r="F23">
            <v>223</v>
          </cell>
          <cell r="G23">
            <v>0.5</v>
          </cell>
          <cell r="H23">
            <v>0.2605140186915888</v>
          </cell>
          <cell r="I23" t="str">
            <v>ACTUAL</v>
          </cell>
          <cell r="J23">
            <v>209.0625</v>
          </cell>
          <cell r="K23">
            <v>0.9375</v>
          </cell>
          <cell r="L23">
            <v>189.55</v>
          </cell>
          <cell r="M23">
            <v>0.85000000000000009</v>
          </cell>
          <cell r="P23">
            <v>398.61250000000001</v>
          </cell>
          <cell r="Q23">
            <v>0.89375000000000004</v>
          </cell>
        </row>
        <row r="24">
          <cell r="A24" t="str">
            <v>PREAPARE PURCHASE REQ.</v>
          </cell>
          <cell r="C24">
            <v>55</v>
          </cell>
          <cell r="D24">
            <v>2.9411764705882353E-2</v>
          </cell>
          <cell r="E24" t="str">
            <v>ASAB</v>
          </cell>
          <cell r="F24">
            <v>33</v>
          </cell>
          <cell r="G24">
            <v>0.6</v>
          </cell>
          <cell r="H24">
            <v>3.2544378698224852E-2</v>
          </cell>
          <cell r="I24" t="str">
            <v>PLANNED</v>
          </cell>
          <cell r="J24">
            <v>0</v>
          </cell>
          <cell r="L24">
            <v>0</v>
          </cell>
          <cell r="P24">
            <v>0</v>
          </cell>
          <cell r="Q24">
            <v>0</v>
          </cell>
        </row>
        <row r="25">
          <cell r="A25" t="str">
            <v>GRE,POWER &amp; CONTROL CABLES &amp; RMU</v>
          </cell>
          <cell r="E25" t="str">
            <v>SHAH</v>
          </cell>
          <cell r="F25">
            <v>22</v>
          </cell>
          <cell r="G25">
            <v>0.4</v>
          </cell>
          <cell r="H25">
            <v>2.5700934579439252E-2</v>
          </cell>
          <cell r="I25" t="str">
            <v>ACTUAL</v>
          </cell>
          <cell r="J25">
            <v>0</v>
          </cell>
          <cell r="L25">
            <v>0</v>
          </cell>
          <cell r="P25">
            <v>0</v>
          </cell>
          <cell r="Q25">
            <v>0</v>
          </cell>
        </row>
        <row r="26">
          <cell r="C26">
            <v>93</v>
          </cell>
          <cell r="D26">
            <v>4.9732620320855618E-2</v>
          </cell>
          <cell r="E26" t="str">
            <v>ASAB</v>
          </cell>
          <cell r="F26">
            <v>46.5</v>
          </cell>
          <cell r="G26">
            <v>0.5</v>
          </cell>
          <cell r="H26">
            <v>4.5857988165680472E-2</v>
          </cell>
          <cell r="I26" t="str">
            <v>PLANNED</v>
          </cell>
          <cell r="J26">
            <v>46.5</v>
          </cell>
          <cell r="K26">
            <v>1</v>
          </cell>
          <cell r="L26">
            <v>46.5</v>
          </cell>
          <cell r="M26">
            <v>1</v>
          </cell>
          <cell r="P26">
            <v>93</v>
          </cell>
          <cell r="Q26">
            <v>1</v>
          </cell>
        </row>
        <row r="27">
          <cell r="B27" t="str">
            <v>OTHER 5 LLI  ITEMS</v>
          </cell>
          <cell r="E27" t="str">
            <v>SHAH</v>
          </cell>
          <cell r="F27">
            <v>46.5</v>
          </cell>
          <cell r="G27">
            <v>0.5</v>
          </cell>
          <cell r="H27">
            <v>5.4322429906542055E-2</v>
          </cell>
          <cell r="I27" t="str">
            <v>ACTUAL</v>
          </cell>
          <cell r="J27">
            <v>0</v>
          </cell>
          <cell r="L27">
            <v>0</v>
          </cell>
          <cell r="P27">
            <v>0</v>
          </cell>
          <cell r="Q27">
            <v>0</v>
          </cell>
        </row>
        <row r="28">
          <cell r="A28" t="str">
            <v>VENDOR SUPPORT</v>
          </cell>
          <cell r="C28">
            <v>285</v>
          </cell>
          <cell r="D28">
            <v>0.15240641711229946</v>
          </cell>
          <cell r="E28" t="str">
            <v>ASAB</v>
          </cell>
          <cell r="F28">
            <v>171</v>
          </cell>
          <cell r="G28">
            <v>0.6</v>
          </cell>
          <cell r="H28">
            <v>0.16863905325443787</v>
          </cell>
          <cell r="I28" t="str">
            <v>PLANNED</v>
          </cell>
          <cell r="J28">
            <v>0</v>
          </cell>
          <cell r="L28">
            <v>0</v>
          </cell>
          <cell r="P28">
            <v>0</v>
          </cell>
          <cell r="Q28">
            <v>0</v>
          </cell>
        </row>
        <row r="29">
          <cell r="A29" t="str">
            <v>GRE,POWER &amp; CONTROL CABLES &amp; RMU</v>
          </cell>
          <cell r="E29" t="str">
            <v>SHAH</v>
          </cell>
          <cell r="F29">
            <v>114</v>
          </cell>
          <cell r="G29">
            <v>0.4</v>
          </cell>
          <cell r="H29">
            <v>0.13317757009345793</v>
          </cell>
          <cell r="I29" t="str">
            <v>ACTUAL</v>
          </cell>
          <cell r="J29">
            <v>0</v>
          </cell>
          <cell r="L29">
            <v>0</v>
          </cell>
          <cell r="P29">
            <v>0</v>
          </cell>
          <cell r="Q29">
            <v>0</v>
          </cell>
        </row>
        <row r="30">
          <cell r="C30">
            <v>475</v>
          </cell>
          <cell r="D30">
            <v>0.25401069518716579</v>
          </cell>
          <cell r="E30" t="str">
            <v>ASAB</v>
          </cell>
          <cell r="F30">
            <v>238</v>
          </cell>
          <cell r="G30">
            <v>0.5</v>
          </cell>
          <cell r="H30">
            <v>0.23471400394477318</v>
          </cell>
          <cell r="I30" t="str">
            <v>PLANNED</v>
          </cell>
          <cell r="J30">
            <v>151.03480000000002</v>
          </cell>
          <cell r="K30">
            <v>0.63460000000000005</v>
          </cell>
          <cell r="L30">
            <v>141.84450000000001</v>
          </cell>
          <cell r="M30">
            <v>0.59850000000000003</v>
          </cell>
          <cell r="P30">
            <v>292.87930000000006</v>
          </cell>
          <cell r="Q30">
            <v>0.61655000000000004</v>
          </cell>
        </row>
        <row r="31">
          <cell r="B31" t="str">
            <v>OTHER 5 LLI  ITEMS</v>
          </cell>
          <cell r="E31" t="str">
            <v>SHAH</v>
          </cell>
          <cell r="F31">
            <v>237</v>
          </cell>
          <cell r="G31">
            <v>0.5</v>
          </cell>
          <cell r="H31">
            <v>0.27686915887850466</v>
          </cell>
          <cell r="I31" t="str">
            <v>ACTUAL</v>
          </cell>
          <cell r="J31">
            <v>0</v>
          </cell>
          <cell r="L31">
            <v>0</v>
          </cell>
          <cell r="P31">
            <v>0</v>
          </cell>
          <cell r="Q31">
            <v>0</v>
          </cell>
        </row>
        <row r="32">
          <cell r="B32" t="str">
            <v>TOTAL</v>
          </cell>
          <cell r="C32">
            <v>1870</v>
          </cell>
          <cell r="D32">
            <v>0.99999999999999989</v>
          </cell>
          <cell r="E32" t="str">
            <v>ASAB</v>
          </cell>
          <cell r="F32">
            <v>1014</v>
          </cell>
          <cell r="G32">
            <v>0.54224598930481283</v>
          </cell>
          <cell r="H32">
            <v>1</v>
          </cell>
          <cell r="I32" t="str">
            <v>PLANNED</v>
          </cell>
          <cell r="J32">
            <v>723.03480000000002</v>
          </cell>
          <cell r="K32">
            <v>0.73995350467289711</v>
          </cell>
          <cell r="L32">
            <v>624.84450000000004</v>
          </cell>
          <cell r="M32">
            <v>0.72995852803738315</v>
          </cell>
          <cell r="P32">
            <v>1347.8793000000001</v>
          </cell>
          <cell r="Q32">
            <v>0.72078141711229937</v>
          </cell>
        </row>
        <row r="33">
          <cell r="E33" t="str">
            <v>SHAH</v>
          </cell>
          <cell r="F33">
            <v>856</v>
          </cell>
          <cell r="G33">
            <v>0.45775401069518717</v>
          </cell>
          <cell r="H33">
            <v>1</v>
          </cell>
          <cell r="I33" t="str">
            <v>ACTUAL</v>
          </cell>
          <cell r="J33">
            <v>240.5625</v>
          </cell>
          <cell r="K33">
            <v>0.23724112426035504</v>
          </cell>
          <cell r="L33">
            <v>189.55</v>
          </cell>
          <cell r="M33">
            <v>0.2214369158878505</v>
          </cell>
          <cell r="P33">
            <v>430.11250000000001</v>
          </cell>
          <cell r="Q33">
            <v>0.23000668449197861</v>
          </cell>
        </row>
      </sheetData>
      <sheetData sheetId="9" refreshError="1">
        <row r="2">
          <cell r="A2" t="str">
            <v>UPGRADING OF OIL DRAINS  AND EFFLUENT WATER DISPOSAL FACILITIES AT ASAB AND SHAH</v>
          </cell>
        </row>
        <row r="4">
          <cell r="A4" t="str">
            <v>TENDER/CONTRACT PACKAGE FOR CONSTRUCTION</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ENQ PACKAGE</v>
          </cell>
          <cell r="B10">
            <v>976</v>
          </cell>
          <cell r="C10">
            <v>0.5025746652935118</v>
          </cell>
          <cell r="D10" t="str">
            <v>ASAB</v>
          </cell>
          <cell r="E10">
            <v>445</v>
          </cell>
          <cell r="F10">
            <v>0.45594262295081966</v>
          </cell>
          <cell r="G10">
            <v>0.47952586206896552</v>
          </cell>
          <cell r="H10" t="str">
            <v>PLANNED</v>
          </cell>
          <cell r="I10">
            <v>111.25</v>
          </cell>
          <cell r="J10">
            <v>0.25</v>
          </cell>
          <cell r="K10">
            <v>132.75</v>
          </cell>
          <cell r="L10">
            <v>0.25</v>
          </cell>
          <cell r="P10">
            <v>0</v>
          </cell>
        </row>
        <row r="11">
          <cell r="D11" t="str">
            <v>SHAH</v>
          </cell>
          <cell r="E11">
            <v>531</v>
          </cell>
          <cell r="F11">
            <v>0.54405737704918034</v>
          </cell>
          <cell r="G11">
            <v>0.52366863905325445</v>
          </cell>
          <cell r="H11" t="str">
            <v>ACTUAL</v>
          </cell>
        </row>
        <row r="12">
          <cell r="A12" t="str">
            <v>TECHNICAL BID EVALUATION</v>
          </cell>
          <cell r="B12">
            <v>742</v>
          </cell>
          <cell r="C12">
            <v>0.38208032955715759</v>
          </cell>
          <cell r="D12" t="str">
            <v>ASAB</v>
          </cell>
          <cell r="E12">
            <v>371</v>
          </cell>
          <cell r="F12">
            <v>0.5</v>
          </cell>
          <cell r="G12">
            <v>0.39978448275862066</v>
          </cell>
          <cell r="H12" t="str">
            <v>PLANNED</v>
          </cell>
          <cell r="J12">
            <v>0</v>
          </cell>
          <cell r="L12">
            <v>0</v>
          </cell>
          <cell r="P12">
            <v>0</v>
          </cell>
        </row>
        <row r="13">
          <cell r="D13" t="str">
            <v>SHAH</v>
          </cell>
          <cell r="E13">
            <v>371</v>
          </cell>
          <cell r="F13">
            <v>0.5</v>
          </cell>
          <cell r="G13">
            <v>0.36587771203155817</v>
          </cell>
          <cell r="H13" t="str">
            <v>ACTUAL</v>
          </cell>
        </row>
        <row r="14">
          <cell r="A14" t="str">
            <v>CONTRACT PACKAGE</v>
          </cell>
          <cell r="B14">
            <v>224</v>
          </cell>
          <cell r="C14">
            <v>0.11534500514933059</v>
          </cell>
          <cell r="D14" t="str">
            <v>ASAB</v>
          </cell>
          <cell r="E14">
            <v>112</v>
          </cell>
          <cell r="F14">
            <v>0.5</v>
          </cell>
          <cell r="G14">
            <v>0.1206896551724138</v>
          </cell>
          <cell r="H14" t="str">
            <v>PLANNED</v>
          </cell>
          <cell r="J14">
            <v>0</v>
          </cell>
          <cell r="L14">
            <v>0</v>
          </cell>
          <cell r="P14">
            <v>0</v>
          </cell>
        </row>
        <row r="15">
          <cell r="D15" t="str">
            <v>SHAH</v>
          </cell>
          <cell r="E15">
            <v>112</v>
          </cell>
          <cell r="F15">
            <v>0.5</v>
          </cell>
          <cell r="G15">
            <v>0.11045364891518737</v>
          </cell>
          <cell r="H15" t="str">
            <v>ACTUAL</v>
          </cell>
        </row>
        <row r="16">
          <cell r="A16" t="str">
            <v>TOTAL</v>
          </cell>
          <cell r="B16">
            <v>1942</v>
          </cell>
          <cell r="C16">
            <v>1</v>
          </cell>
          <cell r="D16" t="str">
            <v>ASAB</v>
          </cell>
          <cell r="E16">
            <v>928</v>
          </cell>
          <cell r="F16">
            <v>0.47785787847579814</v>
          </cell>
          <cell r="G16">
            <v>1</v>
          </cell>
          <cell r="H16" t="str">
            <v>PLANNED</v>
          </cell>
          <cell r="I16">
            <v>111.25</v>
          </cell>
          <cell r="J16">
            <v>0.11988146551724138</v>
          </cell>
          <cell r="K16">
            <v>132.75</v>
          </cell>
          <cell r="L16">
            <v>0.13091715976331361</v>
          </cell>
          <cell r="P16">
            <v>0</v>
          </cell>
        </row>
        <row r="17">
          <cell r="D17" t="str">
            <v>SHAH</v>
          </cell>
          <cell r="E17">
            <v>1014</v>
          </cell>
          <cell r="F17">
            <v>0.52214212152420181</v>
          </cell>
          <cell r="G17">
            <v>1</v>
          </cell>
          <cell r="H17" t="str">
            <v>ACTUAL</v>
          </cell>
        </row>
      </sheetData>
      <sheetData sheetId="10" refreshError="1">
        <row r="2">
          <cell r="A2" t="str">
            <v>UPGRADING OF OIL DRAINS  AND EFFLUENT WATER DISPOSAL FACILITIES AT ASAB AND SHAH</v>
          </cell>
        </row>
        <row r="4">
          <cell r="A4" t="str">
            <v>GENERAL</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GENERAL</v>
          </cell>
          <cell r="H10" t="str">
            <v>PLANNED</v>
          </cell>
          <cell r="I10">
            <v>0</v>
          </cell>
          <cell r="J10">
            <v>0</v>
          </cell>
          <cell r="K10">
            <v>0</v>
          </cell>
          <cell r="L10">
            <v>0</v>
          </cell>
          <cell r="O10" t="e">
            <v>#REF!</v>
          </cell>
          <cell r="P10" t="e">
            <v>#REF!</v>
          </cell>
        </row>
        <row r="11">
          <cell r="H11" t="str">
            <v>ACTUAL</v>
          </cell>
          <cell r="I11">
            <v>220.8</v>
          </cell>
          <cell r="J11">
            <v>1.7358490566037735E-2</v>
          </cell>
          <cell r="K11">
            <v>514.79999999999995</v>
          </cell>
          <cell r="L11">
            <v>4.0471698113207541E-2</v>
          </cell>
          <cell r="O11" t="e">
            <v>#REF!</v>
          </cell>
          <cell r="P11" t="e">
            <v>#REF!</v>
          </cell>
        </row>
        <row r="12">
          <cell r="A12" t="str">
            <v>SITE VISIT</v>
          </cell>
          <cell r="B12">
            <v>592</v>
          </cell>
          <cell r="C12">
            <v>0.21464829586656997</v>
          </cell>
          <cell r="D12" t="str">
            <v>ASAB</v>
          </cell>
          <cell r="E12">
            <v>296</v>
          </cell>
          <cell r="F12">
            <v>0.5</v>
          </cell>
          <cell r="G12">
            <v>0.20713785864240727</v>
          </cell>
          <cell r="H12" t="str">
            <v>PLANNED</v>
          </cell>
          <cell r="I12">
            <v>296</v>
          </cell>
          <cell r="J12">
            <v>1</v>
          </cell>
          <cell r="K12">
            <v>296</v>
          </cell>
          <cell r="L12">
            <v>1</v>
          </cell>
          <cell r="O12">
            <v>592</v>
          </cell>
          <cell r="P12">
            <v>1</v>
          </cell>
        </row>
        <row r="13">
          <cell r="D13" t="str">
            <v>SHAH</v>
          </cell>
          <cell r="E13">
            <v>296</v>
          </cell>
          <cell r="F13">
            <v>0.5</v>
          </cell>
          <cell r="G13">
            <v>0.22272385252069224</v>
          </cell>
          <cell r="H13" t="str">
            <v>ACTUAL</v>
          </cell>
          <cell r="I13">
            <v>296</v>
          </cell>
          <cell r="J13">
            <v>1</v>
          </cell>
          <cell r="K13">
            <v>296</v>
          </cell>
          <cell r="L13">
            <v>1</v>
          </cell>
          <cell r="O13">
            <v>592</v>
          </cell>
          <cell r="P13">
            <v>1</v>
          </cell>
        </row>
        <row r="14">
          <cell r="A14" t="str">
            <v>BASIC ENGG REVIEW</v>
          </cell>
          <cell r="B14">
            <v>1212</v>
          </cell>
          <cell r="C14">
            <v>0.43944887599709936</v>
          </cell>
          <cell r="D14" t="str">
            <v>ASAB</v>
          </cell>
          <cell r="E14">
            <v>655</v>
          </cell>
          <cell r="F14">
            <v>0.54042904290429039</v>
          </cell>
          <cell r="G14">
            <v>0.45836249125262424</v>
          </cell>
          <cell r="H14" t="str">
            <v>PLANNED</v>
          </cell>
          <cell r="I14">
            <v>655</v>
          </cell>
          <cell r="J14">
            <v>1</v>
          </cell>
          <cell r="K14">
            <v>557</v>
          </cell>
          <cell r="L14">
            <v>1</v>
          </cell>
          <cell r="O14">
            <v>1212</v>
          </cell>
          <cell r="P14">
            <v>1</v>
          </cell>
        </row>
        <row r="15">
          <cell r="D15" t="str">
            <v>SHAH</v>
          </cell>
          <cell r="E15">
            <v>557</v>
          </cell>
          <cell r="F15">
            <v>0.45957095709570955</v>
          </cell>
          <cell r="G15">
            <v>0.41911211437170803</v>
          </cell>
          <cell r="H15" t="str">
            <v>ACTUAL</v>
          </cell>
          <cell r="I15">
            <v>654.99999999999989</v>
          </cell>
          <cell r="J15">
            <v>0.99999999999999978</v>
          </cell>
          <cell r="K15">
            <v>556.99999999999989</v>
          </cell>
          <cell r="L15">
            <v>0.99999999999999978</v>
          </cell>
          <cell r="O15">
            <v>1211.9999999999998</v>
          </cell>
          <cell r="P15">
            <v>0.99999999999999978</v>
          </cell>
        </row>
        <row r="16">
          <cell r="A16" t="str">
            <v>PRE-COMM / COMM</v>
          </cell>
          <cell r="B16">
            <v>352</v>
          </cell>
          <cell r="C16">
            <v>0.12762871646120377</v>
          </cell>
          <cell r="D16" t="str">
            <v>ASAB</v>
          </cell>
          <cell r="E16">
            <v>176</v>
          </cell>
          <cell r="F16">
            <v>0.5</v>
          </cell>
          <cell r="G16">
            <v>0.1231630510846746</v>
          </cell>
          <cell r="H16" t="str">
            <v>PLANNED</v>
          </cell>
          <cell r="I16">
            <v>0</v>
          </cell>
          <cell r="J16">
            <v>0</v>
          </cell>
          <cell r="K16">
            <v>0</v>
          </cell>
          <cell r="L16">
            <v>0</v>
          </cell>
          <cell r="M16">
            <v>0</v>
          </cell>
          <cell r="N16">
            <v>0</v>
          </cell>
          <cell r="O16">
            <v>0</v>
          </cell>
          <cell r="P16">
            <v>0</v>
          </cell>
        </row>
        <row r="17">
          <cell r="A17" t="str">
            <v>PROCEDURES</v>
          </cell>
          <cell r="D17" t="str">
            <v>SHAH</v>
          </cell>
          <cell r="E17">
            <v>176</v>
          </cell>
          <cell r="F17">
            <v>0.5</v>
          </cell>
          <cell r="G17">
            <v>0.13243039879608728</v>
          </cell>
          <cell r="H17" t="str">
            <v>ACTUAL</v>
          </cell>
          <cell r="I17">
            <v>0</v>
          </cell>
          <cell r="J17">
            <v>0</v>
          </cell>
          <cell r="K17">
            <v>0</v>
          </cell>
          <cell r="L17">
            <v>0</v>
          </cell>
          <cell r="M17">
            <v>0</v>
          </cell>
          <cell r="N17">
            <v>0</v>
          </cell>
          <cell r="O17">
            <v>0</v>
          </cell>
          <cell r="P17">
            <v>0</v>
          </cell>
        </row>
        <row r="18">
          <cell r="A18" t="str">
            <v>OPERATING MANNUALS</v>
          </cell>
          <cell r="B18">
            <v>364</v>
          </cell>
          <cell r="C18">
            <v>0.13197969543147209</v>
          </cell>
          <cell r="D18" t="str">
            <v>ASAB</v>
          </cell>
          <cell r="E18">
            <v>182</v>
          </cell>
          <cell r="F18">
            <v>0.5</v>
          </cell>
          <cell r="G18">
            <v>0.12736179146256124</v>
          </cell>
          <cell r="H18" t="str">
            <v>PLANNED</v>
          </cell>
          <cell r="I18">
            <v>0</v>
          </cell>
          <cell r="J18">
            <v>0</v>
          </cell>
          <cell r="K18">
            <v>0</v>
          </cell>
          <cell r="L18">
            <v>0</v>
          </cell>
          <cell r="M18">
            <v>0</v>
          </cell>
          <cell r="N18">
            <v>0</v>
          </cell>
          <cell r="O18">
            <v>0</v>
          </cell>
          <cell r="P18">
            <v>0</v>
          </cell>
        </row>
        <row r="19">
          <cell r="D19" t="str">
            <v>SHAH</v>
          </cell>
          <cell r="E19">
            <v>182</v>
          </cell>
          <cell r="F19">
            <v>0.5</v>
          </cell>
          <cell r="G19">
            <v>0.13694507148231752</v>
          </cell>
          <cell r="H19" t="str">
            <v>ACTUAL</v>
          </cell>
          <cell r="I19">
            <v>0</v>
          </cell>
          <cell r="J19">
            <v>0</v>
          </cell>
          <cell r="K19">
            <v>0</v>
          </cell>
          <cell r="L19">
            <v>0</v>
          </cell>
          <cell r="M19">
            <v>0</v>
          </cell>
          <cell r="N19">
            <v>0</v>
          </cell>
          <cell r="O19">
            <v>0</v>
          </cell>
          <cell r="P19">
            <v>0</v>
          </cell>
        </row>
        <row r="20">
          <cell r="A20" t="str">
            <v xml:space="preserve"> FINAL PROJECT DOSSIER</v>
          </cell>
          <cell r="B20">
            <v>238</v>
          </cell>
          <cell r="C20">
            <v>8.6294416243654817E-2</v>
          </cell>
          <cell r="D20" t="str">
            <v>ASAB</v>
          </cell>
          <cell r="E20">
            <v>120</v>
          </cell>
          <cell r="F20">
            <v>0.50420168067226889</v>
          </cell>
          <cell r="G20">
            <v>8.3974807557732678E-2</v>
          </cell>
          <cell r="H20" t="str">
            <v>PLANNED</v>
          </cell>
          <cell r="I20">
            <v>0</v>
          </cell>
          <cell r="J20">
            <v>0</v>
          </cell>
          <cell r="K20">
            <v>0</v>
          </cell>
          <cell r="L20">
            <v>0</v>
          </cell>
          <cell r="M20">
            <v>0</v>
          </cell>
          <cell r="N20">
            <v>0</v>
          </cell>
          <cell r="O20">
            <v>0</v>
          </cell>
          <cell r="P20">
            <v>0</v>
          </cell>
        </row>
        <row r="21">
          <cell r="D21" t="str">
            <v>SHAH</v>
          </cell>
          <cell r="E21">
            <v>118</v>
          </cell>
          <cell r="F21">
            <v>0.49579831932773111</v>
          </cell>
          <cell r="G21">
            <v>8.8788562829194881E-2</v>
          </cell>
          <cell r="H21" t="str">
            <v>ACTUAL</v>
          </cell>
          <cell r="I21">
            <v>0</v>
          </cell>
          <cell r="J21">
            <v>0</v>
          </cell>
          <cell r="K21">
            <v>0</v>
          </cell>
          <cell r="L21">
            <v>0</v>
          </cell>
          <cell r="M21">
            <v>0</v>
          </cell>
          <cell r="N21">
            <v>0</v>
          </cell>
          <cell r="O21">
            <v>0</v>
          </cell>
          <cell r="P21">
            <v>0</v>
          </cell>
        </row>
        <row r="22">
          <cell r="A22" t="str">
            <v>PROCESS</v>
          </cell>
          <cell r="H22" t="str">
            <v>PLANNED</v>
          </cell>
        </row>
        <row r="23">
          <cell r="H23" t="str">
            <v>ACTUAL</v>
          </cell>
        </row>
        <row r="24">
          <cell r="A24" t="str">
            <v>CATHODIC PROTECTION</v>
          </cell>
          <cell r="H24" t="str">
            <v>PLANNED</v>
          </cell>
        </row>
        <row r="25">
          <cell r="H25" t="str">
            <v>ACTUAL</v>
          </cell>
        </row>
        <row r="26">
          <cell r="A26" t="str">
            <v>TOTAL</v>
          </cell>
          <cell r="B26">
            <v>2758</v>
          </cell>
          <cell r="C26">
            <v>1</v>
          </cell>
          <cell r="D26" t="str">
            <v>ASAB</v>
          </cell>
          <cell r="E26">
            <v>1429</v>
          </cell>
          <cell r="F26">
            <v>0.5181290790427846</v>
          </cell>
          <cell r="G26">
            <v>1</v>
          </cell>
          <cell r="H26" t="str">
            <v>PLANNED</v>
          </cell>
          <cell r="I26">
            <v>951</v>
          </cell>
          <cell r="J26">
            <v>0.66550034989503148</v>
          </cell>
          <cell r="K26">
            <v>853</v>
          </cell>
          <cell r="L26">
            <v>0.6418359668924003</v>
          </cell>
          <cell r="O26">
            <v>1804</v>
          </cell>
          <cell r="P26">
            <v>0.65409717186366934</v>
          </cell>
        </row>
        <row r="27">
          <cell r="D27" t="str">
            <v>SHAH</v>
          </cell>
          <cell r="E27">
            <v>1329</v>
          </cell>
          <cell r="F27">
            <v>0.4818709209572154</v>
          </cell>
          <cell r="G27">
            <v>1</v>
          </cell>
          <cell r="H27" t="str">
            <v>ACTUAL</v>
          </cell>
          <cell r="I27">
            <v>950.99999999999989</v>
          </cell>
          <cell r="J27">
            <v>0.66550034989503137</v>
          </cell>
          <cell r="K27">
            <v>852.99999999999989</v>
          </cell>
          <cell r="L27">
            <v>0.64183596689240019</v>
          </cell>
          <cell r="O27">
            <v>1803.9999999999998</v>
          </cell>
          <cell r="P27">
            <v>0.65409717186366922</v>
          </cell>
        </row>
      </sheetData>
      <sheetData sheetId="11" refreshError="1"/>
      <sheetData sheetId="12" refreshError="1"/>
      <sheetData sheetId="13" refreshError="1"/>
      <sheetData sheetId="14" refreshError="1"/>
      <sheetData sheetId="15" refreshError="1"/>
      <sheetData sheetId="16">
        <row r="3">
          <cell r="A3" t="str">
            <v>FOR ASAB</v>
          </cell>
        </row>
      </sheetData>
      <sheetData sheetId="17"/>
      <sheetData sheetId="18"/>
      <sheetData sheetId="19">
        <row r="2">
          <cell r="A2" t="str">
            <v>UPGRADING OF OIL DRAINS  AND EFFLUENT WATER DISPOSAL FACILITIES AT ASAB AND SHAH</v>
          </cell>
        </row>
      </sheetData>
      <sheetData sheetId="20">
        <row r="2">
          <cell r="A2" t="str">
            <v>UPGRADING OF OIL DRAINS  AND EFFLUENT WATER DISPOSAL FACILITIES AT ASAB AND SHAH</v>
          </cell>
        </row>
      </sheetData>
      <sheetData sheetId="21">
        <row r="2">
          <cell r="A2" t="str">
            <v>UPGRADING OF OIL DRAINS  AND EFFLUENT WATER DISPOSAL FACILITIES AT ASAB AND SHAH</v>
          </cell>
        </row>
      </sheetData>
      <sheetData sheetId="22">
        <row r="2">
          <cell r="A2" t="str">
            <v>UPGRADING OF OIL DRAINS  AND EFFLUENT WATER DISPOSAL FACILITIES AT ASAB AND SHAH</v>
          </cell>
        </row>
      </sheetData>
      <sheetData sheetId="23"/>
      <sheetData sheetId="24"/>
      <sheetData sheetId="25"/>
      <sheetData sheetId="26"/>
      <sheetData sheetId="27"/>
      <sheetData sheetId="28"/>
      <sheetData sheetId="29"/>
      <sheetData sheetId="30"/>
      <sheetData sheetId="31"/>
      <sheetData sheetId="32"/>
      <sheetData sheetId="33"/>
      <sheetData sheetId="34">
        <row r="3">
          <cell r="A3" t="str">
            <v>FOR ASAB</v>
          </cell>
        </row>
      </sheetData>
      <sheetData sheetId="35"/>
      <sheetData sheetId="36"/>
      <sheetData sheetId="37">
        <row r="2">
          <cell r="A2" t="str">
            <v>UPGRADING OF OIL DRAINS  AND EFFLUENT WATER DISPOSAL FACILITIES AT ASAB AND SHAH</v>
          </cell>
        </row>
      </sheetData>
      <sheetData sheetId="38">
        <row r="2">
          <cell r="A2" t="str">
            <v>UPGRADING OF OIL DRAINS  AND EFFLUENT WATER DISPOSAL FACILITIES AT ASAB AND SHAH</v>
          </cell>
        </row>
      </sheetData>
      <sheetData sheetId="39">
        <row r="2">
          <cell r="A2" t="str">
            <v>UPGRADING OF OIL DRAINS  AND EFFLUENT WATER DISPOSAL FACILITIES AT ASAB AND SHAH</v>
          </cell>
        </row>
      </sheetData>
      <sheetData sheetId="40">
        <row r="2">
          <cell r="A2" t="str">
            <v>UPGRADING OF OIL DRAINS  AND EFFLUENT WATER DISPOSAL FACILITIES AT ASAB AND SHAH</v>
          </cell>
        </row>
      </sheetData>
      <sheetData sheetId="41"/>
      <sheetData sheetId="4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hole schedule"/>
      <sheetName val="Manhole template"/>
      <sheetName val="Pipe Schedule"/>
      <sheetName val="HHR template"/>
    </sheetNames>
    <sheetDataSet>
      <sheetData sheetId="0" refreshError="1"/>
      <sheetData sheetId="1" refreshError="1"/>
      <sheetData sheetId="2" refreshError="1">
        <row r="7">
          <cell r="C7">
            <v>600</v>
          </cell>
          <cell r="D7">
            <v>75</v>
          </cell>
          <cell r="E7">
            <v>750</v>
          </cell>
        </row>
        <row r="8">
          <cell r="C8">
            <v>800</v>
          </cell>
          <cell r="D8">
            <v>90</v>
          </cell>
          <cell r="E8">
            <v>980</v>
          </cell>
        </row>
        <row r="9">
          <cell r="C9">
            <v>1050</v>
          </cell>
          <cell r="D9">
            <v>120</v>
          </cell>
          <cell r="E9">
            <v>1290</v>
          </cell>
        </row>
        <row r="10">
          <cell r="C10">
            <v>1500</v>
          </cell>
          <cell r="D10">
            <v>173</v>
          </cell>
          <cell r="E10">
            <v>1846</v>
          </cell>
        </row>
        <row r="11">
          <cell r="C11">
            <v>1600</v>
          </cell>
          <cell r="D11">
            <v>178</v>
          </cell>
          <cell r="E11">
            <v>1956</v>
          </cell>
        </row>
        <row r="12">
          <cell r="C12">
            <v>2400</v>
          </cell>
          <cell r="D12">
            <v>250</v>
          </cell>
          <cell r="E12">
            <v>2900</v>
          </cell>
        </row>
        <row r="13">
          <cell r="C13">
            <v>2500</v>
          </cell>
          <cell r="D13">
            <v>250</v>
          </cell>
          <cell r="E13">
            <v>3000</v>
          </cell>
        </row>
        <row r="14">
          <cell r="C14">
            <v>3000</v>
          </cell>
          <cell r="D14">
            <v>300</v>
          </cell>
          <cell r="E14">
            <v>3600</v>
          </cell>
        </row>
        <row r="15">
          <cell r="C15">
            <v>3500</v>
          </cell>
          <cell r="D15">
            <v>350</v>
          </cell>
          <cell r="E15">
            <v>4200</v>
          </cell>
        </row>
      </sheetData>
      <sheetData sheetId="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nel Invert"/>
      <sheetName val="Existing Ground Level"/>
      <sheetName val="K9B Profile"/>
    </sheetNames>
    <sheetDataSet>
      <sheetData sheetId="0">
        <row r="11">
          <cell r="D11">
            <v>0</v>
          </cell>
          <cell r="E11">
            <v>5.0620000000000003</v>
          </cell>
        </row>
        <row r="12">
          <cell r="D12">
            <v>5</v>
          </cell>
          <cell r="E12">
            <v>5.0620000000000003</v>
          </cell>
        </row>
        <row r="13">
          <cell r="D13">
            <v>10</v>
          </cell>
          <cell r="E13">
            <v>5.0750000000000002</v>
          </cell>
        </row>
        <row r="14">
          <cell r="D14">
            <v>15</v>
          </cell>
          <cell r="E14">
            <v>5.0869999999999997</v>
          </cell>
        </row>
        <row r="15">
          <cell r="D15">
            <v>20</v>
          </cell>
          <cell r="E15">
            <v>5.0999999999999996</v>
          </cell>
        </row>
        <row r="16">
          <cell r="D16">
            <v>25</v>
          </cell>
          <cell r="E16">
            <v>5.1120000000000001</v>
          </cell>
        </row>
        <row r="17">
          <cell r="D17">
            <v>30</v>
          </cell>
          <cell r="E17">
            <v>5.1239999999999997</v>
          </cell>
        </row>
        <row r="18">
          <cell r="D18">
            <v>35</v>
          </cell>
          <cell r="E18">
            <v>5.1369999999999996</v>
          </cell>
        </row>
        <row r="19">
          <cell r="D19">
            <v>40</v>
          </cell>
          <cell r="E19">
            <v>5.149</v>
          </cell>
        </row>
        <row r="20">
          <cell r="D20">
            <v>45</v>
          </cell>
          <cell r="E20">
            <v>5.1619999999999999</v>
          </cell>
        </row>
        <row r="21">
          <cell r="D21">
            <v>50</v>
          </cell>
          <cell r="E21">
            <v>5.1740000000000004</v>
          </cell>
        </row>
        <row r="22">
          <cell r="D22">
            <v>55</v>
          </cell>
          <cell r="E22">
            <v>5.1859999999999999</v>
          </cell>
        </row>
        <row r="23">
          <cell r="D23">
            <v>60</v>
          </cell>
          <cell r="E23">
            <v>5.1989999999999998</v>
          </cell>
        </row>
        <row r="24">
          <cell r="D24">
            <v>65</v>
          </cell>
          <cell r="E24">
            <v>5.2110000000000003</v>
          </cell>
        </row>
        <row r="25">
          <cell r="D25">
            <v>70</v>
          </cell>
          <cell r="E25">
            <v>5.2240000000000002</v>
          </cell>
        </row>
        <row r="26">
          <cell r="D26">
            <v>75</v>
          </cell>
          <cell r="E26">
            <v>5.2359999999999998</v>
          </cell>
        </row>
        <row r="27">
          <cell r="D27">
            <v>80</v>
          </cell>
          <cell r="E27">
            <v>5.2489999999999997</v>
          </cell>
        </row>
        <row r="28">
          <cell r="D28">
            <v>85</v>
          </cell>
          <cell r="E28">
            <v>5.2610000000000001</v>
          </cell>
        </row>
        <row r="29">
          <cell r="D29">
            <v>90</v>
          </cell>
          <cell r="E29">
            <v>5.2729999999999997</v>
          </cell>
        </row>
        <row r="30">
          <cell r="D30">
            <v>95</v>
          </cell>
          <cell r="E30">
            <v>5.2859999999999996</v>
          </cell>
        </row>
        <row r="31">
          <cell r="D31">
            <v>100</v>
          </cell>
          <cell r="E31">
            <v>5.298</v>
          </cell>
        </row>
        <row r="32">
          <cell r="D32">
            <v>105</v>
          </cell>
          <cell r="E32">
            <v>5.3109999999999999</v>
          </cell>
        </row>
        <row r="33">
          <cell r="D33">
            <v>110</v>
          </cell>
          <cell r="E33">
            <v>5.3230000000000004</v>
          </cell>
        </row>
        <row r="34">
          <cell r="D34">
            <v>115</v>
          </cell>
          <cell r="E34">
            <v>5.335</v>
          </cell>
        </row>
        <row r="35">
          <cell r="D35">
            <v>120</v>
          </cell>
          <cell r="E35">
            <v>5.3479999999999999</v>
          </cell>
        </row>
        <row r="36">
          <cell r="D36">
            <v>125</v>
          </cell>
          <cell r="E36">
            <v>5.36</v>
          </cell>
        </row>
        <row r="37">
          <cell r="D37">
            <v>130</v>
          </cell>
          <cell r="E37">
            <v>5.3730000000000002</v>
          </cell>
        </row>
        <row r="38">
          <cell r="D38">
            <v>135</v>
          </cell>
          <cell r="E38">
            <v>5.3849999999999998</v>
          </cell>
        </row>
        <row r="39">
          <cell r="D39">
            <v>140</v>
          </cell>
          <cell r="E39">
            <v>5.3970000000000002</v>
          </cell>
        </row>
        <row r="40">
          <cell r="D40">
            <v>145</v>
          </cell>
          <cell r="E40">
            <v>5.41</v>
          </cell>
        </row>
        <row r="41">
          <cell r="D41">
            <v>150</v>
          </cell>
          <cell r="E41">
            <v>5.4219999999999997</v>
          </cell>
        </row>
        <row r="42">
          <cell r="D42">
            <v>155</v>
          </cell>
          <cell r="E42">
            <v>5.4349999999999996</v>
          </cell>
        </row>
        <row r="43">
          <cell r="D43">
            <v>160</v>
          </cell>
          <cell r="E43">
            <v>5.4470000000000001</v>
          </cell>
        </row>
        <row r="44">
          <cell r="D44">
            <v>165</v>
          </cell>
          <cell r="E44">
            <v>5.4589999999999996</v>
          </cell>
        </row>
        <row r="45">
          <cell r="D45">
            <v>170</v>
          </cell>
          <cell r="E45">
            <v>5.4720000000000004</v>
          </cell>
        </row>
        <row r="46">
          <cell r="D46">
            <v>175</v>
          </cell>
          <cell r="E46">
            <v>5.484</v>
          </cell>
        </row>
        <row r="47">
          <cell r="D47">
            <v>180</v>
          </cell>
          <cell r="E47">
            <v>5.4969999999999999</v>
          </cell>
        </row>
        <row r="48">
          <cell r="D48">
            <v>185</v>
          </cell>
          <cell r="E48">
            <v>5.5090000000000003</v>
          </cell>
        </row>
        <row r="49">
          <cell r="D49">
            <v>190</v>
          </cell>
          <cell r="E49">
            <v>5.5209999999999999</v>
          </cell>
        </row>
        <row r="50">
          <cell r="D50">
            <v>195</v>
          </cell>
          <cell r="E50">
            <v>5.5339999999999998</v>
          </cell>
        </row>
        <row r="51">
          <cell r="D51">
            <v>200</v>
          </cell>
          <cell r="E51">
            <v>5.5460000000000003</v>
          </cell>
        </row>
        <row r="52">
          <cell r="D52">
            <v>205</v>
          </cell>
          <cell r="E52">
            <v>5.5590000000000002</v>
          </cell>
        </row>
        <row r="53">
          <cell r="D53">
            <v>210</v>
          </cell>
          <cell r="E53">
            <v>5.5709999999999997</v>
          </cell>
        </row>
        <row r="54">
          <cell r="D54">
            <v>215</v>
          </cell>
          <cell r="E54">
            <v>5.5839999999999996</v>
          </cell>
        </row>
        <row r="55">
          <cell r="D55">
            <v>220</v>
          </cell>
          <cell r="E55">
            <v>5.5960000000000001</v>
          </cell>
        </row>
        <row r="56">
          <cell r="D56">
            <v>225</v>
          </cell>
          <cell r="E56">
            <v>5.6079999999999997</v>
          </cell>
        </row>
        <row r="57">
          <cell r="D57">
            <v>230</v>
          </cell>
          <cell r="E57">
            <v>5.6210000000000004</v>
          </cell>
        </row>
        <row r="58">
          <cell r="D58">
            <v>235</v>
          </cell>
          <cell r="E58">
            <v>5.633</v>
          </cell>
        </row>
        <row r="59">
          <cell r="D59">
            <v>240</v>
          </cell>
          <cell r="E59">
            <v>5.6459999999999999</v>
          </cell>
        </row>
        <row r="60">
          <cell r="D60">
            <v>245</v>
          </cell>
          <cell r="E60">
            <v>5.6580000000000004</v>
          </cell>
        </row>
        <row r="61">
          <cell r="D61">
            <v>250</v>
          </cell>
          <cell r="E61">
            <v>5.67</v>
          </cell>
        </row>
        <row r="62">
          <cell r="D62">
            <v>255</v>
          </cell>
          <cell r="E62">
            <v>5.6829999999999998</v>
          </cell>
        </row>
        <row r="63">
          <cell r="D63">
            <v>260</v>
          </cell>
          <cell r="E63">
            <v>5.6950000000000003</v>
          </cell>
        </row>
        <row r="64">
          <cell r="D64">
            <v>265</v>
          </cell>
          <cell r="E64">
            <v>5.7080000000000002</v>
          </cell>
        </row>
        <row r="65">
          <cell r="D65">
            <v>270</v>
          </cell>
          <cell r="E65">
            <v>5.72</v>
          </cell>
        </row>
        <row r="66">
          <cell r="D66">
            <v>275</v>
          </cell>
          <cell r="E66">
            <v>5.7320000000000002</v>
          </cell>
        </row>
        <row r="67">
          <cell r="D67">
            <v>280</v>
          </cell>
          <cell r="E67">
            <v>5.7450000000000001</v>
          </cell>
        </row>
        <row r="68">
          <cell r="D68">
            <v>285</v>
          </cell>
          <cell r="E68">
            <v>5.7569999999999997</v>
          </cell>
        </row>
        <row r="69">
          <cell r="D69">
            <v>290</v>
          </cell>
          <cell r="E69">
            <v>5.77</v>
          </cell>
        </row>
        <row r="70">
          <cell r="D70">
            <v>295</v>
          </cell>
          <cell r="E70">
            <v>5.782</v>
          </cell>
        </row>
        <row r="71">
          <cell r="D71">
            <v>300</v>
          </cell>
          <cell r="E71">
            <v>5.7939999999999996</v>
          </cell>
        </row>
        <row r="72">
          <cell r="D72">
            <v>305</v>
          </cell>
          <cell r="E72">
            <v>5.8070000000000004</v>
          </cell>
        </row>
        <row r="73">
          <cell r="D73">
            <v>308.96899999999999</v>
          </cell>
          <cell r="E73">
            <v>5.8170000000000002</v>
          </cell>
        </row>
        <row r="74">
          <cell r="D74">
            <v>310</v>
          </cell>
          <cell r="E74">
            <v>5.8179999999999996</v>
          </cell>
        </row>
        <row r="75">
          <cell r="D75">
            <v>315</v>
          </cell>
          <cell r="E75">
            <v>5.827</v>
          </cell>
        </row>
        <row r="76">
          <cell r="D76">
            <v>320</v>
          </cell>
          <cell r="E76">
            <v>5.8360000000000003</v>
          </cell>
        </row>
        <row r="77">
          <cell r="D77">
            <v>325</v>
          </cell>
          <cell r="E77">
            <v>5.8449999999999998</v>
          </cell>
        </row>
        <row r="78">
          <cell r="D78">
            <v>330</v>
          </cell>
          <cell r="E78">
            <v>5.8540000000000001</v>
          </cell>
        </row>
        <row r="79">
          <cell r="D79">
            <v>335</v>
          </cell>
          <cell r="E79">
            <v>5.8620000000000001</v>
          </cell>
        </row>
        <row r="80">
          <cell r="D80">
            <v>340</v>
          </cell>
          <cell r="E80">
            <v>5.8710000000000004</v>
          </cell>
        </row>
        <row r="81">
          <cell r="D81">
            <v>345</v>
          </cell>
          <cell r="E81">
            <v>5.88</v>
          </cell>
        </row>
        <row r="82">
          <cell r="D82">
            <v>350</v>
          </cell>
          <cell r="E82">
            <v>5.8890000000000002</v>
          </cell>
        </row>
        <row r="83">
          <cell r="D83">
            <v>355</v>
          </cell>
          <cell r="E83">
            <v>5.8979999999999997</v>
          </cell>
        </row>
        <row r="84">
          <cell r="D84">
            <v>360</v>
          </cell>
          <cell r="E84">
            <v>5.9059999999999997</v>
          </cell>
        </row>
        <row r="85">
          <cell r="D85">
            <v>365</v>
          </cell>
          <cell r="E85">
            <v>5.915</v>
          </cell>
        </row>
        <row r="86">
          <cell r="D86">
            <v>370</v>
          </cell>
          <cell r="E86">
            <v>5.9240000000000004</v>
          </cell>
        </row>
        <row r="87">
          <cell r="D87">
            <v>375</v>
          </cell>
          <cell r="E87">
            <v>5.9329999999999998</v>
          </cell>
        </row>
        <row r="88">
          <cell r="D88">
            <v>380</v>
          </cell>
          <cell r="E88">
            <v>5.9420000000000002</v>
          </cell>
        </row>
        <row r="89">
          <cell r="D89">
            <v>385</v>
          </cell>
          <cell r="E89">
            <v>5.95</v>
          </cell>
        </row>
        <row r="90">
          <cell r="D90">
            <v>390</v>
          </cell>
          <cell r="E90">
            <v>5.9589999999999996</v>
          </cell>
        </row>
        <row r="91">
          <cell r="D91">
            <v>391.709</v>
          </cell>
          <cell r="E91">
            <v>5.9619999999999997</v>
          </cell>
        </row>
        <row r="92">
          <cell r="D92">
            <v>393.709</v>
          </cell>
          <cell r="E92">
            <v>5.9660000000000002</v>
          </cell>
        </row>
        <row r="93">
          <cell r="D93">
            <v>395</v>
          </cell>
          <cell r="E93">
            <v>5.968</v>
          </cell>
        </row>
        <row r="94">
          <cell r="D94">
            <v>400</v>
          </cell>
          <cell r="E94">
            <v>5.9770000000000003</v>
          </cell>
        </row>
        <row r="95">
          <cell r="D95">
            <v>405</v>
          </cell>
          <cell r="E95">
            <v>5.9859999999999998</v>
          </cell>
        </row>
        <row r="96">
          <cell r="D96">
            <v>410</v>
          </cell>
          <cell r="E96">
            <v>5.9939999999999998</v>
          </cell>
        </row>
        <row r="97">
          <cell r="D97">
            <v>415</v>
          </cell>
          <cell r="E97">
            <v>6.0030000000000001</v>
          </cell>
        </row>
        <row r="98">
          <cell r="D98">
            <v>420</v>
          </cell>
          <cell r="E98">
            <v>6.0119999999999996</v>
          </cell>
        </row>
        <row r="99">
          <cell r="D99">
            <v>425</v>
          </cell>
          <cell r="E99">
            <v>6.0209999999999999</v>
          </cell>
        </row>
        <row r="100">
          <cell r="D100">
            <v>430</v>
          </cell>
          <cell r="E100">
            <v>6.0289999999999999</v>
          </cell>
        </row>
        <row r="101">
          <cell r="D101">
            <v>435</v>
          </cell>
          <cell r="E101">
            <v>6.0380000000000003</v>
          </cell>
        </row>
        <row r="102">
          <cell r="D102">
            <v>440</v>
          </cell>
          <cell r="E102">
            <v>6.0469999999999997</v>
          </cell>
        </row>
        <row r="103">
          <cell r="D103">
            <v>445</v>
          </cell>
          <cell r="E103">
            <v>6.056</v>
          </cell>
        </row>
        <row r="104">
          <cell r="D104">
            <v>450</v>
          </cell>
          <cell r="E104">
            <v>6.0650000000000004</v>
          </cell>
        </row>
        <row r="105">
          <cell r="D105">
            <v>455</v>
          </cell>
          <cell r="E105">
            <v>6.0730000000000004</v>
          </cell>
        </row>
        <row r="106">
          <cell r="D106">
            <v>460</v>
          </cell>
          <cell r="E106">
            <v>6.0819999999999999</v>
          </cell>
        </row>
        <row r="107">
          <cell r="D107">
            <v>465</v>
          </cell>
          <cell r="E107">
            <v>6.0910000000000002</v>
          </cell>
        </row>
        <row r="108">
          <cell r="D108">
            <v>470</v>
          </cell>
          <cell r="E108">
            <v>6.1</v>
          </cell>
        </row>
        <row r="109">
          <cell r="D109">
            <v>475</v>
          </cell>
          <cell r="E109">
            <v>6.109</v>
          </cell>
        </row>
        <row r="110">
          <cell r="D110">
            <v>480</v>
          </cell>
          <cell r="E110">
            <v>6.117</v>
          </cell>
        </row>
        <row r="111">
          <cell r="D111">
            <v>485</v>
          </cell>
          <cell r="E111">
            <v>6.1260000000000003</v>
          </cell>
        </row>
        <row r="112">
          <cell r="D112">
            <v>490</v>
          </cell>
          <cell r="E112">
            <v>6.1349999999999998</v>
          </cell>
        </row>
        <row r="113">
          <cell r="D113">
            <v>495</v>
          </cell>
          <cell r="E113">
            <v>6.1440000000000001</v>
          </cell>
        </row>
        <row r="114">
          <cell r="D114">
            <v>500</v>
          </cell>
          <cell r="E114">
            <v>6.1529999999999996</v>
          </cell>
        </row>
        <row r="115">
          <cell r="D115">
            <v>505</v>
          </cell>
          <cell r="E115">
            <v>6.1609999999999996</v>
          </cell>
        </row>
        <row r="116">
          <cell r="D116">
            <v>510</v>
          </cell>
          <cell r="E116">
            <v>6.17</v>
          </cell>
        </row>
        <row r="117">
          <cell r="D117">
            <v>515</v>
          </cell>
          <cell r="E117">
            <v>6.1790000000000003</v>
          </cell>
        </row>
        <row r="118">
          <cell r="D118">
            <v>520</v>
          </cell>
          <cell r="E118">
            <v>6.1879999999999997</v>
          </cell>
        </row>
        <row r="119">
          <cell r="D119">
            <v>525</v>
          </cell>
          <cell r="E119">
            <v>6.1959999999999997</v>
          </cell>
        </row>
        <row r="120">
          <cell r="D120">
            <v>530</v>
          </cell>
          <cell r="E120">
            <v>6.2050000000000001</v>
          </cell>
        </row>
        <row r="121">
          <cell r="D121">
            <v>535</v>
          </cell>
          <cell r="E121">
            <v>6.2140000000000004</v>
          </cell>
        </row>
        <row r="122">
          <cell r="D122">
            <v>540</v>
          </cell>
          <cell r="E122">
            <v>6.2229999999999999</v>
          </cell>
        </row>
        <row r="123">
          <cell r="D123">
            <v>545</v>
          </cell>
          <cell r="E123">
            <v>6.2320000000000002</v>
          </cell>
        </row>
        <row r="124">
          <cell r="D124">
            <v>550</v>
          </cell>
          <cell r="E124">
            <v>6.24</v>
          </cell>
        </row>
        <row r="125">
          <cell r="D125">
            <v>555</v>
          </cell>
          <cell r="E125">
            <v>6.2489999999999997</v>
          </cell>
        </row>
        <row r="126">
          <cell r="D126">
            <v>560</v>
          </cell>
          <cell r="E126">
            <v>6.258</v>
          </cell>
        </row>
        <row r="127">
          <cell r="D127">
            <v>565</v>
          </cell>
          <cell r="E127">
            <v>6.2670000000000003</v>
          </cell>
        </row>
        <row r="128">
          <cell r="D128">
            <v>570</v>
          </cell>
          <cell r="E128">
            <v>6.2759999999999998</v>
          </cell>
        </row>
        <row r="129">
          <cell r="D129">
            <v>575</v>
          </cell>
          <cell r="E129">
            <v>6.2839999999999998</v>
          </cell>
        </row>
        <row r="130">
          <cell r="D130">
            <v>580</v>
          </cell>
          <cell r="E130">
            <v>6.2930000000000001</v>
          </cell>
        </row>
        <row r="131">
          <cell r="D131">
            <v>585</v>
          </cell>
          <cell r="E131">
            <v>6.3019999999999996</v>
          </cell>
        </row>
        <row r="132">
          <cell r="D132">
            <v>590</v>
          </cell>
          <cell r="E132">
            <v>6.3109999999999999</v>
          </cell>
        </row>
        <row r="133">
          <cell r="D133">
            <v>595</v>
          </cell>
          <cell r="E133">
            <v>6.32</v>
          </cell>
        </row>
        <row r="134">
          <cell r="D134">
            <v>600</v>
          </cell>
          <cell r="E134">
            <v>6.3280000000000003</v>
          </cell>
        </row>
        <row r="135">
          <cell r="D135">
            <v>605</v>
          </cell>
          <cell r="E135">
            <v>6.3369999999999997</v>
          </cell>
        </row>
        <row r="136">
          <cell r="D136">
            <v>610</v>
          </cell>
          <cell r="E136">
            <v>6.3460000000000001</v>
          </cell>
        </row>
        <row r="137">
          <cell r="D137">
            <v>615</v>
          </cell>
          <cell r="E137">
            <v>6.3550000000000004</v>
          </cell>
        </row>
        <row r="138">
          <cell r="D138">
            <v>620</v>
          </cell>
          <cell r="E138">
            <v>6.3630000000000004</v>
          </cell>
        </row>
        <row r="139">
          <cell r="D139">
            <v>625</v>
          </cell>
          <cell r="E139">
            <v>6.3719999999999999</v>
          </cell>
        </row>
        <row r="140">
          <cell r="D140">
            <v>630</v>
          </cell>
          <cell r="E140">
            <v>6.3810000000000002</v>
          </cell>
        </row>
        <row r="141">
          <cell r="D141">
            <v>635</v>
          </cell>
          <cell r="E141">
            <v>6.39</v>
          </cell>
        </row>
        <row r="142">
          <cell r="D142">
            <v>640</v>
          </cell>
          <cell r="E142">
            <v>6.399</v>
          </cell>
        </row>
        <row r="143">
          <cell r="D143">
            <v>645</v>
          </cell>
          <cell r="E143">
            <v>6.407</v>
          </cell>
        </row>
        <row r="144">
          <cell r="D144">
            <v>650</v>
          </cell>
          <cell r="E144">
            <v>6.4160000000000004</v>
          </cell>
        </row>
        <row r="145">
          <cell r="D145">
            <v>655</v>
          </cell>
          <cell r="E145">
            <v>6.4249999999999998</v>
          </cell>
        </row>
        <row r="146">
          <cell r="D146">
            <v>660</v>
          </cell>
          <cell r="E146">
            <v>6.4340000000000002</v>
          </cell>
        </row>
        <row r="147">
          <cell r="D147">
            <v>665</v>
          </cell>
          <cell r="E147">
            <v>6.4429999999999996</v>
          </cell>
        </row>
        <row r="148">
          <cell r="D148">
            <v>670</v>
          </cell>
          <cell r="E148">
            <v>6.4509999999999996</v>
          </cell>
        </row>
        <row r="149">
          <cell r="D149">
            <v>675</v>
          </cell>
          <cell r="E149">
            <v>6.46</v>
          </cell>
        </row>
        <row r="150">
          <cell r="D150">
            <v>680</v>
          </cell>
          <cell r="E150">
            <v>6.4690000000000003</v>
          </cell>
        </row>
        <row r="151">
          <cell r="D151">
            <v>685</v>
          </cell>
          <cell r="E151">
            <v>6.4779999999999998</v>
          </cell>
        </row>
        <row r="152">
          <cell r="D152">
            <v>690</v>
          </cell>
          <cell r="E152">
            <v>6.4870000000000001</v>
          </cell>
        </row>
        <row r="153">
          <cell r="D153">
            <v>695</v>
          </cell>
          <cell r="E153">
            <v>6.4950000000000001</v>
          </cell>
        </row>
        <row r="154">
          <cell r="D154">
            <v>700</v>
          </cell>
          <cell r="E154">
            <v>6.5039999999999996</v>
          </cell>
        </row>
        <row r="155">
          <cell r="D155">
            <v>705</v>
          </cell>
          <cell r="E155">
            <v>6.5129999999999999</v>
          </cell>
        </row>
        <row r="156">
          <cell r="D156">
            <v>710</v>
          </cell>
          <cell r="E156">
            <v>6.5220000000000002</v>
          </cell>
        </row>
        <row r="157">
          <cell r="D157">
            <v>715</v>
          </cell>
          <cell r="E157">
            <v>6.53</v>
          </cell>
        </row>
        <row r="158">
          <cell r="D158">
            <v>720</v>
          </cell>
          <cell r="E158">
            <v>6.5389999999999997</v>
          </cell>
        </row>
        <row r="159">
          <cell r="D159">
            <v>725</v>
          </cell>
          <cell r="E159">
            <v>6.548</v>
          </cell>
        </row>
        <row r="160">
          <cell r="D160">
            <v>730</v>
          </cell>
          <cell r="E160">
            <v>6.5570000000000004</v>
          </cell>
        </row>
        <row r="161">
          <cell r="D161">
            <v>735</v>
          </cell>
          <cell r="E161">
            <v>6.5659999999999998</v>
          </cell>
        </row>
        <row r="162">
          <cell r="D162">
            <v>740</v>
          </cell>
          <cell r="E162">
            <v>6.5739999999999998</v>
          </cell>
        </row>
        <row r="163">
          <cell r="D163">
            <v>745</v>
          </cell>
          <cell r="E163">
            <v>6.5830000000000002</v>
          </cell>
        </row>
        <row r="164">
          <cell r="D164">
            <v>750</v>
          </cell>
          <cell r="E164">
            <v>6.5919999999999996</v>
          </cell>
        </row>
        <row r="165">
          <cell r="D165">
            <v>755</v>
          </cell>
          <cell r="E165">
            <v>6.601</v>
          </cell>
        </row>
        <row r="166">
          <cell r="D166">
            <v>760</v>
          </cell>
          <cell r="E166">
            <v>6.61</v>
          </cell>
        </row>
        <row r="167">
          <cell r="D167">
            <v>765</v>
          </cell>
          <cell r="E167">
            <v>6.6180000000000003</v>
          </cell>
        </row>
        <row r="168">
          <cell r="D168">
            <v>770</v>
          </cell>
          <cell r="E168">
            <v>6.6269999999999998</v>
          </cell>
        </row>
        <row r="169">
          <cell r="D169">
            <v>775</v>
          </cell>
          <cell r="E169">
            <v>6.6360000000000001</v>
          </cell>
        </row>
        <row r="170">
          <cell r="D170">
            <v>780</v>
          </cell>
          <cell r="E170">
            <v>6.6449999999999996</v>
          </cell>
        </row>
        <row r="171">
          <cell r="D171">
            <v>785</v>
          </cell>
          <cell r="E171">
            <v>6.6539999999999999</v>
          </cell>
        </row>
        <row r="172">
          <cell r="D172">
            <v>790</v>
          </cell>
          <cell r="E172">
            <v>6.6619999999999999</v>
          </cell>
        </row>
        <row r="173">
          <cell r="D173">
            <v>795</v>
          </cell>
          <cell r="E173">
            <v>6.6710000000000003</v>
          </cell>
        </row>
        <row r="174">
          <cell r="D174">
            <v>800</v>
          </cell>
          <cell r="E174">
            <v>6.68</v>
          </cell>
        </row>
        <row r="175">
          <cell r="D175">
            <v>805</v>
          </cell>
          <cell r="E175">
            <v>6.6890000000000001</v>
          </cell>
        </row>
        <row r="176">
          <cell r="D176">
            <v>810</v>
          </cell>
          <cell r="E176">
            <v>6.6980000000000004</v>
          </cell>
        </row>
        <row r="177">
          <cell r="D177">
            <v>815</v>
          </cell>
          <cell r="E177">
            <v>6.7060000000000004</v>
          </cell>
        </row>
        <row r="178">
          <cell r="D178">
            <v>820</v>
          </cell>
          <cell r="E178">
            <v>6.7149999999999999</v>
          </cell>
        </row>
        <row r="179">
          <cell r="D179">
            <v>825</v>
          </cell>
          <cell r="E179">
            <v>6.7240000000000002</v>
          </cell>
        </row>
        <row r="180">
          <cell r="D180">
            <v>830</v>
          </cell>
          <cell r="E180">
            <v>6.7329999999999997</v>
          </cell>
        </row>
        <row r="181">
          <cell r="D181">
            <v>835</v>
          </cell>
          <cell r="E181">
            <v>6.7409999999999997</v>
          </cell>
        </row>
        <row r="182">
          <cell r="D182">
            <v>840</v>
          </cell>
          <cell r="E182">
            <v>6.75</v>
          </cell>
        </row>
        <row r="183">
          <cell r="D183">
            <v>845</v>
          </cell>
          <cell r="E183">
            <v>6.7590000000000003</v>
          </cell>
        </row>
        <row r="184">
          <cell r="D184">
            <v>850</v>
          </cell>
          <cell r="E184">
            <v>6.7679999999999998</v>
          </cell>
        </row>
        <row r="185">
          <cell r="D185">
            <v>855</v>
          </cell>
          <cell r="E185">
            <v>6.7770000000000001</v>
          </cell>
        </row>
        <row r="186">
          <cell r="D186">
            <v>860</v>
          </cell>
          <cell r="E186">
            <v>6.7850000000000001</v>
          </cell>
        </row>
        <row r="187">
          <cell r="D187">
            <v>865</v>
          </cell>
          <cell r="E187">
            <v>6.7939999999999996</v>
          </cell>
        </row>
        <row r="188">
          <cell r="D188">
            <v>870</v>
          </cell>
          <cell r="E188">
            <v>6.8029999999999999</v>
          </cell>
        </row>
        <row r="189">
          <cell r="D189">
            <v>875</v>
          </cell>
          <cell r="E189">
            <v>6.8120000000000003</v>
          </cell>
        </row>
        <row r="190">
          <cell r="D190">
            <v>880</v>
          </cell>
          <cell r="E190">
            <v>6.8209999999999997</v>
          </cell>
        </row>
        <row r="191">
          <cell r="D191">
            <v>885</v>
          </cell>
          <cell r="E191">
            <v>6.8289999999999997</v>
          </cell>
        </row>
        <row r="192">
          <cell r="D192">
            <v>890</v>
          </cell>
          <cell r="E192">
            <v>6.8380000000000001</v>
          </cell>
        </row>
        <row r="193">
          <cell r="D193">
            <v>895</v>
          </cell>
          <cell r="E193">
            <v>6.8470000000000004</v>
          </cell>
        </row>
        <row r="194">
          <cell r="D194">
            <v>900</v>
          </cell>
          <cell r="E194">
            <v>6.8559999999999999</v>
          </cell>
        </row>
        <row r="195">
          <cell r="D195">
            <v>905</v>
          </cell>
          <cell r="E195">
            <v>6.8650000000000002</v>
          </cell>
        </row>
        <row r="196">
          <cell r="D196">
            <v>910</v>
          </cell>
          <cell r="E196">
            <v>6.8730000000000002</v>
          </cell>
        </row>
        <row r="197">
          <cell r="D197">
            <v>915</v>
          </cell>
          <cell r="E197">
            <v>6.8819999999999997</v>
          </cell>
        </row>
        <row r="198">
          <cell r="D198">
            <v>920</v>
          </cell>
          <cell r="E198">
            <v>6.891</v>
          </cell>
        </row>
        <row r="199">
          <cell r="D199">
            <v>925</v>
          </cell>
          <cell r="E199">
            <v>6.9</v>
          </cell>
        </row>
        <row r="200">
          <cell r="D200">
            <v>930</v>
          </cell>
          <cell r="E200">
            <v>6.9080000000000004</v>
          </cell>
        </row>
        <row r="201">
          <cell r="D201">
            <v>935</v>
          </cell>
          <cell r="E201">
            <v>6.9169999999999998</v>
          </cell>
        </row>
        <row r="202">
          <cell r="D202">
            <v>940</v>
          </cell>
          <cell r="E202">
            <v>6.9260000000000002</v>
          </cell>
        </row>
        <row r="203">
          <cell r="D203">
            <v>945</v>
          </cell>
          <cell r="E203">
            <v>6.9349999999999996</v>
          </cell>
        </row>
        <row r="204">
          <cell r="D204">
            <v>950</v>
          </cell>
          <cell r="E204">
            <v>6.944</v>
          </cell>
        </row>
        <row r="205">
          <cell r="D205">
            <v>955</v>
          </cell>
          <cell r="E205">
            <v>6.952</v>
          </cell>
        </row>
        <row r="206">
          <cell r="D206">
            <v>960</v>
          </cell>
          <cell r="E206">
            <v>6.9610000000000003</v>
          </cell>
        </row>
        <row r="207">
          <cell r="D207">
            <v>965</v>
          </cell>
          <cell r="E207">
            <v>6.97</v>
          </cell>
        </row>
        <row r="208">
          <cell r="D208">
            <v>970</v>
          </cell>
          <cell r="E208">
            <v>6.9790000000000001</v>
          </cell>
        </row>
        <row r="209">
          <cell r="D209">
            <v>975</v>
          </cell>
          <cell r="E209">
            <v>6.9880000000000004</v>
          </cell>
        </row>
        <row r="210">
          <cell r="D210">
            <v>980</v>
          </cell>
          <cell r="E210">
            <v>6.9960000000000004</v>
          </cell>
        </row>
        <row r="211">
          <cell r="D211">
            <v>985</v>
          </cell>
          <cell r="E211">
            <v>7.0049999999999999</v>
          </cell>
        </row>
        <row r="212">
          <cell r="D212">
            <v>990</v>
          </cell>
          <cell r="E212">
            <v>7.0140000000000002</v>
          </cell>
        </row>
        <row r="213">
          <cell r="D213">
            <v>995</v>
          </cell>
          <cell r="E213">
            <v>7.0229999999999997</v>
          </cell>
        </row>
        <row r="214">
          <cell r="D214">
            <v>1000</v>
          </cell>
          <cell r="E214">
            <v>7.032</v>
          </cell>
        </row>
        <row r="215">
          <cell r="D215">
            <v>1005</v>
          </cell>
          <cell r="E215">
            <v>7.04</v>
          </cell>
        </row>
        <row r="216">
          <cell r="D216">
            <v>1010</v>
          </cell>
          <cell r="E216">
            <v>7.0490000000000004</v>
          </cell>
        </row>
        <row r="217">
          <cell r="D217">
            <v>1015</v>
          </cell>
          <cell r="E217">
            <v>7.0579999999999998</v>
          </cell>
        </row>
        <row r="218">
          <cell r="D218">
            <v>1020</v>
          </cell>
          <cell r="E218">
            <v>7.0670000000000002</v>
          </cell>
        </row>
        <row r="219">
          <cell r="D219">
            <v>1025</v>
          </cell>
          <cell r="E219">
            <v>7.0750000000000002</v>
          </cell>
        </row>
        <row r="220">
          <cell r="D220">
            <v>1030</v>
          </cell>
          <cell r="E220">
            <v>7.0839999999999996</v>
          </cell>
        </row>
        <row r="221">
          <cell r="D221">
            <v>1035</v>
          </cell>
          <cell r="E221">
            <v>7.093</v>
          </cell>
        </row>
        <row r="222">
          <cell r="D222">
            <v>1040</v>
          </cell>
          <cell r="E222">
            <v>7.1020000000000003</v>
          </cell>
        </row>
        <row r="223">
          <cell r="D223">
            <v>1045</v>
          </cell>
          <cell r="E223">
            <v>7.1109999999999998</v>
          </cell>
        </row>
        <row r="224">
          <cell r="D224">
            <v>1050</v>
          </cell>
          <cell r="E224">
            <v>7.1189999999999998</v>
          </cell>
        </row>
        <row r="225">
          <cell r="D225">
            <v>1055</v>
          </cell>
          <cell r="E225">
            <v>7.1280000000000001</v>
          </cell>
        </row>
        <row r="226">
          <cell r="D226">
            <v>1060</v>
          </cell>
          <cell r="E226">
            <v>7.1369999999999996</v>
          </cell>
        </row>
        <row r="227">
          <cell r="D227">
            <v>1065</v>
          </cell>
          <cell r="E227">
            <v>7.1459999999999999</v>
          </cell>
        </row>
        <row r="228">
          <cell r="D228">
            <v>1070</v>
          </cell>
          <cell r="E228">
            <v>7.1550000000000002</v>
          </cell>
        </row>
        <row r="229">
          <cell r="D229">
            <v>1075</v>
          </cell>
          <cell r="E229">
            <v>7.1630000000000003</v>
          </cell>
        </row>
        <row r="230">
          <cell r="D230">
            <v>1080</v>
          </cell>
          <cell r="E230">
            <v>7.1719999999999997</v>
          </cell>
        </row>
        <row r="231">
          <cell r="D231">
            <v>1085</v>
          </cell>
          <cell r="E231">
            <v>7.181</v>
          </cell>
        </row>
        <row r="232">
          <cell r="D232">
            <v>1090</v>
          </cell>
          <cell r="E232">
            <v>7.19</v>
          </cell>
        </row>
        <row r="233">
          <cell r="D233">
            <v>1095</v>
          </cell>
          <cell r="E233">
            <v>7.1989999999999998</v>
          </cell>
        </row>
        <row r="234">
          <cell r="D234">
            <v>1100</v>
          </cell>
          <cell r="E234">
            <v>7.2069999999999999</v>
          </cell>
        </row>
        <row r="235">
          <cell r="D235">
            <v>1105</v>
          </cell>
          <cell r="E235">
            <v>7.2160000000000002</v>
          </cell>
        </row>
        <row r="236">
          <cell r="D236">
            <v>1110</v>
          </cell>
          <cell r="E236">
            <v>7.2249999999999996</v>
          </cell>
        </row>
        <row r="237">
          <cell r="D237">
            <v>1115</v>
          </cell>
          <cell r="E237">
            <v>7.234</v>
          </cell>
        </row>
        <row r="238">
          <cell r="D238">
            <v>1120</v>
          </cell>
          <cell r="E238">
            <v>7.242</v>
          </cell>
        </row>
        <row r="239">
          <cell r="D239">
            <v>1125</v>
          </cell>
          <cell r="E239">
            <v>7.2510000000000003</v>
          </cell>
        </row>
        <row r="240">
          <cell r="D240">
            <v>1130</v>
          </cell>
          <cell r="E240">
            <v>7.26</v>
          </cell>
        </row>
        <row r="241">
          <cell r="D241">
            <v>1135</v>
          </cell>
          <cell r="E241">
            <v>7.2690000000000001</v>
          </cell>
        </row>
        <row r="242">
          <cell r="D242">
            <v>1140</v>
          </cell>
          <cell r="E242">
            <v>7.2779999999999996</v>
          </cell>
        </row>
        <row r="243">
          <cell r="D243">
            <v>1145</v>
          </cell>
          <cell r="E243">
            <v>7.2859999999999996</v>
          </cell>
        </row>
        <row r="244">
          <cell r="D244">
            <v>1150</v>
          </cell>
          <cell r="E244">
            <v>7.2949999999999999</v>
          </cell>
        </row>
        <row r="245">
          <cell r="D245">
            <v>1155</v>
          </cell>
          <cell r="E245">
            <v>7.3040000000000003</v>
          </cell>
        </row>
        <row r="246">
          <cell r="D246">
            <v>1160</v>
          </cell>
          <cell r="E246">
            <v>7.3129999999999997</v>
          </cell>
        </row>
        <row r="247">
          <cell r="D247">
            <v>1165</v>
          </cell>
          <cell r="E247">
            <v>7.3220000000000001</v>
          </cell>
        </row>
        <row r="248">
          <cell r="D248">
            <v>1170</v>
          </cell>
          <cell r="E248">
            <v>7.33</v>
          </cell>
        </row>
        <row r="249">
          <cell r="D249">
            <v>1175</v>
          </cell>
          <cell r="E249">
            <v>7.3390000000000004</v>
          </cell>
        </row>
        <row r="250">
          <cell r="D250">
            <v>1180</v>
          </cell>
          <cell r="E250">
            <v>7.3479999999999999</v>
          </cell>
        </row>
        <row r="251">
          <cell r="D251">
            <v>1185</v>
          </cell>
          <cell r="E251">
            <v>7.3570000000000002</v>
          </cell>
        </row>
        <row r="252">
          <cell r="D252">
            <v>1190</v>
          </cell>
          <cell r="E252">
            <v>7.3659999999999997</v>
          </cell>
        </row>
        <row r="253">
          <cell r="D253">
            <v>1195</v>
          </cell>
          <cell r="E253">
            <v>7.3739999999999997</v>
          </cell>
        </row>
        <row r="254">
          <cell r="D254">
            <v>1200</v>
          </cell>
          <cell r="E254">
            <v>7.383</v>
          </cell>
        </row>
        <row r="255">
          <cell r="D255">
            <v>1205</v>
          </cell>
          <cell r="E255">
            <v>7.3920000000000003</v>
          </cell>
        </row>
        <row r="256">
          <cell r="D256">
            <v>1210</v>
          </cell>
          <cell r="E256">
            <v>7.4009999999999998</v>
          </cell>
        </row>
        <row r="257">
          <cell r="D257">
            <v>1215</v>
          </cell>
          <cell r="E257">
            <v>7.4089999999999998</v>
          </cell>
        </row>
        <row r="258">
          <cell r="D258">
            <v>1220</v>
          </cell>
          <cell r="E258">
            <v>7.4180000000000001</v>
          </cell>
        </row>
        <row r="259">
          <cell r="D259">
            <v>1225</v>
          </cell>
          <cell r="E259">
            <v>7.4269999999999996</v>
          </cell>
        </row>
        <row r="260">
          <cell r="D260">
            <v>1230</v>
          </cell>
          <cell r="E260">
            <v>7.4359999999999999</v>
          </cell>
        </row>
        <row r="261">
          <cell r="D261">
            <v>1235</v>
          </cell>
          <cell r="E261">
            <v>7.4450000000000003</v>
          </cell>
        </row>
        <row r="262">
          <cell r="D262">
            <v>1240</v>
          </cell>
          <cell r="E262">
            <v>7.4530000000000003</v>
          </cell>
        </row>
        <row r="263">
          <cell r="D263">
            <v>1245</v>
          </cell>
          <cell r="E263">
            <v>7.4619999999999997</v>
          </cell>
        </row>
        <row r="264">
          <cell r="D264">
            <v>1250</v>
          </cell>
          <cell r="E264">
            <v>7.4710000000000001</v>
          </cell>
        </row>
        <row r="265">
          <cell r="D265">
            <v>1255</v>
          </cell>
          <cell r="E265">
            <v>7.48</v>
          </cell>
        </row>
        <row r="266">
          <cell r="D266">
            <v>1260</v>
          </cell>
          <cell r="E266">
            <v>7.4889999999999999</v>
          </cell>
        </row>
        <row r="267">
          <cell r="D267">
            <v>1265</v>
          </cell>
          <cell r="E267">
            <v>7.4969999999999999</v>
          </cell>
        </row>
        <row r="268">
          <cell r="D268">
            <v>1270</v>
          </cell>
          <cell r="E268">
            <v>7.5060000000000002</v>
          </cell>
        </row>
        <row r="269">
          <cell r="D269">
            <v>1275</v>
          </cell>
          <cell r="E269">
            <v>7.5149999999999997</v>
          </cell>
        </row>
        <row r="270">
          <cell r="D270">
            <v>1280</v>
          </cell>
          <cell r="E270">
            <v>7.524</v>
          </cell>
        </row>
        <row r="271">
          <cell r="D271">
            <v>1285</v>
          </cell>
          <cell r="E271">
            <v>7.5330000000000004</v>
          </cell>
        </row>
        <row r="272">
          <cell r="D272">
            <v>1290</v>
          </cell>
          <cell r="E272">
            <v>7.5410000000000004</v>
          </cell>
        </row>
        <row r="273">
          <cell r="D273">
            <v>1295</v>
          </cell>
          <cell r="E273">
            <v>7.55</v>
          </cell>
        </row>
        <row r="274">
          <cell r="D274">
            <v>1300</v>
          </cell>
          <cell r="E274">
            <v>7.5590000000000002</v>
          </cell>
        </row>
        <row r="275">
          <cell r="D275">
            <v>1305</v>
          </cell>
          <cell r="E275">
            <v>7.5679999999999996</v>
          </cell>
        </row>
        <row r="276">
          <cell r="D276">
            <v>1310</v>
          </cell>
          <cell r="E276">
            <v>7.577</v>
          </cell>
        </row>
        <row r="277">
          <cell r="D277">
            <v>1315</v>
          </cell>
          <cell r="E277">
            <v>7.585</v>
          </cell>
        </row>
        <row r="278">
          <cell r="D278">
            <v>1320</v>
          </cell>
          <cell r="E278">
            <v>7.5940000000000003</v>
          </cell>
        </row>
        <row r="279">
          <cell r="D279">
            <v>1322.742</v>
          </cell>
          <cell r="E279">
            <v>7.5990000000000002</v>
          </cell>
        </row>
        <row r="280">
          <cell r="D280">
            <v>1325</v>
          </cell>
          <cell r="E280">
            <v>7.6020000000000003</v>
          </cell>
        </row>
        <row r="281">
          <cell r="D281">
            <v>1329.999</v>
          </cell>
          <cell r="E281">
            <v>7.609</v>
          </cell>
        </row>
        <row r="282">
          <cell r="D282">
            <v>1334.999</v>
          </cell>
          <cell r="E282">
            <v>7.6159999999999997</v>
          </cell>
        </row>
        <row r="283">
          <cell r="D283">
            <v>1339.999</v>
          </cell>
          <cell r="E283">
            <v>7.6239999999999997</v>
          </cell>
        </row>
        <row r="284">
          <cell r="D284">
            <v>1344.999</v>
          </cell>
          <cell r="E284">
            <v>7.6310000000000002</v>
          </cell>
        </row>
        <row r="285">
          <cell r="D285">
            <v>1349.999</v>
          </cell>
          <cell r="E285">
            <v>7.6379999999999999</v>
          </cell>
        </row>
        <row r="286">
          <cell r="D286">
            <v>1354.999</v>
          </cell>
          <cell r="E286">
            <v>7.6449999999999996</v>
          </cell>
        </row>
        <row r="287">
          <cell r="D287">
            <v>1359.999</v>
          </cell>
          <cell r="E287">
            <v>7.6520000000000001</v>
          </cell>
        </row>
        <row r="288">
          <cell r="D288">
            <v>1364.999</v>
          </cell>
          <cell r="E288">
            <v>7.6589999999999998</v>
          </cell>
        </row>
        <row r="289">
          <cell r="D289">
            <v>1369.999</v>
          </cell>
          <cell r="E289">
            <v>7.6660000000000004</v>
          </cell>
        </row>
        <row r="290">
          <cell r="D290">
            <v>1374.999</v>
          </cell>
          <cell r="E290">
            <v>7.6740000000000004</v>
          </cell>
        </row>
        <row r="291">
          <cell r="D291">
            <v>1379.999</v>
          </cell>
          <cell r="E291">
            <v>7.681</v>
          </cell>
        </row>
        <row r="292">
          <cell r="D292">
            <v>1384.999</v>
          </cell>
          <cell r="E292">
            <v>7.6879999999999997</v>
          </cell>
        </row>
        <row r="293">
          <cell r="D293">
            <v>1389.999</v>
          </cell>
          <cell r="E293">
            <v>7.6950000000000003</v>
          </cell>
        </row>
        <row r="294">
          <cell r="D294">
            <v>1394.999</v>
          </cell>
          <cell r="E294">
            <v>7.702</v>
          </cell>
        </row>
        <row r="295">
          <cell r="D295">
            <v>1399.999</v>
          </cell>
          <cell r="E295">
            <v>7.7089999999999996</v>
          </cell>
        </row>
        <row r="296">
          <cell r="D296">
            <v>1404.999</v>
          </cell>
          <cell r="E296">
            <v>7.7160000000000002</v>
          </cell>
        </row>
        <row r="297">
          <cell r="D297">
            <v>1409.999</v>
          </cell>
          <cell r="E297">
            <v>7.7240000000000002</v>
          </cell>
        </row>
        <row r="298">
          <cell r="D298">
            <v>1414.999</v>
          </cell>
          <cell r="E298">
            <v>7.7309999999999999</v>
          </cell>
        </row>
        <row r="299">
          <cell r="D299">
            <v>1419.999</v>
          </cell>
          <cell r="E299">
            <v>7.7380000000000004</v>
          </cell>
        </row>
        <row r="300">
          <cell r="D300">
            <v>1424.999</v>
          </cell>
          <cell r="E300">
            <v>7.7450000000000001</v>
          </cell>
        </row>
        <row r="301">
          <cell r="D301">
            <v>1427.606</v>
          </cell>
          <cell r="E301">
            <v>7.7489999999999997</v>
          </cell>
        </row>
        <row r="302">
          <cell r="D302">
            <v>1430</v>
          </cell>
          <cell r="E302">
            <v>7.7519999999999998</v>
          </cell>
        </row>
        <row r="303">
          <cell r="D303">
            <v>1435</v>
          </cell>
          <cell r="E303">
            <v>7.7590000000000003</v>
          </cell>
        </row>
        <row r="304">
          <cell r="D304">
            <v>1439.925</v>
          </cell>
          <cell r="E304">
            <v>7.766</v>
          </cell>
        </row>
        <row r="305">
          <cell r="D305">
            <v>1440</v>
          </cell>
          <cell r="E305">
            <v>7.766</v>
          </cell>
        </row>
        <row r="306">
          <cell r="D306">
            <v>1444.999</v>
          </cell>
          <cell r="E306">
            <v>7.774</v>
          </cell>
        </row>
        <row r="307">
          <cell r="D307">
            <v>1446.7329999999999</v>
          </cell>
          <cell r="E307">
            <v>7.7759999999999998</v>
          </cell>
        </row>
        <row r="308">
          <cell r="D308">
            <v>1450</v>
          </cell>
          <cell r="E308">
            <v>7.7809999999999997</v>
          </cell>
        </row>
        <row r="309">
          <cell r="D309">
            <v>1455</v>
          </cell>
          <cell r="E309">
            <v>7.7880000000000003</v>
          </cell>
        </row>
        <row r="310">
          <cell r="D310">
            <v>1460</v>
          </cell>
          <cell r="E310">
            <v>7.7949999999999999</v>
          </cell>
        </row>
        <row r="311">
          <cell r="D311">
            <v>1465</v>
          </cell>
          <cell r="E311">
            <v>7.8019999999999996</v>
          </cell>
        </row>
        <row r="312">
          <cell r="D312">
            <v>1470</v>
          </cell>
          <cell r="E312">
            <v>7.8090000000000002</v>
          </cell>
        </row>
        <row r="313">
          <cell r="D313">
            <v>1475</v>
          </cell>
          <cell r="E313">
            <v>7.8159999999999998</v>
          </cell>
        </row>
        <row r="314">
          <cell r="D314">
            <v>1480</v>
          </cell>
          <cell r="E314">
            <v>7.8239999999999998</v>
          </cell>
        </row>
        <row r="315">
          <cell r="D315">
            <v>1485</v>
          </cell>
          <cell r="E315">
            <v>7.8310000000000004</v>
          </cell>
        </row>
        <row r="316">
          <cell r="D316">
            <v>1490</v>
          </cell>
          <cell r="E316">
            <v>7.8380000000000001</v>
          </cell>
        </row>
        <row r="317">
          <cell r="D317">
            <v>1495</v>
          </cell>
          <cell r="E317">
            <v>7.8449999999999998</v>
          </cell>
        </row>
        <row r="318">
          <cell r="D318">
            <v>1500</v>
          </cell>
          <cell r="E318">
            <v>7.8520000000000003</v>
          </cell>
        </row>
        <row r="319">
          <cell r="D319">
            <v>1505</v>
          </cell>
          <cell r="E319">
            <v>7.859</v>
          </cell>
        </row>
        <row r="320">
          <cell r="D320">
            <v>1510</v>
          </cell>
          <cell r="E320">
            <v>7.8659999999999997</v>
          </cell>
        </row>
        <row r="321">
          <cell r="D321">
            <v>1515</v>
          </cell>
          <cell r="E321">
            <v>7.8739999999999997</v>
          </cell>
        </row>
        <row r="322">
          <cell r="D322">
            <v>1520</v>
          </cell>
          <cell r="E322">
            <v>7.8810000000000002</v>
          </cell>
        </row>
        <row r="323">
          <cell r="D323">
            <v>1525</v>
          </cell>
          <cell r="E323">
            <v>7.8879999999999999</v>
          </cell>
        </row>
        <row r="324">
          <cell r="D324">
            <v>1530</v>
          </cell>
          <cell r="E324">
            <v>7.8949999999999996</v>
          </cell>
        </row>
        <row r="325">
          <cell r="D325">
            <v>1535</v>
          </cell>
          <cell r="E325">
            <v>7.9020000000000001</v>
          </cell>
        </row>
        <row r="326">
          <cell r="D326">
            <v>1540</v>
          </cell>
          <cell r="E326">
            <v>7.9089999999999998</v>
          </cell>
        </row>
        <row r="327">
          <cell r="D327">
            <v>1545</v>
          </cell>
          <cell r="E327">
            <v>7.9160000000000004</v>
          </cell>
        </row>
        <row r="328">
          <cell r="D328">
            <v>1550</v>
          </cell>
          <cell r="E328">
            <v>7.923</v>
          </cell>
        </row>
        <row r="329">
          <cell r="D329">
            <v>1555</v>
          </cell>
          <cell r="E329">
            <v>7.931</v>
          </cell>
        </row>
        <row r="330">
          <cell r="D330">
            <v>1560</v>
          </cell>
          <cell r="E330">
            <v>7.9379999999999997</v>
          </cell>
        </row>
        <row r="331">
          <cell r="D331">
            <v>1565</v>
          </cell>
          <cell r="E331">
            <v>7.9450000000000003</v>
          </cell>
        </row>
        <row r="332">
          <cell r="D332">
            <v>1570</v>
          </cell>
          <cell r="E332">
            <v>7.952</v>
          </cell>
        </row>
        <row r="333">
          <cell r="D333">
            <v>1575</v>
          </cell>
          <cell r="E333">
            <v>7.9589999999999996</v>
          </cell>
        </row>
        <row r="334">
          <cell r="D334">
            <v>1580</v>
          </cell>
          <cell r="E334">
            <v>7.9660000000000002</v>
          </cell>
        </row>
        <row r="335">
          <cell r="D335">
            <v>1580.894</v>
          </cell>
          <cell r="E335">
            <v>7.968</v>
          </cell>
        </row>
        <row r="336">
          <cell r="D336">
            <v>1583.2639999999999</v>
          </cell>
          <cell r="E336">
            <v>7.9710000000000001</v>
          </cell>
        </row>
        <row r="337">
          <cell r="D337">
            <v>1585</v>
          </cell>
          <cell r="E337">
            <v>7.9749999999999996</v>
          </cell>
        </row>
        <row r="338">
          <cell r="D338">
            <v>1590</v>
          </cell>
          <cell r="E338">
            <v>7.9880000000000004</v>
          </cell>
        </row>
        <row r="339">
          <cell r="D339">
            <v>1595</v>
          </cell>
          <cell r="E339">
            <v>8</v>
          </cell>
        </row>
        <row r="340">
          <cell r="D340">
            <v>1600</v>
          </cell>
          <cell r="E340">
            <v>8.0129999999999999</v>
          </cell>
        </row>
        <row r="341">
          <cell r="D341">
            <v>1605</v>
          </cell>
          <cell r="E341">
            <v>8.0259999999999998</v>
          </cell>
        </row>
        <row r="342">
          <cell r="D342">
            <v>1610</v>
          </cell>
          <cell r="E342">
            <v>8.0380000000000003</v>
          </cell>
        </row>
        <row r="343">
          <cell r="D343">
            <v>1615</v>
          </cell>
          <cell r="E343">
            <v>8.0510000000000002</v>
          </cell>
        </row>
        <row r="344">
          <cell r="D344">
            <v>1620</v>
          </cell>
          <cell r="E344">
            <v>8.0630000000000006</v>
          </cell>
        </row>
        <row r="345">
          <cell r="D345">
            <v>1625</v>
          </cell>
          <cell r="E345">
            <v>8.0760000000000005</v>
          </cell>
        </row>
        <row r="346">
          <cell r="D346">
            <v>1630</v>
          </cell>
          <cell r="E346">
            <v>8.0879999999999992</v>
          </cell>
        </row>
        <row r="347">
          <cell r="D347">
            <v>1635</v>
          </cell>
          <cell r="E347">
            <v>8.1010000000000009</v>
          </cell>
        </row>
        <row r="348">
          <cell r="D348">
            <v>1640</v>
          </cell>
          <cell r="E348">
            <v>8.1129999999999995</v>
          </cell>
        </row>
        <row r="349">
          <cell r="D349">
            <v>1645</v>
          </cell>
          <cell r="E349">
            <v>8.1259999999999994</v>
          </cell>
        </row>
        <row r="350">
          <cell r="D350">
            <v>1650</v>
          </cell>
          <cell r="E350">
            <v>8.1379999999999999</v>
          </cell>
        </row>
        <row r="351">
          <cell r="D351">
            <v>1655</v>
          </cell>
          <cell r="E351">
            <v>8.1509999999999998</v>
          </cell>
        </row>
        <row r="352">
          <cell r="D352">
            <v>1660</v>
          </cell>
          <cell r="E352">
            <v>8.1639999999999997</v>
          </cell>
        </row>
        <row r="353">
          <cell r="D353">
            <v>1665</v>
          </cell>
          <cell r="E353">
            <v>8.1760000000000002</v>
          </cell>
        </row>
        <row r="354">
          <cell r="D354">
            <v>1670</v>
          </cell>
          <cell r="E354">
            <v>8.1890000000000001</v>
          </cell>
        </row>
        <row r="355">
          <cell r="D355">
            <v>1675</v>
          </cell>
          <cell r="E355">
            <v>8.2010000000000005</v>
          </cell>
        </row>
        <row r="356">
          <cell r="D356">
            <v>1680</v>
          </cell>
          <cell r="E356">
            <v>8.2140000000000004</v>
          </cell>
        </row>
        <row r="357">
          <cell r="D357">
            <v>1685</v>
          </cell>
          <cell r="E357">
            <v>8.2260000000000009</v>
          </cell>
        </row>
        <row r="358">
          <cell r="D358">
            <v>1690</v>
          </cell>
          <cell r="E358">
            <v>8.2390000000000008</v>
          </cell>
        </row>
        <row r="359">
          <cell r="D359">
            <v>1695</v>
          </cell>
          <cell r="E359">
            <v>8.2509999999999994</v>
          </cell>
        </row>
        <row r="360">
          <cell r="D360">
            <v>1700</v>
          </cell>
          <cell r="E360">
            <v>8.2639999999999993</v>
          </cell>
        </row>
        <row r="361">
          <cell r="D361">
            <v>1705</v>
          </cell>
          <cell r="E361">
            <v>8.2759999999999998</v>
          </cell>
        </row>
        <row r="362">
          <cell r="D362">
            <v>1710</v>
          </cell>
          <cell r="E362">
            <v>8.2889999999999997</v>
          </cell>
        </row>
        <row r="363">
          <cell r="D363">
            <v>1715</v>
          </cell>
          <cell r="E363">
            <v>8.3019999999999996</v>
          </cell>
        </row>
        <row r="364">
          <cell r="D364">
            <v>1720</v>
          </cell>
          <cell r="E364">
            <v>8.3140000000000001</v>
          </cell>
        </row>
        <row r="365">
          <cell r="D365">
            <v>1725</v>
          </cell>
          <cell r="E365">
            <v>8.327</v>
          </cell>
        </row>
        <row r="366">
          <cell r="D366">
            <v>1730</v>
          </cell>
          <cell r="E366">
            <v>8.3390000000000004</v>
          </cell>
        </row>
        <row r="367">
          <cell r="D367">
            <v>1735</v>
          </cell>
          <cell r="E367">
            <v>8.3520000000000003</v>
          </cell>
        </row>
        <row r="368">
          <cell r="D368">
            <v>1740</v>
          </cell>
          <cell r="E368">
            <v>8.3640000000000008</v>
          </cell>
        </row>
        <row r="369">
          <cell r="D369">
            <v>1745</v>
          </cell>
          <cell r="E369">
            <v>8.3770000000000007</v>
          </cell>
        </row>
        <row r="370">
          <cell r="D370">
            <v>1750</v>
          </cell>
          <cell r="E370">
            <v>8.3889999999999993</v>
          </cell>
        </row>
        <row r="371">
          <cell r="D371">
            <v>1755</v>
          </cell>
          <cell r="E371">
            <v>8.4019999999999992</v>
          </cell>
        </row>
        <row r="372">
          <cell r="D372">
            <v>1760</v>
          </cell>
          <cell r="E372">
            <v>8.4149999999999991</v>
          </cell>
        </row>
        <row r="373">
          <cell r="D373">
            <v>1765</v>
          </cell>
          <cell r="E373">
            <v>8.4269999999999996</v>
          </cell>
        </row>
        <row r="374">
          <cell r="D374">
            <v>1770</v>
          </cell>
          <cell r="E374">
            <v>8.44</v>
          </cell>
        </row>
        <row r="375">
          <cell r="D375">
            <v>1775</v>
          </cell>
          <cell r="E375">
            <v>8.452</v>
          </cell>
        </row>
        <row r="376">
          <cell r="D376">
            <v>1780</v>
          </cell>
          <cell r="E376">
            <v>8.4649999999999999</v>
          </cell>
        </row>
        <row r="377">
          <cell r="D377">
            <v>1785</v>
          </cell>
          <cell r="E377">
            <v>8.4770000000000003</v>
          </cell>
        </row>
        <row r="378">
          <cell r="D378">
            <v>1790</v>
          </cell>
          <cell r="E378">
            <v>8.49</v>
          </cell>
        </row>
        <row r="379">
          <cell r="D379">
            <v>1795</v>
          </cell>
          <cell r="E379">
            <v>8.5020000000000007</v>
          </cell>
        </row>
        <row r="380">
          <cell r="D380">
            <v>1800</v>
          </cell>
          <cell r="E380">
            <v>8.5150000000000006</v>
          </cell>
        </row>
        <row r="381">
          <cell r="D381">
            <v>1801.7090000000001</v>
          </cell>
          <cell r="E381">
            <v>8.5190000000000001</v>
          </cell>
        </row>
        <row r="382">
          <cell r="D382">
            <v>1803.7090000000001</v>
          </cell>
          <cell r="E382">
            <v>8.5239999999999991</v>
          </cell>
        </row>
        <row r="383">
          <cell r="D383">
            <v>1805</v>
          </cell>
          <cell r="E383">
            <v>8.5269999999999992</v>
          </cell>
        </row>
        <row r="384">
          <cell r="D384">
            <v>1810</v>
          </cell>
          <cell r="E384">
            <v>8.5399999999999991</v>
          </cell>
        </row>
        <row r="385">
          <cell r="D385">
            <v>1815</v>
          </cell>
          <cell r="E385">
            <v>8.5530000000000008</v>
          </cell>
        </row>
        <row r="386">
          <cell r="D386">
            <v>1820</v>
          </cell>
          <cell r="E386">
            <v>8.5649999999999995</v>
          </cell>
        </row>
        <row r="387">
          <cell r="D387">
            <v>1825</v>
          </cell>
          <cell r="E387">
            <v>8.5779999999999994</v>
          </cell>
        </row>
        <row r="388">
          <cell r="D388">
            <v>1830</v>
          </cell>
          <cell r="E388">
            <v>8.59</v>
          </cell>
        </row>
        <row r="389">
          <cell r="D389">
            <v>1835</v>
          </cell>
          <cell r="E389">
            <v>8.6029999999999998</v>
          </cell>
        </row>
        <row r="390">
          <cell r="D390">
            <v>1840</v>
          </cell>
          <cell r="E390">
            <v>8.6150000000000002</v>
          </cell>
        </row>
        <row r="391">
          <cell r="D391">
            <v>1845</v>
          </cell>
          <cell r="E391">
            <v>8.6280000000000001</v>
          </cell>
        </row>
        <row r="392">
          <cell r="D392">
            <v>1850</v>
          </cell>
          <cell r="E392">
            <v>8.64</v>
          </cell>
        </row>
        <row r="393">
          <cell r="D393">
            <v>1855</v>
          </cell>
          <cell r="E393">
            <v>8.6530000000000005</v>
          </cell>
        </row>
        <row r="394">
          <cell r="D394">
            <v>1860</v>
          </cell>
          <cell r="E394">
            <v>8.6649999999999991</v>
          </cell>
        </row>
        <row r="395">
          <cell r="D395">
            <v>1865</v>
          </cell>
          <cell r="E395">
            <v>8.6780000000000008</v>
          </cell>
        </row>
        <row r="396">
          <cell r="D396">
            <v>1870</v>
          </cell>
          <cell r="E396">
            <v>8.6910000000000007</v>
          </cell>
        </row>
        <row r="397">
          <cell r="D397">
            <v>1875</v>
          </cell>
          <cell r="E397">
            <v>8.7029999999999994</v>
          </cell>
        </row>
        <row r="398">
          <cell r="D398">
            <v>1880</v>
          </cell>
          <cell r="E398">
            <v>8.7159999999999993</v>
          </cell>
        </row>
        <row r="399">
          <cell r="D399">
            <v>1885</v>
          </cell>
          <cell r="E399">
            <v>8.7279999999999998</v>
          </cell>
        </row>
        <row r="400">
          <cell r="D400">
            <v>1890</v>
          </cell>
          <cell r="E400">
            <v>8.7409999999999997</v>
          </cell>
        </row>
        <row r="401">
          <cell r="D401">
            <v>1895</v>
          </cell>
          <cell r="E401">
            <v>8.7530000000000001</v>
          </cell>
        </row>
        <row r="402">
          <cell r="D402">
            <v>1900</v>
          </cell>
          <cell r="E402">
            <v>8.766</v>
          </cell>
        </row>
        <row r="403">
          <cell r="D403">
            <v>1905</v>
          </cell>
          <cell r="E403">
            <v>8.7780000000000005</v>
          </cell>
        </row>
        <row r="404">
          <cell r="D404">
            <v>1910</v>
          </cell>
          <cell r="E404">
            <v>8.7910000000000004</v>
          </cell>
        </row>
        <row r="405">
          <cell r="D405">
            <v>1915</v>
          </cell>
          <cell r="E405">
            <v>8.8030000000000008</v>
          </cell>
        </row>
        <row r="406">
          <cell r="D406">
            <v>1920</v>
          </cell>
          <cell r="E406">
            <v>8.8160000000000007</v>
          </cell>
        </row>
        <row r="407">
          <cell r="D407">
            <v>1925</v>
          </cell>
          <cell r="E407">
            <v>8.8290000000000006</v>
          </cell>
        </row>
        <row r="408">
          <cell r="D408">
            <v>1930</v>
          </cell>
          <cell r="E408">
            <v>8.8409999999999993</v>
          </cell>
        </row>
        <row r="409">
          <cell r="D409">
            <v>1935</v>
          </cell>
          <cell r="E409">
            <v>8.8539999999999992</v>
          </cell>
        </row>
        <row r="410">
          <cell r="D410">
            <v>1940</v>
          </cell>
          <cell r="E410">
            <v>8.8659999999999997</v>
          </cell>
        </row>
        <row r="411">
          <cell r="D411">
            <v>1945</v>
          </cell>
          <cell r="E411">
            <v>8.8789999999999996</v>
          </cell>
        </row>
        <row r="412">
          <cell r="D412">
            <v>1950</v>
          </cell>
          <cell r="E412">
            <v>8.891</v>
          </cell>
        </row>
        <row r="413">
          <cell r="D413">
            <v>1955</v>
          </cell>
          <cell r="E413">
            <v>8.9039999999999999</v>
          </cell>
        </row>
        <row r="414">
          <cell r="D414">
            <v>1960</v>
          </cell>
          <cell r="E414">
            <v>8.9160000000000004</v>
          </cell>
        </row>
        <row r="415">
          <cell r="D415">
            <v>1965</v>
          </cell>
          <cell r="E415">
            <v>8.9290000000000003</v>
          </cell>
        </row>
        <row r="416">
          <cell r="D416">
            <v>1970</v>
          </cell>
          <cell r="E416">
            <v>8.9420000000000002</v>
          </cell>
        </row>
        <row r="417">
          <cell r="D417">
            <v>1975</v>
          </cell>
          <cell r="E417">
            <v>8.9540000000000006</v>
          </cell>
        </row>
        <row r="418">
          <cell r="D418">
            <v>1980</v>
          </cell>
          <cell r="E418">
            <v>8.9670000000000005</v>
          </cell>
        </row>
        <row r="419">
          <cell r="D419">
            <v>1985</v>
          </cell>
          <cell r="E419">
            <v>8.9789999999999992</v>
          </cell>
        </row>
        <row r="420">
          <cell r="D420">
            <v>1990</v>
          </cell>
          <cell r="E420">
            <v>8.9920000000000009</v>
          </cell>
        </row>
        <row r="421">
          <cell r="D421">
            <v>1995</v>
          </cell>
          <cell r="E421">
            <v>9.0039999999999996</v>
          </cell>
        </row>
        <row r="422">
          <cell r="D422">
            <v>2000</v>
          </cell>
          <cell r="E422">
            <v>9.0169999999999995</v>
          </cell>
        </row>
        <row r="423">
          <cell r="D423">
            <v>2001.7090000000001</v>
          </cell>
          <cell r="E423">
            <v>9.0210000000000008</v>
          </cell>
        </row>
        <row r="424">
          <cell r="D424">
            <v>2003.7090000000001</v>
          </cell>
          <cell r="E424">
            <v>9.0259999999999998</v>
          </cell>
        </row>
        <row r="425">
          <cell r="D425">
            <v>2005</v>
          </cell>
          <cell r="E425">
            <v>9.0289999999999999</v>
          </cell>
        </row>
        <row r="426">
          <cell r="D426">
            <v>2010</v>
          </cell>
          <cell r="E426">
            <v>9.0419999999999998</v>
          </cell>
        </row>
        <row r="427">
          <cell r="D427">
            <v>2015</v>
          </cell>
          <cell r="E427">
            <v>9.0540000000000003</v>
          </cell>
        </row>
        <row r="428">
          <cell r="D428">
            <v>2020</v>
          </cell>
          <cell r="E428">
            <v>9.0670000000000002</v>
          </cell>
        </row>
        <row r="429">
          <cell r="D429">
            <v>2025</v>
          </cell>
          <cell r="E429">
            <v>9.08</v>
          </cell>
        </row>
        <row r="430">
          <cell r="D430">
            <v>2030</v>
          </cell>
          <cell r="E430">
            <v>9.0920000000000005</v>
          </cell>
        </row>
        <row r="431">
          <cell r="D431">
            <v>2035</v>
          </cell>
          <cell r="E431">
            <v>9.1050000000000004</v>
          </cell>
        </row>
        <row r="432">
          <cell r="D432">
            <v>2040</v>
          </cell>
          <cell r="E432">
            <v>9.1170000000000009</v>
          </cell>
        </row>
        <row r="433">
          <cell r="D433">
            <v>2040.652</v>
          </cell>
          <cell r="E433">
            <v>9.1189999999999998</v>
          </cell>
        </row>
        <row r="434">
          <cell r="D434">
            <v>2045</v>
          </cell>
          <cell r="E434">
            <v>9.125</v>
          </cell>
        </row>
        <row r="435">
          <cell r="D435">
            <v>2049.9989999999998</v>
          </cell>
          <cell r="E435">
            <v>9.1319999999999997</v>
          </cell>
        </row>
        <row r="436">
          <cell r="D436">
            <v>2054.9989999999998</v>
          </cell>
          <cell r="E436">
            <v>9.1389999999999993</v>
          </cell>
        </row>
        <row r="437">
          <cell r="D437">
            <v>2059.1370000000002</v>
          </cell>
          <cell r="E437">
            <v>9.1449999999999996</v>
          </cell>
        </row>
        <row r="438">
          <cell r="D438">
            <v>2060</v>
          </cell>
          <cell r="E438">
            <v>9.1470000000000002</v>
          </cell>
        </row>
        <row r="439">
          <cell r="D439">
            <v>2065</v>
          </cell>
          <cell r="E439">
            <v>9.157</v>
          </cell>
        </row>
        <row r="440">
          <cell r="D440">
            <v>2070</v>
          </cell>
          <cell r="E440">
            <v>9.1679999999999993</v>
          </cell>
        </row>
        <row r="441">
          <cell r="D441">
            <v>2075</v>
          </cell>
          <cell r="E441">
            <v>9.1780000000000008</v>
          </cell>
        </row>
        <row r="442">
          <cell r="D442">
            <v>2080</v>
          </cell>
          <cell r="E442">
            <v>9.1880000000000006</v>
          </cell>
        </row>
        <row r="443">
          <cell r="D443">
            <v>2085</v>
          </cell>
          <cell r="E443">
            <v>9.1989999999999998</v>
          </cell>
        </row>
        <row r="444">
          <cell r="D444">
            <v>2090</v>
          </cell>
          <cell r="E444">
            <v>9.2089999999999996</v>
          </cell>
        </row>
        <row r="445">
          <cell r="D445">
            <v>2095</v>
          </cell>
          <cell r="E445">
            <v>9.2189999999999994</v>
          </cell>
        </row>
        <row r="446">
          <cell r="D446">
            <v>2100</v>
          </cell>
          <cell r="E446">
            <v>9.2289999999999992</v>
          </cell>
        </row>
        <row r="447">
          <cell r="D447">
            <v>2105</v>
          </cell>
          <cell r="E447">
            <v>9.24</v>
          </cell>
        </row>
        <row r="448">
          <cell r="D448">
            <v>2110</v>
          </cell>
          <cell r="E448">
            <v>9.25</v>
          </cell>
        </row>
        <row r="449">
          <cell r="D449">
            <v>2115</v>
          </cell>
          <cell r="E449">
            <v>9.26</v>
          </cell>
        </row>
        <row r="450">
          <cell r="D450">
            <v>2120</v>
          </cell>
          <cell r="E450">
            <v>9.2710000000000008</v>
          </cell>
        </row>
        <row r="451">
          <cell r="D451">
            <v>2125</v>
          </cell>
          <cell r="E451">
            <v>9.2810000000000006</v>
          </cell>
        </row>
        <row r="452">
          <cell r="D452">
            <v>2130</v>
          </cell>
          <cell r="E452">
            <v>9.2910000000000004</v>
          </cell>
        </row>
        <row r="453">
          <cell r="D453">
            <v>2135</v>
          </cell>
          <cell r="E453">
            <v>9.3019999999999996</v>
          </cell>
        </row>
        <row r="454">
          <cell r="D454">
            <v>2140</v>
          </cell>
          <cell r="E454">
            <v>9.3119999999999994</v>
          </cell>
        </row>
        <row r="455">
          <cell r="D455">
            <v>2145</v>
          </cell>
          <cell r="E455">
            <v>9.3219999999999992</v>
          </cell>
        </row>
        <row r="456">
          <cell r="D456">
            <v>2150</v>
          </cell>
          <cell r="E456">
            <v>9.3330000000000002</v>
          </cell>
        </row>
        <row r="457">
          <cell r="D457">
            <v>2155</v>
          </cell>
          <cell r="E457">
            <v>9.343</v>
          </cell>
        </row>
        <row r="458">
          <cell r="D458">
            <v>2160</v>
          </cell>
          <cell r="E458">
            <v>9.3529999999999998</v>
          </cell>
        </row>
        <row r="459">
          <cell r="D459">
            <v>2165</v>
          </cell>
          <cell r="E459">
            <v>9.3629999999999995</v>
          </cell>
        </row>
        <row r="460">
          <cell r="D460">
            <v>2170</v>
          </cell>
          <cell r="E460">
            <v>9.3740000000000006</v>
          </cell>
        </row>
        <row r="461">
          <cell r="D461">
            <v>2175</v>
          </cell>
          <cell r="E461">
            <v>9.3840000000000003</v>
          </cell>
        </row>
        <row r="462">
          <cell r="D462">
            <v>2180</v>
          </cell>
          <cell r="E462">
            <v>9.3940000000000001</v>
          </cell>
        </row>
        <row r="463">
          <cell r="D463">
            <v>2185</v>
          </cell>
          <cell r="E463">
            <v>9.4049999999999994</v>
          </cell>
        </row>
        <row r="464">
          <cell r="D464">
            <v>2190</v>
          </cell>
          <cell r="E464">
            <v>9.4149999999999991</v>
          </cell>
        </row>
        <row r="465">
          <cell r="D465">
            <v>2195</v>
          </cell>
          <cell r="E465">
            <v>9.4250000000000007</v>
          </cell>
        </row>
        <row r="466">
          <cell r="D466">
            <v>2200</v>
          </cell>
          <cell r="E466">
            <v>9.4359999999999999</v>
          </cell>
        </row>
        <row r="467">
          <cell r="D467">
            <v>2201.7089999999998</v>
          </cell>
          <cell r="E467">
            <v>9.4390000000000001</v>
          </cell>
        </row>
        <row r="468">
          <cell r="D468">
            <v>2203.7089999999998</v>
          </cell>
          <cell r="E468">
            <v>9.4429999999999996</v>
          </cell>
        </row>
        <row r="469">
          <cell r="D469">
            <v>2205</v>
          </cell>
          <cell r="E469">
            <v>9.4459999999999997</v>
          </cell>
        </row>
        <row r="470">
          <cell r="D470">
            <v>2210</v>
          </cell>
          <cell r="E470">
            <v>9.4559999999999995</v>
          </cell>
        </row>
        <row r="471">
          <cell r="D471">
            <v>2215</v>
          </cell>
          <cell r="E471">
            <v>9.4670000000000005</v>
          </cell>
        </row>
        <row r="472">
          <cell r="D472">
            <v>2220</v>
          </cell>
          <cell r="E472">
            <v>9.4770000000000003</v>
          </cell>
        </row>
        <row r="473">
          <cell r="D473">
            <v>2225</v>
          </cell>
          <cell r="E473">
            <v>9.4870000000000001</v>
          </cell>
        </row>
        <row r="474">
          <cell r="D474">
            <v>2230</v>
          </cell>
          <cell r="E474">
            <v>9.4969999999999999</v>
          </cell>
        </row>
        <row r="475">
          <cell r="D475">
            <v>2235</v>
          </cell>
          <cell r="E475">
            <v>9.5079999999999991</v>
          </cell>
        </row>
        <row r="476">
          <cell r="D476">
            <v>2240</v>
          </cell>
          <cell r="E476">
            <v>9.5180000000000007</v>
          </cell>
        </row>
        <row r="477">
          <cell r="D477">
            <v>2245</v>
          </cell>
          <cell r="E477">
            <v>9.5280000000000005</v>
          </cell>
        </row>
        <row r="478">
          <cell r="D478">
            <v>2250</v>
          </cell>
          <cell r="E478">
            <v>9.5389999999999997</v>
          </cell>
        </row>
        <row r="479">
          <cell r="D479">
            <v>2255</v>
          </cell>
          <cell r="E479">
            <v>9.5489999999999995</v>
          </cell>
        </row>
        <row r="480">
          <cell r="D480">
            <v>2260</v>
          </cell>
          <cell r="E480">
            <v>9.5589999999999993</v>
          </cell>
        </row>
        <row r="481">
          <cell r="D481">
            <v>2265</v>
          </cell>
          <cell r="E481">
            <v>9.57</v>
          </cell>
        </row>
        <row r="482">
          <cell r="D482">
            <v>2270</v>
          </cell>
          <cell r="E482">
            <v>9.58</v>
          </cell>
        </row>
        <row r="483">
          <cell r="D483">
            <v>2275</v>
          </cell>
          <cell r="E483">
            <v>9.59</v>
          </cell>
        </row>
        <row r="484">
          <cell r="D484">
            <v>2280</v>
          </cell>
          <cell r="E484">
            <v>9.6010000000000009</v>
          </cell>
        </row>
        <row r="485">
          <cell r="D485">
            <v>2285</v>
          </cell>
          <cell r="E485">
            <v>9.6110000000000007</v>
          </cell>
        </row>
        <row r="486">
          <cell r="D486">
            <v>2290</v>
          </cell>
          <cell r="E486">
            <v>9.6210000000000004</v>
          </cell>
        </row>
        <row r="487">
          <cell r="D487">
            <v>2295</v>
          </cell>
          <cell r="E487">
            <v>9.6310000000000002</v>
          </cell>
        </row>
        <row r="488">
          <cell r="D488">
            <v>2300</v>
          </cell>
          <cell r="E488">
            <v>9.6419999999999995</v>
          </cell>
        </row>
        <row r="489">
          <cell r="D489">
            <v>2305</v>
          </cell>
          <cell r="E489">
            <v>9.6519999999999992</v>
          </cell>
        </row>
        <row r="490">
          <cell r="D490">
            <v>2310</v>
          </cell>
          <cell r="E490">
            <v>9.6620000000000008</v>
          </cell>
        </row>
        <row r="491">
          <cell r="D491">
            <v>2315</v>
          </cell>
          <cell r="E491">
            <v>9.673</v>
          </cell>
        </row>
        <row r="492">
          <cell r="D492">
            <v>2320</v>
          </cell>
          <cell r="E492">
            <v>9.6829999999999998</v>
          </cell>
        </row>
        <row r="493">
          <cell r="D493">
            <v>2325</v>
          </cell>
          <cell r="E493">
            <v>9.6929999999999996</v>
          </cell>
        </row>
        <row r="494">
          <cell r="D494">
            <v>2330</v>
          </cell>
          <cell r="E494">
            <v>9.7040000000000006</v>
          </cell>
        </row>
        <row r="495">
          <cell r="D495">
            <v>2335</v>
          </cell>
          <cell r="E495">
            <v>9.7140000000000004</v>
          </cell>
        </row>
        <row r="496">
          <cell r="D496">
            <v>2340</v>
          </cell>
          <cell r="E496">
            <v>9.7240000000000002</v>
          </cell>
        </row>
        <row r="497">
          <cell r="D497">
            <v>2345</v>
          </cell>
          <cell r="E497">
            <v>9.7349999999999994</v>
          </cell>
        </row>
        <row r="498">
          <cell r="D498">
            <v>2350</v>
          </cell>
          <cell r="E498">
            <v>9.7449999999999992</v>
          </cell>
        </row>
        <row r="499">
          <cell r="D499">
            <v>2355</v>
          </cell>
          <cell r="E499">
            <v>9.7550000000000008</v>
          </cell>
        </row>
        <row r="500">
          <cell r="D500">
            <v>2360</v>
          </cell>
          <cell r="E500">
            <v>9.766</v>
          </cell>
        </row>
        <row r="501">
          <cell r="D501">
            <v>2365</v>
          </cell>
          <cell r="E501">
            <v>9.7759999999999998</v>
          </cell>
        </row>
        <row r="502">
          <cell r="D502">
            <v>2370</v>
          </cell>
          <cell r="E502">
            <v>9.7859999999999996</v>
          </cell>
        </row>
        <row r="503">
          <cell r="D503">
            <v>2375</v>
          </cell>
          <cell r="E503">
            <v>9.7959999999999994</v>
          </cell>
        </row>
        <row r="504">
          <cell r="D504">
            <v>2380</v>
          </cell>
          <cell r="E504">
            <v>9.8070000000000004</v>
          </cell>
        </row>
        <row r="505">
          <cell r="D505">
            <v>2385</v>
          </cell>
          <cell r="E505">
            <v>9.8170000000000002</v>
          </cell>
        </row>
        <row r="506">
          <cell r="D506">
            <v>2390</v>
          </cell>
          <cell r="E506">
            <v>9.827</v>
          </cell>
        </row>
        <row r="507">
          <cell r="D507">
            <v>2395</v>
          </cell>
          <cell r="E507">
            <v>9.8379999999999992</v>
          </cell>
        </row>
        <row r="508">
          <cell r="D508">
            <v>2400</v>
          </cell>
          <cell r="E508">
            <v>9.8480000000000008</v>
          </cell>
        </row>
        <row r="509">
          <cell r="D509">
            <v>2405</v>
          </cell>
          <cell r="E509">
            <v>9.8580000000000005</v>
          </cell>
        </row>
        <row r="510">
          <cell r="D510">
            <v>2410</v>
          </cell>
          <cell r="E510">
            <v>9.8689999999999998</v>
          </cell>
        </row>
        <row r="511">
          <cell r="D511">
            <v>2414.136</v>
          </cell>
          <cell r="E511">
            <v>9.8770000000000007</v>
          </cell>
        </row>
        <row r="512">
          <cell r="D512">
            <v>2415</v>
          </cell>
          <cell r="E512">
            <v>9.8780000000000001</v>
          </cell>
        </row>
        <row r="513">
          <cell r="D513">
            <v>2419.9989999999998</v>
          </cell>
          <cell r="E513">
            <v>9.8849999999999998</v>
          </cell>
        </row>
        <row r="514">
          <cell r="D514">
            <v>2424.9989999999998</v>
          </cell>
          <cell r="E514">
            <v>9.891</v>
          </cell>
        </row>
        <row r="515">
          <cell r="D515">
            <v>2429.9989999999998</v>
          </cell>
          <cell r="E515">
            <v>9.8979999999999997</v>
          </cell>
        </row>
        <row r="516">
          <cell r="D516">
            <v>2434.9989999999998</v>
          </cell>
          <cell r="E516">
            <v>9.9049999999999994</v>
          </cell>
        </row>
        <row r="517">
          <cell r="D517">
            <v>2439.9989999999998</v>
          </cell>
          <cell r="E517">
            <v>9.9109999999999996</v>
          </cell>
        </row>
        <row r="518">
          <cell r="D518">
            <v>2444.9989999999998</v>
          </cell>
          <cell r="E518">
            <v>9.9179999999999993</v>
          </cell>
        </row>
        <row r="519">
          <cell r="D519">
            <v>2447.2420000000002</v>
          </cell>
          <cell r="E519">
            <v>9.9209999999999994</v>
          </cell>
        </row>
        <row r="520">
          <cell r="D520">
            <v>2450</v>
          </cell>
          <cell r="E520">
            <v>9.9209999999999994</v>
          </cell>
        </row>
        <row r="521">
          <cell r="D521">
            <v>2455</v>
          </cell>
          <cell r="E521">
            <v>9.9209999999999994</v>
          </cell>
        </row>
        <row r="522">
          <cell r="D522">
            <v>2460</v>
          </cell>
          <cell r="E522">
            <v>9.9209999999999994</v>
          </cell>
        </row>
        <row r="523">
          <cell r="D523">
            <v>2465</v>
          </cell>
          <cell r="E523">
            <v>9.9209999999999994</v>
          </cell>
        </row>
        <row r="524">
          <cell r="D524">
            <v>2470</v>
          </cell>
          <cell r="E524">
            <v>9.9209999999999994</v>
          </cell>
        </row>
        <row r="525">
          <cell r="D525">
            <v>2475</v>
          </cell>
          <cell r="E525">
            <v>9.9209999999999994</v>
          </cell>
        </row>
        <row r="526">
          <cell r="D526">
            <v>2480</v>
          </cell>
          <cell r="E526">
            <v>9.9209999999999994</v>
          </cell>
        </row>
        <row r="527">
          <cell r="D527">
            <v>2485</v>
          </cell>
          <cell r="E527">
            <v>9.9209999999999994</v>
          </cell>
        </row>
        <row r="528">
          <cell r="D528">
            <v>2490</v>
          </cell>
          <cell r="E528">
            <v>9.9209999999999994</v>
          </cell>
        </row>
        <row r="529">
          <cell r="D529">
            <v>2495</v>
          </cell>
          <cell r="E529">
            <v>9.9209999999999994</v>
          </cell>
        </row>
        <row r="530">
          <cell r="D530">
            <v>2500</v>
          </cell>
          <cell r="E530">
            <v>9.9209999999999994</v>
          </cell>
        </row>
        <row r="531">
          <cell r="D531">
            <v>2505</v>
          </cell>
          <cell r="E531">
            <v>9.9209999999999994</v>
          </cell>
        </row>
        <row r="532">
          <cell r="D532">
            <v>2510</v>
          </cell>
          <cell r="E532">
            <v>9.9209999999999994</v>
          </cell>
        </row>
        <row r="533">
          <cell r="D533">
            <v>2515</v>
          </cell>
          <cell r="E533">
            <v>9.9209999999999994</v>
          </cell>
        </row>
        <row r="534">
          <cell r="D534">
            <v>2520</v>
          </cell>
          <cell r="E534">
            <v>9.9209999999999994</v>
          </cell>
        </row>
        <row r="535">
          <cell r="D535">
            <v>2525</v>
          </cell>
          <cell r="E535">
            <v>9.9209999999999994</v>
          </cell>
        </row>
        <row r="536">
          <cell r="D536">
            <v>2530</v>
          </cell>
          <cell r="E536">
            <v>9.9209999999999994</v>
          </cell>
        </row>
        <row r="537">
          <cell r="D537">
            <v>2535</v>
          </cell>
          <cell r="E537">
            <v>9.9209999999999994</v>
          </cell>
        </row>
        <row r="538">
          <cell r="D538">
            <v>2540</v>
          </cell>
          <cell r="E538">
            <v>9.9209999999999994</v>
          </cell>
        </row>
        <row r="539">
          <cell r="D539">
            <v>2545</v>
          </cell>
          <cell r="E539">
            <v>9.9209999999999994</v>
          </cell>
        </row>
        <row r="540">
          <cell r="D540">
            <v>2550</v>
          </cell>
          <cell r="E540">
            <v>9.9209999999999994</v>
          </cell>
        </row>
        <row r="541">
          <cell r="D541">
            <v>2555</v>
          </cell>
          <cell r="E541">
            <v>9.9209999999999994</v>
          </cell>
        </row>
        <row r="542">
          <cell r="D542">
            <v>2560</v>
          </cell>
          <cell r="E542">
            <v>9.9209999999999994</v>
          </cell>
        </row>
        <row r="543">
          <cell r="D543">
            <v>2563.1080000000002</v>
          </cell>
          <cell r="E543">
            <v>9.9209999999999994</v>
          </cell>
        </row>
        <row r="544">
          <cell r="D544">
            <v>0</v>
          </cell>
          <cell r="E544">
            <v>12.619</v>
          </cell>
        </row>
        <row r="545">
          <cell r="D545">
            <v>5</v>
          </cell>
          <cell r="E545">
            <v>12.619</v>
          </cell>
        </row>
        <row r="546">
          <cell r="D546">
            <v>10</v>
          </cell>
          <cell r="E546">
            <v>12.619</v>
          </cell>
        </row>
        <row r="547">
          <cell r="D547">
            <v>15</v>
          </cell>
          <cell r="E547">
            <v>12.619</v>
          </cell>
        </row>
        <row r="548">
          <cell r="D548">
            <v>20</v>
          </cell>
          <cell r="E548">
            <v>12.619</v>
          </cell>
        </row>
        <row r="549">
          <cell r="D549">
            <v>25</v>
          </cell>
          <cell r="E549">
            <v>12.619</v>
          </cell>
        </row>
        <row r="550">
          <cell r="D550">
            <v>30</v>
          </cell>
          <cell r="E550">
            <v>12.619</v>
          </cell>
        </row>
        <row r="551">
          <cell r="D551">
            <v>35</v>
          </cell>
          <cell r="E551">
            <v>12.619</v>
          </cell>
        </row>
        <row r="552">
          <cell r="D552">
            <v>40</v>
          </cell>
          <cell r="E552">
            <v>12.619</v>
          </cell>
        </row>
        <row r="553">
          <cell r="D553">
            <v>45</v>
          </cell>
          <cell r="E553">
            <v>12.619</v>
          </cell>
        </row>
        <row r="554">
          <cell r="D554">
            <v>50</v>
          </cell>
          <cell r="E554">
            <v>12.619</v>
          </cell>
        </row>
        <row r="555">
          <cell r="D555">
            <v>55</v>
          </cell>
          <cell r="E555">
            <v>12.619</v>
          </cell>
        </row>
        <row r="556">
          <cell r="D556">
            <v>60</v>
          </cell>
          <cell r="E556">
            <v>12.619</v>
          </cell>
        </row>
        <row r="557">
          <cell r="D557">
            <v>65</v>
          </cell>
          <cell r="E557">
            <v>12.619</v>
          </cell>
        </row>
        <row r="558">
          <cell r="D558">
            <v>70</v>
          </cell>
          <cell r="E558">
            <v>12.619</v>
          </cell>
        </row>
        <row r="559">
          <cell r="D559">
            <v>75</v>
          </cell>
          <cell r="E559">
            <v>12.619</v>
          </cell>
        </row>
        <row r="560">
          <cell r="D560">
            <v>80</v>
          </cell>
          <cell r="E560">
            <v>12.619</v>
          </cell>
        </row>
        <row r="561">
          <cell r="D561">
            <v>85</v>
          </cell>
          <cell r="E561">
            <v>12.619</v>
          </cell>
        </row>
        <row r="562">
          <cell r="D562">
            <v>90</v>
          </cell>
          <cell r="E562">
            <v>12.619</v>
          </cell>
        </row>
        <row r="563">
          <cell r="D563">
            <v>95</v>
          </cell>
          <cell r="E563">
            <v>12.619</v>
          </cell>
        </row>
        <row r="564">
          <cell r="D564">
            <v>100</v>
          </cell>
          <cell r="E564">
            <v>12.619</v>
          </cell>
        </row>
        <row r="565">
          <cell r="D565">
            <v>105</v>
          </cell>
          <cell r="E565">
            <v>12.619</v>
          </cell>
        </row>
        <row r="566">
          <cell r="D566">
            <v>110</v>
          </cell>
          <cell r="E566">
            <v>12.619</v>
          </cell>
        </row>
        <row r="567">
          <cell r="D567">
            <v>115</v>
          </cell>
          <cell r="E567">
            <v>12.619</v>
          </cell>
        </row>
        <row r="568">
          <cell r="D568">
            <v>120</v>
          </cell>
          <cell r="E568">
            <v>12.619</v>
          </cell>
        </row>
        <row r="569">
          <cell r="D569">
            <v>125</v>
          </cell>
          <cell r="E569">
            <v>12.619</v>
          </cell>
        </row>
        <row r="570">
          <cell r="D570">
            <v>130</v>
          </cell>
          <cell r="E570">
            <v>12.619</v>
          </cell>
        </row>
        <row r="571">
          <cell r="D571">
            <v>135</v>
          </cell>
          <cell r="E571">
            <v>12.619</v>
          </cell>
        </row>
        <row r="572">
          <cell r="D572">
            <v>140</v>
          </cell>
          <cell r="E572">
            <v>12.619</v>
          </cell>
        </row>
        <row r="573">
          <cell r="D573">
            <v>145</v>
          </cell>
          <cell r="E573">
            <v>12.619</v>
          </cell>
        </row>
        <row r="574">
          <cell r="D574">
            <v>150</v>
          </cell>
          <cell r="E574">
            <v>12.619</v>
          </cell>
        </row>
        <row r="575">
          <cell r="D575">
            <v>155</v>
          </cell>
          <cell r="E575">
            <v>12.619</v>
          </cell>
        </row>
        <row r="576">
          <cell r="D576">
            <v>160</v>
          </cell>
          <cell r="E576">
            <v>12.619</v>
          </cell>
        </row>
        <row r="577">
          <cell r="D577">
            <v>165</v>
          </cell>
          <cell r="E577">
            <v>12.619</v>
          </cell>
        </row>
        <row r="578">
          <cell r="D578">
            <v>170</v>
          </cell>
          <cell r="E578">
            <v>12.619</v>
          </cell>
        </row>
        <row r="579">
          <cell r="D579">
            <v>175</v>
          </cell>
          <cell r="E579">
            <v>12.619</v>
          </cell>
        </row>
        <row r="580">
          <cell r="D580">
            <v>180</v>
          </cell>
          <cell r="E580">
            <v>12.619</v>
          </cell>
        </row>
        <row r="581">
          <cell r="D581">
            <v>185</v>
          </cell>
          <cell r="E581">
            <v>12.619</v>
          </cell>
        </row>
        <row r="582">
          <cell r="D582">
            <v>190</v>
          </cell>
          <cell r="E582">
            <v>12.619</v>
          </cell>
        </row>
        <row r="583">
          <cell r="D583">
            <v>195</v>
          </cell>
          <cell r="E583">
            <v>12.619</v>
          </cell>
        </row>
        <row r="584">
          <cell r="D584">
            <v>200</v>
          </cell>
          <cell r="E584">
            <v>12.619</v>
          </cell>
        </row>
        <row r="585">
          <cell r="D585">
            <v>205</v>
          </cell>
          <cell r="E585">
            <v>12.619</v>
          </cell>
        </row>
        <row r="586">
          <cell r="D586">
            <v>210</v>
          </cell>
          <cell r="E586">
            <v>12.619</v>
          </cell>
        </row>
        <row r="587">
          <cell r="D587">
            <v>215</v>
          </cell>
          <cell r="E587">
            <v>12.619</v>
          </cell>
        </row>
        <row r="588">
          <cell r="D588">
            <v>220</v>
          </cell>
          <cell r="E588">
            <v>12.619</v>
          </cell>
        </row>
        <row r="589">
          <cell r="D589">
            <v>225</v>
          </cell>
          <cell r="E589">
            <v>12.619</v>
          </cell>
        </row>
        <row r="590">
          <cell r="D590">
            <v>230</v>
          </cell>
          <cell r="E590">
            <v>12.619</v>
          </cell>
        </row>
        <row r="591">
          <cell r="D591">
            <v>235</v>
          </cell>
          <cell r="E591">
            <v>12.619</v>
          </cell>
        </row>
        <row r="592">
          <cell r="D592">
            <v>240</v>
          </cell>
          <cell r="E592">
            <v>12.619</v>
          </cell>
        </row>
        <row r="593">
          <cell r="D593">
            <v>245</v>
          </cell>
          <cell r="E593">
            <v>12.619</v>
          </cell>
        </row>
        <row r="594">
          <cell r="D594">
            <v>250</v>
          </cell>
          <cell r="E594">
            <v>12.619</v>
          </cell>
        </row>
        <row r="595">
          <cell r="D595">
            <v>255</v>
          </cell>
          <cell r="E595">
            <v>12.619</v>
          </cell>
        </row>
        <row r="596">
          <cell r="D596">
            <v>260</v>
          </cell>
          <cell r="E596">
            <v>12.619</v>
          </cell>
        </row>
        <row r="597">
          <cell r="D597">
            <v>265</v>
          </cell>
          <cell r="E597">
            <v>12.619</v>
          </cell>
        </row>
        <row r="598">
          <cell r="D598">
            <v>270</v>
          </cell>
          <cell r="E598">
            <v>12.619</v>
          </cell>
        </row>
        <row r="599">
          <cell r="D599">
            <v>275</v>
          </cell>
          <cell r="E599">
            <v>12.619</v>
          </cell>
        </row>
        <row r="600">
          <cell r="D600">
            <v>280</v>
          </cell>
          <cell r="E600">
            <v>12.619</v>
          </cell>
        </row>
        <row r="601">
          <cell r="D601">
            <v>285</v>
          </cell>
          <cell r="E601">
            <v>12.619</v>
          </cell>
        </row>
        <row r="602">
          <cell r="D602">
            <v>290</v>
          </cell>
          <cell r="E602">
            <v>12.619</v>
          </cell>
        </row>
        <row r="603">
          <cell r="D603">
            <v>295</v>
          </cell>
          <cell r="E603">
            <v>12.619</v>
          </cell>
        </row>
        <row r="604">
          <cell r="D604">
            <v>300</v>
          </cell>
          <cell r="E604">
            <v>12.619</v>
          </cell>
        </row>
        <row r="605">
          <cell r="D605">
            <v>305</v>
          </cell>
          <cell r="E605">
            <v>12.619</v>
          </cell>
        </row>
        <row r="606">
          <cell r="D606">
            <v>310</v>
          </cell>
          <cell r="E606">
            <v>12.619</v>
          </cell>
        </row>
        <row r="607">
          <cell r="D607">
            <v>315</v>
          </cell>
          <cell r="E607">
            <v>12.619</v>
          </cell>
        </row>
        <row r="608">
          <cell r="D608">
            <v>320</v>
          </cell>
          <cell r="E608">
            <v>12.619</v>
          </cell>
        </row>
        <row r="609">
          <cell r="D609">
            <v>325</v>
          </cell>
          <cell r="E609">
            <v>12.619</v>
          </cell>
        </row>
        <row r="610">
          <cell r="D610">
            <v>330</v>
          </cell>
          <cell r="E610">
            <v>12.619</v>
          </cell>
        </row>
        <row r="611">
          <cell r="D611">
            <v>335</v>
          </cell>
          <cell r="E611">
            <v>12.619</v>
          </cell>
        </row>
        <row r="612">
          <cell r="D612">
            <v>340</v>
          </cell>
          <cell r="E612">
            <v>12.619</v>
          </cell>
        </row>
        <row r="613">
          <cell r="D613">
            <v>345</v>
          </cell>
          <cell r="E613">
            <v>12.619</v>
          </cell>
        </row>
        <row r="614">
          <cell r="D614">
            <v>350</v>
          </cell>
          <cell r="E614">
            <v>12.619</v>
          </cell>
        </row>
        <row r="615">
          <cell r="D615">
            <v>355</v>
          </cell>
          <cell r="E615">
            <v>12.619</v>
          </cell>
        </row>
        <row r="616">
          <cell r="D616">
            <v>360</v>
          </cell>
          <cell r="E616">
            <v>12.619</v>
          </cell>
        </row>
        <row r="617">
          <cell r="D617">
            <v>365</v>
          </cell>
          <cell r="E617">
            <v>12.619</v>
          </cell>
        </row>
        <row r="618">
          <cell r="D618">
            <v>370</v>
          </cell>
          <cell r="E618">
            <v>12.619</v>
          </cell>
        </row>
        <row r="619">
          <cell r="D619">
            <v>375</v>
          </cell>
          <cell r="E619">
            <v>12.619</v>
          </cell>
        </row>
        <row r="620">
          <cell r="D620">
            <v>380</v>
          </cell>
          <cell r="E620">
            <v>12.619</v>
          </cell>
        </row>
        <row r="621">
          <cell r="D621">
            <v>385</v>
          </cell>
          <cell r="E621">
            <v>12.619</v>
          </cell>
        </row>
        <row r="622">
          <cell r="D622">
            <v>390</v>
          </cell>
          <cell r="E622">
            <v>12.619</v>
          </cell>
        </row>
        <row r="623">
          <cell r="D623">
            <v>395</v>
          </cell>
          <cell r="E623">
            <v>12.619</v>
          </cell>
        </row>
        <row r="624">
          <cell r="D624">
            <v>400</v>
          </cell>
          <cell r="E624">
            <v>12.619</v>
          </cell>
        </row>
        <row r="625">
          <cell r="D625">
            <v>405</v>
          </cell>
          <cell r="E625">
            <v>12.619</v>
          </cell>
        </row>
        <row r="626">
          <cell r="D626">
            <v>410</v>
          </cell>
          <cell r="E626">
            <v>12.619</v>
          </cell>
        </row>
        <row r="627">
          <cell r="D627">
            <v>415</v>
          </cell>
          <cell r="E627">
            <v>12.619</v>
          </cell>
        </row>
        <row r="628">
          <cell r="D628">
            <v>420</v>
          </cell>
          <cell r="E628">
            <v>12.619</v>
          </cell>
        </row>
        <row r="629">
          <cell r="D629">
            <v>425</v>
          </cell>
          <cell r="E629">
            <v>12.619</v>
          </cell>
        </row>
        <row r="630">
          <cell r="D630">
            <v>430</v>
          </cell>
          <cell r="E630">
            <v>12.619</v>
          </cell>
        </row>
        <row r="631">
          <cell r="D631">
            <v>435</v>
          </cell>
          <cell r="E631">
            <v>12.619</v>
          </cell>
        </row>
        <row r="632">
          <cell r="D632">
            <v>440</v>
          </cell>
          <cell r="E632">
            <v>12.619</v>
          </cell>
        </row>
        <row r="633">
          <cell r="D633">
            <v>445</v>
          </cell>
          <cell r="E633">
            <v>12.619</v>
          </cell>
        </row>
        <row r="634">
          <cell r="D634">
            <v>450</v>
          </cell>
          <cell r="E634">
            <v>12.619</v>
          </cell>
        </row>
        <row r="635">
          <cell r="D635">
            <v>455</v>
          </cell>
          <cell r="E635">
            <v>12.619</v>
          </cell>
        </row>
        <row r="636">
          <cell r="D636">
            <v>460</v>
          </cell>
          <cell r="E636">
            <v>12.619</v>
          </cell>
        </row>
        <row r="637">
          <cell r="D637">
            <v>465</v>
          </cell>
          <cell r="E637">
            <v>12.619</v>
          </cell>
        </row>
        <row r="638">
          <cell r="D638">
            <v>470</v>
          </cell>
          <cell r="E638">
            <v>12.619</v>
          </cell>
        </row>
        <row r="639">
          <cell r="D639">
            <v>475</v>
          </cell>
          <cell r="E639">
            <v>12.619</v>
          </cell>
        </row>
        <row r="640">
          <cell r="D640">
            <v>480</v>
          </cell>
          <cell r="E640">
            <v>12.619</v>
          </cell>
        </row>
        <row r="641">
          <cell r="D641">
            <v>485</v>
          </cell>
          <cell r="E641">
            <v>12.619</v>
          </cell>
        </row>
        <row r="642">
          <cell r="D642">
            <v>490</v>
          </cell>
          <cell r="E642">
            <v>12.619</v>
          </cell>
        </row>
        <row r="643">
          <cell r="D643">
            <v>495</v>
          </cell>
          <cell r="E643">
            <v>12.619</v>
          </cell>
        </row>
        <row r="644">
          <cell r="D644">
            <v>500</v>
          </cell>
          <cell r="E644">
            <v>12.619</v>
          </cell>
        </row>
        <row r="645">
          <cell r="D645">
            <v>505</v>
          </cell>
          <cell r="E645">
            <v>12.619</v>
          </cell>
        </row>
        <row r="646">
          <cell r="D646">
            <v>510</v>
          </cell>
          <cell r="E646">
            <v>12.619</v>
          </cell>
        </row>
        <row r="647">
          <cell r="D647">
            <v>515</v>
          </cell>
          <cell r="E647">
            <v>12.619</v>
          </cell>
        </row>
        <row r="648">
          <cell r="D648">
            <v>520</v>
          </cell>
          <cell r="E648">
            <v>12.619</v>
          </cell>
        </row>
        <row r="649">
          <cell r="D649">
            <v>525</v>
          </cell>
          <cell r="E649">
            <v>12.619</v>
          </cell>
        </row>
        <row r="650">
          <cell r="D650">
            <v>530</v>
          </cell>
          <cell r="E650">
            <v>12.619</v>
          </cell>
        </row>
        <row r="651">
          <cell r="D651">
            <v>535</v>
          </cell>
          <cell r="E651">
            <v>12.619</v>
          </cell>
        </row>
        <row r="652">
          <cell r="D652">
            <v>540</v>
          </cell>
          <cell r="E652">
            <v>12.619</v>
          </cell>
        </row>
        <row r="653">
          <cell r="D653">
            <v>540.07799999999997</v>
          </cell>
          <cell r="E653">
            <v>12.619</v>
          </cell>
        </row>
        <row r="654">
          <cell r="D654">
            <v>544.07799999999997</v>
          </cell>
          <cell r="E654">
            <v>12.619</v>
          </cell>
        </row>
        <row r="655">
          <cell r="D655">
            <v>545</v>
          </cell>
          <cell r="E655">
            <v>12.619</v>
          </cell>
        </row>
        <row r="656">
          <cell r="D656">
            <v>550</v>
          </cell>
          <cell r="E656">
            <v>12.619</v>
          </cell>
        </row>
        <row r="657">
          <cell r="D657">
            <v>555</v>
          </cell>
          <cell r="E657">
            <v>12.619</v>
          </cell>
        </row>
        <row r="658">
          <cell r="D658">
            <v>560</v>
          </cell>
          <cell r="E658">
            <v>12.619</v>
          </cell>
        </row>
        <row r="659">
          <cell r="D659">
            <v>565</v>
          </cell>
          <cell r="E659">
            <v>12.619</v>
          </cell>
        </row>
        <row r="660">
          <cell r="D660">
            <v>570</v>
          </cell>
          <cell r="E660">
            <v>12.619</v>
          </cell>
        </row>
        <row r="661">
          <cell r="D661">
            <v>575</v>
          </cell>
          <cell r="E661">
            <v>12.619</v>
          </cell>
        </row>
        <row r="662">
          <cell r="D662">
            <v>580</v>
          </cell>
          <cell r="E662">
            <v>12.619</v>
          </cell>
        </row>
        <row r="663">
          <cell r="D663">
            <v>585</v>
          </cell>
          <cell r="E663">
            <v>12.619</v>
          </cell>
        </row>
        <row r="664">
          <cell r="D664">
            <v>590</v>
          </cell>
          <cell r="E664">
            <v>12.619</v>
          </cell>
        </row>
        <row r="665">
          <cell r="D665">
            <v>595</v>
          </cell>
          <cell r="E665">
            <v>12.619</v>
          </cell>
        </row>
        <row r="666">
          <cell r="D666">
            <v>600</v>
          </cell>
          <cell r="E666">
            <v>12.619</v>
          </cell>
        </row>
        <row r="667">
          <cell r="D667">
            <v>605</v>
          </cell>
          <cell r="E667">
            <v>12.619</v>
          </cell>
        </row>
        <row r="668">
          <cell r="D668">
            <v>610</v>
          </cell>
          <cell r="E668">
            <v>12.619</v>
          </cell>
        </row>
        <row r="669">
          <cell r="D669">
            <v>615</v>
          </cell>
          <cell r="E669">
            <v>12.619</v>
          </cell>
        </row>
        <row r="670">
          <cell r="D670">
            <v>620</v>
          </cell>
          <cell r="E670">
            <v>12.619</v>
          </cell>
        </row>
        <row r="671">
          <cell r="D671">
            <v>625</v>
          </cell>
          <cell r="E671">
            <v>12.619</v>
          </cell>
        </row>
        <row r="672">
          <cell r="D672">
            <v>630</v>
          </cell>
          <cell r="E672">
            <v>12.619</v>
          </cell>
        </row>
        <row r="673">
          <cell r="D673">
            <v>635</v>
          </cell>
          <cell r="E673">
            <v>12.619</v>
          </cell>
        </row>
        <row r="674">
          <cell r="D674">
            <v>640</v>
          </cell>
          <cell r="E674">
            <v>12.619</v>
          </cell>
        </row>
        <row r="675">
          <cell r="D675">
            <v>645</v>
          </cell>
          <cell r="E675">
            <v>12.619</v>
          </cell>
        </row>
        <row r="676">
          <cell r="D676">
            <v>650</v>
          </cell>
          <cell r="E676">
            <v>12.619</v>
          </cell>
        </row>
        <row r="677">
          <cell r="D677">
            <v>655</v>
          </cell>
          <cell r="E677">
            <v>12.619</v>
          </cell>
        </row>
        <row r="678">
          <cell r="D678">
            <v>660</v>
          </cell>
          <cell r="E678">
            <v>12.619</v>
          </cell>
        </row>
        <row r="679">
          <cell r="D679">
            <v>665</v>
          </cell>
          <cell r="E679">
            <v>12.619</v>
          </cell>
        </row>
        <row r="680">
          <cell r="D680">
            <v>670</v>
          </cell>
          <cell r="E680">
            <v>12.619</v>
          </cell>
        </row>
        <row r="681">
          <cell r="D681">
            <v>675</v>
          </cell>
          <cell r="E681">
            <v>12.619</v>
          </cell>
        </row>
        <row r="682">
          <cell r="D682">
            <v>680</v>
          </cell>
          <cell r="E682">
            <v>12.619</v>
          </cell>
        </row>
        <row r="683">
          <cell r="D683">
            <v>685</v>
          </cell>
          <cell r="E683">
            <v>12.619</v>
          </cell>
        </row>
        <row r="684">
          <cell r="D684">
            <v>690</v>
          </cell>
          <cell r="E684">
            <v>12.619</v>
          </cell>
        </row>
        <row r="685">
          <cell r="D685">
            <v>695</v>
          </cell>
          <cell r="E685">
            <v>12.619</v>
          </cell>
        </row>
        <row r="686">
          <cell r="D686">
            <v>700</v>
          </cell>
          <cell r="E686">
            <v>12.619</v>
          </cell>
        </row>
        <row r="687">
          <cell r="D687">
            <v>705</v>
          </cell>
          <cell r="E687">
            <v>12.619</v>
          </cell>
        </row>
        <row r="688">
          <cell r="D688">
            <v>710</v>
          </cell>
          <cell r="E688">
            <v>12.619</v>
          </cell>
        </row>
        <row r="689">
          <cell r="D689">
            <v>715</v>
          </cell>
          <cell r="E689">
            <v>12.619</v>
          </cell>
        </row>
        <row r="690">
          <cell r="D690">
            <v>720</v>
          </cell>
          <cell r="E690">
            <v>12.619</v>
          </cell>
        </row>
        <row r="691">
          <cell r="D691">
            <v>725</v>
          </cell>
          <cell r="E691">
            <v>12.619</v>
          </cell>
        </row>
        <row r="692">
          <cell r="D692">
            <v>730</v>
          </cell>
          <cell r="E692">
            <v>12.619</v>
          </cell>
        </row>
        <row r="693">
          <cell r="D693">
            <v>735</v>
          </cell>
          <cell r="E693">
            <v>12.619</v>
          </cell>
        </row>
        <row r="694">
          <cell r="D694">
            <v>740</v>
          </cell>
          <cell r="E694">
            <v>12.619</v>
          </cell>
        </row>
        <row r="695">
          <cell r="D695">
            <v>745</v>
          </cell>
          <cell r="E695">
            <v>12.619</v>
          </cell>
        </row>
        <row r="696">
          <cell r="D696">
            <v>750</v>
          </cell>
          <cell r="E696">
            <v>12.619</v>
          </cell>
        </row>
        <row r="697">
          <cell r="D697">
            <v>755</v>
          </cell>
          <cell r="E697">
            <v>12.619</v>
          </cell>
        </row>
        <row r="698">
          <cell r="D698">
            <v>760</v>
          </cell>
          <cell r="E698">
            <v>12.619</v>
          </cell>
        </row>
        <row r="699">
          <cell r="D699">
            <v>765</v>
          </cell>
          <cell r="E699">
            <v>12.619</v>
          </cell>
        </row>
        <row r="700">
          <cell r="D700">
            <v>770</v>
          </cell>
          <cell r="E700">
            <v>12.619</v>
          </cell>
        </row>
        <row r="701">
          <cell r="D701">
            <v>775</v>
          </cell>
          <cell r="E701">
            <v>12.619</v>
          </cell>
        </row>
        <row r="702">
          <cell r="D702">
            <v>780</v>
          </cell>
          <cell r="E702">
            <v>12.619</v>
          </cell>
        </row>
        <row r="703">
          <cell r="D703">
            <v>785</v>
          </cell>
          <cell r="E703">
            <v>12.619</v>
          </cell>
        </row>
        <row r="704">
          <cell r="D704">
            <v>790</v>
          </cell>
          <cell r="E704">
            <v>12.619</v>
          </cell>
        </row>
        <row r="705">
          <cell r="D705">
            <v>795</v>
          </cell>
          <cell r="E705">
            <v>12.619</v>
          </cell>
        </row>
        <row r="706">
          <cell r="D706">
            <v>800</v>
          </cell>
          <cell r="E706">
            <v>12.619</v>
          </cell>
        </row>
        <row r="707">
          <cell r="D707">
            <v>805</v>
          </cell>
          <cell r="E707">
            <v>12.619</v>
          </cell>
        </row>
        <row r="708">
          <cell r="D708">
            <v>810</v>
          </cell>
          <cell r="E708">
            <v>12.619</v>
          </cell>
        </row>
        <row r="709">
          <cell r="D709">
            <v>815</v>
          </cell>
          <cell r="E709">
            <v>12.619</v>
          </cell>
        </row>
        <row r="710">
          <cell r="D710">
            <v>820</v>
          </cell>
          <cell r="E710">
            <v>12.619</v>
          </cell>
        </row>
        <row r="711">
          <cell r="D711">
            <v>825</v>
          </cell>
          <cell r="E711">
            <v>12.619</v>
          </cell>
        </row>
        <row r="712">
          <cell r="D712">
            <v>830</v>
          </cell>
          <cell r="E712">
            <v>12.619</v>
          </cell>
        </row>
        <row r="713">
          <cell r="D713">
            <v>835</v>
          </cell>
          <cell r="E713">
            <v>12.619</v>
          </cell>
        </row>
        <row r="714">
          <cell r="D714">
            <v>840</v>
          </cell>
          <cell r="E714">
            <v>12.619</v>
          </cell>
        </row>
        <row r="715">
          <cell r="D715">
            <v>845</v>
          </cell>
          <cell r="E715">
            <v>12.619</v>
          </cell>
        </row>
        <row r="716">
          <cell r="D716">
            <v>850</v>
          </cell>
          <cell r="E716">
            <v>12.619</v>
          </cell>
        </row>
        <row r="717">
          <cell r="D717">
            <v>855</v>
          </cell>
          <cell r="E717">
            <v>12.619</v>
          </cell>
        </row>
        <row r="718">
          <cell r="D718">
            <v>860</v>
          </cell>
          <cell r="E718">
            <v>12.619</v>
          </cell>
        </row>
        <row r="719">
          <cell r="D719">
            <v>865</v>
          </cell>
          <cell r="E719">
            <v>12.619</v>
          </cell>
        </row>
        <row r="720">
          <cell r="D720">
            <v>870</v>
          </cell>
          <cell r="E720">
            <v>12.619</v>
          </cell>
        </row>
        <row r="721">
          <cell r="D721">
            <v>875</v>
          </cell>
          <cell r="E721">
            <v>12.619</v>
          </cell>
        </row>
        <row r="722">
          <cell r="D722">
            <v>880</v>
          </cell>
          <cell r="E722">
            <v>12.619</v>
          </cell>
        </row>
        <row r="723">
          <cell r="D723">
            <v>885</v>
          </cell>
          <cell r="E723">
            <v>12.619</v>
          </cell>
        </row>
        <row r="724">
          <cell r="D724">
            <v>890</v>
          </cell>
          <cell r="E724">
            <v>12.619</v>
          </cell>
        </row>
        <row r="725">
          <cell r="D725">
            <v>895</v>
          </cell>
          <cell r="E725">
            <v>12.619</v>
          </cell>
        </row>
        <row r="726">
          <cell r="D726">
            <v>900</v>
          </cell>
          <cell r="E726">
            <v>12.619</v>
          </cell>
        </row>
        <row r="727">
          <cell r="D727">
            <v>905</v>
          </cell>
          <cell r="E727">
            <v>12.619</v>
          </cell>
        </row>
        <row r="728">
          <cell r="D728">
            <v>910</v>
          </cell>
          <cell r="E728">
            <v>12.619</v>
          </cell>
        </row>
        <row r="729">
          <cell r="D729">
            <v>915</v>
          </cell>
          <cell r="E729">
            <v>12.619</v>
          </cell>
        </row>
        <row r="730">
          <cell r="D730">
            <v>920</v>
          </cell>
          <cell r="E730">
            <v>12.619</v>
          </cell>
        </row>
        <row r="731">
          <cell r="D731">
            <v>925</v>
          </cell>
          <cell r="E731">
            <v>12.619</v>
          </cell>
        </row>
        <row r="732">
          <cell r="D732">
            <v>930</v>
          </cell>
          <cell r="E732">
            <v>12.619</v>
          </cell>
        </row>
        <row r="733">
          <cell r="D733">
            <v>935</v>
          </cell>
          <cell r="E733">
            <v>12.619</v>
          </cell>
        </row>
        <row r="734">
          <cell r="D734">
            <v>940</v>
          </cell>
          <cell r="E734">
            <v>12.619</v>
          </cell>
        </row>
        <row r="735">
          <cell r="D735">
            <v>945</v>
          </cell>
          <cell r="E735">
            <v>12.619</v>
          </cell>
        </row>
        <row r="736">
          <cell r="D736">
            <v>950</v>
          </cell>
          <cell r="E736">
            <v>12.619</v>
          </cell>
        </row>
        <row r="737">
          <cell r="D737">
            <v>955</v>
          </cell>
          <cell r="E737">
            <v>12.619</v>
          </cell>
        </row>
        <row r="738">
          <cell r="D738">
            <v>960</v>
          </cell>
          <cell r="E738">
            <v>12.619</v>
          </cell>
        </row>
        <row r="739">
          <cell r="D739">
            <v>965</v>
          </cell>
          <cell r="E739">
            <v>12.619</v>
          </cell>
        </row>
        <row r="740">
          <cell r="D740">
            <v>970</v>
          </cell>
          <cell r="E740">
            <v>12.619</v>
          </cell>
        </row>
        <row r="741">
          <cell r="D741">
            <v>975</v>
          </cell>
          <cell r="E741">
            <v>12.619</v>
          </cell>
        </row>
        <row r="742">
          <cell r="D742">
            <v>980</v>
          </cell>
          <cell r="E742">
            <v>12.619</v>
          </cell>
        </row>
        <row r="743">
          <cell r="D743">
            <v>985</v>
          </cell>
          <cell r="E743">
            <v>12.619</v>
          </cell>
        </row>
        <row r="744">
          <cell r="D744">
            <v>990</v>
          </cell>
          <cell r="E744">
            <v>12.619</v>
          </cell>
        </row>
        <row r="745">
          <cell r="D745">
            <v>995</v>
          </cell>
          <cell r="E745">
            <v>12.619</v>
          </cell>
        </row>
        <row r="746">
          <cell r="D746">
            <v>1000</v>
          </cell>
          <cell r="E746">
            <v>12.619</v>
          </cell>
        </row>
        <row r="747">
          <cell r="D747">
            <v>1005</v>
          </cell>
          <cell r="E747">
            <v>12.619</v>
          </cell>
        </row>
        <row r="748">
          <cell r="D748">
            <v>1010</v>
          </cell>
          <cell r="E748">
            <v>12.619</v>
          </cell>
        </row>
        <row r="749">
          <cell r="D749">
            <v>1015</v>
          </cell>
          <cell r="E749">
            <v>12.619</v>
          </cell>
        </row>
        <row r="750">
          <cell r="D750">
            <v>1020</v>
          </cell>
          <cell r="E750">
            <v>12.619</v>
          </cell>
        </row>
        <row r="751">
          <cell r="D751">
            <v>1025</v>
          </cell>
          <cell r="E751">
            <v>12.619</v>
          </cell>
        </row>
        <row r="752">
          <cell r="D752">
            <v>1030</v>
          </cell>
          <cell r="E752">
            <v>12.619</v>
          </cell>
        </row>
        <row r="753">
          <cell r="D753">
            <v>1035</v>
          </cell>
          <cell r="E753">
            <v>12.619</v>
          </cell>
        </row>
        <row r="754">
          <cell r="D754">
            <v>1040</v>
          </cell>
          <cell r="E754">
            <v>12.619</v>
          </cell>
        </row>
        <row r="755">
          <cell r="D755">
            <v>1045</v>
          </cell>
          <cell r="E755">
            <v>12.619</v>
          </cell>
        </row>
        <row r="756">
          <cell r="D756">
            <v>1050</v>
          </cell>
          <cell r="E756">
            <v>12.619</v>
          </cell>
        </row>
        <row r="757">
          <cell r="D757">
            <v>1055</v>
          </cell>
          <cell r="E757">
            <v>12.619</v>
          </cell>
        </row>
        <row r="758">
          <cell r="D758">
            <v>1060</v>
          </cell>
          <cell r="E758">
            <v>12.619</v>
          </cell>
        </row>
        <row r="759">
          <cell r="D759">
            <v>1065</v>
          </cell>
          <cell r="E759">
            <v>12.619</v>
          </cell>
        </row>
        <row r="760">
          <cell r="D760">
            <v>1070</v>
          </cell>
          <cell r="E760">
            <v>12.619</v>
          </cell>
        </row>
        <row r="761">
          <cell r="D761">
            <v>1075</v>
          </cell>
          <cell r="E761">
            <v>12.619</v>
          </cell>
        </row>
        <row r="762">
          <cell r="D762">
            <v>1080</v>
          </cell>
          <cell r="E762">
            <v>12.619</v>
          </cell>
        </row>
        <row r="763">
          <cell r="D763">
            <v>1085</v>
          </cell>
          <cell r="E763">
            <v>12.619</v>
          </cell>
        </row>
        <row r="764">
          <cell r="D764">
            <v>1090</v>
          </cell>
          <cell r="E764">
            <v>12.619</v>
          </cell>
        </row>
        <row r="765">
          <cell r="D765">
            <v>1095</v>
          </cell>
          <cell r="E765">
            <v>12.619</v>
          </cell>
        </row>
        <row r="766">
          <cell r="D766">
            <v>1100</v>
          </cell>
          <cell r="E766">
            <v>12.619</v>
          </cell>
        </row>
        <row r="767">
          <cell r="D767">
            <v>1105</v>
          </cell>
          <cell r="E767">
            <v>12.619</v>
          </cell>
        </row>
        <row r="768">
          <cell r="D768">
            <v>1110</v>
          </cell>
          <cell r="E768">
            <v>12.619</v>
          </cell>
        </row>
        <row r="769">
          <cell r="D769">
            <v>1115</v>
          </cell>
          <cell r="E769">
            <v>12.619</v>
          </cell>
        </row>
        <row r="770">
          <cell r="D770">
            <v>1120</v>
          </cell>
          <cell r="E770">
            <v>12.619</v>
          </cell>
        </row>
        <row r="771">
          <cell r="D771">
            <v>1125</v>
          </cell>
          <cell r="E771">
            <v>12.619</v>
          </cell>
        </row>
        <row r="772">
          <cell r="D772">
            <v>1130</v>
          </cell>
          <cell r="E772">
            <v>12.619</v>
          </cell>
        </row>
        <row r="773">
          <cell r="D773">
            <v>1135</v>
          </cell>
          <cell r="E773">
            <v>12.619</v>
          </cell>
        </row>
        <row r="774">
          <cell r="D774">
            <v>1140</v>
          </cell>
          <cell r="E774">
            <v>12.619</v>
          </cell>
        </row>
        <row r="775">
          <cell r="D775">
            <v>1145</v>
          </cell>
          <cell r="E775">
            <v>12.619</v>
          </cell>
        </row>
        <row r="776">
          <cell r="D776">
            <v>1150</v>
          </cell>
          <cell r="E776">
            <v>12.619</v>
          </cell>
        </row>
        <row r="777">
          <cell r="D777">
            <v>1155</v>
          </cell>
          <cell r="E777">
            <v>12.619</v>
          </cell>
        </row>
        <row r="778">
          <cell r="D778">
            <v>1160</v>
          </cell>
          <cell r="E778">
            <v>12.619</v>
          </cell>
        </row>
        <row r="779">
          <cell r="D779">
            <v>1165</v>
          </cell>
          <cell r="E779">
            <v>12.619</v>
          </cell>
        </row>
        <row r="780">
          <cell r="D780">
            <v>1170</v>
          </cell>
          <cell r="E780">
            <v>12.619</v>
          </cell>
        </row>
        <row r="781">
          <cell r="D781">
            <v>1175</v>
          </cell>
          <cell r="E781">
            <v>12.619</v>
          </cell>
        </row>
        <row r="782">
          <cell r="D782">
            <v>1180</v>
          </cell>
          <cell r="E782">
            <v>12.619</v>
          </cell>
        </row>
        <row r="783">
          <cell r="D783">
            <v>1185</v>
          </cell>
          <cell r="E783">
            <v>12.619</v>
          </cell>
        </row>
        <row r="784">
          <cell r="D784">
            <v>1190</v>
          </cell>
          <cell r="E784">
            <v>12.619</v>
          </cell>
        </row>
        <row r="785">
          <cell r="D785">
            <v>1195</v>
          </cell>
          <cell r="E785">
            <v>12.619</v>
          </cell>
        </row>
        <row r="786">
          <cell r="D786">
            <v>1200</v>
          </cell>
          <cell r="E786">
            <v>12.619</v>
          </cell>
        </row>
        <row r="787">
          <cell r="D787">
            <v>1205</v>
          </cell>
          <cell r="E787">
            <v>12.619</v>
          </cell>
        </row>
        <row r="788">
          <cell r="D788">
            <v>1210</v>
          </cell>
          <cell r="E788">
            <v>12.619</v>
          </cell>
        </row>
        <row r="789">
          <cell r="D789">
            <v>1215</v>
          </cell>
          <cell r="E789">
            <v>12.619</v>
          </cell>
        </row>
        <row r="790">
          <cell r="D790">
            <v>1220</v>
          </cell>
          <cell r="E790">
            <v>12.619</v>
          </cell>
        </row>
        <row r="791">
          <cell r="D791">
            <v>1225</v>
          </cell>
          <cell r="E791">
            <v>12.619</v>
          </cell>
        </row>
        <row r="792">
          <cell r="D792">
            <v>1230</v>
          </cell>
          <cell r="E792">
            <v>12.619</v>
          </cell>
        </row>
        <row r="793">
          <cell r="D793">
            <v>1231.107</v>
          </cell>
          <cell r="E793">
            <v>12.619</v>
          </cell>
        </row>
        <row r="794">
          <cell r="D794">
            <v>1235</v>
          </cell>
          <cell r="E794">
            <v>12.625999999999999</v>
          </cell>
        </row>
        <row r="795">
          <cell r="D795">
            <v>1239.999</v>
          </cell>
          <cell r="E795">
            <v>12.634</v>
          </cell>
        </row>
        <row r="796">
          <cell r="D796">
            <v>1244.999</v>
          </cell>
          <cell r="E796">
            <v>12.641999999999999</v>
          </cell>
        </row>
        <row r="797">
          <cell r="D797">
            <v>1249.999</v>
          </cell>
          <cell r="E797">
            <v>12.651</v>
          </cell>
        </row>
        <row r="798">
          <cell r="D798">
            <v>1254.999</v>
          </cell>
          <cell r="E798">
            <v>12.659000000000001</v>
          </cell>
        </row>
        <row r="799">
          <cell r="D799">
            <v>1259.999</v>
          </cell>
          <cell r="E799">
            <v>12.667</v>
          </cell>
        </row>
        <row r="800">
          <cell r="D800">
            <v>1264.999</v>
          </cell>
          <cell r="E800">
            <v>12.676</v>
          </cell>
        </row>
        <row r="801">
          <cell r="D801">
            <v>1269.999</v>
          </cell>
          <cell r="E801">
            <v>12.683999999999999</v>
          </cell>
        </row>
        <row r="802">
          <cell r="D802">
            <v>1274.999</v>
          </cell>
          <cell r="E802">
            <v>12.692</v>
          </cell>
        </row>
        <row r="803">
          <cell r="D803">
            <v>1275.971</v>
          </cell>
          <cell r="E803">
            <v>12.694000000000001</v>
          </cell>
        </row>
        <row r="804">
          <cell r="D804">
            <v>1280</v>
          </cell>
          <cell r="E804">
            <v>12.704000000000001</v>
          </cell>
        </row>
        <row r="805">
          <cell r="D805">
            <v>1285</v>
          </cell>
          <cell r="E805">
            <v>12.715999999999999</v>
          </cell>
        </row>
        <row r="806">
          <cell r="D806">
            <v>1290</v>
          </cell>
          <cell r="E806">
            <v>12.728</v>
          </cell>
        </row>
        <row r="807">
          <cell r="D807">
            <v>1295</v>
          </cell>
          <cell r="E807">
            <v>12.741</v>
          </cell>
        </row>
        <row r="808">
          <cell r="D808">
            <v>1300</v>
          </cell>
          <cell r="E808">
            <v>12.753</v>
          </cell>
        </row>
        <row r="809">
          <cell r="D809">
            <v>1305</v>
          </cell>
          <cell r="E809">
            <v>12.766</v>
          </cell>
        </row>
        <row r="810">
          <cell r="D810">
            <v>1310</v>
          </cell>
          <cell r="E810">
            <v>12.778</v>
          </cell>
        </row>
        <row r="811">
          <cell r="D811">
            <v>1315</v>
          </cell>
          <cell r="E811">
            <v>12.79</v>
          </cell>
        </row>
        <row r="812">
          <cell r="D812">
            <v>1320</v>
          </cell>
          <cell r="E812">
            <v>12.803000000000001</v>
          </cell>
        </row>
        <row r="813">
          <cell r="D813">
            <v>1325</v>
          </cell>
          <cell r="E813">
            <v>12.815</v>
          </cell>
        </row>
        <row r="814">
          <cell r="D814">
            <v>1330</v>
          </cell>
          <cell r="E814">
            <v>12.827</v>
          </cell>
        </row>
        <row r="815">
          <cell r="D815">
            <v>1335</v>
          </cell>
          <cell r="E815">
            <v>12.84</v>
          </cell>
        </row>
        <row r="816">
          <cell r="D816">
            <v>1340</v>
          </cell>
          <cell r="E816">
            <v>12.852</v>
          </cell>
        </row>
        <row r="817">
          <cell r="D817">
            <v>1345</v>
          </cell>
          <cell r="E817">
            <v>12.864000000000001</v>
          </cell>
        </row>
        <row r="818">
          <cell r="D818">
            <v>1350</v>
          </cell>
          <cell r="E818">
            <v>12.877000000000001</v>
          </cell>
        </row>
        <row r="819">
          <cell r="D819">
            <v>1355</v>
          </cell>
          <cell r="E819">
            <v>12.888999999999999</v>
          </cell>
        </row>
        <row r="820">
          <cell r="D820">
            <v>1360</v>
          </cell>
          <cell r="E820">
            <v>12.901</v>
          </cell>
        </row>
        <row r="821">
          <cell r="D821">
            <v>1365</v>
          </cell>
          <cell r="E821">
            <v>12.914</v>
          </cell>
        </row>
        <row r="822">
          <cell r="D822">
            <v>1370</v>
          </cell>
          <cell r="E822">
            <v>12.926</v>
          </cell>
        </row>
        <row r="823">
          <cell r="D823">
            <v>1375</v>
          </cell>
          <cell r="E823">
            <v>12.938000000000001</v>
          </cell>
        </row>
        <row r="824">
          <cell r="D824">
            <v>1380</v>
          </cell>
          <cell r="E824">
            <v>12.951000000000001</v>
          </cell>
        </row>
        <row r="825">
          <cell r="D825">
            <v>1385</v>
          </cell>
          <cell r="E825">
            <v>12.962999999999999</v>
          </cell>
        </row>
        <row r="826">
          <cell r="D826">
            <v>1390</v>
          </cell>
          <cell r="E826">
            <v>12.975</v>
          </cell>
        </row>
        <row r="827">
          <cell r="D827">
            <v>1395</v>
          </cell>
          <cell r="E827">
            <v>12.988</v>
          </cell>
        </row>
        <row r="828">
          <cell r="D828">
            <v>1400</v>
          </cell>
          <cell r="E828">
            <v>13</v>
          </cell>
        </row>
        <row r="829">
          <cell r="D829">
            <v>1405</v>
          </cell>
          <cell r="E829">
            <v>13.012</v>
          </cell>
        </row>
        <row r="830">
          <cell r="D830">
            <v>1410</v>
          </cell>
          <cell r="E830">
            <v>13.025</v>
          </cell>
        </row>
        <row r="831">
          <cell r="D831">
            <v>1415</v>
          </cell>
          <cell r="E831">
            <v>13.037000000000001</v>
          </cell>
        </row>
        <row r="832">
          <cell r="D832">
            <v>1420</v>
          </cell>
          <cell r="E832">
            <v>13.05</v>
          </cell>
        </row>
        <row r="833">
          <cell r="D833">
            <v>1425</v>
          </cell>
          <cell r="E833">
            <v>13.061999999999999</v>
          </cell>
        </row>
        <row r="834">
          <cell r="D834">
            <v>1430</v>
          </cell>
          <cell r="E834">
            <v>13.074</v>
          </cell>
        </row>
        <row r="835">
          <cell r="D835">
            <v>1435</v>
          </cell>
          <cell r="E835">
            <v>13.087</v>
          </cell>
        </row>
        <row r="836">
          <cell r="D836">
            <v>1440</v>
          </cell>
          <cell r="E836">
            <v>13.099</v>
          </cell>
        </row>
        <row r="837">
          <cell r="D837">
            <v>1445</v>
          </cell>
          <cell r="E837">
            <v>13.111000000000001</v>
          </cell>
        </row>
        <row r="838">
          <cell r="D838">
            <v>1450</v>
          </cell>
          <cell r="E838">
            <v>13.124000000000001</v>
          </cell>
        </row>
        <row r="839">
          <cell r="D839">
            <v>1455</v>
          </cell>
          <cell r="E839">
            <v>13.135999999999999</v>
          </cell>
        </row>
        <row r="840">
          <cell r="D840">
            <v>1460</v>
          </cell>
          <cell r="E840">
            <v>13.148</v>
          </cell>
        </row>
        <row r="841">
          <cell r="D841">
            <v>1465</v>
          </cell>
          <cell r="E841">
            <v>13.161</v>
          </cell>
        </row>
        <row r="842">
          <cell r="D842">
            <v>1470</v>
          </cell>
          <cell r="E842">
            <v>13.173</v>
          </cell>
        </row>
        <row r="843">
          <cell r="D843">
            <v>1475</v>
          </cell>
          <cell r="E843">
            <v>13.185</v>
          </cell>
        </row>
        <row r="844">
          <cell r="D844">
            <v>1480</v>
          </cell>
          <cell r="E844">
            <v>13.198</v>
          </cell>
        </row>
        <row r="845">
          <cell r="D845">
            <v>1485</v>
          </cell>
          <cell r="E845">
            <v>13.21</v>
          </cell>
        </row>
        <row r="846">
          <cell r="D846">
            <v>1490</v>
          </cell>
          <cell r="E846">
            <v>13.222</v>
          </cell>
        </row>
        <row r="847">
          <cell r="D847">
            <v>1495</v>
          </cell>
          <cell r="E847">
            <v>13.234999999999999</v>
          </cell>
        </row>
        <row r="848">
          <cell r="D848">
            <v>1500</v>
          </cell>
          <cell r="E848">
            <v>13.247</v>
          </cell>
        </row>
        <row r="849">
          <cell r="D849">
            <v>1505</v>
          </cell>
          <cell r="E849">
            <v>13.259</v>
          </cell>
        </row>
        <row r="850">
          <cell r="D850">
            <v>1510</v>
          </cell>
          <cell r="E850">
            <v>13.272</v>
          </cell>
        </row>
        <row r="851">
          <cell r="D851">
            <v>1515</v>
          </cell>
          <cell r="E851">
            <v>13.284000000000001</v>
          </cell>
        </row>
        <row r="852">
          <cell r="D852">
            <v>1520</v>
          </cell>
          <cell r="E852">
            <v>13.297000000000001</v>
          </cell>
        </row>
        <row r="853">
          <cell r="D853">
            <v>1525</v>
          </cell>
          <cell r="E853">
            <v>13.308999999999999</v>
          </cell>
        </row>
        <row r="854">
          <cell r="D854">
            <v>1530</v>
          </cell>
          <cell r="E854">
            <v>13.321</v>
          </cell>
        </row>
        <row r="855">
          <cell r="D855">
            <v>1535</v>
          </cell>
          <cell r="E855">
            <v>13.334</v>
          </cell>
        </row>
        <row r="856">
          <cell r="D856">
            <v>1540</v>
          </cell>
          <cell r="E856">
            <v>13.346</v>
          </cell>
        </row>
        <row r="857">
          <cell r="D857">
            <v>1545</v>
          </cell>
          <cell r="E857">
            <v>13.358000000000001</v>
          </cell>
        </row>
        <row r="858">
          <cell r="D858">
            <v>1550</v>
          </cell>
          <cell r="E858">
            <v>13.371</v>
          </cell>
        </row>
        <row r="859">
          <cell r="D859">
            <v>1555</v>
          </cell>
          <cell r="E859">
            <v>13.382999999999999</v>
          </cell>
        </row>
        <row r="860">
          <cell r="D860">
            <v>1560</v>
          </cell>
          <cell r="E860">
            <v>13.395</v>
          </cell>
        </row>
        <row r="861">
          <cell r="D861">
            <v>1565</v>
          </cell>
          <cell r="E861">
            <v>13.407999999999999</v>
          </cell>
        </row>
        <row r="862">
          <cell r="D862">
            <v>1570</v>
          </cell>
          <cell r="E862">
            <v>13.42</v>
          </cell>
        </row>
        <row r="863">
          <cell r="D863">
            <v>1575</v>
          </cell>
          <cell r="E863">
            <v>13.432</v>
          </cell>
        </row>
        <row r="864">
          <cell r="D864">
            <v>1580</v>
          </cell>
          <cell r="E864">
            <v>13.445</v>
          </cell>
        </row>
        <row r="865">
          <cell r="D865">
            <v>1585</v>
          </cell>
          <cell r="E865">
            <v>13.457000000000001</v>
          </cell>
        </row>
        <row r="866">
          <cell r="D866">
            <v>1590</v>
          </cell>
          <cell r="E866">
            <v>13.468999999999999</v>
          </cell>
        </row>
        <row r="867">
          <cell r="D867">
            <v>1595</v>
          </cell>
          <cell r="E867">
            <v>13.481999999999999</v>
          </cell>
        </row>
        <row r="868">
          <cell r="D868">
            <v>1600</v>
          </cell>
          <cell r="E868">
            <v>13.494</v>
          </cell>
        </row>
        <row r="869">
          <cell r="D869">
            <v>1605</v>
          </cell>
          <cell r="E869">
            <v>13.506</v>
          </cell>
        </row>
        <row r="870">
          <cell r="D870">
            <v>1610</v>
          </cell>
          <cell r="E870">
            <v>13.519</v>
          </cell>
        </row>
        <row r="871">
          <cell r="D871">
            <v>1615</v>
          </cell>
          <cell r="E871">
            <v>13.531000000000001</v>
          </cell>
        </row>
        <row r="872">
          <cell r="D872">
            <v>1620</v>
          </cell>
          <cell r="E872">
            <v>13.544</v>
          </cell>
        </row>
        <row r="873">
          <cell r="D873">
            <v>1625</v>
          </cell>
          <cell r="E873">
            <v>13.555999999999999</v>
          </cell>
        </row>
        <row r="874">
          <cell r="D874">
            <v>1630</v>
          </cell>
          <cell r="E874">
            <v>13.568</v>
          </cell>
        </row>
        <row r="875">
          <cell r="D875">
            <v>1635</v>
          </cell>
          <cell r="E875">
            <v>13.581</v>
          </cell>
        </row>
        <row r="876">
          <cell r="D876">
            <v>1640</v>
          </cell>
          <cell r="E876">
            <v>13.593</v>
          </cell>
        </row>
        <row r="877">
          <cell r="D877">
            <v>1645</v>
          </cell>
          <cell r="E877">
            <v>13.605</v>
          </cell>
        </row>
        <row r="878">
          <cell r="D878">
            <v>1650</v>
          </cell>
          <cell r="E878">
            <v>13.618</v>
          </cell>
        </row>
        <row r="879">
          <cell r="D879">
            <v>1655</v>
          </cell>
          <cell r="E879">
            <v>13.63</v>
          </cell>
        </row>
        <row r="880">
          <cell r="D880">
            <v>1660</v>
          </cell>
          <cell r="E880">
            <v>13.641999999999999</v>
          </cell>
        </row>
        <row r="881">
          <cell r="D881">
            <v>1665</v>
          </cell>
          <cell r="E881">
            <v>13.654999999999999</v>
          </cell>
        </row>
        <row r="882">
          <cell r="D882">
            <v>1670</v>
          </cell>
          <cell r="E882">
            <v>13.667</v>
          </cell>
        </row>
        <row r="883">
          <cell r="D883">
            <v>1675</v>
          </cell>
          <cell r="E883">
            <v>13.679</v>
          </cell>
        </row>
        <row r="884">
          <cell r="D884">
            <v>1680</v>
          </cell>
          <cell r="E884">
            <v>13.692</v>
          </cell>
        </row>
        <row r="885">
          <cell r="D885">
            <v>1685</v>
          </cell>
          <cell r="E885">
            <v>13.704000000000001</v>
          </cell>
        </row>
        <row r="886">
          <cell r="D886">
            <v>1690</v>
          </cell>
          <cell r="E886">
            <v>13.715999999999999</v>
          </cell>
        </row>
        <row r="887">
          <cell r="D887">
            <v>1695</v>
          </cell>
          <cell r="E887">
            <v>13.728999999999999</v>
          </cell>
        </row>
        <row r="888">
          <cell r="D888">
            <v>1700</v>
          </cell>
          <cell r="E888">
            <v>13.741</v>
          </cell>
        </row>
        <row r="889">
          <cell r="D889">
            <v>1705</v>
          </cell>
          <cell r="E889">
            <v>13.753</v>
          </cell>
        </row>
        <row r="890">
          <cell r="D890">
            <v>1710</v>
          </cell>
          <cell r="E890">
            <v>13.766</v>
          </cell>
        </row>
        <row r="891">
          <cell r="D891">
            <v>1715</v>
          </cell>
          <cell r="E891">
            <v>13.778</v>
          </cell>
        </row>
        <row r="892">
          <cell r="D892">
            <v>1720</v>
          </cell>
          <cell r="E892">
            <v>13.79</v>
          </cell>
        </row>
        <row r="893">
          <cell r="D893">
            <v>1725</v>
          </cell>
          <cell r="E893">
            <v>13.803000000000001</v>
          </cell>
        </row>
        <row r="894">
          <cell r="D894">
            <v>1730</v>
          </cell>
          <cell r="E894">
            <v>13.815</v>
          </cell>
        </row>
        <row r="895">
          <cell r="D895">
            <v>1735</v>
          </cell>
          <cell r="E895">
            <v>13.827999999999999</v>
          </cell>
        </row>
        <row r="896">
          <cell r="D896">
            <v>1740</v>
          </cell>
          <cell r="E896">
            <v>13.84</v>
          </cell>
        </row>
        <row r="897">
          <cell r="D897">
            <v>1745</v>
          </cell>
          <cell r="E897">
            <v>13.852</v>
          </cell>
        </row>
        <row r="898">
          <cell r="D898">
            <v>1750</v>
          </cell>
          <cell r="E898">
            <v>13.865</v>
          </cell>
        </row>
        <row r="899">
          <cell r="D899">
            <v>1750.078</v>
          </cell>
          <cell r="E899">
            <v>13.865</v>
          </cell>
        </row>
        <row r="900">
          <cell r="D900">
            <v>1754.078</v>
          </cell>
          <cell r="E900">
            <v>13.875</v>
          </cell>
        </row>
        <row r="901">
          <cell r="D901">
            <v>1755</v>
          </cell>
          <cell r="E901">
            <v>13.877000000000001</v>
          </cell>
        </row>
        <row r="902">
          <cell r="D902">
            <v>1760</v>
          </cell>
          <cell r="E902">
            <v>13.888999999999999</v>
          </cell>
        </row>
        <row r="903">
          <cell r="D903">
            <v>1765</v>
          </cell>
          <cell r="E903">
            <v>13.901999999999999</v>
          </cell>
        </row>
        <row r="904">
          <cell r="D904">
            <v>1770</v>
          </cell>
          <cell r="E904">
            <v>13.914</v>
          </cell>
        </row>
        <row r="905">
          <cell r="D905">
            <v>1775</v>
          </cell>
          <cell r="E905">
            <v>13.926</v>
          </cell>
        </row>
        <row r="906">
          <cell r="D906">
            <v>1780</v>
          </cell>
          <cell r="E906">
            <v>13.939</v>
          </cell>
        </row>
        <row r="907">
          <cell r="D907">
            <v>1785</v>
          </cell>
          <cell r="E907">
            <v>13.951000000000001</v>
          </cell>
        </row>
        <row r="908">
          <cell r="D908">
            <v>1790</v>
          </cell>
          <cell r="E908">
            <v>13.962999999999999</v>
          </cell>
        </row>
        <row r="909">
          <cell r="D909">
            <v>1795</v>
          </cell>
          <cell r="E909">
            <v>13.976000000000001</v>
          </cell>
        </row>
        <row r="910">
          <cell r="D910">
            <v>1800</v>
          </cell>
          <cell r="E910">
            <v>13.988</v>
          </cell>
        </row>
        <row r="911">
          <cell r="D911">
            <v>1805</v>
          </cell>
          <cell r="E911">
            <v>14</v>
          </cell>
        </row>
        <row r="912">
          <cell r="D912">
            <v>1810</v>
          </cell>
          <cell r="E912">
            <v>14.013</v>
          </cell>
        </row>
        <row r="913">
          <cell r="D913">
            <v>1815</v>
          </cell>
          <cell r="E913">
            <v>14.025</v>
          </cell>
        </row>
        <row r="914">
          <cell r="D914">
            <v>1820</v>
          </cell>
          <cell r="E914">
            <v>14.037000000000001</v>
          </cell>
        </row>
        <row r="915">
          <cell r="D915">
            <v>1825</v>
          </cell>
          <cell r="E915">
            <v>14.05</v>
          </cell>
        </row>
        <row r="916">
          <cell r="D916">
            <v>1830</v>
          </cell>
          <cell r="E916">
            <v>14.061999999999999</v>
          </cell>
        </row>
        <row r="917">
          <cell r="D917">
            <v>1835</v>
          </cell>
          <cell r="E917">
            <v>14.074999999999999</v>
          </cell>
        </row>
        <row r="918">
          <cell r="D918">
            <v>1840</v>
          </cell>
          <cell r="E918">
            <v>14.087</v>
          </cell>
        </row>
        <row r="919">
          <cell r="D919">
            <v>1845</v>
          </cell>
          <cell r="E919">
            <v>14.099</v>
          </cell>
        </row>
        <row r="920">
          <cell r="D920">
            <v>1850</v>
          </cell>
          <cell r="E920">
            <v>14.112</v>
          </cell>
        </row>
        <row r="921">
          <cell r="D921">
            <v>1855</v>
          </cell>
          <cell r="E921">
            <v>14.124000000000001</v>
          </cell>
        </row>
        <row r="922">
          <cell r="D922">
            <v>1860</v>
          </cell>
          <cell r="E922">
            <v>14.135999999999999</v>
          </cell>
        </row>
        <row r="923">
          <cell r="D923">
            <v>1865</v>
          </cell>
          <cell r="E923">
            <v>14.148999999999999</v>
          </cell>
        </row>
        <row r="924">
          <cell r="D924">
            <v>1870</v>
          </cell>
          <cell r="E924">
            <v>14.161</v>
          </cell>
        </row>
        <row r="925">
          <cell r="D925">
            <v>1875</v>
          </cell>
          <cell r="E925">
            <v>14.173</v>
          </cell>
        </row>
        <row r="926">
          <cell r="D926">
            <v>1880</v>
          </cell>
          <cell r="E926">
            <v>14.186</v>
          </cell>
        </row>
        <row r="927">
          <cell r="D927">
            <v>1885</v>
          </cell>
          <cell r="E927">
            <v>14.198</v>
          </cell>
        </row>
        <row r="928">
          <cell r="D928">
            <v>1890</v>
          </cell>
          <cell r="E928">
            <v>14.21</v>
          </cell>
        </row>
        <row r="929">
          <cell r="D929">
            <v>1890.232</v>
          </cell>
          <cell r="E929">
            <v>14.211</v>
          </cell>
        </row>
        <row r="930">
          <cell r="D930">
            <v>1893.297</v>
          </cell>
          <cell r="E930">
            <v>14.215999999999999</v>
          </cell>
        </row>
        <row r="931">
          <cell r="D931">
            <v>1895</v>
          </cell>
          <cell r="E931">
            <v>14.221</v>
          </cell>
        </row>
        <row r="932">
          <cell r="D932">
            <v>1900</v>
          </cell>
          <cell r="E932">
            <v>14.234999999999999</v>
          </cell>
        </row>
        <row r="933">
          <cell r="D933">
            <v>1905</v>
          </cell>
          <cell r="E933">
            <v>14.25</v>
          </cell>
        </row>
        <row r="934">
          <cell r="D934">
            <v>1910</v>
          </cell>
          <cell r="E934">
            <v>14.263999999999999</v>
          </cell>
        </row>
        <row r="935">
          <cell r="D935">
            <v>1915</v>
          </cell>
          <cell r="E935">
            <v>14.279</v>
          </cell>
        </row>
        <row r="936">
          <cell r="D936">
            <v>1920</v>
          </cell>
          <cell r="E936">
            <v>14.292999999999999</v>
          </cell>
        </row>
        <row r="937">
          <cell r="D937">
            <v>1925</v>
          </cell>
          <cell r="E937">
            <v>14.308</v>
          </cell>
        </row>
        <row r="938">
          <cell r="D938">
            <v>1930</v>
          </cell>
          <cell r="E938">
            <v>14.321999999999999</v>
          </cell>
        </row>
        <row r="939">
          <cell r="D939">
            <v>1935</v>
          </cell>
          <cell r="E939">
            <v>14.337</v>
          </cell>
        </row>
        <row r="940">
          <cell r="D940">
            <v>1940</v>
          </cell>
          <cell r="E940">
            <v>14.351000000000001</v>
          </cell>
        </row>
        <row r="941">
          <cell r="D941">
            <v>1945</v>
          </cell>
          <cell r="E941">
            <v>14.366</v>
          </cell>
        </row>
        <row r="942">
          <cell r="D942">
            <v>1950</v>
          </cell>
          <cell r="E942">
            <v>14.38</v>
          </cell>
        </row>
        <row r="943">
          <cell r="D943">
            <v>1955</v>
          </cell>
          <cell r="E943">
            <v>14.395</v>
          </cell>
        </row>
        <row r="944">
          <cell r="D944">
            <v>1960</v>
          </cell>
          <cell r="E944">
            <v>14.409000000000001</v>
          </cell>
        </row>
        <row r="945">
          <cell r="D945">
            <v>1965</v>
          </cell>
          <cell r="E945">
            <v>14.423999999999999</v>
          </cell>
        </row>
        <row r="946">
          <cell r="D946">
            <v>1970</v>
          </cell>
          <cell r="E946">
            <v>14.438000000000001</v>
          </cell>
        </row>
        <row r="947">
          <cell r="D947">
            <v>1975</v>
          </cell>
          <cell r="E947">
            <v>14.452999999999999</v>
          </cell>
        </row>
        <row r="948">
          <cell r="D948">
            <v>1980</v>
          </cell>
          <cell r="E948">
            <v>14.467000000000001</v>
          </cell>
        </row>
        <row r="949">
          <cell r="D949">
            <v>1985</v>
          </cell>
          <cell r="E949">
            <v>14.481999999999999</v>
          </cell>
        </row>
        <row r="950">
          <cell r="D950">
            <v>1990</v>
          </cell>
          <cell r="E950">
            <v>14.496</v>
          </cell>
        </row>
        <row r="951">
          <cell r="D951">
            <v>1995</v>
          </cell>
          <cell r="E951">
            <v>14.510999999999999</v>
          </cell>
        </row>
        <row r="952">
          <cell r="D952">
            <v>2000</v>
          </cell>
          <cell r="E952">
            <v>14.525</v>
          </cell>
        </row>
        <row r="953">
          <cell r="D953">
            <v>2005</v>
          </cell>
          <cell r="E953">
            <v>14.539</v>
          </cell>
        </row>
        <row r="954">
          <cell r="D954">
            <v>2010</v>
          </cell>
          <cell r="E954">
            <v>14.554</v>
          </cell>
        </row>
        <row r="955">
          <cell r="D955">
            <v>2015</v>
          </cell>
          <cell r="E955">
            <v>14.568</v>
          </cell>
        </row>
        <row r="956">
          <cell r="D956">
            <v>2020</v>
          </cell>
          <cell r="E956">
            <v>14.583</v>
          </cell>
        </row>
        <row r="957">
          <cell r="D957">
            <v>2025</v>
          </cell>
          <cell r="E957">
            <v>14.597</v>
          </cell>
        </row>
        <row r="958">
          <cell r="D958">
            <v>2030</v>
          </cell>
          <cell r="E958">
            <v>14.612</v>
          </cell>
        </row>
        <row r="959">
          <cell r="D959">
            <v>2035</v>
          </cell>
          <cell r="E959">
            <v>14.625999999999999</v>
          </cell>
        </row>
        <row r="960">
          <cell r="D960">
            <v>2040</v>
          </cell>
          <cell r="E960">
            <v>14.641</v>
          </cell>
        </row>
        <row r="961">
          <cell r="D961">
            <v>2045</v>
          </cell>
          <cell r="E961">
            <v>14.654999999999999</v>
          </cell>
        </row>
        <row r="962">
          <cell r="D962">
            <v>2050</v>
          </cell>
          <cell r="E962">
            <v>14.67</v>
          </cell>
        </row>
        <row r="963">
          <cell r="D963">
            <v>2055</v>
          </cell>
          <cell r="E963">
            <v>14.683999999999999</v>
          </cell>
        </row>
        <row r="964">
          <cell r="D964">
            <v>2060</v>
          </cell>
          <cell r="E964">
            <v>14.699</v>
          </cell>
        </row>
        <row r="965">
          <cell r="D965">
            <v>2065</v>
          </cell>
          <cell r="E965">
            <v>14.712999999999999</v>
          </cell>
        </row>
        <row r="966">
          <cell r="D966">
            <v>2070</v>
          </cell>
          <cell r="E966">
            <v>14.728</v>
          </cell>
        </row>
        <row r="967">
          <cell r="D967">
            <v>2075</v>
          </cell>
          <cell r="E967">
            <v>14.742000000000001</v>
          </cell>
        </row>
        <row r="968">
          <cell r="D968">
            <v>2080</v>
          </cell>
          <cell r="E968">
            <v>14.757</v>
          </cell>
        </row>
        <row r="969">
          <cell r="D969">
            <v>2085</v>
          </cell>
          <cell r="E969">
            <v>14.771000000000001</v>
          </cell>
        </row>
        <row r="970">
          <cell r="D970">
            <v>2090</v>
          </cell>
          <cell r="E970">
            <v>14.786</v>
          </cell>
        </row>
        <row r="971">
          <cell r="D971">
            <v>2095</v>
          </cell>
          <cell r="E971">
            <v>14.8</v>
          </cell>
        </row>
        <row r="972">
          <cell r="D972">
            <v>2100</v>
          </cell>
          <cell r="E972">
            <v>14.815</v>
          </cell>
        </row>
        <row r="973">
          <cell r="D973">
            <v>2105</v>
          </cell>
          <cell r="E973">
            <v>14.829000000000001</v>
          </cell>
        </row>
        <row r="974">
          <cell r="D974">
            <v>2110</v>
          </cell>
          <cell r="E974">
            <v>14.843</v>
          </cell>
        </row>
        <row r="975">
          <cell r="D975">
            <v>2115</v>
          </cell>
          <cell r="E975">
            <v>14.858000000000001</v>
          </cell>
        </row>
        <row r="976">
          <cell r="D976">
            <v>2120</v>
          </cell>
          <cell r="E976">
            <v>14.872</v>
          </cell>
        </row>
        <row r="977">
          <cell r="D977">
            <v>2125</v>
          </cell>
          <cell r="E977">
            <v>14.887</v>
          </cell>
        </row>
        <row r="978">
          <cell r="D978">
            <v>2130</v>
          </cell>
          <cell r="E978">
            <v>14.901</v>
          </cell>
        </row>
        <row r="979">
          <cell r="D979">
            <v>2135</v>
          </cell>
          <cell r="E979">
            <v>14.916</v>
          </cell>
        </row>
        <row r="980">
          <cell r="D980">
            <v>2140</v>
          </cell>
          <cell r="E980">
            <v>14.93</v>
          </cell>
        </row>
        <row r="981">
          <cell r="D981">
            <v>2145</v>
          </cell>
          <cell r="E981">
            <v>14.945</v>
          </cell>
        </row>
        <row r="982">
          <cell r="D982">
            <v>2150</v>
          </cell>
          <cell r="E982">
            <v>14.959</v>
          </cell>
        </row>
        <row r="983">
          <cell r="D983">
            <v>2155</v>
          </cell>
          <cell r="E983">
            <v>14.974</v>
          </cell>
        </row>
        <row r="984">
          <cell r="D984">
            <v>2160</v>
          </cell>
          <cell r="E984">
            <v>14.988</v>
          </cell>
        </row>
        <row r="985">
          <cell r="D985">
            <v>2165</v>
          </cell>
          <cell r="E985">
            <v>15.003</v>
          </cell>
        </row>
        <row r="986">
          <cell r="D986">
            <v>2170</v>
          </cell>
          <cell r="E986">
            <v>15.016999999999999</v>
          </cell>
        </row>
        <row r="987">
          <cell r="D987">
            <v>2175</v>
          </cell>
          <cell r="E987">
            <v>15.032</v>
          </cell>
        </row>
        <row r="988">
          <cell r="D988">
            <v>2180</v>
          </cell>
          <cell r="E988">
            <v>15.045999999999999</v>
          </cell>
        </row>
        <row r="989">
          <cell r="D989">
            <v>2185</v>
          </cell>
          <cell r="E989">
            <v>15.061</v>
          </cell>
        </row>
        <row r="990">
          <cell r="D990">
            <v>2190</v>
          </cell>
          <cell r="E990">
            <v>15.074999999999999</v>
          </cell>
        </row>
        <row r="991">
          <cell r="D991">
            <v>2195</v>
          </cell>
          <cell r="E991">
            <v>15.09</v>
          </cell>
        </row>
        <row r="992">
          <cell r="D992">
            <v>2200</v>
          </cell>
          <cell r="E992">
            <v>15.103999999999999</v>
          </cell>
        </row>
        <row r="993">
          <cell r="D993">
            <v>2205</v>
          </cell>
          <cell r="E993">
            <v>15.119</v>
          </cell>
        </row>
        <row r="994">
          <cell r="D994">
            <v>2210</v>
          </cell>
          <cell r="E994">
            <v>15.132999999999999</v>
          </cell>
        </row>
        <row r="995">
          <cell r="D995">
            <v>2215</v>
          </cell>
          <cell r="E995">
            <v>15.147</v>
          </cell>
        </row>
        <row r="996">
          <cell r="D996">
            <v>2220</v>
          </cell>
          <cell r="E996">
            <v>15.162000000000001</v>
          </cell>
        </row>
        <row r="997">
          <cell r="D997">
            <v>2225</v>
          </cell>
          <cell r="E997">
            <v>15.176</v>
          </cell>
        </row>
        <row r="998">
          <cell r="D998">
            <v>2230</v>
          </cell>
          <cell r="E998">
            <v>15.191000000000001</v>
          </cell>
        </row>
        <row r="999">
          <cell r="D999">
            <v>2235</v>
          </cell>
          <cell r="E999">
            <v>15.205</v>
          </cell>
        </row>
        <row r="1000">
          <cell r="D1000">
            <v>2240</v>
          </cell>
          <cell r="E1000">
            <v>15.22</v>
          </cell>
        </row>
        <row r="1001">
          <cell r="D1001">
            <v>2240.078</v>
          </cell>
          <cell r="E1001">
            <v>15.22</v>
          </cell>
        </row>
        <row r="1002">
          <cell r="D1002">
            <v>2244.078</v>
          </cell>
          <cell r="E1002">
            <v>15.231999999999999</v>
          </cell>
        </row>
        <row r="1003">
          <cell r="D1003">
            <v>2245</v>
          </cell>
          <cell r="E1003">
            <v>15.234</v>
          </cell>
        </row>
        <row r="1004">
          <cell r="D1004">
            <v>2250</v>
          </cell>
          <cell r="E1004">
            <v>15.249000000000001</v>
          </cell>
        </row>
        <row r="1005">
          <cell r="D1005">
            <v>2255</v>
          </cell>
          <cell r="E1005">
            <v>15.263</v>
          </cell>
        </row>
        <row r="1006">
          <cell r="D1006">
            <v>2260</v>
          </cell>
          <cell r="E1006">
            <v>15.278</v>
          </cell>
        </row>
        <row r="1007">
          <cell r="D1007">
            <v>2265</v>
          </cell>
          <cell r="E1007">
            <v>15.292</v>
          </cell>
        </row>
        <row r="1008">
          <cell r="D1008">
            <v>2270</v>
          </cell>
          <cell r="E1008">
            <v>15.307</v>
          </cell>
        </row>
        <row r="1009">
          <cell r="D1009">
            <v>2275</v>
          </cell>
          <cell r="E1009">
            <v>15.321</v>
          </cell>
        </row>
        <row r="1010">
          <cell r="D1010">
            <v>2280</v>
          </cell>
          <cell r="E1010">
            <v>15.336</v>
          </cell>
        </row>
        <row r="1011">
          <cell r="D1011">
            <v>2285</v>
          </cell>
          <cell r="E1011">
            <v>15.35</v>
          </cell>
        </row>
        <row r="1012">
          <cell r="D1012">
            <v>2290</v>
          </cell>
          <cell r="E1012">
            <v>15.365</v>
          </cell>
        </row>
        <row r="1013">
          <cell r="D1013">
            <v>2295</v>
          </cell>
          <cell r="E1013">
            <v>15.379</v>
          </cell>
        </row>
        <row r="1014">
          <cell r="D1014">
            <v>2300</v>
          </cell>
          <cell r="E1014">
            <v>15.394</v>
          </cell>
        </row>
        <row r="1015">
          <cell r="D1015">
            <v>2305</v>
          </cell>
          <cell r="E1015">
            <v>15.407999999999999</v>
          </cell>
        </row>
        <row r="1016">
          <cell r="D1016">
            <v>2310</v>
          </cell>
          <cell r="E1016">
            <v>15.423</v>
          </cell>
        </row>
        <row r="1017">
          <cell r="D1017">
            <v>2315</v>
          </cell>
          <cell r="E1017">
            <v>15.436999999999999</v>
          </cell>
        </row>
        <row r="1018">
          <cell r="D1018">
            <v>2320</v>
          </cell>
          <cell r="E1018">
            <v>15.451000000000001</v>
          </cell>
        </row>
        <row r="1019">
          <cell r="D1019">
            <v>2325</v>
          </cell>
          <cell r="E1019">
            <v>15.465999999999999</v>
          </cell>
        </row>
        <row r="1020">
          <cell r="D1020">
            <v>2330</v>
          </cell>
          <cell r="E1020">
            <v>15.48</v>
          </cell>
        </row>
        <row r="1021">
          <cell r="D1021">
            <v>2335</v>
          </cell>
          <cell r="E1021">
            <v>15.494999999999999</v>
          </cell>
        </row>
        <row r="1022">
          <cell r="D1022">
            <v>2340</v>
          </cell>
          <cell r="E1022">
            <v>15.509</v>
          </cell>
        </row>
        <row r="1023">
          <cell r="D1023">
            <v>2345</v>
          </cell>
          <cell r="E1023">
            <v>15.523999999999999</v>
          </cell>
        </row>
        <row r="1024">
          <cell r="D1024">
            <v>2350</v>
          </cell>
          <cell r="E1024">
            <v>15.538</v>
          </cell>
        </row>
        <row r="1025">
          <cell r="D1025">
            <v>2355</v>
          </cell>
          <cell r="E1025">
            <v>15.553000000000001</v>
          </cell>
        </row>
        <row r="1026">
          <cell r="D1026">
            <v>2360</v>
          </cell>
          <cell r="E1026">
            <v>15.567</v>
          </cell>
        </row>
        <row r="1027">
          <cell r="D1027">
            <v>2365</v>
          </cell>
          <cell r="E1027">
            <v>15.582000000000001</v>
          </cell>
        </row>
        <row r="1028">
          <cell r="D1028">
            <v>2370</v>
          </cell>
          <cell r="E1028">
            <v>15.596</v>
          </cell>
        </row>
        <row r="1029">
          <cell r="D1029">
            <v>2375</v>
          </cell>
          <cell r="E1029">
            <v>15.611000000000001</v>
          </cell>
        </row>
        <row r="1030">
          <cell r="D1030">
            <v>2380</v>
          </cell>
          <cell r="E1030">
            <v>15.625</v>
          </cell>
        </row>
        <row r="1031">
          <cell r="D1031">
            <v>2385</v>
          </cell>
          <cell r="E1031">
            <v>15.64</v>
          </cell>
        </row>
        <row r="1032">
          <cell r="D1032">
            <v>2390</v>
          </cell>
          <cell r="E1032">
            <v>15.654</v>
          </cell>
        </row>
        <row r="1033">
          <cell r="D1033">
            <v>2395</v>
          </cell>
          <cell r="E1033">
            <v>15.669</v>
          </cell>
        </row>
        <row r="1034">
          <cell r="D1034">
            <v>2400</v>
          </cell>
          <cell r="E1034">
            <v>15.683</v>
          </cell>
        </row>
        <row r="1035">
          <cell r="D1035">
            <v>2405</v>
          </cell>
          <cell r="E1035">
            <v>15.698</v>
          </cell>
        </row>
        <row r="1036">
          <cell r="D1036">
            <v>2410</v>
          </cell>
          <cell r="E1036">
            <v>15.712</v>
          </cell>
        </row>
        <row r="1037">
          <cell r="D1037">
            <v>2415</v>
          </cell>
          <cell r="E1037">
            <v>15.727</v>
          </cell>
        </row>
        <row r="1038">
          <cell r="D1038">
            <v>2420</v>
          </cell>
          <cell r="E1038">
            <v>15.741</v>
          </cell>
        </row>
        <row r="1039">
          <cell r="D1039">
            <v>2425</v>
          </cell>
          <cell r="E1039">
            <v>15.756</v>
          </cell>
        </row>
        <row r="1040">
          <cell r="D1040">
            <v>2430</v>
          </cell>
          <cell r="E1040">
            <v>15.77</v>
          </cell>
        </row>
        <row r="1041">
          <cell r="D1041">
            <v>2435</v>
          </cell>
          <cell r="E1041">
            <v>15.784000000000001</v>
          </cell>
        </row>
        <row r="1042">
          <cell r="D1042">
            <v>2440</v>
          </cell>
          <cell r="E1042">
            <v>15.798999999999999</v>
          </cell>
        </row>
        <row r="1043">
          <cell r="D1043">
            <v>2445</v>
          </cell>
          <cell r="E1043">
            <v>15.813000000000001</v>
          </cell>
        </row>
        <row r="1044">
          <cell r="D1044">
            <v>2450</v>
          </cell>
          <cell r="E1044">
            <v>15.827999999999999</v>
          </cell>
        </row>
        <row r="1045">
          <cell r="D1045">
            <v>2455</v>
          </cell>
          <cell r="E1045">
            <v>15.842000000000001</v>
          </cell>
        </row>
        <row r="1046">
          <cell r="D1046">
            <v>2460</v>
          </cell>
          <cell r="E1046">
            <v>15.856999999999999</v>
          </cell>
        </row>
        <row r="1047">
          <cell r="D1047">
            <v>2465</v>
          </cell>
          <cell r="E1047">
            <v>15.871</v>
          </cell>
        </row>
        <row r="1048">
          <cell r="D1048">
            <v>2470</v>
          </cell>
          <cell r="E1048">
            <v>15.885999999999999</v>
          </cell>
        </row>
        <row r="1049">
          <cell r="D1049">
            <v>2475</v>
          </cell>
          <cell r="E1049">
            <v>15.9</v>
          </cell>
        </row>
        <row r="1050">
          <cell r="D1050">
            <v>2480</v>
          </cell>
          <cell r="E1050">
            <v>15.914999999999999</v>
          </cell>
        </row>
        <row r="1051">
          <cell r="D1051">
            <v>2485</v>
          </cell>
          <cell r="E1051">
            <v>15.929</v>
          </cell>
        </row>
        <row r="1052">
          <cell r="D1052">
            <v>2490</v>
          </cell>
          <cell r="E1052">
            <v>15.944000000000001</v>
          </cell>
        </row>
        <row r="1053">
          <cell r="D1053">
            <v>2495</v>
          </cell>
          <cell r="E1053">
            <v>15.958</v>
          </cell>
        </row>
        <row r="1054">
          <cell r="D1054">
            <v>2500</v>
          </cell>
          <cell r="E1054">
            <v>15.973000000000001</v>
          </cell>
        </row>
        <row r="1055">
          <cell r="D1055">
            <v>2505</v>
          </cell>
          <cell r="E1055">
            <v>15.987</v>
          </cell>
        </row>
        <row r="1056">
          <cell r="D1056">
            <v>2510</v>
          </cell>
          <cell r="E1056">
            <v>16.001999999999999</v>
          </cell>
        </row>
        <row r="1057">
          <cell r="D1057">
            <v>2515</v>
          </cell>
          <cell r="E1057">
            <v>16.015999999999998</v>
          </cell>
        </row>
        <row r="1058">
          <cell r="D1058">
            <v>2520</v>
          </cell>
          <cell r="E1058">
            <v>16.030999999999999</v>
          </cell>
        </row>
        <row r="1059">
          <cell r="D1059">
            <v>2525</v>
          </cell>
          <cell r="E1059">
            <v>16.045000000000002</v>
          </cell>
        </row>
        <row r="1060">
          <cell r="D1060">
            <v>2530</v>
          </cell>
          <cell r="E1060">
            <v>16.059999999999999</v>
          </cell>
        </row>
        <row r="1061">
          <cell r="D1061">
            <v>2530.078</v>
          </cell>
          <cell r="E1061">
            <v>16.059999999999999</v>
          </cell>
        </row>
        <row r="1062">
          <cell r="D1062">
            <v>2534.078</v>
          </cell>
          <cell r="E1062">
            <v>16.071000000000002</v>
          </cell>
        </row>
        <row r="1063">
          <cell r="D1063">
            <v>2535</v>
          </cell>
          <cell r="E1063">
            <v>16.074000000000002</v>
          </cell>
        </row>
        <row r="1064">
          <cell r="D1064">
            <v>2540</v>
          </cell>
          <cell r="E1064">
            <v>16.088000000000001</v>
          </cell>
        </row>
        <row r="1065">
          <cell r="D1065">
            <v>2545</v>
          </cell>
          <cell r="E1065">
            <v>16.103000000000002</v>
          </cell>
        </row>
        <row r="1066">
          <cell r="D1066">
            <v>2550</v>
          </cell>
          <cell r="E1066">
            <v>16.117000000000001</v>
          </cell>
        </row>
        <row r="1067">
          <cell r="D1067">
            <v>2555</v>
          </cell>
          <cell r="E1067">
            <v>16.132000000000001</v>
          </cell>
        </row>
        <row r="1068">
          <cell r="D1068">
            <v>2560</v>
          </cell>
          <cell r="E1068">
            <v>16.146000000000001</v>
          </cell>
        </row>
        <row r="1069">
          <cell r="D1069">
            <v>2565</v>
          </cell>
          <cell r="E1069">
            <v>16.161000000000001</v>
          </cell>
        </row>
        <row r="1070">
          <cell r="D1070">
            <v>2570</v>
          </cell>
          <cell r="E1070">
            <v>16.175000000000001</v>
          </cell>
        </row>
        <row r="1071">
          <cell r="D1071">
            <v>2575</v>
          </cell>
          <cell r="E1071">
            <v>16.190000000000001</v>
          </cell>
        </row>
        <row r="1072">
          <cell r="D1072">
            <v>2580</v>
          </cell>
          <cell r="E1072">
            <v>16.204000000000001</v>
          </cell>
        </row>
        <row r="1073">
          <cell r="D1073">
            <v>2585</v>
          </cell>
          <cell r="E1073">
            <v>16.219000000000001</v>
          </cell>
        </row>
        <row r="1074">
          <cell r="D1074">
            <v>2590</v>
          </cell>
          <cell r="E1074">
            <v>16.233000000000001</v>
          </cell>
        </row>
        <row r="1075">
          <cell r="D1075">
            <v>2595</v>
          </cell>
          <cell r="E1075">
            <v>16.248000000000001</v>
          </cell>
        </row>
        <row r="1076">
          <cell r="D1076">
            <v>2600</v>
          </cell>
          <cell r="E1076">
            <v>16.262</v>
          </cell>
        </row>
        <row r="1077">
          <cell r="D1077">
            <v>2605</v>
          </cell>
          <cell r="E1077">
            <v>16.277000000000001</v>
          </cell>
        </row>
        <row r="1078">
          <cell r="D1078">
            <v>2610</v>
          </cell>
          <cell r="E1078">
            <v>16.291</v>
          </cell>
        </row>
        <row r="1079">
          <cell r="D1079">
            <v>2615</v>
          </cell>
          <cell r="E1079">
            <v>16.306000000000001</v>
          </cell>
        </row>
        <row r="1080">
          <cell r="D1080">
            <v>2620</v>
          </cell>
          <cell r="E1080">
            <v>16.32</v>
          </cell>
        </row>
        <row r="1081">
          <cell r="D1081">
            <v>2625</v>
          </cell>
          <cell r="E1081">
            <v>16.335000000000001</v>
          </cell>
        </row>
        <row r="1082">
          <cell r="D1082">
            <v>2630</v>
          </cell>
          <cell r="E1082">
            <v>16.349</v>
          </cell>
        </row>
        <row r="1083">
          <cell r="D1083">
            <v>2635</v>
          </cell>
          <cell r="E1083">
            <v>16.364000000000001</v>
          </cell>
        </row>
        <row r="1084">
          <cell r="D1084">
            <v>2640</v>
          </cell>
          <cell r="E1084">
            <v>16.378</v>
          </cell>
        </row>
        <row r="1085">
          <cell r="D1085">
            <v>2645</v>
          </cell>
          <cell r="E1085">
            <v>16.391999999999999</v>
          </cell>
        </row>
        <row r="1086">
          <cell r="D1086">
            <v>2650</v>
          </cell>
          <cell r="E1086">
            <v>16.407</v>
          </cell>
        </row>
        <row r="1087">
          <cell r="D1087">
            <v>2655</v>
          </cell>
          <cell r="E1087">
            <v>16.420999999999999</v>
          </cell>
        </row>
        <row r="1088">
          <cell r="D1088">
            <v>2660</v>
          </cell>
          <cell r="E1088">
            <v>16.436</v>
          </cell>
        </row>
        <row r="1089">
          <cell r="D1089">
            <v>2665</v>
          </cell>
          <cell r="E1089">
            <v>16.45</v>
          </cell>
        </row>
        <row r="1090">
          <cell r="D1090">
            <v>2670</v>
          </cell>
          <cell r="E1090">
            <v>16.465</v>
          </cell>
        </row>
        <row r="1091">
          <cell r="D1091">
            <v>2675</v>
          </cell>
          <cell r="E1091">
            <v>16.478999999999999</v>
          </cell>
        </row>
        <row r="1092">
          <cell r="D1092">
            <v>2680</v>
          </cell>
          <cell r="E1092">
            <v>16.494</v>
          </cell>
        </row>
        <row r="1093">
          <cell r="D1093">
            <v>2685</v>
          </cell>
          <cell r="E1093">
            <v>16.507999999999999</v>
          </cell>
        </row>
        <row r="1094">
          <cell r="D1094">
            <v>2690</v>
          </cell>
          <cell r="E1094">
            <v>16.523</v>
          </cell>
        </row>
        <row r="1095">
          <cell r="D1095">
            <v>2695</v>
          </cell>
          <cell r="E1095">
            <v>16.536999999999999</v>
          </cell>
        </row>
        <row r="1096">
          <cell r="D1096">
            <v>2695.99</v>
          </cell>
          <cell r="E1096">
            <v>16.54</v>
          </cell>
        </row>
        <row r="1097">
          <cell r="D1097">
            <v>2700</v>
          </cell>
          <cell r="E1097">
            <v>16.547000000000001</v>
          </cell>
        </row>
        <row r="1098">
          <cell r="D1098">
            <v>2705</v>
          </cell>
          <cell r="E1098">
            <v>16.555</v>
          </cell>
        </row>
        <row r="1099">
          <cell r="D1099">
            <v>2710</v>
          </cell>
          <cell r="E1099">
            <v>16.564</v>
          </cell>
        </row>
        <row r="1100">
          <cell r="D1100">
            <v>2715</v>
          </cell>
          <cell r="E1100">
            <v>16.571999999999999</v>
          </cell>
        </row>
        <row r="1101">
          <cell r="D1101">
            <v>2720</v>
          </cell>
          <cell r="E1101">
            <v>16.579999999999998</v>
          </cell>
        </row>
        <row r="1102">
          <cell r="D1102">
            <v>2725</v>
          </cell>
          <cell r="E1102">
            <v>16.588999999999999</v>
          </cell>
        </row>
        <row r="1103">
          <cell r="D1103">
            <v>2727.7820000000002</v>
          </cell>
          <cell r="E1103">
            <v>16.593</v>
          </cell>
        </row>
        <row r="1104">
          <cell r="D1104">
            <v>2730</v>
          </cell>
          <cell r="E1104">
            <v>16.599</v>
          </cell>
        </row>
        <row r="1105">
          <cell r="D1105">
            <v>2735</v>
          </cell>
          <cell r="E1105">
            <v>16.613</v>
          </cell>
        </row>
        <row r="1106">
          <cell r="D1106">
            <v>2740</v>
          </cell>
          <cell r="E1106">
            <v>16.626000000000001</v>
          </cell>
        </row>
        <row r="1107">
          <cell r="D1107">
            <v>2745</v>
          </cell>
          <cell r="E1107">
            <v>16.638999999999999</v>
          </cell>
        </row>
        <row r="1108">
          <cell r="D1108">
            <v>2750</v>
          </cell>
          <cell r="E1108">
            <v>16.652999999999999</v>
          </cell>
        </row>
        <row r="1109">
          <cell r="D1109">
            <v>2755</v>
          </cell>
          <cell r="E1109">
            <v>16.666</v>
          </cell>
        </row>
        <row r="1110">
          <cell r="D1110">
            <v>2760</v>
          </cell>
          <cell r="E1110">
            <v>16.68</v>
          </cell>
        </row>
        <row r="1111">
          <cell r="D1111">
            <v>2765</v>
          </cell>
          <cell r="E1111">
            <v>16.693000000000001</v>
          </cell>
        </row>
        <row r="1112">
          <cell r="D1112">
            <v>2770</v>
          </cell>
          <cell r="E1112">
            <v>16.707000000000001</v>
          </cell>
        </row>
        <row r="1113">
          <cell r="D1113">
            <v>2775</v>
          </cell>
          <cell r="E1113">
            <v>16.72</v>
          </cell>
        </row>
        <row r="1114">
          <cell r="D1114">
            <v>2780</v>
          </cell>
          <cell r="E1114">
            <v>16.734000000000002</v>
          </cell>
        </row>
        <row r="1115">
          <cell r="D1115">
            <v>2785</v>
          </cell>
          <cell r="E1115">
            <v>16.747</v>
          </cell>
        </row>
        <row r="1116">
          <cell r="D1116">
            <v>2790</v>
          </cell>
          <cell r="E1116">
            <v>16.760000000000002</v>
          </cell>
        </row>
        <row r="1117">
          <cell r="D1117">
            <v>2795</v>
          </cell>
          <cell r="E1117">
            <v>16.774000000000001</v>
          </cell>
        </row>
        <row r="1118">
          <cell r="D1118">
            <v>2800</v>
          </cell>
          <cell r="E1118">
            <v>16.786999999999999</v>
          </cell>
        </row>
        <row r="1119">
          <cell r="D1119">
            <v>2805</v>
          </cell>
          <cell r="E1119">
            <v>16.800999999999998</v>
          </cell>
        </row>
        <row r="1120">
          <cell r="D1120">
            <v>2810</v>
          </cell>
          <cell r="E1120">
            <v>16.814</v>
          </cell>
        </row>
        <row r="1121">
          <cell r="D1121">
            <v>2815</v>
          </cell>
          <cell r="E1121">
            <v>16.827999999999999</v>
          </cell>
        </row>
        <row r="1122">
          <cell r="D1122">
            <v>2820</v>
          </cell>
          <cell r="E1122">
            <v>16.841000000000001</v>
          </cell>
        </row>
        <row r="1123">
          <cell r="D1123">
            <v>2825</v>
          </cell>
          <cell r="E1123">
            <v>16.853999999999999</v>
          </cell>
        </row>
        <row r="1124">
          <cell r="D1124">
            <v>2830</v>
          </cell>
          <cell r="E1124">
            <v>16.867999999999999</v>
          </cell>
        </row>
        <row r="1125">
          <cell r="D1125">
            <v>2835</v>
          </cell>
          <cell r="E1125">
            <v>16.881</v>
          </cell>
        </row>
        <row r="1126">
          <cell r="D1126">
            <v>2840</v>
          </cell>
          <cell r="E1126">
            <v>16.895</v>
          </cell>
        </row>
        <row r="1127">
          <cell r="D1127">
            <v>2845</v>
          </cell>
          <cell r="E1127">
            <v>16.908000000000001</v>
          </cell>
        </row>
        <row r="1128">
          <cell r="D1128">
            <v>2850</v>
          </cell>
          <cell r="E1128">
            <v>16.922000000000001</v>
          </cell>
        </row>
        <row r="1129">
          <cell r="D1129">
            <v>2855</v>
          </cell>
          <cell r="E1129">
            <v>16.934999999999999</v>
          </cell>
        </row>
        <row r="1130">
          <cell r="D1130">
            <v>2860</v>
          </cell>
          <cell r="E1130">
            <v>16.949000000000002</v>
          </cell>
        </row>
        <row r="1131">
          <cell r="D1131">
            <v>2865</v>
          </cell>
          <cell r="E1131">
            <v>16.962</v>
          </cell>
        </row>
        <row r="1132">
          <cell r="D1132">
            <v>2870</v>
          </cell>
          <cell r="E1132">
            <v>16.975000000000001</v>
          </cell>
        </row>
        <row r="1133">
          <cell r="D1133">
            <v>2875</v>
          </cell>
          <cell r="E1133">
            <v>16.989000000000001</v>
          </cell>
        </row>
        <row r="1134">
          <cell r="D1134">
            <v>2880</v>
          </cell>
          <cell r="E1134">
            <v>17.001999999999999</v>
          </cell>
        </row>
        <row r="1135">
          <cell r="D1135">
            <v>2885</v>
          </cell>
          <cell r="E1135">
            <v>17.015999999999998</v>
          </cell>
        </row>
        <row r="1136">
          <cell r="D1136">
            <v>2890</v>
          </cell>
          <cell r="E1136">
            <v>17.029</v>
          </cell>
        </row>
        <row r="1137">
          <cell r="D1137">
            <v>2895</v>
          </cell>
          <cell r="E1137">
            <v>17.042999999999999</v>
          </cell>
        </row>
        <row r="1138">
          <cell r="D1138">
            <v>2900</v>
          </cell>
          <cell r="E1138">
            <v>17.056000000000001</v>
          </cell>
        </row>
        <row r="1139">
          <cell r="D1139">
            <v>2905</v>
          </cell>
          <cell r="E1139">
            <v>17.068999999999999</v>
          </cell>
        </row>
        <row r="1140">
          <cell r="D1140">
            <v>2910</v>
          </cell>
          <cell r="E1140">
            <v>17.082999999999998</v>
          </cell>
        </row>
        <row r="1141">
          <cell r="D1141">
            <v>2915</v>
          </cell>
          <cell r="E1141">
            <v>17.096</v>
          </cell>
        </row>
        <row r="1142">
          <cell r="D1142">
            <v>2920</v>
          </cell>
          <cell r="E1142">
            <v>17.11</v>
          </cell>
        </row>
        <row r="1143">
          <cell r="D1143">
            <v>2920.078</v>
          </cell>
          <cell r="E1143">
            <v>17.11</v>
          </cell>
        </row>
        <row r="1144">
          <cell r="D1144">
            <v>2922.078</v>
          </cell>
          <cell r="E1144">
            <v>17.114999999999998</v>
          </cell>
        </row>
        <row r="1145">
          <cell r="D1145">
            <v>2925</v>
          </cell>
          <cell r="E1145">
            <v>17.123000000000001</v>
          </cell>
        </row>
        <row r="1146">
          <cell r="D1146">
            <v>2930</v>
          </cell>
          <cell r="E1146">
            <v>17.137</v>
          </cell>
        </row>
        <row r="1147">
          <cell r="D1147">
            <v>2935</v>
          </cell>
          <cell r="E1147">
            <v>17.149999999999999</v>
          </cell>
        </row>
        <row r="1148">
          <cell r="D1148">
            <v>2940</v>
          </cell>
          <cell r="E1148">
            <v>17.164000000000001</v>
          </cell>
        </row>
        <row r="1149">
          <cell r="D1149">
            <v>2945</v>
          </cell>
          <cell r="E1149">
            <v>17.177</v>
          </cell>
        </row>
        <row r="1150">
          <cell r="D1150">
            <v>2950</v>
          </cell>
          <cell r="E1150">
            <v>17.190000000000001</v>
          </cell>
        </row>
        <row r="1151">
          <cell r="D1151">
            <v>2955</v>
          </cell>
          <cell r="E1151">
            <v>17.204000000000001</v>
          </cell>
        </row>
        <row r="1152">
          <cell r="D1152">
            <v>2960</v>
          </cell>
          <cell r="E1152">
            <v>17.216999999999999</v>
          </cell>
        </row>
        <row r="1153">
          <cell r="D1153">
            <v>2965</v>
          </cell>
          <cell r="E1153">
            <v>17.231000000000002</v>
          </cell>
        </row>
        <row r="1154">
          <cell r="D1154">
            <v>2969.7</v>
          </cell>
          <cell r="E1154">
            <v>17.242999999999999</v>
          </cell>
        </row>
        <row r="1155">
          <cell r="D1155">
            <v>2970</v>
          </cell>
          <cell r="E1155">
            <v>17.244</v>
          </cell>
        </row>
        <row r="1156">
          <cell r="D1156">
            <v>2975</v>
          </cell>
          <cell r="E1156">
            <v>17.251999999999999</v>
          </cell>
        </row>
        <row r="1157">
          <cell r="D1157">
            <v>2980</v>
          </cell>
          <cell r="E1157">
            <v>17.260999999999999</v>
          </cell>
        </row>
        <row r="1158">
          <cell r="D1158">
            <v>2985</v>
          </cell>
          <cell r="E1158">
            <v>17.268999999999998</v>
          </cell>
        </row>
        <row r="1159">
          <cell r="D1159">
            <v>2990</v>
          </cell>
          <cell r="E1159">
            <v>17.277000000000001</v>
          </cell>
        </row>
        <row r="1160">
          <cell r="D1160">
            <v>2995</v>
          </cell>
          <cell r="E1160">
            <v>17.286000000000001</v>
          </cell>
        </row>
        <row r="1161">
          <cell r="D1161">
            <v>3000</v>
          </cell>
          <cell r="E1161">
            <v>17.294</v>
          </cell>
        </row>
        <row r="1162">
          <cell r="D1162">
            <v>3005</v>
          </cell>
          <cell r="E1162">
            <v>17.302</v>
          </cell>
        </row>
        <row r="1163">
          <cell r="D1163">
            <v>3010</v>
          </cell>
          <cell r="E1163">
            <v>17.311</v>
          </cell>
        </row>
        <row r="1164">
          <cell r="D1164">
            <v>3015</v>
          </cell>
          <cell r="E1164">
            <v>17.318999999999999</v>
          </cell>
        </row>
        <row r="1165">
          <cell r="D1165">
            <v>3020</v>
          </cell>
          <cell r="E1165">
            <v>17.327000000000002</v>
          </cell>
        </row>
        <row r="1166">
          <cell r="D1166">
            <v>3025</v>
          </cell>
          <cell r="E1166">
            <v>17.335999999999999</v>
          </cell>
        </row>
        <row r="1167">
          <cell r="D1167">
            <v>3027.8710000000001</v>
          </cell>
          <cell r="E1167">
            <v>17.34</v>
          </cell>
        </row>
        <row r="1168">
          <cell r="D1168">
            <v>3030</v>
          </cell>
          <cell r="E1168">
            <v>17.344000000000001</v>
          </cell>
        </row>
        <row r="1169">
          <cell r="D1169">
            <v>3035</v>
          </cell>
          <cell r="E1169">
            <v>17.352</v>
          </cell>
        </row>
        <row r="1170">
          <cell r="D1170">
            <v>3040</v>
          </cell>
          <cell r="E1170">
            <v>17.361000000000001</v>
          </cell>
        </row>
        <row r="1171">
          <cell r="D1171">
            <v>3045</v>
          </cell>
          <cell r="E1171">
            <v>17.369</v>
          </cell>
        </row>
        <row r="1172">
          <cell r="D1172">
            <v>3050</v>
          </cell>
          <cell r="E1172">
            <v>17.376999999999999</v>
          </cell>
        </row>
        <row r="1173">
          <cell r="D1173">
            <v>3055</v>
          </cell>
          <cell r="E1173">
            <v>17.385999999999999</v>
          </cell>
        </row>
        <row r="1174">
          <cell r="D1174">
            <v>3060</v>
          </cell>
          <cell r="E1174">
            <v>17.393999999999998</v>
          </cell>
        </row>
        <row r="1175">
          <cell r="D1175">
            <v>3065</v>
          </cell>
          <cell r="E1175">
            <v>17.402000000000001</v>
          </cell>
        </row>
        <row r="1176">
          <cell r="D1176">
            <v>3070</v>
          </cell>
          <cell r="E1176">
            <v>17.41</v>
          </cell>
        </row>
        <row r="1177">
          <cell r="D1177">
            <v>3075</v>
          </cell>
          <cell r="E1177">
            <v>17.419</v>
          </cell>
        </row>
        <row r="1178">
          <cell r="D1178">
            <v>3080</v>
          </cell>
          <cell r="E1178">
            <v>17.427</v>
          </cell>
        </row>
        <row r="1179">
          <cell r="D1179">
            <v>3085</v>
          </cell>
          <cell r="E1179">
            <v>17.434999999999999</v>
          </cell>
        </row>
        <row r="1180">
          <cell r="D1180">
            <v>3090</v>
          </cell>
          <cell r="E1180">
            <v>17.443999999999999</v>
          </cell>
        </row>
        <row r="1181">
          <cell r="D1181">
            <v>3095</v>
          </cell>
          <cell r="E1181">
            <v>17.452000000000002</v>
          </cell>
        </row>
        <row r="1182">
          <cell r="D1182">
            <v>3100</v>
          </cell>
          <cell r="E1182">
            <v>17.46</v>
          </cell>
        </row>
        <row r="1183">
          <cell r="D1183">
            <v>3105</v>
          </cell>
          <cell r="E1183">
            <v>17.469000000000001</v>
          </cell>
        </row>
        <row r="1184">
          <cell r="D1184">
            <v>3110</v>
          </cell>
          <cell r="E1184">
            <v>17.477</v>
          </cell>
        </row>
        <row r="1185">
          <cell r="D1185">
            <v>3115</v>
          </cell>
          <cell r="E1185">
            <v>17.484999999999999</v>
          </cell>
        </row>
        <row r="1186">
          <cell r="D1186">
            <v>3120</v>
          </cell>
          <cell r="E1186">
            <v>17.494</v>
          </cell>
        </row>
        <row r="1187">
          <cell r="D1187">
            <v>3125</v>
          </cell>
          <cell r="E1187">
            <v>17.501999999999999</v>
          </cell>
        </row>
        <row r="1188">
          <cell r="D1188">
            <v>3130</v>
          </cell>
          <cell r="E1188">
            <v>17.510000000000002</v>
          </cell>
        </row>
        <row r="1189">
          <cell r="D1189">
            <v>3135</v>
          </cell>
          <cell r="E1189">
            <v>17.518999999999998</v>
          </cell>
        </row>
        <row r="1190">
          <cell r="D1190">
            <v>3140</v>
          </cell>
          <cell r="E1190">
            <v>17.527000000000001</v>
          </cell>
        </row>
        <row r="1191">
          <cell r="D1191">
            <v>3145</v>
          </cell>
          <cell r="E1191">
            <v>17.535</v>
          </cell>
        </row>
        <row r="1192">
          <cell r="D1192">
            <v>3150</v>
          </cell>
          <cell r="E1192">
            <v>17.544</v>
          </cell>
        </row>
        <row r="1193">
          <cell r="D1193">
            <v>3155</v>
          </cell>
          <cell r="E1193">
            <v>17.552</v>
          </cell>
        </row>
        <row r="1194">
          <cell r="D1194">
            <v>3160</v>
          </cell>
          <cell r="E1194">
            <v>17.559999999999999</v>
          </cell>
        </row>
        <row r="1195">
          <cell r="D1195">
            <v>3165</v>
          </cell>
          <cell r="E1195">
            <v>17.568999999999999</v>
          </cell>
        </row>
        <row r="1196">
          <cell r="D1196">
            <v>3170</v>
          </cell>
          <cell r="E1196">
            <v>17.577000000000002</v>
          </cell>
        </row>
        <row r="1197">
          <cell r="D1197">
            <v>3175</v>
          </cell>
          <cell r="E1197">
            <v>17.585000000000001</v>
          </cell>
        </row>
        <row r="1198">
          <cell r="D1198">
            <v>3180</v>
          </cell>
          <cell r="E1198">
            <v>17.594000000000001</v>
          </cell>
        </row>
        <row r="1199">
          <cell r="D1199">
            <v>3185</v>
          </cell>
          <cell r="E1199">
            <v>17.602</v>
          </cell>
        </row>
        <row r="1200">
          <cell r="D1200">
            <v>3190</v>
          </cell>
          <cell r="E1200">
            <v>17.61</v>
          </cell>
        </row>
        <row r="1201">
          <cell r="D1201">
            <v>3195</v>
          </cell>
          <cell r="E1201">
            <v>17.619</v>
          </cell>
        </row>
        <row r="1202">
          <cell r="D1202">
            <v>3200</v>
          </cell>
          <cell r="E1202">
            <v>17.626999999999999</v>
          </cell>
        </row>
        <row r="1203">
          <cell r="D1203">
            <v>3205</v>
          </cell>
          <cell r="E1203">
            <v>17.635000000000002</v>
          </cell>
        </row>
        <row r="1204">
          <cell r="D1204">
            <v>3210</v>
          </cell>
          <cell r="E1204">
            <v>17.643999999999998</v>
          </cell>
        </row>
        <row r="1205">
          <cell r="D1205">
            <v>3215</v>
          </cell>
          <cell r="E1205">
            <v>17.652000000000001</v>
          </cell>
        </row>
        <row r="1206">
          <cell r="D1206">
            <v>3220</v>
          </cell>
          <cell r="E1206">
            <v>17.66</v>
          </cell>
        </row>
        <row r="1207">
          <cell r="D1207">
            <v>3225</v>
          </cell>
          <cell r="E1207">
            <v>17.669</v>
          </cell>
        </row>
        <row r="1208">
          <cell r="D1208">
            <v>3230</v>
          </cell>
          <cell r="E1208">
            <v>17.677</v>
          </cell>
        </row>
        <row r="1209">
          <cell r="D1209">
            <v>3235</v>
          </cell>
          <cell r="E1209">
            <v>17.684999999999999</v>
          </cell>
        </row>
        <row r="1210">
          <cell r="D1210">
            <v>3240</v>
          </cell>
          <cell r="E1210">
            <v>17.693999999999999</v>
          </cell>
        </row>
        <row r="1211">
          <cell r="D1211">
            <v>3245</v>
          </cell>
          <cell r="E1211">
            <v>17.702000000000002</v>
          </cell>
        </row>
        <row r="1212">
          <cell r="D1212">
            <v>3250</v>
          </cell>
          <cell r="E1212">
            <v>17.71</v>
          </cell>
        </row>
        <row r="1213">
          <cell r="D1213">
            <v>3255</v>
          </cell>
          <cell r="E1213">
            <v>17.719000000000001</v>
          </cell>
        </row>
        <row r="1214">
          <cell r="D1214">
            <v>3260</v>
          </cell>
          <cell r="E1214">
            <v>17.727</v>
          </cell>
        </row>
        <row r="1215">
          <cell r="D1215">
            <v>3265</v>
          </cell>
          <cell r="E1215">
            <v>17.734999999999999</v>
          </cell>
        </row>
        <row r="1216">
          <cell r="D1216">
            <v>3270</v>
          </cell>
          <cell r="E1216">
            <v>17.744</v>
          </cell>
        </row>
        <row r="1217">
          <cell r="D1217">
            <v>3275</v>
          </cell>
          <cell r="E1217">
            <v>17.751999999999999</v>
          </cell>
        </row>
        <row r="1218">
          <cell r="D1218">
            <v>3280</v>
          </cell>
          <cell r="E1218">
            <v>17.760000000000002</v>
          </cell>
        </row>
        <row r="1219">
          <cell r="D1219">
            <v>3285</v>
          </cell>
          <cell r="E1219">
            <v>17.768999999999998</v>
          </cell>
        </row>
        <row r="1220">
          <cell r="D1220">
            <v>3290</v>
          </cell>
          <cell r="E1220">
            <v>17.777000000000001</v>
          </cell>
        </row>
        <row r="1221">
          <cell r="D1221">
            <v>3295</v>
          </cell>
          <cell r="E1221">
            <v>17.785</v>
          </cell>
        </row>
        <row r="1222">
          <cell r="D1222">
            <v>3300</v>
          </cell>
          <cell r="E1222">
            <v>17.794</v>
          </cell>
        </row>
        <row r="1223">
          <cell r="D1223">
            <v>3305</v>
          </cell>
          <cell r="E1223">
            <v>17.802</v>
          </cell>
        </row>
        <row r="1224">
          <cell r="D1224">
            <v>3310</v>
          </cell>
          <cell r="E1224">
            <v>17.809999999999999</v>
          </cell>
        </row>
        <row r="1225">
          <cell r="D1225">
            <v>3315</v>
          </cell>
          <cell r="E1225">
            <v>17.818999999999999</v>
          </cell>
        </row>
        <row r="1226">
          <cell r="D1226">
            <v>3320</v>
          </cell>
          <cell r="E1226">
            <v>17.827000000000002</v>
          </cell>
        </row>
        <row r="1227">
          <cell r="D1227">
            <v>3325</v>
          </cell>
          <cell r="E1227">
            <v>17.835000000000001</v>
          </cell>
        </row>
        <row r="1228">
          <cell r="D1228">
            <v>3330</v>
          </cell>
          <cell r="E1228">
            <v>17.844000000000001</v>
          </cell>
        </row>
        <row r="1229">
          <cell r="D1229">
            <v>3335</v>
          </cell>
          <cell r="E1229">
            <v>17.852</v>
          </cell>
        </row>
        <row r="1230">
          <cell r="D1230">
            <v>3340</v>
          </cell>
          <cell r="E1230">
            <v>17.86</v>
          </cell>
        </row>
        <row r="1231">
          <cell r="D1231">
            <v>3345</v>
          </cell>
          <cell r="E1231">
            <v>17.869</v>
          </cell>
        </row>
        <row r="1232">
          <cell r="D1232">
            <v>3350</v>
          </cell>
          <cell r="E1232">
            <v>17.876999999999999</v>
          </cell>
        </row>
        <row r="1233">
          <cell r="D1233">
            <v>3355</v>
          </cell>
          <cell r="E1233">
            <v>17.885000000000002</v>
          </cell>
        </row>
        <row r="1234">
          <cell r="D1234">
            <v>3360</v>
          </cell>
          <cell r="E1234">
            <v>17.893999999999998</v>
          </cell>
        </row>
        <row r="1235">
          <cell r="D1235">
            <v>3365</v>
          </cell>
          <cell r="E1235">
            <v>17.902000000000001</v>
          </cell>
        </row>
        <row r="1236">
          <cell r="D1236">
            <v>3370</v>
          </cell>
          <cell r="E1236">
            <v>17.91</v>
          </cell>
        </row>
        <row r="1237">
          <cell r="D1237">
            <v>3375</v>
          </cell>
          <cell r="E1237">
            <v>17.919</v>
          </cell>
        </row>
        <row r="1238">
          <cell r="D1238">
            <v>3380</v>
          </cell>
          <cell r="E1238">
            <v>17.927</v>
          </cell>
        </row>
        <row r="1239">
          <cell r="D1239">
            <v>3385</v>
          </cell>
          <cell r="E1239">
            <v>17.934999999999999</v>
          </cell>
        </row>
        <row r="1240">
          <cell r="D1240">
            <v>3390</v>
          </cell>
          <cell r="E1240">
            <v>17.943999999999999</v>
          </cell>
        </row>
        <row r="1241">
          <cell r="D1241">
            <v>3395</v>
          </cell>
          <cell r="E1241">
            <v>17.952000000000002</v>
          </cell>
        </row>
        <row r="1242">
          <cell r="D1242">
            <v>3400</v>
          </cell>
          <cell r="E1242">
            <v>17.96</v>
          </cell>
        </row>
        <row r="1243">
          <cell r="D1243">
            <v>3405</v>
          </cell>
          <cell r="E1243">
            <v>17.969000000000001</v>
          </cell>
        </row>
        <row r="1244">
          <cell r="D1244">
            <v>3410</v>
          </cell>
          <cell r="E1244">
            <v>17.977</v>
          </cell>
        </row>
        <row r="1245">
          <cell r="D1245">
            <v>3415</v>
          </cell>
          <cell r="E1245">
            <v>17.984999999999999</v>
          </cell>
        </row>
        <row r="1246">
          <cell r="D1246">
            <v>3420</v>
          </cell>
          <cell r="E1246">
            <v>17.994</v>
          </cell>
        </row>
        <row r="1247">
          <cell r="D1247">
            <v>3425</v>
          </cell>
          <cell r="E1247">
            <v>18.001999999999999</v>
          </cell>
        </row>
        <row r="1248">
          <cell r="D1248">
            <v>3430</v>
          </cell>
          <cell r="E1248">
            <v>18.010000000000002</v>
          </cell>
        </row>
        <row r="1249">
          <cell r="D1249">
            <v>3435</v>
          </cell>
          <cell r="E1249">
            <v>18.018999999999998</v>
          </cell>
        </row>
        <row r="1250">
          <cell r="D1250">
            <v>3440</v>
          </cell>
          <cell r="E1250">
            <v>18.027000000000001</v>
          </cell>
        </row>
        <row r="1251">
          <cell r="D1251">
            <v>3445</v>
          </cell>
          <cell r="E1251">
            <v>18.035</v>
          </cell>
        </row>
        <row r="1252">
          <cell r="D1252">
            <v>3450</v>
          </cell>
          <cell r="E1252">
            <v>18.044</v>
          </cell>
        </row>
        <row r="1253">
          <cell r="D1253">
            <v>3455</v>
          </cell>
          <cell r="E1253">
            <v>18.052</v>
          </cell>
        </row>
        <row r="1254">
          <cell r="D1254">
            <v>3460</v>
          </cell>
          <cell r="E1254">
            <v>18.059999999999999</v>
          </cell>
        </row>
        <row r="1255">
          <cell r="D1255">
            <v>3465</v>
          </cell>
          <cell r="E1255">
            <v>18.068999999999999</v>
          </cell>
        </row>
        <row r="1256">
          <cell r="D1256">
            <v>3470</v>
          </cell>
          <cell r="E1256">
            <v>18.077000000000002</v>
          </cell>
        </row>
        <row r="1257">
          <cell r="D1257">
            <v>3475</v>
          </cell>
          <cell r="E1257">
            <v>18.085000000000001</v>
          </cell>
        </row>
        <row r="1258">
          <cell r="D1258">
            <v>3480</v>
          </cell>
          <cell r="E1258">
            <v>18.094000000000001</v>
          </cell>
        </row>
        <row r="1259">
          <cell r="D1259">
            <v>3485</v>
          </cell>
          <cell r="E1259">
            <v>18.102</v>
          </cell>
        </row>
        <row r="1260">
          <cell r="D1260">
            <v>3490</v>
          </cell>
          <cell r="E1260">
            <v>18.11</v>
          </cell>
        </row>
        <row r="1261">
          <cell r="D1261">
            <v>3495</v>
          </cell>
          <cell r="E1261">
            <v>18.119</v>
          </cell>
        </row>
        <row r="1262">
          <cell r="D1262">
            <v>3500</v>
          </cell>
          <cell r="E1262">
            <v>18.126999999999999</v>
          </cell>
        </row>
        <row r="1263">
          <cell r="D1263">
            <v>3505</v>
          </cell>
          <cell r="E1263">
            <v>18.135000000000002</v>
          </cell>
        </row>
        <row r="1264">
          <cell r="D1264">
            <v>3510</v>
          </cell>
          <cell r="E1264">
            <v>18.143999999999998</v>
          </cell>
        </row>
        <row r="1265">
          <cell r="D1265">
            <v>3515</v>
          </cell>
          <cell r="E1265">
            <v>18.152000000000001</v>
          </cell>
        </row>
        <row r="1266">
          <cell r="D1266">
            <v>3520</v>
          </cell>
          <cell r="E1266">
            <v>18.16</v>
          </cell>
        </row>
        <row r="1267">
          <cell r="D1267">
            <v>3525</v>
          </cell>
          <cell r="E1267">
            <v>18.169</v>
          </cell>
        </row>
        <row r="1268">
          <cell r="D1268">
            <v>3530</v>
          </cell>
          <cell r="E1268">
            <v>18.177</v>
          </cell>
        </row>
        <row r="1269">
          <cell r="D1269">
            <v>3535</v>
          </cell>
          <cell r="E1269">
            <v>18.184999999999999</v>
          </cell>
        </row>
        <row r="1270">
          <cell r="D1270">
            <v>3540</v>
          </cell>
          <cell r="E1270">
            <v>18.193999999999999</v>
          </cell>
        </row>
        <row r="1271">
          <cell r="D1271">
            <v>3545</v>
          </cell>
          <cell r="E1271">
            <v>18.202000000000002</v>
          </cell>
        </row>
        <row r="1272">
          <cell r="D1272">
            <v>3550</v>
          </cell>
          <cell r="E1272">
            <v>18.21</v>
          </cell>
        </row>
        <row r="1273">
          <cell r="D1273">
            <v>3555</v>
          </cell>
          <cell r="E1273">
            <v>18.219000000000001</v>
          </cell>
        </row>
        <row r="1274">
          <cell r="D1274">
            <v>3560</v>
          </cell>
          <cell r="E1274">
            <v>18.227</v>
          </cell>
        </row>
        <row r="1275">
          <cell r="D1275">
            <v>3565</v>
          </cell>
          <cell r="E1275">
            <v>18.234999999999999</v>
          </cell>
        </row>
        <row r="1276">
          <cell r="D1276">
            <v>3570</v>
          </cell>
          <cell r="E1276">
            <v>18.244</v>
          </cell>
        </row>
        <row r="1277">
          <cell r="D1277">
            <v>3575</v>
          </cell>
          <cell r="E1277">
            <v>18.251999999999999</v>
          </cell>
        </row>
        <row r="1278">
          <cell r="D1278">
            <v>3580</v>
          </cell>
          <cell r="E1278">
            <v>18.260000000000002</v>
          </cell>
        </row>
        <row r="1279">
          <cell r="D1279">
            <v>3585</v>
          </cell>
          <cell r="E1279">
            <v>18.268999999999998</v>
          </cell>
        </row>
        <row r="1280">
          <cell r="D1280">
            <v>3590</v>
          </cell>
          <cell r="E1280">
            <v>18.277000000000001</v>
          </cell>
        </row>
        <row r="1281">
          <cell r="D1281">
            <v>3595</v>
          </cell>
          <cell r="E1281">
            <v>18.285</v>
          </cell>
        </row>
        <row r="1282">
          <cell r="D1282">
            <v>3600</v>
          </cell>
          <cell r="E1282">
            <v>18.294</v>
          </cell>
        </row>
        <row r="1283">
          <cell r="D1283">
            <v>3605</v>
          </cell>
          <cell r="E1283">
            <v>18.302</v>
          </cell>
        </row>
        <row r="1284">
          <cell r="D1284">
            <v>3610</v>
          </cell>
          <cell r="E1284">
            <v>18.309999999999999</v>
          </cell>
        </row>
        <row r="1285">
          <cell r="D1285">
            <v>3615</v>
          </cell>
          <cell r="E1285">
            <v>18.318999999999999</v>
          </cell>
        </row>
        <row r="1286">
          <cell r="D1286">
            <v>3620</v>
          </cell>
          <cell r="E1286">
            <v>18.327000000000002</v>
          </cell>
        </row>
        <row r="1287">
          <cell r="D1287">
            <v>3625</v>
          </cell>
          <cell r="E1287">
            <v>18.335000000000001</v>
          </cell>
        </row>
        <row r="1288">
          <cell r="D1288">
            <v>3630</v>
          </cell>
          <cell r="E1288">
            <v>18.344000000000001</v>
          </cell>
        </row>
        <row r="1289">
          <cell r="D1289">
            <v>3635</v>
          </cell>
          <cell r="E1289">
            <v>18.352</v>
          </cell>
        </row>
        <row r="1290">
          <cell r="D1290">
            <v>3640</v>
          </cell>
          <cell r="E1290">
            <v>18.36</v>
          </cell>
        </row>
        <row r="1291">
          <cell r="D1291">
            <v>3643.942</v>
          </cell>
          <cell r="E1291">
            <v>18.367000000000001</v>
          </cell>
        </row>
        <row r="1292">
          <cell r="D1292">
            <v>3645</v>
          </cell>
          <cell r="E1292">
            <v>18.369</v>
          </cell>
        </row>
        <row r="1293">
          <cell r="D1293">
            <v>3649.9989999999998</v>
          </cell>
          <cell r="E1293">
            <v>18.376999999999999</v>
          </cell>
        </row>
        <row r="1294">
          <cell r="D1294">
            <v>3654.9989999999998</v>
          </cell>
          <cell r="E1294">
            <v>18.385000000000002</v>
          </cell>
        </row>
        <row r="1295">
          <cell r="D1295">
            <v>3659.9989999999998</v>
          </cell>
          <cell r="E1295">
            <v>18.393999999999998</v>
          </cell>
        </row>
        <row r="1296">
          <cell r="D1296">
            <v>3662.009</v>
          </cell>
          <cell r="E1296">
            <v>18.396999999999998</v>
          </cell>
        </row>
        <row r="1297">
          <cell r="D1297">
            <v>3665</v>
          </cell>
          <cell r="E1297">
            <v>18.402000000000001</v>
          </cell>
        </row>
        <row r="1298">
          <cell r="D1298">
            <v>3670</v>
          </cell>
          <cell r="E1298">
            <v>18.41</v>
          </cell>
        </row>
        <row r="1299">
          <cell r="D1299">
            <v>3675</v>
          </cell>
          <cell r="E1299">
            <v>18.419</v>
          </cell>
        </row>
        <row r="1300">
          <cell r="D1300">
            <v>3680</v>
          </cell>
          <cell r="E1300">
            <v>18.427</v>
          </cell>
        </row>
        <row r="1301">
          <cell r="D1301">
            <v>3685</v>
          </cell>
          <cell r="E1301">
            <v>18.434999999999999</v>
          </cell>
        </row>
        <row r="1302">
          <cell r="D1302">
            <v>3690</v>
          </cell>
          <cell r="E1302">
            <v>18.443999999999999</v>
          </cell>
        </row>
        <row r="1303">
          <cell r="D1303">
            <v>3695</v>
          </cell>
          <cell r="E1303">
            <v>18.452000000000002</v>
          </cell>
        </row>
        <row r="1304">
          <cell r="D1304">
            <v>3700</v>
          </cell>
          <cell r="E1304">
            <v>18.46</v>
          </cell>
        </row>
        <row r="1305">
          <cell r="D1305">
            <v>3705</v>
          </cell>
          <cell r="E1305">
            <v>18.469000000000001</v>
          </cell>
        </row>
        <row r="1306">
          <cell r="D1306">
            <v>3710</v>
          </cell>
          <cell r="E1306">
            <v>18.477</v>
          </cell>
        </row>
        <row r="1307">
          <cell r="D1307">
            <v>3715</v>
          </cell>
          <cell r="E1307">
            <v>18.484999999999999</v>
          </cell>
        </row>
        <row r="1308">
          <cell r="D1308">
            <v>3720</v>
          </cell>
          <cell r="E1308">
            <v>18.494</v>
          </cell>
        </row>
        <row r="1309">
          <cell r="D1309">
            <v>3725</v>
          </cell>
          <cell r="E1309">
            <v>18.501999999999999</v>
          </cell>
        </row>
        <row r="1310">
          <cell r="D1310">
            <v>3730</v>
          </cell>
          <cell r="E1310">
            <v>18.510000000000002</v>
          </cell>
        </row>
        <row r="1311">
          <cell r="D1311">
            <v>3735</v>
          </cell>
          <cell r="E1311">
            <v>18.518999999999998</v>
          </cell>
        </row>
        <row r="1312">
          <cell r="D1312">
            <v>3740</v>
          </cell>
          <cell r="E1312">
            <v>18.527000000000001</v>
          </cell>
        </row>
        <row r="1313">
          <cell r="D1313">
            <v>3745</v>
          </cell>
          <cell r="E1313">
            <v>18.535</v>
          </cell>
        </row>
        <row r="1314">
          <cell r="D1314">
            <v>3750</v>
          </cell>
          <cell r="E1314">
            <v>18.544</v>
          </cell>
        </row>
        <row r="1315">
          <cell r="D1315">
            <v>3755</v>
          </cell>
          <cell r="E1315">
            <v>18.552</v>
          </cell>
        </row>
        <row r="1316">
          <cell r="D1316">
            <v>3760</v>
          </cell>
          <cell r="E1316">
            <v>18.559999999999999</v>
          </cell>
        </row>
        <row r="1317">
          <cell r="D1317">
            <v>3765</v>
          </cell>
          <cell r="E1317">
            <v>18.568999999999999</v>
          </cell>
        </row>
        <row r="1318">
          <cell r="D1318">
            <v>3768.2809999999999</v>
          </cell>
          <cell r="E1318">
            <v>18.574000000000002</v>
          </cell>
        </row>
        <row r="1319">
          <cell r="D1319">
            <v>3770</v>
          </cell>
          <cell r="E1319">
            <v>18.577000000000002</v>
          </cell>
        </row>
        <row r="1320">
          <cell r="D1320">
            <v>3774.9989999999998</v>
          </cell>
          <cell r="E1320">
            <v>18.585000000000001</v>
          </cell>
        </row>
        <row r="1321">
          <cell r="D1321">
            <v>3779.9989999999998</v>
          </cell>
          <cell r="E1321">
            <v>18.594000000000001</v>
          </cell>
        </row>
        <row r="1322">
          <cell r="D1322">
            <v>3782.7939999999999</v>
          </cell>
          <cell r="E1322">
            <v>18.597999999999999</v>
          </cell>
        </row>
        <row r="1323">
          <cell r="D1323">
            <v>3785</v>
          </cell>
          <cell r="E1323">
            <v>18.602</v>
          </cell>
        </row>
        <row r="1324">
          <cell r="D1324">
            <v>3790</v>
          </cell>
          <cell r="E1324">
            <v>18.61</v>
          </cell>
        </row>
        <row r="1325">
          <cell r="D1325">
            <v>3795</v>
          </cell>
          <cell r="E1325">
            <v>18.619</v>
          </cell>
        </row>
        <row r="1326">
          <cell r="D1326">
            <v>3800</v>
          </cell>
          <cell r="E1326">
            <v>18.626999999999999</v>
          </cell>
        </row>
        <row r="1327">
          <cell r="D1327">
            <v>3805</v>
          </cell>
          <cell r="E1327">
            <v>18.635000000000002</v>
          </cell>
        </row>
        <row r="1328">
          <cell r="D1328">
            <v>3810</v>
          </cell>
          <cell r="E1328">
            <v>18.643999999999998</v>
          </cell>
        </row>
        <row r="1329">
          <cell r="D1329">
            <v>3811.0120000000002</v>
          </cell>
          <cell r="E1329">
            <v>18.645</v>
          </cell>
        </row>
        <row r="1330">
          <cell r="D1330">
            <v>3815</v>
          </cell>
          <cell r="E1330">
            <v>18.652000000000001</v>
          </cell>
        </row>
        <row r="1331">
          <cell r="D1331">
            <v>3818.0219999999999</v>
          </cell>
          <cell r="E1331">
            <v>18.657</v>
          </cell>
        </row>
        <row r="1332">
          <cell r="D1332">
            <v>3820</v>
          </cell>
          <cell r="E1332">
            <v>18.908000000000001</v>
          </cell>
        </row>
        <row r="1333">
          <cell r="D1333">
            <v>3820.953</v>
          </cell>
          <cell r="E1333">
            <v>19.029</v>
          </cell>
        </row>
        <row r="1334">
          <cell r="D1334">
            <v>3825</v>
          </cell>
          <cell r="E1334">
            <v>19.036000000000001</v>
          </cell>
        </row>
        <row r="1335">
          <cell r="D1335">
            <v>3829.9989999999998</v>
          </cell>
          <cell r="E1335">
            <v>19.045000000000002</v>
          </cell>
        </row>
        <row r="1336">
          <cell r="D1336">
            <v>3834.9989999999998</v>
          </cell>
          <cell r="E1336">
            <v>19.053000000000001</v>
          </cell>
        </row>
        <row r="1337">
          <cell r="D1337">
            <v>3839.9989999999998</v>
          </cell>
          <cell r="E1337">
            <v>19.062000000000001</v>
          </cell>
        </row>
        <row r="1338">
          <cell r="D1338">
            <v>3844.9989999999998</v>
          </cell>
          <cell r="E1338">
            <v>19.071000000000002</v>
          </cell>
        </row>
        <row r="1339">
          <cell r="D1339">
            <v>3849.9989999999998</v>
          </cell>
          <cell r="E1339">
            <v>19.079000000000001</v>
          </cell>
        </row>
        <row r="1340">
          <cell r="D1340">
            <v>3850.953</v>
          </cell>
          <cell r="E1340">
            <v>19.081</v>
          </cell>
        </row>
        <row r="1341">
          <cell r="D1341">
            <v>3855</v>
          </cell>
          <cell r="E1341">
            <v>19.594000000000001</v>
          </cell>
        </row>
        <row r="1342">
          <cell r="D1342">
            <v>3858.953</v>
          </cell>
          <cell r="E1342">
            <v>20.094999999999999</v>
          </cell>
        </row>
        <row r="1343">
          <cell r="D1343">
            <v>3860</v>
          </cell>
          <cell r="E1343">
            <v>20.097000000000001</v>
          </cell>
        </row>
        <row r="1344">
          <cell r="D1344">
            <v>3864.9989999999998</v>
          </cell>
          <cell r="E1344">
            <v>20.105</v>
          </cell>
        </row>
        <row r="1345">
          <cell r="D1345">
            <v>3869.9989999999998</v>
          </cell>
          <cell r="E1345">
            <v>20.114000000000001</v>
          </cell>
        </row>
        <row r="1346">
          <cell r="D1346">
            <v>3874.9989999999998</v>
          </cell>
          <cell r="E1346">
            <v>20.123000000000001</v>
          </cell>
        </row>
        <row r="1347">
          <cell r="D1347">
            <v>3879.9989999999998</v>
          </cell>
          <cell r="E1347">
            <v>20.131</v>
          </cell>
        </row>
        <row r="1348">
          <cell r="D1348">
            <v>3882.3829999999998</v>
          </cell>
          <cell r="E1348">
            <v>20.135999999999999</v>
          </cell>
        </row>
        <row r="1349">
          <cell r="D1349">
            <v>3885</v>
          </cell>
          <cell r="E1349">
            <v>20.135999999999999</v>
          </cell>
        </row>
        <row r="1350">
          <cell r="D1350">
            <v>3888.953</v>
          </cell>
          <cell r="E1350">
            <v>20.135999999999999</v>
          </cell>
        </row>
        <row r="1351">
          <cell r="D1351">
            <v>3890</v>
          </cell>
          <cell r="E1351">
            <v>20.135999999999999</v>
          </cell>
        </row>
        <row r="1352">
          <cell r="D1352">
            <v>3895</v>
          </cell>
          <cell r="E1352">
            <v>20.135999999999999</v>
          </cell>
        </row>
        <row r="1353">
          <cell r="D1353">
            <v>3896.953</v>
          </cell>
          <cell r="E1353">
            <v>20.135999999999999</v>
          </cell>
        </row>
        <row r="1354">
          <cell r="D1354">
            <v>3900</v>
          </cell>
          <cell r="E1354">
            <v>20.135999999999999</v>
          </cell>
        </row>
        <row r="1355">
          <cell r="D1355">
            <v>3905</v>
          </cell>
          <cell r="E1355">
            <v>20.135999999999999</v>
          </cell>
        </row>
        <row r="1356">
          <cell r="D1356">
            <v>3910</v>
          </cell>
          <cell r="E1356">
            <v>20.135999999999999</v>
          </cell>
        </row>
        <row r="1357">
          <cell r="D1357">
            <v>3915</v>
          </cell>
          <cell r="E1357">
            <v>20.135999999999999</v>
          </cell>
        </row>
        <row r="1358">
          <cell r="D1358">
            <v>3920</v>
          </cell>
          <cell r="E1358">
            <v>20.135999999999999</v>
          </cell>
        </row>
        <row r="1359">
          <cell r="D1359">
            <v>3925</v>
          </cell>
          <cell r="E1359">
            <v>20.135999999999999</v>
          </cell>
        </row>
        <row r="1360">
          <cell r="D1360">
            <v>3930</v>
          </cell>
          <cell r="E1360">
            <v>20.135999999999999</v>
          </cell>
        </row>
        <row r="1361">
          <cell r="D1361">
            <v>3935</v>
          </cell>
          <cell r="E1361">
            <v>20.135999999999999</v>
          </cell>
        </row>
        <row r="1362">
          <cell r="D1362">
            <v>3940</v>
          </cell>
          <cell r="E1362">
            <v>20.135999999999999</v>
          </cell>
        </row>
        <row r="1363">
          <cell r="D1363">
            <v>3945</v>
          </cell>
          <cell r="E1363">
            <v>20.135999999999999</v>
          </cell>
        </row>
        <row r="1364">
          <cell r="D1364">
            <v>3950</v>
          </cell>
          <cell r="E1364">
            <v>20.135999999999999</v>
          </cell>
        </row>
        <row r="1365">
          <cell r="D1365">
            <v>3955</v>
          </cell>
          <cell r="E1365">
            <v>20.135999999999999</v>
          </cell>
        </row>
        <row r="1366">
          <cell r="D1366">
            <v>3960</v>
          </cell>
          <cell r="E1366">
            <v>20.135999999999999</v>
          </cell>
        </row>
        <row r="1367">
          <cell r="D1367">
            <v>3965</v>
          </cell>
          <cell r="E1367">
            <v>20.135999999999999</v>
          </cell>
        </row>
        <row r="1368">
          <cell r="D1368">
            <v>3970</v>
          </cell>
          <cell r="E1368">
            <v>20.135999999999999</v>
          </cell>
        </row>
        <row r="1369">
          <cell r="D1369">
            <v>3975</v>
          </cell>
          <cell r="E1369">
            <v>20.135999999999999</v>
          </cell>
        </row>
        <row r="1370">
          <cell r="D1370">
            <v>3980</v>
          </cell>
          <cell r="E1370">
            <v>20.135999999999999</v>
          </cell>
        </row>
        <row r="1371">
          <cell r="D1371">
            <v>3985</v>
          </cell>
          <cell r="E1371">
            <v>20.135999999999999</v>
          </cell>
        </row>
        <row r="1372">
          <cell r="D1372">
            <v>3990</v>
          </cell>
          <cell r="E1372">
            <v>20.135999999999999</v>
          </cell>
        </row>
        <row r="1373">
          <cell r="D1373">
            <v>3995</v>
          </cell>
          <cell r="E1373">
            <v>20.135999999999999</v>
          </cell>
        </row>
        <row r="1374">
          <cell r="D1374">
            <v>4000</v>
          </cell>
          <cell r="E1374">
            <v>20.135999999999999</v>
          </cell>
        </row>
        <row r="1375">
          <cell r="D1375">
            <v>4005</v>
          </cell>
          <cell r="E1375">
            <v>20.135999999999999</v>
          </cell>
        </row>
        <row r="1376">
          <cell r="D1376">
            <v>4010</v>
          </cell>
          <cell r="E1376">
            <v>20.135999999999999</v>
          </cell>
        </row>
        <row r="1377">
          <cell r="D1377">
            <v>4015</v>
          </cell>
          <cell r="E1377">
            <v>20.135999999999999</v>
          </cell>
        </row>
        <row r="1378">
          <cell r="D1378">
            <v>4020</v>
          </cell>
          <cell r="E1378">
            <v>20.135999999999999</v>
          </cell>
        </row>
        <row r="1379">
          <cell r="D1379">
            <v>4025</v>
          </cell>
          <cell r="E1379">
            <v>20.135999999999999</v>
          </cell>
        </row>
        <row r="1380">
          <cell r="D1380">
            <v>4030</v>
          </cell>
          <cell r="E1380">
            <v>20.135999999999999</v>
          </cell>
        </row>
        <row r="1381">
          <cell r="D1381">
            <v>4035</v>
          </cell>
          <cell r="E1381">
            <v>20.135999999999999</v>
          </cell>
        </row>
        <row r="1382">
          <cell r="D1382">
            <v>4040</v>
          </cell>
          <cell r="E1382">
            <v>20.135999999999999</v>
          </cell>
        </row>
        <row r="1383">
          <cell r="D1383">
            <v>4045</v>
          </cell>
          <cell r="E1383">
            <v>20.135999999999999</v>
          </cell>
        </row>
        <row r="1384">
          <cell r="D1384">
            <v>4050</v>
          </cell>
          <cell r="E1384">
            <v>20.135999999999999</v>
          </cell>
        </row>
        <row r="1385">
          <cell r="D1385">
            <v>4055</v>
          </cell>
          <cell r="E1385">
            <v>20.135999999999999</v>
          </cell>
        </row>
        <row r="1386">
          <cell r="D1386">
            <v>4060</v>
          </cell>
          <cell r="E1386">
            <v>20.135999999999999</v>
          </cell>
        </row>
        <row r="1387">
          <cell r="D1387">
            <v>4065</v>
          </cell>
          <cell r="E1387">
            <v>20.135999999999999</v>
          </cell>
        </row>
        <row r="1388">
          <cell r="D1388">
            <v>4070</v>
          </cell>
          <cell r="E1388">
            <v>20.135999999999999</v>
          </cell>
        </row>
        <row r="1389">
          <cell r="D1389">
            <v>4075</v>
          </cell>
          <cell r="E1389">
            <v>20.135999999999999</v>
          </cell>
        </row>
        <row r="1390">
          <cell r="D1390">
            <v>4080</v>
          </cell>
          <cell r="E1390">
            <v>20.135999999999999</v>
          </cell>
        </row>
        <row r="1391">
          <cell r="D1391">
            <v>4085</v>
          </cell>
          <cell r="E1391">
            <v>20.135999999999999</v>
          </cell>
        </row>
        <row r="1392">
          <cell r="D1392">
            <v>4090</v>
          </cell>
          <cell r="E1392">
            <v>20.135999999999999</v>
          </cell>
        </row>
        <row r="1393">
          <cell r="D1393">
            <v>4093.5659999999998</v>
          </cell>
          <cell r="E1393">
            <v>20.135999999999999</v>
          </cell>
        </row>
      </sheetData>
      <sheetData sheetId="1"/>
      <sheetData sheetId="2"/>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TFORD"/>
      <sheetName val="FOREST GATE"/>
      <sheetName val="MANOR PARK"/>
      <sheetName val="SEVEN KINGS"/>
      <sheetName val="GOODMAYES"/>
      <sheetName val="CHADWELL HEATH"/>
      <sheetName val="GIDEA PARK"/>
      <sheetName val="HAROLD WOOD"/>
      <sheetName val="BRENTWOOD"/>
      <sheetName val="SHENFIELD"/>
      <sheetName val="RATES"/>
      <sheetName val="Sched-Structure"/>
      <sheetName val="grsummary"/>
      <sheetName val="Varitations Not Agreed"/>
      <sheetName val="Sheet9"/>
      <sheetName val="Channel Invert"/>
      <sheetName val="Services_InitialEst_UtilityServ"/>
      <sheetName val="ancillary"/>
      <sheetName val="Assumptions"/>
      <sheetName val="Basis"/>
      <sheetName val="BULD.3"/>
      <sheetName val="1 Summary"/>
      <sheetName val="DATA"/>
      <sheetName val="H.Satuan"/>
      <sheetName val="COVER"/>
    </sheetNames>
    <sheetDataSet>
      <sheetData sheetId="0"/>
      <sheetData sheetId="1"/>
      <sheetData sheetId="2"/>
      <sheetData sheetId="3"/>
      <sheetData sheetId="4"/>
      <sheetData sheetId="5"/>
      <sheetData sheetId="6"/>
      <sheetData sheetId="7"/>
      <sheetData sheetId="8"/>
      <sheetData sheetId="9"/>
      <sheetData sheetId="10" refreshError="1">
        <row r="65">
          <cell r="E65">
            <v>0.5</v>
          </cell>
          <cell r="G65">
            <v>0.93</v>
          </cell>
        </row>
        <row r="66">
          <cell r="E66">
            <v>0.15</v>
          </cell>
          <cell r="G66">
            <v>0.42</v>
          </cell>
        </row>
        <row r="67">
          <cell r="E67">
            <v>0.3</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refreshError="1"/>
      <sheetData sheetId="1"/>
      <sheetData sheetId="2"/>
      <sheetData sheetId="3" refreshError="1"/>
      <sheetData sheetId="4">
        <row r="12">
          <cell r="F12" t="str">
            <v>Nom. Dia &lt;=400</v>
          </cell>
          <cell r="G12">
            <v>1.2</v>
          </cell>
          <cell r="H12">
            <v>1.2</v>
          </cell>
          <cell r="I12">
            <v>0.45</v>
          </cell>
          <cell r="J12">
            <v>0.35</v>
          </cell>
          <cell r="K12">
            <v>0.3</v>
          </cell>
          <cell r="L12">
            <v>5</v>
          </cell>
          <cell r="M12">
            <v>16</v>
          </cell>
          <cell r="N12">
            <v>0.15</v>
          </cell>
          <cell r="O12">
            <v>16</v>
          </cell>
          <cell r="P12">
            <v>0.15</v>
          </cell>
        </row>
        <row r="13">
          <cell r="F13" t="str">
            <v>Nom. Dia &gt;400mm to 600mm</v>
          </cell>
          <cell r="G13">
            <v>1.5</v>
          </cell>
          <cell r="H13">
            <v>1.5</v>
          </cell>
          <cell r="I13">
            <v>0.55000000000000004</v>
          </cell>
          <cell r="J13">
            <v>0.35</v>
          </cell>
          <cell r="K13">
            <v>0.3</v>
          </cell>
          <cell r="L13">
            <v>6</v>
          </cell>
          <cell r="M13">
            <v>16</v>
          </cell>
          <cell r="N13">
            <v>0.15</v>
          </cell>
          <cell r="O13">
            <v>16</v>
          </cell>
          <cell r="P13">
            <v>0.15</v>
          </cell>
        </row>
        <row r="14">
          <cell r="F14" t="str">
            <v>Nom. Dia &gt;600mm to 900mm</v>
          </cell>
          <cell r="G14">
            <v>1.8</v>
          </cell>
          <cell r="H14">
            <v>2.8</v>
          </cell>
          <cell r="I14">
            <v>0.65</v>
          </cell>
          <cell r="J14">
            <v>0.35</v>
          </cell>
          <cell r="K14">
            <v>0.3</v>
          </cell>
          <cell r="L14">
            <v>7</v>
          </cell>
          <cell r="M14">
            <v>20</v>
          </cell>
          <cell r="N14">
            <v>0.15</v>
          </cell>
          <cell r="O14">
            <v>20</v>
          </cell>
          <cell r="P14">
            <v>0.15</v>
          </cell>
        </row>
        <row r="15">
          <cell r="F15" t="str">
            <v>Nom. Dia &gt;900mm to 1100mm</v>
          </cell>
          <cell r="G15">
            <v>2</v>
          </cell>
          <cell r="H15">
            <v>3</v>
          </cell>
          <cell r="I15">
            <v>0.65</v>
          </cell>
          <cell r="J15">
            <v>0.35</v>
          </cell>
          <cell r="K15">
            <v>0.3</v>
          </cell>
          <cell r="L15">
            <v>9</v>
          </cell>
          <cell r="M15">
            <v>20</v>
          </cell>
          <cell r="N15">
            <v>0.15</v>
          </cell>
          <cell r="O15">
            <v>20</v>
          </cell>
          <cell r="P15">
            <v>0.15</v>
          </cell>
        </row>
        <row r="16">
          <cell r="F16" t="str">
            <v>Nom. Dia &gt;1100mm to 1500mm</v>
          </cell>
          <cell r="G16">
            <v>2.2000000000000002</v>
          </cell>
          <cell r="H16">
            <v>3.2</v>
          </cell>
          <cell r="I16">
            <v>0.65</v>
          </cell>
          <cell r="J16">
            <v>0.35</v>
          </cell>
          <cell r="K16">
            <v>0.3</v>
          </cell>
          <cell r="L16">
            <v>9</v>
          </cell>
          <cell r="M16">
            <v>25</v>
          </cell>
          <cell r="N16">
            <v>0.15</v>
          </cell>
          <cell r="O16">
            <v>25</v>
          </cell>
          <cell r="P16">
            <v>0.15</v>
          </cell>
        </row>
        <row r="17">
          <cell r="F17" t="str">
            <v>Nom. Dia &gt;1500mm to 1800mm</v>
          </cell>
          <cell r="G17">
            <v>2.6</v>
          </cell>
          <cell r="H17">
            <v>3.6</v>
          </cell>
          <cell r="I17">
            <v>0.65</v>
          </cell>
          <cell r="J17">
            <v>0.35</v>
          </cell>
          <cell r="K17">
            <v>0.3</v>
          </cell>
          <cell r="L17">
            <v>10</v>
          </cell>
          <cell r="M17">
            <v>25</v>
          </cell>
          <cell r="N17">
            <v>0.15</v>
          </cell>
          <cell r="O17">
            <v>25</v>
          </cell>
          <cell r="P17">
            <v>0.15</v>
          </cell>
        </row>
        <row r="18">
          <cell r="F18" t="str">
            <v>Nom. Dia &gt;1800mm to 3600mm</v>
          </cell>
          <cell r="G18">
            <v>3</v>
          </cell>
          <cell r="H18">
            <v>4</v>
          </cell>
          <cell r="I18">
            <v>0.65</v>
          </cell>
          <cell r="J18">
            <v>0.35</v>
          </cell>
          <cell r="K18">
            <v>0.3</v>
          </cell>
          <cell r="L18">
            <v>10</v>
          </cell>
          <cell r="M18">
            <v>25</v>
          </cell>
          <cell r="N18">
            <v>0.15</v>
          </cell>
          <cell r="O18">
            <v>25</v>
          </cell>
          <cell r="P18">
            <v>0.15</v>
          </cell>
        </row>
      </sheetData>
      <sheetData sheetId="5" refreshError="1"/>
      <sheetData sheetId="6" refreshError="1"/>
      <sheetData sheetId="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LST Major Struct"/>
      <sheetName val="D Wall ~ Moorgate Shaft"/>
      <sheetName val="Moorgate Shaft Excn"/>
      <sheetName val="Moorgate Piling"/>
      <sheetName val="Blomfield Piling"/>
      <sheetName val="Site Clearance &amp; Demolitions"/>
      <sheetName val="Geotech. Processes &amp; Underpin."/>
      <sheetName val="Diaphragm Walls &amp; Plunge Column"/>
      <sheetName val="Ground Anchors &amp; Tie Rods"/>
      <sheetName val="Earthworks"/>
      <sheetName val="Soil Ramp"/>
      <sheetName val="Structural Concrete"/>
      <sheetName val="Precast Concrete Retaining Wall"/>
      <sheetName val="Structural Steelwork"/>
      <sheetName val="Small Diameter Bored Piling"/>
      <sheetName val="LST 450 Piling ~ Sundries"/>
      <sheetName val="Sec n Contig Piling"/>
      <sheetName val="1200mm Contiguous Piling"/>
      <sheetName val="Steel Sheet Piling"/>
      <sheetName val="Railway Works"/>
      <sheetName val="Sundry Items &amp; Misc. Metalwork"/>
      <sheetName val="Brickwork, block.."/>
      <sheetName val="Fencing and Safety Barriers"/>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8 (Dwalls &amp; Plunge C.."/>
      <sheetName val="NEW RATE 9 (Geotechnical Pro..."/>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NEW RATE 34 (D wall) TCR"/>
      <sheetName val="NEW RATE 35 (TCR PLUNGE &amp; T)"/>
      <sheetName val="36 (TCR PILING) 2400"/>
      <sheetName val="Pipe Schedule"/>
      <sheetName val="BC - Final Templates"/>
      <sheetName val="RCBC Reinforcement"/>
      <sheetName val="Manhole Sch"/>
      <sheetName val="Intro"/>
      <sheetName val="eval"/>
      <sheetName val="Mhr&amp;Eq"/>
      <sheetName val="TTL"/>
      <sheetName val="MOTOR"/>
      <sheetName val="Summary"/>
      <sheetName val="BOQ"/>
      <sheetName val="Val breakdown"/>
      <sheetName val="SUP-DET"/>
      <sheetName val="P-Sum-Cab"/>
      <sheetName val="Gen Summary"/>
      <sheetName val="RELAYS"/>
      <sheetName val="Sheet2"/>
      <sheetName val="total cost"/>
      <sheetName val="budget unite"/>
      <sheetName val="loock ahead 1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O5">
            <v>379.86692722567381</v>
          </cell>
        </row>
        <row r="45">
          <cell r="O45" t="str">
            <v xml:space="preserve"> </v>
          </cell>
        </row>
        <row r="208">
          <cell r="O208">
            <v>0</v>
          </cell>
        </row>
        <row r="215">
          <cell r="O215" t="str">
            <v xml:space="preserve"> </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Break up Sheet"/>
      <sheetName val="Micro"/>
      <sheetName val="Macro"/>
      <sheetName val="Scaff-Rose"/>
      <sheetName val="BOQ Distribution"/>
      <sheetName val="PCC"/>
      <sheetName val="conc-foot-gradeslab"/>
      <sheetName val="TBAL9697 -group wise  sdpl"/>
      <sheetName val="Notes"/>
      <sheetName val="Rate analysis"/>
      <sheetName val="_x0000_._x0008_p-NMR"/>
      <sheetName val=""/>
      <sheetName val="?._x0008_p-NMR"/>
      <sheetName val="Labor bills 19.08.06"/>
      <sheetName val="_._x0008_p-NMR"/>
      <sheetName val="site fab&amp;ernstr"/>
      <sheetName val="FORM7"/>
      <sheetName val="new tech flt bldg"/>
      <sheetName val="Approved MTD Proj #'s"/>
      <sheetName val="GuestProfile"/>
      <sheetName val="._x0008_p-NMR"/>
      <sheetName val="Sheet3 (2)"/>
      <sheetName val="SUPPLY -Sanitary Fixtures"/>
      <sheetName val="External"/>
      <sheetName val="ITEMS FOR CIVIL TENDER"/>
      <sheetName val="Services"/>
      <sheetName val="3cd Annexure"/>
      <sheetName val="August TB"/>
      <sheetName val="Kristal Court"/>
      <sheetName val="Conc"/>
      <sheetName val="Jams &amp; Cills"/>
      <sheetName val="Sheet1"/>
      <sheetName val="Costing"/>
      <sheetName val="Basement Budget"/>
      <sheetName val="Assumptions"/>
      <sheetName val="BOQ"/>
      <sheetName val="Enquire"/>
      <sheetName val="EAS"/>
      <sheetName val="_x005f_x0000_._x005f_x0008_p-NMR"/>
      <sheetName val="_._x005f_x0008_p-NMR"/>
      <sheetName val="AOR"/>
      <sheetName val="MPR_PA_1"/>
      <sheetName val="CFForecast detail"/>
      <sheetName val="Dropdowns"/>
      <sheetName val="Actuals"/>
      <sheetName val="Labor_abs-PW"/>
      <sheetName val="Labor_abs-NMR"/>
      <sheetName val="Labor_bill_-_Mob"/>
      <sheetName val="Labor_bill_-_EW"/>
      <sheetName val="Labor_bill_-_Concrete"/>
      <sheetName val="Labor_bill_-_Shuttering"/>
      <sheetName val="Labor_bills_-_reinf"/>
      <sheetName val="Labor_bills_-_Block_masonry"/>
      <sheetName val="Labor_bill_-_Plastering"/>
      <sheetName val="Labor_bill_Water_proofing"/>
      <sheetName val="Labor_bill_Hard_Finish"/>
      <sheetName val="Labor_bill_MS_items"/>
      <sheetName val="Break_up_Sheet"/>
      <sheetName val="BOQ_Distribution"/>
      <sheetName val="TBAL9697_-group_wise__sdpl"/>
      <sheetName val="Rate_analysis"/>
      <sheetName val="_p-NMR"/>
      <sheetName val="?_p-NMR"/>
      <sheetName val="Labor_bills_19_08_06"/>
      <sheetName val="__p-NMR"/>
      <sheetName val="site_fab&amp;ernstr"/>
      <sheetName val="new_tech_flt_bldg"/>
      <sheetName val="Approved_MTD_Proj_#'s"/>
      <sheetName val="XREF"/>
      <sheetName val="#REF"/>
      <sheetName val="DATA"/>
      <sheetName val="RA-markate"/>
      <sheetName val=" "/>
      <sheetName val="Definitions"/>
      <sheetName val="BASIS -DEC 08"/>
      <sheetName val="Project Budget Worksheet"/>
      <sheetName val="ord-lost_98&amp;99"/>
      <sheetName val="Deviation"/>
      <sheetName val="Basic Rates"/>
      <sheetName val="BUSDUCT SUMMARY-SUBSTATION"/>
      <sheetName val="Other assumptions"/>
      <sheetName val="Builtup Area"/>
      <sheetName val="Boq - Flats"/>
      <sheetName val="Other_assumptions"/>
      <sheetName val="Builtup_Area"/>
      <sheetName val="PROJECT BRIEF(EX.NEW)"/>
      <sheetName val="LAB"/>
      <sheetName val="ancillary"/>
      <sheetName val="HARGA MATERIAL"/>
      <sheetName val="_x005f_x0000_._x005f_x0008_p-NM"/>
      <sheetName val="10.Linkway"/>
      <sheetName val="11.Bus Shelter-Bay"/>
      <sheetName val="Finishes"/>
      <sheetName val="K"/>
      <sheetName val="analysis"/>
      <sheetName val="P-Sum-Cab"/>
      <sheetName val="TOTAL"/>
      <sheetName val="CANDY BOQ"/>
      <sheetName val="Item정리"/>
      <sheetName val="BLOCK-A (MEA.SHEET)"/>
      <sheetName val="PROFITABILITY ANALYSIS (MONTH)"/>
      <sheetName val="PROFITABILITY ANALYSIS (YTD)"/>
      <sheetName val="Kitchen"/>
      <sheetName val="Basic-Material "/>
      <sheetName val="TULIPS PHASE-2 BOQ FINAL"/>
      <sheetName val="ANN-I-DETAILS"/>
      <sheetName val="Cash Flow Working"/>
      <sheetName val="Set"/>
      <sheetName val="Labor_abs-PW1"/>
      <sheetName val="Labor_abs-NMR1"/>
      <sheetName val="Labor_bill_-_Mob1"/>
      <sheetName val="Labor_bill_-_EW1"/>
      <sheetName val="Labor_bill_-_Concrete1"/>
      <sheetName val="Labor_bill_-_Shuttering1"/>
      <sheetName val="Labor_bills_-_reinf1"/>
      <sheetName val="Labor_bills_-_Block_masonry1"/>
      <sheetName val="Labor_bill_-_Plastering1"/>
      <sheetName val="Labor_bill_Water_proofing1"/>
      <sheetName val="Labor_bill_Hard_Finish1"/>
      <sheetName val="Labor_bill_MS_items1"/>
      <sheetName val="Break_up_Sheet1"/>
      <sheetName val="BOQ_Distribution1"/>
      <sheetName val="TBAL9697_-group_wise__sdpl1"/>
      <sheetName val="Rate_analysis1"/>
      <sheetName val="Labor_bills_19_08_061"/>
      <sheetName val="site_fab&amp;ernstr1"/>
      <sheetName val="new_tech_flt_bldg1"/>
      <sheetName val="Approved_MTD_Proj_#'s1"/>
      <sheetName val="CFForecast_detail"/>
      <sheetName val="Sheet3_(2)"/>
      <sheetName val="SUPPLY_-Sanitary_Fixtures"/>
      <sheetName val="ITEMS_FOR_CIVIL_TENDER"/>
      <sheetName val="3cd_Annexure"/>
      <sheetName val="Kristal_Court"/>
      <sheetName val="August_TB"/>
      <sheetName val="tender allowances"/>
      <sheetName val="Adimi bldg"/>
      <sheetName val="Pump House"/>
      <sheetName val="Fuel Regu Station"/>
      <sheetName val="3"/>
      <sheetName val="MONTH"/>
      <sheetName val="Trial Bal "/>
      <sheetName val="Balance Sheet"/>
      <sheetName val="eval"/>
      <sheetName val="1. Acquisition"/>
      <sheetName val="Ref_Sheet"/>
      <sheetName val="Info"/>
      <sheetName val="A.O.R."/>
      <sheetName val="Database"/>
      <sheetName val="schedule nos"/>
      <sheetName val="Occ"/>
      <sheetName val="tender_allowances"/>
      <sheetName val="Prelims"/>
      <sheetName val="OFF-TOP"/>
      <sheetName val="Details"/>
      <sheetName val="Testing"/>
      <sheetName val="Hardfinishes-Contemporary"/>
      <sheetName val="beam-reinft"/>
      <sheetName val="CABLE DATA"/>
      <sheetName val="MH(on site)"/>
      <sheetName val="Intro"/>
      <sheetName val="Input"/>
      <sheetName val="Summary"/>
      <sheetName val="Controls"/>
      <sheetName val="CCTV KAMERE (2)"/>
      <sheetName val="Labor_abs-PW2"/>
      <sheetName val="Labor_abs-NMR2"/>
      <sheetName val="Labor_bill_-_Mob2"/>
      <sheetName val="Labor_bill_-_EW2"/>
      <sheetName val="Labor_bill_-_Concrete2"/>
      <sheetName val="Labor_bill_-_Shuttering2"/>
      <sheetName val="Labor_bills_-_reinf2"/>
      <sheetName val="Labor_bills_-_Block_masonry2"/>
      <sheetName val="Labor_bill_-_Plastering2"/>
      <sheetName val="Labor_bill_Water_proofing2"/>
      <sheetName val="Labor_bill_Hard_Finish2"/>
      <sheetName val="Labor_bill_MS_items2"/>
      <sheetName val="Break_up_Sheet2"/>
      <sheetName val="TBAL9697_-group_wise__sdpl2"/>
      <sheetName val="Rate_analysis2"/>
      <sheetName val="IO LIST"/>
      <sheetName val="Design"/>
      <sheetName val="Steel "/>
      <sheetName val="Notes for BOQ"/>
      <sheetName val="sheeet7"/>
      <sheetName val="MATERIALS_masterlist"/>
      <sheetName val="Cover"/>
      <sheetName val="General"/>
      <sheetName val="Named ranges"/>
      <sheetName val="allowances"/>
      <sheetName val="FNI_Spec"/>
      <sheetName val="定义"/>
      <sheetName val="Structure Bills Qty"/>
      <sheetName val="_x005f_x005f_x005f_x0000_._x005f_x005f_x005f_x0008_p-NM"/>
      <sheetName val="_._x005f_x005f_x005f_x0008_p-NMR"/>
      <sheetName val="_x005f_x005f_x005f_x005f_x005f_x005f_x005f_x0000_._x005"/>
      <sheetName val="_._x005f_x005f_x005f_x005f_x005f_x005f_x005f_x0008_p-NM"/>
      <sheetName val="_x005f_x005f_x005f_x0000_._x005"/>
      <sheetName val="_._x005f_x005f_x005f_x0008_p-NM"/>
      <sheetName val="Master Equipment List"/>
      <sheetName val="Planned"/>
      <sheetName val="except wiring"/>
      <sheetName val="Rates"/>
      <sheetName val="Overall Summary "/>
      <sheetName val="Vehicles"/>
      <sheetName val="CL MEP -VOL 3"/>
      <sheetName val="4. Capex"/>
      <sheetName val="5. Opex"/>
      <sheetName val="S1 "/>
      <sheetName val="S7B "/>
      <sheetName val="S7A"/>
      <sheetName val="S6 "/>
      <sheetName val="S3 "/>
      <sheetName val="S2 "/>
      <sheetName val="RENT MASTER FILE"/>
      <sheetName val="총괄표 (2)"/>
      <sheetName val="?._x005f_x0008_p-NMR"/>
      <sheetName val="?._x005f_x005f_x005f_x0008_p-NMR"/>
      <sheetName val="001"/>
      <sheetName val="ESTIMATE"/>
      <sheetName val="reference"/>
      <sheetName val="③赤紙(日文)"/>
      <sheetName val="공사비 내역 (가)"/>
      <sheetName val="Quote to send"/>
      <sheetName val="Working back up"/>
      <sheetName val="Manpower cost"/>
      <sheetName val="Machinery cost"/>
      <sheetName val="Interim --&gt; Top"/>
      <sheetName val="Sheet2"/>
      <sheetName val="細目"/>
      <sheetName val="Main Sum (Model B)"/>
      <sheetName val="Main Sum"/>
      <sheetName val="gso"/>
      <sheetName val="Lagerhalle"/>
      <sheetName val="BOQ_Distribution2"/>
      <sheetName val="Labor_bills_19_08_062"/>
      <sheetName val="site_fab&amp;ernstr2"/>
      <sheetName val="new_tech_flt_bldg2"/>
      <sheetName val="Approved_MTD_Proj_#'s2"/>
      <sheetName val="CFForecast_detail1"/>
      <sheetName val="Sheet3_(2)1"/>
      <sheetName val="SUPPLY_-Sanitary_Fixtures1"/>
      <sheetName val="ITEMS_FOR_CIVIL_TENDER1"/>
      <sheetName val="3cd_Annexure1"/>
      <sheetName val="Kristal_Court1"/>
      <sheetName val="August_TB1"/>
      <sheetName val="Basement_Budget"/>
      <sheetName val="Jams_&amp;_Cills"/>
      <sheetName val="_x005f_x0000___x005f_x0008_p-NMR"/>
      <sheetName val="___x005f_x0008_p-NMR"/>
      <sheetName val="Trial_Bal_"/>
      <sheetName val="Balance_Sheet"/>
      <sheetName val="BASIS_-DEC_08"/>
      <sheetName val="1__Acquisition"/>
      <sheetName val="총괄표_(2)"/>
      <sheetName val="Labor_abs-PW5"/>
      <sheetName val="Labor_abs-NMR5"/>
      <sheetName val="Labor_bill_-_Mob5"/>
      <sheetName val="Labor_bill_-_EW5"/>
      <sheetName val="Labor_bill_-_Concrete5"/>
      <sheetName val="Labor_bill_-_Shuttering5"/>
      <sheetName val="Labor_bills_-_reinf5"/>
      <sheetName val="Labor_bills_-_Block_masonry5"/>
      <sheetName val="Labor_bill_-_Plastering5"/>
      <sheetName val="Labor_bill_Water_proofing5"/>
      <sheetName val="Labor_bill_Hard_Finish5"/>
      <sheetName val="Labor_bill_MS_items5"/>
      <sheetName val="Break_up_Sheet5"/>
      <sheetName val="BOQ_Distribution5"/>
      <sheetName val="TBAL9697_-group_wise__sdpl5"/>
      <sheetName val="Rate_analysis5"/>
      <sheetName val="Labor_bills_19_08_065"/>
      <sheetName val="site_fab&amp;ernstr5"/>
      <sheetName val="new_tech_flt_bldg5"/>
      <sheetName val="Approved_MTD_Proj_#'s5"/>
      <sheetName val="CFForecast_detail4"/>
      <sheetName val="Sheet3_(2)4"/>
      <sheetName val="SUPPLY_-Sanitary_Fixtures4"/>
      <sheetName val="ITEMS_FOR_CIVIL_TENDER4"/>
      <sheetName val="3cd_Annexure4"/>
      <sheetName val="Kristal_Court4"/>
      <sheetName val="August_TB4"/>
      <sheetName val="Basement_Budget3"/>
      <sheetName val="Jams_&amp;_Cills3"/>
      <sheetName val="_x005f_x0000___x005f_x0008_p-NMR3"/>
      <sheetName val="___x005f_x0008_p-NMR3"/>
      <sheetName val="Trial_Bal_3"/>
      <sheetName val="Balance_Sheet3"/>
      <sheetName val="BASIS_-DEC_083"/>
      <sheetName val="1__Acquisition3"/>
      <sheetName val="총괄표_(2)3"/>
      <sheetName val="Labor_abs-PW4"/>
      <sheetName val="Labor_abs-NMR4"/>
      <sheetName val="Labor_bill_-_Mob4"/>
      <sheetName val="Labor_bill_-_EW4"/>
      <sheetName val="Labor_bill_-_Concrete4"/>
      <sheetName val="Labor_bill_-_Shuttering4"/>
      <sheetName val="Labor_bills_-_reinf4"/>
      <sheetName val="Labor_bills_-_Block_masonry4"/>
      <sheetName val="Labor_bill_-_Plastering4"/>
      <sheetName val="Labor_bill_Water_proofing4"/>
      <sheetName val="Labor_bill_Hard_Finish4"/>
      <sheetName val="Labor_bill_MS_items4"/>
      <sheetName val="Break_up_Sheet4"/>
      <sheetName val="BOQ_Distribution4"/>
      <sheetName val="TBAL9697_-group_wise__sdpl4"/>
      <sheetName val="Rate_analysis4"/>
      <sheetName val="Labor_bills_19_08_064"/>
      <sheetName val="site_fab&amp;ernstr4"/>
      <sheetName val="new_tech_flt_bldg4"/>
      <sheetName val="Approved_MTD_Proj_#'s4"/>
      <sheetName val="CFForecast_detail3"/>
      <sheetName val="Sheet3_(2)3"/>
      <sheetName val="SUPPLY_-Sanitary_Fixtures3"/>
      <sheetName val="ITEMS_FOR_CIVIL_TENDER3"/>
      <sheetName val="3cd_Annexure3"/>
      <sheetName val="Kristal_Court3"/>
      <sheetName val="August_TB3"/>
      <sheetName val="Basement_Budget2"/>
      <sheetName val="Jams_&amp;_Cills2"/>
      <sheetName val="_x005f_x0000___x005f_x0008_p-NMR2"/>
      <sheetName val="___x005f_x0008_p-NMR2"/>
      <sheetName val="Trial_Bal_2"/>
      <sheetName val="Balance_Sheet2"/>
      <sheetName val="BASIS_-DEC_082"/>
      <sheetName val="1__Acquisition2"/>
      <sheetName val="총괄표_(2)2"/>
      <sheetName val="Labor_abs-PW3"/>
      <sheetName val="Labor_abs-NMR3"/>
      <sheetName val="Labor_bill_-_Mob3"/>
      <sheetName val="Labor_bill_-_EW3"/>
      <sheetName val="Labor_bill_-_Concrete3"/>
      <sheetName val="Labor_bill_-_Shuttering3"/>
      <sheetName val="Labor_bills_-_reinf3"/>
      <sheetName val="Labor_bills_-_Block_masonry3"/>
      <sheetName val="Labor_bill_-_Plastering3"/>
      <sheetName val="Labor_bill_Water_proofing3"/>
      <sheetName val="Labor_bill_Hard_Finish3"/>
      <sheetName val="Labor_bill_MS_items3"/>
      <sheetName val="Break_up_Sheet3"/>
      <sheetName val="BOQ_Distribution3"/>
      <sheetName val="TBAL9697_-group_wise__sdpl3"/>
      <sheetName val="Rate_analysis3"/>
      <sheetName val="Labor_bills_19_08_063"/>
      <sheetName val="site_fab&amp;ernstr3"/>
      <sheetName val="new_tech_flt_bldg3"/>
      <sheetName val="Approved_MTD_Proj_#'s3"/>
      <sheetName val="CFForecast_detail2"/>
      <sheetName val="Sheet3_(2)2"/>
      <sheetName val="SUPPLY_-Sanitary_Fixtures2"/>
      <sheetName val="ITEMS_FOR_CIVIL_TENDER2"/>
      <sheetName val="3cd_Annexure2"/>
      <sheetName val="Kristal_Court2"/>
      <sheetName val="August_TB2"/>
      <sheetName val="Basement_Budget1"/>
      <sheetName val="Jams_&amp;_Cills1"/>
      <sheetName val="_x005f_x0000___x005f_x0008_p-NMR1"/>
      <sheetName val="___x005f_x0008_p-NMR1"/>
      <sheetName val="Trial_Bal_1"/>
      <sheetName val="Balance_Sheet1"/>
      <sheetName val="BASIS_-DEC_081"/>
      <sheetName val="1__Acquisition1"/>
      <sheetName val="총괄표_(2)1"/>
      <sheetName val="Labor_abs-PW6"/>
      <sheetName val="Labor_abs-NMR6"/>
      <sheetName val="Labor_bill_-_Mob6"/>
      <sheetName val="Labor_bill_-_EW6"/>
      <sheetName val="Labor_bill_-_Concrete6"/>
      <sheetName val="Labor_bill_-_Shuttering6"/>
      <sheetName val="Labor_bills_-_reinf6"/>
      <sheetName val="Labor_bills_-_Block_masonry6"/>
      <sheetName val="Labor_bill_-_Plastering6"/>
      <sheetName val="Labor_bill_Water_proofing6"/>
      <sheetName val="Labor_bill_Hard_Finish6"/>
      <sheetName val="Labor_bill_MS_items6"/>
      <sheetName val="Break_up_Sheet6"/>
      <sheetName val="site_fab&amp;ernstr6"/>
      <sheetName val="TBAL9697_-group_wise__sdpl6"/>
      <sheetName val="Rate_analysis6"/>
      <sheetName val="new_tech_flt_bldg6"/>
      <sheetName val="BOQ_Distribution6"/>
      <sheetName val="Labor_bills_19_08_066"/>
      <sheetName val="CFForecast_detail5"/>
      <sheetName val="Approved_MTD_Proj_#'s6"/>
      <sheetName val="BASIS_-DEC_084"/>
      <sheetName val="Sheet3_(2)5"/>
      <sheetName val="SUPPLY_-Sanitary_Fixtures5"/>
      <sheetName val="ITEMS_FOR_CIVIL_TENDER5"/>
      <sheetName val="3cd_Annexure5"/>
      <sheetName val="August_TB5"/>
      <sheetName val="Kristal_Court5"/>
      <sheetName val="Jams_&amp;_Cills4"/>
      <sheetName val="Basement_Budget4"/>
      <sheetName val="_x005f_x0000___x005f_x0008_p-NMR4"/>
      <sheetName val="___x005f_x0008_p-NMR4"/>
      <sheetName val="Trial_Bal_4"/>
      <sheetName val="Balance_Sheet4"/>
      <sheetName val="PROJECT_BRIEF(EX_NEW)"/>
      <sheetName val="10_Linkway"/>
      <sheetName val="11_Bus_Shelter-Bay"/>
      <sheetName val="CANDY_BOQ"/>
      <sheetName val="Basic_Rates"/>
      <sheetName val="BUSDUCT_SUMMARY-SUBSTATION"/>
      <sheetName val="Cash_Flow_Working"/>
      <sheetName val="1__Acquisition4"/>
      <sheetName val="4__Capex"/>
      <sheetName val="5__Opex"/>
      <sheetName val="총괄표_(2)4"/>
      <sheetName val="Named_ranges"/>
      <sheetName val="공사비_내역_(가)"/>
      <sheetName val="Other_assumptions1"/>
      <sheetName val="Builtup_Area1"/>
      <sheetName val="Boq_-_Flats"/>
      <sheetName val="MH(on_site)"/>
      <sheetName val="A_O_R_"/>
      <sheetName val="schedule_nos"/>
      <sheetName val="Notes_for_BOQ"/>
      <sheetName val="Quote_to_send"/>
      <sheetName val="Working_back_up"/>
      <sheetName val="Manpower_cost"/>
      <sheetName val="Machinery_cost"/>
      <sheetName val="Master_Equipment_List"/>
      <sheetName val="except_wiring"/>
      <sheetName val="Overall_Summary_"/>
      <sheetName val="CL_MEP_-VOL_3"/>
      <sheetName val="Services_InitialEst_UtilityServ"/>
      <sheetName val="Narrative"/>
      <sheetName val="S1 new-Overall-with C8A"/>
      <sheetName val="Wood Works-R1 "/>
      <sheetName val="Aluminum"/>
      <sheetName val="Title"/>
      <sheetName val="Labour productivity"/>
      <sheetName val="Headings"/>
      <sheetName val="Summary -New with C8A)"/>
      <sheetName val="Boq_C7+A-MEP "/>
      <sheetName val="Training"/>
      <sheetName val="WSPOffices"/>
      <sheetName val="DSB"/>
      <sheetName val="FitOutConfCentre"/>
      <sheetName val="S1_"/>
      <sheetName val="S7B_"/>
      <sheetName val="S6_"/>
      <sheetName val="S3_"/>
      <sheetName val="S2_"/>
      <sheetName val="RENT_MASTER_FILE"/>
      <sheetName val="Labour_productivity"/>
      <sheetName val="Labour Rate"/>
      <sheetName val="BILL - 1 GNRL RMNT (2)"/>
      <sheetName val="BILL - 2 CIVIL WORKS"/>
      <sheetName val="BILL - 3.1 FIRE SUP  "/>
      <sheetName val="BILL - 3.2 PLUMBING  (2)"/>
      <sheetName val="BILL - 3.3 HVAC "/>
      <sheetName val="BILL - 3.4 AUTOMATION"/>
      <sheetName val="BILL - 4 ELEC "/>
      <sheetName val="BILL 5 - PSUM"/>
      <sheetName val="_x0000_._x0008_p-NM"/>
      <sheetName val="_x005f_x0000_._x005"/>
      <sheetName val="_._x005f_x0008_p-NM"/>
      <sheetName val="rc01"/>
      <sheetName val="_x005f_x005f_x005f_x005f_x005f_x005f_x005f_x005f_x005f_x005f_"/>
      <sheetName val="_._x005f_x005f_x005f_x005f_x005f_x005f_x005f_x005f_x005"/>
      <sheetName val="Civil-Weekly"/>
      <sheetName val="Elec-Weekly"/>
      <sheetName val="Mech-Weekly"/>
      <sheetName val="Pipe-Weekly"/>
      <sheetName val="Datas"/>
      <sheetName val="Tank-Weekly"/>
      <sheetName val="Project-Weekly"/>
      <sheetName val="U5-Weekly"/>
      <sheetName val="#REF!"/>
      <sheetName val="雨棚"/>
      <sheetName val="室内汇总"/>
      <sheetName val="?._x005f_x005f_x005f_x005f_x005f_x005f_x005f_x0008_p-NM"/>
      <sheetName val="_._x005f_x005f_x005f_x005f_x005"/>
      <sheetName val="_x0000_._x005"/>
      <sheetName val="_._x0008_p-NM"/>
      <sheetName val="_x005f_x005f_x005f_x005f_"/>
      <sheetName val="DATI_CONS"/>
      <sheetName val="_._x005f_x005f_x005"/>
      <sheetName val="_x005f_x005f_"/>
      <sheetName val="_x005f_x005f_x005f_x005f_x005f_x005f_x005f_x005f_"/>
      <sheetName val="T&amp;M"/>
      <sheetName val="4-ME"/>
      <sheetName val="Liabilities"/>
      <sheetName val="?._x005f_x005f_x005f_x005f_x005f_x005f_x005f_x005f_x005"/>
      <sheetName val="_._x005"/>
      <sheetName val="_"/>
      <sheetName val="입찰내역 발주처 양식"/>
      <sheetName val="% prog figs -u5 and total"/>
      <sheetName val="材料"/>
      <sheetName val="AN2"/>
      <sheetName val="单位"/>
      <sheetName val="GM &amp; TA"/>
      <sheetName val="tender_allowances1"/>
      <sheetName val="Cash_Flow_Working1"/>
      <sheetName val="PROJECT_BRIEF(EX_NEW)1"/>
      <sheetName val="10_Linkway1"/>
      <sheetName val="11_Bus_Shelter-Bay1"/>
      <sheetName val="CANDY_BOQ1"/>
      <sheetName val="Basic_Rates1"/>
      <sheetName val="BUSDUCT_SUMMARY-SUBSTATION1"/>
      <sheetName val="tender_allowances2"/>
      <sheetName val="Other_assumptions2"/>
      <sheetName val="Builtup_Area2"/>
      <sheetName val="Boq_-_Flats1"/>
      <sheetName val="MH(on_site)1"/>
      <sheetName val="Named_ranges1"/>
      <sheetName val="Master_Equipment_List1"/>
      <sheetName val="Notes_for_BOQ1"/>
      <sheetName val="schedule_nos1"/>
      <sheetName val="A_O_R_1"/>
      <sheetName val="except_wiring1"/>
      <sheetName val="Overall_Summary_1"/>
      <sheetName val="CL_MEP_-VOL_31"/>
      <sheetName val="4__Capex1"/>
      <sheetName val="5__Opex1"/>
      <sheetName val="Cash_Flow_Working2"/>
      <sheetName val="PROJECT_BRIEF(EX_NEW)2"/>
      <sheetName val="10_Linkway2"/>
      <sheetName val="11_Bus_Shelter-Bay2"/>
      <sheetName val="CANDY_BOQ2"/>
      <sheetName val="Basic_Rates2"/>
      <sheetName val="BUSDUCT_SUMMARY-SUBSTATION2"/>
      <sheetName val="tender_allowances3"/>
      <sheetName val="Other_assumptions3"/>
      <sheetName val="Builtup_Area3"/>
      <sheetName val="Boq_-_Flats2"/>
      <sheetName val="MH(on_site)2"/>
      <sheetName val="Named_ranges2"/>
      <sheetName val="Master_Equipment_List2"/>
      <sheetName val="Notes_for_BOQ2"/>
      <sheetName val="schedule_nos2"/>
      <sheetName val="A_O_R_2"/>
      <sheetName val="except_wiring2"/>
      <sheetName val="Overall_Summary_2"/>
      <sheetName val="CL_MEP_-VOL_32"/>
      <sheetName val="4__Capex2"/>
      <sheetName val="5__Opex2"/>
      <sheetName val="E_Summary"/>
      <sheetName val="D_Cntnts"/>
      <sheetName val="Steel_"/>
      <sheetName val="Steel_1"/>
      <sheetName val="Contents"/>
      <sheetName val="산근"/>
      <sheetName val="VC Summary"/>
      <sheetName val="VC_Summary"/>
      <sheetName val="Staff JV"/>
      <sheetName val="Elemental Buildup"/>
      <sheetName val="MSH51C"/>
      <sheetName val="Bill No 8 - A"/>
      <sheetName val="Elemental_Buildup"/>
      <sheetName val="Malaysia incl. RET"/>
      <sheetName val="._x0008_p-NM"/>
      <sheetName val="._x0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ow r="43">
          <cell r="K43">
            <v>357.72499999999991</v>
          </cell>
        </row>
      </sheetData>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row r="43">
          <cell r="K43">
            <v>357.72499999999991</v>
          </cell>
        </row>
      </sheetData>
      <sheetData sheetId="61">
        <row r="43">
          <cell r="K43">
            <v>357.72499999999991</v>
          </cell>
        </row>
      </sheetData>
      <sheetData sheetId="62">
        <row r="43">
          <cell r="K43">
            <v>357.72499999999991</v>
          </cell>
        </row>
      </sheetData>
      <sheetData sheetId="63">
        <row r="43">
          <cell r="K43">
            <v>357.72499999999991</v>
          </cell>
        </row>
      </sheetData>
      <sheetData sheetId="64">
        <row r="43">
          <cell r="K43">
            <v>357.72499999999991</v>
          </cell>
        </row>
      </sheetData>
      <sheetData sheetId="65">
        <row r="43">
          <cell r="K43">
            <v>357.72499999999991</v>
          </cell>
        </row>
      </sheetData>
      <sheetData sheetId="66">
        <row r="43">
          <cell r="K43">
            <v>357.72499999999991</v>
          </cell>
        </row>
      </sheetData>
      <sheetData sheetId="67">
        <row r="43">
          <cell r="K43">
            <v>357.72499999999991</v>
          </cell>
        </row>
      </sheetData>
      <sheetData sheetId="68">
        <row r="43">
          <cell r="K43">
            <v>357.72499999999991</v>
          </cell>
        </row>
      </sheetData>
      <sheetData sheetId="69">
        <row r="43">
          <cell r="K43">
            <v>357.72499999999991</v>
          </cell>
        </row>
      </sheetData>
      <sheetData sheetId="70">
        <row r="43">
          <cell r="K43">
            <v>357.72499999999991</v>
          </cell>
        </row>
      </sheetData>
      <sheetData sheetId="71">
        <row r="43">
          <cell r="K43">
            <v>357.72499999999991</v>
          </cell>
        </row>
      </sheetData>
      <sheetData sheetId="72">
        <row r="43">
          <cell r="K43">
            <v>357.72499999999991</v>
          </cell>
        </row>
      </sheetData>
      <sheetData sheetId="73">
        <row r="43">
          <cell r="K43">
            <v>357.72499999999991</v>
          </cell>
        </row>
      </sheetData>
      <sheetData sheetId="74">
        <row r="43">
          <cell r="K43">
            <v>357.72499999999991</v>
          </cell>
        </row>
      </sheetData>
      <sheetData sheetId="75">
        <row r="43">
          <cell r="K43">
            <v>357.72499999999991</v>
          </cell>
        </row>
      </sheetData>
      <sheetData sheetId="76">
        <row r="43">
          <cell r="K43">
            <v>357.72499999999991</v>
          </cell>
        </row>
      </sheetData>
      <sheetData sheetId="77">
        <row r="43">
          <cell r="K43">
            <v>357.72499999999991</v>
          </cell>
        </row>
      </sheetData>
      <sheetData sheetId="78">
        <row r="43">
          <cell r="K43">
            <v>357.72499999999991</v>
          </cell>
        </row>
      </sheetData>
      <sheetData sheetId="79">
        <row r="43">
          <cell r="K43">
            <v>357.72499999999991</v>
          </cell>
        </row>
      </sheetData>
      <sheetData sheetId="80">
        <row r="43">
          <cell r="K43">
            <v>357.72499999999991</v>
          </cell>
        </row>
      </sheetData>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43">
          <cell r="K43">
            <v>357.72499999999991</v>
          </cell>
        </row>
      </sheetData>
      <sheetData sheetId="97">
        <row r="43">
          <cell r="K43">
            <v>357.72499999999991</v>
          </cell>
        </row>
      </sheetData>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43">
          <cell r="K43">
            <v>357.72499999999991</v>
          </cell>
        </row>
      </sheetData>
      <sheetData sheetId="109">
        <row r="43">
          <cell r="K43">
            <v>357.72499999999991</v>
          </cell>
        </row>
      </sheetData>
      <sheetData sheetId="110" refreshError="1"/>
      <sheetData sheetId="111">
        <row r="43">
          <cell r="K43">
            <v>357.72499999999991</v>
          </cell>
        </row>
      </sheetData>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43">
          <cell r="K43">
            <v>357.72499999999991</v>
          </cell>
        </row>
      </sheetData>
      <sheetData sheetId="122">
        <row r="43">
          <cell r="K43">
            <v>357.72499999999991</v>
          </cell>
        </row>
      </sheetData>
      <sheetData sheetId="123">
        <row r="43">
          <cell r="K43">
            <v>357.72499999999991</v>
          </cell>
        </row>
      </sheetData>
      <sheetData sheetId="124">
        <row r="43">
          <cell r="K43">
            <v>357.72499999999991</v>
          </cell>
        </row>
      </sheetData>
      <sheetData sheetId="125">
        <row r="43">
          <cell r="K43">
            <v>357.72499999999991</v>
          </cell>
        </row>
      </sheetData>
      <sheetData sheetId="126">
        <row r="43">
          <cell r="K43">
            <v>357.72499999999991</v>
          </cell>
        </row>
      </sheetData>
      <sheetData sheetId="127">
        <row r="43">
          <cell r="K43">
            <v>357.72499999999991</v>
          </cell>
        </row>
      </sheetData>
      <sheetData sheetId="128">
        <row r="43">
          <cell r="K43">
            <v>357.72499999999991</v>
          </cell>
        </row>
      </sheetData>
      <sheetData sheetId="129">
        <row r="43">
          <cell r="K43">
            <v>357.72499999999991</v>
          </cell>
        </row>
      </sheetData>
      <sheetData sheetId="130">
        <row r="43">
          <cell r="K43">
            <v>357.72499999999991</v>
          </cell>
        </row>
      </sheetData>
      <sheetData sheetId="131">
        <row r="43">
          <cell r="K43">
            <v>357.72499999999991</v>
          </cell>
        </row>
      </sheetData>
      <sheetData sheetId="132">
        <row r="43">
          <cell r="K43">
            <v>357.72499999999991</v>
          </cell>
        </row>
      </sheetData>
      <sheetData sheetId="133">
        <row r="43">
          <cell r="K43">
            <v>357.72499999999991</v>
          </cell>
        </row>
      </sheetData>
      <sheetData sheetId="134">
        <row r="43">
          <cell r="K43">
            <v>357.72499999999991</v>
          </cell>
        </row>
      </sheetData>
      <sheetData sheetId="135">
        <row r="43">
          <cell r="K43">
            <v>357.72499999999991</v>
          </cell>
        </row>
      </sheetData>
      <sheetData sheetId="136">
        <row r="43">
          <cell r="K43">
            <v>357.72499999999991</v>
          </cell>
        </row>
      </sheetData>
      <sheetData sheetId="137">
        <row r="43">
          <cell r="K43">
            <v>357.72499999999991</v>
          </cell>
        </row>
      </sheetData>
      <sheetData sheetId="138">
        <row r="43">
          <cell r="K43">
            <v>357.72499999999991</v>
          </cell>
        </row>
      </sheetData>
      <sheetData sheetId="139">
        <row r="43">
          <cell r="K43">
            <v>357.72499999999991</v>
          </cell>
        </row>
      </sheetData>
      <sheetData sheetId="140">
        <row r="43">
          <cell r="K43">
            <v>357.72499999999991</v>
          </cell>
        </row>
      </sheetData>
      <sheetData sheetId="141">
        <row r="43">
          <cell r="K43">
            <v>357.72499999999991</v>
          </cell>
        </row>
      </sheetData>
      <sheetData sheetId="142">
        <row r="43">
          <cell r="K43">
            <v>357.72499999999991</v>
          </cell>
        </row>
      </sheetData>
      <sheetData sheetId="143">
        <row r="43">
          <cell r="K43">
            <v>357.72499999999991</v>
          </cell>
        </row>
      </sheetData>
      <sheetData sheetId="144">
        <row r="43">
          <cell r="K43">
            <v>357.72499999999991</v>
          </cell>
        </row>
      </sheetData>
      <sheetData sheetId="145">
        <row r="43">
          <cell r="K43">
            <v>357.72499999999991</v>
          </cell>
        </row>
      </sheetData>
      <sheetData sheetId="146">
        <row r="43">
          <cell r="K43">
            <v>357.72499999999991</v>
          </cell>
        </row>
      </sheetData>
      <sheetData sheetId="147">
        <row r="43">
          <cell r="K43">
            <v>357.72499999999991</v>
          </cell>
        </row>
      </sheetData>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ow r="7">
          <cell r="I7" t="str">
            <v>Manpower</v>
          </cell>
        </row>
      </sheetData>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ow r="7">
          <cell r="I7" t="str">
            <v>Manpower</v>
          </cell>
        </row>
      </sheetData>
      <sheetData sheetId="237">
        <row r="7">
          <cell r="I7" t="str">
            <v>Manpower</v>
          </cell>
        </row>
      </sheetData>
      <sheetData sheetId="238">
        <row r="7">
          <cell r="I7" t="str">
            <v>Manpower</v>
          </cell>
        </row>
      </sheetData>
      <sheetData sheetId="239">
        <row r="7">
          <cell r="I7" t="str">
            <v>Manpower</v>
          </cell>
        </row>
      </sheetData>
      <sheetData sheetId="240" refreshError="1"/>
      <sheetData sheetId="241" refreshError="1"/>
      <sheetData sheetId="242" refreshError="1"/>
      <sheetData sheetId="243" refreshError="1"/>
      <sheetData sheetId="244" refreshError="1"/>
      <sheetData sheetId="245" refreshError="1"/>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ow r="43">
          <cell r="K43">
            <v>357.72499999999991</v>
          </cell>
        </row>
      </sheetData>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row r="43">
          <cell r="K43">
            <v>357.72499999999991</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row r="43">
          <cell r="K43">
            <v>357.72499999999991</v>
          </cell>
        </row>
      </sheetData>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43">
          <cell r="K43">
            <v>357.72499999999991</v>
          </cell>
        </row>
      </sheetData>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ow r="43">
          <cell r="K43">
            <v>357.72499999999991</v>
          </cell>
        </row>
      </sheetData>
      <sheetData sheetId="405"/>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refreshError="1"/>
      <sheetData sheetId="552" refreshError="1"/>
      <sheetData sheetId="553"/>
      <sheetData sheetId="554"/>
      <sheetData sheetId="555" refreshError="1"/>
      <sheetData sheetId="556" refreshError="1"/>
      <sheetData sheetId="557" refreshError="1"/>
      <sheetData sheetId="558"/>
      <sheetData sheetId="559" refreshError="1"/>
      <sheetData sheetId="560" refreshError="1"/>
      <sheetData sheetId="561" refreshError="1"/>
      <sheetData sheetId="562" refreshError="1"/>
      <sheetData sheetId="563"/>
      <sheetData sheetId="564" refreshError="1"/>
      <sheetData sheetId="565" refreshError="1"/>
      <sheetData sheetId="566"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row r="3">
          <cell r="G3" t="str">
            <v>MH-1</v>
          </cell>
        </row>
      </sheetData>
      <sheetData sheetId="4"/>
      <sheetData sheetId="5"/>
      <sheetData sheetId="6">
        <row r="5">
          <cell r="C5">
            <v>1</v>
          </cell>
          <cell r="D5">
            <v>2</v>
          </cell>
          <cell r="E5">
            <v>3</v>
          </cell>
          <cell r="F5">
            <v>4</v>
          </cell>
          <cell r="G5">
            <v>5</v>
          </cell>
          <cell r="H5">
            <v>6</v>
          </cell>
          <cell r="I5">
            <v>7</v>
          </cell>
          <cell r="J5">
            <v>8</v>
          </cell>
          <cell r="K5">
            <v>9</v>
          </cell>
          <cell r="L5">
            <v>10</v>
          </cell>
          <cell r="M5">
            <v>11</v>
          </cell>
          <cell r="N5">
            <v>12</v>
          </cell>
          <cell r="O5">
            <v>13</v>
          </cell>
          <cell r="P5">
            <v>14</v>
          </cell>
          <cell r="Q5">
            <v>15</v>
          </cell>
          <cell r="R5">
            <v>16</v>
          </cell>
          <cell r="T5">
            <v>0</v>
          </cell>
          <cell r="U5">
            <v>0</v>
          </cell>
          <cell r="V5">
            <v>0</v>
          </cell>
          <cell r="W5">
            <v>0</v>
          </cell>
        </row>
        <row r="6">
          <cell r="C6" t="str">
            <v>Inside Dia (ID)</v>
          </cell>
          <cell r="D6" t="str">
            <v>Pipe Wall Thickness</v>
          </cell>
          <cell r="E6" t="str">
            <v>Outside Dia (OD)</v>
          </cell>
          <cell r="F6">
            <v>0</v>
          </cell>
          <cell r="G6" t="str">
            <v>Manhole Width</v>
          </cell>
          <cell r="H6" t="str">
            <v>Manhole Length</v>
          </cell>
          <cell r="I6" t="str">
            <v>Manhole Ht</v>
          </cell>
          <cell r="J6" t="str">
            <v>Manhole Wall Thickness</v>
          </cell>
          <cell r="K6" t="str">
            <v>Blinding Width</v>
          </cell>
          <cell r="L6" t="str">
            <v>L (Pipe)</v>
          </cell>
          <cell r="M6" t="str">
            <v>L (exc.)</v>
          </cell>
          <cell r="N6" t="str">
            <v>L (Bedding)</v>
          </cell>
          <cell r="O6">
            <v>0</v>
          </cell>
          <cell r="P6">
            <v>0</v>
          </cell>
          <cell r="Q6">
            <v>0</v>
          </cell>
          <cell r="R6">
            <v>0</v>
          </cell>
        </row>
        <row r="7">
          <cell r="C7">
            <v>600</v>
          </cell>
          <cell r="D7">
            <v>75</v>
          </cell>
          <cell r="E7">
            <v>750</v>
          </cell>
          <cell r="F7">
            <v>0</v>
          </cell>
          <cell r="G7">
            <v>1000</v>
          </cell>
          <cell r="H7">
            <v>1200</v>
          </cell>
          <cell r="I7">
            <v>900</v>
          </cell>
          <cell r="J7">
            <v>250</v>
          </cell>
          <cell r="K7">
            <v>1700</v>
          </cell>
          <cell r="L7">
            <v>1</v>
          </cell>
          <cell r="M7">
            <v>1.7</v>
          </cell>
          <cell r="N7">
            <v>1.5</v>
          </cell>
          <cell r="O7">
            <v>0</v>
          </cell>
          <cell r="P7">
            <v>0</v>
          </cell>
          <cell r="Q7">
            <v>0</v>
          </cell>
          <cell r="R7">
            <v>0</v>
          </cell>
        </row>
        <row r="8">
          <cell r="C8">
            <v>800</v>
          </cell>
          <cell r="D8">
            <v>92</v>
          </cell>
          <cell r="E8">
            <v>984</v>
          </cell>
          <cell r="F8">
            <v>0</v>
          </cell>
          <cell r="G8">
            <v>1100</v>
          </cell>
          <cell r="H8">
            <v>1600</v>
          </cell>
          <cell r="I8">
            <v>1050</v>
          </cell>
          <cell r="J8">
            <v>250</v>
          </cell>
          <cell r="K8">
            <v>1800</v>
          </cell>
          <cell r="L8">
            <v>1.1000000000000001</v>
          </cell>
          <cell r="M8">
            <v>1.8</v>
          </cell>
          <cell r="N8">
            <v>1.6</v>
          </cell>
          <cell r="O8">
            <v>0</v>
          </cell>
          <cell r="P8">
            <v>0</v>
          </cell>
          <cell r="Q8">
            <v>0</v>
          </cell>
          <cell r="R8">
            <v>0</v>
          </cell>
        </row>
        <row r="9">
          <cell r="C9">
            <v>1050</v>
          </cell>
          <cell r="D9">
            <v>88</v>
          </cell>
          <cell r="E9">
            <v>1226</v>
          </cell>
          <cell r="F9">
            <v>0</v>
          </cell>
          <cell r="G9">
            <v>1400</v>
          </cell>
          <cell r="H9">
            <v>2000</v>
          </cell>
          <cell r="I9">
            <v>1400</v>
          </cell>
          <cell r="J9">
            <v>300</v>
          </cell>
          <cell r="K9">
            <v>2200</v>
          </cell>
          <cell r="L9">
            <v>1.4</v>
          </cell>
          <cell r="M9">
            <v>2.2000000000000002</v>
          </cell>
          <cell r="N9">
            <v>2</v>
          </cell>
          <cell r="O9">
            <v>0</v>
          </cell>
          <cell r="P9">
            <v>0</v>
          </cell>
          <cell r="Q9">
            <v>0</v>
          </cell>
          <cell r="R9">
            <v>0</v>
          </cell>
        </row>
        <row r="10">
          <cell r="C10">
            <v>1500</v>
          </cell>
          <cell r="D10">
            <v>150</v>
          </cell>
          <cell r="E10">
            <v>1800</v>
          </cell>
          <cell r="F10">
            <v>0</v>
          </cell>
          <cell r="G10">
            <v>1800</v>
          </cell>
          <cell r="H10">
            <v>2600</v>
          </cell>
          <cell r="I10">
            <v>1950</v>
          </cell>
          <cell r="J10">
            <v>350</v>
          </cell>
          <cell r="K10">
            <v>2700</v>
          </cell>
          <cell r="L10">
            <v>1.8</v>
          </cell>
          <cell r="M10">
            <v>2.7</v>
          </cell>
          <cell r="N10">
            <v>2.5</v>
          </cell>
          <cell r="O10">
            <v>0</v>
          </cell>
          <cell r="P10">
            <v>0</v>
          </cell>
          <cell r="Q10">
            <v>0</v>
          </cell>
          <cell r="R10">
            <v>0</v>
          </cell>
        </row>
        <row r="11">
          <cell r="C11">
            <v>1600</v>
          </cell>
          <cell r="D11">
            <v>-800</v>
          </cell>
          <cell r="E11">
            <v>0</v>
          </cell>
          <cell r="F11">
            <v>0</v>
          </cell>
          <cell r="G11">
            <v>0</v>
          </cell>
          <cell r="H11">
            <v>0</v>
          </cell>
          <cell r="I11">
            <v>0</v>
          </cell>
          <cell r="J11">
            <v>0</v>
          </cell>
          <cell r="K11">
            <v>0</v>
          </cell>
          <cell r="L11">
            <v>0</v>
          </cell>
          <cell r="M11">
            <v>0</v>
          </cell>
          <cell r="N11">
            <v>0</v>
          </cell>
          <cell r="O11">
            <v>0</v>
          </cell>
          <cell r="P11">
            <v>0</v>
          </cell>
          <cell r="Q11">
            <v>0</v>
          </cell>
          <cell r="R11">
            <v>0</v>
          </cell>
        </row>
        <row r="12">
          <cell r="C12">
            <v>2400</v>
          </cell>
          <cell r="D12">
            <v>-1200</v>
          </cell>
          <cell r="E12">
            <v>0</v>
          </cell>
          <cell r="F12">
            <v>0</v>
          </cell>
          <cell r="G12">
            <v>0</v>
          </cell>
          <cell r="H12">
            <v>0</v>
          </cell>
          <cell r="I12">
            <v>0</v>
          </cell>
          <cell r="J12">
            <v>0</v>
          </cell>
          <cell r="K12">
            <v>0</v>
          </cell>
          <cell r="L12">
            <v>0</v>
          </cell>
          <cell r="M12">
            <v>0</v>
          </cell>
          <cell r="N12">
            <v>0</v>
          </cell>
          <cell r="O12">
            <v>0</v>
          </cell>
          <cell r="P12">
            <v>0</v>
          </cell>
          <cell r="Q12">
            <v>0</v>
          </cell>
          <cell r="R12">
            <v>0</v>
          </cell>
        </row>
        <row r="13">
          <cell r="C13">
            <v>2500</v>
          </cell>
          <cell r="D13">
            <v>-1250</v>
          </cell>
          <cell r="E13">
            <v>0</v>
          </cell>
          <cell r="F13">
            <v>0</v>
          </cell>
          <cell r="G13">
            <v>0</v>
          </cell>
          <cell r="H13">
            <v>0</v>
          </cell>
          <cell r="I13">
            <v>0</v>
          </cell>
          <cell r="J13">
            <v>0</v>
          </cell>
          <cell r="K13">
            <v>0</v>
          </cell>
          <cell r="L13">
            <v>0</v>
          </cell>
          <cell r="M13">
            <v>0</v>
          </cell>
          <cell r="N13">
            <v>0</v>
          </cell>
          <cell r="O13">
            <v>0</v>
          </cell>
          <cell r="P13">
            <v>0</v>
          </cell>
          <cell r="Q13">
            <v>0</v>
          </cell>
          <cell r="R13">
            <v>0</v>
          </cell>
        </row>
        <row r="14">
          <cell r="C14">
            <v>3000</v>
          </cell>
          <cell r="D14">
            <v>-1500</v>
          </cell>
          <cell r="E14">
            <v>0</v>
          </cell>
          <cell r="F14">
            <v>0</v>
          </cell>
          <cell r="G14">
            <v>0</v>
          </cell>
          <cell r="H14">
            <v>0</v>
          </cell>
          <cell r="I14">
            <v>0</v>
          </cell>
          <cell r="J14">
            <v>0</v>
          </cell>
          <cell r="K14">
            <v>0</v>
          </cell>
          <cell r="L14">
            <v>0</v>
          </cell>
          <cell r="M14">
            <v>0</v>
          </cell>
          <cell r="N14">
            <v>0</v>
          </cell>
          <cell r="O14">
            <v>0</v>
          </cell>
          <cell r="P14">
            <v>0</v>
          </cell>
          <cell r="Q14">
            <v>0</v>
          </cell>
          <cell r="R14">
            <v>0</v>
          </cell>
        </row>
        <row r="15">
          <cell r="C15">
            <v>3500</v>
          </cell>
          <cell r="D15">
            <v>-1750</v>
          </cell>
          <cell r="E15">
            <v>0</v>
          </cell>
          <cell r="F15">
            <v>0</v>
          </cell>
          <cell r="G15">
            <v>0</v>
          </cell>
          <cell r="H15">
            <v>0</v>
          </cell>
          <cell r="I15">
            <v>0</v>
          </cell>
          <cell r="J15">
            <v>0</v>
          </cell>
          <cell r="K15">
            <v>0</v>
          </cell>
          <cell r="L15">
            <v>0</v>
          </cell>
          <cell r="M15">
            <v>0</v>
          </cell>
          <cell r="N15">
            <v>0</v>
          </cell>
          <cell r="O15">
            <v>0</v>
          </cell>
          <cell r="P15">
            <v>0</v>
          </cell>
          <cell r="Q15">
            <v>0</v>
          </cell>
          <cell r="R15">
            <v>0</v>
          </cell>
        </row>
        <row r="18">
          <cell r="C18">
            <v>0</v>
          </cell>
        </row>
        <row r="21">
          <cell r="C21">
            <v>1</v>
          </cell>
          <cell r="D21">
            <v>2</v>
          </cell>
          <cell r="E21">
            <v>3</v>
          </cell>
          <cell r="F21">
            <v>4</v>
          </cell>
          <cell r="G21">
            <v>5</v>
          </cell>
          <cell r="H21">
            <v>6</v>
          </cell>
          <cell r="I21">
            <v>7</v>
          </cell>
          <cell r="J21">
            <v>8</v>
          </cell>
          <cell r="K21">
            <v>9</v>
          </cell>
          <cell r="L21">
            <v>10</v>
          </cell>
          <cell r="M21">
            <v>11</v>
          </cell>
          <cell r="N21">
            <v>12</v>
          </cell>
          <cell r="O21">
            <v>13</v>
          </cell>
          <cell r="P21">
            <v>14</v>
          </cell>
          <cell r="Q21">
            <v>15</v>
          </cell>
          <cell r="R21">
            <v>16</v>
          </cell>
        </row>
        <row r="22">
          <cell r="C22" t="str">
            <v>Inside Dia (ID)</v>
          </cell>
          <cell r="D22" t="str">
            <v>Pipe Wall Thickness</v>
          </cell>
          <cell r="E22" t="str">
            <v>Outside Dia (OD)</v>
          </cell>
          <cell r="F22">
            <v>0</v>
          </cell>
          <cell r="G22" t="str">
            <v>Manhole Width</v>
          </cell>
          <cell r="H22" t="str">
            <v>Manhole Length</v>
          </cell>
          <cell r="I22" t="str">
            <v>Manhole Ht</v>
          </cell>
          <cell r="J22" t="str">
            <v>Manhole Wall Thickness</v>
          </cell>
          <cell r="K22" t="str">
            <v>Blinding Width</v>
          </cell>
          <cell r="L22" t="str">
            <v>L (Pipe)</v>
          </cell>
          <cell r="M22" t="str">
            <v>L (exc.)</v>
          </cell>
          <cell r="N22" t="str">
            <v>L (Bedding)</v>
          </cell>
          <cell r="O22">
            <v>0</v>
          </cell>
          <cell r="P22">
            <v>0</v>
          </cell>
          <cell r="Q22">
            <v>0</v>
          </cell>
          <cell r="R22">
            <v>0</v>
          </cell>
        </row>
        <row r="23">
          <cell r="C23">
            <v>600</v>
          </cell>
          <cell r="D23">
            <v>75</v>
          </cell>
          <cell r="E23">
            <v>750</v>
          </cell>
          <cell r="F23">
            <v>0</v>
          </cell>
          <cell r="G23">
            <v>1000</v>
          </cell>
          <cell r="H23">
            <v>2300</v>
          </cell>
          <cell r="I23">
            <v>900</v>
          </cell>
          <cell r="J23">
            <v>300</v>
          </cell>
          <cell r="K23">
            <v>1800</v>
          </cell>
          <cell r="L23">
            <v>1</v>
          </cell>
          <cell r="M23">
            <v>1.8</v>
          </cell>
          <cell r="N23">
            <v>1.6</v>
          </cell>
          <cell r="O23">
            <v>0</v>
          </cell>
          <cell r="P23">
            <v>0</v>
          </cell>
          <cell r="Q23">
            <v>0</v>
          </cell>
          <cell r="R23">
            <v>0</v>
          </cell>
        </row>
        <row r="24">
          <cell r="C24">
            <v>800</v>
          </cell>
          <cell r="D24">
            <v>92</v>
          </cell>
          <cell r="E24">
            <v>984</v>
          </cell>
          <cell r="F24">
            <v>0</v>
          </cell>
          <cell r="G24">
            <v>1100</v>
          </cell>
          <cell r="H24">
            <v>2900</v>
          </cell>
          <cell r="I24">
            <v>1050</v>
          </cell>
          <cell r="J24">
            <v>300</v>
          </cell>
          <cell r="K24">
            <v>1900</v>
          </cell>
          <cell r="L24">
            <v>1.1000000000000001</v>
          </cell>
          <cell r="M24">
            <v>1.9</v>
          </cell>
          <cell r="N24">
            <v>1.7</v>
          </cell>
          <cell r="O24">
            <v>0</v>
          </cell>
          <cell r="P24">
            <v>0</v>
          </cell>
          <cell r="Q24">
            <v>0</v>
          </cell>
          <cell r="R24">
            <v>0</v>
          </cell>
        </row>
        <row r="25">
          <cell r="C25">
            <v>1050</v>
          </cell>
          <cell r="D25">
            <v>88</v>
          </cell>
          <cell r="E25">
            <v>1226</v>
          </cell>
          <cell r="F25">
            <v>0</v>
          </cell>
          <cell r="G25">
            <v>1400</v>
          </cell>
          <cell r="H25">
            <v>3500</v>
          </cell>
          <cell r="I25">
            <v>1400</v>
          </cell>
          <cell r="J25">
            <v>350</v>
          </cell>
          <cell r="K25">
            <v>2300</v>
          </cell>
          <cell r="L25">
            <v>1.4</v>
          </cell>
          <cell r="M25">
            <v>2.2999999999999998</v>
          </cell>
          <cell r="N25">
            <v>2.1</v>
          </cell>
          <cell r="O25">
            <v>0</v>
          </cell>
          <cell r="P25">
            <v>0</v>
          </cell>
          <cell r="Q25">
            <v>0</v>
          </cell>
          <cell r="R25">
            <v>0</v>
          </cell>
        </row>
        <row r="26">
          <cell r="C26">
            <v>1500</v>
          </cell>
          <cell r="D26">
            <v>150</v>
          </cell>
          <cell r="E26">
            <v>1800</v>
          </cell>
          <cell r="F26">
            <v>0</v>
          </cell>
          <cell r="G26">
            <v>1800</v>
          </cell>
          <cell r="H26">
            <v>4900</v>
          </cell>
          <cell r="I26">
            <v>1950</v>
          </cell>
          <cell r="J26">
            <v>350</v>
          </cell>
          <cell r="K26">
            <v>2700</v>
          </cell>
          <cell r="L26">
            <v>1.8</v>
          </cell>
          <cell r="M26">
            <v>2.7</v>
          </cell>
          <cell r="N26">
            <v>2.5</v>
          </cell>
          <cell r="O26">
            <v>0</v>
          </cell>
          <cell r="P26">
            <v>0</v>
          </cell>
          <cell r="Q26">
            <v>0</v>
          </cell>
          <cell r="R26">
            <v>0</v>
          </cell>
        </row>
        <row r="27">
          <cell r="C27">
            <v>1600</v>
          </cell>
          <cell r="D27">
            <v>-800</v>
          </cell>
          <cell r="E27">
            <v>0</v>
          </cell>
          <cell r="F27">
            <v>0</v>
          </cell>
          <cell r="G27">
            <v>0</v>
          </cell>
          <cell r="H27">
            <v>0</v>
          </cell>
          <cell r="I27">
            <v>0</v>
          </cell>
          <cell r="J27">
            <v>0</v>
          </cell>
          <cell r="K27">
            <v>0</v>
          </cell>
          <cell r="L27">
            <v>0</v>
          </cell>
          <cell r="M27">
            <v>0</v>
          </cell>
          <cell r="N27">
            <v>0</v>
          </cell>
          <cell r="O27">
            <v>0</v>
          </cell>
          <cell r="P27">
            <v>0</v>
          </cell>
          <cell r="Q27">
            <v>0</v>
          </cell>
          <cell r="R27">
            <v>0</v>
          </cell>
        </row>
        <row r="28">
          <cell r="C28">
            <v>2400</v>
          </cell>
          <cell r="D28">
            <v>-1200</v>
          </cell>
          <cell r="E28">
            <v>0</v>
          </cell>
          <cell r="F28">
            <v>0</v>
          </cell>
          <cell r="G28">
            <v>0</v>
          </cell>
          <cell r="H28">
            <v>0</v>
          </cell>
          <cell r="I28">
            <v>0</v>
          </cell>
          <cell r="J28">
            <v>0</v>
          </cell>
          <cell r="K28">
            <v>0</v>
          </cell>
          <cell r="L28">
            <v>0</v>
          </cell>
          <cell r="M28">
            <v>0</v>
          </cell>
          <cell r="N28">
            <v>0</v>
          </cell>
          <cell r="O28">
            <v>0</v>
          </cell>
          <cell r="P28">
            <v>0</v>
          </cell>
          <cell r="Q28">
            <v>0</v>
          </cell>
          <cell r="R28">
            <v>0</v>
          </cell>
        </row>
        <row r="29">
          <cell r="C29">
            <v>2500</v>
          </cell>
          <cell r="D29">
            <v>-1250</v>
          </cell>
          <cell r="E29">
            <v>0</v>
          </cell>
          <cell r="F29">
            <v>0</v>
          </cell>
          <cell r="G29">
            <v>0</v>
          </cell>
          <cell r="H29">
            <v>0</v>
          </cell>
          <cell r="I29">
            <v>0</v>
          </cell>
          <cell r="J29">
            <v>0</v>
          </cell>
          <cell r="K29">
            <v>0</v>
          </cell>
          <cell r="L29">
            <v>0</v>
          </cell>
          <cell r="M29">
            <v>0</v>
          </cell>
          <cell r="N29">
            <v>0</v>
          </cell>
          <cell r="O29">
            <v>0</v>
          </cell>
          <cell r="P29">
            <v>0</v>
          </cell>
          <cell r="Q29">
            <v>0</v>
          </cell>
          <cell r="R29">
            <v>0</v>
          </cell>
        </row>
        <row r="30">
          <cell r="C30">
            <v>3000</v>
          </cell>
          <cell r="D30">
            <v>-1500</v>
          </cell>
          <cell r="E30">
            <v>0</v>
          </cell>
          <cell r="F30">
            <v>0</v>
          </cell>
          <cell r="G30">
            <v>0</v>
          </cell>
          <cell r="H30">
            <v>0</v>
          </cell>
          <cell r="I30">
            <v>0</v>
          </cell>
          <cell r="J30">
            <v>0</v>
          </cell>
          <cell r="K30">
            <v>0</v>
          </cell>
          <cell r="L30">
            <v>0</v>
          </cell>
          <cell r="M30">
            <v>0</v>
          </cell>
          <cell r="N30">
            <v>0</v>
          </cell>
          <cell r="O30">
            <v>0</v>
          </cell>
          <cell r="P30">
            <v>0</v>
          </cell>
          <cell r="Q30">
            <v>0</v>
          </cell>
          <cell r="R30">
            <v>0</v>
          </cell>
        </row>
        <row r="31">
          <cell r="C31">
            <v>3500</v>
          </cell>
          <cell r="D31">
            <v>-1750</v>
          </cell>
          <cell r="E31">
            <v>0</v>
          </cell>
          <cell r="F31">
            <v>0</v>
          </cell>
          <cell r="G31">
            <v>0</v>
          </cell>
          <cell r="H31">
            <v>0</v>
          </cell>
          <cell r="I31">
            <v>0</v>
          </cell>
          <cell r="J31">
            <v>0</v>
          </cell>
          <cell r="K31">
            <v>0</v>
          </cell>
          <cell r="L31">
            <v>0</v>
          </cell>
          <cell r="M31">
            <v>0</v>
          </cell>
          <cell r="N31">
            <v>0</v>
          </cell>
          <cell r="O31">
            <v>0</v>
          </cell>
          <cell r="P31">
            <v>0</v>
          </cell>
          <cell r="Q31">
            <v>0</v>
          </cell>
          <cell r="R31">
            <v>0</v>
          </cell>
        </row>
        <row r="44">
          <cell r="B44">
            <v>80</v>
          </cell>
          <cell r="C44">
            <v>98.9</v>
          </cell>
          <cell r="D44">
            <v>99.4</v>
          </cell>
          <cell r="E44">
            <v>9.7000000000000028</v>
          </cell>
          <cell r="F44">
            <v>0</v>
          </cell>
          <cell r="G44">
            <v>0</v>
          </cell>
          <cell r="H44">
            <v>0</v>
          </cell>
          <cell r="I44">
            <v>0</v>
          </cell>
          <cell r="J44">
            <v>0</v>
          </cell>
          <cell r="K44">
            <v>0</v>
          </cell>
          <cell r="L44">
            <v>0</v>
          </cell>
          <cell r="M44">
            <v>0</v>
          </cell>
          <cell r="N44">
            <v>0</v>
          </cell>
          <cell r="O44">
            <v>0</v>
          </cell>
          <cell r="P44">
            <v>0</v>
          </cell>
          <cell r="Q44">
            <v>0</v>
          </cell>
        </row>
        <row r="45">
          <cell r="B45">
            <v>100</v>
          </cell>
          <cell r="C45">
            <v>118.9</v>
          </cell>
          <cell r="D45">
            <v>119.4</v>
          </cell>
          <cell r="E45">
            <v>9.7000000000000028</v>
          </cell>
          <cell r="F45">
            <v>0</v>
          </cell>
          <cell r="G45">
            <v>0</v>
          </cell>
          <cell r="H45">
            <v>0</v>
          </cell>
          <cell r="I45">
            <v>0</v>
          </cell>
          <cell r="J45">
            <v>0</v>
          </cell>
          <cell r="K45">
            <v>0</v>
          </cell>
          <cell r="L45">
            <v>0</v>
          </cell>
          <cell r="M45">
            <v>0</v>
          </cell>
          <cell r="N45">
            <v>0</v>
          </cell>
          <cell r="O45">
            <v>0</v>
          </cell>
          <cell r="P45">
            <v>0</v>
          </cell>
          <cell r="Q45">
            <v>0</v>
          </cell>
        </row>
        <row r="46">
          <cell r="B46">
            <v>150</v>
          </cell>
          <cell r="C46">
            <v>170.9</v>
          </cell>
          <cell r="D46">
            <v>171.4</v>
          </cell>
          <cell r="E46">
            <v>10.700000000000003</v>
          </cell>
          <cell r="F46">
            <v>0</v>
          </cell>
          <cell r="G46">
            <v>0</v>
          </cell>
          <cell r="H46">
            <v>0</v>
          </cell>
          <cell r="I46">
            <v>0</v>
          </cell>
          <cell r="J46">
            <v>0</v>
          </cell>
          <cell r="K46">
            <v>0</v>
          </cell>
          <cell r="L46">
            <v>0</v>
          </cell>
          <cell r="M46">
            <v>0</v>
          </cell>
          <cell r="N46">
            <v>0</v>
          </cell>
          <cell r="O46">
            <v>0</v>
          </cell>
          <cell r="P46">
            <v>0</v>
          </cell>
          <cell r="Q46">
            <v>0</v>
          </cell>
        </row>
        <row r="47">
          <cell r="B47">
            <v>200</v>
          </cell>
          <cell r="C47">
            <v>222.3</v>
          </cell>
          <cell r="D47">
            <v>222.8</v>
          </cell>
          <cell r="E47">
            <v>11.400000000000006</v>
          </cell>
          <cell r="F47">
            <v>0</v>
          </cell>
          <cell r="G47">
            <v>0</v>
          </cell>
          <cell r="H47">
            <v>0</v>
          </cell>
          <cell r="I47">
            <v>0</v>
          </cell>
          <cell r="J47">
            <v>0</v>
          </cell>
          <cell r="K47">
            <v>0</v>
          </cell>
          <cell r="L47">
            <v>0</v>
          </cell>
          <cell r="M47">
            <v>0</v>
          </cell>
          <cell r="N47">
            <v>0</v>
          </cell>
          <cell r="O47">
            <v>0</v>
          </cell>
          <cell r="P47">
            <v>0</v>
          </cell>
          <cell r="Q47">
            <v>0</v>
          </cell>
        </row>
        <row r="48">
          <cell r="B48">
            <v>250</v>
          </cell>
          <cell r="C48">
            <v>273.60000000000002</v>
          </cell>
          <cell r="D48">
            <v>274.10000000000002</v>
          </cell>
          <cell r="E48">
            <v>12.050000000000011</v>
          </cell>
          <cell r="F48">
            <v>0</v>
          </cell>
          <cell r="G48">
            <v>0</v>
          </cell>
          <cell r="H48">
            <v>0</v>
          </cell>
          <cell r="I48">
            <v>0</v>
          </cell>
          <cell r="J48">
            <v>0</v>
          </cell>
          <cell r="K48">
            <v>0</v>
          </cell>
          <cell r="L48">
            <v>0</v>
          </cell>
          <cell r="M48">
            <v>0</v>
          </cell>
          <cell r="N48">
            <v>0</v>
          </cell>
          <cell r="O48">
            <v>0</v>
          </cell>
          <cell r="P48">
            <v>0</v>
          </cell>
          <cell r="Q48">
            <v>0</v>
          </cell>
        </row>
        <row r="49">
          <cell r="B49">
            <v>300</v>
          </cell>
          <cell r="C49">
            <v>325.2</v>
          </cell>
          <cell r="D49">
            <v>325.7</v>
          </cell>
          <cell r="E49">
            <v>12.849999999999994</v>
          </cell>
          <cell r="F49">
            <v>0</v>
          </cell>
          <cell r="G49">
            <v>0</v>
          </cell>
          <cell r="H49">
            <v>0</v>
          </cell>
          <cell r="I49">
            <v>0</v>
          </cell>
          <cell r="J49">
            <v>0</v>
          </cell>
          <cell r="K49">
            <v>0</v>
          </cell>
          <cell r="L49">
            <v>0</v>
          </cell>
          <cell r="M49">
            <v>0</v>
          </cell>
          <cell r="N49">
            <v>0</v>
          </cell>
          <cell r="O49">
            <v>0</v>
          </cell>
          <cell r="P49">
            <v>0</v>
          </cell>
          <cell r="Q49">
            <v>0</v>
          </cell>
        </row>
        <row r="50">
          <cell r="B50">
            <v>350</v>
          </cell>
          <cell r="C50">
            <v>378</v>
          </cell>
          <cell r="D50">
            <v>379</v>
          </cell>
          <cell r="E50">
            <v>14.5</v>
          </cell>
          <cell r="F50">
            <v>0</v>
          </cell>
          <cell r="G50">
            <v>0</v>
          </cell>
          <cell r="H50">
            <v>0</v>
          </cell>
          <cell r="I50">
            <v>0</v>
          </cell>
          <cell r="J50">
            <v>0</v>
          </cell>
          <cell r="K50">
            <v>0</v>
          </cell>
          <cell r="L50">
            <v>0</v>
          </cell>
          <cell r="M50">
            <v>0</v>
          </cell>
          <cell r="N50">
            <v>0</v>
          </cell>
          <cell r="O50">
            <v>0</v>
          </cell>
          <cell r="P50">
            <v>0</v>
          </cell>
          <cell r="Q50">
            <v>0</v>
          </cell>
        </row>
        <row r="51">
          <cell r="B51">
            <v>400</v>
          </cell>
          <cell r="C51">
            <v>412</v>
          </cell>
          <cell r="D51">
            <v>413</v>
          </cell>
          <cell r="E51">
            <v>6.5</v>
          </cell>
          <cell r="F51">
            <v>0</v>
          </cell>
          <cell r="G51">
            <v>0</v>
          </cell>
          <cell r="H51">
            <v>0</v>
          </cell>
          <cell r="I51">
            <v>0</v>
          </cell>
          <cell r="J51">
            <v>0</v>
          </cell>
          <cell r="K51">
            <v>0</v>
          </cell>
          <cell r="L51">
            <v>0</v>
          </cell>
          <cell r="M51">
            <v>0</v>
          </cell>
          <cell r="N51">
            <v>0</v>
          </cell>
          <cell r="O51">
            <v>0</v>
          </cell>
          <cell r="P51">
            <v>0</v>
          </cell>
          <cell r="Q51">
            <v>0</v>
          </cell>
        </row>
        <row r="52">
          <cell r="B52">
            <v>450</v>
          </cell>
          <cell r="C52">
            <v>463</v>
          </cell>
          <cell r="D52">
            <v>464</v>
          </cell>
          <cell r="E52">
            <v>7</v>
          </cell>
          <cell r="F52">
            <v>0</v>
          </cell>
          <cell r="G52">
            <v>0</v>
          </cell>
          <cell r="H52">
            <v>0</v>
          </cell>
          <cell r="I52">
            <v>0</v>
          </cell>
          <cell r="J52">
            <v>0</v>
          </cell>
          <cell r="K52">
            <v>0</v>
          </cell>
          <cell r="L52">
            <v>0</v>
          </cell>
          <cell r="M52">
            <v>0</v>
          </cell>
          <cell r="N52">
            <v>0</v>
          </cell>
          <cell r="O52">
            <v>0</v>
          </cell>
          <cell r="P52">
            <v>0</v>
          </cell>
          <cell r="Q52">
            <v>0</v>
          </cell>
        </row>
        <row r="53">
          <cell r="B53">
            <v>500</v>
          </cell>
          <cell r="C53">
            <v>514</v>
          </cell>
          <cell r="D53">
            <v>515</v>
          </cell>
          <cell r="E53">
            <v>7.5</v>
          </cell>
          <cell r="F53">
            <v>0</v>
          </cell>
          <cell r="G53">
            <v>0</v>
          </cell>
          <cell r="H53">
            <v>0</v>
          </cell>
          <cell r="I53">
            <v>0</v>
          </cell>
          <cell r="J53">
            <v>0</v>
          </cell>
          <cell r="K53">
            <v>0</v>
          </cell>
          <cell r="L53">
            <v>0</v>
          </cell>
          <cell r="M53">
            <v>0</v>
          </cell>
          <cell r="N53">
            <v>0</v>
          </cell>
          <cell r="O53">
            <v>0</v>
          </cell>
          <cell r="P53">
            <v>0</v>
          </cell>
          <cell r="Q53">
            <v>0</v>
          </cell>
        </row>
        <row r="54">
          <cell r="B54">
            <v>600</v>
          </cell>
          <cell r="C54">
            <v>616</v>
          </cell>
          <cell r="D54">
            <v>617</v>
          </cell>
          <cell r="E54">
            <v>8.5</v>
          </cell>
          <cell r="F54">
            <v>0</v>
          </cell>
          <cell r="G54">
            <v>0</v>
          </cell>
          <cell r="H54">
            <v>0</v>
          </cell>
          <cell r="I54">
            <v>0</v>
          </cell>
          <cell r="J54">
            <v>0</v>
          </cell>
          <cell r="K54">
            <v>0</v>
          </cell>
          <cell r="L54">
            <v>0</v>
          </cell>
          <cell r="M54">
            <v>0</v>
          </cell>
          <cell r="N54">
            <v>0</v>
          </cell>
          <cell r="O54">
            <v>0</v>
          </cell>
          <cell r="P54">
            <v>0</v>
          </cell>
          <cell r="Q54">
            <v>0</v>
          </cell>
        </row>
        <row r="55">
          <cell r="B55">
            <v>700</v>
          </cell>
          <cell r="C55">
            <v>718</v>
          </cell>
          <cell r="D55">
            <v>719</v>
          </cell>
          <cell r="E55">
            <v>9.5</v>
          </cell>
          <cell r="F55">
            <v>0</v>
          </cell>
          <cell r="G55">
            <v>0</v>
          </cell>
          <cell r="H55">
            <v>0</v>
          </cell>
          <cell r="I55">
            <v>0</v>
          </cell>
          <cell r="J55">
            <v>0</v>
          </cell>
          <cell r="K55">
            <v>0</v>
          </cell>
          <cell r="L55">
            <v>0</v>
          </cell>
          <cell r="M55">
            <v>0</v>
          </cell>
          <cell r="N55">
            <v>0</v>
          </cell>
          <cell r="O55">
            <v>0</v>
          </cell>
          <cell r="P55">
            <v>0</v>
          </cell>
          <cell r="Q55">
            <v>0</v>
          </cell>
        </row>
        <row r="56">
          <cell r="B56">
            <v>800</v>
          </cell>
          <cell r="C56">
            <v>820</v>
          </cell>
          <cell r="D56">
            <v>821</v>
          </cell>
          <cell r="E56">
            <v>10.5</v>
          </cell>
          <cell r="F56">
            <v>0</v>
          </cell>
          <cell r="G56">
            <v>0</v>
          </cell>
          <cell r="H56">
            <v>0</v>
          </cell>
          <cell r="I56">
            <v>0</v>
          </cell>
          <cell r="J56">
            <v>0</v>
          </cell>
          <cell r="K56">
            <v>0</v>
          </cell>
          <cell r="L56">
            <v>0</v>
          </cell>
          <cell r="M56">
            <v>0</v>
          </cell>
          <cell r="N56">
            <v>0</v>
          </cell>
          <cell r="O56">
            <v>0</v>
          </cell>
          <cell r="P56">
            <v>0</v>
          </cell>
          <cell r="Q56">
            <v>0</v>
          </cell>
        </row>
        <row r="57">
          <cell r="B57">
            <v>900</v>
          </cell>
          <cell r="C57">
            <v>922</v>
          </cell>
          <cell r="D57">
            <v>923</v>
          </cell>
          <cell r="E57">
            <v>11.5</v>
          </cell>
          <cell r="F57">
            <v>0</v>
          </cell>
          <cell r="G57">
            <v>0</v>
          </cell>
          <cell r="H57">
            <v>0</v>
          </cell>
          <cell r="I57">
            <v>0</v>
          </cell>
          <cell r="J57">
            <v>0</v>
          </cell>
          <cell r="K57">
            <v>0</v>
          </cell>
          <cell r="L57">
            <v>0</v>
          </cell>
          <cell r="M57">
            <v>0</v>
          </cell>
          <cell r="N57">
            <v>0</v>
          </cell>
          <cell r="O57">
            <v>0</v>
          </cell>
          <cell r="P57">
            <v>0</v>
          </cell>
          <cell r="Q57">
            <v>0</v>
          </cell>
        </row>
        <row r="58">
          <cell r="B58">
            <v>1000</v>
          </cell>
          <cell r="C58">
            <v>1024</v>
          </cell>
          <cell r="D58">
            <v>1025</v>
          </cell>
          <cell r="E58">
            <v>12.5</v>
          </cell>
          <cell r="F58">
            <v>0</v>
          </cell>
          <cell r="G58">
            <v>0</v>
          </cell>
          <cell r="H58">
            <v>0</v>
          </cell>
          <cell r="I58">
            <v>0</v>
          </cell>
          <cell r="J58">
            <v>0</v>
          </cell>
          <cell r="K58">
            <v>0</v>
          </cell>
          <cell r="L58">
            <v>0</v>
          </cell>
          <cell r="M58">
            <v>0</v>
          </cell>
          <cell r="N58">
            <v>0</v>
          </cell>
          <cell r="O58">
            <v>0</v>
          </cell>
          <cell r="P58">
            <v>0</v>
          </cell>
          <cell r="Q58">
            <v>0</v>
          </cell>
        </row>
        <row r="59">
          <cell r="B59">
            <v>1100</v>
          </cell>
          <cell r="C59">
            <v>1126</v>
          </cell>
          <cell r="D59">
            <v>1127</v>
          </cell>
          <cell r="E59">
            <v>13.5</v>
          </cell>
          <cell r="F59">
            <v>0</v>
          </cell>
          <cell r="G59">
            <v>0</v>
          </cell>
          <cell r="H59">
            <v>0</v>
          </cell>
          <cell r="I59">
            <v>0</v>
          </cell>
          <cell r="J59">
            <v>0</v>
          </cell>
          <cell r="K59">
            <v>0</v>
          </cell>
          <cell r="L59">
            <v>0</v>
          </cell>
          <cell r="M59">
            <v>0</v>
          </cell>
          <cell r="N59">
            <v>0</v>
          </cell>
          <cell r="O59">
            <v>0</v>
          </cell>
          <cell r="P59">
            <v>0</v>
          </cell>
          <cell r="Q59">
            <v>0</v>
          </cell>
        </row>
        <row r="60">
          <cell r="B60">
            <v>1200</v>
          </cell>
          <cell r="C60">
            <v>1228</v>
          </cell>
          <cell r="D60">
            <v>1229</v>
          </cell>
          <cell r="E60">
            <v>14.5</v>
          </cell>
          <cell r="F60">
            <v>0</v>
          </cell>
          <cell r="G60">
            <v>0</v>
          </cell>
          <cell r="H60">
            <v>0</v>
          </cell>
          <cell r="I60">
            <v>0</v>
          </cell>
          <cell r="J60">
            <v>0</v>
          </cell>
          <cell r="K60">
            <v>0</v>
          </cell>
          <cell r="L60">
            <v>0</v>
          </cell>
          <cell r="M60">
            <v>0</v>
          </cell>
          <cell r="N60">
            <v>0</v>
          </cell>
          <cell r="O60">
            <v>0</v>
          </cell>
          <cell r="P60">
            <v>0</v>
          </cell>
          <cell r="Q60">
            <v>0</v>
          </cell>
        </row>
        <row r="61">
          <cell r="B61">
            <v>1300</v>
          </cell>
          <cell r="C61">
            <v>1330</v>
          </cell>
          <cell r="D61">
            <v>1331</v>
          </cell>
          <cell r="E61">
            <v>15.5</v>
          </cell>
          <cell r="F61">
            <v>0</v>
          </cell>
          <cell r="G61">
            <v>0</v>
          </cell>
          <cell r="H61">
            <v>0</v>
          </cell>
          <cell r="I61">
            <v>0</v>
          </cell>
          <cell r="J61">
            <v>0</v>
          </cell>
          <cell r="K61">
            <v>0</v>
          </cell>
          <cell r="L61">
            <v>0</v>
          </cell>
          <cell r="M61">
            <v>0</v>
          </cell>
          <cell r="N61">
            <v>0</v>
          </cell>
          <cell r="O61">
            <v>0</v>
          </cell>
          <cell r="P61">
            <v>0</v>
          </cell>
          <cell r="Q61">
            <v>0</v>
          </cell>
        </row>
        <row r="62">
          <cell r="B62">
            <v>1400</v>
          </cell>
          <cell r="C62">
            <v>1432</v>
          </cell>
          <cell r="D62">
            <v>1433</v>
          </cell>
          <cell r="E62">
            <v>16.5</v>
          </cell>
          <cell r="F62">
            <v>0</v>
          </cell>
          <cell r="G62">
            <v>0</v>
          </cell>
          <cell r="H62">
            <v>0</v>
          </cell>
          <cell r="I62">
            <v>0</v>
          </cell>
          <cell r="J62">
            <v>0</v>
          </cell>
          <cell r="K62">
            <v>0</v>
          </cell>
          <cell r="L62">
            <v>0</v>
          </cell>
          <cell r="M62">
            <v>0</v>
          </cell>
          <cell r="N62">
            <v>0</v>
          </cell>
          <cell r="O62">
            <v>0</v>
          </cell>
          <cell r="P62">
            <v>0</v>
          </cell>
          <cell r="Q62">
            <v>0</v>
          </cell>
        </row>
        <row r="63">
          <cell r="B63">
            <v>1500</v>
          </cell>
          <cell r="C63">
            <v>1534</v>
          </cell>
          <cell r="D63">
            <v>1535</v>
          </cell>
          <cell r="E63">
            <v>17.5</v>
          </cell>
          <cell r="F63">
            <v>0</v>
          </cell>
          <cell r="G63">
            <v>0</v>
          </cell>
          <cell r="H63">
            <v>0</v>
          </cell>
          <cell r="I63">
            <v>0</v>
          </cell>
          <cell r="J63">
            <v>0</v>
          </cell>
          <cell r="K63">
            <v>0</v>
          </cell>
          <cell r="L63">
            <v>0</v>
          </cell>
          <cell r="M63">
            <v>0</v>
          </cell>
          <cell r="N63">
            <v>0</v>
          </cell>
          <cell r="O63">
            <v>0</v>
          </cell>
          <cell r="P63">
            <v>0</v>
          </cell>
          <cell r="Q63">
            <v>0</v>
          </cell>
        </row>
        <row r="64">
          <cell r="B64">
            <v>1600</v>
          </cell>
          <cell r="C64">
            <v>1636</v>
          </cell>
          <cell r="D64">
            <v>1637</v>
          </cell>
          <cell r="E64">
            <v>18.5</v>
          </cell>
          <cell r="F64">
            <v>0</v>
          </cell>
          <cell r="G64">
            <v>0</v>
          </cell>
          <cell r="H64">
            <v>0</v>
          </cell>
          <cell r="I64">
            <v>0</v>
          </cell>
          <cell r="J64">
            <v>0</v>
          </cell>
          <cell r="K64">
            <v>0</v>
          </cell>
          <cell r="L64">
            <v>0</v>
          </cell>
          <cell r="M64">
            <v>0</v>
          </cell>
          <cell r="N64">
            <v>0</v>
          </cell>
          <cell r="O64">
            <v>0</v>
          </cell>
          <cell r="P64">
            <v>0</v>
          </cell>
          <cell r="Q64">
            <v>0</v>
          </cell>
        </row>
        <row r="65">
          <cell r="B65">
            <v>1700</v>
          </cell>
          <cell r="C65">
            <v>1738</v>
          </cell>
          <cell r="D65">
            <v>1739</v>
          </cell>
          <cell r="E65">
            <v>19.5</v>
          </cell>
          <cell r="F65">
            <v>0</v>
          </cell>
          <cell r="G65">
            <v>0</v>
          </cell>
          <cell r="H65">
            <v>0</v>
          </cell>
          <cell r="I65">
            <v>0</v>
          </cell>
          <cell r="J65">
            <v>0</v>
          </cell>
          <cell r="K65">
            <v>0</v>
          </cell>
          <cell r="L65">
            <v>0</v>
          </cell>
          <cell r="M65">
            <v>0</v>
          </cell>
          <cell r="N65">
            <v>0</v>
          </cell>
          <cell r="O65">
            <v>0</v>
          </cell>
          <cell r="P65">
            <v>0</v>
          </cell>
          <cell r="Q65">
            <v>0</v>
          </cell>
        </row>
        <row r="66">
          <cell r="B66">
            <v>1800</v>
          </cell>
          <cell r="C66">
            <v>1840</v>
          </cell>
          <cell r="D66">
            <v>1841</v>
          </cell>
          <cell r="E66">
            <v>20.5</v>
          </cell>
          <cell r="F66">
            <v>0</v>
          </cell>
          <cell r="G66">
            <v>0</v>
          </cell>
          <cell r="H66">
            <v>0</v>
          </cell>
          <cell r="I66">
            <v>0</v>
          </cell>
          <cell r="J66">
            <v>0</v>
          </cell>
          <cell r="K66">
            <v>0</v>
          </cell>
          <cell r="L66">
            <v>0</v>
          </cell>
          <cell r="M66">
            <v>0</v>
          </cell>
          <cell r="N66">
            <v>0</v>
          </cell>
          <cell r="O66">
            <v>0</v>
          </cell>
          <cell r="P66">
            <v>0</v>
          </cell>
          <cell r="Q66">
            <v>0</v>
          </cell>
        </row>
        <row r="67">
          <cell r="B67">
            <v>1900</v>
          </cell>
          <cell r="C67">
            <v>1942</v>
          </cell>
          <cell r="D67">
            <v>1943</v>
          </cell>
          <cell r="E67">
            <v>21.5</v>
          </cell>
          <cell r="F67">
            <v>0</v>
          </cell>
          <cell r="G67">
            <v>0</v>
          </cell>
          <cell r="H67">
            <v>0</v>
          </cell>
          <cell r="I67">
            <v>0</v>
          </cell>
          <cell r="J67">
            <v>0</v>
          </cell>
          <cell r="K67">
            <v>0</v>
          </cell>
          <cell r="L67">
            <v>0</v>
          </cell>
          <cell r="M67">
            <v>0</v>
          </cell>
          <cell r="N67">
            <v>0</v>
          </cell>
          <cell r="O67">
            <v>0</v>
          </cell>
          <cell r="P67">
            <v>0</v>
          </cell>
          <cell r="Q67">
            <v>0</v>
          </cell>
        </row>
        <row r="68">
          <cell r="B68">
            <v>2000</v>
          </cell>
          <cell r="C68">
            <v>2044</v>
          </cell>
          <cell r="D68">
            <v>2045</v>
          </cell>
          <cell r="E68">
            <v>22.5</v>
          </cell>
          <cell r="F68">
            <v>0</v>
          </cell>
          <cell r="G68">
            <v>0</v>
          </cell>
          <cell r="H68">
            <v>0</v>
          </cell>
          <cell r="I68">
            <v>0</v>
          </cell>
          <cell r="J68">
            <v>0</v>
          </cell>
          <cell r="K68">
            <v>0</v>
          </cell>
          <cell r="L68">
            <v>0</v>
          </cell>
          <cell r="M68">
            <v>0</v>
          </cell>
          <cell r="N68">
            <v>0</v>
          </cell>
          <cell r="O68">
            <v>0</v>
          </cell>
          <cell r="P68">
            <v>0</v>
          </cell>
          <cell r="Q68">
            <v>0</v>
          </cell>
        </row>
        <row r="69">
          <cell r="B69">
            <v>2100</v>
          </cell>
          <cell r="C69">
            <v>2146</v>
          </cell>
          <cell r="D69">
            <v>2147</v>
          </cell>
          <cell r="E69">
            <v>23.5</v>
          </cell>
          <cell r="F69">
            <v>0</v>
          </cell>
          <cell r="G69">
            <v>0</v>
          </cell>
          <cell r="H69">
            <v>0</v>
          </cell>
          <cell r="I69">
            <v>0</v>
          </cell>
          <cell r="J69">
            <v>0</v>
          </cell>
          <cell r="K69">
            <v>0</v>
          </cell>
          <cell r="L69">
            <v>0</v>
          </cell>
          <cell r="M69">
            <v>0</v>
          </cell>
          <cell r="N69">
            <v>0</v>
          </cell>
          <cell r="O69">
            <v>0</v>
          </cell>
          <cell r="P69">
            <v>0</v>
          </cell>
          <cell r="Q69">
            <v>0</v>
          </cell>
        </row>
        <row r="70">
          <cell r="B70">
            <v>2200</v>
          </cell>
          <cell r="C70">
            <v>2248</v>
          </cell>
          <cell r="D70">
            <v>2249</v>
          </cell>
          <cell r="E70">
            <v>24.5</v>
          </cell>
          <cell r="F70">
            <v>0</v>
          </cell>
          <cell r="G70">
            <v>0</v>
          </cell>
          <cell r="H70">
            <v>0</v>
          </cell>
          <cell r="I70">
            <v>0</v>
          </cell>
          <cell r="J70">
            <v>0</v>
          </cell>
          <cell r="K70">
            <v>0</v>
          </cell>
          <cell r="L70">
            <v>0</v>
          </cell>
          <cell r="M70">
            <v>0</v>
          </cell>
          <cell r="N70">
            <v>0</v>
          </cell>
          <cell r="O70">
            <v>0</v>
          </cell>
          <cell r="P70">
            <v>0</v>
          </cell>
          <cell r="Q70">
            <v>0</v>
          </cell>
        </row>
        <row r="71">
          <cell r="B71">
            <v>2300</v>
          </cell>
          <cell r="C71">
            <v>2350</v>
          </cell>
          <cell r="D71">
            <v>2351</v>
          </cell>
          <cell r="E71">
            <v>25.5</v>
          </cell>
          <cell r="F71">
            <v>0</v>
          </cell>
          <cell r="G71">
            <v>0</v>
          </cell>
          <cell r="H71">
            <v>0</v>
          </cell>
          <cell r="I71">
            <v>0</v>
          </cell>
          <cell r="J71">
            <v>0</v>
          </cell>
          <cell r="K71">
            <v>0</v>
          </cell>
          <cell r="L71">
            <v>0</v>
          </cell>
          <cell r="M71">
            <v>0</v>
          </cell>
          <cell r="N71">
            <v>0</v>
          </cell>
          <cell r="O71">
            <v>0</v>
          </cell>
          <cell r="P71">
            <v>0</v>
          </cell>
          <cell r="Q71">
            <v>0</v>
          </cell>
        </row>
        <row r="72">
          <cell r="B72">
            <v>2400</v>
          </cell>
          <cell r="C72">
            <v>2452</v>
          </cell>
          <cell r="D72">
            <v>2453</v>
          </cell>
          <cell r="E72">
            <v>26.5</v>
          </cell>
          <cell r="F72">
            <v>0</v>
          </cell>
          <cell r="G72">
            <v>0</v>
          </cell>
          <cell r="H72">
            <v>0</v>
          </cell>
          <cell r="I72">
            <v>0</v>
          </cell>
          <cell r="J72">
            <v>0</v>
          </cell>
          <cell r="K72">
            <v>0</v>
          </cell>
          <cell r="L72">
            <v>0</v>
          </cell>
          <cell r="M72">
            <v>0</v>
          </cell>
          <cell r="N72">
            <v>0</v>
          </cell>
          <cell r="O72">
            <v>0</v>
          </cell>
          <cell r="P72">
            <v>0</v>
          </cell>
          <cell r="Q72">
            <v>0</v>
          </cell>
        </row>
        <row r="73">
          <cell r="B73">
            <v>2500</v>
          </cell>
          <cell r="C73">
            <v>2554</v>
          </cell>
          <cell r="D73">
            <v>2555</v>
          </cell>
          <cell r="E73">
            <v>27.5</v>
          </cell>
          <cell r="F73">
            <v>0</v>
          </cell>
          <cell r="G73">
            <v>0</v>
          </cell>
          <cell r="H73">
            <v>0</v>
          </cell>
          <cell r="I73">
            <v>0</v>
          </cell>
          <cell r="J73">
            <v>0</v>
          </cell>
          <cell r="K73">
            <v>0</v>
          </cell>
          <cell r="L73">
            <v>0</v>
          </cell>
          <cell r="M73">
            <v>0</v>
          </cell>
          <cell r="N73">
            <v>0</v>
          </cell>
          <cell r="O73">
            <v>0</v>
          </cell>
          <cell r="P73">
            <v>0</v>
          </cell>
          <cell r="Q73">
            <v>0</v>
          </cell>
        </row>
        <row r="74">
          <cell r="B74">
            <v>2600</v>
          </cell>
          <cell r="C74">
            <v>2656</v>
          </cell>
          <cell r="D74">
            <v>2657</v>
          </cell>
          <cell r="E74">
            <v>28.5</v>
          </cell>
          <cell r="F74">
            <v>0</v>
          </cell>
          <cell r="G74">
            <v>0</v>
          </cell>
          <cell r="H74">
            <v>0</v>
          </cell>
          <cell r="I74">
            <v>0</v>
          </cell>
          <cell r="J74">
            <v>0</v>
          </cell>
          <cell r="K74">
            <v>0</v>
          </cell>
          <cell r="L74">
            <v>0</v>
          </cell>
          <cell r="M74">
            <v>0</v>
          </cell>
          <cell r="N74">
            <v>0</v>
          </cell>
          <cell r="O74">
            <v>0</v>
          </cell>
          <cell r="P74">
            <v>0</v>
          </cell>
          <cell r="Q74">
            <v>0</v>
          </cell>
        </row>
        <row r="75">
          <cell r="B75">
            <v>2700</v>
          </cell>
          <cell r="C75">
            <v>2758</v>
          </cell>
          <cell r="D75">
            <v>2759</v>
          </cell>
          <cell r="E75">
            <v>29.5</v>
          </cell>
          <cell r="F75">
            <v>0</v>
          </cell>
          <cell r="G75">
            <v>0</v>
          </cell>
          <cell r="H75">
            <v>0</v>
          </cell>
          <cell r="I75">
            <v>0</v>
          </cell>
          <cell r="J75">
            <v>0</v>
          </cell>
          <cell r="K75">
            <v>0</v>
          </cell>
          <cell r="L75">
            <v>0</v>
          </cell>
          <cell r="M75">
            <v>0</v>
          </cell>
          <cell r="N75">
            <v>0</v>
          </cell>
          <cell r="O75">
            <v>0</v>
          </cell>
          <cell r="P75">
            <v>0</v>
          </cell>
          <cell r="Q75">
            <v>0</v>
          </cell>
        </row>
        <row r="76">
          <cell r="B76">
            <v>2800</v>
          </cell>
          <cell r="C76">
            <v>2860</v>
          </cell>
          <cell r="D76">
            <v>2861</v>
          </cell>
          <cell r="E76">
            <v>30.5</v>
          </cell>
          <cell r="F76">
            <v>0</v>
          </cell>
          <cell r="G76">
            <v>0</v>
          </cell>
          <cell r="H76">
            <v>0</v>
          </cell>
          <cell r="I76">
            <v>0</v>
          </cell>
          <cell r="J76">
            <v>0</v>
          </cell>
          <cell r="K76">
            <v>0</v>
          </cell>
          <cell r="L76">
            <v>0</v>
          </cell>
          <cell r="M76">
            <v>0</v>
          </cell>
          <cell r="N76">
            <v>0</v>
          </cell>
          <cell r="O76">
            <v>0</v>
          </cell>
          <cell r="P76">
            <v>0</v>
          </cell>
          <cell r="Q76">
            <v>0</v>
          </cell>
        </row>
        <row r="77">
          <cell r="B77">
            <v>2900</v>
          </cell>
          <cell r="C77">
            <v>2962</v>
          </cell>
          <cell r="D77">
            <v>2963</v>
          </cell>
          <cell r="E77">
            <v>31.5</v>
          </cell>
          <cell r="F77">
            <v>0</v>
          </cell>
          <cell r="G77">
            <v>0</v>
          </cell>
          <cell r="H77">
            <v>0</v>
          </cell>
          <cell r="I77">
            <v>0</v>
          </cell>
          <cell r="J77">
            <v>0</v>
          </cell>
          <cell r="K77">
            <v>0</v>
          </cell>
          <cell r="L77">
            <v>0</v>
          </cell>
          <cell r="M77">
            <v>0</v>
          </cell>
          <cell r="N77">
            <v>0</v>
          </cell>
          <cell r="O77">
            <v>0</v>
          </cell>
          <cell r="P77">
            <v>0</v>
          </cell>
          <cell r="Q77">
            <v>0</v>
          </cell>
        </row>
        <row r="78">
          <cell r="B78">
            <v>3000</v>
          </cell>
          <cell r="C78">
            <v>3064</v>
          </cell>
          <cell r="D78">
            <v>3065</v>
          </cell>
          <cell r="E78">
            <v>32.5</v>
          </cell>
          <cell r="F78">
            <v>0</v>
          </cell>
          <cell r="G78">
            <v>0</v>
          </cell>
          <cell r="H78">
            <v>0</v>
          </cell>
          <cell r="I78">
            <v>0</v>
          </cell>
          <cell r="J78">
            <v>0</v>
          </cell>
          <cell r="K78">
            <v>0</v>
          </cell>
          <cell r="L78">
            <v>0</v>
          </cell>
          <cell r="M78">
            <v>0</v>
          </cell>
          <cell r="N78">
            <v>0</v>
          </cell>
          <cell r="O78">
            <v>0</v>
          </cell>
          <cell r="P78">
            <v>0</v>
          </cell>
          <cell r="Q78">
            <v>0</v>
          </cell>
        </row>
        <row r="79">
          <cell r="B79">
            <v>3100</v>
          </cell>
          <cell r="C79">
            <v>3166</v>
          </cell>
          <cell r="D79">
            <v>3167</v>
          </cell>
          <cell r="E79">
            <v>33.5</v>
          </cell>
          <cell r="F79">
            <v>0</v>
          </cell>
          <cell r="G79">
            <v>0</v>
          </cell>
          <cell r="H79">
            <v>0</v>
          </cell>
          <cell r="I79">
            <v>0</v>
          </cell>
          <cell r="J79">
            <v>0</v>
          </cell>
          <cell r="K79">
            <v>0</v>
          </cell>
          <cell r="L79">
            <v>0</v>
          </cell>
          <cell r="M79">
            <v>0</v>
          </cell>
          <cell r="N79">
            <v>0</v>
          </cell>
          <cell r="O79">
            <v>0</v>
          </cell>
          <cell r="P79">
            <v>0</v>
          </cell>
          <cell r="Q79">
            <v>0</v>
          </cell>
        </row>
        <row r="80">
          <cell r="B80">
            <v>3200</v>
          </cell>
          <cell r="C80">
            <v>3268</v>
          </cell>
          <cell r="D80">
            <v>3269</v>
          </cell>
          <cell r="E80">
            <v>34.5</v>
          </cell>
          <cell r="F80">
            <v>0</v>
          </cell>
          <cell r="G80">
            <v>0</v>
          </cell>
          <cell r="H80">
            <v>0</v>
          </cell>
          <cell r="I80">
            <v>0</v>
          </cell>
          <cell r="J80">
            <v>0</v>
          </cell>
          <cell r="K80">
            <v>0</v>
          </cell>
          <cell r="L80">
            <v>0</v>
          </cell>
          <cell r="M80">
            <v>0</v>
          </cell>
          <cell r="N80">
            <v>0</v>
          </cell>
          <cell r="O80">
            <v>0</v>
          </cell>
          <cell r="P80">
            <v>0</v>
          </cell>
          <cell r="Q80">
            <v>0</v>
          </cell>
        </row>
        <row r="81">
          <cell r="B81">
            <v>3300</v>
          </cell>
          <cell r="C81">
            <v>3370</v>
          </cell>
          <cell r="D81">
            <v>3371</v>
          </cell>
          <cell r="E81">
            <v>35.5</v>
          </cell>
          <cell r="F81">
            <v>0</v>
          </cell>
          <cell r="G81">
            <v>0</v>
          </cell>
          <cell r="H81">
            <v>0</v>
          </cell>
          <cell r="I81">
            <v>0</v>
          </cell>
          <cell r="J81">
            <v>0</v>
          </cell>
          <cell r="K81">
            <v>0</v>
          </cell>
          <cell r="L81">
            <v>0</v>
          </cell>
          <cell r="M81">
            <v>0</v>
          </cell>
          <cell r="N81">
            <v>0</v>
          </cell>
          <cell r="O81">
            <v>0</v>
          </cell>
          <cell r="P81">
            <v>0</v>
          </cell>
          <cell r="Q81">
            <v>0</v>
          </cell>
        </row>
        <row r="82">
          <cell r="B82">
            <v>3400</v>
          </cell>
          <cell r="C82">
            <v>3472</v>
          </cell>
          <cell r="D82">
            <v>3473</v>
          </cell>
          <cell r="E82">
            <v>36.5</v>
          </cell>
          <cell r="F82">
            <v>0</v>
          </cell>
          <cell r="G82">
            <v>0</v>
          </cell>
          <cell r="H82">
            <v>0</v>
          </cell>
          <cell r="I82">
            <v>0</v>
          </cell>
          <cell r="J82">
            <v>0</v>
          </cell>
          <cell r="K82">
            <v>0</v>
          </cell>
          <cell r="L82">
            <v>0</v>
          </cell>
          <cell r="M82">
            <v>0</v>
          </cell>
          <cell r="N82">
            <v>0</v>
          </cell>
          <cell r="O82">
            <v>0</v>
          </cell>
          <cell r="P82">
            <v>0</v>
          </cell>
          <cell r="Q82">
            <v>0</v>
          </cell>
        </row>
        <row r="83">
          <cell r="B83">
            <v>3500</v>
          </cell>
          <cell r="C83">
            <v>3574</v>
          </cell>
          <cell r="D83">
            <v>3575</v>
          </cell>
          <cell r="E83">
            <v>37.5</v>
          </cell>
          <cell r="F83">
            <v>0</v>
          </cell>
          <cell r="G83">
            <v>0</v>
          </cell>
          <cell r="H83">
            <v>0</v>
          </cell>
          <cell r="I83">
            <v>0</v>
          </cell>
          <cell r="J83">
            <v>0</v>
          </cell>
          <cell r="K83">
            <v>0</v>
          </cell>
          <cell r="L83">
            <v>0</v>
          </cell>
          <cell r="M83">
            <v>0</v>
          </cell>
          <cell r="N83">
            <v>0</v>
          </cell>
          <cell r="O83">
            <v>0</v>
          </cell>
          <cell r="P83">
            <v>0</v>
          </cell>
          <cell r="Q83">
            <v>0</v>
          </cell>
        </row>
        <row r="84">
          <cell r="B84">
            <v>3600</v>
          </cell>
          <cell r="C84">
            <v>3676</v>
          </cell>
          <cell r="D84">
            <v>3677</v>
          </cell>
          <cell r="E84">
            <v>38.5</v>
          </cell>
          <cell r="F84">
            <v>0</v>
          </cell>
          <cell r="G84">
            <v>0</v>
          </cell>
          <cell r="H84">
            <v>0</v>
          </cell>
          <cell r="I84">
            <v>0</v>
          </cell>
          <cell r="J84">
            <v>0</v>
          </cell>
          <cell r="K84">
            <v>0</v>
          </cell>
          <cell r="L84">
            <v>0</v>
          </cell>
          <cell r="M84">
            <v>0</v>
          </cell>
          <cell r="N84">
            <v>0</v>
          </cell>
          <cell r="O84">
            <v>0</v>
          </cell>
          <cell r="P84">
            <v>0</v>
          </cell>
          <cell r="Q84">
            <v>0</v>
          </cell>
        </row>
        <row r="85">
          <cell r="B85">
            <v>3700</v>
          </cell>
          <cell r="C85">
            <v>3778</v>
          </cell>
          <cell r="D85">
            <v>3779</v>
          </cell>
          <cell r="E85">
            <v>39.5</v>
          </cell>
          <cell r="F85">
            <v>0</v>
          </cell>
          <cell r="G85">
            <v>0</v>
          </cell>
          <cell r="H85">
            <v>0</v>
          </cell>
          <cell r="I85">
            <v>0</v>
          </cell>
          <cell r="J85">
            <v>0</v>
          </cell>
          <cell r="K85">
            <v>0</v>
          </cell>
          <cell r="L85">
            <v>0</v>
          </cell>
          <cell r="M85">
            <v>0</v>
          </cell>
          <cell r="N85">
            <v>0</v>
          </cell>
          <cell r="O85">
            <v>0</v>
          </cell>
          <cell r="P85">
            <v>0</v>
          </cell>
          <cell r="Q85">
            <v>0</v>
          </cell>
        </row>
        <row r="86">
          <cell r="B86">
            <v>3800</v>
          </cell>
          <cell r="C86">
            <v>3880</v>
          </cell>
          <cell r="D86">
            <v>3881</v>
          </cell>
          <cell r="E86">
            <v>40.5</v>
          </cell>
          <cell r="F86">
            <v>0</v>
          </cell>
          <cell r="G86">
            <v>0</v>
          </cell>
          <cell r="H86">
            <v>0</v>
          </cell>
          <cell r="I86">
            <v>0</v>
          </cell>
          <cell r="J86">
            <v>0</v>
          </cell>
          <cell r="K86">
            <v>0</v>
          </cell>
          <cell r="L86">
            <v>0</v>
          </cell>
          <cell r="M86">
            <v>0</v>
          </cell>
          <cell r="N86">
            <v>0</v>
          </cell>
          <cell r="O86">
            <v>0</v>
          </cell>
          <cell r="P86">
            <v>0</v>
          </cell>
          <cell r="Q86">
            <v>0</v>
          </cell>
        </row>
        <row r="87">
          <cell r="B87">
            <v>3900</v>
          </cell>
          <cell r="C87">
            <v>3982</v>
          </cell>
          <cell r="D87">
            <v>3983</v>
          </cell>
          <cell r="E87">
            <v>41.5</v>
          </cell>
          <cell r="F87">
            <v>0</v>
          </cell>
          <cell r="G87">
            <v>0</v>
          </cell>
          <cell r="H87">
            <v>0</v>
          </cell>
          <cell r="I87">
            <v>0</v>
          </cell>
          <cell r="J87">
            <v>0</v>
          </cell>
          <cell r="K87">
            <v>0</v>
          </cell>
          <cell r="L87">
            <v>0</v>
          </cell>
          <cell r="M87">
            <v>0</v>
          </cell>
          <cell r="N87">
            <v>0</v>
          </cell>
          <cell r="O87">
            <v>0</v>
          </cell>
          <cell r="P87">
            <v>0</v>
          </cell>
          <cell r="Q87">
            <v>0</v>
          </cell>
        </row>
        <row r="88">
          <cell r="B88">
            <v>4000</v>
          </cell>
          <cell r="C88">
            <v>4084</v>
          </cell>
          <cell r="D88">
            <v>4085</v>
          </cell>
          <cell r="E88">
            <v>42.5</v>
          </cell>
          <cell r="F88">
            <v>0</v>
          </cell>
          <cell r="G88">
            <v>0</v>
          </cell>
          <cell r="H88">
            <v>0</v>
          </cell>
          <cell r="I88">
            <v>0</v>
          </cell>
          <cell r="J88">
            <v>0</v>
          </cell>
          <cell r="K88">
            <v>0</v>
          </cell>
          <cell r="L88">
            <v>0</v>
          </cell>
          <cell r="M88">
            <v>0</v>
          </cell>
          <cell r="N88">
            <v>0</v>
          </cell>
          <cell r="O88">
            <v>0</v>
          </cell>
          <cell r="P88">
            <v>0</v>
          </cell>
          <cell r="Q88">
            <v>0</v>
          </cell>
        </row>
      </sheetData>
      <sheetData sheetId="7">
        <row r="7">
          <cell r="D7" t="str">
            <v>Clay Pipes</v>
          </cell>
        </row>
        <row r="19">
          <cell r="B19" t="str">
            <v>Paved</v>
          </cell>
        </row>
        <row r="20">
          <cell r="B20" t="str">
            <v>Unpaved</v>
          </cell>
        </row>
      </sheetData>
      <sheetData sheetId="8"/>
      <sheetData sheetId="9"/>
      <sheetData sheetId="10"/>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Unit Rates"/>
      <sheetName val="Chart1"/>
      <sheetName val="Rates"/>
      <sheetName val="Piling"/>
    </sheetNames>
    <sheetDataSet>
      <sheetData sheetId="0" refreshError="1"/>
      <sheetData sheetId="1" refreshError="1"/>
      <sheetData sheetId="2" refreshError="1"/>
      <sheetData sheetId="3" refreshError="1">
        <row r="252">
          <cell r="M252">
            <v>-10</v>
          </cell>
        </row>
        <row r="257">
          <cell r="M257">
            <v>0.15</v>
          </cell>
        </row>
        <row r="262">
          <cell r="M262">
            <v>0.1</v>
          </cell>
        </row>
        <row r="770">
          <cell r="M770">
            <v>3000</v>
          </cell>
        </row>
      </sheetData>
      <sheetData sheetId="4"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5"/>
      <sheetName val="7"/>
      <sheetName val="10"/>
      <sheetName val="S"/>
    </sheetNames>
    <sheetDataSet>
      <sheetData sheetId="0" refreshError="1"/>
      <sheetData sheetId="1">
        <row r="1">
          <cell r="AN1">
            <v>1</v>
          </cell>
        </row>
      </sheetData>
      <sheetData sheetId="2" refreshError="1"/>
      <sheetData sheetId="3" refreshError="1"/>
      <sheetData sheetId="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Possn Summary"/>
      <sheetName val="Prev' Summary"/>
      <sheetName val="Est Appl"/>
      <sheetName val="RATES"/>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Add_Callout"/>
      <sheetName val="Ra  stair"/>
      <sheetName val="Tables"/>
      <sheetName val="Bill 5 - Carpark"/>
      <sheetName val="BidAdj GenSum"/>
      <sheetName val="TOTAL"/>
      <sheetName val="BC - Final Templates"/>
      <sheetName val="RCBC Reinforcement"/>
      <sheetName val="Malaysia incl. RET"/>
      <sheetName val="Basis"/>
      <sheetName val="D Wall ~ Moorgate Shaft"/>
      <sheetName val="Moorgate Piling"/>
      <sheetName val="MOTOR"/>
      <sheetName val="5"/>
      <sheetName val="#REF"/>
    </sheetNames>
    <sheetDataSet>
      <sheetData sheetId="0"/>
      <sheetData sheetId="1"/>
      <sheetData sheetId="2">
        <row r="52">
          <cell r="M52">
            <v>0</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rogress Report"/>
      <sheetName val="Weekly Photos"/>
      <sheetName val="Progress"/>
      <sheetName val="Milestones"/>
      <sheetName val="General Information"/>
      <sheetName val="Schedule"/>
      <sheetName val="Quality"/>
      <sheetName val="Quality-Stat"/>
      <sheetName val="Major Quantities"/>
      <sheetName val="HSE"/>
      <sheetName val="HSE-Stat"/>
      <sheetName val="Issues Template"/>
      <sheetName val="CCO"/>
      <sheetName val="Invoice Log"/>
      <sheetName val="Procurement Log"/>
      <sheetName val="Manpower &amp; Equipment"/>
      <sheetName val="EV-Chart Data"/>
      <sheetName val="Physical-Chart Data"/>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v>22624098</v>
          </cell>
        </row>
      </sheetData>
      <sheetData sheetId="17"/>
      <sheetData sheetId="18"/>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ssn Uplifts"/>
      <sheetName val="#REF"/>
      <sheetName val="a.PQ"/>
      <sheetName val="Manhole Sch"/>
      <sheetName val="Structural Concrete"/>
      <sheetName val="Prev' Summary"/>
      <sheetName val="Sheet1"/>
      <sheetName val="Sheet2"/>
      <sheetName val="Sheet3"/>
      <sheetName val=" Estimate  "/>
      <sheetName val="Z- GENERAL PRICE SUMMARY"/>
      <sheetName val="WITHOUT C&amp;I PROFIT (3)"/>
      <sheetName val="Equip."/>
      <sheetName val="Book1"/>
      <sheetName val="FitOutConfCentre"/>
      <sheetName val="NRM Codes"/>
      <sheetName val="Cash2"/>
      <sheetName val="Z"/>
      <sheetName val="HOLD"/>
      <sheetName val="poy"/>
      <sheetName val="BALANCE"/>
      <sheetName val="Lonawat"/>
      <sheetName val=""/>
      <sheetName val="assumptions"/>
      <sheetName val="Graph Data (DO NOT PRINT)"/>
      <sheetName val="EIs Progress"/>
      <sheetName val="RFP003B"/>
      <sheetName val="Raw Data"/>
      <sheetName val="11"/>
      <sheetName val="Option"/>
      <sheetName val="BID ABSTRACT (2)"/>
      <sheetName val="BUILDING J&amp;K"/>
      <sheetName val="Project Cost Report 2nd level"/>
      <sheetName val="P02"/>
      <sheetName val="VF Full Recon"/>
      <sheetName val="Background"/>
      <sheetName val="Cover"/>
      <sheetName val="Lists"/>
      <sheetName val="D1c System"/>
      <sheetName val="D1c IMF"/>
      <sheetName val="Cat A Change Control"/>
      <sheetName val="Fill this out first..."/>
      <sheetName val="_Estimate__"/>
      <sheetName val="Z-_GENERAL_PRICE_SUMMARY"/>
      <sheetName val="WITHOUT_C&amp;I_PROFIT_(3)"/>
      <sheetName val="Equip_"/>
      <sheetName val="Numbers"/>
      <sheetName val=" Est "/>
      <sheetName val="DESBASTE"/>
      <sheetName val="Graph_Data_(DO_NOT_PRINT)"/>
      <sheetName val="Raw_Data"/>
      <sheetName val="NRM_Codes"/>
      <sheetName val="1-G1"/>
      <sheetName val="Preliminaries (2)"/>
      <sheetName val="Day Work (2)"/>
      <sheetName val="Variation 2050-FEB-07"/>
      <sheetName val="Direct Cost"/>
      <sheetName val="Direct cost - Progress"/>
      <sheetName val="SPT vs PHI"/>
      <sheetName val="opstat"/>
      <sheetName val="costs"/>
      <sheetName val="Demand"/>
      <sheetName val="Occ"/>
      <sheetName val="Data Sheet"/>
      <sheetName val="Materials "/>
      <sheetName val="Labour"/>
      <sheetName val="MAchinery(R1)"/>
      <sheetName val="Summary"/>
      <sheetName val="Summ"/>
      <sheetName val="Prelims"/>
      <sheetName val="PB"/>
      <sheetName val="BOQ"/>
      <sheetName val="입찰내역 발주처 양식"/>
      <sheetName val="CLIENT"/>
      <sheetName val="Costing"/>
      <sheetName val="IO &amp; FEILD DEVICES"/>
      <sheetName val="Basic-GC"/>
      <sheetName val="DDC &amp; SOFTWARE"/>
      <sheetName val="Multi-factor - YEN"/>
      <sheetName val="Multi-factor - USD"/>
      <sheetName val="INFILEX AC "/>
      <sheetName val="P4-BOQ"/>
      <sheetName val="R20_R30_work"/>
      <sheetName val="Reference Information"/>
      <sheetName val="Employee List"/>
      <sheetName val="Sales Office"/>
      <sheetName val="B7-Door&amp;window"/>
      <sheetName val="Comparison_BOQ_Adjusted"/>
      <sheetName val="Est"/>
      <sheetName val="HVAC BoQ"/>
      <sheetName val="일위대가집계표(이윤)"/>
      <sheetName val="일위대가집계표"/>
      <sheetName val="직접노무비산출근거(단가)"/>
      <sheetName val="공사금액 내역 (1)"/>
      <sheetName val="보온자재단가표"/>
      <sheetName val="사업부배부A"/>
      <sheetName val="견적서"/>
      <sheetName val="도급양식"/>
      <sheetName val="예산"/>
      <sheetName val="저"/>
      <sheetName val="Main"/>
      <sheetName val="Sheet7"/>
      <sheetName val="_Estimate__1"/>
      <sheetName val="Z-_GENERAL_PRICE_SUMMARY1"/>
      <sheetName val="WITHOUT_C&amp;I_PROFIT_(3)1"/>
      <sheetName val="Equip_1"/>
      <sheetName val="Graph_Data_(DO_NOT_PRINT)1"/>
      <sheetName val="Raw_Data1"/>
      <sheetName val="NRM_Codes1"/>
      <sheetName val="Preliminaries_(2)"/>
      <sheetName val="Day_Work_(2)"/>
      <sheetName val="Variation_2050-FEB-07"/>
      <sheetName val="Direct_Cost"/>
      <sheetName val="Direct_cost_-_Progress"/>
      <sheetName val="SPT_vs_PHI"/>
      <sheetName val="Data_Sheet"/>
      <sheetName val="Materials_"/>
      <sheetName val="입찰내역_발주처_양식"/>
      <sheetName val="Possn_Uplifts"/>
      <sheetName val="IO_&amp;_FEILD_DEVICES"/>
      <sheetName val="DDC_&amp;_SOFTWARE"/>
      <sheetName val="Multi-factor_-_YEN"/>
      <sheetName val="Multi-factor_-_USD"/>
      <sheetName val="INFILEX_AC_"/>
      <sheetName val="Reference_Information"/>
      <sheetName val="Employee_List"/>
      <sheetName val="Sales_Office"/>
      <sheetName val="_Estimate__2"/>
      <sheetName val="Z-_GENERAL_PRICE_SUMMARY2"/>
      <sheetName val="WITHOUT_C&amp;I_PROFIT_(3)2"/>
      <sheetName val="Equip_2"/>
      <sheetName val="Graph_Data_(DO_NOT_PRINT)2"/>
      <sheetName val="Raw_Data2"/>
      <sheetName val="NRM_Codes2"/>
      <sheetName val="Preliminaries_(2)1"/>
      <sheetName val="Day_Work_(2)1"/>
      <sheetName val="Variation_2050-FEB-071"/>
      <sheetName val="Direct_Cost1"/>
      <sheetName val="Direct_cost_-_Progress1"/>
      <sheetName val="SPT_vs_PHI1"/>
      <sheetName val="Data_Sheet1"/>
      <sheetName val="Materials_1"/>
      <sheetName val="입찰내역_발주처_양식1"/>
      <sheetName val="Possn_Uplifts1"/>
      <sheetName val="IO_&amp;_FEILD_DEVICES1"/>
      <sheetName val="DDC_&amp;_SOFTWARE1"/>
      <sheetName val="Multi-factor_-_YEN1"/>
      <sheetName val="Multi-factor_-_USD1"/>
      <sheetName val="INFILEX_AC_1"/>
      <sheetName val="Reference_Information1"/>
      <sheetName val="Employee_List1"/>
      <sheetName val="Sales_Office1"/>
      <sheetName val="Bill 5 - Carpark"/>
      <sheetName val="SubmitCal"/>
      <sheetName val="A"/>
      <sheetName val="summsht"/>
      <sheetName val="CapitalMetrics"/>
      <sheetName val="PIPES"/>
      <sheetName val="Prefab"/>
      <sheetName val="견적DETAIL"/>
      <sheetName val="견적"/>
      <sheetName val="시행(HD)"/>
      <sheetName val="시행(1)"/>
      <sheetName val="장비동원 (F)"/>
      <sheetName val="공사비 내역 (가)"/>
      <sheetName val="인건비"/>
      <sheetName val="자재비"/>
      <sheetName val="eq_data"/>
      <sheetName val="총괄표"/>
      <sheetName val="간접비항목"/>
      <sheetName val="INSTR"/>
      <sheetName val="현장관리비"/>
      <sheetName val="실행내역"/>
      <sheetName val="VLOOKUP"/>
      <sheetName val="cal-foamglass"/>
      <sheetName val="공사비_NDE"/>
      <sheetName val="PumpSpec"/>
      <sheetName val="가도공"/>
      <sheetName val="간지 (6)"/>
      <sheetName val="경계표주"/>
      <sheetName val="경계표주조서"/>
      <sheetName val="경계표주단위수량"/>
      <sheetName val="할증 "/>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할증"/>
      <sheetName val="2office공정(원)"/>
      <sheetName val="2office내역(원)"/>
      <sheetName val="2office공정($)"/>
      <sheetName val="2office내역($)"/>
      <sheetName val="총괄내역서"/>
      <sheetName val="Curves"/>
      <sheetName val="Note"/>
      <sheetName val="Heads"/>
      <sheetName val="Dbase"/>
      <sheetName val="Tables"/>
      <sheetName val="Page 2"/>
      <sheetName val="Details"/>
      <sheetName val="bkg"/>
      <sheetName val="cbrd460"/>
      <sheetName val="bcl"/>
      <sheetName val="Struct-Grass root"/>
      <sheetName val="대비표"/>
      <sheetName val="EIs_Progress"/>
      <sheetName val="_Est_"/>
      <sheetName val="BID_ABSTRACT_(2)"/>
      <sheetName val="BUILDING_J&amp;K"/>
      <sheetName val="Project_Cost_Report_2nd_level"/>
      <sheetName val="VF_Full_Recon"/>
      <sheetName val="D1c_System"/>
      <sheetName val="D1c_IMF"/>
      <sheetName val="Cat_A_Change_Control"/>
      <sheetName val="Fill_this_out_first___"/>
      <sheetName val="AN"/>
      <sheetName val="Total  Amount"/>
      <sheetName val="GRSummary"/>
      <sheetName val="App A Basis of Design"/>
      <sheetName val="Spread_sht"/>
      <sheetName val="MGT SUMMARY "/>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COL-SCH"/>
      <sheetName val="공사금액_내역_(1)"/>
      <sheetName val="HVAC_BoQ"/>
      <sheetName val="공사금액_내역_(1)1"/>
      <sheetName val="HVAC_BoQ1"/>
      <sheetName val="Item No 2"/>
      <sheetName val="Details and Earnings Charts"/>
      <sheetName val="Data 1"/>
      <sheetName val="DERIVE"/>
      <sheetName val="UCRef2"/>
      <sheetName val="UCRef1"/>
      <sheetName val="UCRef3"/>
      <sheetName val="UCofMatls"/>
      <sheetName val="Project Budget Worksheet"/>
      <sheetName val="Forecast"/>
      <sheetName val="w_dn_idd"/>
      <sheetName val="Bill 2.1 "/>
      <sheetName val="Harewood"/>
      <sheetName val="Data_1"/>
      <sheetName val="Project_Budget_Worksheet"/>
      <sheetName val="Bill_2_1_"/>
      <sheetName val="Imported Materials"/>
      <sheetName val="Rate Analysis"/>
      <sheetName val="Earthwork"/>
      <sheetName val="New Bld"/>
      <sheetName val="FMR3A"/>
      <sheetName val="Page_2"/>
      <sheetName val="Struct-Grass_root"/>
      <sheetName val="_Estimate__3"/>
      <sheetName val="Z-_GENERAL_PRICE_SUMMARY3"/>
      <sheetName val="WITHOUT_C&amp;I_PROFIT_(3)3"/>
      <sheetName val="Equip_3"/>
      <sheetName val="NRM_Codes3"/>
      <sheetName val="Graph_Data_(DO_NOT_PRINT)3"/>
      <sheetName val="Preliminaries_(2)3"/>
      <sheetName val="Day_Work_(2)3"/>
      <sheetName val="Variation_2050-FEB-073"/>
      <sheetName val="Direct_Cost3"/>
      <sheetName val="Direct_cost_-_Progress3"/>
      <sheetName val="Raw_Data3"/>
      <sheetName val="Page_22"/>
      <sheetName val="Struct-Grass_root2"/>
      <sheetName val="Project_Budget_Worksheet1"/>
      <sheetName val="Imported_Materials1"/>
      <sheetName val="Preliminaries_(2)2"/>
      <sheetName val="Day_Work_(2)2"/>
      <sheetName val="Variation_2050-FEB-072"/>
      <sheetName val="Direct_Cost2"/>
      <sheetName val="Direct_cost_-_Progress2"/>
      <sheetName val="Page_21"/>
      <sheetName val="Struct-Grass_root1"/>
      <sheetName val="Imported_Materials"/>
      <sheetName val="_Estimate__4"/>
      <sheetName val="Z-_GENERAL_PRICE_SUMMARY4"/>
      <sheetName val="WITHOUT_C&amp;I_PROFIT_(3)4"/>
      <sheetName val="Equip_4"/>
      <sheetName val="NRM_Codes4"/>
      <sheetName val="Graph_Data_(DO_NOT_PRINT)4"/>
      <sheetName val="Preliminaries_(2)4"/>
      <sheetName val="Day_Work_(2)4"/>
      <sheetName val="Variation_2050-FEB-074"/>
      <sheetName val="Direct_Cost4"/>
      <sheetName val="Direct_cost_-_Progress4"/>
      <sheetName val="Raw_Data4"/>
      <sheetName val="Page_23"/>
      <sheetName val="Struct-Grass_root3"/>
      <sheetName val="Project_Budget_Worksheet2"/>
      <sheetName val="SPT_vs_PHI2"/>
      <sheetName val="Imported_Materials2"/>
      <sheetName val="IO_&amp;_FEILD_DEVICES2"/>
      <sheetName val="DDC_&amp;_SOFTWARE2"/>
      <sheetName val="Multi-factor_-_YEN2"/>
      <sheetName val="Multi-factor_-_USD2"/>
      <sheetName val="INFILEX_AC_2"/>
      <sheetName val="Reference_Information2"/>
      <sheetName val="Employee_List2"/>
      <sheetName val="Sales_Office2"/>
      <sheetName val="HVAC_BoQ2"/>
      <sheetName val="공사금액_내역_(1)2"/>
      <sheetName val="_Estimate__5"/>
      <sheetName val="Z-_GENERAL_PRICE_SUMMARY5"/>
      <sheetName val="WITHOUT_C&amp;I_PROFIT_(3)5"/>
      <sheetName val="Equip_5"/>
      <sheetName val="NRM_Codes5"/>
      <sheetName val="Graph_Data_(DO_NOT_PRINT)5"/>
      <sheetName val="Preliminaries_(2)5"/>
      <sheetName val="Day_Work_(2)5"/>
      <sheetName val="Variation_2050-FEB-075"/>
      <sheetName val="Direct_Cost5"/>
      <sheetName val="Direct_cost_-_Progress5"/>
      <sheetName val="Raw_Data5"/>
      <sheetName val="Page_24"/>
      <sheetName val="Struct-Grass_root4"/>
      <sheetName val="Project_Budget_Worksheet3"/>
      <sheetName val="SPT_vs_PHI3"/>
      <sheetName val="Imported_Materials3"/>
      <sheetName val="IO_&amp;_FEILD_DEVICES3"/>
      <sheetName val="DDC_&amp;_SOFTWARE3"/>
      <sheetName val="Multi-factor_-_YEN3"/>
      <sheetName val="Multi-factor_-_USD3"/>
      <sheetName val="INFILEX_AC_3"/>
      <sheetName val="Reference_Information3"/>
      <sheetName val="Employee_List3"/>
      <sheetName val="Sales_Office3"/>
      <sheetName val="HVAC_BoQ3"/>
      <sheetName val="공사금액_내역_(1)3"/>
      <sheetName val="_Estimate__6"/>
      <sheetName val="Z-_GENERAL_PRICE_SUMMARY6"/>
      <sheetName val="WITHOUT_C&amp;I_PROFIT_(3)6"/>
      <sheetName val="Equip_6"/>
      <sheetName val="NRM_Codes6"/>
      <sheetName val="Graph_Data_(DO_NOT_PRINT)6"/>
      <sheetName val="Preliminaries_(2)6"/>
      <sheetName val="Day_Work_(2)6"/>
      <sheetName val="Variation_2050-FEB-076"/>
      <sheetName val="Direct_Cost6"/>
      <sheetName val="Direct_cost_-_Progress6"/>
      <sheetName val="Raw_Data6"/>
      <sheetName val="Page_25"/>
      <sheetName val="Struct-Grass_root5"/>
      <sheetName val="Project_Budget_Worksheet4"/>
      <sheetName val="SPT_vs_PHI4"/>
      <sheetName val="Imported_Materials4"/>
      <sheetName val="IO_&amp;_FEILD_DEVICES4"/>
      <sheetName val="DDC_&amp;_SOFTWARE4"/>
      <sheetName val="Multi-factor_-_YEN4"/>
      <sheetName val="Multi-factor_-_USD4"/>
      <sheetName val="INFILEX_AC_4"/>
      <sheetName val="Reference_Information4"/>
      <sheetName val="Employee_List4"/>
      <sheetName val="Sales_Office4"/>
      <sheetName val="HVAC_BoQ4"/>
      <sheetName val="공사금액_내역_(1)4"/>
      <sheetName val="PEF24_0I"/>
      <sheetName val="PEF22_0I"/>
      <sheetName val="PE-F-42 Rev 00 Manpower"/>
      <sheetName val="PE-F-32 Rev 00 Content"/>
      <sheetName val="PE-F-58 Rev 00 H.O.-NL"/>
      <sheetName val="PEF02_0I"/>
      <sheetName val="BaseWeight"/>
      <sheetName val="3  Basis"/>
      <sheetName val="Overall"/>
      <sheetName val="KeyInformation"/>
      <sheetName val="V.Summary"/>
      <sheetName val="V.Cost.Summary"/>
      <sheetName val="Mat.Cost"/>
      <sheetName val="02"/>
      <sheetName val="03"/>
      <sheetName val="04"/>
      <sheetName val="01"/>
      <sheetName val="Basis"/>
      <sheetName val="Cost_Any."/>
      <sheetName val="Mat_Cost"/>
      <sheetName val="List"/>
      <sheetName val="PARAMETRES"/>
      <sheetName val="newsales"/>
      <sheetName val="COLUMN"/>
      <sheetName val="overall summary"/>
      <sheetName val="TOTAL MPR"/>
      <sheetName val="electrical"/>
      <sheetName val="Day work"/>
      <sheetName val="Data"/>
      <sheetName val="Table"/>
      <sheetName val="SOR"/>
      <sheetName val="SS MH"/>
      <sheetName val="HITS"/>
      <sheetName val="기계내역서"/>
      <sheetName val="billrate"/>
      <sheetName val="Equip"/>
      <sheetName val="Cost_any"/>
      <sheetName val="MS08-01 S"/>
      <sheetName val="MS08-01 P"/>
      <sheetName val="2.05"/>
      <sheetName val="Rate_Analysis"/>
      <sheetName val="New_Bld"/>
      <sheetName val="Utility Summary"/>
      <sheetName val="Div Summary"/>
      <sheetName val="ABB"/>
      <sheetName val="GE"/>
      <sheetName val="PE-F-42_Rev_00_Manpower"/>
      <sheetName val="PE-F-32_Rev_00_Content"/>
      <sheetName val="PE-F-58_Rev_00_H_O_-NL"/>
      <sheetName val="1350-A"/>
      <sheetName val="Analysis"/>
      <sheetName val="CONF- SPA"/>
      <sheetName val="Analiz"/>
      <sheetName val="HARFLER"/>
      <sheetName val="HAFRİYAT"/>
      <sheetName val="icmal"/>
      <sheetName val="raiçler"/>
      <sheetName val="AB"/>
      <sheetName val="KODLAMA"/>
      <sheetName val="ANALİZ1"/>
      <sheetName val="YENİ RAYİÇ"/>
      <sheetName val="YENİ RAYİÇUSD"/>
      <sheetName val="BHANDUP"/>
      <sheetName val="PLAN_FEB97"/>
      <sheetName val="Bridges"/>
      <sheetName val="Bridges (Abst)"/>
      <sheetName val="Overpass"/>
      <sheetName val="Slab Culvert"/>
      <sheetName val="Underpass"/>
      <sheetName val="Abstract"/>
      <sheetName val="FORM7"/>
      <sheetName val="MASTER_RATE ANALYSIS"/>
      <sheetName val="Graph"/>
      <sheetName val="DRUM"/>
      <sheetName val="ATC RIW-MIR"/>
      <sheetName val="L"/>
      <sheetName val="Elemental Buildup"/>
      <sheetName val="Inputs"/>
      <sheetName val="Beach Villas 1bed"/>
      <sheetName val="PriceSummary"/>
      <sheetName val="F&amp;B Analysis "/>
      <sheetName val="Blank"/>
      <sheetName val="Project Costs"/>
      <sheetName val="New Rates"/>
      <sheetName val="Bill No. 3"/>
      <sheetName val="Bill 1"/>
      <sheetName val="Bill 2"/>
      <sheetName val="Bill 3"/>
      <sheetName val="Bill 4"/>
      <sheetName val="Bill 5"/>
      <sheetName val="Bill 6"/>
      <sheetName val="Bill 7"/>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Balance Sheet"/>
      <sheetName val="Data_12"/>
      <sheetName val="Bill_2_1_2"/>
      <sheetName val="Data_11"/>
      <sheetName val="Bill_2_1_1"/>
      <sheetName val="Details_and_Earnings_Charts"/>
      <sheetName val="Details_and_Earnings_Charts1"/>
      <sheetName val="Data_13"/>
      <sheetName val="Bill_2_1_3"/>
      <sheetName val="Details_and_Earnings_Charts2"/>
      <sheetName val="Currencies"/>
      <sheetName val="@risk rents and incentives"/>
      <sheetName val="Car park lease"/>
      <sheetName val="Net rent analysis"/>
      <sheetName val="D_AWG"/>
      <sheetName val="T_Cu_ASTM"/>
      <sheetName val="2 Siteworks"/>
      <sheetName val="rc01"/>
      <sheetName val="CASHFLOWS"/>
      <sheetName val="Pragma"/>
      <sheetName val="2A-CFRD"/>
      <sheetName val="Div Sum"/>
      <sheetName val="SUMMARYMCA"/>
      <sheetName val="AUG16"/>
      <sheetName val="AUG17"/>
      <sheetName val="AUG18"/>
      <sheetName val="AUG19"/>
      <sheetName val="AUG20"/>
      <sheetName val="AUG21"/>
      <sheetName val="AUG22"/>
      <sheetName val="AUG23"/>
      <sheetName val="AUG24"/>
      <sheetName val="AUG25"/>
      <sheetName val="AUG26"/>
      <sheetName val="AUG27"/>
      <sheetName val="AUG28"/>
      <sheetName val="AUG29"/>
      <sheetName val="AUG30"/>
      <sheetName val="AUG31"/>
      <sheetName val="Trade Summary"/>
      <sheetName val="Lstsub"/>
      <sheetName val="Arch"/>
      <sheetName val="CONS. PROJECT HITS"/>
      <sheetName val="MasterTable"/>
      <sheetName val="Bill 1 - Preliminaries"/>
      <sheetName val="General Arrangement"/>
      <sheetName val="Storage Units"/>
      <sheetName val="ESTIMATE"/>
      <sheetName val="Mhr&amp;Eq"/>
      <sheetName val="Div.Sum"/>
      <sheetName val="AMTECH"/>
      <sheetName val="Controls"/>
      <sheetName val="RELAYS"/>
      <sheetName val="GM &amp; TA"/>
      <sheetName val="Rates"/>
      <sheetName val="5"/>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sheetData sheetId="531"/>
      <sheetData sheetId="532"/>
      <sheetData sheetId="533"/>
      <sheetData sheetId="534"/>
      <sheetData sheetId="535"/>
      <sheetData sheetId="536"/>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 val="PDS U-1400"/>
      <sheetName val="BULD.3"/>
      <sheetName val="RING WALL"/>
      <sheetName val="Vendors"/>
      <sheetName val="Labor abs-NMR"/>
    </sheetNames>
    <sheetDataSet>
      <sheetData sheetId="0"/>
      <sheetData sheetId="1"/>
      <sheetData sheetId="2"/>
      <sheetData sheetId="3"/>
      <sheetData sheetId="4"/>
      <sheetData sheetId="5"/>
      <sheetData sheetId="6"/>
      <sheetData sheetId="7"/>
      <sheetData sheetId="8" refreshError="1">
        <row r="5">
          <cell r="F5" t="str">
            <v>No of Days</v>
          </cell>
          <cell r="G5" t="str">
            <v>No of Months</v>
          </cell>
          <cell r="I5" t="str">
            <v>HRA</v>
          </cell>
          <cell r="J5" t="str">
            <v>TA</v>
          </cell>
          <cell r="K5" t="str">
            <v>OA</v>
          </cell>
          <cell r="L5" t="str">
            <v>Gross</v>
          </cell>
          <cell r="M5" t="str">
            <v>LA</v>
          </cell>
          <cell r="N5" t="str">
            <v>MA</v>
          </cell>
          <cell r="O5" t="str">
            <v>ESI</v>
          </cell>
          <cell r="P5" t="str">
            <v>PF</v>
          </cell>
          <cell r="Q5" t="str">
            <v>Gratuity</v>
          </cell>
          <cell r="R5" t="str">
            <v>Bonus</v>
          </cell>
          <cell r="S5" t="str">
            <v>Cost to Company</v>
          </cell>
          <cell r="T5" t="str">
            <v>Per day Cost</v>
          </cell>
        </row>
        <row r="8">
          <cell r="F8">
            <v>136</v>
          </cell>
          <cell r="G8">
            <v>4.5333333333333332</v>
          </cell>
          <cell r="I8">
            <v>8800</v>
          </cell>
          <cell r="J8">
            <v>8800</v>
          </cell>
          <cell r="K8">
            <v>4400</v>
          </cell>
          <cell r="L8">
            <v>44000</v>
          </cell>
          <cell r="M8">
            <v>1833.3333333333333</v>
          </cell>
          <cell r="N8">
            <v>1833.3333333333333</v>
          </cell>
          <cell r="O8">
            <v>0</v>
          </cell>
          <cell r="P8">
            <v>2640</v>
          </cell>
          <cell r="Q8">
            <v>916.66666666666663</v>
          </cell>
          <cell r="R8">
            <v>2750</v>
          </cell>
          <cell r="S8">
            <v>53973.333333333336</v>
          </cell>
          <cell r="T8">
            <v>1799.1111111111111</v>
          </cell>
        </row>
        <row r="9">
          <cell r="F9">
            <v>81</v>
          </cell>
          <cell r="G9">
            <v>2.7</v>
          </cell>
          <cell r="I9">
            <v>15200</v>
          </cell>
          <cell r="J9">
            <v>15200</v>
          </cell>
          <cell r="K9">
            <v>7600</v>
          </cell>
          <cell r="L9">
            <v>76000</v>
          </cell>
          <cell r="M9">
            <v>3166.6666666666665</v>
          </cell>
          <cell r="N9">
            <v>3166.6666666666665</v>
          </cell>
          <cell r="O9">
            <v>0</v>
          </cell>
          <cell r="P9">
            <v>4560</v>
          </cell>
          <cell r="Q9">
            <v>1583.3333333333333</v>
          </cell>
          <cell r="R9">
            <v>4750</v>
          </cell>
          <cell r="S9">
            <v>93226.666666666672</v>
          </cell>
          <cell r="T9">
            <v>3107.5555555555557</v>
          </cell>
        </row>
        <row r="10">
          <cell r="F10">
            <v>58</v>
          </cell>
          <cell r="G10">
            <v>1.9333333333333333</v>
          </cell>
          <cell r="I10">
            <v>8800</v>
          </cell>
          <cell r="J10">
            <v>8800</v>
          </cell>
          <cell r="K10">
            <v>4400</v>
          </cell>
          <cell r="L10">
            <v>44000</v>
          </cell>
          <cell r="M10">
            <v>1833.3333333333333</v>
          </cell>
          <cell r="N10">
            <v>1833.3333333333333</v>
          </cell>
          <cell r="O10">
            <v>0</v>
          </cell>
          <cell r="P10">
            <v>2640</v>
          </cell>
          <cell r="Q10">
            <v>916.66666666666663</v>
          </cell>
          <cell r="R10">
            <v>2750</v>
          </cell>
          <cell r="S10">
            <v>53973.333333333336</v>
          </cell>
          <cell r="T10">
            <v>1799.1111111111111</v>
          </cell>
        </row>
        <row r="15">
          <cell r="F15">
            <v>81</v>
          </cell>
          <cell r="G15">
            <v>2.7</v>
          </cell>
          <cell r="I15">
            <v>1620</v>
          </cell>
          <cell r="J15">
            <v>1620</v>
          </cell>
          <cell r="K15">
            <v>810</v>
          </cell>
          <cell r="L15">
            <v>8100</v>
          </cell>
          <cell r="M15">
            <v>337.5</v>
          </cell>
          <cell r="N15">
            <v>337.5</v>
          </cell>
          <cell r="O15">
            <v>0</v>
          </cell>
          <cell r="P15">
            <v>486</v>
          </cell>
          <cell r="Q15">
            <v>168.75</v>
          </cell>
          <cell r="R15">
            <v>506.25</v>
          </cell>
          <cell r="S15">
            <v>9936</v>
          </cell>
          <cell r="T15">
            <v>331.2</v>
          </cell>
        </row>
        <row r="16">
          <cell r="F16">
            <v>76</v>
          </cell>
          <cell r="G16">
            <v>2.5333333333333332</v>
          </cell>
          <cell r="I16">
            <v>1400</v>
          </cell>
          <cell r="J16">
            <v>1400</v>
          </cell>
          <cell r="K16">
            <v>700</v>
          </cell>
          <cell r="L16">
            <v>7000</v>
          </cell>
          <cell r="M16">
            <v>291.66666666666669</v>
          </cell>
          <cell r="N16">
            <v>291.66666666666669</v>
          </cell>
          <cell r="O16">
            <v>0</v>
          </cell>
          <cell r="P16">
            <v>420</v>
          </cell>
          <cell r="Q16">
            <v>145.83333333333334</v>
          </cell>
          <cell r="R16">
            <v>437.5</v>
          </cell>
          <cell r="S16">
            <v>8586.6666666666679</v>
          </cell>
          <cell r="T16">
            <v>286.22222222222229</v>
          </cell>
        </row>
        <row r="17">
          <cell r="F17">
            <v>120</v>
          </cell>
          <cell r="G17">
            <v>4</v>
          </cell>
          <cell r="I17">
            <v>1400</v>
          </cell>
          <cell r="J17">
            <v>1400</v>
          </cell>
          <cell r="K17">
            <v>700</v>
          </cell>
          <cell r="L17">
            <v>7000</v>
          </cell>
          <cell r="M17">
            <v>291.66666666666669</v>
          </cell>
          <cell r="N17">
            <v>291.66666666666669</v>
          </cell>
          <cell r="O17">
            <v>0</v>
          </cell>
          <cell r="P17">
            <v>420</v>
          </cell>
          <cell r="Q17">
            <v>145.83333333333334</v>
          </cell>
          <cell r="R17">
            <v>437.5</v>
          </cell>
          <cell r="S17">
            <v>8586.6666666666679</v>
          </cell>
          <cell r="T17">
            <v>286.22222222222229</v>
          </cell>
        </row>
        <row r="20">
          <cell r="F20">
            <v>218</v>
          </cell>
          <cell r="G20">
            <v>7.2666666666666666</v>
          </cell>
          <cell r="I20">
            <v>24452.400000000001</v>
          </cell>
          <cell r="J20">
            <v>24452.400000000001</v>
          </cell>
          <cell r="K20">
            <v>12226.2</v>
          </cell>
          <cell r="L20">
            <v>122261.99999999999</v>
          </cell>
          <cell r="M20">
            <v>5094.25</v>
          </cell>
          <cell r="N20">
            <v>5094.25</v>
          </cell>
          <cell r="O20">
            <v>0</v>
          </cell>
          <cell r="P20">
            <v>7335.7199999999993</v>
          </cell>
          <cell r="Q20">
            <v>2547.125</v>
          </cell>
          <cell r="R20">
            <v>7641.375</v>
          </cell>
          <cell r="S20">
            <v>149974.72</v>
          </cell>
          <cell r="T20">
            <v>4999.1573333333336</v>
          </cell>
        </row>
        <row r="21">
          <cell r="F21">
            <v>218</v>
          </cell>
          <cell r="G21">
            <v>7.2666666666666666</v>
          </cell>
          <cell r="I21">
            <v>1800</v>
          </cell>
          <cell r="J21">
            <v>1800</v>
          </cell>
          <cell r="K21">
            <v>900</v>
          </cell>
          <cell r="L21">
            <v>9000</v>
          </cell>
          <cell r="M21">
            <v>375</v>
          </cell>
          <cell r="N21">
            <v>375</v>
          </cell>
          <cell r="O21">
            <v>0</v>
          </cell>
          <cell r="P21">
            <v>540</v>
          </cell>
          <cell r="Q21">
            <v>187.5</v>
          </cell>
          <cell r="R21">
            <v>562.5</v>
          </cell>
          <cell r="S21">
            <v>11040</v>
          </cell>
          <cell r="T21">
            <v>368</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B"/>
      <sheetName val="Weekly Progress Report"/>
      <sheetName val="General Information"/>
      <sheetName val="Progress"/>
      <sheetName val="PV-PH"/>
      <sheetName val="PV"/>
      <sheetName val="Weekly Photos"/>
      <sheetName val="FIR Summary"/>
      <sheetName val="Quality"/>
      <sheetName val="Quality-Stat"/>
      <sheetName val="HSE"/>
      <sheetName val="HSE-Stat"/>
      <sheetName val="Major Quantities"/>
      <sheetName val="Risk Register"/>
      <sheetName val="EV-Chart Data"/>
      <sheetName val="Physical-Chart Data"/>
      <sheetName val="CCO"/>
      <sheetName val="Invoice Log"/>
      <sheetName val="Procurement"/>
      <sheetName val="Issues"/>
      <sheetName val="Manpower"/>
      <sheetName val="Milestones"/>
      <sheetName val="Schedule"/>
      <sheetName val="Testing"/>
      <sheetName val="Codes"/>
    </sheetNames>
    <sheetDataSet>
      <sheetData sheetId="0"/>
      <sheetData sheetId="1"/>
      <sheetData sheetId="2"/>
      <sheetData sheetId="3"/>
      <sheetData sheetId="4"/>
      <sheetData sheetId="5"/>
      <sheetData sheetId="6"/>
      <sheetData sheetId="7"/>
      <sheetData sheetId="8"/>
      <sheetData sheetId="9"/>
      <sheetData sheetId="10"/>
      <sheetData sheetId="11">
        <row r="4">
          <cell r="B4" t="str">
            <v>Total Hours Worked</v>
          </cell>
        </row>
        <row r="5">
          <cell r="B5" t="str">
            <v>Safe Hours Worked</v>
          </cell>
        </row>
        <row r="6">
          <cell r="B6" t="str">
            <v>LTI</v>
          </cell>
        </row>
        <row r="7">
          <cell r="B7" t="str">
            <v>MTC (Healed w/o Disability)</v>
          </cell>
        </row>
        <row r="8">
          <cell r="B8" t="str">
            <v>MTC (Healed w/ Disability)</v>
          </cell>
        </row>
        <row r="9">
          <cell r="B9" t="str">
            <v>Near Miss</v>
          </cell>
        </row>
        <row r="10">
          <cell r="B10" t="str">
            <v>First Aid Cases</v>
          </cell>
        </row>
        <row r="11">
          <cell r="B11" t="str">
            <v>Fatality</v>
          </cell>
        </row>
        <row r="12">
          <cell r="B12" t="str">
            <v>Fire Incident Cases</v>
          </cell>
        </row>
        <row r="13">
          <cell r="B13" t="str">
            <v>Vehicle Incident</v>
          </cell>
        </row>
        <row r="14">
          <cell r="B14" t="str">
            <v>Property Damages</v>
          </cell>
        </row>
        <row r="15">
          <cell r="B15" t="str">
            <v xml:space="preserve">Induction Training </v>
          </cell>
        </row>
        <row r="16">
          <cell r="B16" t="str">
            <v>No.of Internal Training</v>
          </cell>
        </row>
        <row r="17">
          <cell r="B17" t="str">
            <v>No.of Internal Audit</v>
          </cell>
        </row>
        <row r="18">
          <cell r="B18" t="str">
            <v>No. of Toolbox Talks</v>
          </cell>
        </row>
        <row r="19">
          <cell r="B19" t="str">
            <v>Safety Awards/Incentives</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B"/>
      <sheetName val="Weekly Progress Report"/>
      <sheetName val="General Information"/>
      <sheetName val="Progress"/>
      <sheetName val="PV-PH"/>
      <sheetName val="PV"/>
      <sheetName val="Weekly Photos"/>
      <sheetName val="FIR Summary"/>
      <sheetName val="Quality"/>
      <sheetName val="Quality-Stat"/>
      <sheetName val="HSE"/>
      <sheetName val="HSE-Stat"/>
      <sheetName val="Major Quantities"/>
      <sheetName val="Risk Register"/>
      <sheetName val="EV-Chart Data"/>
      <sheetName val="Physical-Chart Data"/>
      <sheetName val="CCO"/>
      <sheetName val="Invoice Log"/>
      <sheetName val="Procurement"/>
      <sheetName val="Issues"/>
      <sheetName val="Manpower"/>
      <sheetName val="Milestones"/>
      <sheetName val="Schedule"/>
      <sheetName val="Testing"/>
      <sheetName val="Co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4">
          <cell r="D4">
            <v>3040</v>
          </cell>
        </row>
        <row r="6">
          <cell r="D6">
            <v>0</v>
          </cell>
          <cell r="E6">
            <v>0</v>
          </cell>
          <cell r="F6">
            <v>0</v>
          </cell>
          <cell r="G6">
            <v>0</v>
          </cell>
        </row>
        <row r="7">
          <cell r="D7">
            <v>0</v>
          </cell>
          <cell r="E7">
            <v>0</v>
          </cell>
          <cell r="F7">
            <v>0</v>
          </cell>
          <cell r="G7">
            <v>0</v>
          </cell>
        </row>
        <row r="8">
          <cell r="D8">
            <v>0</v>
          </cell>
          <cell r="E8">
            <v>0</v>
          </cell>
          <cell r="F8">
            <v>0</v>
          </cell>
          <cell r="G8">
            <v>0</v>
          </cell>
        </row>
        <row r="9">
          <cell r="F9">
            <v>2</v>
          </cell>
          <cell r="G9">
            <v>2</v>
          </cell>
        </row>
        <row r="10">
          <cell r="D10">
            <v>0</v>
          </cell>
          <cell r="E10">
            <v>0</v>
          </cell>
          <cell r="F10">
            <v>1</v>
          </cell>
          <cell r="G10">
            <v>1</v>
          </cell>
        </row>
        <row r="11">
          <cell r="D11">
            <v>0</v>
          </cell>
          <cell r="E11">
            <v>0</v>
          </cell>
          <cell r="F11">
            <v>0</v>
          </cell>
          <cell r="G11">
            <v>0</v>
          </cell>
        </row>
        <row r="12">
          <cell r="D12">
            <v>0</v>
          </cell>
          <cell r="E12">
            <v>0</v>
          </cell>
          <cell r="F12">
            <v>1</v>
          </cell>
          <cell r="G12">
            <v>1</v>
          </cell>
        </row>
        <row r="13">
          <cell r="D13">
            <v>0</v>
          </cell>
          <cell r="E13">
            <v>0</v>
          </cell>
          <cell r="F13">
            <v>0</v>
          </cell>
          <cell r="G13">
            <v>0</v>
          </cell>
        </row>
        <row r="14">
          <cell r="D14">
            <v>0</v>
          </cell>
          <cell r="E14">
            <v>0</v>
          </cell>
          <cell r="F14">
            <v>0</v>
          </cell>
          <cell r="G14">
            <v>0</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GA4"/>
  <sheetViews>
    <sheetView workbookViewId="0"/>
  </sheetViews>
  <sheetFormatPr defaultRowHeight="15"/>
  <cols>
    <col min="1" max="1" width="9.5703125" bestFit="1" customWidth="1"/>
    <col min="2" max="2" width="17" customWidth="1"/>
    <col min="3" max="3" width="11.42578125" bestFit="1" customWidth="1"/>
    <col min="4" max="5" width="15.42578125" bestFit="1" customWidth="1"/>
    <col min="10" max="10" width="12.42578125" bestFit="1" customWidth="1"/>
    <col min="11" max="11" width="11.140625" bestFit="1" customWidth="1"/>
    <col min="12" max="12" width="12.140625" bestFit="1" customWidth="1"/>
    <col min="13" max="13" width="11.5703125" bestFit="1" customWidth="1"/>
    <col min="14" max="14" width="12.5703125" bestFit="1" customWidth="1"/>
    <col min="15" max="15" width="11.140625" bestFit="1" customWidth="1"/>
    <col min="16" max="16" width="14" bestFit="1" customWidth="1"/>
    <col min="17" max="17" width="13.42578125" customWidth="1"/>
    <col min="18" max="20" width="11.42578125" bestFit="1" customWidth="1"/>
    <col min="21" max="23" width="10.42578125" bestFit="1" customWidth="1"/>
    <col min="27" max="27" width="9.42578125" bestFit="1" customWidth="1"/>
    <col min="36" max="37" width="14.42578125" bestFit="1" customWidth="1"/>
    <col min="38" max="39" width="14.42578125" customWidth="1"/>
    <col min="53" max="53" width="14" bestFit="1" customWidth="1"/>
    <col min="54" max="54" width="17.42578125" bestFit="1" customWidth="1"/>
    <col min="55" max="55" width="15.85546875" customWidth="1"/>
    <col min="72" max="74" width="9.42578125" bestFit="1" customWidth="1"/>
    <col min="75" max="75" width="9.5703125" bestFit="1" customWidth="1"/>
    <col min="76" max="76" width="9.42578125" bestFit="1" customWidth="1"/>
    <col min="77" max="77" width="9.5703125" bestFit="1" customWidth="1"/>
    <col min="79" max="79" width="9.140625" bestFit="1" customWidth="1"/>
    <col min="80" max="80" width="9.5703125" bestFit="1" customWidth="1"/>
    <col min="89" max="89" width="9.42578125" bestFit="1" customWidth="1"/>
    <col min="90" max="90" width="9.5703125" bestFit="1" customWidth="1"/>
    <col min="91" max="91" width="9.42578125" bestFit="1" customWidth="1"/>
    <col min="92" max="92" width="9.5703125" bestFit="1" customWidth="1"/>
    <col min="93" max="94" width="9.42578125" bestFit="1" customWidth="1"/>
    <col min="95" max="95" width="9" bestFit="1" customWidth="1"/>
    <col min="103" max="103" width="10.140625" customWidth="1"/>
    <col min="104" max="104" width="8.85546875" customWidth="1"/>
    <col min="105" max="105" width="12.42578125" bestFit="1" customWidth="1"/>
    <col min="106" max="118" width="8.85546875" customWidth="1"/>
    <col min="166" max="166" width="11" customWidth="1"/>
    <col min="175" max="175" width="10.85546875" customWidth="1"/>
    <col min="176" max="176" width="9.42578125" bestFit="1" customWidth="1"/>
    <col min="177" max="177" width="9.5703125" bestFit="1" customWidth="1"/>
    <col min="178" max="178" width="9" bestFit="1" customWidth="1"/>
    <col min="179" max="179" width="9.5703125" bestFit="1" customWidth="1"/>
    <col min="180" max="180" width="9.140625" bestFit="1" customWidth="1"/>
    <col min="183" max="183" width="14.42578125" customWidth="1"/>
  </cols>
  <sheetData>
    <row r="1" spans="1:183" ht="15.75" thickBot="1">
      <c r="A1" s="12" t="str">
        <f>'Weekly Progress Report'!$A$1</f>
        <v>MODON - Weekly Progress Report - Construction Projects</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row>
    <row r="2" spans="1:183">
      <c r="A2" s="12"/>
      <c r="B2" s="12" t="str">
        <f>'Weekly Progress Report'!$A$2</f>
        <v>Contract General Information</v>
      </c>
      <c r="C2" s="12"/>
      <c r="D2" s="12"/>
      <c r="E2" s="12"/>
      <c r="F2" s="12"/>
      <c r="G2" s="12"/>
      <c r="H2" s="12"/>
      <c r="I2" s="12"/>
      <c r="J2" s="253" t="str">
        <f>'Weekly Progress Report'!G2</f>
        <v>Key Dates</v>
      </c>
      <c r="K2" s="254"/>
      <c r="L2" s="254"/>
      <c r="M2" s="254"/>
      <c r="N2" s="254"/>
      <c r="O2" s="254"/>
      <c r="P2" s="254"/>
      <c r="Q2" s="254"/>
      <c r="R2" s="254"/>
      <c r="S2" s="254"/>
      <c r="T2" s="255"/>
      <c r="U2" s="253" t="str">
        <f>'Weekly Progress Report'!$M$2</f>
        <v>Cost Summary (SR)</v>
      </c>
      <c r="V2" s="254"/>
      <c r="W2" s="254"/>
      <c r="X2" s="254"/>
      <c r="Y2" s="254"/>
      <c r="Z2" s="254"/>
      <c r="AA2" s="254"/>
      <c r="AB2" s="255"/>
      <c r="AC2" s="254"/>
      <c r="AD2" s="253" t="str">
        <f>'Weekly Progress Report'!$U$2</f>
        <v>Performance Summary</v>
      </c>
      <c r="AE2" s="254"/>
      <c r="AF2" s="254"/>
      <c r="AG2" s="254"/>
      <c r="AH2" s="254"/>
      <c r="AI2" s="254"/>
      <c r="AJ2" s="254"/>
      <c r="AK2" s="254"/>
      <c r="AL2" s="254"/>
      <c r="AM2" s="254"/>
      <c r="AN2" s="254"/>
      <c r="AO2" s="255"/>
      <c r="AP2" s="253" t="str">
        <f>'Weekly Progress Report'!A56</f>
        <v>Shop Drawings</v>
      </c>
      <c r="AQ2" s="254"/>
      <c r="AR2" s="254"/>
      <c r="AS2" s="255"/>
      <c r="AT2" s="253" t="str">
        <f>'Weekly Progress Report'!A65</f>
        <v>Material Approval</v>
      </c>
      <c r="AU2" s="254"/>
      <c r="AV2" s="255"/>
      <c r="AW2" s="253" t="str">
        <f>'Weekly Progress Report'!A74</f>
        <v>Procurement Summary</v>
      </c>
      <c r="AX2" s="254"/>
      <c r="AY2" s="254"/>
      <c r="AZ2" s="254"/>
      <c r="BA2" s="254"/>
      <c r="BB2" s="254"/>
      <c r="BC2" s="255"/>
      <c r="BD2" s="253" t="str">
        <f>'Weekly Progress Report'!L56</f>
        <v>Quality Reports</v>
      </c>
      <c r="BE2" s="254"/>
      <c r="BF2" s="254"/>
      <c r="BG2" s="254"/>
      <c r="BH2" s="254"/>
      <c r="BI2" s="254"/>
      <c r="BJ2" s="254"/>
      <c r="BK2" s="254"/>
      <c r="BL2" s="254"/>
      <c r="BM2" s="254"/>
      <c r="BN2" s="254"/>
      <c r="BO2" s="254"/>
      <c r="BP2" s="254"/>
      <c r="BQ2" s="254"/>
      <c r="BR2" s="254"/>
      <c r="BS2" s="255"/>
      <c r="BT2" s="253" t="str">
        <f>'Weekly Progress Report'!L64</f>
        <v>Key Submittals Approval Status</v>
      </c>
      <c r="BU2" s="254"/>
      <c r="BV2" s="254"/>
      <c r="BW2" s="254"/>
      <c r="BX2" s="254"/>
      <c r="BY2" s="254"/>
      <c r="BZ2" s="254"/>
      <c r="CA2" s="254"/>
      <c r="CB2" s="254"/>
      <c r="CC2" s="255"/>
      <c r="CD2" s="253" t="str">
        <f>'Weekly Progress Report'!L70</f>
        <v>Invoices Summary</v>
      </c>
      <c r="CE2" s="254"/>
      <c r="CF2" s="254"/>
      <c r="CG2" s="254"/>
      <c r="CH2" s="254"/>
      <c r="CI2" s="254"/>
      <c r="CJ2" s="254"/>
      <c r="CK2" s="254"/>
      <c r="CL2" s="254"/>
      <c r="CM2" s="254"/>
      <c r="CN2" s="254"/>
      <c r="CO2" s="254"/>
      <c r="CP2" s="254"/>
      <c r="CQ2" s="255"/>
      <c r="CR2" s="253" t="str">
        <f>'Weekly Progress Report'!L78</f>
        <v>Resources at Site</v>
      </c>
      <c r="CS2" s="254"/>
      <c r="CT2" s="254"/>
      <c r="CU2" s="254"/>
      <c r="CV2" s="254"/>
      <c r="CW2" s="254"/>
      <c r="CX2" s="255"/>
      <c r="CY2" s="253" t="str">
        <f>'Weekly Progress Report'!W56</f>
        <v>Safety Statistics</v>
      </c>
      <c r="CZ2" s="254"/>
      <c r="DA2" s="254"/>
      <c r="DB2" s="254"/>
      <c r="DC2" s="254"/>
      <c r="DD2" s="254"/>
      <c r="DE2" s="254"/>
      <c r="DF2" s="254"/>
      <c r="DG2" s="254"/>
      <c r="DH2" s="254"/>
      <c r="DI2" s="254"/>
      <c r="DJ2" s="254"/>
      <c r="DK2" s="254"/>
      <c r="DL2" s="254"/>
      <c r="DM2" s="254"/>
      <c r="DN2" s="254"/>
      <c r="DO2" s="254"/>
      <c r="DP2" s="254"/>
      <c r="DQ2" s="254"/>
      <c r="DR2" s="254"/>
      <c r="DS2" s="254"/>
      <c r="DT2" s="254"/>
      <c r="DU2" s="254"/>
      <c r="DV2" s="254"/>
      <c r="DW2" s="254"/>
      <c r="DX2" s="254"/>
      <c r="DY2" s="254"/>
      <c r="DZ2" s="254"/>
      <c r="EA2" s="254"/>
      <c r="EB2" s="254"/>
      <c r="EC2" s="254"/>
      <c r="ED2" s="254"/>
      <c r="EE2" s="254"/>
      <c r="EF2" s="254"/>
      <c r="EG2" s="254"/>
      <c r="EH2" s="254"/>
      <c r="EI2" s="254"/>
      <c r="EJ2" s="254"/>
      <c r="EK2" s="254"/>
      <c r="EL2" s="254"/>
      <c r="EM2" s="254"/>
      <c r="EN2" s="254"/>
      <c r="EO2" s="254"/>
      <c r="EP2" s="254"/>
      <c r="EQ2" s="254"/>
      <c r="ER2" s="254"/>
      <c r="ES2" s="254"/>
      <c r="ET2" s="254"/>
      <c r="EU2" s="254"/>
      <c r="EV2" s="254"/>
      <c r="EW2" s="254"/>
      <c r="EX2" s="254"/>
      <c r="EY2" s="254"/>
      <c r="EZ2" s="254"/>
      <c r="FA2" s="254"/>
      <c r="FB2" s="254"/>
      <c r="FC2" s="254"/>
      <c r="FD2" s="254"/>
      <c r="FE2" s="254"/>
      <c r="FF2" s="254"/>
      <c r="FG2" s="254"/>
      <c r="FH2" s="254"/>
      <c r="FI2" s="254"/>
      <c r="FJ2" s="255"/>
      <c r="FK2" s="253" t="str">
        <f>'Weekly Progress Report'!A83</f>
        <v>Primavera P6 Schedule Status</v>
      </c>
      <c r="FL2" s="254"/>
      <c r="FM2" s="254"/>
      <c r="FN2" s="254"/>
      <c r="FO2" s="254"/>
      <c r="FP2" s="254"/>
      <c r="FQ2" s="254"/>
      <c r="FR2" s="255"/>
      <c r="FS2" s="253" t="str">
        <f>'Weekly Progress Report'!A92</f>
        <v>Weekly Prgoress Photos</v>
      </c>
      <c r="FT2" s="254"/>
      <c r="FU2" s="254"/>
      <c r="FV2" s="254"/>
      <c r="FW2" s="254"/>
      <c r="FX2" s="254"/>
      <c r="FY2" s="254"/>
      <c r="FZ2" s="254"/>
      <c r="GA2" s="255"/>
    </row>
    <row r="3" spans="1:183" s="42" customFormat="1" ht="56.25" customHeight="1">
      <c r="A3" s="257" t="str">
        <f>'Weekly Progress Report'!AF1</f>
        <v>Data Date</v>
      </c>
      <c r="B3" s="257" t="str">
        <f>'Weekly Progress Report'!A3</f>
        <v>Project Name</v>
      </c>
      <c r="C3" s="257" t="str">
        <f>'Weekly Progress Report'!A4</f>
        <v>Project ID</v>
      </c>
      <c r="D3" s="257" t="str">
        <f>'Weekly Progress Report'!A5</f>
        <v>Contractor</v>
      </c>
      <c r="E3" s="257" t="str">
        <f>'Weekly Progress Report'!A6</f>
        <v>Consultant</v>
      </c>
      <c r="F3" s="257" t="str">
        <f>'Weekly Progress Report'!D4</f>
        <v>Stage</v>
      </c>
      <c r="G3" s="257" t="str">
        <f>'Weekly Progress Report'!D5</f>
        <v>Status</v>
      </c>
      <c r="H3" s="257" t="str">
        <f>'Weekly Progress Report'!D6</f>
        <v>Modon PM</v>
      </c>
      <c r="I3" s="258" t="str">
        <f>'Weekly Progress Report'!AA2</f>
        <v>Project Scope</v>
      </c>
      <c r="J3" s="259" t="str">
        <f>'Weekly Progress Report'!G3</f>
        <v xml:space="preserve">Contract Award </v>
      </c>
      <c r="K3" s="257" t="str">
        <f>'Weekly Progress Report'!G4</f>
        <v xml:space="preserve">Contract Sign </v>
      </c>
      <c r="L3" s="257" t="str">
        <f>'Weekly Progress Report'!G5</f>
        <v xml:space="preserve">Site Handover </v>
      </c>
      <c r="M3" s="257" t="str">
        <f>'Weekly Progress Report'!G6</f>
        <v>Original Completion</v>
      </c>
      <c r="N3" s="257" t="str">
        <f>'Weekly Progress Report'!$I$3</f>
        <v>Contract Award  (Hijri)</v>
      </c>
      <c r="O3" s="257" t="str">
        <f>'Weekly Progress Report'!$I$4</f>
        <v>Contract Sign  (Hijri)</v>
      </c>
      <c r="P3" s="257" t="str">
        <f>'Weekly Progress Report'!$I$5</f>
        <v>Site Handover  (Hijri)</v>
      </c>
      <c r="Q3" s="257" t="str">
        <f>'Weekly Progress Report'!$I$6</f>
        <v>Original Completion (Hijri)</v>
      </c>
      <c r="R3" s="257" t="str">
        <f>'Weekly Progress Report'!$K$3</f>
        <v xml:space="preserve">Revised Completion </v>
      </c>
      <c r="S3" s="257" t="str">
        <f>'Weekly Progress Report'!$K$4</f>
        <v xml:space="preserve">Committed Completion </v>
      </c>
      <c r="T3" s="260" t="str">
        <f>'Weekly Progress Report'!$K$5</f>
        <v>Forecast Completion</v>
      </c>
      <c r="U3" s="259" t="str">
        <f>'Weekly Progress Report'!$M$3</f>
        <v>Original Contract Value</v>
      </c>
      <c r="V3" s="257" t="str">
        <f>'Weekly Progress Report'!$M$4</f>
        <v>Revised Contract Value</v>
      </c>
      <c r="W3" s="257" t="str">
        <f>'Weekly Progress Report'!$M$5</f>
        <v>Estimate At Completion Value</v>
      </c>
      <c r="X3" s="257" t="str">
        <f>'Weekly Progress Report'!$M$6</f>
        <v xml:space="preserve">Potential Changes </v>
      </c>
      <c r="Y3" s="257" t="str">
        <f>'Weekly Progress Report'!$Q$3</f>
        <v>O&amp;M Value (if any)</v>
      </c>
      <c r="Z3" s="257" t="str">
        <f>'Weekly Progress Report'!$Q$4</f>
        <v>Submitted Invoices (Gross Value)</v>
      </c>
      <c r="AA3" s="257" t="str">
        <f>'Weekly Progress Report'!$Q$5</f>
        <v>Penalities</v>
      </c>
      <c r="AB3" s="260" t="str">
        <f>'Weekly Progress Report'!$Q$6</f>
        <v>FIR Value (Todate)</v>
      </c>
      <c r="AC3" s="338" t="s">
        <v>742</v>
      </c>
      <c r="AD3" s="257" t="str">
        <f>'Weekly Progress Report'!$U$3</f>
        <v>Plan Value</v>
      </c>
      <c r="AE3" s="257" t="str">
        <f>'Weekly Progress Report'!$U$4</f>
        <v>Earn Value</v>
      </c>
      <c r="AF3" s="257" t="str">
        <f>'Weekly Progress Report'!$W$3</f>
        <v>Phys. Plan Value</v>
      </c>
      <c r="AG3" s="257" t="str">
        <f>'Weekly Progress Report'!$W$4</f>
        <v>Phys. Earn Value</v>
      </c>
      <c r="AH3" s="257" t="str">
        <f>'Weekly Progress Report'!$Y$3</f>
        <v>Quality Score</v>
      </c>
      <c r="AI3" s="257" t="str">
        <f>'Weekly Progress Report'!$Y$5</f>
        <v>Safety 
Score</v>
      </c>
      <c r="AJ3" s="257" t="s">
        <v>743</v>
      </c>
      <c r="AK3" s="257" t="s">
        <v>744</v>
      </c>
      <c r="AL3" s="257" t="s">
        <v>745</v>
      </c>
      <c r="AM3" s="257" t="s">
        <v>745</v>
      </c>
      <c r="AN3" s="257" t="s">
        <v>705</v>
      </c>
      <c r="AO3" s="260" t="s">
        <v>705</v>
      </c>
      <c r="AP3" s="259" t="s">
        <v>706</v>
      </c>
      <c r="AQ3" s="257" t="s">
        <v>707</v>
      </c>
      <c r="AR3" s="257" t="s">
        <v>708</v>
      </c>
      <c r="AS3" s="260" t="s">
        <v>709</v>
      </c>
      <c r="AT3" s="259" t="s">
        <v>710</v>
      </c>
      <c r="AU3" s="257" t="s">
        <v>711</v>
      </c>
      <c r="AV3" s="260" t="s">
        <v>712</v>
      </c>
      <c r="AW3" s="259" t="str">
        <f>'Weekly Progress Report'!C75</f>
        <v>Total Materials</v>
      </c>
      <c r="AX3" s="257" t="str">
        <f>'Weekly Progress Report'!D75</f>
        <v>Total Number of P.O.</v>
      </c>
      <c r="AY3" s="257" t="str">
        <f>'Weekly Progress Report'!E75</f>
        <v>Actual P.O.
To Date</v>
      </c>
      <c r="AZ3" s="257" t="str">
        <f>'Weekly Progress Report'!F75</f>
        <v>Remaining P.O</v>
      </c>
      <c r="BA3" s="257" t="str">
        <f>'Weekly Progress Report'!G75</f>
        <v>Material on Site</v>
      </c>
      <c r="BB3" s="257" t="str">
        <f>'Weekly Progress Report'!H75</f>
        <v>Remaining Materials</v>
      </c>
      <c r="BC3" s="260" t="str">
        <f>'Weekly Progress Report'!I75</f>
        <v>Material Delivery Completion (Date)</v>
      </c>
      <c r="BD3" s="259" t="str">
        <f>"NCR "&amp;'Weekly Progress Report'!N57</f>
        <v>NCR Issued</v>
      </c>
      <c r="BE3" s="257" t="str">
        <f>"NCR "&amp;'Weekly Progress Report'!O57</f>
        <v>NCR Closed</v>
      </c>
      <c r="BF3" s="257" t="str">
        <f>"NCR "&amp;'Weekly Progress Report'!P57</f>
        <v>NCR Pending</v>
      </c>
      <c r="BG3" s="257" t="str">
        <f>"NCR "&amp;'Weekly Progress Report'!Q57</f>
        <v>NCR Avg. Closing
(Days)</v>
      </c>
      <c r="BH3" s="257" t="str">
        <f>"SIR "&amp;'Weekly Progress Report'!N57</f>
        <v>SIR Issued</v>
      </c>
      <c r="BI3" s="257" t="str">
        <f>"SIR "&amp;'Weekly Progress Report'!O57</f>
        <v>SIR Closed</v>
      </c>
      <c r="BJ3" s="257" t="str">
        <f>"SIR "&amp;'Weekly Progress Report'!P57</f>
        <v>SIR Pending</v>
      </c>
      <c r="BK3" s="257" t="str">
        <f>"SIR "&amp;'Weekly Progress Report'!Q57</f>
        <v>SIR Avg. Closing
(Days)</v>
      </c>
      <c r="BL3" s="257" t="str">
        <f>"MIR "&amp;'Weekly Progress Report'!N57</f>
        <v>MIR Issued</v>
      </c>
      <c r="BM3" s="257" t="str">
        <f>"MIR "&amp;'Weekly Progress Report'!O57</f>
        <v>MIR Closed</v>
      </c>
      <c r="BN3" s="257" t="str">
        <f>"MIR "&amp;'Weekly Progress Report'!P57</f>
        <v>MIR Pending</v>
      </c>
      <c r="BO3" s="257" t="str">
        <f>"MIR "&amp;'Weekly Progress Report'!Q57</f>
        <v>MIR Avg. Closing
(Days)</v>
      </c>
      <c r="BP3" s="257" t="str">
        <f>"FIR "&amp;'Weekly Progress Report'!N57</f>
        <v>FIR Issued</v>
      </c>
      <c r="BQ3" s="257" t="str">
        <f>"FIR "&amp;'Weekly Progress Report'!O57</f>
        <v>FIR Closed</v>
      </c>
      <c r="BR3" s="257" t="str">
        <f>"FIR "&amp;'Weekly Progress Report'!P57</f>
        <v>FIR Pending</v>
      </c>
      <c r="BS3" s="260" t="str">
        <f>"FIR "&amp;'Weekly Progress Report'!Q57</f>
        <v>FIR Avg. Closing
(Days)</v>
      </c>
      <c r="BT3" s="259" t="str">
        <f>'Weekly Progress Report'!L65</f>
        <v xml:space="preserve">1 Quality Plan Approval </v>
      </c>
      <c r="BU3" s="257" t="str">
        <f>'Weekly Progress Report'!L66</f>
        <v xml:space="preserve">2 Quality Plan Last Up </v>
      </c>
      <c r="BV3" s="257" t="str">
        <f>'Weekly Progress Report'!L67</f>
        <v xml:space="preserve">3 Safety Plan Approval </v>
      </c>
      <c r="BW3" s="257" t="str">
        <f>'Weekly Progress Report'!L68</f>
        <v xml:space="preserve">4 Safety Plan Last Up </v>
      </c>
      <c r="BX3" s="257" t="str">
        <f>'Weekly Progress Report'!L69</f>
        <v xml:space="preserve">5 Construction Plan Approval </v>
      </c>
      <c r="BY3" s="257" t="str">
        <f>'Weekly Progress Report'!Q65</f>
        <v>6 Baseline Approval</v>
      </c>
      <c r="BZ3" s="257" t="str">
        <f>'Weekly Progress Report'!Q66</f>
        <v>7 No of Approved Version of Schedule</v>
      </c>
      <c r="CA3" s="257" t="str">
        <f>'Weekly Progress Report'!Q67</f>
        <v>8 Last Approved Schedule</v>
      </c>
      <c r="CB3" s="257" t="str">
        <f>'Weekly Progress Report'!Q68</f>
        <v>9 BOQ Approval Date</v>
      </c>
      <c r="CC3" s="260" t="str">
        <f>'Weekly Progress Report'!Q69</f>
        <v>10 No of Approved Version of BOQ</v>
      </c>
      <c r="CD3" s="261" t="str">
        <f>'Weekly Progress Report'!L71</f>
        <v>Total Submitted Invoices</v>
      </c>
      <c r="CE3" s="262" t="str">
        <f>'Weekly Progress Report'!L72</f>
        <v>PM Approved Invoices</v>
      </c>
      <c r="CF3" s="262" t="str">
        <f>'Weekly Progress Report'!L73</f>
        <v xml:space="preserve">No of Paid  Invoices </v>
      </c>
      <c r="CG3" s="262" t="str">
        <f>'Weekly Progress Report'!L74</f>
        <v>No of Pending Invoices</v>
      </c>
      <c r="CH3" s="262" t="str">
        <f>'Weekly Progress Report'!L75</f>
        <v>Advance Payment %</v>
      </c>
      <c r="CI3" s="262" t="str">
        <f>'Weekly Progress Report'!L76</f>
        <v>Retention %</v>
      </c>
      <c r="CJ3" s="262" t="str">
        <f>'Weekly Progress Report'!L77</f>
        <v>Deduction / Penalties %</v>
      </c>
      <c r="CK3" s="262" t="str">
        <f>'Weekly Progress Report'!O71</f>
        <v>Submitted Invoices (SAR)</v>
      </c>
      <c r="CL3" s="262" t="str">
        <f>'Weekly Progress Report'!O72</f>
        <v>PM Approved Invoices (SAR)</v>
      </c>
      <c r="CM3" s="262" t="str">
        <f>'Weekly Progress Report'!O73</f>
        <v>Paid  Invoices (SAR)</v>
      </c>
      <c r="CN3" s="262" t="str">
        <f>'Weekly Progress Report'!O74</f>
        <v>Last Submitted Period</v>
      </c>
      <c r="CO3" s="262" t="str">
        <f>'Weekly Progress Report'!O75</f>
        <v>Advance Payment (SAR)</v>
      </c>
      <c r="CP3" s="262" t="str">
        <f>'Weekly Progress Report'!O76</f>
        <v>Retention (SAR)</v>
      </c>
      <c r="CQ3" s="263" t="str">
        <f>'Weekly Progress Report'!O77</f>
        <v>Deduction / Penalties (SAR)</v>
      </c>
      <c r="CR3" s="259" t="s">
        <v>714</v>
      </c>
      <c r="CS3" s="257" t="s">
        <v>715</v>
      </c>
      <c r="CT3" s="257" t="s">
        <v>716</v>
      </c>
      <c r="CU3" s="257" t="s">
        <v>717</v>
      </c>
      <c r="CV3" s="257" t="s">
        <v>718</v>
      </c>
      <c r="CW3" s="257" t="s">
        <v>719</v>
      </c>
      <c r="CX3" s="260" t="s">
        <v>720</v>
      </c>
      <c r="CY3" s="261" t="str">
        <f>"This Week "&amp;'Weekly Progress Report'!X59</f>
        <v>This Week Total Hours Worked</v>
      </c>
      <c r="CZ3" s="262" t="str">
        <f>"This Week "&amp;'Weekly Progress Report'!X60</f>
        <v>This Week Safe Hours Worked</v>
      </c>
      <c r="DA3" s="262" t="str">
        <f>"This Week "&amp;'Weekly Progress Report'!X61</f>
        <v>This Week LTI</v>
      </c>
      <c r="DB3" s="262" t="str">
        <f>"This Week "&amp;'Weekly Progress Report'!X62</f>
        <v>This Week MTC (Healed w/o Disability)</v>
      </c>
      <c r="DC3" s="262" t="str">
        <f>"This Week "&amp;'Weekly Progress Report'!X63</f>
        <v>This Week MTC (Healed w/ Disability)</v>
      </c>
      <c r="DD3" s="262" t="str">
        <f>"This Week "&amp;'Weekly Progress Report'!X64</f>
        <v>This Week Near Miss</v>
      </c>
      <c r="DE3" s="262" t="str">
        <f>"This Week "&amp;'Weekly Progress Report'!X65</f>
        <v>This Week First Aid Cases</v>
      </c>
      <c r="DF3" s="262" t="str">
        <f>"This Week "&amp;'Weekly Progress Report'!X66</f>
        <v>This Week Fatality</v>
      </c>
      <c r="DG3" s="262" t="str">
        <f>"This Week "&amp;'Weekly Progress Report'!X67</f>
        <v>This Week Fire Incident Cases</v>
      </c>
      <c r="DH3" s="262" t="str">
        <f>"This Week "&amp;'Weekly Progress Report'!X68</f>
        <v>This Week Vehicle Incident</v>
      </c>
      <c r="DI3" s="262" t="str">
        <f>"This Week "&amp;'Weekly Progress Report'!X69</f>
        <v>This Week Property Damages</v>
      </c>
      <c r="DJ3" s="262" t="str">
        <f>"This Week "&amp;'Weekly Progress Report'!X70</f>
        <v xml:space="preserve">This Week Induction Training </v>
      </c>
      <c r="DK3" s="262" t="str">
        <f>"This Week "&amp;'Weekly Progress Report'!X71</f>
        <v>This Week No.of Internal Training</v>
      </c>
      <c r="DL3" s="262" t="str">
        <f>"This Week "&amp;'Weekly Progress Report'!X72</f>
        <v>This Week No.of Internal Audit</v>
      </c>
      <c r="DM3" s="262" t="str">
        <f>"This Week "&amp;'Weekly Progress Report'!X73</f>
        <v>This Week No. of Toolbox Talks</v>
      </c>
      <c r="DN3" s="262" t="str">
        <f>"This Week "&amp;'Weekly Progress Report'!X74</f>
        <v>This Week Safety Awards/Incentives</v>
      </c>
      <c r="DO3" s="262" t="str">
        <f>"This Month "&amp;'Weekly Progress Report'!X59</f>
        <v>This Month Total Hours Worked</v>
      </c>
      <c r="DP3" s="262" t="str">
        <f>"This Month "&amp;'Weekly Progress Report'!X60</f>
        <v>This Month Safe Hours Worked</v>
      </c>
      <c r="DQ3" s="262" t="str">
        <f>"This Month "&amp;'Weekly Progress Report'!X61</f>
        <v>This Month LTI</v>
      </c>
      <c r="DR3" s="262" t="str">
        <f>"This Month "&amp;'Weekly Progress Report'!X62</f>
        <v>This Month MTC (Healed w/o Disability)</v>
      </c>
      <c r="DS3" s="262" t="str">
        <f>"This Month "&amp;'Weekly Progress Report'!X63</f>
        <v>This Month MTC (Healed w/ Disability)</v>
      </c>
      <c r="DT3" s="262" t="str">
        <f>"This Month "&amp;'Weekly Progress Report'!X64</f>
        <v>This Month Near Miss</v>
      </c>
      <c r="DU3" s="262" t="str">
        <f>"This Month "&amp;'Weekly Progress Report'!X65</f>
        <v>This Month First Aid Cases</v>
      </c>
      <c r="DV3" s="262" t="str">
        <f>"This Month "&amp;'Weekly Progress Report'!X66</f>
        <v>This Month Fatality</v>
      </c>
      <c r="DW3" s="262" t="str">
        <f>"This Month "&amp;'Weekly Progress Report'!X67</f>
        <v>This Month Fire Incident Cases</v>
      </c>
      <c r="DX3" s="262" t="str">
        <f>"This Month "&amp;'Weekly Progress Report'!X68</f>
        <v>This Month Vehicle Incident</v>
      </c>
      <c r="DY3" s="262" t="str">
        <f>"This Month "&amp;'Weekly Progress Report'!X69</f>
        <v>This Month Property Damages</v>
      </c>
      <c r="DZ3" s="262" t="str">
        <f>"This Month "&amp;'Weekly Progress Report'!X70</f>
        <v xml:space="preserve">This Month Induction Training </v>
      </c>
      <c r="EA3" s="262" t="str">
        <f>"This Month "&amp;'Weekly Progress Report'!X71</f>
        <v>This Month No.of Internal Training</v>
      </c>
      <c r="EB3" s="262" t="str">
        <f>"This Month "&amp;'Weekly Progress Report'!X72</f>
        <v>This Month No.of Internal Audit</v>
      </c>
      <c r="EC3" s="262" t="str">
        <f>"This Month "&amp;'Weekly Progress Report'!X73</f>
        <v>This Month No. of Toolbox Talks</v>
      </c>
      <c r="ED3" s="262" t="str">
        <f>"This Month "&amp;'Weekly Progress Report'!X74</f>
        <v>This Month Safety Awards/Incentives</v>
      </c>
      <c r="EE3" s="257" t="str">
        <f>"YTD "&amp;'Weekly Progress Report'!X59</f>
        <v>YTD Total Hours Worked</v>
      </c>
      <c r="EF3" s="257" t="str">
        <f>"YTD "&amp;'Weekly Progress Report'!X60</f>
        <v>YTD Safe Hours Worked</v>
      </c>
      <c r="EG3" s="257" t="str">
        <f>"YTD "&amp;'Weekly Progress Report'!X61</f>
        <v>YTD LTI</v>
      </c>
      <c r="EH3" s="257" t="str">
        <f>"YTD "&amp;'Weekly Progress Report'!X62</f>
        <v>YTD MTC (Healed w/o Disability)</v>
      </c>
      <c r="EI3" s="257" t="str">
        <f>"YTD "&amp;'Weekly Progress Report'!X63</f>
        <v>YTD MTC (Healed w/ Disability)</v>
      </c>
      <c r="EJ3" s="257" t="str">
        <f>"YTD "&amp;'Weekly Progress Report'!X64</f>
        <v>YTD Near Miss</v>
      </c>
      <c r="EK3" s="257" t="str">
        <f>"YTD "&amp;'Weekly Progress Report'!X65</f>
        <v>YTD First Aid Cases</v>
      </c>
      <c r="EL3" s="257" t="str">
        <f>"YTD "&amp;'Weekly Progress Report'!X66</f>
        <v>YTD Fatality</v>
      </c>
      <c r="EM3" s="257" t="str">
        <f>"YTD "&amp;'Weekly Progress Report'!X67</f>
        <v>YTD Fire Incident Cases</v>
      </c>
      <c r="EN3" s="257" t="str">
        <f>"YTD "&amp;'Weekly Progress Report'!X68</f>
        <v>YTD Vehicle Incident</v>
      </c>
      <c r="EO3" s="257" t="str">
        <f>"YTD "&amp;'Weekly Progress Report'!X69</f>
        <v>YTD Property Damages</v>
      </c>
      <c r="EP3" s="257" t="str">
        <f>"YTD "&amp;'Weekly Progress Report'!X70</f>
        <v xml:space="preserve">YTD Induction Training </v>
      </c>
      <c r="EQ3" s="257" t="str">
        <f>"YTD "&amp;'Weekly Progress Report'!X71</f>
        <v>YTD No.of Internal Training</v>
      </c>
      <c r="ER3" s="257" t="str">
        <f>"YTD "&amp;'Weekly Progress Report'!X72</f>
        <v>YTD No.of Internal Audit</v>
      </c>
      <c r="ES3" s="257" t="str">
        <f>"YTD "&amp;'Weekly Progress Report'!X73</f>
        <v>YTD No. of Toolbox Talks</v>
      </c>
      <c r="ET3" s="257" t="str">
        <f>"YTD "&amp;'Weekly Progress Report'!X74</f>
        <v>YTD Safety Awards/Incentives</v>
      </c>
      <c r="EU3" s="257" t="str">
        <f>"Cum "&amp;'Weekly Progress Report'!X59</f>
        <v>Cum Total Hours Worked</v>
      </c>
      <c r="EV3" s="257" t="str">
        <f>"Cum "&amp;'Weekly Progress Report'!X60</f>
        <v>Cum Safe Hours Worked</v>
      </c>
      <c r="EW3" s="257" t="str">
        <f>"Cum "&amp;'Weekly Progress Report'!X61</f>
        <v>Cum LTI</v>
      </c>
      <c r="EX3" s="257" t="str">
        <f>"Cum "&amp;'Weekly Progress Report'!X62</f>
        <v>Cum MTC (Healed w/o Disability)</v>
      </c>
      <c r="EY3" s="257" t="str">
        <f>"Cum "&amp;'Weekly Progress Report'!X63</f>
        <v>Cum MTC (Healed w/ Disability)</v>
      </c>
      <c r="EZ3" s="257" t="str">
        <f>"Cum "&amp;'Weekly Progress Report'!X64</f>
        <v>Cum Near Miss</v>
      </c>
      <c r="FA3" s="257" t="str">
        <f>"Cum "&amp;'Weekly Progress Report'!X65</f>
        <v>Cum First Aid Cases</v>
      </c>
      <c r="FB3" s="257" t="str">
        <f>"Cum "&amp;'Weekly Progress Report'!X66</f>
        <v>Cum Fatality</v>
      </c>
      <c r="FC3" s="257" t="str">
        <f>"Cum "&amp;'Weekly Progress Report'!X67</f>
        <v>Cum Fire Incident Cases</v>
      </c>
      <c r="FD3" s="257" t="str">
        <f>"Cum "&amp;'Weekly Progress Report'!X68</f>
        <v>Cum Vehicle Incident</v>
      </c>
      <c r="FE3" s="257" t="str">
        <f>"Cum "&amp;'Weekly Progress Report'!X69</f>
        <v>Cum Property Damages</v>
      </c>
      <c r="FF3" s="257" t="str">
        <f>"Cum "&amp;'Weekly Progress Report'!X70</f>
        <v xml:space="preserve">Cum Induction Training </v>
      </c>
      <c r="FG3" s="257" t="str">
        <f>"Cum "&amp;'Weekly Progress Report'!X71</f>
        <v>Cum No.of Internal Training</v>
      </c>
      <c r="FH3" s="257" t="str">
        <f>"Cum "&amp;'Weekly Progress Report'!X72</f>
        <v>Cum No.of Internal Audit</v>
      </c>
      <c r="FI3" s="257" t="str">
        <f>"Cum "&amp;'Weekly Progress Report'!X73</f>
        <v>Cum No. of Toolbox Talks</v>
      </c>
      <c r="FJ3" s="260" t="str">
        <f>"Cum "&amp;'Weekly Progress Report'!X74</f>
        <v>Cum Safety Awards/Incentives</v>
      </c>
      <c r="FK3" s="259" t="str">
        <f>'Weekly Progress Report'!A86</f>
        <v>Total Act.</v>
      </c>
      <c r="FL3" s="257" t="str">
        <f>'Weekly Progress Report'!B86</f>
        <v>Not Started</v>
      </c>
      <c r="FM3" s="257" t="str">
        <f>'Weekly Progress Report'!C86</f>
        <v>In Progress</v>
      </c>
      <c r="FN3" s="257" t="str">
        <f>'Weekly Progress Report'!D86</f>
        <v>Completed</v>
      </c>
      <c r="FO3" s="257" t="s">
        <v>721</v>
      </c>
      <c r="FP3" s="257" t="s">
        <v>722</v>
      </c>
      <c r="FQ3" s="257" t="s">
        <v>723</v>
      </c>
      <c r="FR3" s="260" t="s">
        <v>724</v>
      </c>
      <c r="FS3" s="259">
        <f>'Weekly Progress Report'!B94</f>
        <v>0</v>
      </c>
      <c r="FT3" s="257">
        <f>'Weekly Progress Report'!D94</f>
        <v>0</v>
      </c>
      <c r="FU3" s="257">
        <f>'Weekly Progress Report'!F94</f>
        <v>0</v>
      </c>
      <c r="FV3" s="257">
        <f>'Weekly Progress Report'!H94</f>
        <v>0</v>
      </c>
      <c r="FW3" s="257">
        <f>'Weekly Progress Report'!J94</f>
        <v>0</v>
      </c>
      <c r="FX3" s="257">
        <f>'Weekly Progress Report'!L94</f>
        <v>0</v>
      </c>
      <c r="FY3" s="257">
        <f>'Weekly Progress Report'!N94</f>
        <v>0</v>
      </c>
      <c r="FZ3" s="257">
        <f>'Weekly Progress Report'!O94</f>
        <v>0</v>
      </c>
      <c r="GA3" s="260">
        <f>'Weekly Progress Report'!P94</f>
        <v>0</v>
      </c>
    </row>
    <row r="4" spans="1:183" s="42" customFormat="1" ht="36" customHeight="1" thickBot="1">
      <c r="A4" s="264">
        <f>'Weekly Progress Report'!AG1</f>
        <v>46301</v>
      </c>
      <c r="B4" s="42" t="str">
        <f>'Weekly Progress Report'!B3</f>
        <v>Construction of Industrial Units for Artisans in Najran</v>
      </c>
      <c r="C4" s="42" t="str">
        <f>'Weekly Progress Report'!B4</f>
        <v>NJR1-05-005</v>
      </c>
      <c r="D4" s="42" t="str">
        <f>'Weekly Progress Report'!B5</f>
        <v>Labenat Al Bena</v>
      </c>
      <c r="E4" s="42" t="str">
        <f>'Weekly Progress Report'!B6</f>
        <v>EGIS</v>
      </c>
      <c r="F4" s="42" t="str">
        <f>'Weekly Progress Report'!E4</f>
        <v>Construction</v>
      </c>
      <c r="G4" s="42" t="str">
        <f>'Weekly Progress Report'!E5</f>
        <v>Active</v>
      </c>
      <c r="H4" s="42" t="str">
        <f>'Weekly Progress Report'!E6</f>
        <v>Eng. Ahmed Kotbi</v>
      </c>
      <c r="I4" s="265" t="str">
        <f>'Weekly Progress Report'!AA3</f>
        <v>The project scope covers the construction of the Low Process RBF Unit, Outside Mosque, Pump Shed, and GRP Water Tank, including site preparation works (demolition, excavation, and backfilling), concrete and masonry works, thermal and waterproofing systems, installation of doors and windows, finishing works, and specialties. It also includes pre-engineered structures, mechanical systems (sanitary, water supply, HVAC, and firefighting), and electrical systems such as substations, distribution networks, lighting, power, telecom, fire alarm, and solar power.</v>
      </c>
      <c r="J4" s="266">
        <f>'Weekly Progress Report'!H3</f>
        <v>46047</v>
      </c>
      <c r="K4" s="267">
        <f>'Weekly Progress Report'!H4</f>
        <v>46065</v>
      </c>
      <c r="L4" s="267">
        <f>'Weekly Progress Report'!H5</f>
        <v>46084</v>
      </c>
      <c r="M4" s="267">
        <f>'Weekly Progress Report'!H6</f>
        <v>46389</v>
      </c>
      <c r="N4" s="267">
        <f>'Weekly Progress Report'!$J$3</f>
        <v>46047</v>
      </c>
      <c r="O4" s="267">
        <f>'Weekly Progress Report'!$J$4</f>
        <v>46065</v>
      </c>
      <c r="P4" s="267">
        <f>'Weekly Progress Report'!$J$5</f>
        <v>46084</v>
      </c>
      <c r="Q4" s="268">
        <f>'Weekly Progress Report'!$J$6</f>
        <v>46389</v>
      </c>
      <c r="R4" s="268">
        <f>'Weekly Progress Report'!$L$3</f>
        <v>46389</v>
      </c>
      <c r="S4" s="268">
        <f>'Weekly Progress Report'!$L$4</f>
        <v>46310</v>
      </c>
      <c r="T4" s="269">
        <f>'Weekly Progress Report'!$L$5</f>
        <v>46310</v>
      </c>
      <c r="U4" s="270">
        <f>'Weekly Progress Report'!$O$3</f>
        <v>9554134.0000000019</v>
      </c>
      <c r="V4" s="271">
        <f>'Weekly Progress Report'!$O$4</f>
        <v>9554134.0000000019</v>
      </c>
      <c r="W4" s="271">
        <f>'Weekly Progress Report'!$O$5</f>
        <v>9554134.0000000019</v>
      </c>
      <c r="X4" s="272">
        <f>'Weekly Progress Report'!$O$6</f>
        <v>0</v>
      </c>
      <c r="Y4" s="271">
        <f>'Weekly Progress Report'!$S$3</f>
        <v>0</v>
      </c>
      <c r="Z4" s="271">
        <f>'Weekly Progress Report'!$S$4</f>
        <v>6505001</v>
      </c>
      <c r="AA4" s="271">
        <f>'Weekly Progress Report'!$S$5</f>
        <v>-20000</v>
      </c>
      <c r="AB4" s="273">
        <f>'Weekly Progress Report'!$S$6</f>
        <v>8999964.6799999997</v>
      </c>
      <c r="AC4" s="274">
        <f>'Weekly Progress Report'!$J$27</f>
        <v>0.99999989533326616</v>
      </c>
      <c r="AD4" s="275">
        <f>'Weekly Progress Report'!$V$3</f>
        <v>0.71189016189222387</v>
      </c>
      <c r="AE4" s="275">
        <f>'Weekly Progress Report'!$V$4</f>
        <v>0.94659442708255925</v>
      </c>
      <c r="AF4" s="275">
        <f>'Weekly Progress Report'!$X$3</f>
        <v>0.75510529600570619</v>
      </c>
      <c r="AG4" s="275">
        <f>'Weekly Progress Report'!$X$4</f>
        <v>0.95731526390870181</v>
      </c>
      <c r="AH4" s="276">
        <f>'Weekly Progress Report'!$Z$3</f>
        <v>0.88775862068965494</v>
      </c>
      <c r="AI4" s="276">
        <f>'Weekly Progress Report'!$Z$5</f>
        <v>0.83</v>
      </c>
      <c r="AJ4" s="339">
        <f>'Weekly Progress Report'!$E$27</f>
        <v>283058</v>
      </c>
      <c r="AK4" s="339">
        <f>'Weekly Progress Report'!$F$27</f>
        <v>98305.66</v>
      </c>
      <c r="AL4" s="340">
        <f>AJ4/V4</f>
        <v>2.9626756333959722E-2</v>
      </c>
      <c r="AM4" s="340">
        <f>AK4/V4</f>
        <v>1.0289332345558476E-2</v>
      </c>
      <c r="AN4" s="275">
        <f>'Weekly Progress Report'!S27</f>
        <v>3.4695435092724665E-2</v>
      </c>
      <c r="AO4" s="277">
        <f>'Weekly Progress Report'!T27</f>
        <v>5.2301176890157033E-3</v>
      </c>
      <c r="AP4" s="278">
        <f>'Weekly Progress Report'!C64</f>
        <v>93</v>
      </c>
      <c r="AQ4" s="276">
        <f>'Weekly Progress Report'!I64</f>
        <v>0</v>
      </c>
      <c r="AR4" s="276">
        <f>'Weekly Progress Report'!J64</f>
        <v>0</v>
      </c>
      <c r="AS4" s="279">
        <f>'Weekly Progress Report'!K64</f>
        <v>93</v>
      </c>
      <c r="AT4" s="278">
        <f>'Weekly Progress Report'!C73</f>
        <v>95</v>
      </c>
      <c r="AU4" s="276">
        <f>'Weekly Progress Report'!J73</f>
        <v>0</v>
      </c>
      <c r="AV4" s="279">
        <f>'Weekly Progress Report'!K73</f>
        <v>95</v>
      </c>
      <c r="AW4" s="278">
        <f>'Weekly Progress Report'!C82</f>
        <v>95</v>
      </c>
      <c r="AX4" s="276">
        <f>'Weekly Progress Report'!D82</f>
        <v>95</v>
      </c>
      <c r="AY4" s="276">
        <f>'Weekly Progress Report'!E82</f>
        <v>95</v>
      </c>
      <c r="AZ4" s="276">
        <f>'Weekly Progress Report'!F82</f>
        <v>0</v>
      </c>
      <c r="BA4" s="276">
        <f>'Weekly Progress Report'!G82</f>
        <v>95</v>
      </c>
      <c r="BB4" s="276">
        <f>'Weekly Progress Report'!H82</f>
        <v>0</v>
      </c>
      <c r="BC4" s="269">
        <f>'Weekly Progress Report'!I82</f>
        <v>46274</v>
      </c>
      <c r="BD4" s="278">
        <f>'Weekly Progress Report'!N60</f>
        <v>17</v>
      </c>
      <c r="BE4" s="276">
        <f>'Weekly Progress Report'!O60</f>
        <v>17</v>
      </c>
      <c r="BF4" s="276">
        <f>'Weekly Progress Report'!P60</f>
        <v>0</v>
      </c>
      <c r="BG4" s="276">
        <f>'Weekly Progress Report'!Q60</f>
        <v>3</v>
      </c>
      <c r="BH4" s="276">
        <f>'Weekly Progress Report'!N61</f>
        <v>18</v>
      </c>
      <c r="BI4" s="276">
        <f>'Weekly Progress Report'!O61</f>
        <v>18</v>
      </c>
      <c r="BJ4" s="276">
        <f>'Weekly Progress Report'!P61</f>
        <v>0</v>
      </c>
      <c r="BK4" s="276">
        <f>'Weekly Progress Report'!Q61</f>
        <v>3</v>
      </c>
      <c r="BL4" s="276">
        <f>'Weekly Progress Report'!N62</f>
        <v>64</v>
      </c>
      <c r="BM4" s="276">
        <f>'Weekly Progress Report'!O62</f>
        <v>64</v>
      </c>
      <c r="BN4" s="276">
        <f>'Weekly Progress Report'!P62</f>
        <v>0</v>
      </c>
      <c r="BO4" s="276">
        <f>'Weekly Progress Report'!Q62</f>
        <v>3</v>
      </c>
      <c r="BP4" s="276">
        <f>'Weekly Progress Report'!N63</f>
        <v>407</v>
      </c>
      <c r="BQ4" s="276">
        <f>'Weekly Progress Report'!O63</f>
        <v>407</v>
      </c>
      <c r="BR4" s="276">
        <f>'Weekly Progress Report'!P63</f>
        <v>0</v>
      </c>
      <c r="BS4" s="279">
        <f>'Weekly Progress Report'!Q63</f>
        <v>3</v>
      </c>
      <c r="BT4" s="280">
        <f>'Weekly Progress Report'!O65</f>
        <v>46134</v>
      </c>
      <c r="BU4" s="281">
        <f>'Weekly Progress Report'!O66</f>
        <v>46134</v>
      </c>
      <c r="BV4" s="281">
        <f>'Weekly Progress Report'!O67</f>
        <v>46130</v>
      </c>
      <c r="BW4" s="281">
        <f>'Weekly Progress Report'!O68</f>
        <v>46130</v>
      </c>
      <c r="BX4" s="281">
        <f>'Weekly Progress Report'!O69</f>
        <v>46114</v>
      </c>
      <c r="BY4" s="281">
        <f>'Weekly Progress Report'!U65</f>
        <v>46113</v>
      </c>
      <c r="BZ4" s="276">
        <f>'Weekly Progress Report'!U66</f>
        <v>0</v>
      </c>
      <c r="CA4" s="281">
        <f>'Weekly Progress Report'!U67</f>
        <v>46113</v>
      </c>
      <c r="CB4" s="281" t="str">
        <f>'Weekly Progress Report'!U68</f>
        <v>N/A</v>
      </c>
      <c r="CC4" s="279">
        <f>'Weekly Progress Report'!U69</f>
        <v>0</v>
      </c>
      <c r="CD4" s="270">
        <f>'Weekly Progress Report'!N71</f>
        <v>5</v>
      </c>
      <c r="CE4" s="271">
        <f>'Weekly Progress Report'!N72</f>
        <v>5</v>
      </c>
      <c r="CF4" s="271">
        <f>'Weekly Progress Report'!N73</f>
        <v>4</v>
      </c>
      <c r="CG4" s="271">
        <f>'Weekly Progress Report'!N74</f>
        <v>1</v>
      </c>
      <c r="CH4" s="271">
        <f>'Weekly Progress Report'!N75</f>
        <v>0</v>
      </c>
      <c r="CI4" s="271">
        <f>'Weekly Progress Report'!N76</f>
        <v>0</v>
      </c>
      <c r="CJ4" s="271">
        <f>'Weekly Progress Report'!N77</f>
        <v>2.0933346758586382E-3</v>
      </c>
      <c r="CK4" s="282">
        <f>'Weekly Progress Report'!R71</f>
        <v>6505001</v>
      </c>
      <c r="CL4" s="282">
        <f>'Weekly Progress Report'!R72</f>
        <v>6505001</v>
      </c>
      <c r="CM4" s="282">
        <f>'Weekly Progress Report'!R73</f>
        <v>4460610</v>
      </c>
      <c r="CN4" s="283">
        <f>'Weekly Progress Report'!R74</f>
        <v>46265</v>
      </c>
      <c r="CO4" s="282">
        <f>'Weekly Progress Report'!R75</f>
        <v>0</v>
      </c>
      <c r="CP4" s="282">
        <f>'Weekly Progress Report'!R76</f>
        <v>0</v>
      </c>
      <c r="CQ4" s="284">
        <f>'Weekly Progress Report'!R77</f>
        <v>-20000</v>
      </c>
      <c r="CR4" s="285">
        <f>'Weekly Progress Report'!L81</f>
        <v>13</v>
      </c>
      <c r="CS4" s="276">
        <f>'Weekly Progress Report'!M81</f>
        <v>14</v>
      </c>
      <c r="CT4" s="276">
        <f>'Weekly Progress Report'!O81</f>
        <v>0</v>
      </c>
      <c r="CU4" s="286">
        <f>'Weekly Progress Report'!P81</f>
        <v>119</v>
      </c>
      <c r="CV4" s="276">
        <f>'Weekly Progress Report'!Q81</f>
        <v>21</v>
      </c>
      <c r="CW4" s="276">
        <f>'Weekly Progress Report'!T91</f>
        <v>34</v>
      </c>
      <c r="CX4" s="279">
        <f>'Weekly Progress Report'!U91</f>
        <v>8</v>
      </c>
      <c r="CY4" s="278">
        <f>'Weekly Progress Report'!Z59</f>
        <v>2040</v>
      </c>
      <c r="CZ4" s="276">
        <f>'Weekly Progress Report'!Z60</f>
        <v>2040</v>
      </c>
      <c r="DA4" s="276">
        <f>'Weekly Progress Report'!Z61</f>
        <v>0</v>
      </c>
      <c r="DB4" s="276">
        <f>'Weekly Progress Report'!Z62</f>
        <v>0</v>
      </c>
      <c r="DC4" s="276">
        <f>'Weekly Progress Report'!Z63</f>
        <v>0</v>
      </c>
      <c r="DD4" s="276">
        <f>'Weekly Progress Report'!Z64</f>
        <v>0</v>
      </c>
      <c r="DE4" s="276">
        <f>'Weekly Progress Report'!Z65</f>
        <v>0</v>
      </c>
      <c r="DF4" s="276">
        <f>'Weekly Progress Report'!Z66</f>
        <v>0</v>
      </c>
      <c r="DG4" s="276">
        <f>'Weekly Progress Report'!Z67</f>
        <v>0</v>
      </c>
      <c r="DH4" s="276">
        <f>'Weekly Progress Report'!Z68</f>
        <v>0</v>
      </c>
      <c r="DI4" s="276">
        <f>'Weekly Progress Report'!Z69</f>
        <v>0</v>
      </c>
      <c r="DJ4" s="276" t="str">
        <f>'Weekly Progress Report'!Z70</f>
        <v>0</v>
      </c>
      <c r="DK4" s="276" t="str">
        <f>'Weekly Progress Report'!Z71</f>
        <v>0</v>
      </c>
      <c r="DL4" s="276" t="str">
        <f>'Weekly Progress Report'!Z72</f>
        <v>0</v>
      </c>
      <c r="DM4" s="276">
        <f>'Weekly Progress Report'!Z73</f>
        <v>1</v>
      </c>
      <c r="DN4" s="276" t="str">
        <f>'Weekly Progress Report'!Z74</f>
        <v>0</v>
      </c>
      <c r="DO4" s="276">
        <f>'Weekly Progress Report'!AB59</f>
        <v>2040</v>
      </c>
      <c r="DP4" s="276">
        <f>'Weekly Progress Report'!AB60</f>
        <v>2040</v>
      </c>
      <c r="DQ4" s="276">
        <f>'Weekly Progress Report'!AB61</f>
        <v>0</v>
      </c>
      <c r="DR4" s="276">
        <f>'Weekly Progress Report'!AB62</f>
        <v>0</v>
      </c>
      <c r="DS4" s="276">
        <f>'Weekly Progress Report'!AB63</f>
        <v>0</v>
      </c>
      <c r="DT4" s="276">
        <f>'Weekly Progress Report'!AB64</f>
        <v>0</v>
      </c>
      <c r="DU4" s="276">
        <f>'Weekly Progress Report'!AB65</f>
        <v>0</v>
      </c>
      <c r="DV4" s="276">
        <f>'Weekly Progress Report'!AB66</f>
        <v>0</v>
      </c>
      <c r="DW4" s="276">
        <f>'Weekly Progress Report'!AB67</f>
        <v>0</v>
      </c>
      <c r="DX4" s="276">
        <f>'Weekly Progress Report'!AB68</f>
        <v>0</v>
      </c>
      <c r="DY4" s="276">
        <f>'Weekly Progress Report'!AB69</f>
        <v>0</v>
      </c>
      <c r="DZ4" s="276" t="str">
        <f>'Weekly Progress Report'!AB70</f>
        <v>0</v>
      </c>
      <c r="EA4" s="276" t="str">
        <f>'Weekly Progress Report'!AB71</f>
        <v>0</v>
      </c>
      <c r="EB4" s="276" t="str">
        <f>'Weekly Progress Report'!AB72</f>
        <v>0</v>
      </c>
      <c r="EC4" s="276" t="str">
        <f>'Weekly Progress Report'!AB73</f>
        <v>1</v>
      </c>
      <c r="ED4" s="276" t="str">
        <f>'Weekly Progress Report'!AB74</f>
        <v>0</v>
      </c>
      <c r="EE4" s="276">
        <f>'Weekly Progress Report'!AC59</f>
        <v>80246</v>
      </c>
      <c r="EF4" s="276">
        <f>'Weekly Progress Report'!AC60</f>
        <v>80246</v>
      </c>
      <c r="EG4" s="276">
        <f>'Weekly Progress Report'!AC61</f>
        <v>0</v>
      </c>
      <c r="EH4" s="276">
        <f>'Weekly Progress Report'!AC62</f>
        <v>0</v>
      </c>
      <c r="EI4" s="276">
        <f>'Weekly Progress Report'!AC63</f>
        <v>0</v>
      </c>
      <c r="EJ4" s="276">
        <f>'Weekly Progress Report'!AC64</f>
        <v>2</v>
      </c>
      <c r="EK4" s="276">
        <f>'Weekly Progress Report'!AC65</f>
        <v>1</v>
      </c>
      <c r="EL4" s="276">
        <f>'Weekly Progress Report'!AC66</f>
        <v>0</v>
      </c>
      <c r="EM4" s="276">
        <f>'Weekly Progress Report'!AC67</f>
        <v>1</v>
      </c>
      <c r="EN4" s="276">
        <f>'Weekly Progress Report'!AC68</f>
        <v>0</v>
      </c>
      <c r="EO4" s="276">
        <f>'Weekly Progress Report'!AC69</f>
        <v>0</v>
      </c>
      <c r="EP4" s="276" t="str">
        <f>'Weekly Progress Report'!AC70</f>
        <v>48</v>
      </c>
      <c r="EQ4" s="276" t="str">
        <f>'Weekly Progress Report'!AC71</f>
        <v>4</v>
      </c>
      <c r="ER4" s="276" t="str">
        <f>'Weekly Progress Report'!AC72</f>
        <v>1</v>
      </c>
      <c r="ES4" s="276" t="str">
        <f>'Weekly Progress Report'!AC73</f>
        <v>26</v>
      </c>
      <c r="ET4" s="276" t="str">
        <f>'Weekly Progress Report'!AC74</f>
        <v>2</v>
      </c>
      <c r="EU4" s="276">
        <f>'Weekly Progress Report'!AD59</f>
        <v>80246</v>
      </c>
      <c r="EV4" s="276">
        <f>'Weekly Progress Report'!AD60</f>
        <v>80246</v>
      </c>
      <c r="EW4" s="276">
        <f>'Weekly Progress Report'!AD61</f>
        <v>0</v>
      </c>
      <c r="EX4" s="276">
        <f>'Weekly Progress Report'!AD62</f>
        <v>0</v>
      </c>
      <c r="EY4" s="276">
        <f>'Weekly Progress Report'!AD63</f>
        <v>0</v>
      </c>
      <c r="EZ4" s="276">
        <f>'Weekly Progress Report'!AD64</f>
        <v>2</v>
      </c>
      <c r="FA4" s="276">
        <f>'Weekly Progress Report'!AD65</f>
        <v>1</v>
      </c>
      <c r="FB4" s="276">
        <f>'Weekly Progress Report'!AD66</f>
        <v>0</v>
      </c>
      <c r="FC4" s="276">
        <f>'Weekly Progress Report'!AD67</f>
        <v>1</v>
      </c>
      <c r="FD4" s="276">
        <f>'Weekly Progress Report'!AD68</f>
        <v>0</v>
      </c>
      <c r="FE4" s="276">
        <f>'Weekly Progress Report'!AD69</f>
        <v>0</v>
      </c>
      <c r="FF4" s="276" t="str">
        <f>'Weekly Progress Report'!AD70</f>
        <v>48</v>
      </c>
      <c r="FG4" s="276" t="str">
        <f>'Weekly Progress Report'!AD71</f>
        <v>4</v>
      </c>
      <c r="FH4" s="276" t="str">
        <f>'Weekly Progress Report'!AD72</f>
        <v>1</v>
      </c>
      <c r="FI4" s="276" t="str">
        <f>'Weekly Progress Report'!AD73</f>
        <v>26</v>
      </c>
      <c r="FJ4" s="279" t="str">
        <f>'Weekly Progress Report'!AD74</f>
        <v>2</v>
      </c>
      <c r="FK4" s="287">
        <f>'Weekly Progress Report'!A87</f>
        <v>1462</v>
      </c>
      <c r="FL4" s="272">
        <f>'Weekly Progress Report'!B87</f>
        <v>26</v>
      </c>
      <c r="FM4" s="272">
        <f>'Weekly Progress Report'!C87</f>
        <v>27</v>
      </c>
      <c r="FN4" s="272">
        <f>'Weekly Progress Report'!D87</f>
        <v>1409</v>
      </c>
      <c r="FO4" s="276">
        <f>'Weekly Progress Report'!A91</f>
        <v>0</v>
      </c>
      <c r="FP4" s="276">
        <f>'Weekly Progress Report'!B91</f>
        <v>0</v>
      </c>
      <c r="FQ4" s="276">
        <f>'Weekly Progress Report'!H91</f>
        <v>13</v>
      </c>
      <c r="FR4" s="279">
        <f>'Weekly Progress Report'!I91</f>
        <v>13</v>
      </c>
      <c r="FS4" s="280">
        <f>'Weekly Progress Report'!B99</f>
        <v>0</v>
      </c>
      <c r="FT4" s="281">
        <f>'Weekly Progress Report'!D99</f>
        <v>0</v>
      </c>
      <c r="FU4" s="281">
        <f>'Weekly Progress Report'!F99</f>
        <v>0</v>
      </c>
      <c r="FV4" s="281">
        <f>'Weekly Progress Report'!H99</f>
        <v>0</v>
      </c>
      <c r="FW4" s="281">
        <f>'Weekly Progress Report'!J99</f>
        <v>0</v>
      </c>
      <c r="FX4" s="281">
        <f>'Weekly Progress Report'!L99</f>
        <v>0</v>
      </c>
      <c r="FY4" s="288">
        <f>'Weekly Progress Report'!N99</f>
        <v>0</v>
      </c>
      <c r="FZ4" s="276">
        <f>'Weekly Progress Report'!O99</f>
        <v>0</v>
      </c>
      <c r="GA4" s="279">
        <f>'Weekly Progress Report'!P99</f>
        <v>0</v>
      </c>
    </row>
  </sheetData>
  <sheetProtection algorithmName="SHA-512" hashValue="oZRSlI9v+xi3470oiDcFbkOiWY2cderJ+6wtoRuDcZuzaGDvu/F5M8o3w22kFWMueDT229EuWN8yeNIbzhzflQ==" saltValue="eezchHvruSMeJu7qZCYsTQ=="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1"/>
    <pageSetUpPr fitToPage="1"/>
  </sheetPr>
  <dimension ref="A1:AX141"/>
  <sheetViews>
    <sheetView tabSelected="1" view="pageBreakPreview" topLeftCell="G1" zoomScale="55" zoomScaleNormal="55" zoomScaleSheetLayoutView="55" workbookViewId="0">
      <selection activeCell="K27" sqref="K27:L27"/>
    </sheetView>
  </sheetViews>
  <sheetFormatPr defaultColWidth="9.140625" defaultRowHeight="15.75" outlineLevelRow="1"/>
  <cols>
    <col min="1" max="1" width="23" style="392" customWidth="1"/>
    <col min="2" max="2" width="12.5703125" style="392" customWidth="1"/>
    <col min="3" max="3" width="16.42578125" style="392" customWidth="1"/>
    <col min="4" max="6" width="12.5703125" style="392" customWidth="1"/>
    <col min="7" max="7" width="13.42578125" style="392" bestFit="1" customWidth="1"/>
    <col min="8" max="8" width="17.140625" style="392" customWidth="1"/>
    <col min="9" max="9" width="14.85546875" style="392" customWidth="1"/>
    <col min="10" max="10" width="14.7109375" style="392" customWidth="1"/>
    <col min="11" max="11" width="12.5703125" style="392" customWidth="1"/>
    <col min="12" max="12" width="15.140625" style="392" customWidth="1"/>
    <col min="13" max="13" width="12.5703125" style="392" customWidth="1"/>
    <col min="14" max="14" width="14.5703125" style="392" customWidth="1"/>
    <col min="15" max="16" width="12.5703125" style="392" customWidth="1"/>
    <col min="17" max="17" width="13.85546875" style="392" customWidth="1"/>
    <col min="18" max="26" width="12.5703125" style="392" customWidth="1"/>
    <col min="27" max="27" width="10.42578125" style="392" customWidth="1"/>
    <col min="28" max="29" width="19.5703125" style="392" customWidth="1"/>
    <col min="30" max="31" width="17" style="392" customWidth="1"/>
    <col min="32" max="33" width="17.42578125" style="392" customWidth="1"/>
    <col min="34" max="38" width="12.5703125" style="392" customWidth="1"/>
    <col min="39" max="39" width="9.5703125" style="392" bestFit="1" customWidth="1"/>
    <col min="40" max="40" width="18.140625" style="392" customWidth="1"/>
    <col min="41" max="41" width="13.5703125" style="392" customWidth="1"/>
    <col min="42" max="43" width="12.140625" style="392" bestFit="1" customWidth="1"/>
    <col min="44" max="44" width="11.5703125" style="392" bestFit="1" customWidth="1"/>
    <col min="45" max="45" width="11.140625" style="392" bestFit="1" customWidth="1"/>
    <col min="46" max="46" width="6.42578125" style="392" customWidth="1"/>
    <col min="47" max="47" width="10" style="392" bestFit="1" customWidth="1"/>
    <col min="48" max="48" width="12.140625" style="392" bestFit="1" customWidth="1"/>
    <col min="49" max="49" width="11.5703125" style="392" bestFit="1" customWidth="1"/>
    <col min="50" max="50" width="11.42578125" style="392" bestFit="1" customWidth="1"/>
    <col min="51" max="51" width="10.42578125" style="392" bestFit="1" customWidth="1"/>
    <col min="52" max="52" width="11.5703125" style="392" bestFit="1" customWidth="1"/>
    <col min="53" max="53" width="9.42578125" style="392" bestFit="1" customWidth="1"/>
    <col min="54" max="215" width="9.140625" style="392"/>
    <col min="216" max="216" width="9.140625" style="392" customWidth="1"/>
    <col min="217" max="16384" width="9.140625" style="392"/>
  </cols>
  <sheetData>
    <row r="1" spans="1:48" ht="33" customHeight="1" thickBot="1">
      <c r="A1" s="1246" t="s">
        <v>892</v>
      </c>
      <c r="B1" s="1247"/>
      <c r="C1" s="1247"/>
      <c r="D1" s="1247"/>
      <c r="E1" s="1247"/>
      <c r="F1" s="1247"/>
      <c r="G1" s="1247"/>
      <c r="H1" s="1247"/>
      <c r="I1" s="1247"/>
      <c r="J1" s="456"/>
      <c r="K1" s="456"/>
      <c r="L1" s="456"/>
      <c r="M1" s="456"/>
      <c r="N1" s="456"/>
      <c r="O1" s="457"/>
      <c r="P1" s="457"/>
      <c r="Q1" s="457"/>
      <c r="R1" s="457"/>
      <c r="S1" s="457"/>
      <c r="T1" s="457"/>
      <c r="U1" s="457"/>
      <c r="V1" s="457"/>
      <c r="W1" s="457"/>
      <c r="X1" s="457"/>
      <c r="Y1" s="458"/>
      <c r="Z1" s="457"/>
      <c r="AA1" s="459"/>
      <c r="AB1" s="459"/>
      <c r="AC1" s="459"/>
      <c r="AD1" s="459"/>
      <c r="AE1" s="459"/>
      <c r="AF1" s="460" t="s">
        <v>204</v>
      </c>
      <c r="AG1" s="461">
        <f>'General Information'!L1</f>
        <v>46301</v>
      </c>
      <c r="AH1" s="462"/>
      <c r="AJ1"/>
      <c r="AK1"/>
    </row>
    <row r="2" spans="1:48" s="474" customFormat="1" ht="20.100000000000001" customHeight="1" thickBot="1">
      <c r="A2" s="463" t="s">
        <v>183</v>
      </c>
      <c r="B2" s="464"/>
      <c r="C2" s="464"/>
      <c r="D2" s="464"/>
      <c r="E2" s="464"/>
      <c r="F2" s="465"/>
      <c r="G2" s="466" t="s">
        <v>185</v>
      </c>
      <c r="H2" s="467"/>
      <c r="I2" s="467"/>
      <c r="J2" s="467"/>
      <c r="K2" s="467"/>
      <c r="L2" s="468"/>
      <c r="M2" s="469" t="s">
        <v>449</v>
      </c>
      <c r="N2" s="470"/>
      <c r="O2" s="467"/>
      <c r="P2" s="467"/>
      <c r="Q2" s="470"/>
      <c r="R2" s="470"/>
      <c r="S2" s="467"/>
      <c r="T2" s="468"/>
      <c r="U2" s="469" t="s">
        <v>203</v>
      </c>
      <c r="V2" s="470"/>
      <c r="W2" s="470"/>
      <c r="X2" s="470"/>
      <c r="Y2" s="470"/>
      <c r="Z2" s="470"/>
      <c r="AA2" s="357" t="s">
        <v>442</v>
      </c>
      <c r="AB2" s="471"/>
      <c r="AC2" s="471"/>
      <c r="AD2" s="472"/>
      <c r="AE2" s="471"/>
      <c r="AF2" s="471"/>
      <c r="AG2" s="471"/>
      <c r="AH2" s="473"/>
      <c r="AJ2"/>
      <c r="AK2"/>
    </row>
    <row r="3" spans="1:48" ht="30" customHeight="1" thickTop="1" thickBot="1">
      <c r="A3" s="290" t="s">
        <v>140</v>
      </c>
      <c r="B3" s="475" t="str">
        <f>'General Information'!C3</f>
        <v>Construction of Industrial Units for Artisans in Najran</v>
      </c>
      <c r="C3" s="476"/>
      <c r="D3" s="477"/>
      <c r="E3" s="477"/>
      <c r="F3" s="478"/>
      <c r="G3" s="295" t="s">
        <v>422</v>
      </c>
      <c r="H3" s="479">
        <f>'General Information'!C12</f>
        <v>46047</v>
      </c>
      <c r="I3" s="299" t="s">
        <v>423</v>
      </c>
      <c r="J3" s="480">
        <f>'General Information'!C16</f>
        <v>46047</v>
      </c>
      <c r="K3" s="299" t="s">
        <v>424</v>
      </c>
      <c r="L3" s="481">
        <f>'General Information'!C20</f>
        <v>46389</v>
      </c>
      <c r="M3" s="1354" t="s">
        <v>195</v>
      </c>
      <c r="N3" s="1351"/>
      <c r="O3" s="1346">
        <f>'Invoice Log'!E3</f>
        <v>9554134.0000000019</v>
      </c>
      <c r="P3" s="1347"/>
      <c r="Q3" s="1350" t="s">
        <v>764</v>
      </c>
      <c r="R3" s="1351"/>
      <c r="S3" s="1340">
        <f>'Invoice Log'!I3</f>
        <v>0</v>
      </c>
      <c r="T3" s="1341" t="s">
        <v>10</v>
      </c>
      <c r="U3" s="303" t="s">
        <v>492</v>
      </c>
      <c r="V3" s="482">
        <f>K27</f>
        <v>0.71189016189222387</v>
      </c>
      <c r="W3" s="306" t="s">
        <v>493</v>
      </c>
      <c r="X3" s="482">
        <f>W27</f>
        <v>0.75510529600570619</v>
      </c>
      <c r="Y3" s="1273" t="s">
        <v>39</v>
      </c>
      <c r="Z3" s="483">
        <f>'Quality-Stat'!J43</f>
        <v>0.88775862068965494</v>
      </c>
      <c r="AA3" s="1355" t="str">
        <f>+Progress!B1</f>
        <v>The project scope covers the construction of the Low Process RBF Unit, Outside Mosque, Pump Shed, and GRP Water Tank, including site preparation works (demolition, excavation, and backfilling), concrete and masonry works, thermal and waterproofing systems, installation of doors and windows, finishing works, and specialties. It also includes pre-engineered structures, mechanical systems (sanitary, water supply, HVAC, and firefighting), and electrical systems such as substations, distribution networks, lighting, power, telecom, fire alarm, and solar power.</v>
      </c>
      <c r="AB3" s="1355"/>
      <c r="AC3" s="1355"/>
      <c r="AD3" s="1355"/>
      <c r="AE3" s="1355"/>
      <c r="AF3" s="1355"/>
      <c r="AG3" s="1355"/>
      <c r="AH3" s="1356"/>
      <c r="AJ3"/>
      <c r="AK3"/>
    </row>
    <row r="4" spans="1:48" ht="42" customHeight="1" thickBot="1">
      <c r="A4" s="290" t="s">
        <v>112</v>
      </c>
      <c r="B4" s="484" t="str">
        <f>'General Information'!C4</f>
        <v>NJR1-05-005</v>
      </c>
      <c r="C4" s="485"/>
      <c r="D4" s="292" t="s">
        <v>79</v>
      </c>
      <c r="E4" s="486" t="str">
        <f>'General Information'!C7</f>
        <v>Construction</v>
      </c>
      <c r="F4" s="487"/>
      <c r="G4" s="296" t="s">
        <v>425</v>
      </c>
      <c r="H4" s="488">
        <f>'General Information'!C13</f>
        <v>46065</v>
      </c>
      <c r="I4" s="300" t="s">
        <v>426</v>
      </c>
      <c r="J4" s="489">
        <f>'General Information'!C17</f>
        <v>46065</v>
      </c>
      <c r="K4" s="300" t="s">
        <v>427</v>
      </c>
      <c r="L4" s="490">
        <f>'General Information'!C21</f>
        <v>46310</v>
      </c>
      <c r="M4" s="1342" t="s">
        <v>196</v>
      </c>
      <c r="N4" s="1343"/>
      <c r="O4" s="1346">
        <f>'Invoice Log'!E4</f>
        <v>9554134.0000000019</v>
      </c>
      <c r="P4" s="1347" t="s">
        <v>10</v>
      </c>
      <c r="Q4" s="1352" t="s">
        <v>201</v>
      </c>
      <c r="R4" s="1343"/>
      <c r="S4" s="1340">
        <f>'Invoice Log'!I5</f>
        <v>6505001</v>
      </c>
      <c r="T4" s="1341"/>
      <c r="U4" s="304" t="s">
        <v>495</v>
      </c>
      <c r="V4" s="491">
        <f>L27</f>
        <v>0.94659442708255925</v>
      </c>
      <c r="W4" s="306" t="s">
        <v>494</v>
      </c>
      <c r="X4" s="491">
        <f>X27</f>
        <v>0.95731526390870181</v>
      </c>
      <c r="Y4" s="1274"/>
      <c r="Z4" s="492" t="str">
        <f>REPT("¢",IF(INT(+Z3*10)&gt;5,5,INT(+Z3*10)))&amp;REPT("£",IF(INT(+Z3*10)&gt;5,0,5-INT(+Z3*10)))&amp;CHAR(10)&amp;REPT("¢",+IF(INT(+Z3*10)&gt;5,-5+INT(+Z3*10),0))&amp;REPT("£",IF(INT(+Z3*10)&gt;5,10-INT(+Z3*10),5))</f>
        <v>¢¢¢¢¢
¢¢¢££</v>
      </c>
      <c r="AA4" s="1357"/>
      <c r="AB4" s="1357"/>
      <c r="AC4" s="1357"/>
      <c r="AD4" s="1357"/>
      <c r="AE4" s="1357"/>
      <c r="AF4" s="1357"/>
      <c r="AG4" s="1357"/>
      <c r="AH4" s="1358"/>
      <c r="AJ4"/>
      <c r="AK4"/>
    </row>
    <row r="5" spans="1:48" ht="30" customHeight="1" thickBot="1">
      <c r="A5" s="290" t="s">
        <v>21</v>
      </c>
      <c r="B5" s="484" t="str">
        <f>'General Information'!C5</f>
        <v>Labenat Al Bena</v>
      </c>
      <c r="C5" s="485"/>
      <c r="D5" s="293" t="s">
        <v>73</v>
      </c>
      <c r="E5" s="486" t="str">
        <f>'General Information'!C8</f>
        <v>Active</v>
      </c>
      <c r="F5" s="487"/>
      <c r="G5" s="297" t="s">
        <v>428</v>
      </c>
      <c r="H5" s="493">
        <f>'General Information'!C14</f>
        <v>46084</v>
      </c>
      <c r="I5" s="301" t="s">
        <v>429</v>
      </c>
      <c r="J5" s="494">
        <f>'General Information'!C18</f>
        <v>46084</v>
      </c>
      <c r="K5" s="301" t="s">
        <v>194</v>
      </c>
      <c r="L5" s="495">
        <f>'General Information'!C22</f>
        <v>46310</v>
      </c>
      <c r="M5" s="1342" t="s">
        <v>197</v>
      </c>
      <c r="N5" s="1343"/>
      <c r="O5" s="1346">
        <f>'Invoice Log'!E5</f>
        <v>9554134.0000000019</v>
      </c>
      <c r="P5" s="1347" t="e">
        <f>+#REF!+#REF!+O5</f>
        <v>#REF!</v>
      </c>
      <c r="Q5" s="1352" t="s">
        <v>763</v>
      </c>
      <c r="R5" s="1343"/>
      <c r="S5" s="1340">
        <f>'Invoice Log'!I6</f>
        <v>-20000</v>
      </c>
      <c r="T5" s="1341"/>
      <c r="U5" s="304" t="s">
        <v>30</v>
      </c>
      <c r="V5" s="977">
        <f>V4-V3</f>
        <v>0.23470426519033538</v>
      </c>
      <c r="W5" s="306" t="s">
        <v>30</v>
      </c>
      <c r="X5" s="977">
        <f>Y27</f>
        <v>0.20220996790299561</v>
      </c>
      <c r="Y5" s="1271" t="s">
        <v>751</v>
      </c>
      <c r="Z5" s="483">
        <f>HSE!AE6</f>
        <v>0.83</v>
      </c>
      <c r="AA5" s="1357"/>
      <c r="AB5" s="1357"/>
      <c r="AC5" s="1357"/>
      <c r="AD5" s="1357"/>
      <c r="AE5" s="1357"/>
      <c r="AF5" s="1357"/>
      <c r="AG5" s="1357"/>
      <c r="AH5" s="1358"/>
      <c r="AJ5"/>
      <c r="AK5"/>
    </row>
    <row r="6" spans="1:48" ht="30" customHeight="1" thickBot="1">
      <c r="A6" s="291" t="s">
        <v>184</v>
      </c>
      <c r="B6" s="496" t="str">
        <f>'General Information'!C6</f>
        <v>EGIS</v>
      </c>
      <c r="C6" s="497"/>
      <c r="D6" s="294" t="s">
        <v>446</v>
      </c>
      <c r="E6" s="498" t="str">
        <f>'General Information'!C9</f>
        <v>Eng. Ahmed Kotbi</v>
      </c>
      <c r="F6" s="499"/>
      <c r="G6" s="298" t="s">
        <v>187</v>
      </c>
      <c r="H6" s="500">
        <f>'General Information'!C15</f>
        <v>46389</v>
      </c>
      <c r="I6" s="302" t="s">
        <v>191</v>
      </c>
      <c r="J6" s="501">
        <f>'General Information'!C19</f>
        <v>46389</v>
      </c>
      <c r="K6" s="302" t="s">
        <v>30</v>
      </c>
      <c r="L6" s="502">
        <f>'General Information'!C23</f>
        <v>79</v>
      </c>
      <c r="M6" s="1344" t="s">
        <v>198</v>
      </c>
      <c r="N6" s="1345"/>
      <c r="O6" s="1348">
        <f>O4-O5</f>
        <v>0</v>
      </c>
      <c r="P6" s="1349"/>
      <c r="Q6" s="1353" t="s">
        <v>752</v>
      </c>
      <c r="R6" s="1345"/>
      <c r="S6" s="1340">
        <f>'FIR Summary'!H24</f>
        <v>8999964.6799999997</v>
      </c>
      <c r="T6" s="1341"/>
      <c r="U6" s="305" t="s">
        <v>34</v>
      </c>
      <c r="V6" s="875">
        <f>V4/V3</f>
        <v>1.3296916824450626</v>
      </c>
      <c r="W6" s="307" t="s">
        <v>34</v>
      </c>
      <c r="X6" s="875">
        <f>X4/X3</f>
        <v>1.2677904246899463</v>
      </c>
      <c r="Y6" s="1272"/>
      <c r="Z6" s="503" t="str">
        <f>REPT("¢",IF(INT(+Z5*10)&gt;5,5,INT(+Z5*10)))&amp;REPT("£",IF(INT(+Z5*10)&gt;5,0,5-INT(+Z5*10)))&amp;CHAR(10)&amp;REPT("¢",+IF(INT(+Z5*10)&gt;5,-5+INT(+Z5*10),0))&amp;REPT("£",IF(INT(+Z5*10)&gt;5,10-INT(+Z5*10),5))</f>
        <v>¢¢¢¢¢
¢¢¢££</v>
      </c>
      <c r="AA6" s="1359"/>
      <c r="AB6" s="1359"/>
      <c r="AC6" s="1359"/>
      <c r="AD6" s="1359"/>
      <c r="AE6" s="1359"/>
      <c r="AF6" s="1359"/>
      <c r="AG6" s="1359"/>
      <c r="AH6" s="1360"/>
      <c r="AJ6" s="2"/>
      <c r="AL6" s="2"/>
    </row>
    <row r="7" spans="1:48" customFormat="1" ht="5.45" customHeight="1" thickBot="1">
      <c r="A7" s="504"/>
      <c r="AH7" s="361"/>
    </row>
    <row r="8" spans="1:48" s="508" customFormat="1" ht="29.1" customHeight="1" thickBot="1">
      <c r="A8" s="505" t="s">
        <v>134</v>
      </c>
      <c r="B8" s="506"/>
      <c r="C8" s="506"/>
      <c r="D8" s="506"/>
      <c r="E8" s="506"/>
      <c r="F8" s="506"/>
      <c r="G8" s="506"/>
      <c r="H8" s="506"/>
      <c r="I8" s="506"/>
      <c r="J8" s="506"/>
      <c r="K8" s="506"/>
      <c r="L8" s="506"/>
      <c r="M8" s="506"/>
      <c r="N8" s="506"/>
      <c r="O8" s="506"/>
      <c r="P8" s="506"/>
      <c r="Q8" s="506"/>
      <c r="R8" s="506"/>
      <c r="S8" s="506"/>
      <c r="T8" s="506"/>
      <c r="U8" s="506"/>
      <c r="V8" s="506"/>
      <c r="W8" s="506"/>
      <c r="X8" s="506"/>
      <c r="Y8" s="506"/>
      <c r="Z8" s="506"/>
      <c r="AA8" s="506"/>
      <c r="AB8" s="506"/>
      <c r="AC8" s="506"/>
      <c r="AD8" s="506"/>
      <c r="AE8" s="506"/>
      <c r="AF8" s="506"/>
      <c r="AG8" s="506"/>
      <c r="AH8" s="507"/>
      <c r="AK8" s="509"/>
      <c r="AL8" s="510"/>
      <c r="AM8" s="510"/>
      <c r="AN8" s="510"/>
      <c r="AO8" s="510"/>
      <c r="AP8" s="510"/>
      <c r="AQ8" s="510"/>
      <c r="AR8" s="510"/>
      <c r="AS8" s="510"/>
      <c r="AT8" s="510"/>
      <c r="AU8" s="510"/>
    </row>
    <row r="9" spans="1:48" s="474" customFormat="1" ht="20.100000000000001" customHeight="1" thickBot="1">
      <c r="A9" s="156" t="s">
        <v>128</v>
      </c>
      <c r="B9" s="511"/>
      <c r="C9" s="359"/>
      <c r="D9" s="359"/>
      <c r="E9" s="356"/>
      <c r="F9" s="356"/>
      <c r="G9" s="356"/>
      <c r="H9" s="356"/>
      <c r="I9" s="356"/>
      <c r="J9" s="356"/>
      <c r="K9" s="356"/>
      <c r="L9" s="356"/>
      <c r="M9" s="356"/>
      <c r="N9" s="358"/>
      <c r="O9" s="1262" t="s">
        <v>129</v>
      </c>
      <c r="P9" s="1263"/>
      <c r="Q9" s="1263"/>
      <c r="R9" s="1263"/>
      <c r="S9" s="1263"/>
      <c r="T9" s="1263"/>
      <c r="U9" s="1263"/>
      <c r="V9" s="1263"/>
      <c r="W9" s="1263"/>
      <c r="X9" s="1263"/>
      <c r="Y9" s="1263"/>
      <c r="Z9" s="1263"/>
      <c r="AA9" s="356" t="s">
        <v>450</v>
      </c>
      <c r="AB9" s="356"/>
      <c r="AC9" s="356"/>
      <c r="AD9" s="356"/>
      <c r="AE9" s="356"/>
      <c r="AF9" s="356"/>
      <c r="AG9" s="356"/>
      <c r="AH9" s="512"/>
      <c r="AI9" s="513"/>
      <c r="AK9" s="514"/>
      <c r="AL9" s="514"/>
      <c r="AM9" s="514"/>
      <c r="AN9" s="514"/>
      <c r="AO9" s="514"/>
      <c r="AP9" s="514"/>
      <c r="AQ9" s="514"/>
      <c r="AR9" s="514"/>
      <c r="AS9" s="514"/>
      <c r="AT9" s="514"/>
      <c r="AU9" s="514"/>
    </row>
    <row r="10" spans="1:48" ht="20.100000000000001" customHeight="1" thickBot="1">
      <c r="A10" s="1277" t="s">
        <v>23</v>
      </c>
      <c r="B10" s="1278"/>
      <c r="C10" s="1292" t="s">
        <v>141</v>
      </c>
      <c r="D10" s="1285" t="s">
        <v>32</v>
      </c>
      <c r="E10" s="1264" t="s">
        <v>19</v>
      </c>
      <c r="F10" s="1265"/>
      <c r="G10" s="1264" t="s">
        <v>33</v>
      </c>
      <c r="H10" s="1264"/>
      <c r="I10" s="1264"/>
      <c r="J10" s="1264"/>
      <c r="K10" s="1264"/>
      <c r="L10" s="1264"/>
      <c r="M10" s="1264"/>
      <c r="N10" s="1265"/>
      <c r="O10" s="131" t="s">
        <v>655</v>
      </c>
      <c r="P10" s="1275" t="s">
        <v>32</v>
      </c>
      <c r="Q10" s="1289" t="s">
        <v>130</v>
      </c>
      <c r="R10" s="1290"/>
      <c r="S10" s="1290"/>
      <c r="T10" s="1291"/>
      <c r="U10" s="515" t="s">
        <v>131</v>
      </c>
      <c r="V10" s="516"/>
      <c r="W10" s="516"/>
      <c r="X10" s="516"/>
      <c r="Y10" s="516"/>
      <c r="Z10" s="517"/>
      <c r="AH10" s="518"/>
      <c r="AK10" s="519"/>
      <c r="AL10" s="519"/>
      <c r="AM10" s="519"/>
      <c r="AN10" s="519"/>
      <c r="AO10" s="519"/>
      <c r="AP10" s="519"/>
      <c r="AQ10" s="519"/>
      <c r="AR10" s="519"/>
      <c r="AS10" s="519"/>
      <c r="AT10" s="519"/>
      <c r="AU10" s="519"/>
    </row>
    <row r="11" spans="1:48" ht="30.75" thickBot="1">
      <c r="A11" s="1279"/>
      <c r="B11" s="1280"/>
      <c r="C11" s="1293"/>
      <c r="D11" s="1286"/>
      <c r="E11" s="520" t="s">
        <v>18</v>
      </c>
      <c r="F11" s="521" t="s">
        <v>25</v>
      </c>
      <c r="G11" s="520" t="s">
        <v>1430</v>
      </c>
      <c r="H11" s="522" t="s">
        <v>740</v>
      </c>
      <c r="I11" s="523" t="s">
        <v>25</v>
      </c>
      <c r="J11" s="523" t="s">
        <v>1429</v>
      </c>
      <c r="K11" s="522" t="s">
        <v>741</v>
      </c>
      <c r="L11" s="524" t="s">
        <v>119</v>
      </c>
      <c r="M11" s="523" t="s">
        <v>30</v>
      </c>
      <c r="N11" s="525" t="s">
        <v>34</v>
      </c>
      <c r="O11" s="526" t="s">
        <v>132</v>
      </c>
      <c r="P11" s="1276"/>
      <c r="Q11" s="523" t="s">
        <v>18</v>
      </c>
      <c r="R11" s="523" t="s">
        <v>25</v>
      </c>
      <c r="S11" s="523" t="s">
        <v>24</v>
      </c>
      <c r="T11" s="523" t="s">
        <v>119</v>
      </c>
      <c r="U11" s="523" t="s">
        <v>18</v>
      </c>
      <c r="V11" s="523" t="s">
        <v>25</v>
      </c>
      <c r="W11" s="523" t="s">
        <v>24</v>
      </c>
      <c r="X11" s="523" t="s">
        <v>119</v>
      </c>
      <c r="Y11" s="523" t="s">
        <v>30</v>
      </c>
      <c r="Z11" s="525" t="s">
        <v>34</v>
      </c>
      <c r="AH11" s="518"/>
      <c r="AL11" s="519"/>
      <c r="AM11" s="519"/>
      <c r="AN11" s="519"/>
      <c r="AO11" s="519"/>
      <c r="AP11" s="519"/>
      <c r="AQ11" s="519"/>
      <c r="AR11" s="519"/>
      <c r="AS11" s="519"/>
      <c r="AT11" s="519"/>
      <c r="AU11" s="519"/>
      <c r="AV11" s="519"/>
    </row>
    <row r="12" spans="1:48" s="1" customFormat="1" ht="15.75" customHeight="1">
      <c r="A12" s="1269" t="str">
        <f>+Progress!A7</f>
        <v xml:space="preserve">  MOBILIZATION</v>
      </c>
      <c r="B12" s="1270"/>
      <c r="C12" s="869">
        <f>+Progress!C7</f>
        <v>0</v>
      </c>
      <c r="D12" s="527">
        <f t="shared" ref="D12:D26" si="0">IF(ISBLANK(C12),"",C12/$C$27)</f>
        <v>0</v>
      </c>
      <c r="E12" s="528">
        <f>+Progress!E7</f>
        <v>0</v>
      </c>
      <c r="F12" s="529">
        <f>+Progress!F7</f>
        <v>0</v>
      </c>
      <c r="G12" s="530">
        <f>Progress!G7</f>
        <v>0</v>
      </c>
      <c r="H12" s="531">
        <f>+Progress!H7</f>
        <v>0</v>
      </c>
      <c r="I12" s="529">
        <f>+Progress!I7</f>
        <v>0</v>
      </c>
      <c r="J12" s="854">
        <f>IFERROR(IF(ISBLANK(G12),"",G12/C12),0)</f>
        <v>0</v>
      </c>
      <c r="K12" s="532">
        <f t="shared" ref="K12:K22" si="1">IFERROR(IF(ISBLANK(H12),"",H12/C12),0)</f>
        <v>0</v>
      </c>
      <c r="L12" s="533">
        <f t="shared" ref="L12:L22" si="2">IFERROR(IF(ISBLANK(I12),"",I12/C12),0)</f>
        <v>0</v>
      </c>
      <c r="M12" s="534">
        <f t="shared" ref="M12:M21" si="3">IFERROR(L12-K12,"")</f>
        <v>0</v>
      </c>
      <c r="N12" s="535" t="str">
        <f t="shared" ref="N12:N21" si="4">IFERROR(L12/K12,"")</f>
        <v/>
      </c>
      <c r="O12" s="536">
        <f>+Progress!K7</f>
        <v>8972.7999999999993</v>
      </c>
      <c r="P12" s="537">
        <f t="shared" ref="P12:P26" si="5">IF(ISBLANK(O12),"",O12/$O$27)</f>
        <v>3.9999999999999994E-2</v>
      </c>
      <c r="Q12" s="528">
        <f>+Progress!M7</f>
        <v>0</v>
      </c>
      <c r="R12" s="538">
        <f>+Progress!N7</f>
        <v>0</v>
      </c>
      <c r="S12" s="539">
        <f>IFERROR(IF(ISBLANK(Q12),"",Q12/O12),0)</f>
        <v>0</v>
      </c>
      <c r="T12" s="540">
        <f>IFERROR(IF(ISBLANK(R12),"",R12/O12),0)</f>
        <v>0</v>
      </c>
      <c r="U12" s="530">
        <f>+Progress!O7</f>
        <v>8972.7999999999993</v>
      </c>
      <c r="V12" s="531">
        <f>+Progress!P7</f>
        <v>8972.7999999999993</v>
      </c>
      <c r="W12" s="532">
        <f>IFERROR(IF(ISBLANK(U12),"",U12/O12),0)</f>
        <v>1</v>
      </c>
      <c r="X12" s="533">
        <f>IFERROR(IF(ISBLANK(V12),"",V12/O12),0)</f>
        <v>1</v>
      </c>
      <c r="Y12" s="534">
        <f>IFERROR(X12-W12,"")</f>
        <v>0</v>
      </c>
      <c r="Z12" s="535">
        <f>IFERROR(X12/W12,"")</f>
        <v>1</v>
      </c>
      <c r="AH12" s="541"/>
      <c r="AL12"/>
      <c r="AM12"/>
      <c r="AN12"/>
      <c r="AO12"/>
      <c r="AP12"/>
      <c r="AQ12"/>
      <c r="AR12"/>
      <c r="AS12"/>
      <c r="AT12"/>
      <c r="AU12"/>
      <c r="AV12"/>
    </row>
    <row r="13" spans="1:48" s="1" customFormat="1" ht="15.6" customHeight="1">
      <c r="A13" s="1269" t="str">
        <f>+Progress!A8</f>
        <v>ENGINEERING</v>
      </c>
      <c r="B13" s="1270"/>
      <c r="C13" s="870">
        <f>Progress!C8</f>
        <v>281825.21999999997</v>
      </c>
      <c r="D13" s="527">
        <f t="shared" si="0"/>
        <v>2.9497725277874476E-2</v>
      </c>
      <c r="E13" s="849">
        <f>+Progress!E8</f>
        <v>0</v>
      </c>
      <c r="F13" s="850">
        <f>+Progress!F8</f>
        <v>0</v>
      </c>
      <c r="G13" s="530">
        <f>Progress!G8</f>
        <v>281825</v>
      </c>
      <c r="H13" s="531">
        <f>+Progress!H8</f>
        <v>281825</v>
      </c>
      <c r="I13" s="850">
        <f>+Progress!I8</f>
        <v>281825</v>
      </c>
      <c r="J13" s="855">
        <f t="shared" ref="J13:J14" si="6">IFERROR(IF(ISBLANK(G13),"",G13/C13),0)</f>
        <v>0.99999921937433434</v>
      </c>
      <c r="K13" s="547">
        <f t="shared" ref="K13:K14" si="7">IFERROR(IF(ISBLANK(H13),"",H13/C13),0)</f>
        <v>0.99999921937433434</v>
      </c>
      <c r="L13" s="548">
        <f t="shared" ref="L13:L14" si="8">IFERROR(IF(ISBLANK(I13),"",I13/C13),0)</f>
        <v>0.99999921937433434</v>
      </c>
      <c r="M13" s="534">
        <f t="shared" ref="M13:M14" si="9">IFERROR(L13-K13,"")</f>
        <v>0</v>
      </c>
      <c r="N13" s="535">
        <f t="shared" ref="N13:N14" si="10">IFERROR(L13/K13,"")</f>
        <v>1</v>
      </c>
      <c r="O13" s="536">
        <f>+Progress!K8</f>
        <v>8972.7999999999993</v>
      </c>
      <c r="P13" s="537">
        <f t="shared" si="5"/>
        <v>3.9999999999999994E-2</v>
      </c>
      <c r="Q13" s="543">
        <f>+Progress!M8</f>
        <v>0</v>
      </c>
      <c r="R13" s="552">
        <f>+Progress!N8</f>
        <v>0</v>
      </c>
      <c r="S13" s="539">
        <f t="shared" ref="S13:S14" si="11">IFERROR(IF(ISBLANK(Q13),"",Q13/O13),0)</f>
        <v>0</v>
      </c>
      <c r="T13" s="540">
        <f t="shared" ref="T13:T14" si="12">IFERROR(IF(ISBLANK(R13),"",R13/O13),0)</f>
        <v>0</v>
      </c>
      <c r="U13" s="545">
        <f>+Progress!O8</f>
        <v>8972.7999999999993</v>
      </c>
      <c r="V13" s="546">
        <f>+Progress!P8</f>
        <v>8972.7999999999993</v>
      </c>
      <c r="W13" s="547">
        <f t="shared" ref="W13:W14" si="13">IFERROR(IF(ISBLANK(U13),"",U13/O13),0)</f>
        <v>1</v>
      </c>
      <c r="X13" s="548">
        <f t="shared" ref="X13:X14" si="14">IFERROR(IF(ISBLANK(V13),"",V13/O13),0)</f>
        <v>1</v>
      </c>
      <c r="Y13" s="549">
        <f t="shared" ref="Y13:Y14" si="15">IFERROR(X13-W13,"")</f>
        <v>0</v>
      </c>
      <c r="Z13" s="550">
        <f t="shared" ref="Z13:Z14" si="16">IFERROR(X13/W13,"")</f>
        <v>1</v>
      </c>
      <c r="AH13" s="541"/>
      <c r="AL13"/>
      <c r="AM13"/>
      <c r="AN13"/>
      <c r="AO13"/>
      <c r="AP13"/>
      <c r="AQ13"/>
      <c r="AR13"/>
      <c r="AS13"/>
      <c r="AT13"/>
      <c r="AU13"/>
      <c r="AV13"/>
    </row>
    <row r="14" spans="1:48" s="1" customFormat="1" ht="15.75" customHeight="1">
      <c r="A14" s="1269" t="str">
        <f>+Progress!A9</f>
        <v>PROCUREMENT</v>
      </c>
      <c r="B14" s="1270"/>
      <c r="C14" s="870">
        <f>Progress!C9</f>
        <v>2536426.98</v>
      </c>
      <c r="D14" s="527">
        <f t="shared" si="0"/>
        <v>0.26547952750087028</v>
      </c>
      <c r="E14" s="543">
        <f>+Progress!E9</f>
        <v>70374</v>
      </c>
      <c r="F14" s="544">
        <f>+Progress!F9</f>
        <v>11340</v>
      </c>
      <c r="G14" s="545">
        <f>Progress!G9</f>
        <v>2536427</v>
      </c>
      <c r="H14" s="546">
        <f>+Progress!H9</f>
        <v>2305241</v>
      </c>
      <c r="I14" s="544">
        <f>+Progress!I9</f>
        <v>2536427</v>
      </c>
      <c r="J14" s="851">
        <f t="shared" si="6"/>
        <v>1.0000000078851077</v>
      </c>
      <c r="K14" s="851">
        <f t="shared" si="7"/>
        <v>0.90885368204055295</v>
      </c>
      <c r="L14" s="852">
        <f t="shared" si="8"/>
        <v>1.0000000078851077</v>
      </c>
      <c r="M14" s="534">
        <f t="shared" si="9"/>
        <v>9.1146325844554732E-2</v>
      </c>
      <c r="N14" s="535">
        <f t="shared" si="10"/>
        <v>1.100287128330617</v>
      </c>
      <c r="O14" s="536">
        <f>+Progress!K9</f>
        <v>26918.400000000001</v>
      </c>
      <c r="P14" s="537">
        <f t="shared" si="5"/>
        <v>0.12000000000000001</v>
      </c>
      <c r="Q14" s="849">
        <f>+Progress!M9</f>
        <v>550.87999999999738</v>
      </c>
      <c r="R14" s="853">
        <f>+Progress!N9</f>
        <v>43.620000000002619</v>
      </c>
      <c r="S14" s="539">
        <f t="shared" si="11"/>
        <v>2.0464812173085968E-2</v>
      </c>
      <c r="T14" s="540">
        <f t="shared" si="12"/>
        <v>1.6204529243938205E-3</v>
      </c>
      <c r="U14" s="530">
        <f>+Progress!O9</f>
        <v>26167.62</v>
      </c>
      <c r="V14" s="531">
        <f>+Progress!P9</f>
        <v>26918.400000000001</v>
      </c>
      <c r="W14" s="851">
        <f t="shared" si="13"/>
        <v>0.97210904065620529</v>
      </c>
      <c r="X14" s="852">
        <f t="shared" si="14"/>
        <v>1</v>
      </c>
      <c r="Y14" s="534">
        <f t="shared" si="15"/>
        <v>2.7890959343794708E-2</v>
      </c>
      <c r="Z14" s="535">
        <f t="shared" si="16"/>
        <v>1.0286911839899846</v>
      </c>
      <c r="AH14" s="541"/>
      <c r="AL14"/>
      <c r="AM14"/>
      <c r="AN14"/>
      <c r="AO14"/>
      <c r="AP14"/>
      <c r="AQ14"/>
      <c r="AR14"/>
      <c r="AS14"/>
      <c r="AT14"/>
      <c r="AU14"/>
      <c r="AV14"/>
    </row>
    <row r="15" spans="1:48" s="1" customFormat="1" ht="15.75" customHeight="1">
      <c r="A15" s="1256" t="str">
        <f>Progress!A11</f>
        <v>Site Works</v>
      </c>
      <c r="B15" s="1257"/>
      <c r="C15" s="867">
        <f>Progress!C11</f>
        <v>682299</v>
      </c>
      <c r="D15" s="542">
        <f t="shared" si="0"/>
        <v>7.1414007800183671E-2</v>
      </c>
      <c r="E15" s="543">
        <f>Progress!E11</f>
        <v>17649</v>
      </c>
      <c r="F15" s="546">
        <f>Progress!F11</f>
        <v>0</v>
      </c>
      <c r="G15" s="543">
        <f>Progress!G11</f>
        <v>682299</v>
      </c>
      <c r="H15" s="546">
        <f>Progress!H11</f>
        <v>140617</v>
      </c>
      <c r="I15" s="544">
        <f>Progress!I11</f>
        <v>682299</v>
      </c>
      <c r="J15" s="547">
        <f t="shared" ref="J15:J23" si="17">IFERROR(IF(ISBLANK(G15),"",G15/C15),0)</f>
        <v>1</v>
      </c>
      <c r="K15" s="547">
        <f t="shared" si="1"/>
        <v>0.20609292993247827</v>
      </c>
      <c r="L15" s="548">
        <f t="shared" si="2"/>
        <v>1</v>
      </c>
      <c r="M15" s="549">
        <f t="shared" si="3"/>
        <v>0.7939070700675217</v>
      </c>
      <c r="N15" s="550">
        <f t="shared" si="4"/>
        <v>4.8521800351308881</v>
      </c>
      <c r="O15" s="536">
        <f>Progress!K11</f>
        <v>10600</v>
      </c>
      <c r="P15" s="551">
        <f t="shared" si="5"/>
        <v>4.7253922967189728E-2</v>
      </c>
      <c r="Q15" s="543">
        <f>Progress!M11</f>
        <v>704</v>
      </c>
      <c r="R15" s="552">
        <f>Progress!N11</f>
        <v>0</v>
      </c>
      <c r="S15" s="553">
        <f t="shared" ref="S15:S27" si="18">IFERROR(IF(ISBLANK(Q15),"",Q15/O15),0)</f>
        <v>6.6415094339622643E-2</v>
      </c>
      <c r="T15" s="554">
        <f t="shared" ref="T15:T27" si="19">IFERROR(IF(ISBLANK(R15),"",R15/O15),0)</f>
        <v>0</v>
      </c>
      <c r="U15" s="545">
        <f>Progress!O11</f>
        <v>3976</v>
      </c>
      <c r="V15" s="546">
        <f>Progress!P11</f>
        <v>10600</v>
      </c>
      <c r="W15" s="547">
        <f t="shared" ref="W15:W27" si="20">IFERROR(IF(ISBLANK(U15),"",U15/O15),0)</f>
        <v>0.37509433962264149</v>
      </c>
      <c r="X15" s="548">
        <f t="shared" ref="X15:X27" si="21">IFERROR(IF(ISBLANK(V15),"",V15/O15),0)</f>
        <v>1</v>
      </c>
      <c r="Y15" s="549">
        <f t="shared" ref="Y15:Y22" si="22">IFERROR(X15-W15,"")</f>
        <v>0.62490566037735851</v>
      </c>
      <c r="Z15" s="550">
        <f t="shared" ref="Z15:Z22" si="23">IFERROR(X15/W15,"")</f>
        <v>2.665995975855131</v>
      </c>
      <c r="AH15" s="541"/>
      <c r="AL15"/>
      <c r="AM15"/>
      <c r="AN15"/>
      <c r="AO15"/>
      <c r="AP15"/>
      <c r="AQ15"/>
      <c r="AR15"/>
      <c r="AS15"/>
      <c r="AT15"/>
      <c r="AU15"/>
      <c r="AV15"/>
    </row>
    <row r="16" spans="1:48" s="1" customFormat="1" ht="15.75" customHeight="1">
      <c r="A16" s="1256" t="str">
        <f>Progress!A12</f>
        <v>Concrete</v>
      </c>
      <c r="B16" s="1257"/>
      <c r="C16" s="867">
        <f>Progress!C12</f>
        <v>508590</v>
      </c>
      <c r="D16" s="542">
        <f t="shared" si="0"/>
        <v>5.3232454139747254E-2</v>
      </c>
      <c r="E16" s="543">
        <f>Progress!E12</f>
        <v>990</v>
      </c>
      <c r="F16" s="546">
        <f>Progress!F12</f>
        <v>0</v>
      </c>
      <c r="G16" s="543">
        <f>Progress!G12</f>
        <v>508590</v>
      </c>
      <c r="H16" s="546">
        <f>Progress!H12</f>
        <v>508590</v>
      </c>
      <c r="I16" s="544">
        <f>Progress!I12</f>
        <v>508590</v>
      </c>
      <c r="J16" s="547">
        <f t="shared" si="17"/>
        <v>1</v>
      </c>
      <c r="K16" s="547">
        <f t="shared" si="1"/>
        <v>1</v>
      </c>
      <c r="L16" s="548">
        <f t="shared" si="2"/>
        <v>1</v>
      </c>
      <c r="M16" s="549">
        <f t="shared" si="3"/>
        <v>0</v>
      </c>
      <c r="N16" s="550">
        <f t="shared" si="4"/>
        <v>1</v>
      </c>
      <c r="O16" s="536">
        <f>Progress!K12</f>
        <v>38936</v>
      </c>
      <c r="P16" s="551">
        <f t="shared" si="5"/>
        <v>0.17357346647646218</v>
      </c>
      <c r="Q16" s="543">
        <f>Progress!M12</f>
        <v>456</v>
      </c>
      <c r="R16" s="552">
        <f>Progress!N12</f>
        <v>0</v>
      </c>
      <c r="S16" s="553">
        <f t="shared" si="18"/>
        <v>1.1711526607766592E-2</v>
      </c>
      <c r="T16" s="554">
        <f t="shared" si="19"/>
        <v>0</v>
      </c>
      <c r="U16" s="545">
        <f>Progress!O12</f>
        <v>38936</v>
      </c>
      <c r="V16" s="546">
        <f>Progress!P12</f>
        <v>38936</v>
      </c>
      <c r="W16" s="547">
        <f t="shared" si="20"/>
        <v>1</v>
      </c>
      <c r="X16" s="548">
        <f t="shared" si="21"/>
        <v>1</v>
      </c>
      <c r="Y16" s="549">
        <f t="shared" si="22"/>
        <v>0</v>
      </c>
      <c r="Z16" s="550">
        <f t="shared" si="23"/>
        <v>1</v>
      </c>
      <c r="AA16"/>
      <c r="AB16"/>
      <c r="AC16"/>
      <c r="AD16"/>
      <c r="AE16"/>
      <c r="AF16"/>
      <c r="AG16"/>
      <c r="AH16" s="361"/>
      <c r="AJ16" s="1">
        <v>0</v>
      </c>
      <c r="AL16"/>
      <c r="AM16"/>
      <c r="AN16"/>
      <c r="AO16"/>
      <c r="AP16"/>
      <c r="AQ16"/>
      <c r="AR16"/>
      <c r="AS16"/>
      <c r="AT16"/>
      <c r="AU16"/>
      <c r="AV16"/>
    </row>
    <row r="17" spans="1:50" s="1" customFormat="1" ht="15.75" customHeight="1">
      <c r="A17" s="1256" t="str">
        <f>Progress!A13</f>
        <v>Masonry Work</v>
      </c>
      <c r="B17" s="1257"/>
      <c r="C17" s="867">
        <f>Progress!C13</f>
        <v>25032</v>
      </c>
      <c r="D17" s="542">
        <f t="shared" si="0"/>
        <v>2.6200176803046725E-3</v>
      </c>
      <c r="E17" s="543">
        <f>Progress!E13</f>
        <v>3093</v>
      </c>
      <c r="F17" s="546">
        <f>Progress!F13</f>
        <v>0</v>
      </c>
      <c r="G17" s="543">
        <f>Progress!G13</f>
        <v>25032</v>
      </c>
      <c r="H17" s="546">
        <f>Progress!H13</f>
        <v>24333</v>
      </c>
      <c r="I17" s="544">
        <f>Progress!I13</f>
        <v>25032</v>
      </c>
      <c r="J17" s="547">
        <f t="shared" si="17"/>
        <v>1</v>
      </c>
      <c r="K17" s="547">
        <f t="shared" si="1"/>
        <v>0.97207574304889743</v>
      </c>
      <c r="L17" s="548">
        <f t="shared" si="2"/>
        <v>1</v>
      </c>
      <c r="M17" s="549">
        <f t="shared" si="3"/>
        <v>2.7924256951102566E-2</v>
      </c>
      <c r="N17" s="555">
        <f t="shared" si="4"/>
        <v>1.0287264209098754</v>
      </c>
      <c r="O17" s="536">
        <f>Progress!K13</f>
        <v>4992</v>
      </c>
      <c r="P17" s="551">
        <f t="shared" si="5"/>
        <v>2.225392296718973E-2</v>
      </c>
      <c r="Q17" s="543">
        <f>Progress!M13</f>
        <v>896</v>
      </c>
      <c r="R17" s="552">
        <f>Progress!N13</f>
        <v>0</v>
      </c>
      <c r="S17" s="553">
        <f t="shared" si="18"/>
        <v>0.17948717948717949</v>
      </c>
      <c r="T17" s="554">
        <f t="shared" si="19"/>
        <v>0</v>
      </c>
      <c r="U17" s="545">
        <f>Progress!O13</f>
        <v>4608</v>
      </c>
      <c r="V17" s="546">
        <f>Progress!P13</f>
        <v>4992</v>
      </c>
      <c r="W17" s="547">
        <f t="shared" si="20"/>
        <v>0.92307692307692313</v>
      </c>
      <c r="X17" s="548">
        <f t="shared" si="21"/>
        <v>1</v>
      </c>
      <c r="Y17" s="549">
        <f t="shared" si="22"/>
        <v>7.6923076923076872E-2</v>
      </c>
      <c r="Z17" s="550">
        <f t="shared" si="23"/>
        <v>1.0833333333333333</v>
      </c>
      <c r="AA17"/>
      <c r="AB17"/>
      <c r="AC17"/>
      <c r="AD17"/>
      <c r="AE17"/>
      <c r="AF17"/>
      <c r="AG17"/>
      <c r="AH17" s="361"/>
      <c r="AJ17" s="1">
        <v>0</v>
      </c>
      <c r="AL17"/>
      <c r="AM17"/>
      <c r="AN17"/>
      <c r="AO17"/>
      <c r="AP17"/>
      <c r="AQ17"/>
      <c r="AR17"/>
      <c r="AS17"/>
      <c r="AT17"/>
      <c r="AU17"/>
      <c r="AV17"/>
    </row>
    <row r="18" spans="1:50" s="1" customFormat="1" ht="15.75" customHeight="1">
      <c r="A18" s="1256" t="str">
        <f>Progress!A14</f>
        <v>Metal Works</v>
      </c>
      <c r="B18" s="1257"/>
      <c r="C18" s="867">
        <f>Progress!C14</f>
        <v>43560</v>
      </c>
      <c r="D18" s="542">
        <f t="shared" si="0"/>
        <v>4.5592829240201152E-3</v>
      </c>
      <c r="E18" s="543">
        <f>Progress!E14</f>
        <v>2160</v>
      </c>
      <c r="F18" s="546">
        <f>Progress!F14</f>
        <v>0</v>
      </c>
      <c r="G18" s="543">
        <f>Progress!G14</f>
        <v>43560</v>
      </c>
      <c r="H18" s="546">
        <f>Progress!H14</f>
        <v>6480</v>
      </c>
      <c r="I18" s="544">
        <f>Progress!I14</f>
        <v>43560</v>
      </c>
      <c r="J18" s="547">
        <f t="shared" si="17"/>
        <v>1</v>
      </c>
      <c r="K18" s="547">
        <f t="shared" si="1"/>
        <v>0.1487603305785124</v>
      </c>
      <c r="L18" s="548">
        <f t="shared" si="2"/>
        <v>1</v>
      </c>
      <c r="M18" s="549">
        <f t="shared" si="3"/>
        <v>0.85123966942148765</v>
      </c>
      <c r="N18" s="550">
        <f t="shared" si="4"/>
        <v>6.7222222222222223</v>
      </c>
      <c r="O18" s="536">
        <f>Progress!K14</f>
        <v>1288</v>
      </c>
      <c r="P18" s="551">
        <f t="shared" si="5"/>
        <v>5.741797432239658E-3</v>
      </c>
      <c r="Q18" s="543">
        <f>Progress!M14</f>
        <v>96</v>
      </c>
      <c r="R18" s="552">
        <f>Progress!N14</f>
        <v>0</v>
      </c>
      <c r="S18" s="553">
        <f t="shared" si="18"/>
        <v>7.4534161490683232E-2</v>
      </c>
      <c r="T18" s="554">
        <f t="shared" si="19"/>
        <v>0</v>
      </c>
      <c r="U18" s="545">
        <f>Progress!O14</f>
        <v>288</v>
      </c>
      <c r="V18" s="546">
        <f>Progress!P14</f>
        <v>1288</v>
      </c>
      <c r="W18" s="547">
        <f t="shared" si="20"/>
        <v>0.2236024844720497</v>
      </c>
      <c r="X18" s="548">
        <f t="shared" si="21"/>
        <v>1</v>
      </c>
      <c r="Y18" s="549">
        <f t="shared" si="22"/>
        <v>0.77639751552795033</v>
      </c>
      <c r="Z18" s="550">
        <f t="shared" si="23"/>
        <v>4.4722222222222223</v>
      </c>
      <c r="AA18"/>
      <c r="AB18"/>
      <c r="AC18"/>
      <c r="AD18"/>
      <c r="AE18"/>
      <c r="AF18"/>
      <c r="AG18"/>
      <c r="AH18" s="361"/>
      <c r="AI18" s="556"/>
      <c r="AJ18" s="557"/>
      <c r="AK18" s="557"/>
      <c r="AL18"/>
      <c r="AM18"/>
      <c r="AN18"/>
      <c r="AO18"/>
      <c r="AP18"/>
      <c r="AQ18"/>
      <c r="AR18"/>
      <c r="AS18"/>
      <c r="AT18"/>
      <c r="AU18"/>
      <c r="AV18"/>
    </row>
    <row r="19" spans="1:50" s="1" customFormat="1" ht="15.75" customHeight="1">
      <c r="A19" s="1256" t="str">
        <f>Progress!A15</f>
        <v>Thermal &amp; Moisture Protection</v>
      </c>
      <c r="B19" s="1257"/>
      <c r="C19" s="867">
        <f>Progress!C15</f>
        <v>114132</v>
      </c>
      <c r="D19" s="542">
        <f t="shared" si="0"/>
        <v>1.1945823661254908E-2</v>
      </c>
      <c r="E19" s="543">
        <f>Progress!E15</f>
        <v>3792</v>
      </c>
      <c r="F19" s="546">
        <f>Progress!F15</f>
        <v>0</v>
      </c>
      <c r="G19" s="543">
        <f>Progress!G15</f>
        <v>114132</v>
      </c>
      <c r="H19" s="546">
        <f>Progress!H15</f>
        <v>101351</v>
      </c>
      <c r="I19" s="544">
        <f>Progress!I15</f>
        <v>114132</v>
      </c>
      <c r="J19" s="547">
        <f t="shared" si="17"/>
        <v>1</v>
      </c>
      <c r="K19" s="547">
        <f t="shared" si="1"/>
        <v>0.88801563102372694</v>
      </c>
      <c r="L19" s="548">
        <f t="shared" si="2"/>
        <v>1</v>
      </c>
      <c r="M19" s="549">
        <f t="shared" si="3"/>
        <v>0.11198436897627306</v>
      </c>
      <c r="N19" s="550">
        <f t="shared" si="4"/>
        <v>1.1261063038351866</v>
      </c>
      <c r="O19" s="536">
        <f>Progress!K15</f>
        <v>5984</v>
      </c>
      <c r="P19" s="551">
        <f t="shared" si="5"/>
        <v>2.667617689015692E-2</v>
      </c>
      <c r="Q19" s="543">
        <f>Progress!M15</f>
        <v>776</v>
      </c>
      <c r="R19" s="552">
        <f>Progress!N15</f>
        <v>0</v>
      </c>
      <c r="S19" s="553">
        <f t="shared" si="18"/>
        <v>0.12967914438502673</v>
      </c>
      <c r="T19" s="554">
        <f t="shared" si="19"/>
        <v>0</v>
      </c>
      <c r="U19" s="545">
        <f>Progress!O15</f>
        <v>4320</v>
      </c>
      <c r="V19" s="546">
        <f>Progress!P15</f>
        <v>5984</v>
      </c>
      <c r="W19" s="547">
        <f t="shared" si="20"/>
        <v>0.72192513368983957</v>
      </c>
      <c r="X19" s="548">
        <f t="shared" si="21"/>
        <v>1</v>
      </c>
      <c r="Y19" s="549">
        <f t="shared" si="22"/>
        <v>0.27807486631016043</v>
      </c>
      <c r="Z19" s="550">
        <f t="shared" si="23"/>
        <v>1.3851851851851853</v>
      </c>
      <c r="AA19"/>
      <c r="AB19"/>
      <c r="AC19"/>
      <c r="AD19"/>
      <c r="AE19"/>
      <c r="AF19"/>
      <c r="AG19"/>
      <c r="AH19" s="361"/>
      <c r="AI19" s="556"/>
      <c r="AJ19" s="557"/>
      <c r="AK19" s="557"/>
      <c r="AL19" s="558"/>
      <c r="AM19"/>
      <c r="AN19"/>
      <c r="AO19"/>
      <c r="AP19"/>
      <c r="AQ19"/>
      <c r="AR19"/>
      <c r="AS19"/>
      <c r="AT19"/>
      <c r="AU19"/>
      <c r="AV19"/>
    </row>
    <row r="20" spans="1:50" s="1" customFormat="1" ht="15.75" customHeight="1">
      <c r="A20" s="1256" t="str">
        <f>Progress!A16</f>
        <v>Doors and Windows</v>
      </c>
      <c r="B20" s="1257"/>
      <c r="C20" s="867">
        <f>Progress!C16</f>
        <v>198780</v>
      </c>
      <c r="D20" s="542">
        <f t="shared" si="0"/>
        <v>2.0805653343359012E-2</v>
      </c>
      <c r="E20" s="543">
        <f>Progress!E16</f>
        <v>86400</v>
      </c>
      <c r="F20" s="546">
        <f>Progress!F16</f>
        <v>0</v>
      </c>
      <c r="G20" s="543">
        <f>Progress!G16</f>
        <v>198780</v>
      </c>
      <c r="H20" s="546">
        <f>Progress!H16</f>
        <v>86400</v>
      </c>
      <c r="I20" s="544">
        <f>Progress!I16</f>
        <v>198780</v>
      </c>
      <c r="J20" s="547">
        <f t="shared" si="17"/>
        <v>1</v>
      </c>
      <c r="K20" s="547">
        <f t="shared" si="1"/>
        <v>0.4346513733776034</v>
      </c>
      <c r="L20" s="548">
        <f t="shared" si="2"/>
        <v>1</v>
      </c>
      <c r="M20" s="549">
        <f t="shared" si="3"/>
        <v>0.5653486266223966</v>
      </c>
      <c r="N20" s="550">
        <f t="shared" si="4"/>
        <v>2.3006944444444444</v>
      </c>
      <c r="O20" s="536">
        <f>Progress!K16</f>
        <v>8048</v>
      </c>
      <c r="P20" s="551">
        <f t="shared" si="5"/>
        <v>3.5877318116975747E-2</v>
      </c>
      <c r="Q20" s="543">
        <f>Progress!M16</f>
        <v>1152</v>
      </c>
      <c r="R20" s="552">
        <f>Progress!N16</f>
        <v>0</v>
      </c>
      <c r="S20" s="553">
        <f t="shared" si="18"/>
        <v>0.14314115308151093</v>
      </c>
      <c r="T20" s="554">
        <f t="shared" si="19"/>
        <v>0</v>
      </c>
      <c r="U20" s="545">
        <f>Progress!O16</f>
        <v>1152</v>
      </c>
      <c r="V20" s="546">
        <f>Progress!P16</f>
        <v>8048</v>
      </c>
      <c r="W20" s="547">
        <f t="shared" si="20"/>
        <v>0.14314115308151093</v>
      </c>
      <c r="X20" s="548">
        <f t="shared" si="21"/>
        <v>1</v>
      </c>
      <c r="Y20" s="549">
        <f t="shared" si="22"/>
        <v>0.85685884691848901</v>
      </c>
      <c r="Z20" s="550">
        <f t="shared" si="23"/>
        <v>6.9861111111111116</v>
      </c>
      <c r="AA20"/>
      <c r="AB20"/>
      <c r="AC20"/>
      <c r="AD20"/>
      <c r="AE20"/>
      <c r="AF20"/>
      <c r="AG20"/>
      <c r="AH20" s="361"/>
      <c r="AI20" s="556"/>
      <c r="AJ20" s="557"/>
      <c r="AK20" s="557"/>
      <c r="AL20"/>
      <c r="AM20"/>
      <c r="AN20"/>
      <c r="AO20"/>
      <c r="AP20"/>
      <c r="AQ20"/>
      <c r="AR20"/>
      <c r="AS20"/>
      <c r="AT20"/>
      <c r="AU20"/>
      <c r="AV20"/>
    </row>
    <row r="21" spans="1:50" s="1" customFormat="1" ht="15.75" customHeight="1">
      <c r="A21" s="1256" t="str">
        <f>Progress!A17</f>
        <v>Finishes</v>
      </c>
      <c r="B21" s="1257"/>
      <c r="C21" s="867">
        <f>Progress!C17</f>
        <v>173460</v>
      </c>
      <c r="D21" s="559">
        <f t="shared" si="0"/>
        <v>1.8155491643721974E-2</v>
      </c>
      <c r="E21" s="543">
        <f>Progress!E17</f>
        <v>2700</v>
      </c>
      <c r="F21" s="546">
        <f>Progress!F17</f>
        <v>11286.660000000003</v>
      </c>
      <c r="G21" s="543">
        <f>Progress!G17</f>
        <v>173460</v>
      </c>
      <c r="H21" s="546">
        <f>Progress!H17</f>
        <v>10436</v>
      </c>
      <c r="I21" s="544">
        <f>Progress!I17</f>
        <v>173460</v>
      </c>
      <c r="J21" s="547">
        <f t="shared" si="17"/>
        <v>1</v>
      </c>
      <c r="K21" s="547">
        <f t="shared" si="1"/>
        <v>6.0163726507552175E-2</v>
      </c>
      <c r="L21" s="548">
        <f t="shared" si="2"/>
        <v>1</v>
      </c>
      <c r="M21" s="549">
        <f t="shared" si="3"/>
        <v>0.9398362734924478</v>
      </c>
      <c r="N21" s="550">
        <f t="shared" si="4"/>
        <v>16.621310847067843</v>
      </c>
      <c r="O21" s="536">
        <f>Progress!K17</f>
        <v>11200</v>
      </c>
      <c r="P21" s="542">
        <f t="shared" si="5"/>
        <v>4.9928673323823107E-2</v>
      </c>
      <c r="Q21" s="543">
        <f>Progress!M17</f>
        <v>672</v>
      </c>
      <c r="R21" s="552">
        <f>Progress!N17</f>
        <v>368</v>
      </c>
      <c r="S21" s="553">
        <f t="shared" si="18"/>
        <v>0.06</v>
      </c>
      <c r="T21" s="554">
        <f t="shared" si="19"/>
        <v>3.2857142857142856E-2</v>
      </c>
      <c r="U21" s="545">
        <f>Progress!O17</f>
        <v>2080</v>
      </c>
      <c r="V21" s="546">
        <f>Progress!P17</f>
        <v>11200</v>
      </c>
      <c r="W21" s="547">
        <f t="shared" si="20"/>
        <v>0.18571428571428572</v>
      </c>
      <c r="X21" s="548">
        <f t="shared" si="21"/>
        <v>1</v>
      </c>
      <c r="Y21" s="549">
        <f t="shared" si="22"/>
        <v>0.81428571428571428</v>
      </c>
      <c r="Z21" s="550">
        <f t="shared" si="23"/>
        <v>5.3846153846153841</v>
      </c>
      <c r="AA21"/>
      <c r="AB21"/>
      <c r="AC21"/>
      <c r="AD21"/>
      <c r="AE21"/>
      <c r="AF21"/>
      <c r="AG21"/>
      <c r="AH21" s="361"/>
      <c r="AI21" s="556"/>
      <c r="AJ21" s="557"/>
      <c r="AK21" s="557"/>
      <c r="AL21" s="560"/>
      <c r="AM21"/>
      <c r="AN21"/>
      <c r="AO21"/>
      <c r="AP21"/>
      <c r="AQ21"/>
      <c r="AR21"/>
      <c r="AS21"/>
      <c r="AT21"/>
      <c r="AU21"/>
      <c r="AV21"/>
    </row>
    <row r="22" spans="1:50" s="1" customFormat="1" ht="15.75" customHeight="1">
      <c r="A22" s="1256" t="str">
        <f>Progress!A18</f>
        <v>Specialties</v>
      </c>
      <c r="B22" s="1257"/>
      <c r="C22" s="867">
        <f>Progress!C18</f>
        <v>27450</v>
      </c>
      <c r="D22" s="561">
        <f t="shared" si="0"/>
        <v>2.8731018426159816E-3</v>
      </c>
      <c r="E22" s="543">
        <f>Progress!E18</f>
        <v>0</v>
      </c>
      <c r="F22" s="546">
        <f>Progress!F18</f>
        <v>10050</v>
      </c>
      <c r="G22" s="543">
        <f>Progress!G18</f>
        <v>27450</v>
      </c>
      <c r="H22" s="546">
        <f>Progress!H18</f>
        <v>0</v>
      </c>
      <c r="I22" s="544">
        <f>Progress!I18</f>
        <v>27450</v>
      </c>
      <c r="J22" s="547">
        <f t="shared" si="17"/>
        <v>1</v>
      </c>
      <c r="K22" s="547">
        <f t="shared" si="1"/>
        <v>0</v>
      </c>
      <c r="L22" s="548">
        <f t="shared" si="2"/>
        <v>1</v>
      </c>
      <c r="M22" s="549">
        <f t="shared" ref="M22" si="24">IFERROR(L22-K22,"")</f>
        <v>1</v>
      </c>
      <c r="N22" s="550" t="str">
        <f t="shared" ref="N22" si="25">IFERROR(L22/K22,"")</f>
        <v/>
      </c>
      <c r="O22" s="536">
        <f>Progress!K18</f>
        <v>1392</v>
      </c>
      <c r="P22" s="562">
        <f t="shared" si="5"/>
        <v>6.205420827389444E-3</v>
      </c>
      <c r="Q22" s="543">
        <f>Progress!M18</f>
        <v>0</v>
      </c>
      <c r="R22" s="552">
        <f>Progress!N18</f>
        <v>416</v>
      </c>
      <c r="S22" s="553">
        <f t="shared" si="18"/>
        <v>0</v>
      </c>
      <c r="T22" s="554">
        <f t="shared" si="19"/>
        <v>0.2988505747126437</v>
      </c>
      <c r="U22" s="545">
        <f>Progress!O18</f>
        <v>0</v>
      </c>
      <c r="V22" s="546">
        <f>Progress!P18</f>
        <v>1392</v>
      </c>
      <c r="W22" s="547">
        <f t="shared" si="20"/>
        <v>0</v>
      </c>
      <c r="X22" s="548">
        <f t="shared" si="21"/>
        <v>1</v>
      </c>
      <c r="Y22" s="549">
        <f t="shared" si="22"/>
        <v>1</v>
      </c>
      <c r="Z22" s="550" t="str">
        <f t="shared" si="23"/>
        <v/>
      </c>
      <c r="AA22"/>
      <c r="AB22"/>
      <c r="AC22"/>
      <c r="AD22"/>
      <c r="AE22"/>
      <c r="AF22"/>
      <c r="AG22"/>
      <c r="AH22" s="361"/>
      <c r="AI22"/>
      <c r="AJ22" s="556"/>
      <c r="AK22" s="557"/>
      <c r="AL22" s="557"/>
      <c r="AM22" s="560"/>
      <c r="AN22"/>
      <c r="AO22"/>
      <c r="AP22"/>
      <c r="AQ22"/>
      <c r="AR22"/>
      <c r="AS22"/>
      <c r="AT22"/>
      <c r="AU22"/>
      <c r="AV22"/>
      <c r="AW22"/>
    </row>
    <row r="23" spans="1:50" s="1" customFormat="1" ht="15.75" customHeight="1">
      <c r="A23" s="1256" t="str">
        <f>Progress!A19</f>
        <v>Pre Engineered Structure</v>
      </c>
      <c r="B23" s="1257"/>
      <c r="C23" s="867">
        <f>Progress!C19</f>
        <v>1223640</v>
      </c>
      <c r="D23" s="562">
        <f t="shared" si="0"/>
        <v>0.12807440213838323</v>
      </c>
      <c r="E23" s="543">
        <f>Progress!E19</f>
        <v>0</v>
      </c>
      <c r="F23" s="546">
        <f>Progress!F19</f>
        <v>0</v>
      </c>
      <c r="G23" s="543">
        <f>Progress!G19</f>
        <v>1223640</v>
      </c>
      <c r="H23" s="546">
        <f>Progress!H19</f>
        <v>1223640</v>
      </c>
      <c r="I23" s="544">
        <f>Progress!I19</f>
        <v>1188960</v>
      </c>
      <c r="J23" s="547">
        <f t="shared" si="17"/>
        <v>1</v>
      </c>
      <c r="K23" s="547">
        <f t="shared" ref="K23" si="26">IFERROR(IF(ISBLANK(I23),"",I23/C23),0)</f>
        <v>0.97165833088163189</v>
      </c>
      <c r="L23" s="548">
        <f t="shared" ref="L23" si="27">IFERROR(IF(ISBLANK(I23),"",I23/C23),0)</f>
        <v>0.97165833088163189</v>
      </c>
      <c r="M23" s="549">
        <f>IFERROR(L23-K23,"")</f>
        <v>0</v>
      </c>
      <c r="N23" s="550">
        <f>IFERROR(L23/K23,"")</f>
        <v>1</v>
      </c>
      <c r="O23" s="536">
        <f>Progress!K19</f>
        <v>18224</v>
      </c>
      <c r="P23" s="562">
        <f t="shared" si="5"/>
        <v>8.1241084165477886E-2</v>
      </c>
      <c r="Q23" s="543">
        <f>Progress!M19</f>
        <v>0</v>
      </c>
      <c r="R23" s="552">
        <f>Progress!N19</f>
        <v>0</v>
      </c>
      <c r="S23" s="553">
        <f t="shared" si="18"/>
        <v>0</v>
      </c>
      <c r="T23" s="554">
        <f t="shared" si="19"/>
        <v>0</v>
      </c>
      <c r="U23" s="545">
        <f>Progress!O19</f>
        <v>18224</v>
      </c>
      <c r="V23" s="546">
        <f>Progress!P19</f>
        <v>16640</v>
      </c>
      <c r="W23" s="547">
        <f t="shared" si="20"/>
        <v>1</v>
      </c>
      <c r="X23" s="548">
        <f t="shared" si="21"/>
        <v>0.91308165057067603</v>
      </c>
      <c r="Y23" s="549">
        <f>IFERROR(X23-W23,"")</f>
        <v>-8.6918349429323971E-2</v>
      </c>
      <c r="Z23" s="550">
        <f>IFERROR(X23/W23,"")</f>
        <v>0.91308165057067603</v>
      </c>
      <c r="AA23"/>
      <c r="AB23"/>
      <c r="AC23"/>
      <c r="AD23"/>
      <c r="AE23"/>
      <c r="AF23"/>
      <c r="AG23"/>
      <c r="AH23" s="361"/>
      <c r="AJ23" s="556"/>
      <c r="AK23" s="557"/>
      <c r="AL23" s="557"/>
      <c r="AM23"/>
      <c r="AN23"/>
      <c r="AO23"/>
      <c r="AP23"/>
      <c r="AQ23"/>
      <c r="AR23"/>
      <c r="AS23"/>
      <c r="AT23"/>
      <c r="AU23"/>
      <c r="AV23"/>
      <c r="AW23"/>
    </row>
    <row r="24" spans="1:50" s="1" customFormat="1" ht="15.75" customHeight="1" outlineLevel="1">
      <c r="A24" s="1256" t="str">
        <f>Progress!A20</f>
        <v>Mechanical Work</v>
      </c>
      <c r="B24" s="1257"/>
      <c r="C24" s="868">
        <f>Progress!C20</f>
        <v>1175904</v>
      </c>
      <c r="D24" s="562">
        <f t="shared" si="0"/>
        <v>0.12307803093404383</v>
      </c>
      <c r="E24" s="543">
        <f>Progress!E20</f>
        <v>10728</v>
      </c>
      <c r="F24" s="546">
        <f>Progress!F20</f>
        <v>50400</v>
      </c>
      <c r="G24" s="543">
        <f>Progress!G20</f>
        <v>1175904</v>
      </c>
      <c r="H24" s="546">
        <f>Progress!H20</f>
        <v>1093804</v>
      </c>
      <c r="I24" s="544">
        <f>Progress!I20</f>
        <v>974304</v>
      </c>
      <c r="J24" s="547">
        <f t="shared" ref="J24:J26" si="28">IFERROR(IF(ISBLANK(G24),"",G24/C24),0)</f>
        <v>1</v>
      </c>
      <c r="K24" s="547">
        <f t="shared" ref="K24:K26" si="29">IFERROR(IF(ISBLANK(I24),"",I24/C24),0)</f>
        <v>0.82855743325985798</v>
      </c>
      <c r="L24" s="548">
        <f t="shared" ref="L24:L26" si="30">IFERROR(IF(ISBLANK(I24),"",I24/C24),0)</f>
        <v>0.82855743325985798</v>
      </c>
      <c r="M24" s="549">
        <f t="shared" ref="M24:M26" si="31">IFERROR(L24-K24,"")</f>
        <v>0</v>
      </c>
      <c r="N24" s="550">
        <f t="shared" ref="N24:N26" si="32">IFERROR(L24/K24,"")</f>
        <v>1</v>
      </c>
      <c r="O24" s="536">
        <f>Progress!K20</f>
        <v>29328</v>
      </c>
      <c r="P24" s="562">
        <f t="shared" si="5"/>
        <v>0.13074179743223965</v>
      </c>
      <c r="Q24" s="543">
        <f>Progress!M20</f>
        <v>768</v>
      </c>
      <c r="R24" s="552">
        <f>Progress!N20</f>
        <v>288</v>
      </c>
      <c r="S24" s="553">
        <f t="shared" ref="S24:S26" si="33">IFERROR(IF(ISBLANK(Q24),"",Q24/O24),0)</f>
        <v>2.6186579378068741E-2</v>
      </c>
      <c r="T24" s="554">
        <f t="shared" ref="T24:T26" si="34">IFERROR(IF(ISBLANK(R24),"",R24/O24),0)</f>
        <v>9.8199672667757774E-3</v>
      </c>
      <c r="U24" s="545">
        <f>Progress!O20</f>
        <v>24224</v>
      </c>
      <c r="V24" s="546">
        <f>Progress!P20</f>
        <v>28176</v>
      </c>
      <c r="W24" s="547">
        <f t="shared" ref="W24:W26" si="35">IFERROR(IF(ISBLANK(U24),"",U24/O24),0)</f>
        <v>0.82596835788325151</v>
      </c>
      <c r="X24" s="548">
        <f t="shared" ref="X24:X26" si="36">IFERROR(IF(ISBLANK(V24),"",V24/O24),0)</f>
        <v>0.96072013093289688</v>
      </c>
      <c r="Y24" s="549">
        <f t="shared" ref="Y24:Y26" si="37">IFERROR(X24-W24,"")</f>
        <v>0.13475177304964536</v>
      </c>
      <c r="Z24" s="550">
        <f t="shared" ref="Z24:Z26" si="38">IFERROR(X24/W24,"")</f>
        <v>1.1631439894319682</v>
      </c>
      <c r="AA24"/>
      <c r="AB24"/>
      <c r="AC24"/>
      <c r="AD24"/>
      <c r="AE24"/>
      <c r="AF24"/>
      <c r="AG24"/>
      <c r="AH24" s="361"/>
      <c r="AJ24" s="556"/>
      <c r="AK24" s="557"/>
      <c r="AL24" s="557"/>
      <c r="AM24"/>
      <c r="AN24"/>
      <c r="AO24"/>
      <c r="AP24"/>
      <c r="AQ24"/>
      <c r="AR24"/>
      <c r="AS24"/>
      <c r="AT24"/>
      <c r="AU24"/>
      <c r="AV24"/>
      <c r="AW24"/>
    </row>
    <row r="25" spans="1:50" s="1" customFormat="1" ht="15.75" customHeight="1" outlineLevel="1">
      <c r="A25" s="1256" t="str">
        <f>Progress!A21</f>
        <v>Electrical Work</v>
      </c>
      <c r="B25" s="1257"/>
      <c r="C25" s="868">
        <f>Progress!C21</f>
        <v>1607621.4</v>
      </c>
      <c r="D25" s="562">
        <f t="shared" si="0"/>
        <v>0.16826448111362055</v>
      </c>
      <c r="E25" s="543">
        <f>Progress!E21</f>
        <v>85172</v>
      </c>
      <c r="F25" s="546">
        <f>Progress!F21</f>
        <v>0</v>
      </c>
      <c r="G25" s="543">
        <f>Progress!G21</f>
        <v>1607621</v>
      </c>
      <c r="H25" s="546">
        <f>Progress!H21</f>
        <v>1018777</v>
      </c>
      <c r="I25" s="544">
        <f>Progress!I21</f>
        <v>1565728</v>
      </c>
      <c r="J25" s="547">
        <f t="shared" si="28"/>
        <v>0.99999975118519824</v>
      </c>
      <c r="K25" s="547">
        <f t="shared" si="29"/>
        <v>0.97394075495635979</v>
      </c>
      <c r="L25" s="548">
        <f t="shared" si="30"/>
        <v>0.97394075495635979</v>
      </c>
      <c r="M25" s="549">
        <f t="shared" si="31"/>
        <v>0</v>
      </c>
      <c r="N25" s="550">
        <f t="shared" si="32"/>
        <v>1</v>
      </c>
      <c r="O25" s="536">
        <f>Progress!K21</f>
        <v>41144</v>
      </c>
      <c r="P25" s="562">
        <f t="shared" si="5"/>
        <v>0.18341654778887304</v>
      </c>
      <c r="Q25" s="543">
        <f>Progress!M21</f>
        <v>1712</v>
      </c>
      <c r="R25" s="552">
        <f>Progress!N21</f>
        <v>0</v>
      </c>
      <c r="S25" s="553">
        <f t="shared" si="33"/>
        <v>4.1609955279020026E-2</v>
      </c>
      <c r="T25" s="554">
        <f t="shared" si="34"/>
        <v>0</v>
      </c>
      <c r="U25" s="545">
        <f>Progress!O21</f>
        <v>27464</v>
      </c>
      <c r="V25" s="546">
        <f>Progress!P21</f>
        <v>39552.959999999999</v>
      </c>
      <c r="W25" s="547">
        <f t="shared" si="35"/>
        <v>0.66750923585455957</v>
      </c>
      <c r="X25" s="548">
        <f t="shared" si="36"/>
        <v>0.96132996305658169</v>
      </c>
      <c r="Y25" s="549">
        <f t="shared" si="37"/>
        <v>0.29382072720202213</v>
      </c>
      <c r="Z25" s="550">
        <f t="shared" si="38"/>
        <v>1.4401747742499271</v>
      </c>
      <c r="AA25"/>
      <c r="AB25"/>
      <c r="AC25"/>
      <c r="AD25"/>
      <c r="AE25"/>
      <c r="AF25"/>
      <c r="AG25"/>
      <c r="AH25" s="361"/>
      <c r="AI25"/>
      <c r="AM25"/>
      <c r="AN25"/>
      <c r="AO25"/>
      <c r="AP25"/>
      <c r="AQ25"/>
      <c r="AR25"/>
      <c r="AS25"/>
      <c r="AT25"/>
      <c r="AU25"/>
      <c r="AV25"/>
      <c r="AW25"/>
    </row>
    <row r="26" spans="1:50" s="1" customFormat="1" ht="15.75" customHeight="1" outlineLevel="1">
      <c r="A26" s="1256" t="str">
        <f>Progress!A23</f>
        <v xml:space="preserve">  Close-Out</v>
      </c>
      <c r="B26" s="1257"/>
      <c r="C26" s="871">
        <f>Progress!C23</f>
        <v>955413.4</v>
      </c>
      <c r="D26" s="562">
        <f t="shared" si="0"/>
        <v>0.1</v>
      </c>
      <c r="E26" s="543">
        <f>Progress!E23</f>
        <v>0</v>
      </c>
      <c r="F26" s="546">
        <f>Progress!F23</f>
        <v>15229</v>
      </c>
      <c r="G26" s="543">
        <f>Progress!G23</f>
        <v>955413</v>
      </c>
      <c r="H26" s="546">
        <f>Progress!H23</f>
        <v>0</v>
      </c>
      <c r="I26" s="544">
        <f>Progress!I23</f>
        <v>723343</v>
      </c>
      <c r="J26" s="547">
        <f t="shared" si="28"/>
        <v>0.99999958133306477</v>
      </c>
      <c r="K26" s="547">
        <f t="shared" si="29"/>
        <v>0.75709949221980766</v>
      </c>
      <c r="L26" s="548">
        <f t="shared" si="30"/>
        <v>0.75709949221980766</v>
      </c>
      <c r="M26" s="549">
        <f t="shared" si="31"/>
        <v>0</v>
      </c>
      <c r="N26" s="550">
        <f t="shared" si="32"/>
        <v>1</v>
      </c>
      <c r="O26" s="536">
        <f>Progress!K22</f>
        <v>8320</v>
      </c>
      <c r="P26" s="562">
        <f t="shared" si="5"/>
        <v>3.7089871611982884E-2</v>
      </c>
      <c r="Q26" s="543">
        <f>Progress!M23</f>
        <v>0</v>
      </c>
      <c r="R26" s="552">
        <f>Progress!N23</f>
        <v>57.599999999999909</v>
      </c>
      <c r="S26" s="553">
        <f t="shared" si="33"/>
        <v>0</v>
      </c>
      <c r="T26" s="554">
        <f t="shared" si="34"/>
        <v>6.923076923076912E-3</v>
      </c>
      <c r="U26" s="545">
        <f>Progress!O23</f>
        <v>0</v>
      </c>
      <c r="V26" s="546">
        <f>Progress!P23</f>
        <v>3072</v>
      </c>
      <c r="W26" s="547">
        <f t="shared" si="35"/>
        <v>0</v>
      </c>
      <c r="X26" s="548">
        <f t="shared" si="36"/>
        <v>0.36923076923076925</v>
      </c>
      <c r="Y26" s="549">
        <f t="shared" si="37"/>
        <v>0.36923076923076925</v>
      </c>
      <c r="Z26" s="550" t="str">
        <f t="shared" si="38"/>
        <v/>
      </c>
      <c r="AA26"/>
      <c r="AB26"/>
      <c r="AC26"/>
      <c r="AD26"/>
      <c r="AE26"/>
      <c r="AF26"/>
      <c r="AG26"/>
      <c r="AH26" s="361"/>
      <c r="AI26"/>
      <c r="AM26"/>
      <c r="AN26"/>
      <c r="AO26"/>
      <c r="AP26"/>
      <c r="AQ26"/>
      <c r="AR26"/>
      <c r="AS26"/>
      <c r="AT26"/>
      <c r="AU26"/>
      <c r="AV26"/>
      <c r="AW26"/>
    </row>
    <row r="27" spans="1:50" s="580" customFormat="1" ht="20.100000000000001" customHeight="1" thickBot="1">
      <c r="A27" s="157"/>
      <c r="B27" s="136" t="s">
        <v>5</v>
      </c>
      <c r="C27" s="865">
        <f t="shared" ref="C27:I27" si="39">SUM(C12:C26)</f>
        <v>9554134</v>
      </c>
      <c r="D27" s="563">
        <f t="shared" si="39"/>
        <v>1</v>
      </c>
      <c r="E27" s="564">
        <f t="shared" si="39"/>
        <v>283058</v>
      </c>
      <c r="F27" s="565">
        <f t="shared" si="39"/>
        <v>98305.66</v>
      </c>
      <c r="G27" s="137">
        <f t="shared" si="39"/>
        <v>9554133</v>
      </c>
      <c r="H27" s="566">
        <f t="shared" si="39"/>
        <v>6801494</v>
      </c>
      <c r="I27" s="565">
        <f t="shared" si="39"/>
        <v>9043890</v>
      </c>
      <c r="J27" s="567">
        <f>IFERROR(IF(ISBLANK(G27),"",G27/C27),0)</f>
        <v>0.99999989533326616</v>
      </c>
      <c r="K27" s="567">
        <f>IFERROR(IF(ISBLANK(H27),"",H27/C27),0)</f>
        <v>0.71189016189222387</v>
      </c>
      <c r="L27" s="568">
        <f>IFERROR(IF(ISBLANK(I27),"",I27/C27),0)</f>
        <v>0.94659442708255925</v>
      </c>
      <c r="M27" s="569">
        <f>+L27-K27</f>
        <v>0.23470426519033538</v>
      </c>
      <c r="N27" s="570">
        <f>L27/K27</f>
        <v>1.3296916824450626</v>
      </c>
      <c r="O27" s="571">
        <f>SUM(O12:O26)</f>
        <v>224320</v>
      </c>
      <c r="P27" s="572">
        <f>SUM(P12:P26)</f>
        <v>1.0000000000000002</v>
      </c>
      <c r="Q27" s="564">
        <f>SUM(Q12:Q26)</f>
        <v>7782.8799999999974</v>
      </c>
      <c r="R27" s="573">
        <f>SUM(R12:R26)</f>
        <v>1173.2200000000025</v>
      </c>
      <c r="S27" s="574">
        <f t="shared" si="18"/>
        <v>3.4695435092724665E-2</v>
      </c>
      <c r="T27" s="575">
        <f t="shared" si="19"/>
        <v>5.2301176890157033E-3</v>
      </c>
      <c r="U27" s="576">
        <f>SUM(U12:U26)</f>
        <v>169385.22</v>
      </c>
      <c r="V27" s="577">
        <f>SUM(V12:V26)</f>
        <v>214744.95999999999</v>
      </c>
      <c r="W27" s="567">
        <f t="shared" si="20"/>
        <v>0.75510529600570619</v>
      </c>
      <c r="X27" s="568">
        <f t="shared" si="21"/>
        <v>0.95731526390870181</v>
      </c>
      <c r="Y27" s="569">
        <f>+X27-W27</f>
        <v>0.20220996790299561</v>
      </c>
      <c r="Z27" s="570">
        <f>X27/W27</f>
        <v>1.2677904246899463</v>
      </c>
      <c r="AA27" s="578"/>
      <c r="AB27" s="578"/>
      <c r="AC27" s="578"/>
      <c r="AD27" s="578"/>
      <c r="AE27" s="578"/>
      <c r="AF27" s="578"/>
      <c r="AG27" s="578"/>
      <c r="AH27" s="579"/>
      <c r="AI27" s="578"/>
      <c r="AM27" s="578"/>
      <c r="AN27" s="578"/>
      <c r="AO27" s="578"/>
      <c r="AP27" s="578"/>
      <c r="AQ27" s="578"/>
      <c r="AR27" s="578"/>
      <c r="AS27" s="578"/>
      <c r="AT27" s="578"/>
      <c r="AU27" s="578"/>
      <c r="AV27" s="578"/>
      <c r="AW27" s="578"/>
    </row>
    <row r="28" spans="1:50" ht="24" customHeight="1" thickTop="1" thickBot="1">
      <c r="A28" s="581"/>
      <c r="G28" s="582"/>
      <c r="H28" s="583"/>
      <c r="I28" s="583"/>
      <c r="J28" s="583"/>
      <c r="K28" s="583"/>
      <c r="L28" s="583"/>
      <c r="M28" s="583"/>
      <c r="N28" s="584"/>
      <c r="Z28"/>
      <c r="AA28" s="330" t="s">
        <v>205</v>
      </c>
      <c r="AB28" s="331"/>
      <c r="AC28" s="331"/>
      <c r="AD28" s="332"/>
      <c r="AE28" s="331"/>
      <c r="AF28" s="331"/>
      <c r="AG28" s="331"/>
      <c r="AH28" s="333"/>
      <c r="AJ28" s="519"/>
      <c r="AN28" s="519"/>
      <c r="AO28" s="519"/>
      <c r="AP28" s="519"/>
      <c r="AQ28" s="519"/>
      <c r="AR28" s="519"/>
      <c r="AS28" s="519"/>
      <c r="AT28" s="519"/>
      <c r="AU28" s="519"/>
      <c r="AV28" s="519"/>
      <c r="AW28" s="519"/>
      <c r="AX28" s="519"/>
    </row>
    <row r="29" spans="1:50" ht="30" customHeight="1">
      <c r="A29" s="581"/>
      <c r="Z29"/>
      <c r="AA29" s="334" t="s">
        <v>169</v>
      </c>
      <c r="AB29" s="1130" t="s">
        <v>176</v>
      </c>
      <c r="AC29" s="1131"/>
      <c r="AD29" s="335" t="s">
        <v>177</v>
      </c>
      <c r="AE29" s="335" t="s">
        <v>452</v>
      </c>
      <c r="AF29" s="335" t="s">
        <v>178</v>
      </c>
      <c r="AG29" s="335" t="s">
        <v>73</v>
      </c>
      <c r="AH29" s="336" t="s">
        <v>170</v>
      </c>
      <c r="AJ29" s="519"/>
      <c r="AN29" s="519"/>
      <c r="AO29" s="519"/>
      <c r="AP29" s="519"/>
      <c r="AQ29" s="519"/>
      <c r="AR29" s="519"/>
      <c r="AS29" s="519"/>
      <c r="AT29" s="519"/>
      <c r="AU29" s="519"/>
      <c r="AV29" s="519"/>
      <c r="AW29" s="519"/>
      <c r="AX29" s="519"/>
    </row>
    <row r="30" spans="1:50" ht="27" customHeight="1">
      <c r="A30" s="581"/>
      <c r="Z30"/>
      <c r="AA30" s="794">
        <f>+Milestones!A4</f>
        <v>1</v>
      </c>
      <c r="AB30" s="1132" t="str">
        <f>+Milestones!B4</f>
        <v>Award Date</v>
      </c>
      <c r="AC30" s="1132"/>
      <c r="AD30" s="607">
        <f>+Milestones!C4</f>
        <v>46047</v>
      </c>
      <c r="AE30" s="607">
        <f>+Milestones!D4</f>
        <v>46047</v>
      </c>
      <c r="AF30" s="608">
        <f>+Milestones!E4</f>
        <v>46047</v>
      </c>
      <c r="AG30" s="607" t="str">
        <f>+Milestones!F4</f>
        <v>A</v>
      </c>
      <c r="AH30" s="609">
        <f>+Milestones!G4</f>
        <v>0</v>
      </c>
      <c r="AN30" s="519"/>
      <c r="AO30" s="519"/>
      <c r="AP30" s="519"/>
      <c r="AQ30" s="519"/>
      <c r="AR30" s="519"/>
      <c r="AS30" s="519"/>
      <c r="AT30" s="519"/>
      <c r="AU30" s="519"/>
      <c r="AV30" s="519"/>
      <c r="AW30" s="519"/>
      <c r="AX30" s="519"/>
    </row>
    <row r="31" spans="1:50" ht="27" customHeight="1">
      <c r="A31" s="581"/>
      <c r="Z31"/>
      <c r="AA31" s="795">
        <f>+Milestones!A5</f>
        <v>2</v>
      </c>
      <c r="AB31" s="1133" t="str">
        <f>+Milestones!B5</f>
        <v>Contract Sign Date</v>
      </c>
      <c r="AC31" s="1133"/>
      <c r="AD31" s="610">
        <f>+Milestones!C5</f>
        <v>46065</v>
      </c>
      <c r="AE31" s="610">
        <f>+Milestones!D5</f>
        <v>46065</v>
      </c>
      <c r="AF31" s="611">
        <f>+Milestones!E5</f>
        <v>46065</v>
      </c>
      <c r="AG31" s="610" t="str">
        <f>+Milestones!F5</f>
        <v>A</v>
      </c>
      <c r="AH31" s="612">
        <f>+Milestones!G5</f>
        <v>0</v>
      </c>
      <c r="AN31" s="519"/>
      <c r="AO31" s="519"/>
      <c r="AP31" s="519"/>
      <c r="AQ31" s="519"/>
      <c r="AR31" s="519"/>
      <c r="AS31" s="519"/>
      <c r="AT31" s="519"/>
      <c r="AU31" s="519"/>
      <c r="AV31" s="519"/>
      <c r="AW31" s="519"/>
      <c r="AX31" s="519"/>
    </row>
    <row r="32" spans="1:50" ht="27" customHeight="1">
      <c r="A32" s="581"/>
      <c r="Z32"/>
      <c r="AA32" s="795">
        <f>+Milestones!A6</f>
        <v>3</v>
      </c>
      <c r="AB32" s="1133" t="str">
        <f>+Milestones!B6</f>
        <v>Site Handover Date</v>
      </c>
      <c r="AC32" s="1133"/>
      <c r="AD32" s="610">
        <f>+Milestones!C6</f>
        <v>46084</v>
      </c>
      <c r="AE32" s="610">
        <f>+Milestones!D6</f>
        <v>46084</v>
      </c>
      <c r="AF32" s="611">
        <f>+Milestones!E6</f>
        <v>46084</v>
      </c>
      <c r="AG32" s="610" t="str">
        <f>+Milestones!F6</f>
        <v>A</v>
      </c>
      <c r="AH32" s="612">
        <f>+Milestones!G6</f>
        <v>0</v>
      </c>
      <c r="AN32" s="519"/>
      <c r="AO32" s="519"/>
      <c r="AP32" s="519"/>
      <c r="AQ32" s="519"/>
      <c r="AR32" s="519"/>
      <c r="AS32" s="519"/>
      <c r="AT32" s="519"/>
      <c r="AU32" s="519"/>
      <c r="AV32" s="519"/>
      <c r="AW32" s="519"/>
      <c r="AX32" s="519"/>
    </row>
    <row r="33" spans="1:50" ht="27" customHeight="1">
      <c r="A33" s="581"/>
      <c r="Z33"/>
      <c r="AA33" s="795">
        <f>+Milestones!A7</f>
        <v>4</v>
      </c>
      <c r="AB33" s="1133" t="str">
        <f>+Milestones!B7</f>
        <v>Complete Mobilization</v>
      </c>
      <c r="AC33" s="1133"/>
      <c r="AD33" s="610">
        <f>+Milestones!C7</f>
        <v>45747</v>
      </c>
      <c r="AE33" s="610">
        <f>+Milestones!D7</f>
        <v>45747</v>
      </c>
      <c r="AF33" s="611">
        <f>+Milestones!E7</f>
        <v>45747</v>
      </c>
      <c r="AG33" s="610" t="str">
        <f>+Milestones!F7</f>
        <v>A</v>
      </c>
      <c r="AH33" s="612">
        <f>+Milestones!G7</f>
        <v>0</v>
      </c>
      <c r="AN33" s="519"/>
      <c r="AO33" s="519"/>
      <c r="AP33" s="519"/>
      <c r="AQ33" s="519"/>
      <c r="AR33" s="519"/>
      <c r="AS33" s="519"/>
      <c r="AT33" s="519"/>
      <c r="AU33" s="519"/>
      <c r="AV33" s="519"/>
      <c r="AW33" s="519"/>
      <c r="AX33" s="519"/>
    </row>
    <row r="34" spans="1:50" ht="27" customHeight="1">
      <c r="A34" s="581"/>
      <c r="Z34"/>
      <c r="AA34" s="795">
        <f>+Milestones!A8</f>
        <v>5</v>
      </c>
      <c r="AB34" s="1133" t="str">
        <f>+Milestones!B8</f>
        <v>Complete existing condition survey, submission of Final Reports</v>
      </c>
      <c r="AC34" s="1133"/>
      <c r="AD34" s="610">
        <f>+Milestones!C8</f>
        <v>45747</v>
      </c>
      <c r="AE34" s="610">
        <f>+Milestones!D8</f>
        <v>45747</v>
      </c>
      <c r="AF34" s="611">
        <f>+Milestones!E8</f>
        <v>45747</v>
      </c>
      <c r="AG34" s="610" t="str">
        <f>+Milestones!F8</f>
        <v>A</v>
      </c>
      <c r="AH34" s="612">
        <f>+Milestones!G8</f>
        <v>0</v>
      </c>
      <c r="AK34" s="519"/>
      <c r="AL34" s="519"/>
      <c r="AM34" s="519"/>
      <c r="AN34" s="519"/>
      <c r="AO34" s="519"/>
      <c r="AP34" s="519"/>
      <c r="AQ34" s="519"/>
      <c r="AR34" s="519"/>
      <c r="AS34" s="519"/>
      <c r="AT34" s="519"/>
      <c r="AU34" s="519"/>
      <c r="AV34" s="519"/>
      <c r="AW34" s="519"/>
      <c r="AX34" s="519"/>
    </row>
    <row r="35" spans="1:50" ht="27" customHeight="1">
      <c r="A35" s="581"/>
      <c r="Z35"/>
      <c r="AA35" s="795">
        <f>+Milestones!A9</f>
        <v>6</v>
      </c>
      <c r="AB35" s="1133" t="str">
        <f>+Milestones!B9</f>
        <v>Completion of Long Lead Procurement and Material Delivery</v>
      </c>
      <c r="AC35" s="1133"/>
      <c r="AD35" s="610">
        <f>+Milestones!C9</f>
        <v>46322</v>
      </c>
      <c r="AE35" s="610">
        <f>+Milestones!D9</f>
        <v>46322</v>
      </c>
      <c r="AF35" s="611">
        <f>+Milestones!E9</f>
        <v>46267</v>
      </c>
      <c r="AG35" s="610" t="str">
        <f>+Milestones!F9</f>
        <v>F</v>
      </c>
      <c r="AH35" s="612">
        <f>+Milestones!G9</f>
        <v>55</v>
      </c>
      <c r="AK35" s="519"/>
      <c r="AL35" s="519"/>
      <c r="AM35" s="519"/>
      <c r="AN35" s="519"/>
      <c r="AO35" s="519"/>
      <c r="AP35" s="519"/>
      <c r="AQ35" s="519"/>
      <c r="AR35" s="519"/>
      <c r="AS35" s="519"/>
      <c r="AT35" s="519"/>
      <c r="AU35" s="519"/>
      <c r="AV35" s="519"/>
      <c r="AW35" s="519"/>
      <c r="AX35" s="519"/>
    </row>
    <row r="36" spans="1:50" ht="27" customHeight="1">
      <c r="A36" s="581"/>
      <c r="Z36"/>
      <c r="AA36" s="795">
        <f>+Milestones!A10</f>
        <v>7</v>
      </c>
      <c r="AB36" s="1133" t="str">
        <f>+Milestones!B10</f>
        <v>Completion of Short Lead Procurement and Material Delivery</v>
      </c>
      <c r="AC36" s="1133"/>
      <c r="AD36" s="610">
        <f>+Milestones!C10</f>
        <v>46324</v>
      </c>
      <c r="AE36" s="610">
        <f>+Milestones!D10</f>
        <v>46324</v>
      </c>
      <c r="AF36" s="611">
        <f>+Milestones!E10</f>
        <v>46252</v>
      </c>
      <c r="AG36" s="610" t="str">
        <f>+Milestones!F10</f>
        <v>F</v>
      </c>
      <c r="AH36" s="612">
        <f>+Milestones!G10</f>
        <v>72</v>
      </c>
      <c r="AK36" s="519"/>
      <c r="AL36" s="519"/>
      <c r="AM36" s="519"/>
      <c r="AN36" s="519"/>
      <c r="AO36" s="519"/>
      <c r="AP36" s="519"/>
      <c r="AQ36" s="519"/>
      <c r="AR36" s="519"/>
      <c r="AS36" s="519"/>
      <c r="AT36" s="519"/>
      <c r="AU36" s="519"/>
      <c r="AV36" s="519"/>
      <c r="AW36" s="519"/>
      <c r="AX36" s="519"/>
    </row>
    <row r="37" spans="1:50" ht="27" customHeight="1">
      <c r="A37" s="581"/>
      <c r="Z37"/>
      <c r="AA37" s="795">
        <f>+Milestones!A11</f>
        <v>8</v>
      </c>
      <c r="AB37" s="1133" t="str">
        <f>+Milestones!B11</f>
        <v>Complete All Warehouse</v>
      </c>
      <c r="AC37" s="1133"/>
      <c r="AD37" s="610">
        <f>+Milestones!C11</f>
        <v>46355</v>
      </c>
      <c r="AE37" s="610">
        <f>+Milestones!D11</f>
        <v>46355</v>
      </c>
      <c r="AF37" s="611">
        <f>+Milestones!E11</f>
        <v>46295</v>
      </c>
      <c r="AG37" s="610" t="str">
        <f>+Milestones!F11</f>
        <v>F</v>
      </c>
      <c r="AH37" s="612">
        <f>+Milestones!G11</f>
        <v>60</v>
      </c>
      <c r="AK37" s="519"/>
      <c r="AL37" s="519"/>
      <c r="AM37" s="519"/>
      <c r="AN37" s="519"/>
      <c r="AO37" s="519"/>
      <c r="AP37" s="519"/>
      <c r="AQ37" s="519"/>
      <c r="AR37" s="519"/>
      <c r="AS37" s="519"/>
      <c r="AT37" s="519"/>
      <c r="AU37" s="519"/>
      <c r="AV37" s="519"/>
      <c r="AW37" s="519"/>
      <c r="AX37" s="519"/>
    </row>
    <row r="38" spans="1:50" ht="27" customHeight="1">
      <c r="A38" s="581"/>
      <c r="Z38"/>
      <c r="AA38" s="796">
        <f>+Milestones!A12</f>
        <v>9</v>
      </c>
      <c r="AB38" s="1134" t="str">
        <f>+Milestones!B12</f>
        <v>Complete All Outside Mosque (Prayer Room)</v>
      </c>
      <c r="AC38" s="1134"/>
      <c r="AD38" s="613">
        <f>+Milestones!C12</f>
        <v>46361</v>
      </c>
      <c r="AE38" s="613">
        <f>+Milestones!D12</f>
        <v>46361</v>
      </c>
      <c r="AF38" s="614">
        <f>+Milestones!E12</f>
        <v>46295</v>
      </c>
      <c r="AG38" s="613" t="str">
        <f>+Milestones!F12</f>
        <v>F</v>
      </c>
      <c r="AH38" s="615">
        <f>+Milestones!G12</f>
        <v>66</v>
      </c>
      <c r="AN38" s="519"/>
      <c r="AO38" s="585"/>
      <c r="AP38" s="519"/>
      <c r="AQ38" s="519"/>
      <c r="AR38" s="519"/>
      <c r="AS38" s="519"/>
      <c r="AT38" s="519"/>
      <c r="AU38" s="519"/>
      <c r="AV38" s="519"/>
      <c r="AW38" s="519"/>
      <c r="AX38" s="519"/>
    </row>
    <row r="39" spans="1:50" ht="14.85" customHeight="1">
      <c r="A39" s="581"/>
      <c r="Z39"/>
      <c r="AA39" s="586"/>
      <c r="AB39" s="587"/>
      <c r="AC39" s="587"/>
      <c r="AD39" s="587"/>
      <c r="AE39" s="587"/>
      <c r="AF39" s="587"/>
      <c r="AG39" s="587"/>
      <c r="AH39" s="588"/>
      <c r="AN39" s="519"/>
      <c r="AO39" s="585"/>
      <c r="AP39" s="519"/>
      <c r="AQ39" s="519"/>
      <c r="AR39" s="519"/>
      <c r="AS39" s="519"/>
      <c r="AT39" s="519"/>
      <c r="AU39" s="519"/>
      <c r="AV39" s="519"/>
      <c r="AW39" s="519"/>
      <c r="AX39" s="519"/>
    </row>
    <row r="40" spans="1:50" s="590" customFormat="1" ht="14.45" customHeight="1">
      <c r="A40" s="589"/>
      <c r="T40" s="392"/>
      <c r="U40" s="392"/>
      <c r="V40" s="392"/>
      <c r="W40" s="392"/>
      <c r="X40" s="392"/>
      <c r="Y40" s="392"/>
      <c r="Z40"/>
      <c r="AA40" s="591"/>
      <c r="AB40" s="587"/>
      <c r="AC40" s="587"/>
      <c r="AD40" s="587"/>
      <c r="AE40" s="587"/>
      <c r="AF40" s="587"/>
      <c r="AG40" s="587"/>
      <c r="AH40" s="588"/>
      <c r="AN40" s="592"/>
      <c r="AO40" s="585"/>
      <c r="AP40" s="593"/>
      <c r="AQ40" s="519"/>
      <c r="AR40" s="519"/>
      <c r="AS40" s="519"/>
      <c r="AT40" s="519"/>
      <c r="AU40" s="519"/>
      <c r="AV40" s="519"/>
      <c r="AW40" s="519"/>
      <c r="AX40" s="519"/>
    </row>
    <row r="41" spans="1:50">
      <c r="A41" s="581"/>
      <c r="Z41"/>
      <c r="AA41" s="591"/>
      <c r="AB41" s="587"/>
      <c r="AC41" s="587"/>
      <c r="AD41" s="587"/>
      <c r="AE41" s="587"/>
      <c r="AF41" s="587"/>
      <c r="AG41" s="587"/>
      <c r="AH41" s="588"/>
      <c r="AN41" s="592"/>
      <c r="AO41" s="585"/>
      <c r="AP41" s="593"/>
      <c r="AQ41" s="519"/>
      <c r="AR41" s="519"/>
      <c r="AS41" s="519"/>
      <c r="AT41" s="519"/>
      <c r="AU41" s="519"/>
      <c r="AV41" s="519"/>
      <c r="AW41" s="519"/>
      <c r="AX41" s="519"/>
    </row>
    <row r="42" spans="1:50">
      <c r="A42" s="581"/>
      <c r="Z42"/>
      <c r="AA42" s="591"/>
      <c r="AB42" s="587"/>
      <c r="AC42" s="587"/>
      <c r="AD42" s="587"/>
      <c r="AE42" s="587"/>
      <c r="AF42" s="587"/>
      <c r="AG42" s="587"/>
      <c r="AH42" s="588"/>
      <c r="AN42" s="594"/>
      <c r="AO42" s="585"/>
      <c r="AP42" s="593"/>
      <c r="AQ42" s="519"/>
      <c r="AR42" s="519"/>
      <c r="AS42" s="519"/>
      <c r="AT42" s="519"/>
      <c r="AU42" s="519"/>
      <c r="AV42" s="519"/>
      <c r="AW42" s="519"/>
      <c r="AX42" s="519"/>
    </row>
    <row r="43" spans="1:50" ht="14.45" customHeight="1">
      <c r="A43" s="581"/>
      <c r="Z43"/>
      <c r="AA43" s="591"/>
      <c r="AB43" s="587"/>
      <c r="AC43" s="587"/>
      <c r="AD43" s="587"/>
      <c r="AE43" s="587"/>
      <c r="AF43" s="587"/>
      <c r="AG43" s="587"/>
      <c r="AH43" s="588"/>
      <c r="AN43" s="519"/>
      <c r="AO43" s="519"/>
      <c r="AP43" s="519"/>
      <c r="AQ43" s="519"/>
      <c r="AR43" s="519"/>
      <c r="AS43" s="519"/>
      <c r="AT43" s="519"/>
      <c r="AU43" s="519"/>
      <c r="AV43" s="519"/>
      <c r="AW43" s="519"/>
      <c r="AX43" s="519"/>
    </row>
    <row r="44" spans="1:50" ht="14.45" customHeight="1">
      <c r="A44" s="581"/>
      <c r="Z44"/>
      <c r="AA44" s="591"/>
      <c r="AB44" s="587"/>
      <c r="AC44" s="587"/>
      <c r="AD44" s="587"/>
      <c r="AE44" s="587"/>
      <c r="AF44" s="587"/>
      <c r="AG44" s="587"/>
      <c r="AH44" s="588"/>
      <c r="AM44" s="580"/>
      <c r="AN44" s="519"/>
      <c r="AO44" s="519"/>
      <c r="AP44" s="519"/>
      <c r="AQ44" s="519"/>
      <c r="AR44" s="519"/>
      <c r="AS44" s="519"/>
      <c r="AT44" s="519"/>
      <c r="AU44" s="519"/>
      <c r="AV44" s="519"/>
      <c r="AW44" s="519"/>
      <c r="AX44" s="519"/>
    </row>
    <row r="45" spans="1:50" ht="14.45" customHeight="1">
      <c r="A45" s="581"/>
      <c r="Z45"/>
      <c r="AA45" s="591"/>
      <c r="AB45" s="587"/>
      <c r="AC45" s="587"/>
      <c r="AD45" s="587"/>
      <c r="AE45" s="587"/>
      <c r="AF45" s="587"/>
      <c r="AG45" s="587"/>
      <c r="AH45" s="588"/>
      <c r="AN45" s="519"/>
      <c r="AO45" s="519"/>
      <c r="AP45" s="519"/>
      <c r="AQ45" s="519"/>
      <c r="AR45" s="519"/>
      <c r="AS45" s="519"/>
      <c r="AT45" s="519"/>
      <c r="AU45" s="519"/>
      <c r="AV45" s="519"/>
      <c r="AW45" s="519"/>
      <c r="AX45" s="519"/>
    </row>
    <row r="46" spans="1:50">
      <c r="A46" s="581"/>
      <c r="Z46"/>
      <c r="AA46" s="591"/>
      <c r="AB46" s="587"/>
      <c r="AC46" s="587"/>
      <c r="AD46" s="587"/>
      <c r="AE46" s="587"/>
      <c r="AF46" s="587"/>
      <c r="AG46" s="587"/>
      <c r="AH46" s="588"/>
      <c r="AN46" s="519"/>
      <c r="AO46" s="519"/>
      <c r="AP46" s="519"/>
      <c r="AQ46" s="519"/>
      <c r="AR46" s="519"/>
      <c r="AS46" s="519"/>
      <c r="AT46" s="519"/>
      <c r="AU46" s="519"/>
      <c r="AV46" s="519"/>
      <c r="AW46" s="519"/>
      <c r="AX46" s="519"/>
    </row>
    <row r="47" spans="1:50" ht="15" customHeight="1">
      <c r="A47" s="581"/>
      <c r="Z47"/>
      <c r="AA47" s="591"/>
      <c r="AB47" s="587"/>
      <c r="AC47" s="587"/>
      <c r="AD47" s="587"/>
      <c r="AE47" s="587"/>
      <c r="AF47" s="587"/>
      <c r="AG47" s="587"/>
      <c r="AH47" s="588"/>
      <c r="AN47" s="519"/>
      <c r="AO47" s="519"/>
      <c r="AP47" s="519"/>
      <c r="AQ47" s="519"/>
      <c r="AR47" s="519"/>
      <c r="AS47" s="519"/>
      <c r="AT47" s="519"/>
      <c r="AU47" s="519"/>
      <c r="AV47" s="519"/>
      <c r="AW47" s="519"/>
      <c r="AX47" s="519"/>
    </row>
    <row r="48" spans="1:50" ht="15" customHeight="1">
      <c r="A48" s="581"/>
      <c r="Z48"/>
      <c r="AA48" s="591"/>
      <c r="AB48" s="587"/>
      <c r="AC48" s="587"/>
      <c r="AD48" s="587"/>
      <c r="AE48" s="587"/>
      <c r="AF48" s="587"/>
      <c r="AG48" s="587"/>
      <c r="AH48" s="588"/>
    </row>
    <row r="49" spans="1:49" ht="15" customHeight="1">
      <c r="A49" s="581"/>
      <c r="Z49"/>
      <c r="AA49" s="591"/>
      <c r="AB49" s="587"/>
      <c r="AC49" s="587"/>
      <c r="AD49" s="587"/>
      <c r="AE49" s="587"/>
      <c r="AF49" s="587"/>
      <c r="AG49" s="587"/>
      <c r="AH49" s="588"/>
    </row>
    <row r="50" spans="1:49" ht="15" customHeight="1">
      <c r="A50" s="581"/>
      <c r="Z50"/>
      <c r="AA50" s="591"/>
      <c r="AB50" s="587"/>
      <c r="AC50" s="587"/>
      <c r="AD50" s="587"/>
      <c r="AE50" s="587"/>
      <c r="AF50" s="587"/>
      <c r="AG50" s="587"/>
      <c r="AH50" s="588"/>
    </row>
    <row r="51" spans="1:49" ht="15" customHeight="1">
      <c r="A51" s="581"/>
      <c r="X51" s="595"/>
      <c r="Z51"/>
      <c r="AA51" s="591"/>
      <c r="AB51" s="587"/>
      <c r="AC51" s="587"/>
      <c r="AD51" s="587"/>
      <c r="AE51" s="587"/>
      <c r="AF51" s="587"/>
      <c r="AG51" s="587"/>
      <c r="AH51" s="588"/>
    </row>
    <row r="52" spans="1:49" ht="5.0999999999999996" customHeight="1">
      <c r="A52" s="581"/>
      <c r="AA52" s="596"/>
      <c r="AB52" s="597"/>
      <c r="AC52" s="597"/>
      <c r="AD52" s="597"/>
      <c r="AE52" s="597"/>
      <c r="AH52" s="518"/>
      <c r="AJ52" s="392" t="s">
        <v>704</v>
      </c>
    </row>
    <row r="53" spans="1:49" ht="20.100000000000001" customHeight="1">
      <c r="A53" s="581"/>
      <c r="AA53" s="598"/>
      <c r="AB53" s="597"/>
      <c r="AC53" s="597"/>
      <c r="AD53" s="597"/>
      <c r="AE53" s="597"/>
      <c r="AH53" s="518"/>
    </row>
    <row r="54" spans="1:49" s="508" customFormat="1" ht="29.1" customHeight="1" thickBot="1">
      <c r="A54" s="352" t="s">
        <v>206</v>
      </c>
      <c r="B54" s="353"/>
      <c r="C54" s="353"/>
      <c r="D54" s="353"/>
      <c r="E54" s="353"/>
      <c r="F54" s="353"/>
      <c r="G54" s="353"/>
      <c r="H54" s="353"/>
      <c r="I54" s="353"/>
      <c r="J54" s="353"/>
      <c r="K54" s="353"/>
      <c r="L54" s="353"/>
      <c r="M54" s="353"/>
      <c r="N54" s="353"/>
      <c r="O54" s="353"/>
      <c r="P54" s="353"/>
      <c r="Q54" s="353"/>
      <c r="R54" s="353"/>
      <c r="S54" s="353"/>
      <c r="T54" s="353"/>
      <c r="U54" s="353"/>
      <c r="V54" s="353"/>
      <c r="W54" s="353"/>
      <c r="X54" s="353"/>
      <c r="Y54" s="353"/>
      <c r="Z54" s="353"/>
      <c r="AA54" s="353"/>
      <c r="AB54" s="353"/>
      <c r="AC54" s="353"/>
      <c r="AD54" s="353"/>
      <c r="AE54" s="353"/>
      <c r="AF54" s="353"/>
      <c r="AG54" s="353"/>
      <c r="AH54" s="354"/>
      <c r="AM54" s="510"/>
      <c r="AN54" s="510"/>
      <c r="AO54" s="510"/>
      <c r="AP54" s="510"/>
      <c r="AQ54" s="510"/>
      <c r="AR54" s="510"/>
      <c r="AS54" s="510"/>
      <c r="AT54" s="510"/>
      <c r="AU54" s="510"/>
      <c r="AV54" s="510"/>
      <c r="AW54" s="510"/>
    </row>
    <row r="55" spans="1:49" s="474" customFormat="1" ht="20.100000000000001" customHeight="1" thickBot="1">
      <c r="A55" s="355" t="s">
        <v>453</v>
      </c>
      <c r="B55" s="356"/>
      <c r="C55" s="356"/>
      <c r="D55" s="356"/>
      <c r="E55" s="356"/>
      <c r="F55" s="356"/>
      <c r="G55" s="356"/>
      <c r="H55" s="356"/>
      <c r="I55" s="356"/>
      <c r="J55" s="356"/>
      <c r="K55" s="356"/>
      <c r="L55" s="1266" t="s">
        <v>331</v>
      </c>
      <c r="M55" s="1267"/>
      <c r="N55" s="1267"/>
      <c r="O55" s="1267"/>
      <c r="P55" s="1267"/>
      <c r="Q55" s="1267"/>
      <c r="R55" s="1267"/>
      <c r="S55" s="1267"/>
      <c r="T55" s="1267"/>
      <c r="U55" s="1267"/>
      <c r="V55" s="1268"/>
      <c r="W55" s="359" t="s">
        <v>135</v>
      </c>
      <c r="X55" s="359"/>
      <c r="Y55" s="359"/>
      <c r="Z55" s="359"/>
      <c r="AA55" s="359"/>
      <c r="AB55" s="359"/>
      <c r="AC55" s="359"/>
      <c r="AD55" s="359"/>
      <c r="AE55" s="359"/>
      <c r="AF55" s="359"/>
      <c r="AG55" s="359"/>
      <c r="AH55" s="360"/>
      <c r="AI55" s="514"/>
      <c r="AJ55" s="514"/>
      <c r="AK55" s="514"/>
      <c r="AL55" s="514"/>
      <c r="AM55" s="514"/>
      <c r="AN55" s="514"/>
      <c r="AO55" s="514"/>
      <c r="AP55" s="514"/>
      <c r="AQ55" s="514"/>
    </row>
    <row r="56" spans="1:49" s="600" customFormat="1" ht="20.100000000000001" customHeight="1" thickBot="1">
      <c r="A56" s="318" t="s">
        <v>207</v>
      </c>
      <c r="B56" s="319"/>
      <c r="C56" s="319"/>
      <c r="D56" s="319"/>
      <c r="E56" s="319"/>
      <c r="F56" s="319"/>
      <c r="G56" s="319"/>
      <c r="H56" s="319"/>
      <c r="I56" s="319"/>
      <c r="J56" s="319"/>
      <c r="K56" s="328"/>
      <c r="L56" s="1248" t="s">
        <v>223</v>
      </c>
      <c r="M56" s="1248"/>
      <c r="N56" s="1248"/>
      <c r="O56" s="1248"/>
      <c r="P56" s="1248"/>
      <c r="Q56" s="1248"/>
      <c r="R56" s="1248"/>
      <c r="S56" s="1248"/>
      <c r="T56" s="1248"/>
      <c r="U56" s="1248"/>
      <c r="V56" s="1249"/>
      <c r="W56" s="329" t="s">
        <v>313</v>
      </c>
      <c r="X56" s="329"/>
      <c r="Y56" s="329"/>
      <c r="Z56" s="329"/>
      <c r="AA56" s="329"/>
      <c r="AB56" s="329"/>
      <c r="AC56" s="329"/>
      <c r="AD56" s="329"/>
      <c r="AE56" s="1371" t="s">
        <v>490</v>
      </c>
      <c r="AF56" s="1371"/>
      <c r="AG56" s="1371"/>
      <c r="AH56" s="1372"/>
      <c r="AI56" s="599"/>
      <c r="AJ56" s="599"/>
      <c r="AK56" s="599"/>
      <c r="AL56" s="599"/>
      <c r="AM56" s="599"/>
      <c r="AN56" s="599"/>
    </row>
    <row r="57" spans="1:49" ht="15.75" customHeight="1">
      <c r="A57" s="1258" t="s">
        <v>216</v>
      </c>
      <c r="B57" s="1259"/>
      <c r="C57" s="1287" t="s">
        <v>5</v>
      </c>
      <c r="D57" s="324" t="s">
        <v>728</v>
      </c>
      <c r="E57" s="325"/>
      <c r="F57" s="325"/>
      <c r="G57" s="325"/>
      <c r="H57" s="326"/>
      <c r="I57" s="1229" t="s">
        <v>432</v>
      </c>
      <c r="J57" s="1229" t="s">
        <v>162</v>
      </c>
      <c r="K57" s="1221" t="s">
        <v>220</v>
      </c>
      <c r="L57" s="1236" t="s">
        <v>223</v>
      </c>
      <c r="M57" s="1237"/>
      <c r="N57" s="1234" t="s">
        <v>127</v>
      </c>
      <c r="O57" s="1242" t="s">
        <v>93</v>
      </c>
      <c r="P57" s="1242" t="s">
        <v>4</v>
      </c>
      <c r="Q57" s="1240" t="s">
        <v>168</v>
      </c>
      <c r="R57" s="1326" t="s">
        <v>162</v>
      </c>
      <c r="S57" s="1327"/>
      <c r="T57" s="1327"/>
      <c r="U57" s="1327"/>
      <c r="V57" s="1327"/>
      <c r="W57" s="1254" t="s">
        <v>323</v>
      </c>
      <c r="X57" s="1250" t="s">
        <v>1</v>
      </c>
      <c r="Y57" s="1251"/>
      <c r="Z57" s="1250" t="s">
        <v>308</v>
      </c>
      <c r="AA57" s="1251"/>
      <c r="AB57" s="1367" t="s">
        <v>309</v>
      </c>
      <c r="AC57" s="1367" t="s">
        <v>310</v>
      </c>
      <c r="AD57" s="1369" t="s">
        <v>20</v>
      </c>
      <c r="AF57"/>
      <c r="AG57"/>
      <c r="AH57" s="361"/>
      <c r="AI57"/>
      <c r="AJ57"/>
      <c r="AK57"/>
      <c r="AL57"/>
    </row>
    <row r="58" spans="1:49" ht="15" customHeight="1">
      <c r="A58" s="1260"/>
      <c r="B58" s="1261"/>
      <c r="C58" s="1288"/>
      <c r="D58" s="327" t="s">
        <v>172</v>
      </c>
      <c r="E58" s="327" t="s">
        <v>208</v>
      </c>
      <c r="F58" s="327" t="s">
        <v>209</v>
      </c>
      <c r="G58" s="327" t="s">
        <v>210</v>
      </c>
      <c r="H58" s="327" t="s">
        <v>211</v>
      </c>
      <c r="I58" s="1230"/>
      <c r="J58" s="1230"/>
      <c r="K58" s="1222"/>
      <c r="L58" s="1238"/>
      <c r="M58" s="1239"/>
      <c r="N58" s="1235"/>
      <c r="O58" s="1243"/>
      <c r="P58" s="1243"/>
      <c r="Q58" s="1241"/>
      <c r="R58" s="1330" t="s">
        <v>163</v>
      </c>
      <c r="S58" s="1330" t="s">
        <v>164</v>
      </c>
      <c r="T58" s="1330" t="s">
        <v>165</v>
      </c>
      <c r="U58" s="1330" t="s">
        <v>166</v>
      </c>
      <c r="V58" s="1328" t="s">
        <v>167</v>
      </c>
      <c r="W58" s="1255"/>
      <c r="X58" s="1252"/>
      <c r="Y58" s="1253"/>
      <c r="Z58" s="1307"/>
      <c r="AA58" s="1308"/>
      <c r="AB58" s="1368"/>
      <c r="AC58" s="1368"/>
      <c r="AD58" s="1370"/>
      <c r="AF58"/>
      <c r="AG58"/>
      <c r="AH58" s="361"/>
      <c r="AI58"/>
      <c r="AJ58"/>
      <c r="AK58"/>
      <c r="AL58"/>
    </row>
    <row r="59" spans="1:49" s="590" customFormat="1" ht="18.600000000000001" customHeight="1">
      <c r="A59" s="1309" t="str">
        <f>'Quality-Stat'!$A$13</f>
        <v>Structural</v>
      </c>
      <c r="B59" s="1310"/>
      <c r="C59" s="362">
        <f>IF('Quality-Stat'!D13="","",'Quality-Stat'!D13)</f>
        <v>19</v>
      </c>
      <c r="D59" s="362">
        <f>IF('Quality-Stat'!E13="","",'Quality-Stat'!E13)</f>
        <v>19</v>
      </c>
      <c r="E59" s="362">
        <f>IF('Quality-Stat'!F13="","",'Quality-Stat'!F13)</f>
        <v>0</v>
      </c>
      <c r="F59" s="362">
        <f>IF('Quality-Stat'!G13="","",'Quality-Stat'!G13)</f>
        <v>0</v>
      </c>
      <c r="G59" s="362" t="str">
        <f>IF('Quality-Stat'!H13="","",'Quality-Stat'!H13)</f>
        <v/>
      </c>
      <c r="H59" s="362">
        <f>IF('Quality-Stat'!I13="","",'Quality-Stat'!I13)</f>
        <v>19</v>
      </c>
      <c r="I59" s="362">
        <f>IF('Quality-Stat'!J13="","",'Quality-Stat'!J13)</f>
        <v>0</v>
      </c>
      <c r="J59" s="362">
        <f>IF('Quality-Stat'!K13="","",'Quality-Stat'!K13)</f>
        <v>0</v>
      </c>
      <c r="K59" s="363">
        <f>IF('Quality-Stat'!L13="","",'Quality-Stat'!L13)</f>
        <v>19</v>
      </c>
      <c r="L59" s="1238"/>
      <c r="M59" s="1239"/>
      <c r="N59" s="1235"/>
      <c r="O59" s="1243"/>
      <c r="P59" s="1243"/>
      <c r="Q59" s="1241"/>
      <c r="R59" s="1241"/>
      <c r="S59" s="1241"/>
      <c r="T59" s="1241"/>
      <c r="U59" s="1241"/>
      <c r="V59" s="1329"/>
      <c r="W59" s="1187" t="s">
        <v>691</v>
      </c>
      <c r="X59" s="1363" t="str">
        <f>'[35]HSE-Stat'!B4</f>
        <v>Total Hours Worked</v>
      </c>
      <c r="Y59" s="1364"/>
      <c r="Z59" s="1142">
        <f>'HSE-Stat'!D4</f>
        <v>2040</v>
      </c>
      <c r="AA59" s="1143"/>
      <c r="AB59" s="364">
        <f>'HSE-Stat'!E4</f>
        <v>2040</v>
      </c>
      <c r="AC59" s="365">
        <f>'HSE-Stat'!F4</f>
        <v>80246</v>
      </c>
      <c r="AD59" s="366">
        <f>'HSE-Stat'!G4</f>
        <v>80246</v>
      </c>
      <c r="AF59"/>
      <c r="AG59" t="s">
        <v>322</v>
      </c>
      <c r="AH59" s="367">
        <f>+SUM(AD70:AD74)</f>
        <v>0</v>
      </c>
      <c r="AI59"/>
      <c r="AJ59"/>
      <c r="AK59"/>
      <c r="AL59"/>
      <c r="AM59"/>
    </row>
    <row r="60" spans="1:49" ht="18.600000000000001" customHeight="1">
      <c r="A60" s="1281" t="str">
        <f>'Quality-Stat'!$A$14</f>
        <v>Architectural</v>
      </c>
      <c r="B60" s="1282"/>
      <c r="C60" s="368">
        <f>IF('Quality-Stat'!D14="","",'Quality-Stat'!D14)</f>
        <v>15</v>
      </c>
      <c r="D60" s="368">
        <f>IF('Quality-Stat'!E14="","",'Quality-Stat'!E14)</f>
        <v>15</v>
      </c>
      <c r="E60" s="368">
        <f>IF('Quality-Stat'!F14="","",'Quality-Stat'!F14)</f>
        <v>0</v>
      </c>
      <c r="F60" s="368">
        <f>IF('Quality-Stat'!G14="","",'Quality-Stat'!G14)</f>
        <v>0</v>
      </c>
      <c r="G60" s="368" t="str">
        <f>IF('Quality-Stat'!H14="","",'Quality-Stat'!H14)</f>
        <v/>
      </c>
      <c r="H60" s="368">
        <f>IF('Quality-Stat'!I14="","",'Quality-Stat'!I14)</f>
        <v>15</v>
      </c>
      <c r="I60" s="368">
        <f>IF('Quality-Stat'!J14="","",'Quality-Stat'!J14)</f>
        <v>0</v>
      </c>
      <c r="J60" s="368">
        <f>IF('Quality-Stat'!K14="","",'Quality-Stat'!K14)</f>
        <v>0</v>
      </c>
      <c r="K60" s="369">
        <f>IF('Quality-Stat'!L14="","",'Quality-Stat'!L14)</f>
        <v>15</v>
      </c>
      <c r="L60" s="1223" t="s">
        <v>725</v>
      </c>
      <c r="M60" s="1224"/>
      <c r="N60" s="370">
        <f>'Quality-Stat'!C5</f>
        <v>17</v>
      </c>
      <c r="O60" s="371">
        <f>'Quality-Stat'!D5</f>
        <v>17</v>
      </c>
      <c r="P60" s="371">
        <f>'Quality-Stat'!E5</f>
        <v>0</v>
      </c>
      <c r="Q60" s="371">
        <f>'Quality-Stat'!F5</f>
        <v>3</v>
      </c>
      <c r="R60" s="371">
        <f>'Quality-Stat'!G5</f>
        <v>0</v>
      </c>
      <c r="S60" s="371">
        <f>'Quality-Stat'!H5</f>
        <v>0</v>
      </c>
      <c r="T60" s="371">
        <f>'Quality-Stat'!I5</f>
        <v>0</v>
      </c>
      <c r="U60" s="371">
        <f>'Quality-Stat'!J5</f>
        <v>0</v>
      </c>
      <c r="V60" s="372">
        <f>'Quality-Stat'!K5</f>
        <v>0</v>
      </c>
      <c r="W60" s="1188"/>
      <c r="X60" s="1151" t="str">
        <f>'[35]HSE-Stat'!B5</f>
        <v>Safe Hours Worked</v>
      </c>
      <c r="Y60" s="1152"/>
      <c r="Z60" s="1147">
        <f>'HSE-Stat'!D5</f>
        <v>2040</v>
      </c>
      <c r="AA60" s="1148"/>
      <c r="AB60" s="373">
        <f>'HSE-Stat'!E5</f>
        <v>2040</v>
      </c>
      <c r="AC60" s="374">
        <f>'HSE-Stat'!F5</f>
        <v>80246</v>
      </c>
      <c r="AD60" s="375">
        <f>'HSE-Stat'!G5</f>
        <v>80246</v>
      </c>
      <c r="AF60"/>
      <c r="AG60" t="s">
        <v>321</v>
      </c>
      <c r="AH60" s="367">
        <f>SUM(AD61:AD69)</f>
        <v>4</v>
      </c>
      <c r="AI60"/>
      <c r="AJ60"/>
      <c r="AK60"/>
      <c r="AL60"/>
      <c r="AM60"/>
    </row>
    <row r="61" spans="1:49" ht="18.600000000000001" customHeight="1">
      <c r="A61" s="1281" t="str">
        <f>'Quality-Stat'!$A$15</f>
        <v>Mechanical, Electrical , &amp; External Infra</v>
      </c>
      <c r="B61" s="1282"/>
      <c r="C61" s="368">
        <f>IF('Quality-Stat'!D15="","",'Quality-Stat'!D15)</f>
        <v>47</v>
      </c>
      <c r="D61" s="368">
        <f>IF('Quality-Stat'!E15="","",'Quality-Stat'!E15)</f>
        <v>47</v>
      </c>
      <c r="E61" s="368">
        <f>IF('Quality-Stat'!F15="","",'Quality-Stat'!F15)</f>
        <v>0</v>
      </c>
      <c r="F61" s="368">
        <f>IF('Quality-Stat'!G15="","",'Quality-Stat'!G15)</f>
        <v>0</v>
      </c>
      <c r="G61" s="368" t="str">
        <f>IF('Quality-Stat'!H15="","",'Quality-Stat'!H15)</f>
        <v/>
      </c>
      <c r="H61" s="368">
        <f>IF('Quality-Stat'!I15="","",'Quality-Stat'!I15)</f>
        <v>47</v>
      </c>
      <c r="I61" s="368">
        <f>IF('Quality-Stat'!J15="","",'Quality-Stat'!J15)</f>
        <v>0</v>
      </c>
      <c r="J61" s="368">
        <f>IF('Quality-Stat'!K15="","",'Quality-Stat'!K15)</f>
        <v>0</v>
      </c>
      <c r="K61" s="369">
        <f>IF('Quality-Stat'!L15="","",'Quality-Stat'!L15)</f>
        <v>47</v>
      </c>
      <c r="L61" s="1223" t="s">
        <v>713</v>
      </c>
      <c r="M61" s="1224"/>
      <c r="N61" s="780">
        <f>'Quality-Stat'!C6</f>
        <v>18</v>
      </c>
      <c r="O61" s="781">
        <f>'Quality-Stat'!D6</f>
        <v>18</v>
      </c>
      <c r="P61" s="377">
        <f>'Quality-Stat'!E6</f>
        <v>0</v>
      </c>
      <c r="Q61" s="377">
        <f>'Quality-Stat'!F6</f>
        <v>3</v>
      </c>
      <c r="R61" s="377">
        <f>'Quality-Stat'!G6</f>
        <v>0</v>
      </c>
      <c r="S61" s="377">
        <f>'Quality-Stat'!H6</f>
        <v>0</v>
      </c>
      <c r="T61" s="377">
        <f>'Quality-Stat'!I6</f>
        <v>0</v>
      </c>
      <c r="U61" s="377">
        <f>'Quality-Stat'!J6</f>
        <v>0</v>
      </c>
      <c r="V61" s="378">
        <f>'Quality-Stat'!K6</f>
        <v>0</v>
      </c>
      <c r="W61" s="1187" t="s">
        <v>321</v>
      </c>
      <c r="X61" s="1151" t="str">
        <f>'[35]HSE-Stat'!B6</f>
        <v>LTI</v>
      </c>
      <c r="Y61" s="1152"/>
      <c r="Z61" s="1147">
        <f>'[36]HSE-Stat'!D6</f>
        <v>0</v>
      </c>
      <c r="AA61" s="1148"/>
      <c r="AB61" s="373">
        <f>'[36]HSE-Stat'!E6</f>
        <v>0</v>
      </c>
      <c r="AC61" s="374">
        <f>'[36]HSE-Stat'!F6</f>
        <v>0</v>
      </c>
      <c r="AD61" s="375">
        <f>'[36]HSE-Stat'!G6</f>
        <v>0</v>
      </c>
      <c r="AF61"/>
      <c r="AG61"/>
      <c r="AH61" s="361"/>
      <c r="AI61"/>
      <c r="AJ61"/>
      <c r="AK61"/>
      <c r="AL61"/>
      <c r="AM61"/>
    </row>
    <row r="62" spans="1:49" ht="18.600000000000001" customHeight="1">
      <c r="A62" s="1281" t="str">
        <f>'Quality-Stat'!A16:C16</f>
        <v>Road</v>
      </c>
      <c r="B62" s="1282"/>
      <c r="C62" s="368">
        <f>IF('Quality-Stat'!D16="","",'Quality-Stat'!D16)</f>
        <v>12</v>
      </c>
      <c r="D62" s="368">
        <f>IF('Quality-Stat'!E16="","",'Quality-Stat'!E16)</f>
        <v>12</v>
      </c>
      <c r="E62" s="368">
        <f>IF('Quality-Stat'!F16="","",'Quality-Stat'!F16)</f>
        <v>0</v>
      </c>
      <c r="F62" s="368">
        <f>IF('Quality-Stat'!G16="","",'Quality-Stat'!G16)</f>
        <v>0</v>
      </c>
      <c r="G62" s="368" t="str">
        <f>IF('Quality-Stat'!H16="","",'Quality-Stat'!H16)</f>
        <v/>
      </c>
      <c r="H62" s="368">
        <f>IF('Quality-Stat'!I16="","",'Quality-Stat'!I16)</f>
        <v>12</v>
      </c>
      <c r="I62" s="368">
        <f>IF('Quality-Stat'!J16="","",'Quality-Stat'!J16)</f>
        <v>0</v>
      </c>
      <c r="J62" s="368">
        <f>IF('Quality-Stat'!K16="","",'Quality-Stat'!K16)</f>
        <v>0</v>
      </c>
      <c r="K62" s="369">
        <f>IF('Quality-Stat'!L16="","",'Quality-Stat'!L16)</f>
        <v>12</v>
      </c>
      <c r="L62" s="1223" t="s">
        <v>454</v>
      </c>
      <c r="M62" s="1224"/>
      <c r="N62" s="376">
        <f>'Quality-Stat'!C7</f>
        <v>64</v>
      </c>
      <c r="O62" s="377">
        <f>'Quality-Stat'!D7</f>
        <v>64</v>
      </c>
      <c r="P62" s="377">
        <f>'Quality-Stat'!E7</f>
        <v>0</v>
      </c>
      <c r="Q62" s="377">
        <f>'Quality-Stat'!F6</f>
        <v>3</v>
      </c>
      <c r="R62" s="377">
        <f>'Quality-Stat'!G7</f>
        <v>0</v>
      </c>
      <c r="S62" s="377">
        <f>'Quality-Stat'!H7</f>
        <v>0</v>
      </c>
      <c r="T62" s="377">
        <f>'Quality-Stat'!I7</f>
        <v>0</v>
      </c>
      <c r="U62" s="377">
        <f>'Quality-Stat'!J7</f>
        <v>0</v>
      </c>
      <c r="V62" s="378">
        <f>'Quality-Stat'!K7</f>
        <v>0</v>
      </c>
      <c r="W62" s="1188"/>
      <c r="X62" s="1365" t="str">
        <f>'[35]HSE-Stat'!B7</f>
        <v>MTC (Healed w/o Disability)</v>
      </c>
      <c r="Y62" s="1366"/>
      <c r="Z62" s="1147">
        <f>'[36]HSE-Stat'!D7</f>
        <v>0</v>
      </c>
      <c r="AA62" s="1148"/>
      <c r="AB62" s="373">
        <f>'[36]HSE-Stat'!E7</f>
        <v>0</v>
      </c>
      <c r="AC62" s="374">
        <f>'[36]HSE-Stat'!F7</f>
        <v>0</v>
      </c>
      <c r="AD62" s="375">
        <f>'[36]HSE-Stat'!G7</f>
        <v>0</v>
      </c>
      <c r="AF62"/>
      <c r="AG62"/>
      <c r="AH62" s="361"/>
      <c r="AI62"/>
      <c r="AJ62"/>
      <c r="AK62"/>
      <c r="AL62"/>
      <c r="AM62"/>
    </row>
    <row r="63" spans="1:49" ht="18.600000000000001" customHeight="1">
      <c r="A63" s="1283"/>
      <c r="B63" s="1284"/>
      <c r="C63" s="379" t="str">
        <f>IF('Quality-Stat'!D18="","",'Quality-Stat'!D18)</f>
        <v/>
      </c>
      <c r="D63" s="379" t="str">
        <f>IF('Quality-Stat'!E18="","",'Quality-Stat'!E18)</f>
        <v/>
      </c>
      <c r="E63" s="379" t="str">
        <f>IF('Quality-Stat'!F18="","",'Quality-Stat'!F18)</f>
        <v/>
      </c>
      <c r="F63" s="379" t="str">
        <f>IF('Quality-Stat'!G18="","",'Quality-Stat'!G18)</f>
        <v/>
      </c>
      <c r="G63" s="379" t="str">
        <f>IF('Quality-Stat'!H18="","",'Quality-Stat'!H18)</f>
        <v/>
      </c>
      <c r="H63" s="379" t="str">
        <f>IF('Quality-Stat'!I18="","",'Quality-Stat'!I18)</f>
        <v/>
      </c>
      <c r="I63" s="379" t="str">
        <f>IF('Quality-Stat'!J18="","",'Quality-Stat'!J18)</f>
        <v/>
      </c>
      <c r="J63" s="379" t="str">
        <f>IF('Quality-Stat'!K18="","",'Quality-Stat'!K18)</f>
        <v/>
      </c>
      <c r="K63" s="380" t="str">
        <f>IF('Quality-Stat'!L18="","",'Quality-Stat'!L18)</f>
        <v/>
      </c>
      <c r="L63" s="1335" t="s">
        <v>455</v>
      </c>
      <c r="M63" s="1336"/>
      <c r="N63" s="381">
        <f>'Quality-Stat'!C8</f>
        <v>407</v>
      </c>
      <c r="O63" s="382">
        <f>'Quality-Stat'!D8</f>
        <v>407</v>
      </c>
      <c r="P63" s="382">
        <f>'Quality-Stat'!E8</f>
        <v>0</v>
      </c>
      <c r="Q63" s="382">
        <f>'Quality-Stat'!F7</f>
        <v>3</v>
      </c>
      <c r="R63" s="382">
        <f>'Quality-Stat'!G8</f>
        <v>0</v>
      </c>
      <c r="S63" s="382">
        <f>'Quality-Stat'!H8</f>
        <v>0</v>
      </c>
      <c r="T63" s="382">
        <f>'Quality-Stat'!I8</f>
        <v>0</v>
      </c>
      <c r="U63" s="382">
        <f>'Quality-Stat'!J8</f>
        <v>0</v>
      </c>
      <c r="V63" s="383">
        <f>'Quality-Stat'!K8</f>
        <v>0</v>
      </c>
      <c r="W63" s="1188"/>
      <c r="X63" s="1365" t="str">
        <f>'[35]HSE-Stat'!B8</f>
        <v>MTC (Healed w/ Disability)</v>
      </c>
      <c r="Y63" s="1366"/>
      <c r="Z63" s="1147">
        <f>'[36]HSE-Stat'!D8</f>
        <v>0</v>
      </c>
      <c r="AA63" s="1148"/>
      <c r="AB63" s="373">
        <f>'[36]HSE-Stat'!E8</f>
        <v>0</v>
      </c>
      <c r="AC63" s="374">
        <f>'[36]HSE-Stat'!F8</f>
        <v>0</v>
      </c>
      <c r="AD63" s="375">
        <f>'[36]HSE-Stat'!G8</f>
        <v>0</v>
      </c>
      <c r="AF63"/>
      <c r="AG63"/>
      <c r="AH63" s="361"/>
      <c r="AI63"/>
      <c r="AJ63"/>
      <c r="AK63"/>
      <c r="AL63"/>
      <c r="AM63"/>
    </row>
    <row r="64" spans="1:49" ht="18.600000000000001" customHeight="1" thickBot="1">
      <c r="A64" s="1167" t="s">
        <v>215</v>
      </c>
      <c r="B64" s="1168"/>
      <c r="C64" s="384">
        <f t="shared" ref="C64:K64" si="40">SUM(C59:C63)</f>
        <v>93</v>
      </c>
      <c r="D64" s="384">
        <f t="shared" si="40"/>
        <v>93</v>
      </c>
      <c r="E64" s="384">
        <f t="shared" si="40"/>
        <v>0</v>
      </c>
      <c r="F64" s="384">
        <f t="shared" si="40"/>
        <v>0</v>
      </c>
      <c r="G64" s="384">
        <f t="shared" si="40"/>
        <v>0</v>
      </c>
      <c r="H64" s="384">
        <f t="shared" si="40"/>
        <v>93</v>
      </c>
      <c r="I64" s="384">
        <f t="shared" si="40"/>
        <v>0</v>
      </c>
      <c r="J64" s="384">
        <f t="shared" si="40"/>
        <v>0</v>
      </c>
      <c r="K64" s="384">
        <f t="shared" si="40"/>
        <v>93</v>
      </c>
      <c r="L64" s="385" t="s">
        <v>456</v>
      </c>
      <c r="M64" s="386"/>
      <c r="N64" s="387"/>
      <c r="O64" s="388"/>
      <c r="P64" s="388"/>
      <c r="Q64" s="388"/>
      <c r="R64" s="388"/>
      <c r="S64" s="388"/>
      <c r="T64" s="388"/>
      <c r="U64" s="389"/>
      <c r="V64" s="390"/>
      <c r="W64" s="1188"/>
      <c r="X64" s="1151" t="str">
        <f>'[35]HSE-Stat'!B9</f>
        <v>Near Miss</v>
      </c>
      <c r="Y64" s="1152"/>
      <c r="Z64" s="1147">
        <v>0</v>
      </c>
      <c r="AA64" s="1148"/>
      <c r="AB64" s="373">
        <v>0</v>
      </c>
      <c r="AC64" s="374">
        <f>'[36]HSE-Stat'!F9</f>
        <v>2</v>
      </c>
      <c r="AD64" s="375">
        <f>'[36]HSE-Stat'!G9</f>
        <v>2</v>
      </c>
      <c r="AF64"/>
      <c r="AG64"/>
      <c r="AH64" s="361"/>
      <c r="AI64"/>
      <c r="AJ64"/>
      <c r="AK64"/>
      <c r="AL64"/>
      <c r="AM64"/>
    </row>
    <row r="65" spans="1:34" ht="15" customHeight="1" thickBot="1">
      <c r="A65" s="318" t="s">
        <v>221</v>
      </c>
      <c r="B65" s="319"/>
      <c r="C65" s="319"/>
      <c r="D65" s="319"/>
      <c r="E65" s="319"/>
      <c r="F65" s="319"/>
      <c r="G65" s="319"/>
      <c r="H65" s="319"/>
      <c r="I65" s="319"/>
      <c r="J65" s="319"/>
      <c r="K65" s="321"/>
      <c r="L65" s="1337" t="s">
        <v>437</v>
      </c>
      <c r="M65" s="1338"/>
      <c r="N65" s="1338"/>
      <c r="O65" s="1225">
        <f>'General Information'!C27</f>
        <v>46134</v>
      </c>
      <c r="P65" s="1226"/>
      <c r="Q65" s="1331" t="s">
        <v>457</v>
      </c>
      <c r="R65" s="1245"/>
      <c r="S65" s="1245"/>
      <c r="T65" s="1245"/>
      <c r="U65" s="1231">
        <f>'General Information'!C39</f>
        <v>46113</v>
      </c>
      <c r="V65" s="1231"/>
      <c r="W65" s="1188"/>
      <c r="X65" s="1151" t="str">
        <f>'[35]HSE-Stat'!B10</f>
        <v>First Aid Cases</v>
      </c>
      <c r="Y65" s="1152"/>
      <c r="Z65" s="1147">
        <f>'[36]HSE-Stat'!D10</f>
        <v>0</v>
      </c>
      <c r="AA65" s="1148"/>
      <c r="AB65" s="373">
        <f>'[36]HSE-Stat'!E10</f>
        <v>0</v>
      </c>
      <c r="AC65" s="374">
        <f>'[36]HSE-Stat'!F10</f>
        <v>1</v>
      </c>
      <c r="AD65" s="375">
        <f>'[36]HSE-Stat'!G10</f>
        <v>1</v>
      </c>
      <c r="AE65" s="1304" t="s">
        <v>491</v>
      </c>
      <c r="AF65" s="1305"/>
      <c r="AG65" s="1305"/>
      <c r="AH65" s="1306"/>
    </row>
    <row r="66" spans="1:34" ht="15.6" customHeight="1">
      <c r="A66" s="1300" t="s">
        <v>216</v>
      </c>
      <c r="B66" s="1301"/>
      <c r="C66" s="1294" t="s">
        <v>5</v>
      </c>
      <c r="D66" s="322" t="s">
        <v>729</v>
      </c>
      <c r="E66" s="322"/>
      <c r="F66" s="322"/>
      <c r="G66" s="322"/>
      <c r="H66" s="322"/>
      <c r="I66" s="1296" t="s">
        <v>326</v>
      </c>
      <c r="J66" s="1227" t="s">
        <v>162</v>
      </c>
      <c r="K66" s="1298" t="s">
        <v>220</v>
      </c>
      <c r="L66" s="1244" t="s">
        <v>438</v>
      </c>
      <c r="M66" s="1245"/>
      <c r="N66" s="1245"/>
      <c r="O66" s="1225">
        <f>'General Information'!C28</f>
        <v>46134</v>
      </c>
      <c r="P66" s="1226"/>
      <c r="Q66" s="1331" t="s">
        <v>458</v>
      </c>
      <c r="R66" s="1245"/>
      <c r="S66" s="1245"/>
      <c r="T66" s="1245"/>
      <c r="U66" s="1232">
        <f>'General Information'!C40</f>
        <v>0</v>
      </c>
      <c r="V66" s="1232"/>
      <c r="W66" s="1188"/>
      <c r="X66" s="1151" t="str">
        <f>'[35]HSE-Stat'!B11</f>
        <v>Fatality</v>
      </c>
      <c r="Y66" s="1152"/>
      <c r="Z66" s="1147">
        <f>'[36]HSE-Stat'!D11</f>
        <v>0</v>
      </c>
      <c r="AA66" s="1148"/>
      <c r="AB66" s="373">
        <f>'[36]HSE-Stat'!E11</f>
        <v>0</v>
      </c>
      <c r="AC66" s="374">
        <f>'[36]HSE-Stat'!F11</f>
        <v>0</v>
      </c>
      <c r="AD66" s="375">
        <f>'[36]HSE-Stat'!G11</f>
        <v>0</v>
      </c>
      <c r="AE66" s="1304"/>
      <c r="AF66" s="1305"/>
      <c r="AG66" s="1305"/>
      <c r="AH66" s="1306"/>
    </row>
    <row r="67" spans="1:34" ht="15.75" customHeight="1">
      <c r="A67" s="1302"/>
      <c r="B67" s="1303"/>
      <c r="C67" s="1295"/>
      <c r="D67" s="323" t="s">
        <v>172</v>
      </c>
      <c r="E67" s="323" t="s">
        <v>208</v>
      </c>
      <c r="F67" s="323" t="s">
        <v>209</v>
      </c>
      <c r="G67" s="323" t="s">
        <v>210</v>
      </c>
      <c r="H67" s="323" t="s">
        <v>211</v>
      </c>
      <c r="I67" s="1297" t="s">
        <v>212</v>
      </c>
      <c r="J67" s="1228"/>
      <c r="K67" s="1299"/>
      <c r="L67" s="1244" t="s">
        <v>439</v>
      </c>
      <c r="M67" s="1245"/>
      <c r="N67" s="1245"/>
      <c r="O67" s="1225">
        <f>'General Information'!C31</f>
        <v>46130</v>
      </c>
      <c r="P67" s="1226"/>
      <c r="Q67" s="1331" t="s">
        <v>459</v>
      </c>
      <c r="R67" s="1245"/>
      <c r="S67" s="1245"/>
      <c r="T67" s="1245"/>
      <c r="U67" s="1231">
        <f>'General Information'!C41</f>
        <v>46113</v>
      </c>
      <c r="V67" s="1233"/>
      <c r="W67" s="1188"/>
      <c r="X67" s="1151" t="str">
        <f>'[35]HSE-Stat'!B12</f>
        <v>Fire Incident Cases</v>
      </c>
      <c r="Y67" s="1152"/>
      <c r="Z67" s="1147">
        <f>'[36]HSE-Stat'!D12</f>
        <v>0</v>
      </c>
      <c r="AA67" s="1148"/>
      <c r="AB67" s="373">
        <f>'[36]HSE-Stat'!E12</f>
        <v>0</v>
      </c>
      <c r="AC67" s="374">
        <f>'[36]HSE-Stat'!F12</f>
        <v>1</v>
      </c>
      <c r="AD67" s="375">
        <f>'[36]HSE-Stat'!G12</f>
        <v>1</v>
      </c>
      <c r="AF67"/>
      <c r="AG67"/>
      <c r="AH67" s="361"/>
    </row>
    <row r="68" spans="1:34" ht="18.600000000000001" customHeight="1">
      <c r="A68" s="1158" t="str">
        <f>'Quality-Stat'!$A$25</f>
        <v xml:space="preserve">Earthworks </v>
      </c>
      <c r="B68" s="1159"/>
      <c r="C68" s="362">
        <f>IF('Quality-Stat'!D25="","",'Quality-Stat'!D25)</f>
        <v>8</v>
      </c>
      <c r="D68" s="362">
        <f>IF('Quality-Stat'!E25="","",'Quality-Stat'!E25)</f>
        <v>8</v>
      </c>
      <c r="E68" s="362">
        <f>IF('Quality-Stat'!F25="","",'Quality-Stat'!F25)</f>
        <v>0</v>
      </c>
      <c r="F68" s="362" t="str">
        <f>IF('Quality-Stat'!G25="","",'Quality-Stat'!G25)</f>
        <v/>
      </c>
      <c r="G68" s="362" t="str">
        <f>IF('Quality-Stat'!H25="","",'Quality-Stat'!H25)</f>
        <v/>
      </c>
      <c r="H68" s="362">
        <f>IF('Quality-Stat'!I25="","",'Quality-Stat'!I25)</f>
        <v>8</v>
      </c>
      <c r="I68" s="362">
        <f>IF('Quality-Stat'!J25="","",'Quality-Stat'!J25)</f>
        <v>0</v>
      </c>
      <c r="J68" s="362">
        <f>IF('Quality-Stat'!K25="","",'Quality-Stat'!K25)</f>
        <v>0</v>
      </c>
      <c r="K68" s="363">
        <f>IF('Quality-Stat'!L25="","",'Quality-Stat'!L25)</f>
        <v>8</v>
      </c>
      <c r="L68" s="1244" t="s">
        <v>440</v>
      </c>
      <c r="M68" s="1245"/>
      <c r="N68" s="1245"/>
      <c r="O68" s="1225">
        <f>'General Information'!C32</f>
        <v>46130</v>
      </c>
      <c r="P68" s="1226"/>
      <c r="Q68" s="1331" t="s">
        <v>460</v>
      </c>
      <c r="R68" s="1245"/>
      <c r="S68" s="1245"/>
      <c r="T68" s="1245"/>
      <c r="U68" s="1231" t="str">
        <f>'General Information'!C44</f>
        <v>N/A</v>
      </c>
      <c r="V68" s="1233"/>
      <c r="W68" s="1188"/>
      <c r="X68" s="1151" t="str">
        <f>'[35]HSE-Stat'!B13</f>
        <v>Vehicle Incident</v>
      </c>
      <c r="Y68" s="1152"/>
      <c r="Z68" s="1147">
        <f>'[36]HSE-Stat'!D13</f>
        <v>0</v>
      </c>
      <c r="AA68" s="1148"/>
      <c r="AB68" s="373">
        <f>'[36]HSE-Stat'!E13</f>
        <v>0</v>
      </c>
      <c r="AC68" s="374">
        <f>'[36]HSE-Stat'!F13</f>
        <v>0</v>
      </c>
      <c r="AD68" s="375">
        <f>'[36]HSE-Stat'!G13</f>
        <v>0</v>
      </c>
      <c r="AF68"/>
      <c r="AG68"/>
      <c r="AH68" s="361"/>
    </row>
    <row r="69" spans="1:34" ht="18.600000000000001" customHeight="1">
      <c r="A69" s="1154" t="str">
        <f>'Quality-Stat'!$A$26</f>
        <v>Structural</v>
      </c>
      <c r="B69" s="1155"/>
      <c r="C69" s="368">
        <f>IF('Quality-Stat'!D26="","",'Quality-Stat'!D26)</f>
        <v>14</v>
      </c>
      <c r="D69" s="368">
        <f>IF('Quality-Stat'!E26="","",'Quality-Stat'!E26)</f>
        <v>14</v>
      </c>
      <c r="E69" s="368">
        <f>IF('Quality-Stat'!F26="","",'Quality-Stat'!F26)</f>
        <v>0</v>
      </c>
      <c r="F69" s="368" t="str">
        <f>IF('Quality-Stat'!G26="","",'Quality-Stat'!G26)</f>
        <v/>
      </c>
      <c r="G69" s="368" t="str">
        <f>IF('Quality-Stat'!H26="","",'Quality-Stat'!H26)</f>
        <v/>
      </c>
      <c r="H69" s="368">
        <f>IF('Quality-Stat'!I26="","",'Quality-Stat'!I26)</f>
        <v>14</v>
      </c>
      <c r="I69" s="368">
        <f>IF('Quality-Stat'!J26="","",'Quality-Stat'!J26)</f>
        <v>0</v>
      </c>
      <c r="J69" s="368">
        <f>IF('Quality-Stat'!K26="","",'Quality-Stat'!K26)</f>
        <v>0</v>
      </c>
      <c r="K69" s="369">
        <f>IF('Quality-Stat'!L26="","",'Quality-Stat'!L26)</f>
        <v>14</v>
      </c>
      <c r="L69" s="1244" t="s">
        <v>441</v>
      </c>
      <c r="M69" s="1245"/>
      <c r="N69" s="1245"/>
      <c r="O69" s="1225">
        <f>'General Information'!C48</f>
        <v>46114</v>
      </c>
      <c r="P69" s="1226"/>
      <c r="Q69" s="1331" t="s">
        <v>461</v>
      </c>
      <c r="R69" s="1245"/>
      <c r="S69" s="1245"/>
      <c r="T69" s="1245"/>
      <c r="U69" s="1232">
        <f>'General Information'!C45</f>
        <v>0</v>
      </c>
      <c r="V69" s="1232"/>
      <c r="W69" s="1220"/>
      <c r="X69" s="1151" t="str">
        <f>'[35]HSE-Stat'!B14</f>
        <v>Property Damages</v>
      </c>
      <c r="Y69" s="1152"/>
      <c r="Z69" s="1147">
        <f>'[36]HSE-Stat'!D14</f>
        <v>0</v>
      </c>
      <c r="AA69" s="1148"/>
      <c r="AB69" s="373">
        <f>'[36]HSE-Stat'!E14</f>
        <v>0</v>
      </c>
      <c r="AC69" s="374">
        <f>'[36]HSE-Stat'!F14</f>
        <v>0</v>
      </c>
      <c r="AD69" s="375">
        <f>'[36]HSE-Stat'!G14</f>
        <v>0</v>
      </c>
      <c r="AF69"/>
      <c r="AG69"/>
      <c r="AH69" s="361"/>
    </row>
    <row r="70" spans="1:34" ht="18.600000000000001" customHeight="1">
      <c r="A70" s="1154" t="str">
        <f>'Quality-Stat'!$A$27</f>
        <v>Architectural</v>
      </c>
      <c r="B70" s="1155"/>
      <c r="C70" s="368">
        <f>IF('Quality-Stat'!D27="","",'Quality-Stat'!D27)</f>
        <v>23</v>
      </c>
      <c r="D70" s="368">
        <f>IF('Quality-Stat'!E27="","",'Quality-Stat'!E27)</f>
        <v>23</v>
      </c>
      <c r="E70" s="368">
        <f>IF('Quality-Stat'!F27="","",'Quality-Stat'!F27)</f>
        <v>0</v>
      </c>
      <c r="F70" s="368" t="str">
        <f>IF('Quality-Stat'!G27="","",'Quality-Stat'!G27)</f>
        <v/>
      </c>
      <c r="G70" s="368" t="str">
        <f>IF('Quality-Stat'!H27="","",'Quality-Stat'!H27)</f>
        <v/>
      </c>
      <c r="H70" s="368">
        <f>IF('Quality-Stat'!I27="","",'Quality-Stat'!I27)</f>
        <v>23</v>
      </c>
      <c r="I70" s="368">
        <f>IF('Quality-Stat'!J27="","",'Quality-Stat'!J27)</f>
        <v>0</v>
      </c>
      <c r="J70" s="368">
        <f>IF('Quality-Stat'!K27="","",'Quality-Stat'!K27)</f>
        <v>0</v>
      </c>
      <c r="K70" s="369">
        <f>IF('Quality-Stat'!L27="","",'Quality-Stat'!L27)</f>
        <v>23</v>
      </c>
      <c r="L70" s="1332" t="s">
        <v>332</v>
      </c>
      <c r="M70" s="1333"/>
      <c r="N70" s="1333"/>
      <c r="O70" s="1333"/>
      <c r="P70" s="1333"/>
      <c r="Q70" s="1333"/>
      <c r="R70" s="1333"/>
      <c r="S70" s="1333"/>
      <c r="T70" s="1333"/>
      <c r="U70" s="1333"/>
      <c r="V70" s="1334"/>
      <c r="W70" s="1187" t="s">
        <v>322</v>
      </c>
      <c r="X70" s="1151" t="str">
        <f>'[35]HSE-Stat'!B15</f>
        <v xml:space="preserve">Induction Training </v>
      </c>
      <c r="Y70" s="1152"/>
      <c r="Z70" s="1147" t="str">
        <f>'HSE-Stat'!D15</f>
        <v>0</v>
      </c>
      <c r="AA70" s="1148"/>
      <c r="AB70" s="373" t="str">
        <f>'HSE-Stat'!E15</f>
        <v>0</v>
      </c>
      <c r="AC70" s="374" t="str">
        <f>'HSE-Stat'!F15</f>
        <v>48</v>
      </c>
      <c r="AD70" s="375" t="str">
        <f>'HSE-Stat'!G15</f>
        <v>48</v>
      </c>
      <c r="AF70"/>
      <c r="AG70"/>
      <c r="AH70" s="361"/>
    </row>
    <row r="71" spans="1:34" ht="18.600000000000001" customHeight="1" thickBot="1">
      <c r="A71" s="1154" t="str">
        <f>'Quality-Stat'!$A$28:$C$28</f>
        <v>Mechanical</v>
      </c>
      <c r="B71" s="1155"/>
      <c r="C71" s="368">
        <f>IF('Quality-Stat'!D28="","",'Quality-Stat'!D28)</f>
        <v>28</v>
      </c>
      <c r="D71" s="368">
        <f>IF('Quality-Stat'!E28="","",'Quality-Stat'!E28)</f>
        <v>28</v>
      </c>
      <c r="E71" s="368">
        <f>IF('Quality-Stat'!F28="","",'Quality-Stat'!F28)</f>
        <v>0</v>
      </c>
      <c r="F71" s="368" t="str">
        <f>IF('Quality-Stat'!G28="","",'Quality-Stat'!G28)</f>
        <v/>
      </c>
      <c r="G71" s="368" t="str">
        <f>IF('Quality-Stat'!H28="","",'Quality-Stat'!H28)</f>
        <v/>
      </c>
      <c r="H71" s="368">
        <f>IF('Quality-Stat'!I28="","",'Quality-Stat'!I28)</f>
        <v>28</v>
      </c>
      <c r="I71" s="368">
        <f>IF('Quality-Stat'!J28="","",'Quality-Stat'!J28)</f>
        <v>0</v>
      </c>
      <c r="J71" s="368">
        <f>IF('Quality-Stat'!K28="","",'Quality-Stat'!K28)</f>
        <v>0</v>
      </c>
      <c r="K71" s="369">
        <f>IF('Quality-Stat'!L28="","",'Quality-Stat'!L28)</f>
        <v>28</v>
      </c>
      <c r="L71" s="1166" t="s">
        <v>465</v>
      </c>
      <c r="M71" s="1166"/>
      <c r="N71" s="391">
        <f>'Invoice Log'!U3</f>
        <v>5</v>
      </c>
      <c r="O71" s="1156" t="s">
        <v>342</v>
      </c>
      <c r="P71" s="1157"/>
      <c r="Q71" s="1157"/>
      <c r="R71" s="772">
        <f>'Invoice Log'!Y3</f>
        <v>6505001</v>
      </c>
      <c r="T71" s="393" t="s">
        <v>444</v>
      </c>
      <c r="U71" s="394">
        <f>O4</f>
        <v>9554134.0000000019</v>
      </c>
      <c r="V71" s="395"/>
      <c r="W71" s="1188"/>
      <c r="X71" s="1151" t="str">
        <f>'[35]HSE-Stat'!B16</f>
        <v>No.of Internal Training</v>
      </c>
      <c r="Y71" s="1152"/>
      <c r="Z71" s="1147" t="str">
        <f>'HSE-Stat'!D16</f>
        <v>0</v>
      </c>
      <c r="AA71" s="1148"/>
      <c r="AB71" s="373" t="str">
        <f>'HSE-Stat'!E16</f>
        <v>0</v>
      </c>
      <c r="AC71" s="374" t="str">
        <f>'HSE-Stat'!F16</f>
        <v>4</v>
      </c>
      <c r="AD71" s="375" t="str">
        <f>'HSE-Stat'!G16</f>
        <v>4</v>
      </c>
      <c r="AF71"/>
      <c r="AG71"/>
      <c r="AH71" s="361"/>
    </row>
    <row r="72" spans="1:34" ht="18.600000000000001" customHeight="1" thickBot="1">
      <c r="A72" s="1154" t="str">
        <f>'Quality-Stat'!$A$29:$C$29</f>
        <v>Electrical</v>
      </c>
      <c r="B72" s="1155"/>
      <c r="C72" s="368">
        <f>IF('Quality-Stat'!D29="","",'Quality-Stat'!D29)</f>
        <v>22</v>
      </c>
      <c r="D72" s="368">
        <f>IF('Quality-Stat'!E29="","",'Quality-Stat'!E29)</f>
        <v>22</v>
      </c>
      <c r="E72" s="368">
        <f>IF('Quality-Stat'!F29="","",'Quality-Stat'!F29)</f>
        <v>0</v>
      </c>
      <c r="F72" s="368" t="str">
        <f>IF('Quality-Stat'!G29="","",'Quality-Stat'!G29)</f>
        <v/>
      </c>
      <c r="G72" s="368" t="str">
        <f>IF('Quality-Stat'!H29="","",'Quality-Stat'!H29)</f>
        <v/>
      </c>
      <c r="H72" s="368">
        <f>IF('Quality-Stat'!I29="","",'Quality-Stat'!I29)</f>
        <v>22</v>
      </c>
      <c r="I72" s="368">
        <f>IF('Quality-Stat'!J29="","",'Quality-Stat'!J29)</f>
        <v>0</v>
      </c>
      <c r="J72" s="368">
        <f>IF('Quality-Stat'!K29="","",'Quality-Stat'!K29)</f>
        <v>0</v>
      </c>
      <c r="K72" s="369">
        <f>IF('Quality-Stat'!L29="","",'Quality-Stat'!L29)</f>
        <v>22</v>
      </c>
      <c r="L72" s="1166" t="s">
        <v>466</v>
      </c>
      <c r="M72" s="1166"/>
      <c r="N72" s="391">
        <f>'Invoice Log'!U5</f>
        <v>5</v>
      </c>
      <c r="O72" s="1156" t="s">
        <v>343</v>
      </c>
      <c r="P72" s="1157"/>
      <c r="Q72" s="1157"/>
      <c r="R72" s="771">
        <f>'Invoice Log'!Y5</f>
        <v>6505001</v>
      </c>
      <c r="T72" s="392" t="s">
        <v>443</v>
      </c>
      <c r="U72" s="396">
        <f>H27</f>
        <v>6801494</v>
      </c>
      <c r="V72" s="397"/>
      <c r="W72" s="1188"/>
      <c r="X72" s="1151" t="str">
        <f>'[35]HSE-Stat'!B17</f>
        <v>No.of Internal Audit</v>
      </c>
      <c r="Y72" s="1152"/>
      <c r="Z72" s="1147" t="str">
        <f>'HSE-Stat'!D17</f>
        <v>0</v>
      </c>
      <c r="AA72" s="1148"/>
      <c r="AB72" s="373" t="str">
        <f>'HSE-Stat'!E17</f>
        <v>0</v>
      </c>
      <c r="AC72" s="374" t="str">
        <f>'HSE-Stat'!F17</f>
        <v>1</v>
      </c>
      <c r="AD72" s="375" t="str">
        <f>'HSE-Stat'!G17</f>
        <v>1</v>
      </c>
      <c r="AF72"/>
      <c r="AG72"/>
      <c r="AH72" s="361"/>
    </row>
    <row r="73" spans="1:34" ht="18.600000000000001" customHeight="1" thickBot="1">
      <c r="A73" s="1167" t="s">
        <v>215</v>
      </c>
      <c r="B73" s="1168"/>
      <c r="C73" s="398">
        <f t="shared" ref="C73:K73" si="41">SUM(C68:C72)</f>
        <v>95</v>
      </c>
      <c r="D73" s="398">
        <f t="shared" si="41"/>
        <v>95</v>
      </c>
      <c r="E73" s="398">
        <f t="shared" si="41"/>
        <v>0</v>
      </c>
      <c r="F73" s="398">
        <f t="shared" si="41"/>
        <v>0</v>
      </c>
      <c r="G73" s="398">
        <f t="shared" si="41"/>
        <v>0</v>
      </c>
      <c r="H73" s="398">
        <f t="shared" si="41"/>
        <v>95</v>
      </c>
      <c r="I73" s="398">
        <f t="shared" si="41"/>
        <v>0</v>
      </c>
      <c r="J73" s="398">
        <f t="shared" si="41"/>
        <v>0</v>
      </c>
      <c r="K73" s="399">
        <f t="shared" si="41"/>
        <v>95</v>
      </c>
      <c r="L73" s="1205" t="s">
        <v>334</v>
      </c>
      <c r="M73" s="1166"/>
      <c r="N73" s="391">
        <f>'Invoice Log'!U6</f>
        <v>4</v>
      </c>
      <c r="O73" s="1156" t="s">
        <v>344</v>
      </c>
      <c r="P73" s="1157"/>
      <c r="Q73" s="1157"/>
      <c r="R73" s="771">
        <f>'Invoice Log'!Y6</f>
        <v>4460610</v>
      </c>
      <c r="T73" s="400" t="s">
        <v>445</v>
      </c>
      <c r="U73" s="396">
        <f>I27</f>
        <v>9043890</v>
      </c>
      <c r="V73" s="397"/>
      <c r="W73" s="1188"/>
      <c r="X73" s="1151" t="str">
        <f>'[35]HSE-Stat'!B18</f>
        <v>No. of Toolbox Talks</v>
      </c>
      <c r="Y73" s="1152"/>
      <c r="Z73" s="1147">
        <f>'HSE-Stat'!D18</f>
        <v>1</v>
      </c>
      <c r="AA73" s="1148"/>
      <c r="AB73" s="373" t="str">
        <f>'HSE-Stat'!E18</f>
        <v>1</v>
      </c>
      <c r="AC73" s="374" t="str">
        <f>'HSE-Stat'!F18</f>
        <v>26</v>
      </c>
      <c r="AD73" s="375" t="str">
        <f>'HSE-Stat'!G18</f>
        <v>26</v>
      </c>
      <c r="AF73"/>
      <c r="AG73"/>
      <c r="AH73" s="361"/>
    </row>
    <row r="74" spans="1:34" ht="14.45" customHeight="1" thickBot="1">
      <c r="A74" s="318" t="s">
        <v>317</v>
      </c>
      <c r="B74" s="319"/>
      <c r="C74" s="319"/>
      <c r="D74" s="319"/>
      <c r="E74" s="319"/>
      <c r="F74" s="319"/>
      <c r="G74" s="319"/>
      <c r="H74" s="319"/>
      <c r="I74" s="319"/>
      <c r="J74" s="319"/>
      <c r="K74" s="320"/>
      <c r="L74" s="1166" t="s">
        <v>335</v>
      </c>
      <c r="M74" s="1166"/>
      <c r="N74" s="391">
        <f>N72-N73</f>
        <v>1</v>
      </c>
      <c r="O74" s="1156" t="s">
        <v>370</v>
      </c>
      <c r="P74" s="1157"/>
      <c r="Q74" s="1157"/>
      <c r="R74" s="773">
        <f>'Invoice Log'!AB3</f>
        <v>46265</v>
      </c>
      <c r="T74" s="400" t="s">
        <v>462</v>
      </c>
      <c r="U74" s="401">
        <f>R71</f>
        <v>6505001</v>
      </c>
      <c r="V74" s="402"/>
      <c r="W74" s="1189"/>
      <c r="X74" s="1361" t="str">
        <f>'[35]HSE-Stat'!B19</f>
        <v>Safety Awards/Incentives</v>
      </c>
      <c r="Y74" s="1362"/>
      <c r="Z74" s="1149" t="str">
        <f>'HSE-Stat'!D19</f>
        <v>0</v>
      </c>
      <c r="AA74" s="1150"/>
      <c r="AB74" s="403" t="str">
        <f>'HSE-Stat'!E19</f>
        <v>0</v>
      </c>
      <c r="AC74" s="404" t="str">
        <f>'HSE-Stat'!F19</f>
        <v>2</v>
      </c>
      <c r="AD74" s="405" t="str">
        <f>'HSE-Stat'!G19</f>
        <v>2</v>
      </c>
      <c r="AF74"/>
      <c r="AG74"/>
      <c r="AH74" s="361"/>
    </row>
    <row r="75" spans="1:34" ht="14.45" customHeight="1" thickBot="1">
      <c r="A75" s="1321" t="s">
        <v>216</v>
      </c>
      <c r="B75" s="1322"/>
      <c r="C75" s="1164" t="s">
        <v>320</v>
      </c>
      <c r="D75" s="1164" t="s">
        <v>318</v>
      </c>
      <c r="E75" s="1164" t="s">
        <v>319</v>
      </c>
      <c r="F75" s="1164" t="s">
        <v>327</v>
      </c>
      <c r="G75" s="1164" t="s">
        <v>431</v>
      </c>
      <c r="H75" s="1164" t="s">
        <v>329</v>
      </c>
      <c r="I75" s="1214" t="s">
        <v>330</v>
      </c>
      <c r="J75" s="1214"/>
      <c r="K75" s="1214"/>
      <c r="L75" s="1166" t="s">
        <v>104</v>
      </c>
      <c r="M75" s="1166"/>
      <c r="N75" s="406">
        <f>'Invoice Log'!M3</f>
        <v>0</v>
      </c>
      <c r="O75" s="1156" t="s">
        <v>345</v>
      </c>
      <c r="P75" s="1157"/>
      <c r="Q75" s="1157"/>
      <c r="R75" s="771">
        <f>'Invoice Log'!Q3</f>
        <v>0</v>
      </c>
      <c r="T75" s="400" t="s">
        <v>463</v>
      </c>
      <c r="U75" s="401">
        <f>R72</f>
        <v>6505001</v>
      </c>
      <c r="V75" s="407"/>
      <c r="W75" s="1195" t="s">
        <v>417</v>
      </c>
      <c r="X75" s="1196"/>
      <c r="Y75" s="1196"/>
      <c r="Z75" s="1196"/>
      <c r="AA75" s="1196"/>
      <c r="AB75" s="1196"/>
      <c r="AC75" s="1196"/>
      <c r="AD75" s="1196"/>
      <c r="AE75" s="1196"/>
      <c r="AF75" s="1196"/>
      <c r="AG75" s="1196"/>
      <c r="AH75" s="1197"/>
    </row>
    <row r="76" spans="1:34" ht="14.45" customHeight="1" thickBot="1">
      <c r="A76" s="1323"/>
      <c r="B76" s="1324"/>
      <c r="C76" s="1165"/>
      <c r="D76" s="1165" t="s">
        <v>172</v>
      </c>
      <c r="E76" s="1165" t="s">
        <v>208</v>
      </c>
      <c r="F76" s="1165" t="s">
        <v>209</v>
      </c>
      <c r="G76" s="1165" t="s">
        <v>210</v>
      </c>
      <c r="H76" s="1165" t="s">
        <v>211</v>
      </c>
      <c r="I76" s="1215"/>
      <c r="J76" s="1215"/>
      <c r="K76" s="1215"/>
      <c r="L76" s="1166" t="s">
        <v>105</v>
      </c>
      <c r="M76" s="1166"/>
      <c r="N76" s="406">
        <f>'Invoice Log'!M4</f>
        <v>0</v>
      </c>
      <c r="O76" s="1156" t="s">
        <v>346</v>
      </c>
      <c r="P76" s="1157"/>
      <c r="Q76" s="1157"/>
      <c r="R76" s="771">
        <f>'Invoice Log'!Q4</f>
        <v>0</v>
      </c>
      <c r="T76" s="400" t="s">
        <v>464</v>
      </c>
      <c r="U76" s="401">
        <f>R73</f>
        <v>4460610</v>
      </c>
      <c r="V76" s="407"/>
      <c r="W76" s="1198"/>
      <c r="X76" s="1199"/>
      <c r="Y76" s="1199"/>
      <c r="Z76" s="1199"/>
      <c r="AA76" s="1199"/>
      <c r="AB76" s="1199"/>
      <c r="AC76" s="1199"/>
      <c r="AD76" s="1199"/>
      <c r="AE76" s="1199"/>
      <c r="AF76" s="1199"/>
      <c r="AG76" s="1199"/>
      <c r="AH76" s="1200"/>
    </row>
    <row r="77" spans="1:34" ht="18.600000000000001" customHeight="1" thickBot="1">
      <c r="A77" s="1158" t="str">
        <f>'Quality-Stat'!$A$35</f>
        <v xml:space="preserve">Earthworks </v>
      </c>
      <c r="B77" s="1159"/>
      <c r="C77" s="362">
        <f>IF('Quality-Stat'!D35="","",'Quality-Stat'!D35)</f>
        <v>8</v>
      </c>
      <c r="D77" s="362">
        <f>IF('Quality-Stat'!E35="","",'Quality-Stat'!E35)</f>
        <v>8</v>
      </c>
      <c r="E77" s="362">
        <f>IF('Quality-Stat'!F35="","",'Quality-Stat'!F35)</f>
        <v>8</v>
      </c>
      <c r="F77" s="362">
        <f>IF('Quality-Stat'!G35="","",'Quality-Stat'!G35)</f>
        <v>0</v>
      </c>
      <c r="G77" s="362">
        <f>IF('Quality-Stat'!H35="","",'Quality-Stat'!H35)</f>
        <v>8</v>
      </c>
      <c r="H77" s="362">
        <f>IF('Quality-Stat'!I35="","",'Quality-Stat'!I35)</f>
        <v>0</v>
      </c>
      <c r="I77" s="1216">
        <f>'Quality-Stat'!J35</f>
        <v>46270</v>
      </c>
      <c r="J77" s="1216"/>
      <c r="K77" s="1217"/>
      <c r="L77" s="1166" t="s">
        <v>336</v>
      </c>
      <c r="M77" s="1166"/>
      <c r="N77" s="408">
        <f>'Invoice Log'!M5</f>
        <v>2.0933346758586382E-3</v>
      </c>
      <c r="O77" s="1156" t="s">
        <v>347</v>
      </c>
      <c r="P77" s="1157"/>
      <c r="Q77" s="1157"/>
      <c r="R77" s="774">
        <f>'Invoice Log'!M6</f>
        <v>-20000</v>
      </c>
      <c r="S77" s="409"/>
      <c r="T77" s="410"/>
      <c r="U77" s="411"/>
      <c r="V77" s="412"/>
      <c r="W77" s="1201" t="s">
        <v>337</v>
      </c>
      <c r="X77" s="1174" t="s">
        <v>338</v>
      </c>
      <c r="Y77" s="1139" t="s">
        <v>339</v>
      </c>
      <c r="Z77" s="1139"/>
      <c r="AA77" s="1139"/>
      <c r="AB77" s="1139"/>
      <c r="AC77" s="1139"/>
      <c r="AD77" s="1174" t="s">
        <v>73</v>
      </c>
      <c r="AE77" s="1174" t="s">
        <v>44</v>
      </c>
      <c r="AF77" s="1174" t="s">
        <v>382</v>
      </c>
      <c r="AG77" s="1174" t="s">
        <v>340</v>
      </c>
      <c r="AH77" s="1175" t="s">
        <v>75</v>
      </c>
    </row>
    <row r="78" spans="1:34" ht="18.600000000000001" customHeight="1">
      <c r="A78" s="1154" t="str">
        <f>'Quality-Stat'!$A$36</f>
        <v>Structural</v>
      </c>
      <c r="B78" s="1155"/>
      <c r="C78" s="368">
        <f>IF('Quality-Stat'!D36="","",'Quality-Stat'!D36)</f>
        <v>14</v>
      </c>
      <c r="D78" s="368">
        <f>IF('Quality-Stat'!E36="","",'Quality-Stat'!E36)</f>
        <v>14</v>
      </c>
      <c r="E78" s="368">
        <f>IF('Quality-Stat'!F36="","",'Quality-Stat'!F36)</f>
        <v>14</v>
      </c>
      <c r="F78" s="368">
        <f>IF('Quality-Stat'!G36="","",'Quality-Stat'!G36)</f>
        <v>0</v>
      </c>
      <c r="G78" s="368">
        <f>IF('Quality-Stat'!H36="","",'Quality-Stat'!H36)</f>
        <v>14</v>
      </c>
      <c r="H78" s="368">
        <f>IF('Quality-Stat'!I36="","",'Quality-Stat'!I36)</f>
        <v>0</v>
      </c>
      <c r="I78" s="1218">
        <f>'Quality-Stat'!J36</f>
        <v>46228</v>
      </c>
      <c r="J78" s="1218"/>
      <c r="K78" s="1219"/>
      <c r="L78" s="1192" t="s">
        <v>497</v>
      </c>
      <c r="M78" s="1192"/>
      <c r="N78" s="1192"/>
      <c r="O78" s="1192"/>
      <c r="P78" s="1192"/>
      <c r="Q78" s="1192"/>
      <c r="R78" s="1192"/>
      <c r="S78" s="1192"/>
      <c r="T78" s="1192"/>
      <c r="U78" s="1192"/>
      <c r="V78" s="1192"/>
      <c r="W78" s="1202"/>
      <c r="X78" s="1140"/>
      <c r="Y78" s="1140"/>
      <c r="Z78" s="1140"/>
      <c r="AA78" s="1140"/>
      <c r="AB78" s="1140"/>
      <c r="AC78" s="1140"/>
      <c r="AD78" s="1140"/>
      <c r="AE78" s="1140"/>
      <c r="AF78" s="1140"/>
      <c r="AG78" s="1140"/>
      <c r="AH78" s="1176"/>
    </row>
    <row r="79" spans="1:34" ht="18.600000000000001" customHeight="1">
      <c r="A79" s="1154" t="str">
        <f>'Quality-Stat'!$A$37</f>
        <v>Architectural</v>
      </c>
      <c r="B79" s="1155"/>
      <c r="C79" s="368">
        <f>IF('Quality-Stat'!D37="","",'Quality-Stat'!D37)</f>
        <v>23</v>
      </c>
      <c r="D79" s="368">
        <f>IF('Quality-Stat'!E37="","",'Quality-Stat'!E37)</f>
        <v>23</v>
      </c>
      <c r="E79" s="368">
        <f>IF('Quality-Stat'!F37="","",'Quality-Stat'!F37)</f>
        <v>23</v>
      </c>
      <c r="F79" s="368">
        <f>IF('Quality-Stat'!G37="","",'Quality-Stat'!G37)</f>
        <v>0</v>
      </c>
      <c r="G79" s="368">
        <f>IF('Quality-Stat'!H37="","",'Quality-Stat'!H37)</f>
        <v>23</v>
      </c>
      <c r="H79" s="368">
        <f>IF('Quality-Stat'!I37="","",'Quality-Stat'!I37)</f>
        <v>0</v>
      </c>
      <c r="I79" s="1218">
        <f>'Quality-Stat'!J37</f>
        <v>46270</v>
      </c>
      <c r="J79" s="1218"/>
      <c r="K79" s="1219"/>
      <c r="L79" s="413" t="s">
        <v>733</v>
      </c>
      <c r="M79" s="414"/>
      <c r="N79" s="414"/>
      <c r="O79" s="414"/>
      <c r="P79" s="415" t="s">
        <v>732</v>
      </c>
      <c r="Q79" s="415"/>
      <c r="R79" s="414"/>
      <c r="S79" s="416"/>
      <c r="T79" s="1339" t="s">
        <v>400</v>
      </c>
      <c r="U79" s="1135"/>
      <c r="V79" s="1135"/>
      <c r="W79" s="1203">
        <f>CCO!A3</f>
        <v>0</v>
      </c>
      <c r="X79" s="1204">
        <f>CCO!B3</f>
        <v>0</v>
      </c>
      <c r="Y79" s="1177">
        <f>CCO!C3</f>
        <v>0</v>
      </c>
      <c r="Z79" s="1177"/>
      <c r="AA79" s="1177"/>
      <c r="AB79" s="1177"/>
      <c r="AC79" s="1177"/>
      <c r="AD79" s="1162">
        <f>CCO!D3</f>
        <v>0</v>
      </c>
      <c r="AE79" s="1182">
        <f>CCO!E3</f>
        <v>0</v>
      </c>
      <c r="AF79" s="1162">
        <f>CCO!F3</f>
        <v>0</v>
      </c>
      <c r="AG79" s="1183">
        <f>CCO!G3</f>
        <v>0</v>
      </c>
      <c r="AH79" s="1185">
        <f>CCO!H3</f>
        <v>0</v>
      </c>
    </row>
    <row r="80" spans="1:34" ht="24" customHeight="1" thickBot="1">
      <c r="A80" s="1154" t="str">
        <f>'Quality-Stat'!$A$38:$C$38</f>
        <v>Mechanical</v>
      </c>
      <c r="B80" s="1155"/>
      <c r="C80" s="368">
        <f>IF('Quality-Stat'!D38="","",'Quality-Stat'!D38)</f>
        <v>28</v>
      </c>
      <c r="D80" s="368">
        <f>IF('Quality-Stat'!E38="","",'Quality-Stat'!E38)</f>
        <v>28</v>
      </c>
      <c r="E80" s="368">
        <f>IF('Quality-Stat'!F38="","",'Quality-Stat'!F38)</f>
        <v>28</v>
      </c>
      <c r="F80" s="368">
        <f>IF('Quality-Stat'!G38="","",'Quality-Stat'!G38)</f>
        <v>0</v>
      </c>
      <c r="G80" s="368">
        <f>IF('Quality-Stat'!H38="","",'Quality-Stat'!H38)</f>
        <v>28</v>
      </c>
      <c r="H80" s="368">
        <f>IF('Quality-Stat'!I38="","",'Quality-Stat'!I38)</f>
        <v>0</v>
      </c>
      <c r="I80" s="1218">
        <f>'Quality-Stat'!J38</f>
        <v>46274</v>
      </c>
      <c r="J80" s="1218"/>
      <c r="K80" s="1219"/>
      <c r="L80" s="308" t="s">
        <v>18</v>
      </c>
      <c r="M80" s="309" t="s">
        <v>15</v>
      </c>
      <c r="N80" s="606" t="s">
        <v>746</v>
      </c>
      <c r="O80" s="310" t="s">
        <v>716</v>
      </c>
      <c r="P80" s="309" t="s">
        <v>18</v>
      </c>
      <c r="Q80" s="309" t="s">
        <v>15</v>
      </c>
      <c r="R80" s="606" t="s">
        <v>746</v>
      </c>
      <c r="S80" s="310" t="s">
        <v>716</v>
      </c>
      <c r="T80" s="417" t="s">
        <v>401</v>
      </c>
      <c r="U80" s="418" t="s">
        <v>402</v>
      </c>
      <c r="V80" s="419" t="s">
        <v>30</v>
      </c>
      <c r="W80" s="1194"/>
      <c r="X80" s="1141"/>
      <c r="Y80" s="1178"/>
      <c r="Z80" s="1178"/>
      <c r="AA80" s="1178"/>
      <c r="AB80" s="1178"/>
      <c r="AC80" s="1178"/>
      <c r="AD80" s="1163"/>
      <c r="AE80" s="1153"/>
      <c r="AF80" s="1163"/>
      <c r="AG80" s="1184"/>
      <c r="AH80" s="1172"/>
    </row>
    <row r="81" spans="1:48" ht="18.600000000000001" customHeight="1">
      <c r="A81" s="1160" t="str">
        <f>'Quality-Stat'!$A$39:$C$39</f>
        <v>Electrical</v>
      </c>
      <c r="B81" s="1161"/>
      <c r="C81" s="368">
        <f>IF('Quality-Stat'!D39="","",'Quality-Stat'!D39)</f>
        <v>22</v>
      </c>
      <c r="D81" s="368">
        <f>IF('Quality-Stat'!E39="","",'Quality-Stat'!E39)</f>
        <v>22</v>
      </c>
      <c r="E81" s="368">
        <f>IF('Quality-Stat'!F39="","",'Quality-Stat'!F39)</f>
        <v>22</v>
      </c>
      <c r="F81" s="368">
        <f>IF('Quality-Stat'!G39="","",'Quality-Stat'!G39)</f>
        <v>0</v>
      </c>
      <c r="G81" s="368">
        <f>IF('Quality-Stat'!H39="","",'Quality-Stat'!H39)</f>
        <v>22</v>
      </c>
      <c r="H81" s="368">
        <f>IF('Quality-Stat'!I39="","",'Quality-Stat'!I39)</f>
        <v>0</v>
      </c>
      <c r="I81" s="1218">
        <f>'Quality-Stat'!J39</f>
        <v>46233</v>
      </c>
      <c r="J81" s="1218"/>
      <c r="K81" s="1219"/>
      <c r="L81" s="420">
        <f>Manpower!A20</f>
        <v>13</v>
      </c>
      <c r="M81" s="421">
        <v>14</v>
      </c>
      <c r="N81" s="421">
        <f>Manpower!F20</f>
        <v>13</v>
      </c>
      <c r="O81" s="421">
        <v>0</v>
      </c>
      <c r="P81" s="422">
        <f>M91</f>
        <v>119</v>
      </c>
      <c r="Q81" s="421">
        <f>N91</f>
        <v>21</v>
      </c>
      <c r="R81" s="421">
        <v>56</v>
      </c>
      <c r="S81" s="423">
        <v>0</v>
      </c>
      <c r="T81" s="424">
        <f>L81+P81</f>
        <v>132</v>
      </c>
      <c r="U81" s="425">
        <f>M81+Q81</f>
        <v>35</v>
      </c>
      <c r="V81" s="426">
        <f>+U81-T81</f>
        <v>-97</v>
      </c>
      <c r="W81" s="1194" t="str">
        <f>CCO!A4</f>
        <v/>
      </c>
      <c r="X81" s="1141">
        <f>CCO!B4</f>
        <v>0</v>
      </c>
      <c r="Y81" s="1178">
        <f>CCO!C4</f>
        <v>0</v>
      </c>
      <c r="Z81" s="1178"/>
      <c r="AA81" s="1178"/>
      <c r="AB81" s="1178"/>
      <c r="AC81" s="1178"/>
      <c r="AD81" s="1163" t="str">
        <f>IF(CCO!D4="","",CCO!D4)</f>
        <v/>
      </c>
      <c r="AE81" s="1153">
        <f>CCO!E4</f>
        <v>0</v>
      </c>
      <c r="AF81" s="1163">
        <f>CCO!F4</f>
        <v>0</v>
      </c>
      <c r="AG81" s="1184">
        <f>CCO!G4</f>
        <v>0</v>
      </c>
      <c r="AH81" s="1172">
        <f>CCO!H4</f>
        <v>0</v>
      </c>
    </row>
    <row r="82" spans="1:48" ht="18.600000000000001" customHeight="1" thickBot="1">
      <c r="A82" s="1167" t="s">
        <v>215</v>
      </c>
      <c r="B82" s="1168"/>
      <c r="C82" s="398">
        <f>IF('Quality-Stat'!D40="","",'Quality-Stat'!D40)</f>
        <v>95</v>
      </c>
      <c r="D82" s="398">
        <f>IF('Quality-Stat'!E40="","",'Quality-Stat'!E40)</f>
        <v>95</v>
      </c>
      <c r="E82" s="398">
        <f>IF('Quality-Stat'!F40="","",'Quality-Stat'!F40)</f>
        <v>95</v>
      </c>
      <c r="F82" s="398">
        <f>IF('Quality-Stat'!G40="","",'Quality-Stat'!G40)</f>
        <v>0</v>
      </c>
      <c r="G82" s="398">
        <f>IF('Quality-Stat'!H40="","",'Quality-Stat'!H40)</f>
        <v>95</v>
      </c>
      <c r="H82" s="398">
        <f>IF('Quality-Stat'!I40="","",'Quality-Stat'!I40)</f>
        <v>0</v>
      </c>
      <c r="I82" s="1211">
        <f>MAX(I77:I81)</f>
        <v>46274</v>
      </c>
      <c r="J82" s="1212"/>
      <c r="K82" s="1213"/>
      <c r="L82" s="427" t="s">
        <v>403</v>
      </c>
      <c r="M82" s="428"/>
      <c r="N82" s="428"/>
      <c r="O82" s="428"/>
      <c r="P82" s="428"/>
      <c r="Q82" s="428"/>
      <c r="R82" s="428"/>
      <c r="S82" s="1209" t="s">
        <v>489</v>
      </c>
      <c r="T82" s="1210"/>
      <c r="U82" s="1210"/>
      <c r="V82" s="1210"/>
      <c r="W82" s="1194"/>
      <c r="X82" s="1141"/>
      <c r="Y82" s="1178"/>
      <c r="Z82" s="1178"/>
      <c r="AA82" s="1178"/>
      <c r="AB82" s="1178"/>
      <c r="AC82" s="1178"/>
      <c r="AD82" s="1163"/>
      <c r="AE82" s="1153"/>
      <c r="AF82" s="1163"/>
      <c r="AG82" s="1184"/>
      <c r="AH82" s="1172"/>
    </row>
    <row r="83" spans="1:48" ht="18.600000000000001" customHeight="1" thickBot="1">
      <c r="A83" s="1382" t="str">
        <f>Schedule!A1</f>
        <v>Primavera P6 Schedule Status</v>
      </c>
      <c r="B83" s="1383"/>
      <c r="C83" s="1383"/>
      <c r="D83" s="1383"/>
      <c r="E83" s="1383"/>
      <c r="F83" s="1383"/>
      <c r="G83" s="1383"/>
      <c r="H83" s="1383"/>
      <c r="I83" s="1383"/>
      <c r="J83" s="1383"/>
      <c r="K83" s="1384"/>
      <c r="L83" s="429" t="s">
        <v>409</v>
      </c>
      <c r="M83" s="430" t="s">
        <v>18</v>
      </c>
      <c r="N83" s="431" t="s">
        <v>15</v>
      </c>
      <c r="S83" s="429" t="s">
        <v>377</v>
      </c>
      <c r="T83" s="430" t="s">
        <v>18</v>
      </c>
      <c r="U83" s="431" t="s">
        <v>15</v>
      </c>
      <c r="V83" s="431" t="s">
        <v>388</v>
      </c>
      <c r="W83" s="1194" t="str">
        <f>CCO!A5</f>
        <v/>
      </c>
      <c r="X83" s="1141">
        <f>CCO!B5</f>
        <v>0</v>
      </c>
      <c r="Y83" s="1178">
        <f>CCO!C5</f>
        <v>0</v>
      </c>
      <c r="Z83" s="1178"/>
      <c r="AA83" s="1178"/>
      <c r="AB83" s="1178"/>
      <c r="AC83" s="1178"/>
      <c r="AD83" s="1163" t="str">
        <f>IF(CCO!D5="","",CCO!D5)</f>
        <v/>
      </c>
      <c r="AE83" s="1153">
        <f>CCO!E5</f>
        <v>0</v>
      </c>
      <c r="AF83" s="1163">
        <f>CCO!F5</f>
        <v>0</v>
      </c>
      <c r="AG83" s="1184">
        <f>CCO!G5</f>
        <v>0</v>
      </c>
      <c r="AH83" s="1172">
        <f>CCO!H5</f>
        <v>0</v>
      </c>
    </row>
    <row r="84" spans="1:48" ht="18.600000000000001" customHeight="1">
      <c r="A84" s="1379" t="str">
        <f>Schedule!A2</f>
        <v>Project Activities Overview</v>
      </c>
      <c r="B84" s="1380"/>
      <c r="C84" s="1380"/>
      <c r="D84" s="1380"/>
      <c r="E84" s="1380"/>
      <c r="F84" s="1380"/>
      <c r="G84" s="1380"/>
      <c r="H84" s="1380"/>
      <c r="I84" s="1380"/>
      <c r="J84" s="1380"/>
      <c r="K84" s="1381"/>
      <c r="L84" s="432" t="str">
        <f>+Manpower!N23</f>
        <v>General Labor</v>
      </c>
      <c r="M84" s="433">
        <f>Manpower!N24</f>
        <v>10</v>
      </c>
      <c r="N84" s="434">
        <f>Manpower!N25</f>
        <v>5</v>
      </c>
      <c r="S84" s="432" t="str">
        <f>+Manpower!$B$49</f>
        <v>Excavator</v>
      </c>
      <c r="T84" s="433">
        <f>+Manpower!B50</f>
        <v>2</v>
      </c>
      <c r="U84" s="433">
        <f>+Manpower!B51</f>
        <v>0</v>
      </c>
      <c r="V84" s="434">
        <f>+Manpower!B52</f>
        <v>0</v>
      </c>
      <c r="W84" s="1207"/>
      <c r="X84" s="1208"/>
      <c r="Y84" s="1179"/>
      <c r="Z84" s="1179"/>
      <c r="AA84" s="1179"/>
      <c r="AB84" s="1179"/>
      <c r="AC84" s="1179"/>
      <c r="AD84" s="1180"/>
      <c r="AE84" s="1181"/>
      <c r="AF84" s="1180"/>
      <c r="AG84" s="1186"/>
      <c r="AH84" s="1173"/>
    </row>
    <row r="85" spans="1:48" ht="18.600000000000001" customHeight="1">
      <c r="A85" s="1373" t="str">
        <f>Schedule!A3</f>
        <v>Schedule Statistics</v>
      </c>
      <c r="B85" s="1374"/>
      <c r="C85" s="1374"/>
      <c r="D85" s="1374"/>
      <c r="E85" s="1375"/>
      <c r="F85" s="1376" t="str">
        <f>Schedule!F3</f>
        <v>Active Schedule Activities</v>
      </c>
      <c r="G85" s="1374"/>
      <c r="H85" s="1374"/>
      <c r="I85" s="1374"/>
      <c r="J85" s="1374"/>
      <c r="K85" s="1375"/>
      <c r="L85" s="432" t="str">
        <f>+Manpower!P23</f>
        <v>Carpenter</v>
      </c>
      <c r="M85" s="433">
        <f>+Manpower!P24</f>
        <v>4</v>
      </c>
      <c r="N85" s="434">
        <f>+Manpower!P25</f>
        <v>0</v>
      </c>
      <c r="S85" s="432" t="str">
        <f>+Manpower!$D$49</f>
        <v>Grader</v>
      </c>
      <c r="T85" s="433">
        <f>+Manpower!D50</f>
        <v>0</v>
      </c>
      <c r="U85" s="433">
        <f>+Manpower!D51</f>
        <v>0</v>
      </c>
      <c r="V85" s="434">
        <f>+Manpower!D52</f>
        <v>0</v>
      </c>
      <c r="W85" s="311" t="s">
        <v>412</v>
      </c>
      <c r="X85" s="312"/>
      <c r="Y85" s="312"/>
      <c r="Z85" s="312"/>
      <c r="AA85" s="312"/>
      <c r="AB85" s="313"/>
      <c r="AC85" s="313"/>
      <c r="AD85" s="312"/>
      <c r="AE85" s="312"/>
      <c r="AF85" s="312"/>
      <c r="AG85" s="312"/>
      <c r="AH85" s="314"/>
    </row>
    <row r="86" spans="1:48" ht="18.600000000000001" customHeight="1">
      <c r="A86" s="435" t="str">
        <f>Schedule!A4</f>
        <v>Total Act.</v>
      </c>
      <c r="B86" s="139" t="str">
        <f>Schedule!B4</f>
        <v>Not Started</v>
      </c>
      <c r="C86" s="139" t="str">
        <f>Schedule!C4</f>
        <v>In Progress</v>
      </c>
      <c r="D86" s="139" t="str">
        <f>Schedule!D4</f>
        <v>Completed</v>
      </c>
      <c r="E86" s="140" t="str">
        <f>Schedule!E4</f>
        <v>%</v>
      </c>
      <c r="F86" s="138" t="str">
        <f>Schedule!F4</f>
        <v xml:space="preserve">Active </v>
      </c>
      <c r="G86" s="139" t="str">
        <f>Schedule!G4</f>
        <v>Ahead</v>
      </c>
      <c r="H86" s="139" t="str">
        <f>Schedule!H4</f>
        <v>On</v>
      </c>
      <c r="I86" s="139" t="str">
        <f>Schedule!I4</f>
        <v>Behind</v>
      </c>
      <c r="J86" s="139" t="str">
        <f>Schedule!J4</f>
        <v>Flag</v>
      </c>
      <c r="K86" s="140">
        <f>Schedule!K4</f>
        <v>0</v>
      </c>
      <c r="L86" s="432" t="str">
        <f>+Manpower!R23</f>
        <v>Steel Fixer</v>
      </c>
      <c r="M86" s="433">
        <f>+Manpower!R24</f>
        <v>5</v>
      </c>
      <c r="N86" s="434">
        <f>+Manpower!R25</f>
        <v>0</v>
      </c>
      <c r="S86" s="432" t="str">
        <f>+Manpower!$F$49</f>
        <v>Loader</v>
      </c>
      <c r="T86" s="433">
        <f>+Manpower!F50</f>
        <v>1</v>
      </c>
      <c r="U86" s="433">
        <f>+Manpower!F51</f>
        <v>1</v>
      </c>
      <c r="V86" s="434">
        <f>+Manpower!F52</f>
        <v>0</v>
      </c>
      <c r="W86" s="315" t="s">
        <v>496</v>
      </c>
      <c r="X86" s="1135" t="s">
        <v>430</v>
      </c>
      <c r="Y86" s="1135"/>
      <c r="Z86" s="1135"/>
      <c r="AA86" s="1135"/>
      <c r="AB86" s="1135"/>
      <c r="AC86" s="316" t="s">
        <v>433</v>
      </c>
      <c r="AD86" s="316" t="s">
        <v>436</v>
      </c>
      <c r="AE86" s="316" t="s">
        <v>418</v>
      </c>
      <c r="AF86" s="316" t="s">
        <v>434</v>
      </c>
      <c r="AG86" s="316" t="s">
        <v>435</v>
      </c>
      <c r="AH86" s="317" t="s">
        <v>30</v>
      </c>
    </row>
    <row r="87" spans="1:48" ht="18.600000000000001" customHeight="1">
      <c r="A87" s="436">
        <f>Schedule!A5</f>
        <v>1462</v>
      </c>
      <c r="B87" s="437">
        <f>Schedule!B5</f>
        <v>26</v>
      </c>
      <c r="C87" s="437">
        <f>Schedule!C5</f>
        <v>27</v>
      </c>
      <c r="D87" s="437">
        <f>Schedule!D5</f>
        <v>1409</v>
      </c>
      <c r="E87" s="438">
        <f>Schedule!E5</f>
        <v>0.9637482900136799</v>
      </c>
      <c r="F87" s="146">
        <f>Schedule!F5</f>
        <v>27</v>
      </c>
      <c r="G87" s="437">
        <f>Schedule!G5</f>
        <v>0</v>
      </c>
      <c r="H87" s="437">
        <f>Schedule!H5</f>
        <v>27</v>
      </c>
      <c r="I87" s="147">
        <f>Schedule!I5</f>
        <v>0</v>
      </c>
      <c r="J87" s="1377">
        <f>Schedule!J5</f>
        <v>27</v>
      </c>
      <c r="K87" s="1378"/>
      <c r="L87" s="432" t="str">
        <f>+Manpower!T23</f>
        <v>Concreting Labor</v>
      </c>
      <c r="M87" s="433">
        <f>+Manpower!T24</f>
        <v>2</v>
      </c>
      <c r="N87" s="434">
        <f>+Manpower!T25</f>
        <v>0</v>
      </c>
      <c r="S87" s="432" t="str">
        <f>+Manpower!$H$49</f>
        <v>Skid Loader</v>
      </c>
      <c r="T87" s="433">
        <f>+Manpower!H50</f>
        <v>4</v>
      </c>
      <c r="U87" s="433">
        <f>+Manpower!H51</f>
        <v>1</v>
      </c>
      <c r="V87" s="616">
        <f>+Manpower!H52</f>
        <v>0</v>
      </c>
      <c r="W87" s="618" t="str">
        <f>'Major Quantities'!A2</f>
        <v>2.1.6</v>
      </c>
      <c r="X87" s="1136" t="str">
        <f>'Major Quantities'!B2</f>
        <v>Backfill Material</v>
      </c>
      <c r="Y87" s="1136"/>
      <c r="Z87" s="1136"/>
      <c r="AA87" s="1136"/>
      <c r="AB87" s="1136"/>
      <c r="AC87" s="619">
        <f>'Major Quantities'!C2</f>
        <v>2615</v>
      </c>
      <c r="AD87" s="619" t="str">
        <f>'Major Quantities'!D2</f>
        <v>m3</v>
      </c>
      <c r="AE87" s="620">
        <f>'Major Quantities'!E2</f>
        <v>2615</v>
      </c>
      <c r="AF87" s="620">
        <f>'Major Quantities'!F2</f>
        <v>2615</v>
      </c>
      <c r="AG87" s="620">
        <f>'Major Quantities'!G2</f>
        <v>0</v>
      </c>
      <c r="AH87" s="621">
        <f>'Major Quantities'!H2</f>
        <v>0</v>
      </c>
    </row>
    <row r="88" spans="1:48" ht="18.600000000000001" customHeight="1">
      <c r="A88" s="1311" t="str">
        <f>Schedule!A6</f>
        <v xml:space="preserve">Critical Path Activities </v>
      </c>
      <c r="B88" s="1312"/>
      <c r="C88" s="1313"/>
      <c r="D88" s="1317" t="str">
        <f>Schedule!D6</f>
        <v>Free Float Management (Total)</v>
      </c>
      <c r="E88" s="1312"/>
      <c r="F88" s="1312"/>
      <c r="G88" s="1313"/>
      <c r="H88" s="1317" t="str">
        <f>Schedule!H6</f>
        <v xml:space="preserve">Failed Start Activities </v>
      </c>
      <c r="I88" s="1312"/>
      <c r="J88" s="1312"/>
      <c r="K88" s="1313"/>
      <c r="L88" s="432" t="str">
        <f>+Manpower!V23</f>
        <v>Mason</v>
      </c>
      <c r="M88" s="433">
        <f>+Manpower!V24</f>
        <v>6</v>
      </c>
      <c r="N88" s="434">
        <f>+Manpower!V25</f>
        <v>0</v>
      </c>
      <c r="S88" s="432" t="str">
        <f>+Manpower!$J$49</f>
        <v>Dump Truck</v>
      </c>
      <c r="T88" s="433">
        <f>+Manpower!J50</f>
        <v>3</v>
      </c>
      <c r="U88" s="433">
        <f>+Manpower!J51</f>
        <v>0</v>
      </c>
      <c r="V88" s="616">
        <f>+Manpower!J52</f>
        <v>0</v>
      </c>
      <c r="W88" s="622" t="str">
        <f>'Major Quantities'!A3</f>
        <v>2.2.1</v>
      </c>
      <c r="X88" s="1137" t="str">
        <f>'Major Quantities'!B3</f>
        <v>Bituminous wearing course asphalt layer</v>
      </c>
      <c r="Y88" s="1137"/>
      <c r="Z88" s="1137"/>
      <c r="AA88" s="1137"/>
      <c r="AB88" s="1137"/>
      <c r="AC88" s="623">
        <f>'Major Quantities'!C3</f>
        <v>217</v>
      </c>
      <c r="AD88" s="623" t="str">
        <f>'Major Quantities'!D3</f>
        <v>m3</v>
      </c>
      <c r="AE88" s="624">
        <f>'Major Quantities'!E3</f>
        <v>0</v>
      </c>
      <c r="AF88" s="624">
        <f>'Major Quantities'!F3</f>
        <v>217</v>
      </c>
      <c r="AG88" s="624">
        <f>'Major Quantities'!G3</f>
        <v>0</v>
      </c>
      <c r="AH88" s="625">
        <f>'Major Quantities'!H3</f>
        <v>217</v>
      </c>
    </row>
    <row r="89" spans="1:48" ht="18.600000000000001" customHeight="1">
      <c r="A89" s="1314"/>
      <c r="B89" s="1315"/>
      <c r="C89" s="1316"/>
      <c r="D89" s="1318" t="str">
        <f>Schedule!D7</f>
        <v>Greater Than 14 Days</v>
      </c>
      <c r="E89" s="1319"/>
      <c r="F89" s="1319" t="str">
        <f>Schedule!F7</f>
        <v>Less Than 14 Days</v>
      </c>
      <c r="G89" s="1320"/>
      <c r="H89" s="1325"/>
      <c r="I89" s="1315"/>
      <c r="J89" s="1315"/>
      <c r="K89" s="1316"/>
      <c r="L89" s="432" t="str">
        <f>+Manpower!X23</f>
        <v>Operator</v>
      </c>
      <c r="M89" s="433">
        <f>+Manpower!X24</f>
        <v>15</v>
      </c>
      <c r="N89" s="434">
        <f>+Manpower!X25</f>
        <v>3</v>
      </c>
      <c r="S89" s="432" t="str">
        <f>+Manpower!$L$49</f>
        <v>Water Tank Truck</v>
      </c>
      <c r="T89" s="433">
        <f>+Manpower!L50</f>
        <v>2</v>
      </c>
      <c r="U89" s="433">
        <f>+Manpower!L51</f>
        <v>1</v>
      </c>
      <c r="V89" s="616">
        <f>+Manpower!L52</f>
        <v>0</v>
      </c>
      <c r="W89" s="622" t="str">
        <f>'Major Quantities'!A4</f>
        <v>2.2.2</v>
      </c>
      <c r="X89" s="1137" t="str">
        <f>'Major Quantities'!B4</f>
        <v>Bituminous base course asphalt layer</v>
      </c>
      <c r="Y89" s="1137"/>
      <c r="Z89" s="1137"/>
      <c r="AA89" s="1137"/>
      <c r="AB89" s="1137"/>
      <c r="AC89" s="623">
        <f>'Major Quantities'!C4</f>
        <v>304</v>
      </c>
      <c r="AD89" s="623" t="str">
        <f>'Major Quantities'!D4</f>
        <v>m3</v>
      </c>
      <c r="AE89" s="624">
        <f>'Major Quantities'!E4</f>
        <v>0</v>
      </c>
      <c r="AF89" s="624">
        <f>'Major Quantities'!F4</f>
        <v>304</v>
      </c>
      <c r="AG89" s="624">
        <f>'Major Quantities'!G4</f>
        <v>0</v>
      </c>
      <c r="AH89" s="625">
        <f>'Major Quantities'!H4</f>
        <v>304</v>
      </c>
    </row>
    <row r="90" spans="1:48" ht="18.600000000000001" customHeight="1">
      <c r="A90" s="435" t="str">
        <f>Schedule!A8</f>
        <v>Last Week</v>
      </c>
      <c r="B90" s="139" t="str">
        <f>Schedule!B8</f>
        <v>This Week</v>
      </c>
      <c r="C90" s="140" t="str">
        <f>Schedule!C8</f>
        <v>Diff</v>
      </c>
      <c r="D90" s="138" t="str">
        <f>Schedule!D8</f>
        <v>Last Week</v>
      </c>
      <c r="E90" s="139" t="str">
        <f>Schedule!E8</f>
        <v>This Week</v>
      </c>
      <c r="F90" s="139" t="str">
        <f>Schedule!F8</f>
        <v>Last Week</v>
      </c>
      <c r="G90" s="140" t="str">
        <f>Schedule!G8</f>
        <v>This Week</v>
      </c>
      <c r="H90" s="138" t="str">
        <f>Schedule!H8</f>
        <v>Last Week</v>
      </c>
      <c r="I90" s="139" t="str">
        <f>Schedule!I8</f>
        <v>This Week</v>
      </c>
      <c r="J90" s="139" t="str">
        <f>Schedule!J8</f>
        <v>Flag</v>
      </c>
      <c r="K90" s="140">
        <f>Schedule!K8</f>
        <v>0</v>
      </c>
      <c r="L90" s="439" t="str">
        <f>+Manpower!Z23</f>
        <v>Others</v>
      </c>
      <c r="M90" s="421">
        <f>+Manpower!Z24</f>
        <v>77</v>
      </c>
      <c r="N90" s="440">
        <f>+Manpower!Z25</f>
        <v>13</v>
      </c>
      <c r="S90" s="439" t="str">
        <f>+Manpower!$N$49</f>
        <v>Other</v>
      </c>
      <c r="T90" s="421">
        <f>+Manpower!N50</f>
        <v>22</v>
      </c>
      <c r="U90" s="421">
        <f>+Manpower!N51</f>
        <v>5</v>
      </c>
      <c r="V90" s="617">
        <f>+Manpower!N52</f>
        <v>0</v>
      </c>
      <c r="W90" s="622" t="str">
        <f>'Major Quantities'!A5</f>
        <v>2.2.3</v>
      </c>
      <c r="X90" s="1137" t="str">
        <f>'Major Quantities'!B5</f>
        <v>Base course layer</v>
      </c>
      <c r="Y90" s="1137"/>
      <c r="Z90" s="1137"/>
      <c r="AA90" s="1137"/>
      <c r="AB90" s="1137"/>
      <c r="AC90" s="623">
        <f>'Major Quantities'!C5</f>
        <v>867</v>
      </c>
      <c r="AD90" s="623" t="str">
        <f>'Major Quantities'!D5</f>
        <v>m3</v>
      </c>
      <c r="AE90" s="624">
        <f>'Major Quantities'!E5</f>
        <v>0</v>
      </c>
      <c r="AF90" s="624">
        <f>'Major Quantities'!F5</f>
        <v>867</v>
      </c>
      <c r="AG90" s="624">
        <f>'Major Quantities'!G5</f>
        <v>0</v>
      </c>
      <c r="AH90" s="625">
        <f>'Major Quantities'!H5</f>
        <v>867</v>
      </c>
      <c r="AI90" s="519"/>
      <c r="AJ90" s="519"/>
    </row>
    <row r="91" spans="1:48" customFormat="1" ht="18.600000000000001" customHeight="1">
      <c r="A91" s="441">
        <f>Schedule!A9</f>
        <v>0</v>
      </c>
      <c r="B91" s="421">
        <f>Schedule!B9</f>
        <v>0</v>
      </c>
      <c r="C91" s="143">
        <f>Schedule!C9</f>
        <v>0</v>
      </c>
      <c r="D91" s="442">
        <f>Schedule!D9</f>
        <v>3</v>
      </c>
      <c r="E91" s="421">
        <f>Schedule!E9</f>
        <v>2</v>
      </c>
      <c r="F91" s="421">
        <f>Schedule!F9</f>
        <v>2</v>
      </c>
      <c r="G91" s="443">
        <f>Schedule!G9</f>
        <v>2</v>
      </c>
      <c r="H91" s="442">
        <f>Schedule!H9</f>
        <v>13</v>
      </c>
      <c r="I91" s="421">
        <f>Schedule!I9</f>
        <v>13</v>
      </c>
      <c r="J91" s="1190">
        <f>Schedule!J9</f>
        <v>0</v>
      </c>
      <c r="K91" s="1191"/>
      <c r="L91" s="444" t="s">
        <v>5</v>
      </c>
      <c r="M91" s="445">
        <f>SUM(M84:M90)</f>
        <v>119</v>
      </c>
      <c r="N91" s="446">
        <f>SUM(N84:N90)</f>
        <v>21</v>
      </c>
      <c r="S91" s="444" t="s">
        <v>5</v>
      </c>
      <c r="T91" s="445">
        <f>SUM(T84:T90)</f>
        <v>34</v>
      </c>
      <c r="U91" s="445">
        <f t="shared" ref="U91:V91" si="42">SUM(U84:U90)</f>
        <v>8</v>
      </c>
      <c r="V91" s="445">
        <f t="shared" si="42"/>
        <v>0</v>
      </c>
      <c r="W91" s="626" t="str">
        <f>'Major Quantities'!A6</f>
        <v>2.2.4</v>
      </c>
      <c r="X91" s="1138" t="str">
        <f>'Major Quantities'!B6</f>
        <v>Subgrade material</v>
      </c>
      <c r="Y91" s="1138"/>
      <c r="Z91" s="1138"/>
      <c r="AA91" s="1138"/>
      <c r="AB91" s="1138"/>
      <c r="AC91" s="627">
        <f>'Major Quantities'!C6</f>
        <v>1300</v>
      </c>
      <c r="AD91" s="627" t="str">
        <f>'Major Quantities'!D6</f>
        <v>m3</v>
      </c>
      <c r="AE91" s="628">
        <f>'Major Quantities'!E6</f>
        <v>606.71</v>
      </c>
      <c r="AF91" s="628">
        <f>'Major Quantities'!F6</f>
        <v>1300</v>
      </c>
      <c r="AG91" s="628">
        <f>'Major Quantities'!G6</f>
        <v>0</v>
      </c>
      <c r="AH91" s="629">
        <f>'Major Quantities'!H6</f>
        <v>693.29</v>
      </c>
    </row>
    <row r="92" spans="1:48" s="474" customFormat="1" ht="26.25">
      <c r="A92" s="352" t="s">
        <v>753</v>
      </c>
      <c r="B92" s="448"/>
      <c r="C92" s="448"/>
      <c r="D92" s="448"/>
      <c r="E92" s="448"/>
      <c r="F92" s="448"/>
      <c r="G92" s="448"/>
      <c r="H92" s="448"/>
      <c r="I92" s="448"/>
      <c r="J92" s="448"/>
      <c r="K92" s="448"/>
      <c r="L92" s="448"/>
      <c r="M92" s="448"/>
      <c r="N92" s="448"/>
      <c r="O92" s="448"/>
      <c r="P92" s="448"/>
      <c r="Q92" s="447" t="s">
        <v>739</v>
      </c>
      <c r="R92" s="448"/>
      <c r="S92" s="448"/>
      <c r="T92" s="448"/>
      <c r="U92" s="448"/>
      <c r="V92" s="448"/>
      <c r="W92" s="448"/>
      <c r="X92" s="448"/>
      <c r="Y92" s="448"/>
      <c r="Z92" s="448"/>
      <c r="AA92" s="448"/>
      <c r="AB92" s="448"/>
      <c r="AC92" s="448"/>
      <c r="AD92" s="448"/>
      <c r="AE92" s="448"/>
      <c r="AF92" s="448"/>
      <c r="AG92" s="448"/>
      <c r="AH92" s="449"/>
      <c r="AL92" s="514"/>
      <c r="AM92" s="514"/>
      <c r="AN92" s="514"/>
      <c r="AO92" s="514"/>
      <c r="AP92" s="514"/>
      <c r="AQ92" s="514"/>
      <c r="AR92" s="514"/>
      <c r="AS92" s="514"/>
      <c r="AT92" s="514"/>
      <c r="AU92" s="514"/>
      <c r="AV92" s="514"/>
    </row>
    <row r="93" spans="1:48" s="602" customFormat="1" ht="19.5" thickBot="1">
      <c r="A93" s="1169"/>
      <c r="B93" s="1170"/>
      <c r="C93" s="1170"/>
      <c r="D93" s="1170"/>
      <c r="E93" s="1170"/>
      <c r="F93" s="1170"/>
      <c r="G93" s="1170"/>
      <c r="H93" s="1170"/>
      <c r="I93" s="1170"/>
      <c r="J93" s="1170"/>
      <c r="K93" s="1170"/>
      <c r="L93" s="1170"/>
      <c r="M93" s="1170"/>
      <c r="N93" s="1170"/>
      <c r="O93" s="1170"/>
      <c r="P93" s="1171"/>
      <c r="Q93" s="450"/>
      <c r="R93" s="451"/>
      <c r="S93" s="451"/>
      <c r="T93" s="451"/>
      <c r="U93" s="451"/>
      <c r="V93" s="451"/>
      <c r="W93" s="451"/>
      <c r="X93" s="451"/>
      <c r="Y93" s="451"/>
      <c r="Z93" s="451"/>
      <c r="AA93" s="451"/>
      <c r="AB93" s="451"/>
      <c r="AC93" s="451"/>
      <c r="AD93" s="451"/>
      <c r="AE93" s="451"/>
      <c r="AF93" s="451"/>
      <c r="AG93" s="451"/>
      <c r="AH93" s="452"/>
      <c r="AI93" s="601"/>
      <c r="AJ93" s="601"/>
    </row>
    <row r="94" spans="1:48" s="604" customFormat="1" ht="41.45" customHeight="1">
      <c r="A94" s="633" t="s">
        <v>982</v>
      </c>
      <c r="B94" s="127"/>
      <c r="C94" s="127"/>
      <c r="D94" s="127"/>
      <c r="E94" s="969"/>
      <c r="F94" s="633"/>
      <c r="G94" s="127"/>
      <c r="H94" s="127"/>
      <c r="I94" s="127"/>
      <c r="J94" s="127"/>
      <c r="K94" s="969"/>
      <c r="L94" s="127"/>
      <c r="M94" s="127"/>
      <c r="N94" s="127"/>
      <c r="O94" s="127"/>
      <c r="P94" s="128"/>
      <c r="Q94" s="453" t="s">
        <v>389</v>
      </c>
      <c r="R94" s="453" t="s">
        <v>390</v>
      </c>
      <c r="S94" s="1193" t="s">
        <v>391</v>
      </c>
      <c r="T94" s="1193"/>
      <c r="U94" s="1193"/>
      <c r="V94" s="1193"/>
      <c r="W94" s="453" t="s">
        <v>396</v>
      </c>
      <c r="X94" s="1193" t="s">
        <v>392</v>
      </c>
      <c r="Y94" s="1193"/>
      <c r="Z94" s="1193"/>
      <c r="AA94" s="1193" t="s">
        <v>393</v>
      </c>
      <c r="AB94" s="1193"/>
      <c r="AC94" s="1193"/>
      <c r="AD94" s="1193"/>
      <c r="AE94" s="1193"/>
      <c r="AF94" s="453" t="s">
        <v>395</v>
      </c>
      <c r="AG94" s="454" t="s">
        <v>652</v>
      </c>
      <c r="AH94" s="455" t="s">
        <v>399</v>
      </c>
      <c r="AI94" s="603"/>
      <c r="AJ94" s="603"/>
    </row>
    <row r="95" spans="1:48" ht="41.45" customHeight="1">
      <c r="A95" s="504"/>
      <c r="B95"/>
      <c r="C95"/>
      <c r="D95"/>
      <c r="E95" s="361"/>
      <c r="F95" s="504"/>
      <c r="G95"/>
      <c r="H95"/>
      <c r="I95"/>
      <c r="J95"/>
      <c r="K95" s="361"/>
      <c r="L95"/>
      <c r="M95"/>
      <c r="N95"/>
      <c r="O95"/>
      <c r="P95" s="129"/>
      <c r="Q95" s="341">
        <f>IF(+Issues!B11="","",+Issues!B11)</f>
        <v>1</v>
      </c>
      <c r="R95" s="342" t="str">
        <f>IF(+Issues!C11="","",+Issues!C11)</f>
        <v/>
      </c>
      <c r="S95" s="1206" t="str">
        <f>IF(+Issues!D11="","",+Issues!D11)</f>
        <v/>
      </c>
      <c r="T95" s="1206"/>
      <c r="U95" s="1206"/>
      <c r="V95" s="1206"/>
      <c r="W95" s="343" t="str">
        <f>IF(+Issues!E11="","",+Issues!E11)</f>
        <v/>
      </c>
      <c r="X95" s="1144" t="str">
        <f>IF(+Issues!F11="","",+Issues!F11)</f>
        <v/>
      </c>
      <c r="Y95" s="1145"/>
      <c r="Z95" s="1145"/>
      <c r="AA95" s="1145"/>
      <c r="AB95" s="1145"/>
      <c r="AC95" s="1145"/>
      <c r="AD95" s="1145"/>
      <c r="AE95" s="1146"/>
      <c r="AF95" s="344" t="str">
        <f>IF(+Issues!H11="","",+Issues!H11)</f>
        <v/>
      </c>
      <c r="AG95" s="345" t="str">
        <f>IF(+Issues!I11="","",+Issues!I11)</f>
        <v/>
      </c>
      <c r="AH95" s="346">
        <f>IF(+Issues!J11="","",+Issues!J11)</f>
        <v>46301</v>
      </c>
    </row>
    <row r="96" spans="1:48" ht="41.45" customHeight="1">
      <c r="A96" s="504"/>
      <c r="B96"/>
      <c r="C96"/>
      <c r="D96"/>
      <c r="E96" s="361"/>
      <c r="F96" s="504"/>
      <c r="G96"/>
      <c r="H96"/>
      <c r="I96"/>
      <c r="J96"/>
      <c r="K96" s="361"/>
      <c r="L96"/>
      <c r="M96"/>
      <c r="N96"/>
      <c r="O96"/>
      <c r="P96" s="129"/>
      <c r="Q96" s="341">
        <f>IF(+Issues!B12="","",+Issues!B12)</f>
        <v>2</v>
      </c>
      <c r="R96" s="342" t="str">
        <f>IF(+Issues!C12="","",+Issues!C12)</f>
        <v/>
      </c>
      <c r="S96" s="1124" t="str">
        <f>IF(+Issues!D12="","",+Issues!D12)</f>
        <v/>
      </c>
      <c r="T96" s="1125"/>
      <c r="U96" s="1125"/>
      <c r="V96" s="1126"/>
      <c r="W96" s="344" t="str">
        <f>IF(+Issues!E12="","",+Issues!E12)</f>
        <v/>
      </c>
      <c r="X96" s="1124" t="str">
        <f>IF(+Issues!F12="","",+Issues!F12)</f>
        <v/>
      </c>
      <c r="Y96" s="1125"/>
      <c r="Z96" s="1125"/>
      <c r="AA96" s="1125"/>
      <c r="AB96" s="1125"/>
      <c r="AC96" s="1125"/>
      <c r="AD96" s="1125"/>
      <c r="AE96" s="1126"/>
      <c r="AF96" s="344" t="str">
        <f>IF(+Issues!H12="","",+Issues!H12)</f>
        <v/>
      </c>
      <c r="AG96" s="345" t="str">
        <f>IF(+Issues!I12="","",+Issues!I12)</f>
        <v/>
      </c>
      <c r="AH96" s="347">
        <f>IF(+Issues!J12="","",+Issues!J12)</f>
        <v>46301</v>
      </c>
    </row>
    <row r="97" spans="1:34" ht="41.45" customHeight="1">
      <c r="A97" s="504"/>
      <c r="B97"/>
      <c r="C97"/>
      <c r="D97"/>
      <c r="E97" s="361"/>
      <c r="F97" s="504"/>
      <c r="G97"/>
      <c r="H97"/>
      <c r="I97"/>
      <c r="J97"/>
      <c r="K97" s="361"/>
      <c r="L97"/>
      <c r="M97"/>
      <c r="N97"/>
      <c r="O97"/>
      <c r="P97" s="129"/>
      <c r="Q97" s="341">
        <f>IF(+Issues!B13="","",+Issues!B13)</f>
        <v>3</v>
      </c>
      <c r="R97" s="345" t="str">
        <f>IF(+Issues!C13="","",+Issues!C13)</f>
        <v/>
      </c>
      <c r="S97" s="1124" t="str">
        <f>IF(+Issues!D13="","",+Issues!D13)</f>
        <v/>
      </c>
      <c r="T97" s="1125"/>
      <c r="U97" s="1125"/>
      <c r="V97" s="1126"/>
      <c r="W97" s="344" t="str">
        <f>IF(+Issues!E13="","",+Issues!E13)</f>
        <v/>
      </c>
      <c r="X97" s="1124" t="str">
        <f>IF(+Issues!F13="","",+Issues!F13)</f>
        <v/>
      </c>
      <c r="Y97" s="1125"/>
      <c r="Z97" s="1125"/>
      <c r="AA97" s="1125"/>
      <c r="AB97" s="1125"/>
      <c r="AC97" s="1125"/>
      <c r="AD97" s="1125"/>
      <c r="AE97" s="1126"/>
      <c r="AF97" s="344" t="str">
        <f>IF(+Issues!H13="","",+Issues!H13)</f>
        <v/>
      </c>
      <c r="AG97" s="345" t="str">
        <f>IF(+Issues!I13="","",+Issues!I13)</f>
        <v/>
      </c>
      <c r="AH97" s="347">
        <f>IF(+Issues!J13="","",+Issues!J13)</f>
        <v>46301</v>
      </c>
    </row>
    <row r="98" spans="1:34" customFormat="1" ht="41.45" customHeight="1">
      <c r="A98" s="504"/>
      <c r="E98" s="361"/>
      <c r="F98" s="504"/>
      <c r="K98" s="361"/>
      <c r="P98" s="129"/>
      <c r="Q98" s="341">
        <f>IF(+Issues!B14="","",+Issues!B14)</f>
        <v>4</v>
      </c>
      <c r="R98" s="345" t="str">
        <f>IF(+Issues!C14="","",+Issues!C14)</f>
        <v/>
      </c>
      <c r="S98" s="1124" t="str">
        <f>IF(+Issues!D14="","",+Issues!D14)</f>
        <v/>
      </c>
      <c r="T98" s="1125"/>
      <c r="U98" s="1125"/>
      <c r="V98" s="1126"/>
      <c r="W98" s="344" t="str">
        <f>IF(+Issues!E14="","",+Issues!E14)</f>
        <v/>
      </c>
      <c r="X98" s="1124" t="str">
        <f>IF(+Issues!F14="","",+Issues!F14)</f>
        <v/>
      </c>
      <c r="Y98" s="1125"/>
      <c r="Z98" s="1125"/>
      <c r="AA98" s="1125"/>
      <c r="AB98" s="1125"/>
      <c r="AC98" s="1125"/>
      <c r="AD98" s="1125"/>
      <c r="AE98" s="1126"/>
      <c r="AF98" s="344" t="str">
        <f>IF(+Issues!H14="","",+Issues!H14)</f>
        <v/>
      </c>
      <c r="AG98" s="345" t="str">
        <f>IF(+Issues!I14="","",+Issues!I14)</f>
        <v/>
      </c>
      <c r="AH98" s="347">
        <f>IF(+Issues!J14="","",+Issues!J14)</f>
        <v>46301</v>
      </c>
    </row>
    <row r="99" spans="1:34" customFormat="1" ht="41.45" customHeight="1" thickBot="1">
      <c r="A99" s="634"/>
      <c r="B99" s="635"/>
      <c r="C99" s="635"/>
      <c r="D99" s="635"/>
      <c r="E99" s="970"/>
      <c r="F99" s="634"/>
      <c r="G99" s="635"/>
      <c r="H99" s="635"/>
      <c r="I99" s="635"/>
      <c r="J99" s="635"/>
      <c r="K99" s="970"/>
      <c r="L99" s="635"/>
      <c r="M99" s="635"/>
      <c r="N99" s="635"/>
      <c r="O99" s="635"/>
      <c r="P99" s="636"/>
      <c r="Q99" s="348">
        <f>IF(+Issues!B15="","",+Issues!B15)</f>
        <v>5</v>
      </c>
      <c r="R99" s="349" t="str">
        <f>IF(+Issues!C15="","",+Issues!C15)</f>
        <v/>
      </c>
      <c r="S99" s="1127" t="str">
        <f>IF(+Issues!D15="","",+Issues!D15)</f>
        <v/>
      </c>
      <c r="T99" s="1128"/>
      <c r="U99" s="1128"/>
      <c r="V99" s="1129"/>
      <c r="W99" s="350" t="str">
        <f>IF(+Issues!E15="","",+Issues!E15)</f>
        <v/>
      </c>
      <c r="X99" s="1127" t="str">
        <f>IF(+Issues!F15="","",+Issues!F15)</f>
        <v/>
      </c>
      <c r="Y99" s="1128"/>
      <c r="Z99" s="1128"/>
      <c r="AA99" s="1128"/>
      <c r="AB99" s="1128"/>
      <c r="AC99" s="1128"/>
      <c r="AD99" s="1128"/>
      <c r="AE99" s="1129"/>
      <c r="AF99" s="350" t="str">
        <f>IF(+Issues!H15="","",+Issues!H15)</f>
        <v/>
      </c>
      <c r="AG99" s="349" t="str">
        <f>IF(+Issues!I15="","",+Issues!I15)</f>
        <v/>
      </c>
      <c r="AH99" s="351">
        <f>IF(+Issues!J15="","",+Issues!J15)</f>
        <v>46301</v>
      </c>
    </row>
    <row r="100" spans="1:34" customFormat="1" ht="15"/>
    <row r="101" spans="1:34" customFormat="1">
      <c r="A101" s="392"/>
      <c r="B101" s="392"/>
      <c r="C101" s="392"/>
      <c r="D101" s="392"/>
      <c r="E101" s="392"/>
      <c r="F101" s="392"/>
      <c r="G101" s="392"/>
      <c r="H101" s="392"/>
      <c r="I101" s="392"/>
      <c r="J101" s="392"/>
      <c r="K101" s="392"/>
      <c r="L101" s="392"/>
    </row>
    <row r="102" spans="1:34" customFormat="1">
      <c r="A102" s="392"/>
      <c r="B102" s="392"/>
      <c r="C102" s="392"/>
      <c r="D102" s="392"/>
      <c r="E102" s="392"/>
      <c r="F102" s="392"/>
      <c r="G102" s="392"/>
      <c r="H102" s="392"/>
      <c r="I102" s="392"/>
      <c r="J102" s="392"/>
      <c r="K102" s="392"/>
      <c r="L102" s="392"/>
      <c r="W102" s="105"/>
    </row>
    <row r="103" spans="1:34" customFormat="1">
      <c r="A103" s="392"/>
      <c r="B103" s="392"/>
      <c r="C103" s="392"/>
      <c r="D103" s="392"/>
      <c r="E103" s="392"/>
      <c r="F103" s="392"/>
      <c r="G103" s="392"/>
      <c r="H103" s="392"/>
      <c r="I103" s="392"/>
      <c r="J103" s="392"/>
      <c r="K103" s="392"/>
      <c r="L103" s="392"/>
      <c r="W103" s="605"/>
    </row>
    <row r="104" spans="1:34" customFormat="1">
      <c r="A104" s="392"/>
      <c r="B104" s="392"/>
      <c r="C104" s="392"/>
      <c r="D104" s="392"/>
      <c r="E104" s="392"/>
      <c r="F104" s="392"/>
      <c r="G104" s="392"/>
      <c r="H104" s="392"/>
      <c r="I104" s="392"/>
      <c r="J104" s="392"/>
      <c r="K104" s="392"/>
      <c r="L104" s="392"/>
    </row>
    <row r="105" spans="1:34" customFormat="1">
      <c r="H105" s="392"/>
      <c r="I105" s="392"/>
      <c r="J105" s="392"/>
      <c r="K105" s="392"/>
    </row>
    <row r="106" spans="1:34" customFormat="1">
      <c r="H106" s="392"/>
      <c r="I106" s="392"/>
      <c r="J106" s="392"/>
      <c r="K106" s="392"/>
    </row>
    <row r="107" spans="1:34" customFormat="1">
      <c r="H107" s="392"/>
      <c r="I107" s="392"/>
      <c r="J107" s="392"/>
      <c r="K107" s="392"/>
    </row>
    <row r="108" spans="1:34" customFormat="1">
      <c r="H108" s="392"/>
      <c r="I108" s="392"/>
      <c r="J108" s="392"/>
      <c r="K108" s="392"/>
    </row>
    <row r="109" spans="1:34" customFormat="1" ht="15"/>
    <row r="110" spans="1:34" customFormat="1" ht="15"/>
    <row r="111" spans="1:34" customFormat="1" ht="15"/>
    <row r="112" spans="1:34" customFormat="1" ht="15"/>
    <row r="113" customFormat="1" ht="15"/>
    <row r="114" customFormat="1" ht="15"/>
    <row r="115" customFormat="1" ht="15"/>
    <row r="116" customFormat="1" ht="15"/>
    <row r="117" customFormat="1" ht="15"/>
    <row r="118" customFormat="1" ht="15"/>
    <row r="119" customFormat="1" ht="15"/>
    <row r="120" customFormat="1" ht="15"/>
    <row r="121" customFormat="1" ht="15"/>
    <row r="122" customFormat="1" ht="15"/>
    <row r="123" customFormat="1" ht="15"/>
    <row r="124" customFormat="1" ht="15"/>
    <row r="125" customFormat="1" ht="15"/>
    <row r="126" customFormat="1" ht="15"/>
    <row r="127" customFormat="1" ht="15"/>
    <row r="128" customFormat="1" ht="15"/>
    <row r="129" customFormat="1" ht="15"/>
    <row r="130" customFormat="1" ht="15"/>
    <row r="131" customFormat="1" ht="15"/>
    <row r="132" customFormat="1" ht="15"/>
    <row r="133" customFormat="1" ht="15"/>
    <row r="134" customFormat="1" ht="15"/>
    <row r="135" customFormat="1" ht="15"/>
    <row r="136" customFormat="1" ht="15"/>
    <row r="137" customFormat="1" ht="15"/>
    <row r="138" customFormat="1" ht="15"/>
    <row r="139" customFormat="1" ht="15"/>
    <row r="140" customFormat="1" ht="15"/>
    <row r="141" customFormat="1" ht="15"/>
  </sheetData>
  <sheetProtection formatCells="0" formatColumns="0" formatRows="0" insertHyperlinks="0" sort="0" autoFilter="0" pivotTables="0"/>
  <mergeCells count="259">
    <mergeCell ref="A70:B70"/>
    <mergeCell ref="A71:B71"/>
    <mergeCell ref="A85:E85"/>
    <mergeCell ref="F85:K85"/>
    <mergeCell ref="J87:K87"/>
    <mergeCell ref="A84:K84"/>
    <mergeCell ref="C75:C76"/>
    <mergeCell ref="D75:D76"/>
    <mergeCell ref="A83:K83"/>
    <mergeCell ref="G75:G76"/>
    <mergeCell ref="AA3:AH6"/>
    <mergeCell ref="X73:Y73"/>
    <mergeCell ref="X74:Y74"/>
    <mergeCell ref="X59:Y59"/>
    <mergeCell ref="X60:Y60"/>
    <mergeCell ref="X61:Y61"/>
    <mergeCell ref="X62:Y62"/>
    <mergeCell ref="X63:Y63"/>
    <mergeCell ref="X64:Y64"/>
    <mergeCell ref="X65:Y65"/>
    <mergeCell ref="X66:Y66"/>
    <mergeCell ref="X67:Y67"/>
    <mergeCell ref="AB57:AB58"/>
    <mergeCell ref="AC57:AC58"/>
    <mergeCell ref="AD57:AD58"/>
    <mergeCell ref="Z61:AA61"/>
    <mergeCell ref="Z64:AA64"/>
    <mergeCell ref="Z65:AA65"/>
    <mergeCell ref="Z66:AA66"/>
    <mergeCell ref="Z67:AA67"/>
    <mergeCell ref="Z68:AA68"/>
    <mergeCell ref="Z69:AA69"/>
    <mergeCell ref="X68:Y68"/>
    <mergeCell ref="AE56:AH56"/>
    <mergeCell ref="S3:T3"/>
    <mergeCell ref="S6:T6"/>
    <mergeCell ref="M5:N5"/>
    <mergeCell ref="M6:N6"/>
    <mergeCell ref="O3:P3"/>
    <mergeCell ref="O4:P4"/>
    <mergeCell ref="O5:P5"/>
    <mergeCell ref="O6:P6"/>
    <mergeCell ref="Q3:R3"/>
    <mergeCell ref="Q4:R4"/>
    <mergeCell ref="Q5:R5"/>
    <mergeCell ref="S4:T4"/>
    <mergeCell ref="S5:T5"/>
    <mergeCell ref="Q6:R6"/>
    <mergeCell ref="M3:N3"/>
    <mergeCell ref="M4:N4"/>
    <mergeCell ref="S99:V99"/>
    <mergeCell ref="R57:V57"/>
    <mergeCell ref="V58:V59"/>
    <mergeCell ref="U58:U59"/>
    <mergeCell ref="T58:T59"/>
    <mergeCell ref="S58:S59"/>
    <mergeCell ref="R58:R59"/>
    <mergeCell ref="Q65:T65"/>
    <mergeCell ref="Q66:T66"/>
    <mergeCell ref="Q67:T67"/>
    <mergeCell ref="Q68:T68"/>
    <mergeCell ref="Q69:T69"/>
    <mergeCell ref="L70:V70"/>
    <mergeCell ref="O71:Q71"/>
    <mergeCell ref="O72:Q72"/>
    <mergeCell ref="O73:Q73"/>
    <mergeCell ref="L62:M62"/>
    <mergeCell ref="L63:M63"/>
    <mergeCell ref="L65:N65"/>
    <mergeCell ref="L68:N68"/>
    <mergeCell ref="L69:N69"/>
    <mergeCell ref="T79:V79"/>
    <mergeCell ref="L75:M75"/>
    <mergeCell ref="L76:M76"/>
    <mergeCell ref="C66:C67"/>
    <mergeCell ref="I66:I67"/>
    <mergeCell ref="K66:K67"/>
    <mergeCell ref="A66:B67"/>
    <mergeCell ref="AE65:AH66"/>
    <mergeCell ref="S98:V98"/>
    <mergeCell ref="Z57:AA58"/>
    <mergeCell ref="Z60:AA60"/>
    <mergeCell ref="Z62:AA62"/>
    <mergeCell ref="Z63:AA63"/>
    <mergeCell ref="S96:V96"/>
    <mergeCell ref="X69:Y69"/>
    <mergeCell ref="A68:B68"/>
    <mergeCell ref="A69:B69"/>
    <mergeCell ref="A59:B59"/>
    <mergeCell ref="A60:B60"/>
    <mergeCell ref="A61:B61"/>
    <mergeCell ref="A88:C89"/>
    <mergeCell ref="D88:G88"/>
    <mergeCell ref="D89:E89"/>
    <mergeCell ref="F89:G89"/>
    <mergeCell ref="A75:B76"/>
    <mergeCell ref="H88:K89"/>
    <mergeCell ref="A73:B73"/>
    <mergeCell ref="A14:B14"/>
    <mergeCell ref="A62:B62"/>
    <mergeCell ref="A63:B63"/>
    <mergeCell ref="A16:B16"/>
    <mergeCell ref="A64:B64"/>
    <mergeCell ref="D10:D11"/>
    <mergeCell ref="C57:C58"/>
    <mergeCell ref="Q10:T10"/>
    <mergeCell ref="C10:C11"/>
    <mergeCell ref="A24:B24"/>
    <mergeCell ref="A25:B25"/>
    <mergeCell ref="A26:B26"/>
    <mergeCell ref="A1:I1"/>
    <mergeCell ref="L56:V56"/>
    <mergeCell ref="X57:Y58"/>
    <mergeCell ref="W57:W58"/>
    <mergeCell ref="A17:B17"/>
    <mergeCell ref="A18:B18"/>
    <mergeCell ref="A19:B19"/>
    <mergeCell ref="A20:B20"/>
    <mergeCell ref="A21:B21"/>
    <mergeCell ref="A57:B58"/>
    <mergeCell ref="O9:Z9"/>
    <mergeCell ref="E10:F10"/>
    <mergeCell ref="G10:N10"/>
    <mergeCell ref="L55:V55"/>
    <mergeCell ref="A22:B22"/>
    <mergeCell ref="A23:B23"/>
    <mergeCell ref="I57:I58"/>
    <mergeCell ref="A12:B12"/>
    <mergeCell ref="A15:B15"/>
    <mergeCell ref="Y5:Y6"/>
    <mergeCell ref="Y3:Y4"/>
    <mergeCell ref="P10:P11"/>
    <mergeCell ref="A10:B11"/>
    <mergeCell ref="A13:B13"/>
    <mergeCell ref="W59:W60"/>
    <mergeCell ref="W61:W69"/>
    <mergeCell ref="K57:K58"/>
    <mergeCell ref="L60:M60"/>
    <mergeCell ref="L61:M61"/>
    <mergeCell ref="O65:P65"/>
    <mergeCell ref="O66:P66"/>
    <mergeCell ref="J66:J67"/>
    <mergeCell ref="J57:J58"/>
    <mergeCell ref="U65:V65"/>
    <mergeCell ref="U66:V66"/>
    <mergeCell ref="U67:V67"/>
    <mergeCell ref="U68:V68"/>
    <mergeCell ref="U69:V69"/>
    <mergeCell ref="O67:P67"/>
    <mergeCell ref="N57:N59"/>
    <mergeCell ref="L57:M59"/>
    <mergeCell ref="Q57:Q59"/>
    <mergeCell ref="P57:P59"/>
    <mergeCell ref="O57:O59"/>
    <mergeCell ref="O68:P68"/>
    <mergeCell ref="O69:P69"/>
    <mergeCell ref="L66:N66"/>
    <mergeCell ref="L67:N67"/>
    <mergeCell ref="AF81:AF82"/>
    <mergeCell ref="AG81:AG82"/>
    <mergeCell ref="S82:V82"/>
    <mergeCell ref="I82:K82"/>
    <mergeCell ref="I75:K76"/>
    <mergeCell ref="I77:K77"/>
    <mergeCell ref="I78:K78"/>
    <mergeCell ref="I79:K79"/>
    <mergeCell ref="I80:K80"/>
    <mergeCell ref="I81:K81"/>
    <mergeCell ref="AH81:AH82"/>
    <mergeCell ref="AG83:AG84"/>
    <mergeCell ref="AF83:AF84"/>
    <mergeCell ref="S97:V97"/>
    <mergeCell ref="W70:W74"/>
    <mergeCell ref="J91:K91"/>
    <mergeCell ref="O76:Q76"/>
    <mergeCell ref="O77:Q77"/>
    <mergeCell ref="L78:V78"/>
    <mergeCell ref="S94:V94"/>
    <mergeCell ref="W81:W82"/>
    <mergeCell ref="W75:AH76"/>
    <mergeCell ref="W77:W78"/>
    <mergeCell ref="W79:W80"/>
    <mergeCell ref="X79:X80"/>
    <mergeCell ref="O74:Q74"/>
    <mergeCell ref="L73:M73"/>
    <mergeCell ref="L74:M74"/>
    <mergeCell ref="S95:V95"/>
    <mergeCell ref="AA94:AE94"/>
    <mergeCell ref="W83:W84"/>
    <mergeCell ref="X83:X84"/>
    <mergeCell ref="X94:Z94"/>
    <mergeCell ref="Z70:AA70"/>
    <mergeCell ref="A93:E93"/>
    <mergeCell ref="F93:K93"/>
    <mergeCell ref="L93:P93"/>
    <mergeCell ref="L71:M71"/>
    <mergeCell ref="L72:M72"/>
    <mergeCell ref="X70:Y70"/>
    <mergeCell ref="X71:Y71"/>
    <mergeCell ref="AH83:AH84"/>
    <mergeCell ref="X77:X78"/>
    <mergeCell ref="AD77:AD78"/>
    <mergeCell ref="AE77:AE78"/>
    <mergeCell ref="AF77:AF78"/>
    <mergeCell ref="AG77:AG78"/>
    <mergeCell ref="AH77:AH78"/>
    <mergeCell ref="Y79:AC80"/>
    <mergeCell ref="Y81:AC82"/>
    <mergeCell ref="Y83:AC84"/>
    <mergeCell ref="AD83:AD84"/>
    <mergeCell ref="AE83:AE84"/>
    <mergeCell ref="AE79:AE80"/>
    <mergeCell ref="AF79:AF80"/>
    <mergeCell ref="AG79:AG80"/>
    <mergeCell ref="AH79:AH80"/>
    <mergeCell ref="AD81:AD82"/>
    <mergeCell ref="Z71:AA71"/>
    <mergeCell ref="Z72:AA72"/>
    <mergeCell ref="Z74:AA74"/>
    <mergeCell ref="Z73:AA73"/>
    <mergeCell ref="X72:Y72"/>
    <mergeCell ref="AE81:AE82"/>
    <mergeCell ref="A72:B72"/>
    <mergeCell ref="O75:Q75"/>
    <mergeCell ref="A77:B77"/>
    <mergeCell ref="A78:B78"/>
    <mergeCell ref="A79:B79"/>
    <mergeCell ref="A81:B81"/>
    <mergeCell ref="A80:B80"/>
    <mergeCell ref="AD79:AD80"/>
    <mergeCell ref="H75:H76"/>
    <mergeCell ref="L77:M77"/>
    <mergeCell ref="A82:B82"/>
    <mergeCell ref="E75:E76"/>
    <mergeCell ref="F75:F76"/>
    <mergeCell ref="X97:AE97"/>
    <mergeCell ref="X98:AE98"/>
    <mergeCell ref="X99:AE99"/>
    <mergeCell ref="AB29:AC29"/>
    <mergeCell ref="AB30:AC30"/>
    <mergeCell ref="AB31:AC31"/>
    <mergeCell ref="AB32:AC32"/>
    <mergeCell ref="AB33:AC33"/>
    <mergeCell ref="AB34:AC34"/>
    <mergeCell ref="AB35:AC35"/>
    <mergeCell ref="AB36:AC36"/>
    <mergeCell ref="AB37:AC37"/>
    <mergeCell ref="AB38:AC38"/>
    <mergeCell ref="X86:AB86"/>
    <mergeCell ref="X87:AB87"/>
    <mergeCell ref="X88:AB88"/>
    <mergeCell ref="X89:AB89"/>
    <mergeCell ref="X90:AB90"/>
    <mergeCell ref="X91:AB91"/>
    <mergeCell ref="Y77:AC78"/>
    <mergeCell ref="X81:X82"/>
    <mergeCell ref="Z59:AA59"/>
    <mergeCell ref="X95:AE95"/>
    <mergeCell ref="X96:AE96"/>
  </mergeCells>
  <conditionalFormatting sqref="D12:D27">
    <cfRule type="dataBar" priority="2631">
      <dataBar>
        <cfvo type="min"/>
        <cfvo type="max"/>
        <color rgb="FF53B3DD"/>
      </dataBar>
      <extLst>
        <ext xmlns:x14="http://schemas.microsoft.com/office/spreadsheetml/2009/9/main" uri="{B025F937-C7B1-47D3-B67F-A62EFF666E3E}">
          <x14:id>{5EFE79B3-7D09-46AE-A9ED-438EF809731E}</x14:id>
        </ext>
      </extLst>
    </cfRule>
  </conditionalFormatting>
  <conditionalFormatting sqref="I87">
    <cfRule type="cellIs" dxfId="106" priority="23" operator="lessThan">
      <formula>0</formula>
    </cfRule>
  </conditionalFormatting>
  <conditionalFormatting sqref="J12:J26">
    <cfRule type="colorScale" priority="2633">
      <colorScale>
        <cfvo type="min"/>
        <cfvo type="percentile" val="50"/>
        <cfvo type="max"/>
        <color theme="5" tint="0.59999389629810485"/>
        <color theme="7" tint="0.79998168889431442"/>
        <color theme="4" tint="0.59999389629810485"/>
      </colorScale>
    </cfRule>
  </conditionalFormatting>
  <conditionalFormatting sqref="J27">
    <cfRule type="colorScale" priority="8">
      <colorScale>
        <cfvo type="min"/>
        <cfvo type="percentile" val="50"/>
        <cfvo type="max"/>
        <color theme="5" tint="0.59999389629810485"/>
        <color theme="7" tint="0.79998168889431442"/>
        <color theme="4" tint="0.59999389629810485"/>
      </colorScale>
    </cfRule>
  </conditionalFormatting>
  <conditionalFormatting sqref="J87:K87">
    <cfRule type="dataBar" priority="16">
      <dataBar>
        <cfvo type="min"/>
        <cfvo type="max"/>
        <color rgb="FF63C384"/>
      </dataBar>
      <extLst>
        <ext xmlns:x14="http://schemas.microsoft.com/office/spreadsheetml/2009/9/main" uri="{B025F937-C7B1-47D3-B67F-A62EFF666E3E}">
          <x14:id>{816ECB6F-3AE0-4E29-B959-291AF298F0B8}</x14:id>
        </ext>
      </extLst>
    </cfRule>
  </conditionalFormatting>
  <conditionalFormatting sqref="J91:K91">
    <cfRule type="dataBar" priority="17">
      <dataBar>
        <cfvo type="min"/>
        <cfvo type="max"/>
        <color rgb="FF63C384"/>
      </dataBar>
      <extLst>
        <ext xmlns:x14="http://schemas.microsoft.com/office/spreadsheetml/2009/9/main" uri="{B025F937-C7B1-47D3-B67F-A62EFF666E3E}">
          <x14:id>{DCBF714E-FE88-4F01-8D2A-8BFC31196A35}</x14:id>
        </ext>
      </extLst>
    </cfRule>
  </conditionalFormatting>
  <conditionalFormatting sqref="L12:L27">
    <cfRule type="colorScale" priority="2635">
      <colorScale>
        <cfvo type="min"/>
        <cfvo type="percentile" val="50"/>
        <cfvo type="max"/>
        <color theme="5" tint="0.59999389629810485"/>
        <color theme="7" tint="0.79998168889431442"/>
        <color theme="4" tint="0.59999389629810485"/>
      </colorScale>
    </cfRule>
  </conditionalFormatting>
  <conditionalFormatting sqref="M12:M26">
    <cfRule type="cellIs" dxfId="105" priority="2637" operator="lessThan">
      <formula>0</formula>
    </cfRule>
    <cfRule type="dataBar" priority="2638">
      <dataBar>
        <cfvo type="min"/>
        <cfvo type="max"/>
        <color theme="0" tint="-0.249977111117893"/>
      </dataBar>
      <extLst>
        <ext xmlns:x14="http://schemas.microsoft.com/office/spreadsheetml/2009/9/main" uri="{B025F937-C7B1-47D3-B67F-A62EFF666E3E}">
          <x14:id>{9DE887E0-D252-4EC6-8D45-08DA8F54C581}</x14:id>
        </ext>
      </extLst>
    </cfRule>
  </conditionalFormatting>
  <conditionalFormatting sqref="N12:N26 Z12:Z26">
    <cfRule type="expression" dxfId="104" priority="222">
      <formula>N12=1</formula>
    </cfRule>
    <cfRule type="expression" dxfId="103" priority="221">
      <formula>N12&lt;1</formula>
    </cfRule>
    <cfRule type="expression" dxfId="102" priority="223">
      <formula>N12&gt;1</formula>
    </cfRule>
  </conditionalFormatting>
  <conditionalFormatting sqref="N27">
    <cfRule type="expression" dxfId="101" priority="220">
      <formula>N27&gt;1</formula>
    </cfRule>
    <cfRule type="expression" dxfId="100" priority="219">
      <formula>N27=1</formula>
    </cfRule>
    <cfRule type="expression" dxfId="99" priority="218">
      <formula>N27&lt;1</formula>
    </cfRule>
  </conditionalFormatting>
  <conditionalFormatting sqref="O6:P6">
    <cfRule type="cellIs" dxfId="98" priority="165" operator="greaterThan">
      <formula>0</formula>
    </cfRule>
  </conditionalFormatting>
  <conditionalFormatting sqref="P12:P27">
    <cfRule type="dataBar" priority="2653">
      <dataBar>
        <cfvo type="min"/>
        <cfvo type="max"/>
        <color rgb="FF53B3DD"/>
      </dataBar>
      <extLst>
        <ext xmlns:x14="http://schemas.microsoft.com/office/spreadsheetml/2009/9/main" uri="{B025F937-C7B1-47D3-B67F-A62EFF666E3E}">
          <x14:id>{BE7EBD0A-6FB7-4A23-A747-D47CE770E088}</x14:id>
        </ext>
      </extLst>
    </cfRule>
  </conditionalFormatting>
  <conditionalFormatting sqref="S12:S27">
    <cfRule type="colorScale" priority="2655">
      <colorScale>
        <cfvo type="min"/>
        <cfvo type="percentile" val="50"/>
        <cfvo type="max"/>
        <color theme="5" tint="0.59999389629810485"/>
        <color theme="7" tint="0.79998168889431442"/>
        <color theme="4" tint="0.59999389629810485"/>
      </colorScale>
    </cfRule>
  </conditionalFormatting>
  <conditionalFormatting sqref="S95:S99 AG95:AG99">
    <cfRule type="cellIs" dxfId="97" priority="68" stopIfTrue="1" operator="equal">
      <formula>"Issue"</formula>
    </cfRule>
    <cfRule type="cellIs" dxfId="96" priority="66" stopIfTrue="1" operator="equal">
      <formula>"Threat"</formula>
    </cfRule>
    <cfRule type="cellIs" dxfId="95" priority="67" stopIfTrue="1" operator="equal">
      <formula>"Opportunity"</formula>
    </cfRule>
  </conditionalFormatting>
  <conditionalFormatting sqref="T12:T27">
    <cfRule type="colorScale" priority="2657">
      <colorScale>
        <cfvo type="min"/>
        <cfvo type="percentile" val="50"/>
        <cfvo type="max"/>
        <color theme="5" tint="0.59999389629810485"/>
        <color theme="7" tint="0.79998168889431442"/>
        <color theme="4" tint="0.59999389629810485"/>
      </colorScale>
    </cfRule>
  </conditionalFormatting>
  <conditionalFormatting sqref="V5">
    <cfRule type="cellIs" dxfId="94" priority="161" stopIfTrue="1" operator="between">
      <formula>-0.1</formula>
      <formula>0</formula>
    </cfRule>
    <cfRule type="cellIs" dxfId="93" priority="160" stopIfTrue="1" operator="greaterThanOrEqual">
      <formula>0</formula>
    </cfRule>
    <cfRule type="cellIs" dxfId="92" priority="162" stopIfTrue="1" operator="lessThan">
      <formula>-0.1</formula>
    </cfRule>
  </conditionalFormatting>
  <conditionalFormatting sqref="V6">
    <cfRule type="cellIs" dxfId="91" priority="4" operator="greaterThan">
      <formula>1</formula>
    </cfRule>
    <cfRule type="cellIs" dxfId="90" priority="3" operator="lessThan">
      <formula>1</formula>
    </cfRule>
  </conditionalFormatting>
  <conditionalFormatting sqref="V81">
    <cfRule type="dataBar" priority="21">
      <dataBar>
        <cfvo type="min"/>
        <cfvo type="max"/>
        <color rgb="FF63C384"/>
      </dataBar>
      <extLst>
        <ext xmlns:x14="http://schemas.microsoft.com/office/spreadsheetml/2009/9/main" uri="{B025F937-C7B1-47D3-B67F-A62EFF666E3E}">
          <x14:id>{FC1B0ABE-DEBA-4CF7-A064-CA1D1CFF002C}</x14:id>
        </ext>
      </extLst>
    </cfRule>
  </conditionalFormatting>
  <conditionalFormatting sqref="W12:W27">
    <cfRule type="colorScale" priority="2659">
      <colorScale>
        <cfvo type="min"/>
        <cfvo type="percentile" val="50"/>
        <cfvo type="max"/>
        <color theme="5" tint="0.59999389629810485"/>
        <color theme="7" tint="0.79998168889431442"/>
        <color theme="4" tint="0.59999389629810485"/>
      </colorScale>
    </cfRule>
  </conditionalFormatting>
  <conditionalFormatting sqref="W28:W29 G28 K12:K27">
    <cfRule type="colorScale" priority="41">
      <colorScale>
        <cfvo type="min"/>
        <cfvo type="percentile" val="50"/>
        <cfvo type="max"/>
        <color theme="5" tint="0.59999389629810485"/>
        <color theme="7" tint="0.79998168889431442"/>
        <color theme="4" tint="0.59999389629810485"/>
      </colorScale>
    </cfRule>
  </conditionalFormatting>
  <conditionalFormatting sqref="X5">
    <cfRule type="cellIs" dxfId="89" priority="142" stopIfTrue="1" operator="greaterThanOrEqual">
      <formula>0</formula>
    </cfRule>
    <cfRule type="cellIs" dxfId="88" priority="143" stopIfTrue="1" operator="between">
      <formula>-0.1</formula>
      <formula>0</formula>
    </cfRule>
    <cfRule type="cellIs" dxfId="87" priority="144" stopIfTrue="1" operator="lessThan">
      <formula>-0.1</formula>
    </cfRule>
  </conditionalFormatting>
  <conditionalFormatting sqref="X6">
    <cfRule type="cellIs" dxfId="86" priority="1" operator="lessThan">
      <formula>1</formula>
    </cfRule>
    <cfRule type="cellIs" dxfId="85" priority="2" operator="greaterThan">
      <formula>1</formula>
    </cfRule>
  </conditionalFormatting>
  <conditionalFormatting sqref="X12:X27">
    <cfRule type="colorScale" priority="2664">
      <colorScale>
        <cfvo type="min"/>
        <cfvo type="percentile" val="50"/>
        <cfvo type="max"/>
        <color theme="5" tint="0.59999389629810485"/>
        <color theme="7" tint="0.79998168889431442"/>
        <color theme="4" tint="0.59999389629810485"/>
      </colorScale>
    </cfRule>
  </conditionalFormatting>
  <conditionalFormatting sqref="Y12:Y26">
    <cfRule type="cellIs" dxfId="84" priority="2666" operator="lessThan">
      <formula>0</formula>
    </cfRule>
    <cfRule type="dataBar" priority="2667">
      <dataBar>
        <cfvo type="min"/>
        <cfvo type="max"/>
        <color theme="0" tint="-0.249977111117893"/>
      </dataBar>
      <extLst>
        <ext xmlns:x14="http://schemas.microsoft.com/office/spreadsheetml/2009/9/main" uri="{B025F937-C7B1-47D3-B67F-A62EFF666E3E}">
          <x14:id>{D68223A7-5DA3-40F4-9C9A-7B36129F14DE}</x14:id>
        </ext>
      </extLst>
    </cfRule>
  </conditionalFormatting>
  <conditionalFormatting sqref="Z3:Z4">
    <cfRule type="expression" dxfId="83" priority="141" stopIfTrue="1">
      <formula>IF(AND(Z$3&lt;0.8),TRUE,FALSE)</formula>
    </cfRule>
    <cfRule type="expression" dxfId="82" priority="140" stopIfTrue="1">
      <formula>IF(AND(Z$3&gt;0.8,Z$3&lt;0.9),TRUE,FALSE)</formula>
    </cfRule>
    <cfRule type="expression" dxfId="81" priority="139" stopIfTrue="1">
      <formula>IF(AND(Z$3&gt;=0.9),TRUE,FALSE)</formula>
    </cfRule>
  </conditionalFormatting>
  <conditionalFormatting sqref="Z5:Z6">
    <cfRule type="expression" dxfId="80" priority="33" stopIfTrue="1">
      <formula>IF(AND(Z$5&lt;0.8),TRUE,FALSE)</formula>
    </cfRule>
    <cfRule type="expression" dxfId="79" priority="32" stopIfTrue="1">
      <formula>IF(AND(Z$5&gt;0.8,Z$5&lt;0.9),TRUE,FALSE)</formula>
    </cfRule>
    <cfRule type="expression" dxfId="78" priority="31" stopIfTrue="1">
      <formula>IF(AND(Z$5&gt;=0.9),TRUE,FALSE)</formula>
    </cfRule>
  </conditionalFormatting>
  <conditionalFormatting sqref="Z27">
    <cfRule type="expression" dxfId="77" priority="202">
      <formula>Z27&lt;1</formula>
    </cfRule>
    <cfRule type="expression" dxfId="76" priority="203">
      <formula>Z27=1</formula>
    </cfRule>
    <cfRule type="expression" dxfId="75" priority="204">
      <formula>Z27&gt;1</formula>
    </cfRule>
  </conditionalFormatting>
  <conditionalFormatting sqref="AG30:AG38">
    <cfRule type="cellIs" dxfId="74" priority="27" stopIfTrue="1" operator="equal">
      <formula>"F"</formula>
    </cfRule>
    <cfRule type="cellIs" dxfId="73" priority="26" stopIfTrue="1" operator="equal">
      <formula>"A"</formula>
    </cfRule>
    <cfRule type="cellIs" dxfId="72" priority="28" stopIfTrue="1" operator="equal">
      <formula>$Y4</formula>
    </cfRule>
  </conditionalFormatting>
  <dataValidations disablePrompts="1" count="6">
    <dataValidation type="date" allowBlank="1" showInputMessage="1" showErrorMessage="1" errorTitle="Date only" error="Please enter only Date" sqref="J3:J6" xr:uid="{00000000-0002-0000-0100-000000000000}">
      <formula1>32874</formula1>
      <formula2>72686</formula2>
    </dataValidation>
    <dataValidation allowBlank="1" showInputMessage="1" showErrorMessage="1" prompt="Non-Conformance Report" sqref="L60" xr:uid="{00000000-0002-0000-0100-000001000000}"/>
    <dataValidation allowBlank="1" showInputMessage="1" showErrorMessage="1" prompt="Material Inspection Report" sqref="L62" xr:uid="{00000000-0002-0000-0100-000002000000}"/>
    <dataValidation allowBlank="1" showInputMessage="1" showErrorMessage="1" prompt="Field Inspection Report" sqref="L63" xr:uid="{00000000-0002-0000-0100-000003000000}"/>
    <dataValidation type="list" allowBlank="1" showInputMessage="1" showErrorMessage="1" prompt="Select as loaded in P6 Schedule" sqref="O11" xr:uid="{00000000-0002-0000-0100-000004000000}">
      <formula1>"(Manhours),(Mandays)"</formula1>
    </dataValidation>
    <dataValidation allowBlank="1" sqref="L61:M61" xr:uid="{00000000-0002-0000-0100-000005000000}"/>
  </dataValidations>
  <printOptions horizontalCentered="1" verticalCentered="1"/>
  <pageMargins left="0.15" right="0.15" top="0.15" bottom="0.15" header="0" footer="0"/>
  <pageSetup paperSize="9" scale="28" orientation="landscape" r:id="rId1"/>
  <headerFooter alignWithMargins="0"/>
  <drawing r:id="rId2"/>
  <extLst>
    <ext xmlns:x14="http://schemas.microsoft.com/office/spreadsheetml/2009/9/main" uri="{78C0D931-6437-407d-A8EE-F0AAD7539E65}">
      <x14:conditionalFormattings>
        <x14:conditionalFormatting xmlns:xm="http://schemas.microsoft.com/office/excel/2006/main">
          <x14:cfRule type="dataBar" id="{5EFE79B3-7D09-46AE-A9ED-438EF809731E}">
            <x14:dataBar minLength="0" maxLength="100" gradient="0">
              <x14:cfvo type="autoMin"/>
              <x14:cfvo type="autoMax"/>
              <x14:negativeFillColor rgb="FFFF0000"/>
              <x14:axisColor rgb="FF000000"/>
            </x14:dataBar>
          </x14:cfRule>
          <xm:sqref>D12:D27</xm:sqref>
        </x14:conditionalFormatting>
        <x14:conditionalFormatting xmlns:xm="http://schemas.microsoft.com/office/excel/2006/main">
          <x14:cfRule type="dataBar" id="{816ECB6F-3AE0-4E29-B959-291AF298F0B8}">
            <x14:dataBar minLength="0" maxLength="100" border="1" negativeBarBorderColorSameAsPositive="0">
              <x14:cfvo type="autoMin"/>
              <x14:cfvo type="autoMax"/>
              <x14:borderColor rgb="FF63C384"/>
              <x14:negativeFillColor rgb="FFFF0000"/>
              <x14:negativeBorderColor rgb="FFFF0000"/>
              <x14:axisColor rgb="FF000000"/>
            </x14:dataBar>
          </x14:cfRule>
          <xm:sqref>J87:K87</xm:sqref>
        </x14:conditionalFormatting>
        <x14:conditionalFormatting xmlns:xm="http://schemas.microsoft.com/office/excel/2006/main">
          <x14:cfRule type="dataBar" id="{DCBF714E-FE88-4F01-8D2A-8BFC31196A35}">
            <x14:dataBar minLength="0" maxLength="100" border="1" negativeBarBorderColorSameAsPositive="0">
              <x14:cfvo type="autoMin"/>
              <x14:cfvo type="autoMax"/>
              <x14:borderColor rgb="FF63C384"/>
              <x14:negativeFillColor rgb="FFFF0000"/>
              <x14:negativeBorderColor rgb="FFFF0000"/>
              <x14:axisColor rgb="FF000000"/>
            </x14:dataBar>
          </x14:cfRule>
          <xm:sqref>J91:K91</xm:sqref>
        </x14:conditionalFormatting>
        <x14:conditionalFormatting xmlns:xm="http://schemas.microsoft.com/office/excel/2006/main">
          <x14:cfRule type="dataBar" id="{9DE887E0-D252-4EC6-8D45-08DA8F54C581}">
            <x14:dataBar minLength="0" maxLength="100" gradient="0">
              <x14:cfvo type="autoMin"/>
              <x14:cfvo type="autoMax"/>
              <x14:negativeFillColor theme="5" tint="0.59999389629810485"/>
              <x14:axisColor rgb="FF000000"/>
            </x14:dataBar>
          </x14:cfRule>
          <xm:sqref>M12:M26</xm:sqref>
        </x14:conditionalFormatting>
        <x14:conditionalFormatting xmlns:xm="http://schemas.microsoft.com/office/excel/2006/main">
          <x14:cfRule type="dataBar" id="{BE7EBD0A-6FB7-4A23-A747-D47CE770E088}">
            <x14:dataBar minLength="0" maxLength="100" gradient="0">
              <x14:cfvo type="autoMin"/>
              <x14:cfvo type="autoMax"/>
              <x14:negativeFillColor rgb="FFFF0000"/>
              <x14:axisColor rgb="FF000000"/>
            </x14:dataBar>
          </x14:cfRule>
          <xm:sqref>P12:P27</xm:sqref>
        </x14:conditionalFormatting>
        <x14:conditionalFormatting xmlns:xm="http://schemas.microsoft.com/office/excel/2006/main">
          <x14:cfRule type="dataBar" id="{FC1B0ABE-DEBA-4CF7-A064-CA1D1CFF002C}">
            <x14:dataBar minLength="0" maxLength="100" border="1" negativeBarBorderColorSameAsPositive="0">
              <x14:cfvo type="autoMin"/>
              <x14:cfvo type="autoMax"/>
              <x14:borderColor rgb="FF63C384"/>
              <x14:negativeFillColor rgb="FFFF0000"/>
              <x14:negativeBorderColor rgb="FFFF0000"/>
              <x14:axisColor rgb="FF000000"/>
            </x14:dataBar>
          </x14:cfRule>
          <xm:sqref>V81</xm:sqref>
        </x14:conditionalFormatting>
        <x14:conditionalFormatting xmlns:xm="http://schemas.microsoft.com/office/excel/2006/main">
          <x14:cfRule type="dataBar" id="{D68223A7-5DA3-40F4-9C9A-7B36129F14DE}">
            <x14:dataBar minLength="0" maxLength="100" gradient="0">
              <x14:cfvo type="autoMin"/>
              <x14:cfvo type="autoMax"/>
              <x14:negativeFillColor theme="5" tint="0.59999389629810485"/>
              <x14:axisColor rgb="FF000000"/>
            </x14:dataBar>
          </x14:cfRule>
          <xm:sqref>Y12:Y26</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7" tint="0.79998168889431442"/>
  </sheetPr>
  <dimension ref="A1:AL48"/>
  <sheetViews>
    <sheetView topLeftCell="A13" workbookViewId="0">
      <selection activeCell="F33" sqref="F33"/>
    </sheetView>
  </sheetViews>
  <sheetFormatPr defaultRowHeight="15"/>
  <cols>
    <col min="1" max="1" width="11.85546875" customWidth="1"/>
    <col min="2" max="2" width="29" customWidth="1"/>
    <col min="3" max="3" width="14" customWidth="1"/>
    <col min="4" max="4" width="16" customWidth="1"/>
    <col min="11" max="11" width="17.140625" customWidth="1"/>
    <col min="12" max="12" width="15.42578125" customWidth="1"/>
    <col min="35" max="35" width="12.5703125" bestFit="1" customWidth="1"/>
  </cols>
  <sheetData>
    <row r="1" spans="1:38" s="26" customFormat="1" ht="30" customHeight="1">
      <c r="A1" s="1404" t="s">
        <v>76</v>
      </c>
      <c r="B1" s="1404"/>
      <c r="C1" s="1404"/>
      <c r="D1" s="1404"/>
      <c r="E1" s="1404"/>
      <c r="F1" s="1404"/>
      <c r="G1" s="1404"/>
      <c r="H1" s="1404"/>
      <c r="I1" s="1404"/>
      <c r="J1"/>
      <c r="K1" s="73" t="s">
        <v>204</v>
      </c>
      <c r="L1" s="74">
        <v>46301</v>
      </c>
      <c r="M1"/>
      <c r="N1"/>
      <c r="O1"/>
      <c r="P1"/>
      <c r="Q1"/>
      <c r="R1"/>
      <c r="S1"/>
      <c r="T1"/>
      <c r="U1"/>
      <c r="V1"/>
      <c r="W1"/>
      <c r="X1"/>
      <c r="Y1"/>
      <c r="Z1"/>
      <c r="AA1"/>
      <c r="AB1"/>
      <c r="AC1"/>
      <c r="AD1"/>
      <c r="AE1"/>
      <c r="AF1"/>
      <c r="AG1"/>
      <c r="AH1"/>
      <c r="AI1"/>
      <c r="AJ1"/>
      <c r="AK1"/>
      <c r="AL1"/>
    </row>
    <row r="2" spans="1:38" s="26" customFormat="1" ht="30" customHeight="1">
      <c r="A2" s="27" t="s">
        <v>183</v>
      </c>
      <c r="B2" s="47"/>
      <c r="C2" s="47"/>
      <c r="D2" s="47"/>
      <c r="E2" s="47"/>
      <c r="F2" s="47"/>
      <c r="G2" s="47"/>
      <c r="H2" s="47"/>
      <c r="I2" s="48"/>
      <c r="J2"/>
      <c r="K2"/>
      <c r="L2"/>
      <c r="M2"/>
      <c r="N2"/>
      <c r="O2"/>
      <c r="P2"/>
      <c r="Q2"/>
      <c r="R2"/>
      <c r="S2"/>
      <c r="T2"/>
      <c r="U2"/>
      <c r="V2"/>
      <c r="W2"/>
      <c r="X2"/>
      <c r="Y2"/>
      <c r="Z2"/>
      <c r="AA2"/>
      <c r="AB2"/>
      <c r="AC2"/>
      <c r="AD2"/>
      <c r="AE2"/>
      <c r="AF2"/>
      <c r="AG2"/>
      <c r="AH2"/>
      <c r="AI2"/>
      <c r="AJ2"/>
      <c r="AK2"/>
      <c r="AL2"/>
    </row>
    <row r="3" spans="1:38" ht="15.75">
      <c r="A3" s="1418" t="s">
        <v>140</v>
      </c>
      <c r="B3" s="1419"/>
      <c r="C3" s="1415" t="s">
        <v>997</v>
      </c>
      <c r="D3" s="1416"/>
      <c r="E3" s="1416"/>
      <c r="F3" s="1416"/>
      <c r="G3" s="1416"/>
      <c r="H3" s="1416"/>
      <c r="I3" s="1417"/>
    </row>
    <row r="4" spans="1:38" ht="15.75">
      <c r="A4" s="1411" t="s">
        <v>112</v>
      </c>
      <c r="B4" s="1412"/>
      <c r="C4" s="1415" t="s">
        <v>1406</v>
      </c>
      <c r="D4" s="1416"/>
      <c r="E4" s="1416"/>
      <c r="F4" s="1416"/>
      <c r="G4" s="1416"/>
      <c r="H4" s="1416"/>
      <c r="I4" s="1417"/>
    </row>
    <row r="5" spans="1:38" ht="15.75">
      <c r="A5" s="1411" t="s">
        <v>21</v>
      </c>
      <c r="B5" s="1412"/>
      <c r="C5" s="1415" t="s">
        <v>827</v>
      </c>
      <c r="D5" s="1416"/>
      <c r="E5" s="1416"/>
      <c r="F5" s="1416"/>
      <c r="G5" s="1416"/>
      <c r="H5" s="1416"/>
      <c r="I5" s="1417"/>
    </row>
    <row r="6" spans="1:38" ht="15.75">
      <c r="A6" s="1411" t="s">
        <v>184</v>
      </c>
      <c r="B6" s="1412"/>
      <c r="C6" s="1415" t="s">
        <v>898</v>
      </c>
      <c r="D6" s="1416"/>
      <c r="E6" s="1416"/>
      <c r="F6" s="1416"/>
      <c r="G6" s="1416"/>
      <c r="H6" s="1416"/>
      <c r="I6" s="1417"/>
    </row>
    <row r="7" spans="1:38" ht="15.75">
      <c r="A7" s="1411" t="s">
        <v>79</v>
      </c>
      <c r="B7" s="1412"/>
      <c r="C7" s="1415" t="s">
        <v>120</v>
      </c>
      <c r="D7" s="1416"/>
      <c r="E7" s="1416"/>
      <c r="F7" s="1416"/>
      <c r="G7" s="1416"/>
      <c r="H7" s="1416"/>
      <c r="I7" s="1417"/>
    </row>
    <row r="8" spans="1:38" ht="15.75">
      <c r="A8" s="1411" t="s">
        <v>73</v>
      </c>
      <c r="B8" s="1412"/>
      <c r="C8" s="1415" t="s">
        <v>82</v>
      </c>
      <c r="D8" s="1416"/>
      <c r="E8" s="1416"/>
      <c r="F8" s="1416"/>
      <c r="G8" s="1416"/>
      <c r="H8" s="1416"/>
      <c r="I8" s="1417"/>
    </row>
    <row r="9" spans="1:38" ht="15.75">
      <c r="A9" s="1413" t="s">
        <v>446</v>
      </c>
      <c r="B9" s="1414"/>
      <c r="C9" s="1426" t="s">
        <v>1356</v>
      </c>
      <c r="D9" s="1427"/>
      <c r="E9" s="1427"/>
      <c r="F9" s="1427"/>
      <c r="G9" s="1427"/>
      <c r="H9" s="1427"/>
      <c r="I9" s="1428"/>
    </row>
    <row r="11" spans="1:38" ht="18">
      <c r="A11" s="27" t="s">
        <v>185</v>
      </c>
      <c r="B11" s="47"/>
      <c r="C11" s="47"/>
      <c r="D11" s="47"/>
      <c r="E11" s="47"/>
      <c r="F11" s="47"/>
      <c r="G11" s="47"/>
      <c r="H11" s="47"/>
      <c r="I11" s="48"/>
    </row>
    <row r="12" spans="1:38" ht="21" customHeight="1">
      <c r="A12" s="1418" t="s">
        <v>186</v>
      </c>
      <c r="B12" s="1419"/>
      <c r="C12" s="1405">
        <f>Milestones!C4</f>
        <v>46047</v>
      </c>
      <c r="D12" s="1406"/>
      <c r="E12" s="1406"/>
      <c r="F12" s="1406"/>
      <c r="G12" s="1406"/>
      <c r="H12" s="1406"/>
      <c r="I12" s="1407"/>
    </row>
    <row r="13" spans="1:38" ht="21" customHeight="1">
      <c r="A13" s="1411" t="s">
        <v>179</v>
      </c>
      <c r="B13" s="1412"/>
      <c r="C13" s="1405">
        <f>Milestones!C5</f>
        <v>46065</v>
      </c>
      <c r="D13" s="1406"/>
      <c r="E13" s="1406"/>
      <c r="F13" s="1406"/>
      <c r="G13" s="1406"/>
      <c r="H13" s="1406"/>
      <c r="I13" s="1407"/>
    </row>
    <row r="14" spans="1:38" ht="21" customHeight="1">
      <c r="A14" s="1411" t="s">
        <v>181</v>
      </c>
      <c r="B14" s="1412"/>
      <c r="C14" s="1405">
        <f>Milestones!C6</f>
        <v>46084</v>
      </c>
      <c r="D14" s="1406"/>
      <c r="E14" s="1406"/>
      <c r="F14" s="1406"/>
      <c r="G14" s="1406"/>
      <c r="H14" s="1406"/>
      <c r="I14" s="1407"/>
    </row>
    <row r="15" spans="1:38" ht="21" customHeight="1">
      <c r="A15" s="1413" t="s">
        <v>187</v>
      </c>
      <c r="B15" s="1414"/>
      <c r="C15" s="1405">
        <f>Milestones!C15</f>
        <v>46389</v>
      </c>
      <c r="D15" s="1406"/>
      <c r="E15" s="1406"/>
      <c r="F15" s="1406"/>
      <c r="G15" s="1406"/>
      <c r="H15" s="1406"/>
      <c r="I15" s="1407"/>
    </row>
    <row r="16" spans="1:38" ht="21" customHeight="1">
      <c r="A16" s="1418" t="s">
        <v>188</v>
      </c>
      <c r="B16" s="1419"/>
      <c r="C16" s="1408">
        <f>C12</f>
        <v>46047</v>
      </c>
      <c r="D16" s="1409"/>
      <c r="E16" s="1409"/>
      <c r="F16" s="1409"/>
      <c r="G16" s="1409"/>
      <c r="H16" s="1409"/>
      <c r="I16" s="1410"/>
    </row>
    <row r="17" spans="1:9" ht="21" customHeight="1">
      <c r="A17" s="1411" t="s">
        <v>189</v>
      </c>
      <c r="B17" s="1412"/>
      <c r="C17" s="1408">
        <f>C13</f>
        <v>46065</v>
      </c>
      <c r="D17" s="1409"/>
      <c r="E17" s="1409"/>
      <c r="F17" s="1409"/>
      <c r="G17" s="1409"/>
      <c r="H17" s="1409"/>
      <c r="I17" s="1410"/>
    </row>
    <row r="18" spans="1:9" ht="21" customHeight="1">
      <c r="A18" s="1411" t="s">
        <v>190</v>
      </c>
      <c r="B18" s="1412"/>
      <c r="C18" s="1408">
        <f>C14</f>
        <v>46084</v>
      </c>
      <c r="D18" s="1409"/>
      <c r="E18" s="1409"/>
      <c r="F18" s="1409"/>
      <c r="G18" s="1409"/>
      <c r="H18" s="1409"/>
      <c r="I18" s="1410"/>
    </row>
    <row r="19" spans="1:9" ht="21" customHeight="1">
      <c r="A19" s="1413" t="s">
        <v>191</v>
      </c>
      <c r="B19" s="1414"/>
      <c r="C19" s="1408">
        <f>C15</f>
        <v>46389</v>
      </c>
      <c r="D19" s="1409"/>
      <c r="E19" s="1409"/>
      <c r="F19" s="1409"/>
      <c r="G19" s="1409"/>
      <c r="H19" s="1409"/>
      <c r="I19" s="1410"/>
    </row>
    <row r="20" spans="1:9" ht="21" customHeight="1">
      <c r="A20" s="1418" t="s">
        <v>192</v>
      </c>
      <c r="B20" s="1419"/>
      <c r="C20" s="1405">
        <f>Milestones!D15</f>
        <v>46389</v>
      </c>
      <c r="D20" s="1406"/>
      <c r="E20" s="1406"/>
      <c r="F20" s="1406"/>
      <c r="G20" s="1406"/>
      <c r="H20" s="1406"/>
      <c r="I20" s="1407"/>
    </row>
    <row r="21" spans="1:9" ht="21" customHeight="1">
      <c r="A21" s="1411" t="s">
        <v>193</v>
      </c>
      <c r="B21" s="1412"/>
      <c r="C21" s="1420">
        <f>Milestones!E15</f>
        <v>46310</v>
      </c>
      <c r="D21" s="1421"/>
      <c r="E21" s="1421"/>
      <c r="F21" s="1421"/>
      <c r="G21" s="1421"/>
      <c r="H21" s="1421"/>
      <c r="I21" s="1422"/>
    </row>
    <row r="22" spans="1:9" ht="21" customHeight="1">
      <c r="A22" s="1411" t="s">
        <v>194</v>
      </c>
      <c r="B22" s="1412"/>
      <c r="C22" s="1420">
        <f>Milestones!E15</f>
        <v>46310</v>
      </c>
      <c r="D22" s="1421"/>
      <c r="E22" s="1421"/>
      <c r="F22" s="1421"/>
      <c r="G22" s="1421"/>
      <c r="H22" s="1421"/>
      <c r="I22" s="1422"/>
    </row>
    <row r="23" spans="1:9" ht="21" customHeight="1">
      <c r="A23" s="1413" t="s">
        <v>30</v>
      </c>
      <c r="B23" s="1414"/>
      <c r="C23" s="1423">
        <f>C20-C22</f>
        <v>79</v>
      </c>
      <c r="D23" s="1424"/>
      <c r="E23" s="1424"/>
      <c r="F23" s="1424"/>
      <c r="G23" s="1424"/>
      <c r="H23" s="1424"/>
      <c r="I23" s="1425"/>
    </row>
    <row r="24" spans="1:9" ht="15.75" thickBot="1"/>
    <row r="25" spans="1:9" ht="54" customHeight="1" thickBot="1">
      <c r="A25" s="1402" t="s">
        <v>659</v>
      </c>
      <c r="B25" s="1403"/>
      <c r="C25" s="238" t="s">
        <v>660</v>
      </c>
      <c r="D25" s="239" t="s">
        <v>661</v>
      </c>
    </row>
    <row r="26" spans="1:9" ht="15.75" thickBot="1">
      <c r="A26" s="1398" t="s">
        <v>662</v>
      </c>
      <c r="B26" s="1399"/>
      <c r="C26" s="228">
        <v>46128</v>
      </c>
      <c r="D26" s="1387">
        <f>C26-C14</f>
        <v>44</v>
      </c>
    </row>
    <row r="27" spans="1:9" ht="15.75" thickBot="1">
      <c r="A27" s="1390" t="s">
        <v>663</v>
      </c>
      <c r="B27" s="1400"/>
      <c r="C27" s="228">
        <v>46134</v>
      </c>
      <c r="D27" s="1388"/>
    </row>
    <row r="28" spans="1:9" ht="15.75" thickBot="1">
      <c r="A28" s="1396" t="s">
        <v>384</v>
      </c>
      <c r="B28" s="1401"/>
      <c r="C28" s="229">
        <v>46134</v>
      </c>
      <c r="D28" s="1389"/>
    </row>
    <row r="29" spans="1:9" ht="15.75" thickBot="1">
      <c r="C29" s="2"/>
    </row>
    <row r="30" spans="1:9" ht="15.75" thickBot="1">
      <c r="A30" s="1398" t="s">
        <v>664</v>
      </c>
      <c r="B30" s="1399"/>
      <c r="C30" s="228">
        <v>46117</v>
      </c>
      <c r="D30" s="1387">
        <f>C30-C14</f>
        <v>33</v>
      </c>
    </row>
    <row r="31" spans="1:9" ht="15.75" thickBot="1">
      <c r="A31" s="1390" t="s">
        <v>665</v>
      </c>
      <c r="B31" s="1400"/>
      <c r="C31" s="228">
        <v>46130</v>
      </c>
      <c r="D31" s="1388"/>
    </row>
    <row r="32" spans="1:9" ht="15.75" thickBot="1">
      <c r="A32" s="1396" t="s">
        <v>385</v>
      </c>
      <c r="B32" s="1401"/>
      <c r="C32" s="229">
        <v>46130</v>
      </c>
      <c r="D32" s="1389"/>
    </row>
    <row r="33" spans="1:5" ht="15.75" thickBot="1">
      <c r="C33" s="2"/>
    </row>
    <row r="34" spans="1:5" ht="15.75" thickBot="1">
      <c r="A34" s="1398" t="s">
        <v>666</v>
      </c>
      <c r="B34" s="1399"/>
      <c r="C34" s="228">
        <v>46155</v>
      </c>
      <c r="D34" s="1387">
        <f>C34-C14</f>
        <v>71</v>
      </c>
    </row>
    <row r="35" spans="1:5" ht="15.75" thickBot="1">
      <c r="A35" s="1390" t="s">
        <v>667</v>
      </c>
      <c r="B35" s="1400"/>
      <c r="C35" s="228">
        <v>46167</v>
      </c>
      <c r="D35" s="1388"/>
    </row>
    <row r="36" spans="1:5" ht="15.75" thickBot="1">
      <c r="A36" s="1396" t="s">
        <v>668</v>
      </c>
      <c r="B36" s="1401"/>
      <c r="C36" s="229">
        <v>46167</v>
      </c>
      <c r="D36" s="1389"/>
    </row>
    <row r="37" spans="1:5" ht="15.75" thickBot="1">
      <c r="A37" s="230"/>
      <c r="B37" s="231"/>
      <c r="C37" s="232"/>
      <c r="D37" s="233"/>
    </row>
    <row r="38" spans="1:5" ht="15.75" thickBot="1">
      <c r="A38" s="1398" t="s">
        <v>669</v>
      </c>
      <c r="B38" s="1399"/>
      <c r="C38" s="228">
        <v>46113</v>
      </c>
      <c r="D38" s="1387">
        <f>C38-C14</f>
        <v>29</v>
      </c>
    </row>
    <row r="39" spans="1:5" ht="15.75" thickBot="1">
      <c r="A39" s="1390" t="s">
        <v>670</v>
      </c>
      <c r="B39" s="1400"/>
      <c r="C39" s="228">
        <v>46113</v>
      </c>
      <c r="D39" s="1388"/>
    </row>
    <row r="40" spans="1:5" ht="15.75" thickBot="1">
      <c r="A40" s="1390" t="s">
        <v>386</v>
      </c>
      <c r="B40" s="1400"/>
      <c r="C40" s="234">
        <v>0</v>
      </c>
      <c r="D40" s="1388"/>
    </row>
    <row r="41" spans="1:5" ht="15.75" thickBot="1">
      <c r="A41" s="1396" t="s">
        <v>387</v>
      </c>
      <c r="B41" s="1401"/>
      <c r="C41" s="229">
        <v>46113</v>
      </c>
      <c r="D41" s="1389"/>
    </row>
    <row r="42" spans="1:5" ht="15.75" thickBot="1">
      <c r="C42" s="2"/>
    </row>
    <row r="43" spans="1:5" ht="15.75" thickBot="1">
      <c r="A43" s="1385" t="s">
        <v>671</v>
      </c>
      <c r="B43" s="1386"/>
      <c r="C43" s="235">
        <f>C14</f>
        <v>46084</v>
      </c>
      <c r="D43" s="1387">
        <f>C43-C19</f>
        <v>-305</v>
      </c>
    </row>
    <row r="44" spans="1:5" ht="15.75" thickBot="1">
      <c r="A44" s="1390" t="s">
        <v>672</v>
      </c>
      <c r="B44" s="1391"/>
      <c r="C44" s="235" t="s">
        <v>510</v>
      </c>
      <c r="D44" s="1388"/>
      <c r="E44" t="s">
        <v>828</v>
      </c>
    </row>
    <row r="45" spans="1:5" ht="15.75" thickBot="1">
      <c r="A45" s="1392" t="s">
        <v>410</v>
      </c>
      <c r="B45" s="1393"/>
      <c r="C45" s="236">
        <v>0</v>
      </c>
      <c r="D45" s="1389"/>
    </row>
    <row r="46" spans="1:5" ht="15.75" thickBot="1">
      <c r="C46" s="2"/>
    </row>
    <row r="47" spans="1:5" ht="15.75" thickBot="1">
      <c r="A47" s="1394" t="s">
        <v>673</v>
      </c>
      <c r="B47" s="1395"/>
      <c r="C47" s="237">
        <v>46114</v>
      </c>
      <c r="D47" s="1387">
        <f>C47-C14</f>
        <v>30</v>
      </c>
    </row>
    <row r="48" spans="1:5" ht="15.75" thickBot="1">
      <c r="A48" s="1396" t="s">
        <v>411</v>
      </c>
      <c r="B48" s="1397"/>
      <c r="C48" s="229">
        <v>46114</v>
      </c>
      <c r="D48" s="1389"/>
    </row>
  </sheetData>
  <mergeCells count="64">
    <mergeCell ref="A3:B3"/>
    <mergeCell ref="C3:I3"/>
    <mergeCell ref="A4:B4"/>
    <mergeCell ref="A7:B7"/>
    <mergeCell ref="C4:I4"/>
    <mergeCell ref="C7:I7"/>
    <mergeCell ref="C8:I8"/>
    <mergeCell ref="C9:I9"/>
    <mergeCell ref="A12:B12"/>
    <mergeCell ref="A16:B16"/>
    <mergeCell ref="A22:B22"/>
    <mergeCell ref="A19:B19"/>
    <mergeCell ref="A23:B23"/>
    <mergeCell ref="A21:B21"/>
    <mergeCell ref="C12:I12"/>
    <mergeCell ref="C13:I13"/>
    <mergeCell ref="C14:I14"/>
    <mergeCell ref="A20:B20"/>
    <mergeCell ref="C21:I21"/>
    <mergeCell ref="C22:I22"/>
    <mergeCell ref="C23:I23"/>
    <mergeCell ref="C19:I19"/>
    <mergeCell ref="C20:I20"/>
    <mergeCell ref="A1:I1"/>
    <mergeCell ref="C15:I15"/>
    <mergeCell ref="C16:I16"/>
    <mergeCell ref="C17:I17"/>
    <mergeCell ref="C18:I18"/>
    <mergeCell ref="A14:B14"/>
    <mergeCell ref="A18:B18"/>
    <mergeCell ref="A15:B15"/>
    <mergeCell ref="A13:B13"/>
    <mergeCell ref="A17:B17"/>
    <mergeCell ref="A5:B5"/>
    <mergeCell ref="A8:B8"/>
    <mergeCell ref="A6:B6"/>
    <mergeCell ref="A9:B9"/>
    <mergeCell ref="C5:I5"/>
    <mergeCell ref="C6:I6"/>
    <mergeCell ref="A25:B25"/>
    <mergeCell ref="A26:B26"/>
    <mergeCell ref="D26:D28"/>
    <mergeCell ref="A27:B27"/>
    <mergeCell ref="A28:B28"/>
    <mergeCell ref="A30:B30"/>
    <mergeCell ref="D30:D32"/>
    <mergeCell ref="A31:B31"/>
    <mergeCell ref="A32:B32"/>
    <mergeCell ref="A34:B34"/>
    <mergeCell ref="D34:D36"/>
    <mergeCell ref="A35:B35"/>
    <mergeCell ref="A36:B36"/>
    <mergeCell ref="A38:B38"/>
    <mergeCell ref="D38:D41"/>
    <mergeCell ref="A39:B39"/>
    <mergeCell ref="A40:B40"/>
    <mergeCell ref="A41:B41"/>
    <mergeCell ref="A43:B43"/>
    <mergeCell ref="D43:D45"/>
    <mergeCell ref="A44:B44"/>
    <mergeCell ref="A45:B45"/>
    <mergeCell ref="A47:B47"/>
    <mergeCell ref="D47:D48"/>
    <mergeCell ref="A48:B48"/>
  </mergeCells>
  <dataValidations disablePrompts="1" count="1">
    <dataValidation type="date" allowBlank="1" showInputMessage="1" showErrorMessage="1" errorTitle="Date only" error="Please enter only Date" sqref="C16:C19" xr:uid="{00000000-0002-0000-0200-000000000000}">
      <formula1>32874</formula1>
      <formula2>72686</formula2>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200-000001000000}">
          <x14:formula1>
            <xm:f>Codes!$H$12:$H$18</xm:f>
          </x14:formula1>
          <xm:sqref>C8</xm:sqref>
        </x14:dataValidation>
        <x14:dataValidation type="list" allowBlank="1" showInputMessage="1" showErrorMessage="1" xr:uid="{00000000-0002-0000-0200-000002000000}">
          <x14:formula1>
            <xm:f>Codes!$D$12:$D$20</xm:f>
          </x14:formula1>
          <xm:sqref>C7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9">
    <tabColor theme="7" tint="0.79998168889431442"/>
  </sheetPr>
  <dimension ref="B4:BD58"/>
  <sheetViews>
    <sheetView workbookViewId="0"/>
  </sheetViews>
  <sheetFormatPr defaultColWidth="9.140625" defaultRowHeight="15"/>
  <cols>
    <col min="1" max="1" width="9.140625" style="19"/>
    <col min="2" max="2" width="51.42578125" style="700" customWidth="1"/>
    <col min="3" max="3" width="16.42578125" style="19" customWidth="1"/>
    <col min="4" max="4" width="22.5703125" style="700" customWidth="1"/>
    <col min="5" max="11" width="2.5703125" style="19" customWidth="1"/>
    <col min="12" max="56" width="12.42578125" style="19" customWidth="1"/>
    <col min="57" max="16384" width="9.140625" style="19"/>
  </cols>
  <sheetData>
    <row r="4" spans="2:56">
      <c r="E4" s="19" t="s">
        <v>868</v>
      </c>
      <c r="F4" s="19" t="s">
        <v>868</v>
      </c>
      <c r="G4" s="19" t="s">
        <v>868</v>
      </c>
      <c r="H4" s="19" t="s">
        <v>868</v>
      </c>
      <c r="I4" s="19" t="s">
        <v>868</v>
      </c>
      <c r="J4" s="19" t="s">
        <v>868</v>
      </c>
      <c r="K4" s="19" t="s">
        <v>868</v>
      </c>
      <c r="L4" s="19" t="s">
        <v>868</v>
      </c>
      <c r="M4" s="19" t="s">
        <v>868</v>
      </c>
      <c r="N4" s="19" t="s">
        <v>868</v>
      </c>
      <c r="O4" s="19" t="s">
        <v>868</v>
      </c>
      <c r="P4" s="19" t="s">
        <v>868</v>
      </c>
      <c r="Q4" s="19" t="s">
        <v>868</v>
      </c>
      <c r="R4" s="19" t="s">
        <v>868</v>
      </c>
      <c r="S4" s="19" t="s">
        <v>868</v>
      </c>
      <c r="T4" s="19" t="s">
        <v>868</v>
      </c>
      <c r="U4" s="19" t="s">
        <v>868</v>
      </c>
      <c r="V4" s="19" t="s">
        <v>868</v>
      </c>
      <c r="W4" s="19" t="s">
        <v>868</v>
      </c>
      <c r="X4" s="19" t="s">
        <v>868</v>
      </c>
      <c r="Y4" s="19" t="s">
        <v>868</v>
      </c>
      <c r="Z4" s="19" t="s">
        <v>868</v>
      </c>
      <c r="AA4" s="19" t="s">
        <v>868</v>
      </c>
      <c r="AB4" s="19" t="s">
        <v>868</v>
      </c>
      <c r="AC4" s="19" t="s">
        <v>868</v>
      </c>
      <c r="AD4" s="19" t="s">
        <v>868</v>
      </c>
      <c r="AE4" s="19" t="s">
        <v>868</v>
      </c>
      <c r="AF4" s="19" t="s">
        <v>868</v>
      </c>
      <c r="AG4" s="19" t="s">
        <v>868</v>
      </c>
      <c r="AH4" s="19" t="s">
        <v>868</v>
      </c>
      <c r="AI4" s="19" t="s">
        <v>868</v>
      </c>
      <c r="AJ4" s="19" t="s">
        <v>868</v>
      </c>
      <c r="AK4" s="19" t="s">
        <v>868</v>
      </c>
      <c r="AL4" s="19" t="s">
        <v>868</v>
      </c>
      <c r="AM4" s="19" t="s">
        <v>868</v>
      </c>
      <c r="AN4" s="19" t="s">
        <v>868</v>
      </c>
      <c r="AO4" s="19" t="s">
        <v>868</v>
      </c>
      <c r="AP4" s="19" t="s">
        <v>868</v>
      </c>
      <c r="AQ4" s="19" t="s">
        <v>868</v>
      </c>
      <c r="AR4" s="19" t="s">
        <v>868</v>
      </c>
      <c r="AS4" s="19" t="s">
        <v>868</v>
      </c>
      <c r="AT4" s="19" t="s">
        <v>868</v>
      </c>
      <c r="AU4" s="19" t="s">
        <v>868</v>
      </c>
      <c r="AV4" s="19" t="s">
        <v>868</v>
      </c>
      <c r="AW4" s="19" t="s">
        <v>868</v>
      </c>
      <c r="AX4" s="19" t="s">
        <v>868</v>
      </c>
      <c r="AY4" s="19" t="s">
        <v>868</v>
      </c>
      <c r="AZ4" s="19" t="s">
        <v>868</v>
      </c>
      <c r="BA4" s="19" t="s">
        <v>868</v>
      </c>
      <c r="BB4" s="19" t="s">
        <v>868</v>
      </c>
      <c r="BC4" s="19" t="s">
        <v>868</v>
      </c>
      <c r="BD4" s="19" t="s">
        <v>868</v>
      </c>
    </row>
    <row r="5" spans="2:56">
      <c r="E5" s="711">
        <f t="shared" ref="E5:AJ5" si="0">E6</f>
        <v>45300</v>
      </c>
      <c r="F5" s="711">
        <f t="shared" si="0"/>
        <v>45307</v>
      </c>
      <c r="G5" s="711">
        <f t="shared" si="0"/>
        <v>45314</v>
      </c>
      <c r="H5" s="711">
        <f t="shared" si="0"/>
        <v>45321</v>
      </c>
      <c r="I5" s="711">
        <f t="shared" si="0"/>
        <v>45328</v>
      </c>
      <c r="J5" s="711">
        <f t="shared" si="0"/>
        <v>45335</v>
      </c>
      <c r="K5" s="711">
        <f t="shared" si="0"/>
        <v>45342</v>
      </c>
      <c r="L5" s="711">
        <f t="shared" si="0"/>
        <v>45349</v>
      </c>
      <c r="M5" s="711">
        <f t="shared" si="0"/>
        <v>45356</v>
      </c>
      <c r="N5" s="711">
        <f t="shared" si="0"/>
        <v>45363</v>
      </c>
      <c r="O5" s="711">
        <f t="shared" si="0"/>
        <v>45370</v>
      </c>
      <c r="P5" s="711">
        <f t="shared" si="0"/>
        <v>45377</v>
      </c>
      <c r="Q5" s="711">
        <f t="shared" si="0"/>
        <v>45384</v>
      </c>
      <c r="R5" s="711">
        <f t="shared" si="0"/>
        <v>45391</v>
      </c>
      <c r="S5" s="711">
        <f t="shared" si="0"/>
        <v>45398</v>
      </c>
      <c r="T5" s="711">
        <f t="shared" si="0"/>
        <v>45405</v>
      </c>
      <c r="U5" s="711">
        <f t="shared" si="0"/>
        <v>45412</v>
      </c>
      <c r="V5" s="711">
        <f t="shared" si="0"/>
        <v>45419</v>
      </c>
      <c r="W5" s="711">
        <f t="shared" si="0"/>
        <v>45426</v>
      </c>
      <c r="X5" s="711">
        <f t="shared" si="0"/>
        <v>45433</v>
      </c>
      <c r="Y5" s="711">
        <f t="shared" si="0"/>
        <v>45440</v>
      </c>
      <c r="Z5" s="711">
        <f t="shared" si="0"/>
        <v>45447</v>
      </c>
      <c r="AA5" s="711">
        <f t="shared" si="0"/>
        <v>45454</v>
      </c>
      <c r="AB5" s="711">
        <f t="shared" si="0"/>
        <v>45461</v>
      </c>
      <c r="AC5" s="711">
        <f t="shared" si="0"/>
        <v>45468</v>
      </c>
      <c r="AD5" s="711">
        <f t="shared" si="0"/>
        <v>45475</v>
      </c>
      <c r="AE5" s="711">
        <f t="shared" si="0"/>
        <v>45482</v>
      </c>
      <c r="AF5" s="711">
        <f t="shared" si="0"/>
        <v>45489</v>
      </c>
      <c r="AG5" s="711">
        <f t="shared" si="0"/>
        <v>45496</v>
      </c>
      <c r="AH5" s="711">
        <f t="shared" si="0"/>
        <v>45503</v>
      </c>
      <c r="AI5" s="711">
        <f t="shared" si="0"/>
        <v>45510</v>
      </c>
      <c r="AJ5" s="711">
        <f t="shared" si="0"/>
        <v>45517</v>
      </c>
      <c r="AK5" s="711">
        <f t="shared" ref="AK5:BD5" si="1">AK6</f>
        <v>45524</v>
      </c>
      <c r="AL5" s="711">
        <f t="shared" si="1"/>
        <v>45531</v>
      </c>
      <c r="AM5" s="711">
        <f t="shared" si="1"/>
        <v>45538</v>
      </c>
      <c r="AN5" s="711">
        <f t="shared" si="1"/>
        <v>45545</v>
      </c>
      <c r="AO5" s="711">
        <f t="shared" si="1"/>
        <v>45552</v>
      </c>
      <c r="AP5" s="711">
        <f t="shared" si="1"/>
        <v>45559</v>
      </c>
      <c r="AQ5" s="711">
        <f t="shared" si="1"/>
        <v>45566</v>
      </c>
      <c r="AR5" s="711">
        <f t="shared" si="1"/>
        <v>45573</v>
      </c>
      <c r="AS5" s="711">
        <f t="shared" si="1"/>
        <v>45580</v>
      </c>
      <c r="AT5" s="711">
        <f t="shared" si="1"/>
        <v>45587</v>
      </c>
      <c r="AU5" s="711">
        <f t="shared" si="1"/>
        <v>45594</v>
      </c>
      <c r="AV5" s="711">
        <f t="shared" si="1"/>
        <v>45601</v>
      </c>
      <c r="AW5" s="711">
        <f t="shared" si="1"/>
        <v>45608</v>
      </c>
      <c r="AX5" s="711">
        <f t="shared" si="1"/>
        <v>45615</v>
      </c>
      <c r="AY5" s="711">
        <f t="shared" si="1"/>
        <v>45622</v>
      </c>
      <c r="AZ5" s="711">
        <f t="shared" si="1"/>
        <v>45629</v>
      </c>
      <c r="BA5" s="711">
        <f t="shared" si="1"/>
        <v>45636</v>
      </c>
      <c r="BB5" s="711">
        <f t="shared" si="1"/>
        <v>45643</v>
      </c>
      <c r="BC5" s="711">
        <f t="shared" si="1"/>
        <v>45650</v>
      </c>
      <c r="BD5" s="711">
        <f t="shared" si="1"/>
        <v>45657</v>
      </c>
    </row>
    <row r="6" spans="2:56">
      <c r="B6" s="604" t="s">
        <v>829</v>
      </c>
      <c r="C6" s="604" t="s">
        <v>857</v>
      </c>
      <c r="D6" s="604" t="s">
        <v>834</v>
      </c>
      <c r="E6" s="698">
        <v>45300</v>
      </c>
      <c r="F6" s="698">
        <v>45307</v>
      </c>
      <c r="G6" s="698">
        <v>45314</v>
      </c>
      <c r="H6" s="698">
        <v>45321</v>
      </c>
      <c r="I6" s="698">
        <v>45328</v>
      </c>
      <c r="J6" s="698">
        <v>45335</v>
      </c>
      <c r="K6" s="698">
        <v>45342</v>
      </c>
      <c r="L6" s="698">
        <v>45349</v>
      </c>
      <c r="M6" s="698">
        <v>45356</v>
      </c>
      <c r="N6" s="698">
        <v>45363</v>
      </c>
      <c r="O6" s="698">
        <v>45370</v>
      </c>
      <c r="P6" s="698">
        <v>45377</v>
      </c>
      <c r="Q6" s="698">
        <v>45384</v>
      </c>
      <c r="R6" s="698">
        <v>45391</v>
      </c>
      <c r="S6" s="698">
        <v>45398</v>
      </c>
      <c r="T6" s="698">
        <v>45405</v>
      </c>
      <c r="U6" s="698">
        <v>45412</v>
      </c>
      <c r="V6" s="698">
        <v>45419</v>
      </c>
      <c r="W6" s="698">
        <v>45426</v>
      </c>
      <c r="X6" s="698">
        <v>45433</v>
      </c>
      <c r="Y6" s="698">
        <v>45440</v>
      </c>
      <c r="Z6" s="698">
        <v>45447</v>
      </c>
      <c r="AA6" s="698">
        <v>45454</v>
      </c>
      <c r="AB6" s="698">
        <v>45461</v>
      </c>
      <c r="AC6" s="698">
        <v>45468</v>
      </c>
      <c r="AD6" s="698">
        <v>45475</v>
      </c>
      <c r="AE6" s="698">
        <v>45482</v>
      </c>
      <c r="AF6" s="698">
        <v>45489</v>
      </c>
      <c r="AG6" s="698">
        <v>45496</v>
      </c>
      <c r="AH6" s="698">
        <v>45503</v>
      </c>
      <c r="AI6" s="698">
        <v>45510</v>
      </c>
      <c r="AJ6" s="698">
        <v>45517</v>
      </c>
      <c r="AK6" s="698">
        <v>45524</v>
      </c>
      <c r="AL6" s="698">
        <v>45531</v>
      </c>
      <c r="AM6" s="698">
        <v>45538</v>
      </c>
      <c r="AN6" s="698">
        <v>45545</v>
      </c>
      <c r="AO6" s="698">
        <v>45552</v>
      </c>
      <c r="AP6" s="698">
        <v>45559</v>
      </c>
      <c r="AQ6" s="698">
        <v>45566</v>
      </c>
      <c r="AR6" s="698">
        <v>45573</v>
      </c>
      <c r="AS6" s="698">
        <v>45580</v>
      </c>
      <c r="AT6" s="698">
        <v>45587</v>
      </c>
      <c r="AU6" s="698">
        <v>45594</v>
      </c>
      <c r="AV6" s="698">
        <v>45601</v>
      </c>
      <c r="AW6" s="698">
        <v>45608</v>
      </c>
      <c r="AX6" s="698">
        <v>45615</v>
      </c>
      <c r="AY6" s="698">
        <v>45622</v>
      </c>
      <c r="AZ6" s="698">
        <v>45629</v>
      </c>
      <c r="BA6" s="698">
        <v>45636</v>
      </c>
      <c r="BB6" s="698">
        <v>45643</v>
      </c>
      <c r="BC6" s="698">
        <v>45650</v>
      </c>
      <c r="BD6" s="698">
        <v>45657</v>
      </c>
    </row>
    <row r="7" spans="2:56">
      <c r="B7" s="700" t="s">
        <v>858</v>
      </c>
      <c r="C7" s="19">
        <v>220460.02</v>
      </c>
      <c r="D7" s="700" t="s">
        <v>857</v>
      </c>
      <c r="E7" s="19">
        <f>E8</f>
        <v>255.34</v>
      </c>
      <c r="F7" s="19">
        <f>F8-E8</f>
        <v>533.36</v>
      </c>
      <c r="G7" s="19">
        <f t="shared" ref="G7:BD7" si="2">G8-F8</f>
        <v>831.15999999999985</v>
      </c>
      <c r="H7" s="19">
        <f t="shared" si="2"/>
        <v>2077.87</v>
      </c>
      <c r="I7" s="19">
        <f t="shared" si="2"/>
        <v>2245.69</v>
      </c>
      <c r="J7" s="19">
        <f t="shared" si="2"/>
        <v>1087.7200000000003</v>
      </c>
      <c r="K7" s="19">
        <f t="shared" si="2"/>
        <v>1210.9000000000005</v>
      </c>
      <c r="L7" s="19">
        <f t="shared" si="2"/>
        <v>888.94999999999891</v>
      </c>
      <c r="M7" s="19">
        <f t="shared" si="2"/>
        <v>1077.1100000000006</v>
      </c>
      <c r="N7" s="19">
        <f t="shared" si="2"/>
        <v>1173.4300000000003</v>
      </c>
      <c r="O7" s="19">
        <f t="shared" si="2"/>
        <v>1412.2299999999996</v>
      </c>
      <c r="P7" s="19">
        <f t="shared" si="2"/>
        <v>1580.1800000000003</v>
      </c>
      <c r="Q7" s="19">
        <f t="shared" si="2"/>
        <v>2002.7899999999991</v>
      </c>
      <c r="R7" s="19">
        <f t="shared" si="2"/>
        <v>1307.9700000000012</v>
      </c>
      <c r="S7" s="19">
        <f t="shared" si="2"/>
        <v>1001.25</v>
      </c>
      <c r="T7" s="19">
        <f t="shared" si="2"/>
        <v>1763.7700000000004</v>
      </c>
      <c r="U7" s="19">
        <f t="shared" si="2"/>
        <v>1958.8099999999977</v>
      </c>
      <c r="V7" s="19">
        <f t="shared" si="2"/>
        <v>3815.2000000000007</v>
      </c>
      <c r="W7" s="19">
        <f t="shared" si="2"/>
        <v>4709.7299999999996</v>
      </c>
      <c r="X7" s="19">
        <f t="shared" si="2"/>
        <v>4188.3499999999985</v>
      </c>
      <c r="Y7" s="19">
        <f t="shared" si="2"/>
        <v>4412.2099999999991</v>
      </c>
      <c r="Z7" s="19">
        <f t="shared" si="2"/>
        <v>5224.6900000000023</v>
      </c>
      <c r="AA7" s="19">
        <f t="shared" si="2"/>
        <v>5084.2099999999991</v>
      </c>
      <c r="AB7" s="19">
        <f t="shared" si="2"/>
        <v>1917.8800000000047</v>
      </c>
      <c r="AC7" s="19">
        <f t="shared" si="2"/>
        <v>7320.239999999998</v>
      </c>
      <c r="AD7" s="19">
        <f t="shared" si="2"/>
        <v>3942.9499999999971</v>
      </c>
      <c r="AE7" s="19">
        <f t="shared" si="2"/>
        <v>4863.32</v>
      </c>
      <c r="AF7" s="19">
        <f t="shared" si="2"/>
        <v>5293.5599999999977</v>
      </c>
      <c r="AG7" s="19">
        <f t="shared" si="2"/>
        <v>8463.070000000007</v>
      </c>
      <c r="AH7" s="19">
        <f t="shared" si="2"/>
        <v>17579.75</v>
      </c>
      <c r="AI7" s="19">
        <f t="shared" si="2"/>
        <v>19090.839999999997</v>
      </c>
      <c r="AJ7" s="19">
        <f t="shared" si="2"/>
        <v>10307.509999999995</v>
      </c>
      <c r="AK7" s="19">
        <f t="shared" si="2"/>
        <v>5116.8899999999994</v>
      </c>
      <c r="AL7" s="19">
        <f t="shared" si="2"/>
        <v>3622.8699999999953</v>
      </c>
      <c r="AM7" s="19">
        <f t="shared" si="2"/>
        <v>2019.5400000000081</v>
      </c>
      <c r="AN7" s="19">
        <f t="shared" si="2"/>
        <v>3577.070000000007</v>
      </c>
      <c r="AO7" s="19">
        <f t="shared" si="2"/>
        <v>4415.8500000000058</v>
      </c>
      <c r="AP7" s="19">
        <f t="shared" si="2"/>
        <v>5145.7399999999907</v>
      </c>
      <c r="AQ7" s="19">
        <f t="shared" si="2"/>
        <v>8951.5400000000081</v>
      </c>
      <c r="AR7" s="19">
        <f t="shared" si="2"/>
        <v>7055.7099999999919</v>
      </c>
      <c r="AS7" s="19">
        <f t="shared" si="2"/>
        <v>3913.109999999986</v>
      </c>
      <c r="AT7" s="19">
        <f t="shared" si="2"/>
        <v>8551.6200000000244</v>
      </c>
      <c r="AU7" s="19">
        <f t="shared" si="2"/>
        <v>6784.7799999999988</v>
      </c>
      <c r="AV7" s="19">
        <f t="shared" si="2"/>
        <v>9307.429999999993</v>
      </c>
      <c r="AW7" s="19">
        <f t="shared" si="2"/>
        <v>4387.8299999999872</v>
      </c>
      <c r="AX7" s="19">
        <f t="shared" si="2"/>
        <v>7117.5</v>
      </c>
      <c r="AY7" s="19">
        <f t="shared" si="2"/>
        <v>825</v>
      </c>
      <c r="AZ7" s="19">
        <f t="shared" si="2"/>
        <v>257.5</v>
      </c>
      <c r="BA7" s="19">
        <f t="shared" si="2"/>
        <v>493.20000000001164</v>
      </c>
      <c r="BB7" s="19">
        <f t="shared" si="2"/>
        <v>485.60000000000582</v>
      </c>
      <c r="BC7" s="19">
        <f t="shared" si="2"/>
        <v>1054.539999999979</v>
      </c>
      <c r="BD7" s="19">
        <f t="shared" si="2"/>
        <v>4056.3300000000163</v>
      </c>
    </row>
    <row r="8" spans="2:56">
      <c r="B8" s="700" t="s">
        <v>858</v>
      </c>
      <c r="C8" s="19">
        <v>220460.02</v>
      </c>
      <c r="D8" s="700" t="s">
        <v>859</v>
      </c>
      <c r="E8" s="19">
        <v>255.34</v>
      </c>
      <c r="F8" s="19">
        <v>788.7</v>
      </c>
      <c r="G8" s="19">
        <v>1619.86</v>
      </c>
      <c r="H8" s="19">
        <v>3697.73</v>
      </c>
      <c r="I8" s="19">
        <v>5943.42</v>
      </c>
      <c r="J8" s="19">
        <v>7031.14</v>
      </c>
      <c r="K8" s="19">
        <v>8242.0400000000009</v>
      </c>
      <c r="L8" s="19">
        <v>9130.99</v>
      </c>
      <c r="M8" s="19">
        <v>10208.1</v>
      </c>
      <c r="N8" s="19">
        <v>11381.53</v>
      </c>
      <c r="O8" s="19">
        <v>12793.76</v>
      </c>
      <c r="P8" s="19">
        <v>14373.94</v>
      </c>
      <c r="Q8" s="19">
        <v>16376.73</v>
      </c>
      <c r="R8" s="19">
        <v>17684.7</v>
      </c>
      <c r="S8" s="19">
        <v>18685.95</v>
      </c>
      <c r="T8" s="19">
        <v>20449.72</v>
      </c>
      <c r="U8" s="19">
        <v>22408.53</v>
      </c>
      <c r="V8" s="19">
        <v>26223.73</v>
      </c>
      <c r="W8" s="19">
        <v>30933.46</v>
      </c>
      <c r="X8" s="19">
        <v>35121.81</v>
      </c>
      <c r="Y8" s="19">
        <v>39534.019999999997</v>
      </c>
      <c r="Z8" s="19">
        <v>44758.71</v>
      </c>
      <c r="AA8" s="19">
        <v>49842.92</v>
      </c>
      <c r="AB8" s="19">
        <v>51760.800000000003</v>
      </c>
      <c r="AC8" s="19">
        <v>59081.04</v>
      </c>
      <c r="AD8" s="19">
        <v>63023.99</v>
      </c>
      <c r="AE8" s="19">
        <v>67887.31</v>
      </c>
      <c r="AF8" s="19">
        <v>73180.87</v>
      </c>
      <c r="AG8" s="19">
        <v>81643.94</v>
      </c>
      <c r="AH8" s="19">
        <v>99223.69</v>
      </c>
      <c r="AI8" s="19">
        <v>118314.53</v>
      </c>
      <c r="AJ8" s="19">
        <v>128622.04</v>
      </c>
      <c r="AK8" s="19">
        <v>133738.93</v>
      </c>
      <c r="AL8" s="19">
        <v>137361.79999999999</v>
      </c>
      <c r="AM8" s="19">
        <v>139381.34</v>
      </c>
      <c r="AN8" s="19">
        <v>142958.41</v>
      </c>
      <c r="AO8" s="19">
        <v>147374.26</v>
      </c>
      <c r="AP8" s="19">
        <v>152520</v>
      </c>
      <c r="AQ8" s="19">
        <v>161471.54</v>
      </c>
      <c r="AR8" s="19">
        <v>168527.25</v>
      </c>
      <c r="AS8" s="19">
        <v>172440.36</v>
      </c>
      <c r="AT8" s="19">
        <v>180991.98</v>
      </c>
      <c r="AU8" s="19">
        <v>187776.76</v>
      </c>
      <c r="AV8" s="19">
        <v>197084.19</v>
      </c>
      <c r="AW8" s="19">
        <v>201472.02</v>
      </c>
      <c r="AX8" s="19">
        <v>208589.52</v>
      </c>
      <c r="AY8" s="19">
        <v>209414.52</v>
      </c>
      <c r="AZ8" s="19">
        <v>209672.02</v>
      </c>
      <c r="BA8" s="19">
        <v>210165.22</v>
      </c>
      <c r="BB8" s="19">
        <v>210650.82</v>
      </c>
      <c r="BC8" s="19">
        <v>211705.36</v>
      </c>
      <c r="BD8" s="19">
        <v>215761.69</v>
      </c>
    </row>
    <row r="9" spans="2:56">
      <c r="B9" s="700" t="s">
        <v>860</v>
      </c>
      <c r="C9" s="19">
        <v>3445.8</v>
      </c>
      <c r="D9" s="700" t="s">
        <v>857</v>
      </c>
      <c r="E9" s="19">
        <f>E10</f>
        <v>147.78</v>
      </c>
      <c r="F9" s="19">
        <f>F10-E10</f>
        <v>295.55999999999995</v>
      </c>
      <c r="G9" s="19">
        <f t="shared" ref="G9" si="3">G10-F10</f>
        <v>511.56</v>
      </c>
      <c r="H9" s="19">
        <f t="shared" ref="H9" si="4">H10-G10</f>
        <v>1259.3399999999997</v>
      </c>
      <c r="I9" s="19">
        <f t="shared" ref="I9" si="5">I10-H10</f>
        <v>1231.5600000000004</v>
      </c>
      <c r="J9" s="19">
        <f t="shared" ref="J9" si="6">J10-I10</f>
        <v>0</v>
      </c>
      <c r="K9" s="19">
        <f t="shared" ref="K9" si="7">K10-J10</f>
        <v>0</v>
      </c>
      <c r="L9" s="19">
        <f t="shared" ref="L9" si="8">L10-K10</f>
        <v>0</v>
      </c>
      <c r="M9" s="19">
        <f t="shared" ref="M9" si="9">M10-L10</f>
        <v>0</v>
      </c>
      <c r="N9" s="19">
        <f t="shared" ref="N9" si="10">N10-M10</f>
        <v>0</v>
      </c>
      <c r="O9" s="19">
        <f t="shared" ref="O9" si="11">O10-N10</f>
        <v>0</v>
      </c>
      <c r="P9" s="19">
        <f t="shared" ref="P9" si="12">P10-O10</f>
        <v>0</v>
      </c>
      <c r="Q9" s="19">
        <f t="shared" ref="Q9" si="13">Q10-P10</f>
        <v>0</v>
      </c>
      <c r="R9" s="19">
        <f t="shared" ref="R9" si="14">R10-Q10</f>
        <v>0</v>
      </c>
      <c r="S9" s="19">
        <f t="shared" ref="S9" si="15">S10-R10</f>
        <v>0</v>
      </c>
      <c r="T9" s="19">
        <f t="shared" ref="T9" si="16">T10-S10</f>
        <v>0</v>
      </c>
      <c r="U9" s="19">
        <f t="shared" ref="U9" si="17">U10-T10</f>
        <v>0</v>
      </c>
      <c r="V9" s="19">
        <f t="shared" ref="V9" si="18">V10-U10</f>
        <v>0</v>
      </c>
      <c r="W9" s="19">
        <f t="shared" ref="W9" si="19">W10-V10</f>
        <v>0</v>
      </c>
      <c r="X9" s="19">
        <f t="shared" ref="X9" si="20">X10-W10</f>
        <v>0</v>
      </c>
      <c r="Y9" s="19">
        <f t="shared" ref="Y9" si="21">Y10-X10</f>
        <v>0</v>
      </c>
      <c r="Z9" s="19">
        <f t="shared" ref="Z9" si="22">Z10-Y10</f>
        <v>0</v>
      </c>
      <c r="AA9" s="19">
        <f t="shared" ref="AA9" si="23">AA10-Z10</f>
        <v>0</v>
      </c>
      <c r="AB9" s="19">
        <f t="shared" ref="AB9" si="24">AB10-AA10</f>
        <v>0</v>
      </c>
      <c r="AC9" s="19">
        <f t="shared" ref="AC9" si="25">AC10-AB10</f>
        <v>0</v>
      </c>
      <c r="AD9" s="19">
        <f t="shared" ref="AD9" si="26">AD10-AC10</f>
        <v>0</v>
      </c>
      <c r="AE9" s="19">
        <f t="shared" ref="AE9" si="27">AE10-AD10</f>
        <v>0</v>
      </c>
      <c r="AF9" s="19">
        <f t="shared" ref="AF9" si="28">AF10-AE10</f>
        <v>0</v>
      </c>
      <c r="AG9" s="19">
        <f t="shared" ref="AG9" si="29">AG10-AF10</f>
        <v>0</v>
      </c>
      <c r="AH9" s="19">
        <f t="shared" ref="AH9" si="30">AH10-AG10</f>
        <v>0</v>
      </c>
      <c r="AI9" s="19">
        <f t="shared" ref="AI9" si="31">AI10-AH10</f>
        <v>0</v>
      </c>
      <c r="AJ9" s="19">
        <f t="shared" ref="AJ9" si="32">AJ10-AI10</f>
        <v>0</v>
      </c>
      <c r="AK9" s="19">
        <f t="shared" ref="AK9" si="33">AK10-AJ10</f>
        <v>0</v>
      </c>
      <c r="AL9" s="19">
        <f t="shared" ref="AL9" si="34">AL10-AK10</f>
        <v>0</v>
      </c>
      <c r="AM9" s="19">
        <f t="shared" ref="AM9" si="35">AM10-AL10</f>
        <v>0</v>
      </c>
      <c r="AN9" s="19">
        <f t="shared" ref="AN9" si="36">AN10-AM10</f>
        <v>0</v>
      </c>
      <c r="AO9" s="19">
        <f t="shared" ref="AO9" si="37">AO10-AN10</f>
        <v>0</v>
      </c>
      <c r="AP9" s="19">
        <f t="shared" ref="AP9" si="38">AP10-AO10</f>
        <v>0</v>
      </c>
      <c r="AQ9" s="19">
        <f t="shared" ref="AQ9" si="39">AQ10-AP10</f>
        <v>0</v>
      </c>
      <c r="AR9" s="19">
        <f t="shared" ref="AR9" si="40">AR10-AQ10</f>
        <v>0</v>
      </c>
      <c r="AS9" s="19">
        <f t="shared" ref="AS9" si="41">AS10-AR10</f>
        <v>0</v>
      </c>
      <c r="AT9" s="19">
        <f t="shared" ref="AT9" si="42">AT10-AS10</f>
        <v>0</v>
      </c>
      <c r="AU9" s="19">
        <f t="shared" ref="AU9" si="43">AU10-AT10</f>
        <v>0</v>
      </c>
      <c r="AV9" s="19">
        <f t="shared" ref="AV9" si="44">AV10-AU10</f>
        <v>0</v>
      </c>
      <c r="AW9" s="19">
        <f t="shared" ref="AW9" si="45">AW10-AV10</f>
        <v>0</v>
      </c>
      <c r="AX9" s="19">
        <f t="shared" ref="AX9" si="46">AX10-AW10</f>
        <v>0</v>
      </c>
      <c r="AY9" s="19">
        <f t="shared" ref="AY9" si="47">AY10-AX10</f>
        <v>0</v>
      </c>
      <c r="AZ9" s="19">
        <f t="shared" ref="AZ9" si="48">AZ10-AY10</f>
        <v>0</v>
      </c>
      <c r="BA9" s="19">
        <f t="shared" ref="BA9" si="49">BA10-AZ10</f>
        <v>0</v>
      </c>
      <c r="BB9" s="19">
        <f t="shared" ref="BB9" si="50">BB10-BA10</f>
        <v>0</v>
      </c>
      <c r="BC9" s="19">
        <f t="shared" ref="BC9" si="51">BC10-BB10</f>
        <v>0</v>
      </c>
      <c r="BD9" s="19">
        <f t="shared" ref="BD9" si="52">BD10-BC10</f>
        <v>0</v>
      </c>
    </row>
    <row r="10" spans="2:56">
      <c r="B10" s="700" t="s">
        <v>860</v>
      </c>
      <c r="C10" s="19">
        <v>3445.8</v>
      </c>
      <c r="D10" s="700" t="s">
        <v>859</v>
      </c>
      <c r="E10" s="19">
        <v>147.78</v>
      </c>
      <c r="F10" s="19">
        <v>443.34</v>
      </c>
      <c r="G10" s="19">
        <v>954.9</v>
      </c>
      <c r="H10" s="19">
        <v>2214.2399999999998</v>
      </c>
      <c r="I10" s="19">
        <v>3445.8</v>
      </c>
      <c r="J10" s="19">
        <v>3445.8</v>
      </c>
      <c r="K10" s="19">
        <v>3445.8</v>
      </c>
      <c r="L10" s="19">
        <v>3445.8</v>
      </c>
      <c r="M10" s="19">
        <v>3445.8</v>
      </c>
      <c r="N10" s="19">
        <v>3445.8</v>
      </c>
      <c r="O10" s="19">
        <v>3445.8</v>
      </c>
      <c r="P10" s="19">
        <v>3445.8</v>
      </c>
      <c r="Q10" s="19">
        <v>3445.8</v>
      </c>
      <c r="R10" s="19">
        <v>3445.8</v>
      </c>
      <c r="S10" s="19">
        <v>3445.8</v>
      </c>
      <c r="T10" s="19">
        <v>3445.8</v>
      </c>
      <c r="U10" s="19">
        <v>3445.8</v>
      </c>
      <c r="V10" s="19">
        <v>3445.8</v>
      </c>
      <c r="W10" s="19">
        <v>3445.8</v>
      </c>
      <c r="X10" s="19">
        <v>3445.8</v>
      </c>
      <c r="Y10" s="19">
        <v>3445.8</v>
      </c>
      <c r="Z10" s="19">
        <v>3445.8</v>
      </c>
      <c r="AA10" s="19">
        <v>3445.8</v>
      </c>
      <c r="AB10" s="19">
        <v>3445.8</v>
      </c>
      <c r="AC10" s="19">
        <v>3445.8</v>
      </c>
      <c r="AD10" s="19">
        <v>3445.8</v>
      </c>
      <c r="AE10" s="19">
        <v>3445.8</v>
      </c>
      <c r="AF10" s="19">
        <v>3445.8</v>
      </c>
      <c r="AG10" s="19">
        <v>3445.8</v>
      </c>
      <c r="AH10" s="19">
        <v>3445.8</v>
      </c>
      <c r="AI10" s="19">
        <v>3445.8</v>
      </c>
      <c r="AJ10" s="19">
        <v>3445.8</v>
      </c>
      <c r="AK10" s="19">
        <v>3445.8</v>
      </c>
      <c r="AL10" s="19">
        <v>3445.8</v>
      </c>
      <c r="AM10" s="19">
        <v>3445.8</v>
      </c>
      <c r="AN10" s="19">
        <v>3445.8</v>
      </c>
      <c r="AO10" s="19">
        <v>3445.8</v>
      </c>
      <c r="AP10" s="19">
        <v>3445.8</v>
      </c>
      <c r="AQ10" s="19">
        <v>3445.8</v>
      </c>
      <c r="AR10" s="19">
        <v>3445.8</v>
      </c>
      <c r="AS10" s="19">
        <v>3445.8</v>
      </c>
      <c r="AT10" s="19">
        <v>3445.8</v>
      </c>
      <c r="AU10" s="19">
        <v>3445.8</v>
      </c>
      <c r="AV10" s="19">
        <v>3445.8</v>
      </c>
      <c r="AW10" s="19">
        <v>3445.8</v>
      </c>
      <c r="AX10" s="19">
        <v>3445.8</v>
      </c>
      <c r="AY10" s="19">
        <v>3445.8</v>
      </c>
      <c r="AZ10" s="19">
        <v>3445.8</v>
      </c>
      <c r="BA10" s="19">
        <v>3445.8</v>
      </c>
      <c r="BB10" s="19">
        <v>3445.8</v>
      </c>
      <c r="BC10" s="19">
        <v>3445.8</v>
      </c>
      <c r="BD10" s="19">
        <v>3445.8</v>
      </c>
    </row>
    <row r="11" spans="2:56">
      <c r="B11" s="700" t="s">
        <v>861</v>
      </c>
      <c r="C11" s="19">
        <v>66611.78</v>
      </c>
      <c r="D11" s="700" t="s">
        <v>857</v>
      </c>
      <c r="E11" s="19">
        <f>E12</f>
        <v>22.08</v>
      </c>
      <c r="F11" s="19">
        <f>F12-E12</f>
        <v>46.22</v>
      </c>
      <c r="G11" s="19">
        <f t="shared" ref="G11" si="53">G12-F12</f>
        <v>55.61</v>
      </c>
      <c r="H11" s="19">
        <f t="shared" ref="H11" si="54">H12-G12</f>
        <v>163.79</v>
      </c>
      <c r="I11" s="19">
        <f t="shared" ref="I11" si="55">I12-H12</f>
        <v>240.88000000000005</v>
      </c>
      <c r="J11" s="19">
        <f t="shared" ref="J11" si="56">J12-I12</f>
        <v>350.7299999999999</v>
      </c>
      <c r="K11" s="19">
        <f t="shared" ref="K11" si="57">K12-J12</f>
        <v>366.05999999999995</v>
      </c>
      <c r="L11" s="19">
        <f t="shared" ref="L11" si="58">L12-K12</f>
        <v>157.13000000000011</v>
      </c>
      <c r="M11" s="19">
        <f t="shared" ref="M11" si="59">M12-L12</f>
        <v>268.48</v>
      </c>
      <c r="N11" s="19">
        <f t="shared" ref="N11" si="60">N12-M12</f>
        <v>207.96000000000004</v>
      </c>
      <c r="O11" s="19">
        <f t="shared" ref="O11" si="61">O12-N12</f>
        <v>53.230000000000018</v>
      </c>
      <c r="P11" s="19">
        <f t="shared" ref="P11" si="62">P12-O12</f>
        <v>3.7799999999999727</v>
      </c>
      <c r="Q11" s="19">
        <f t="shared" ref="Q11" si="63">Q12-P12</f>
        <v>140.83999999999992</v>
      </c>
      <c r="R11" s="19">
        <f t="shared" ref="R11" si="64">R12-Q12</f>
        <v>95.309999999999945</v>
      </c>
      <c r="S11" s="19">
        <f t="shared" ref="S11" si="65">S12-R12</f>
        <v>112.46000000000004</v>
      </c>
      <c r="T11" s="19">
        <f t="shared" ref="T11" si="66">T12-S12</f>
        <v>273.46000000000004</v>
      </c>
      <c r="U11" s="19">
        <f t="shared" ref="U11" si="67">U12-T12</f>
        <v>533.01000000000022</v>
      </c>
      <c r="V11" s="19">
        <f t="shared" ref="V11" si="68">V12-U12</f>
        <v>1315.9099999999994</v>
      </c>
      <c r="W11" s="19">
        <f t="shared" ref="W11" si="69">W12-V12</f>
        <v>1885.8500000000004</v>
      </c>
      <c r="X11" s="19">
        <f t="shared" ref="X11" si="70">X12-W12</f>
        <v>2054.2599999999993</v>
      </c>
      <c r="Y11" s="19">
        <f t="shared" ref="Y11" si="71">Y12-X12</f>
        <v>1636.1800000000003</v>
      </c>
      <c r="Z11" s="19">
        <f t="shared" ref="Z11" si="72">Z12-Y12</f>
        <v>1292.5200000000004</v>
      </c>
      <c r="AA11" s="19">
        <f t="shared" ref="AA11" si="73">AA12-Z12</f>
        <v>949.28000000000065</v>
      </c>
      <c r="AB11" s="19">
        <f t="shared" ref="AB11" si="74">AB12-AA12</f>
        <v>327.89999999999964</v>
      </c>
      <c r="AC11" s="19">
        <f t="shared" ref="AC11" si="75">AC12-AB12</f>
        <v>1128.4899999999998</v>
      </c>
      <c r="AD11" s="19">
        <f t="shared" ref="AD11" si="76">AD12-AC12</f>
        <v>1314.7099999999991</v>
      </c>
      <c r="AE11" s="19">
        <f t="shared" ref="AE11" si="77">AE12-AD12</f>
        <v>1438.17</v>
      </c>
      <c r="AF11" s="19">
        <f t="shared" ref="AF11" si="78">AF12-AE12</f>
        <v>1350.9099999999999</v>
      </c>
      <c r="AG11" s="19">
        <f t="shared" ref="AG11" si="79">AG12-AF12</f>
        <v>1268.8600000000006</v>
      </c>
      <c r="AH11" s="19">
        <f t="shared" ref="AH11" si="80">AH12-AG12</f>
        <v>9044.7099999999991</v>
      </c>
      <c r="AI11" s="19">
        <f t="shared" ref="AI11" si="81">AI12-AH12</f>
        <v>9515.0500000000029</v>
      </c>
      <c r="AJ11" s="19">
        <f t="shared" ref="AJ11" si="82">AJ12-AI12</f>
        <v>3822.8199999999997</v>
      </c>
      <c r="AK11" s="19">
        <f t="shared" ref="AK11" si="83">AK12-AJ12</f>
        <v>500.26000000000204</v>
      </c>
      <c r="AL11" s="19">
        <f t="shared" ref="AL11" si="84">AL12-AK12</f>
        <v>756.67999999999302</v>
      </c>
      <c r="AM11" s="19">
        <f t="shared" ref="AM11" si="85">AM12-AL12</f>
        <v>693.02000000000407</v>
      </c>
      <c r="AN11" s="19">
        <f t="shared" ref="AN11" si="86">AN12-AM12</f>
        <v>927.65999999999622</v>
      </c>
      <c r="AO11" s="19">
        <f t="shared" ref="AO11" si="87">AO12-AN12</f>
        <v>947.01000000000204</v>
      </c>
      <c r="AP11" s="19">
        <f t="shared" ref="AP11" si="88">AP12-AO12</f>
        <v>445.05000000000291</v>
      </c>
      <c r="AQ11" s="19">
        <f t="shared" ref="AQ11" si="89">AQ12-AP12</f>
        <v>812.95999999999913</v>
      </c>
      <c r="AR11" s="19">
        <f t="shared" ref="AR11" si="90">AR12-AQ12</f>
        <v>649.08999999999651</v>
      </c>
      <c r="AS11" s="19">
        <f t="shared" ref="AS11" si="91">AS12-AR12</f>
        <v>729.40000000000146</v>
      </c>
      <c r="AT11" s="19">
        <f t="shared" ref="AT11" si="92">AT12-AS12</f>
        <v>2536.2799999999988</v>
      </c>
      <c r="AU11" s="19">
        <f t="shared" ref="AU11" si="93">AU12-AT12</f>
        <v>1357.2900000000009</v>
      </c>
      <c r="AV11" s="19">
        <f t="shared" ref="AV11" si="94">AV12-AU12</f>
        <v>4476.260000000002</v>
      </c>
      <c r="AW11" s="19">
        <f t="shared" ref="AW11" si="95">AW12-AV12</f>
        <v>3023.1699999999983</v>
      </c>
      <c r="AX11" s="19">
        <f t="shared" ref="AX11" si="96">AX12-AW12</f>
        <v>5791</v>
      </c>
      <c r="AY11" s="19">
        <f t="shared" ref="AY11" si="97">AY12-AX12</f>
        <v>0</v>
      </c>
      <c r="AZ11" s="19">
        <f t="shared" ref="AZ11" si="98">AZ12-AY12</f>
        <v>120</v>
      </c>
      <c r="BA11" s="19">
        <f t="shared" ref="BA11" si="99">BA12-AZ12</f>
        <v>493.19999999999709</v>
      </c>
      <c r="BB11" s="19">
        <f t="shared" ref="BB11" si="100">BB12-BA12</f>
        <v>485.60000000000582</v>
      </c>
      <c r="BC11" s="19">
        <f t="shared" ref="BC11" si="101">BC12-BB12</f>
        <v>431.19999999999709</v>
      </c>
      <c r="BD11" s="19">
        <f t="shared" ref="BD11" si="102">BD12-BC12</f>
        <v>0</v>
      </c>
    </row>
    <row r="12" spans="2:56">
      <c r="B12" s="700" t="s">
        <v>861</v>
      </c>
      <c r="C12" s="19">
        <v>66611.78</v>
      </c>
      <c r="D12" s="700" t="s">
        <v>859</v>
      </c>
      <c r="E12" s="19">
        <v>22.08</v>
      </c>
      <c r="F12" s="19">
        <v>68.3</v>
      </c>
      <c r="G12" s="19">
        <v>123.91</v>
      </c>
      <c r="H12" s="19">
        <v>287.7</v>
      </c>
      <c r="I12" s="19">
        <v>528.58000000000004</v>
      </c>
      <c r="J12" s="19">
        <v>879.31</v>
      </c>
      <c r="K12" s="19">
        <v>1245.3699999999999</v>
      </c>
      <c r="L12" s="19">
        <v>1402.5</v>
      </c>
      <c r="M12" s="19">
        <v>1670.98</v>
      </c>
      <c r="N12" s="19">
        <v>1878.94</v>
      </c>
      <c r="O12" s="19">
        <v>1932.17</v>
      </c>
      <c r="P12" s="19">
        <v>1935.95</v>
      </c>
      <c r="Q12" s="19">
        <v>2076.79</v>
      </c>
      <c r="R12" s="19">
        <v>2172.1</v>
      </c>
      <c r="S12" s="19">
        <v>2284.56</v>
      </c>
      <c r="T12" s="19">
        <v>2558.02</v>
      </c>
      <c r="U12" s="19">
        <v>3091.03</v>
      </c>
      <c r="V12" s="19">
        <v>4406.9399999999996</v>
      </c>
      <c r="W12" s="19">
        <v>6292.79</v>
      </c>
      <c r="X12" s="19">
        <v>8347.0499999999993</v>
      </c>
      <c r="Y12" s="19">
        <v>9983.23</v>
      </c>
      <c r="Z12" s="19">
        <v>11275.75</v>
      </c>
      <c r="AA12" s="19">
        <v>12225.03</v>
      </c>
      <c r="AB12" s="19">
        <v>12552.93</v>
      </c>
      <c r="AC12" s="19">
        <v>13681.42</v>
      </c>
      <c r="AD12" s="19">
        <v>14996.13</v>
      </c>
      <c r="AE12" s="19">
        <v>16434.3</v>
      </c>
      <c r="AF12" s="19">
        <v>17785.21</v>
      </c>
      <c r="AG12" s="19">
        <v>19054.07</v>
      </c>
      <c r="AH12" s="19">
        <v>28098.78</v>
      </c>
      <c r="AI12" s="19">
        <v>37613.83</v>
      </c>
      <c r="AJ12" s="19">
        <v>41436.65</v>
      </c>
      <c r="AK12" s="19">
        <v>41936.910000000003</v>
      </c>
      <c r="AL12" s="19">
        <v>42693.59</v>
      </c>
      <c r="AM12" s="19">
        <v>43386.61</v>
      </c>
      <c r="AN12" s="19">
        <v>44314.27</v>
      </c>
      <c r="AO12" s="19">
        <v>45261.279999999999</v>
      </c>
      <c r="AP12" s="19">
        <v>45706.33</v>
      </c>
      <c r="AQ12" s="19">
        <v>46519.29</v>
      </c>
      <c r="AR12" s="19">
        <v>47168.38</v>
      </c>
      <c r="AS12" s="19">
        <v>47897.78</v>
      </c>
      <c r="AT12" s="19">
        <v>50434.06</v>
      </c>
      <c r="AU12" s="19">
        <v>51791.35</v>
      </c>
      <c r="AV12" s="19">
        <v>56267.61</v>
      </c>
      <c r="AW12" s="19">
        <v>59290.78</v>
      </c>
      <c r="AX12" s="19">
        <v>65081.78</v>
      </c>
      <c r="AY12" s="19">
        <v>65081.78</v>
      </c>
      <c r="AZ12" s="19">
        <v>65201.78</v>
      </c>
      <c r="BA12" s="19">
        <v>65694.98</v>
      </c>
      <c r="BB12" s="19">
        <v>66180.58</v>
      </c>
      <c r="BC12" s="19">
        <v>66611.78</v>
      </c>
      <c r="BD12" s="19">
        <v>66611.78</v>
      </c>
    </row>
    <row r="13" spans="2:56">
      <c r="B13" s="700" t="s">
        <v>869</v>
      </c>
      <c r="C13" s="19">
        <v>1607.2</v>
      </c>
      <c r="D13" s="700" t="s">
        <v>857</v>
      </c>
      <c r="E13" s="19">
        <f>E14</f>
        <v>22.08</v>
      </c>
      <c r="F13" s="19">
        <f>F14-E14</f>
        <v>46.22</v>
      </c>
      <c r="G13" s="19">
        <f t="shared" ref="G13" si="103">G14-F14</f>
        <v>55.61</v>
      </c>
      <c r="H13" s="19">
        <f t="shared" ref="H13" si="104">H14-G14</f>
        <v>163.79</v>
      </c>
      <c r="I13" s="19">
        <f t="shared" ref="I13" si="105">I14-H14</f>
        <v>240.88000000000005</v>
      </c>
      <c r="J13" s="19">
        <f t="shared" ref="J13" si="106">J14-I14</f>
        <v>229.01</v>
      </c>
      <c r="K13" s="19">
        <f t="shared" ref="K13" si="107">K14-J14</f>
        <v>244.35000000000002</v>
      </c>
      <c r="L13" s="19">
        <f t="shared" ref="L13" si="108">L14-K14</f>
        <v>116.55999999999995</v>
      </c>
      <c r="M13" s="19">
        <f t="shared" ref="M13" si="109">M14-L14</f>
        <v>241.48000000000002</v>
      </c>
      <c r="N13" s="19">
        <f t="shared" ref="N13" si="110">N14-M14</f>
        <v>180.97000000000003</v>
      </c>
      <c r="O13" s="19">
        <f t="shared" ref="O13" si="111">O14-N14</f>
        <v>41.710000000000036</v>
      </c>
      <c r="P13" s="19">
        <f t="shared" ref="P13" si="112">P14-O14</f>
        <v>0</v>
      </c>
      <c r="Q13" s="19">
        <f t="shared" ref="Q13" si="113">Q14-P14</f>
        <v>10.220000000000027</v>
      </c>
      <c r="R13" s="19">
        <f t="shared" ref="R13" si="114">R14-Q14</f>
        <v>8.1799999999998363</v>
      </c>
      <c r="S13" s="19">
        <f t="shared" ref="S13" si="115">S14-R14</f>
        <v>3.6800000000000637</v>
      </c>
      <c r="T13" s="19">
        <f t="shared" ref="T13" si="116">T14-S14</f>
        <v>2.4600000000000364</v>
      </c>
      <c r="U13" s="19">
        <f t="shared" ref="U13" si="117">U14-T14</f>
        <v>0</v>
      </c>
      <c r="V13" s="19">
        <f t="shared" ref="V13" si="118">V14-U14</f>
        <v>0</v>
      </c>
      <c r="W13" s="19">
        <f t="shared" ref="W13" si="119">W14-V14</f>
        <v>0</v>
      </c>
      <c r="X13" s="19">
        <f t="shared" ref="X13" si="120">X14-W14</f>
        <v>0</v>
      </c>
      <c r="Y13" s="19">
        <f t="shared" ref="Y13" si="121">Y14-X14</f>
        <v>0</v>
      </c>
      <c r="Z13" s="19">
        <f t="shared" ref="Z13" si="122">Z14-Y14</f>
        <v>0</v>
      </c>
      <c r="AA13" s="19">
        <f t="shared" ref="AA13" si="123">AA14-Z14</f>
        <v>0</v>
      </c>
      <c r="AB13" s="19">
        <f t="shared" ref="AB13" si="124">AB14-AA14</f>
        <v>0</v>
      </c>
      <c r="AC13" s="19">
        <f t="shared" ref="AC13" si="125">AC14-AB14</f>
        <v>0</v>
      </c>
      <c r="AD13" s="19">
        <f t="shared" ref="AD13" si="126">AD14-AC14</f>
        <v>0</v>
      </c>
      <c r="AE13" s="19">
        <f t="shared" ref="AE13" si="127">AE14-AD14</f>
        <v>0</v>
      </c>
      <c r="AF13" s="19">
        <f t="shared" ref="AF13" si="128">AF14-AE14</f>
        <v>0</v>
      </c>
      <c r="AG13" s="19">
        <f t="shared" ref="AG13" si="129">AG14-AF14</f>
        <v>0</v>
      </c>
      <c r="AH13" s="19">
        <f t="shared" ref="AH13" si="130">AH14-AG14</f>
        <v>0</v>
      </c>
      <c r="AI13" s="19">
        <f t="shared" ref="AI13" si="131">AI14-AH14</f>
        <v>0</v>
      </c>
      <c r="AJ13" s="19">
        <f t="shared" ref="AJ13" si="132">AJ14-AI14</f>
        <v>0</v>
      </c>
      <c r="AK13" s="19">
        <f t="shared" ref="AK13" si="133">AK14-AJ14</f>
        <v>0</v>
      </c>
      <c r="AL13" s="19">
        <f t="shared" ref="AL13" si="134">AL14-AK14</f>
        <v>0</v>
      </c>
      <c r="AM13" s="19">
        <f t="shared" ref="AM13" si="135">AM14-AL14</f>
        <v>0</v>
      </c>
      <c r="AN13" s="19">
        <f t="shared" ref="AN13" si="136">AN14-AM14</f>
        <v>0</v>
      </c>
      <c r="AO13" s="19">
        <f t="shared" ref="AO13" si="137">AO14-AN14</f>
        <v>0</v>
      </c>
      <c r="AP13" s="19">
        <f t="shared" ref="AP13" si="138">AP14-AO14</f>
        <v>0</v>
      </c>
      <c r="AQ13" s="19">
        <f t="shared" ref="AQ13" si="139">AQ14-AP14</f>
        <v>0</v>
      </c>
      <c r="AR13" s="19">
        <f t="shared" ref="AR13" si="140">AR14-AQ14</f>
        <v>0</v>
      </c>
      <c r="AS13" s="19">
        <f t="shared" ref="AS13" si="141">AS14-AR14</f>
        <v>0</v>
      </c>
      <c r="AT13" s="19">
        <f t="shared" ref="AT13" si="142">AT14-AS14</f>
        <v>0</v>
      </c>
      <c r="AU13" s="19">
        <f t="shared" ref="AU13" si="143">AU14-AT14</f>
        <v>0</v>
      </c>
      <c r="AV13" s="19">
        <f t="shared" ref="AV13" si="144">AV14-AU14</f>
        <v>0</v>
      </c>
      <c r="AW13" s="19">
        <f t="shared" ref="AW13" si="145">AW14-AV14</f>
        <v>0</v>
      </c>
      <c r="AX13" s="19">
        <f t="shared" ref="AX13" si="146">AX14-AW14</f>
        <v>0</v>
      </c>
      <c r="AY13" s="19">
        <f t="shared" ref="AY13" si="147">AY14-AX14</f>
        <v>0</v>
      </c>
      <c r="AZ13" s="19">
        <f t="shared" ref="AZ13" si="148">AZ14-AY14</f>
        <v>0</v>
      </c>
      <c r="BA13" s="19">
        <f t="shared" ref="BA13" si="149">BA14-AZ14</f>
        <v>0</v>
      </c>
      <c r="BB13" s="19">
        <f t="shared" ref="BB13" si="150">BB14-BA14</f>
        <v>0</v>
      </c>
      <c r="BC13" s="19">
        <f t="shared" ref="BC13" si="151">BC14-BB14</f>
        <v>0</v>
      </c>
      <c r="BD13" s="19">
        <f t="shared" ref="BD13" si="152">BD14-BC14</f>
        <v>0</v>
      </c>
    </row>
    <row r="14" spans="2:56">
      <c r="B14" s="700" t="s">
        <v>869</v>
      </c>
      <c r="C14" s="19">
        <v>1607.2</v>
      </c>
      <c r="D14" s="700" t="s">
        <v>859</v>
      </c>
      <c r="E14" s="19">
        <v>22.08</v>
      </c>
      <c r="F14" s="19">
        <v>68.3</v>
      </c>
      <c r="G14" s="19">
        <v>123.91</v>
      </c>
      <c r="H14" s="19">
        <v>287.7</v>
      </c>
      <c r="I14" s="19">
        <v>528.58000000000004</v>
      </c>
      <c r="J14" s="19">
        <v>757.59</v>
      </c>
      <c r="K14" s="19">
        <v>1001.94</v>
      </c>
      <c r="L14" s="19">
        <v>1118.5</v>
      </c>
      <c r="M14" s="19">
        <v>1359.98</v>
      </c>
      <c r="N14" s="19">
        <v>1540.95</v>
      </c>
      <c r="O14" s="19">
        <v>1582.66</v>
      </c>
      <c r="P14" s="19">
        <v>1582.66</v>
      </c>
      <c r="Q14" s="19">
        <v>1592.88</v>
      </c>
      <c r="R14" s="19">
        <v>1601.06</v>
      </c>
      <c r="S14" s="19">
        <v>1604.74</v>
      </c>
      <c r="T14" s="19">
        <v>1607.2</v>
      </c>
      <c r="U14" s="19">
        <v>1607.2</v>
      </c>
      <c r="V14" s="19">
        <v>1607.2</v>
      </c>
      <c r="W14" s="19">
        <v>1607.2</v>
      </c>
      <c r="X14" s="19">
        <v>1607.2</v>
      </c>
      <c r="Y14" s="19">
        <v>1607.2</v>
      </c>
      <c r="Z14" s="19">
        <v>1607.2</v>
      </c>
      <c r="AA14" s="19">
        <v>1607.2</v>
      </c>
      <c r="AB14" s="19">
        <v>1607.2</v>
      </c>
      <c r="AC14" s="19">
        <v>1607.2</v>
      </c>
      <c r="AD14" s="19">
        <v>1607.2</v>
      </c>
      <c r="AE14" s="19">
        <v>1607.2</v>
      </c>
      <c r="AF14" s="19">
        <v>1607.2</v>
      </c>
      <c r="AG14" s="19">
        <v>1607.2</v>
      </c>
      <c r="AH14" s="19">
        <v>1607.2</v>
      </c>
      <c r="AI14" s="19">
        <v>1607.2</v>
      </c>
      <c r="AJ14" s="19">
        <v>1607.2</v>
      </c>
      <c r="AK14" s="19">
        <v>1607.2</v>
      </c>
      <c r="AL14" s="19">
        <v>1607.2</v>
      </c>
      <c r="AM14" s="19">
        <v>1607.2</v>
      </c>
      <c r="AN14" s="19">
        <v>1607.2</v>
      </c>
      <c r="AO14" s="19">
        <v>1607.2</v>
      </c>
      <c r="AP14" s="19">
        <v>1607.2</v>
      </c>
      <c r="AQ14" s="19">
        <v>1607.2</v>
      </c>
      <c r="AR14" s="19">
        <v>1607.2</v>
      </c>
      <c r="AS14" s="19">
        <v>1607.2</v>
      </c>
      <c r="AT14" s="19">
        <v>1607.2</v>
      </c>
      <c r="AU14" s="19">
        <v>1607.2</v>
      </c>
      <c r="AV14" s="19">
        <v>1607.2</v>
      </c>
      <c r="AW14" s="19">
        <v>1607.2</v>
      </c>
      <c r="AX14" s="19">
        <v>1607.2</v>
      </c>
      <c r="AY14" s="19">
        <v>1607.2</v>
      </c>
      <c r="AZ14" s="19">
        <v>1607.2</v>
      </c>
      <c r="BA14" s="19">
        <v>1607.2</v>
      </c>
      <c r="BB14" s="19">
        <v>1607.2</v>
      </c>
      <c r="BC14" s="19">
        <v>1607.2</v>
      </c>
      <c r="BD14" s="19">
        <v>1607.2</v>
      </c>
    </row>
    <row r="15" spans="2:56">
      <c r="B15" s="700" t="s">
        <v>870</v>
      </c>
      <c r="C15" s="19">
        <v>7653.58</v>
      </c>
      <c r="D15" s="700" t="s">
        <v>857</v>
      </c>
      <c r="E15" s="19">
        <f>E16</f>
        <v>0</v>
      </c>
      <c r="F15" s="19">
        <f>F16-E16</f>
        <v>0</v>
      </c>
      <c r="G15" s="19">
        <f t="shared" ref="G15" si="153">G16-F16</f>
        <v>0</v>
      </c>
      <c r="H15" s="19">
        <f t="shared" ref="H15" si="154">H16-G16</f>
        <v>0</v>
      </c>
      <c r="I15" s="19">
        <f t="shared" ref="I15" si="155">I16-H16</f>
        <v>0</v>
      </c>
      <c r="J15" s="19">
        <f t="shared" ref="J15" si="156">J16-I16</f>
        <v>0</v>
      </c>
      <c r="K15" s="19">
        <f t="shared" ref="K15" si="157">K16-J16</f>
        <v>0</v>
      </c>
      <c r="L15" s="19">
        <f t="shared" ref="L15" si="158">L16-K16</f>
        <v>0</v>
      </c>
      <c r="M15" s="19">
        <f t="shared" ref="M15" si="159">M16-L16</f>
        <v>27</v>
      </c>
      <c r="N15" s="19">
        <f t="shared" ref="N15" si="160">N16-M16</f>
        <v>26.990000000000002</v>
      </c>
      <c r="O15" s="19">
        <f t="shared" ref="O15" si="161">O16-N16</f>
        <v>11.520000000000003</v>
      </c>
      <c r="P15" s="19">
        <f t="shared" ref="P15" si="162">P16-O16</f>
        <v>3.7800000000000011</v>
      </c>
      <c r="Q15" s="19">
        <f t="shared" ref="Q15" si="163">Q16-P16</f>
        <v>130.62</v>
      </c>
      <c r="R15" s="19">
        <f t="shared" ref="R15" si="164">R16-Q16</f>
        <v>87.130000000000024</v>
      </c>
      <c r="S15" s="19">
        <f t="shared" ref="S15" si="165">S16-R16</f>
        <v>35.44</v>
      </c>
      <c r="T15" s="19">
        <f t="shared" ref="T15" si="166">T16-S16</f>
        <v>51.009999999999991</v>
      </c>
      <c r="U15" s="19">
        <f t="shared" ref="U15" si="167">U16-T16</f>
        <v>36.339999999999975</v>
      </c>
      <c r="V15" s="19">
        <f t="shared" ref="V15" si="168">V16-U16</f>
        <v>49.910000000000025</v>
      </c>
      <c r="W15" s="19">
        <f t="shared" ref="W15" si="169">W16-V16</f>
        <v>68.189999999999941</v>
      </c>
      <c r="X15" s="19">
        <f t="shared" ref="X15" si="170">X16-W16</f>
        <v>131.25</v>
      </c>
      <c r="Y15" s="19">
        <f t="shared" ref="Y15" si="171">Y16-X16</f>
        <v>44.520000000000095</v>
      </c>
      <c r="Z15" s="19">
        <f t="shared" ref="Z15" si="172">Z16-Y16</f>
        <v>74.189999999999941</v>
      </c>
      <c r="AA15" s="19">
        <f t="shared" ref="AA15" si="173">AA16-Z16</f>
        <v>46.779999999999973</v>
      </c>
      <c r="AB15" s="19">
        <f t="shared" ref="AB15" si="174">AB16-AA16</f>
        <v>26.730000000000018</v>
      </c>
      <c r="AC15" s="19">
        <f t="shared" ref="AC15" si="175">AC16-AB16</f>
        <v>126.99000000000001</v>
      </c>
      <c r="AD15" s="19">
        <f t="shared" ref="AD15" si="176">AD16-AC16</f>
        <v>199.40999999999997</v>
      </c>
      <c r="AE15" s="19">
        <f t="shared" ref="AE15" si="177">AE16-AD16</f>
        <v>130.75</v>
      </c>
      <c r="AF15" s="19">
        <f t="shared" ref="AF15" si="178">AF16-AE16</f>
        <v>141.24</v>
      </c>
      <c r="AG15" s="19">
        <f t="shared" ref="AG15" si="179">AG16-AF16</f>
        <v>262.19000000000005</v>
      </c>
      <c r="AH15" s="19">
        <f t="shared" ref="AH15" si="180">AH16-AG16</f>
        <v>65.519999999999982</v>
      </c>
      <c r="AI15" s="19">
        <f t="shared" ref="AI15" si="181">AI16-AH16</f>
        <v>16.799999999999955</v>
      </c>
      <c r="AJ15" s="19">
        <f t="shared" ref="AJ15" si="182">AJ16-AI16</f>
        <v>635.81999999999994</v>
      </c>
      <c r="AK15" s="19">
        <f t="shared" ref="AK15" si="183">AK16-AJ16</f>
        <v>6.2600000000002183</v>
      </c>
      <c r="AL15" s="19">
        <f t="shared" ref="AL15" si="184">AL16-AK16</f>
        <v>20.009999999999764</v>
      </c>
      <c r="AM15" s="19">
        <f t="shared" ref="AM15" si="185">AM16-AL16</f>
        <v>40.019999999999982</v>
      </c>
      <c r="AN15" s="19">
        <f t="shared" ref="AN15" si="186">AN16-AM16</f>
        <v>15.660000000000309</v>
      </c>
      <c r="AO15" s="19">
        <f t="shared" ref="AO15" si="187">AO16-AN16</f>
        <v>107.00999999999976</v>
      </c>
      <c r="AP15" s="19">
        <f t="shared" ref="AP15" si="188">AP16-AO16</f>
        <v>13.050000000000182</v>
      </c>
      <c r="AQ15" s="19">
        <f t="shared" ref="AQ15" si="189">AQ16-AP16</f>
        <v>332.96000000000004</v>
      </c>
      <c r="AR15" s="19">
        <f t="shared" ref="AR15" si="190">AR16-AQ16</f>
        <v>169.08999999999969</v>
      </c>
      <c r="AS15" s="19">
        <f t="shared" ref="AS15" si="191">AS16-AR16</f>
        <v>9.4000000000000909</v>
      </c>
      <c r="AT15" s="19">
        <f t="shared" ref="AT15" si="192">AT16-AS16</f>
        <v>1768.29</v>
      </c>
      <c r="AU15" s="19">
        <f t="shared" ref="AU15" si="193">AU16-AT16</f>
        <v>214.27999999999975</v>
      </c>
      <c r="AV15" s="19">
        <f t="shared" ref="AV15" si="194">AV16-AU16</f>
        <v>2527.4300000000003</v>
      </c>
      <c r="AW15" s="19">
        <f t="shared" ref="AW15" si="195">AW16-AV16</f>
        <v>0</v>
      </c>
      <c r="AX15" s="19">
        <f t="shared" ref="AX15" si="196">AX16-AW16</f>
        <v>0</v>
      </c>
      <c r="AY15" s="19">
        <f t="shared" ref="AY15" si="197">AY16-AX16</f>
        <v>0</v>
      </c>
      <c r="AZ15" s="19">
        <f t="shared" ref="AZ15" si="198">AZ16-AY16</f>
        <v>0</v>
      </c>
      <c r="BA15" s="19">
        <f t="shared" ref="BA15" si="199">BA16-AZ16</f>
        <v>0</v>
      </c>
      <c r="BB15" s="19">
        <f t="shared" ref="BB15" si="200">BB16-BA16</f>
        <v>0</v>
      </c>
      <c r="BC15" s="19">
        <f t="shared" ref="BC15" si="201">BC16-BB16</f>
        <v>0</v>
      </c>
      <c r="BD15" s="19">
        <f t="shared" ref="BD15" si="202">BD16-BC16</f>
        <v>0</v>
      </c>
    </row>
    <row r="16" spans="2:56">
      <c r="B16" s="700" t="s">
        <v>870</v>
      </c>
      <c r="C16" s="19">
        <v>7653.58</v>
      </c>
      <c r="D16" s="700" t="s">
        <v>859</v>
      </c>
      <c r="M16" s="19">
        <v>27</v>
      </c>
      <c r="N16" s="19">
        <v>53.99</v>
      </c>
      <c r="O16" s="19">
        <v>65.510000000000005</v>
      </c>
      <c r="P16" s="19">
        <v>69.290000000000006</v>
      </c>
      <c r="Q16" s="19">
        <v>199.91</v>
      </c>
      <c r="R16" s="19">
        <v>287.04000000000002</v>
      </c>
      <c r="S16" s="19">
        <v>322.48</v>
      </c>
      <c r="T16" s="19">
        <v>373.49</v>
      </c>
      <c r="U16" s="19">
        <v>409.83</v>
      </c>
      <c r="V16" s="19">
        <v>459.74</v>
      </c>
      <c r="W16" s="19">
        <v>527.92999999999995</v>
      </c>
      <c r="X16" s="19">
        <v>659.18</v>
      </c>
      <c r="Y16" s="19">
        <v>703.7</v>
      </c>
      <c r="Z16" s="19">
        <v>777.89</v>
      </c>
      <c r="AA16" s="19">
        <v>824.67</v>
      </c>
      <c r="AB16" s="19">
        <v>851.4</v>
      </c>
      <c r="AC16" s="19">
        <v>978.39</v>
      </c>
      <c r="AD16" s="19">
        <v>1177.8</v>
      </c>
      <c r="AE16" s="19">
        <v>1308.55</v>
      </c>
      <c r="AF16" s="19">
        <v>1449.79</v>
      </c>
      <c r="AG16" s="19">
        <v>1711.98</v>
      </c>
      <c r="AH16" s="19">
        <v>1777.5</v>
      </c>
      <c r="AI16" s="19">
        <v>1794.3</v>
      </c>
      <c r="AJ16" s="19">
        <v>2430.12</v>
      </c>
      <c r="AK16" s="19">
        <v>2436.38</v>
      </c>
      <c r="AL16" s="19">
        <v>2456.39</v>
      </c>
      <c r="AM16" s="19">
        <v>2496.41</v>
      </c>
      <c r="AN16" s="19">
        <v>2512.0700000000002</v>
      </c>
      <c r="AO16" s="19">
        <v>2619.08</v>
      </c>
      <c r="AP16" s="19">
        <v>2632.13</v>
      </c>
      <c r="AQ16" s="19">
        <v>2965.09</v>
      </c>
      <c r="AR16" s="19">
        <v>3134.18</v>
      </c>
      <c r="AS16" s="19">
        <v>3143.58</v>
      </c>
      <c r="AT16" s="19">
        <v>4911.87</v>
      </c>
      <c r="AU16" s="19">
        <v>5126.1499999999996</v>
      </c>
      <c r="AV16" s="19">
        <v>7653.58</v>
      </c>
      <c r="AW16" s="19">
        <v>7653.58</v>
      </c>
      <c r="AX16" s="19">
        <v>7653.58</v>
      </c>
      <c r="AY16" s="19">
        <v>7653.58</v>
      </c>
      <c r="AZ16" s="19">
        <v>7653.58</v>
      </c>
      <c r="BA16" s="19">
        <v>7653.58</v>
      </c>
      <c r="BB16" s="19">
        <v>7653.58</v>
      </c>
      <c r="BC16" s="19">
        <v>7653.58</v>
      </c>
      <c r="BD16" s="19">
        <v>7653.58</v>
      </c>
    </row>
    <row r="17" spans="2:56">
      <c r="B17" s="700" t="s">
        <v>871</v>
      </c>
      <c r="C17" s="19">
        <v>57351</v>
      </c>
      <c r="D17" s="700" t="s">
        <v>857</v>
      </c>
      <c r="E17" s="19">
        <f>E18</f>
        <v>0</v>
      </c>
      <c r="F17" s="19">
        <f>F18-E18</f>
        <v>0</v>
      </c>
      <c r="G17" s="19">
        <f t="shared" ref="G17" si="203">G18-F18</f>
        <v>0</v>
      </c>
      <c r="H17" s="19">
        <f t="shared" ref="H17" si="204">H18-G18</f>
        <v>0</v>
      </c>
      <c r="I17" s="19">
        <f t="shared" ref="I17" si="205">I18-H18</f>
        <v>0</v>
      </c>
      <c r="J17" s="19">
        <f t="shared" ref="J17" si="206">J18-I18</f>
        <v>121.71</v>
      </c>
      <c r="K17" s="19">
        <f t="shared" ref="K17" si="207">K18-J18</f>
        <v>121.72000000000001</v>
      </c>
      <c r="L17" s="19">
        <f t="shared" ref="L17" si="208">L18-K18</f>
        <v>40.569999999999993</v>
      </c>
      <c r="M17" s="19">
        <f t="shared" ref="M17" si="209">M18-L18</f>
        <v>0</v>
      </c>
      <c r="N17" s="19">
        <f t="shared" ref="N17" si="210">N18-M18</f>
        <v>0</v>
      </c>
      <c r="O17" s="19">
        <f t="shared" ref="O17" si="211">O18-N18</f>
        <v>0</v>
      </c>
      <c r="P17" s="19">
        <f t="shared" ref="P17" si="212">P18-O18</f>
        <v>0</v>
      </c>
      <c r="Q17" s="19">
        <f t="shared" ref="Q17" si="213">Q18-P18</f>
        <v>0</v>
      </c>
      <c r="R17" s="19">
        <f t="shared" ref="R17" si="214">R18-Q18</f>
        <v>0</v>
      </c>
      <c r="S17" s="19">
        <f t="shared" ref="S17" si="215">S18-R18</f>
        <v>73.329999999999984</v>
      </c>
      <c r="T17" s="19">
        <f t="shared" ref="T17" si="216">T18-S18</f>
        <v>220.00000000000006</v>
      </c>
      <c r="U17" s="19">
        <f t="shared" ref="U17" si="217">U18-T18</f>
        <v>496.66999999999996</v>
      </c>
      <c r="V17" s="19">
        <f t="shared" ref="V17" si="218">V18-U18</f>
        <v>1266</v>
      </c>
      <c r="W17" s="19">
        <f t="shared" ref="W17" si="219">W18-V18</f>
        <v>1817.67</v>
      </c>
      <c r="X17" s="19">
        <f t="shared" ref="X17" si="220">X18-W18</f>
        <v>1923</v>
      </c>
      <c r="Y17" s="19">
        <f t="shared" ref="Y17" si="221">Y18-X18</f>
        <v>1591.6599999999999</v>
      </c>
      <c r="Z17" s="19">
        <f t="shared" ref="Z17" si="222">Z18-Y18</f>
        <v>1218.3400000000001</v>
      </c>
      <c r="AA17" s="19">
        <f t="shared" ref="AA17" si="223">AA18-Z18</f>
        <v>902.5</v>
      </c>
      <c r="AB17" s="19">
        <f t="shared" ref="AB17" si="224">AB18-AA18</f>
        <v>301.15999999999985</v>
      </c>
      <c r="AC17" s="19">
        <f t="shared" ref="AC17" si="225">AC18-AB18</f>
        <v>1001.5</v>
      </c>
      <c r="AD17" s="19">
        <f t="shared" ref="AD17" si="226">AD18-AC18</f>
        <v>1115.2999999999993</v>
      </c>
      <c r="AE17" s="19">
        <f t="shared" ref="AE17" si="227">AE18-AD18</f>
        <v>1307.4300000000003</v>
      </c>
      <c r="AF17" s="19">
        <f t="shared" ref="AF17" si="228">AF18-AE18</f>
        <v>1209.6599999999999</v>
      </c>
      <c r="AG17" s="19">
        <f t="shared" ref="AG17" si="229">AG18-AF18</f>
        <v>1006.6700000000001</v>
      </c>
      <c r="AH17" s="19">
        <f t="shared" ref="AH17" si="230">AH18-AG18</f>
        <v>8979.1900000000023</v>
      </c>
      <c r="AI17" s="19">
        <f t="shared" ref="AI17" si="231">AI18-AH18</f>
        <v>9498.25</v>
      </c>
      <c r="AJ17" s="19">
        <f t="shared" ref="AJ17" si="232">AJ18-AI18</f>
        <v>3187</v>
      </c>
      <c r="AK17" s="19">
        <f t="shared" ref="AK17" si="233">AK18-AJ18</f>
        <v>494</v>
      </c>
      <c r="AL17" s="19">
        <f t="shared" ref="AL17" si="234">AL18-AK18</f>
        <v>736.66999999999825</v>
      </c>
      <c r="AM17" s="19">
        <f t="shared" ref="AM17" si="235">AM18-AL18</f>
        <v>653</v>
      </c>
      <c r="AN17" s="19">
        <f t="shared" ref="AN17" si="236">AN18-AM18</f>
        <v>912</v>
      </c>
      <c r="AO17" s="19">
        <f t="shared" ref="AO17" si="237">AO18-AN18</f>
        <v>840</v>
      </c>
      <c r="AP17" s="19">
        <f t="shared" ref="AP17" si="238">AP18-AO18</f>
        <v>432</v>
      </c>
      <c r="AQ17" s="19">
        <f t="shared" ref="AQ17" si="239">AQ18-AP18</f>
        <v>480</v>
      </c>
      <c r="AR17" s="19">
        <f t="shared" ref="AR17" si="240">AR18-AQ18</f>
        <v>480</v>
      </c>
      <c r="AS17" s="19">
        <f t="shared" ref="AS17" si="241">AS18-AR18</f>
        <v>720</v>
      </c>
      <c r="AT17" s="19">
        <f t="shared" ref="AT17" si="242">AT18-AS18</f>
        <v>768</v>
      </c>
      <c r="AU17" s="19">
        <f t="shared" ref="AU17" si="243">AU18-AT18</f>
        <v>1143</v>
      </c>
      <c r="AV17" s="19">
        <f t="shared" ref="AV17" si="244">AV18-AU18</f>
        <v>1948.8300000000017</v>
      </c>
      <c r="AW17" s="19">
        <f t="shared" ref="AW17" si="245">AW18-AV18</f>
        <v>3023.1699999999983</v>
      </c>
      <c r="AX17" s="19">
        <f t="shared" ref="AX17" si="246">AX18-AW18</f>
        <v>5791</v>
      </c>
      <c r="AY17" s="19">
        <f t="shared" ref="AY17" si="247">AY18-AX18</f>
        <v>0</v>
      </c>
      <c r="AZ17" s="19">
        <f t="shared" ref="AZ17" si="248">AZ18-AY18</f>
        <v>120</v>
      </c>
      <c r="BA17" s="19">
        <f t="shared" ref="BA17" si="249">BA18-AZ18</f>
        <v>493.19999999999709</v>
      </c>
      <c r="BB17" s="19">
        <f t="shared" ref="BB17" si="250">BB18-BA18</f>
        <v>485.60000000000582</v>
      </c>
      <c r="BC17" s="19">
        <f t="shared" ref="BC17" si="251">BC18-BB18</f>
        <v>431.19999999999709</v>
      </c>
      <c r="BD17" s="19">
        <f t="shared" ref="BD17" si="252">BD18-BC18</f>
        <v>0</v>
      </c>
    </row>
    <row r="18" spans="2:56">
      <c r="B18" s="700" t="s">
        <v>871</v>
      </c>
      <c r="C18" s="19">
        <v>57351</v>
      </c>
      <c r="D18" s="700" t="s">
        <v>859</v>
      </c>
      <c r="J18" s="19">
        <v>121.71</v>
      </c>
      <c r="K18" s="19">
        <v>243.43</v>
      </c>
      <c r="L18" s="19">
        <v>284</v>
      </c>
      <c r="M18" s="19">
        <v>284</v>
      </c>
      <c r="N18" s="19">
        <v>284</v>
      </c>
      <c r="O18" s="19">
        <v>284</v>
      </c>
      <c r="P18" s="19">
        <v>284</v>
      </c>
      <c r="Q18" s="19">
        <v>284</v>
      </c>
      <c r="R18" s="19">
        <v>284</v>
      </c>
      <c r="S18" s="19">
        <v>357.33</v>
      </c>
      <c r="T18" s="19">
        <v>577.33000000000004</v>
      </c>
      <c r="U18" s="19">
        <v>1074</v>
      </c>
      <c r="V18" s="19">
        <v>2340</v>
      </c>
      <c r="W18" s="19">
        <v>4157.67</v>
      </c>
      <c r="X18" s="19">
        <v>6080.67</v>
      </c>
      <c r="Y18" s="19">
        <v>7672.33</v>
      </c>
      <c r="Z18" s="19">
        <v>8890.67</v>
      </c>
      <c r="AA18" s="19">
        <v>9793.17</v>
      </c>
      <c r="AB18" s="19">
        <v>10094.33</v>
      </c>
      <c r="AC18" s="19">
        <v>11095.83</v>
      </c>
      <c r="AD18" s="19">
        <v>12211.13</v>
      </c>
      <c r="AE18" s="19">
        <v>13518.56</v>
      </c>
      <c r="AF18" s="19">
        <v>14728.22</v>
      </c>
      <c r="AG18" s="19">
        <v>15734.89</v>
      </c>
      <c r="AH18" s="19">
        <v>24714.080000000002</v>
      </c>
      <c r="AI18" s="19">
        <v>34212.33</v>
      </c>
      <c r="AJ18" s="19">
        <v>37399.33</v>
      </c>
      <c r="AK18" s="19">
        <v>37893.33</v>
      </c>
      <c r="AL18" s="19">
        <v>38630</v>
      </c>
      <c r="AM18" s="19">
        <v>39283</v>
      </c>
      <c r="AN18" s="19">
        <v>40195</v>
      </c>
      <c r="AO18" s="19">
        <v>41035</v>
      </c>
      <c r="AP18" s="19">
        <v>41467</v>
      </c>
      <c r="AQ18" s="19">
        <v>41947</v>
      </c>
      <c r="AR18" s="19">
        <v>42427</v>
      </c>
      <c r="AS18" s="19">
        <v>43147</v>
      </c>
      <c r="AT18" s="19">
        <v>43915</v>
      </c>
      <c r="AU18" s="19">
        <v>45058</v>
      </c>
      <c r="AV18" s="19">
        <v>47006.83</v>
      </c>
      <c r="AW18" s="19">
        <v>50030</v>
      </c>
      <c r="AX18" s="19">
        <v>55821</v>
      </c>
      <c r="AY18" s="19">
        <v>55821</v>
      </c>
      <c r="AZ18" s="19">
        <v>55941</v>
      </c>
      <c r="BA18" s="19">
        <v>56434.2</v>
      </c>
      <c r="BB18" s="19">
        <v>56919.8</v>
      </c>
      <c r="BC18" s="19">
        <v>57351</v>
      </c>
      <c r="BD18" s="19">
        <v>57351</v>
      </c>
    </row>
    <row r="19" spans="2:56">
      <c r="B19" s="700" t="s">
        <v>862</v>
      </c>
      <c r="C19" s="19">
        <v>86348.45</v>
      </c>
      <c r="D19" s="700" t="s">
        <v>857</v>
      </c>
      <c r="E19" s="19">
        <f>E20</f>
        <v>43.76</v>
      </c>
      <c r="F19" s="19">
        <f>F20-E20</f>
        <v>106.12</v>
      </c>
      <c r="G19" s="19">
        <f t="shared" ref="G19" si="253">G20-F20</f>
        <v>162.97000000000003</v>
      </c>
      <c r="H19" s="19">
        <f t="shared" ref="H19" si="254">H20-G20</f>
        <v>403.24</v>
      </c>
      <c r="I19" s="19">
        <f t="shared" ref="I19" si="255">I20-H20</f>
        <v>538.91999999999996</v>
      </c>
      <c r="J19" s="19">
        <f t="shared" ref="J19" si="256">J20-I20</f>
        <v>523.51</v>
      </c>
      <c r="K19" s="19">
        <f t="shared" ref="K19" si="257">K20-J20</f>
        <v>627.4699999999998</v>
      </c>
      <c r="L19" s="19">
        <f t="shared" ref="L19" si="258">L20-K20</f>
        <v>570.49000000000024</v>
      </c>
      <c r="M19" s="19">
        <f t="shared" ref="M19" si="259">M20-L20</f>
        <v>708.7800000000002</v>
      </c>
      <c r="N19" s="19">
        <f t="shared" ref="N19" si="260">N20-M20</f>
        <v>696.52999999999975</v>
      </c>
      <c r="O19" s="19">
        <f t="shared" ref="O19" si="261">O20-N20</f>
        <v>528.39000000000033</v>
      </c>
      <c r="P19" s="19">
        <f t="shared" ref="P19" si="262">P20-O20</f>
        <v>432.04999999999927</v>
      </c>
      <c r="Q19" s="19">
        <f t="shared" ref="Q19" si="263">Q20-P20</f>
        <v>332.45000000000073</v>
      </c>
      <c r="R19" s="19">
        <f t="shared" ref="R19" si="264">R20-Q20</f>
        <v>356.59000000000015</v>
      </c>
      <c r="S19" s="19">
        <f t="shared" ref="S19" si="265">S20-R20</f>
        <v>276.1899999999996</v>
      </c>
      <c r="T19" s="19">
        <f t="shared" ref="T19" si="266">T20-S20</f>
        <v>350.84000000000015</v>
      </c>
      <c r="U19" s="19">
        <f t="shared" ref="U19" si="267">U20-T20</f>
        <v>583.17000000000007</v>
      </c>
      <c r="V19" s="19">
        <f t="shared" ref="V19" si="268">V20-U20</f>
        <v>1243.9299999999994</v>
      </c>
      <c r="W19" s="19">
        <f t="shared" ref="W19" si="269">W20-V20</f>
        <v>754.15999999999985</v>
      </c>
      <c r="X19" s="19">
        <f t="shared" ref="X19" si="270">X20-W20</f>
        <v>833.72000000000116</v>
      </c>
      <c r="Y19" s="19">
        <f t="shared" ref="Y19" si="271">Y20-X20</f>
        <v>1537.2999999999993</v>
      </c>
      <c r="Z19" s="19">
        <f t="shared" ref="Z19" si="272">Z20-Y20</f>
        <v>2423.41</v>
      </c>
      <c r="AA19" s="19">
        <f t="shared" ref="AA19" si="273">AA20-Z20</f>
        <v>2311.2000000000007</v>
      </c>
      <c r="AB19" s="19">
        <f t="shared" ref="AB19" si="274">AB20-AA20</f>
        <v>686.71000000000095</v>
      </c>
      <c r="AC19" s="19">
        <f t="shared" ref="AC19" si="275">AC20-AB20</f>
        <v>2410.1299999999974</v>
      </c>
      <c r="AD19" s="19">
        <f t="shared" ref="AD19" si="276">AD20-AC20</f>
        <v>810.40000000000146</v>
      </c>
      <c r="AE19" s="19">
        <f t="shared" ref="AE19" si="277">AE20-AD20</f>
        <v>1066.3899999999994</v>
      </c>
      <c r="AF19" s="19">
        <f t="shared" ref="AF19" si="278">AF20-AE20</f>
        <v>1539.2799999999988</v>
      </c>
      <c r="AG19" s="19">
        <f t="shared" ref="AG19" si="279">AG20-AF20</f>
        <v>4773.4000000000015</v>
      </c>
      <c r="AH19" s="19">
        <f t="shared" ref="AH19" si="280">AH20-AG20</f>
        <v>6431.6900000000023</v>
      </c>
      <c r="AI19" s="19">
        <f t="shared" ref="AI19" si="281">AI20-AH20</f>
        <v>4988.5499999999956</v>
      </c>
      <c r="AJ19" s="19">
        <f t="shared" ref="AJ19" si="282">AJ20-AI20</f>
        <v>4808.1300000000047</v>
      </c>
      <c r="AK19" s="19">
        <f t="shared" ref="AK19" si="283">AK20-AJ20</f>
        <v>1364.5799999999945</v>
      </c>
      <c r="AL19" s="19">
        <f t="shared" ref="AL19" si="284">AL20-AK20</f>
        <v>1073.9400000000023</v>
      </c>
      <c r="AM19" s="19">
        <f t="shared" ref="AM19" si="285">AM20-AL20</f>
        <v>1253.9000000000015</v>
      </c>
      <c r="AN19" s="19">
        <f t="shared" ref="AN19" si="286">AN20-AM20</f>
        <v>2338.3199999999997</v>
      </c>
      <c r="AO19" s="19">
        <f t="shared" ref="AO19" si="287">AO20-AN20</f>
        <v>2078.989999999998</v>
      </c>
      <c r="AP19" s="19">
        <f t="shared" ref="AP19" si="288">AP20-AO20</f>
        <v>2747.0500000000029</v>
      </c>
      <c r="AQ19" s="19">
        <f t="shared" ref="AQ19" si="289">AQ20-AP20</f>
        <v>7366.1999999999971</v>
      </c>
      <c r="AR19" s="19">
        <f t="shared" ref="AR19" si="290">AR20-AQ20</f>
        <v>5833.5499999999956</v>
      </c>
      <c r="AS19" s="19">
        <f t="shared" ref="AS19" si="291">AS20-AR20</f>
        <v>2603.7100000000064</v>
      </c>
      <c r="AT19" s="19">
        <f t="shared" ref="AT19" si="292">AT20-AS20</f>
        <v>3487.3399999999965</v>
      </c>
      <c r="AU19" s="19">
        <f t="shared" ref="AU19" si="293">AU20-AT20</f>
        <v>4856.1600000000035</v>
      </c>
      <c r="AV19" s="19">
        <f t="shared" ref="AV19" si="294">AV20-AU20</f>
        <v>3831.1699999999983</v>
      </c>
      <c r="AW19" s="19">
        <f t="shared" ref="AW19" si="295">AW20-AV20</f>
        <v>1364.6699999999983</v>
      </c>
      <c r="AX19" s="19">
        <f t="shared" ref="AX19" si="296">AX20-AW20</f>
        <v>1326.5</v>
      </c>
      <c r="AY19" s="19">
        <f t="shared" ref="AY19" si="297">AY20-AX20</f>
        <v>825</v>
      </c>
      <c r="AZ19" s="19">
        <f t="shared" ref="AZ19" si="298">AZ20-AY20</f>
        <v>137.5</v>
      </c>
      <c r="BA19" s="19">
        <f t="shared" ref="BA19" si="299">BA20-AZ20</f>
        <v>0</v>
      </c>
      <c r="BB19" s="19">
        <f t="shared" ref="BB19" si="300">BB20-BA20</f>
        <v>0</v>
      </c>
      <c r="BC19" s="19">
        <f t="shared" ref="BC19" si="301">BC20-BB20</f>
        <v>0</v>
      </c>
      <c r="BD19" s="19">
        <f t="shared" ref="BD19" si="302">BD20-BC20</f>
        <v>0</v>
      </c>
    </row>
    <row r="20" spans="2:56">
      <c r="B20" s="700" t="s">
        <v>862</v>
      </c>
      <c r="C20" s="19">
        <v>86348.45</v>
      </c>
      <c r="D20" s="700" t="s">
        <v>859</v>
      </c>
      <c r="E20" s="19">
        <v>43.76</v>
      </c>
      <c r="F20" s="19">
        <v>149.88</v>
      </c>
      <c r="G20" s="19">
        <v>312.85000000000002</v>
      </c>
      <c r="H20" s="19">
        <v>716.09</v>
      </c>
      <c r="I20" s="19">
        <v>1255.01</v>
      </c>
      <c r="J20" s="19">
        <v>1778.52</v>
      </c>
      <c r="K20" s="19">
        <v>2405.9899999999998</v>
      </c>
      <c r="L20" s="19">
        <v>2976.48</v>
      </c>
      <c r="M20" s="19">
        <v>3685.26</v>
      </c>
      <c r="N20" s="19">
        <v>4381.79</v>
      </c>
      <c r="O20" s="19">
        <v>4910.18</v>
      </c>
      <c r="P20" s="19">
        <v>5342.23</v>
      </c>
      <c r="Q20" s="19">
        <v>5674.68</v>
      </c>
      <c r="R20" s="19">
        <v>6031.27</v>
      </c>
      <c r="S20" s="19">
        <v>6307.46</v>
      </c>
      <c r="T20" s="19">
        <v>6658.3</v>
      </c>
      <c r="U20" s="19">
        <v>7241.47</v>
      </c>
      <c r="V20" s="19">
        <v>8485.4</v>
      </c>
      <c r="W20" s="19">
        <v>9239.56</v>
      </c>
      <c r="X20" s="19">
        <v>10073.280000000001</v>
      </c>
      <c r="Y20" s="19">
        <v>11610.58</v>
      </c>
      <c r="Z20" s="19">
        <v>14033.99</v>
      </c>
      <c r="AA20" s="19">
        <v>16345.19</v>
      </c>
      <c r="AB20" s="19">
        <v>17031.900000000001</v>
      </c>
      <c r="AC20" s="19">
        <v>19442.03</v>
      </c>
      <c r="AD20" s="19">
        <v>20252.43</v>
      </c>
      <c r="AE20" s="19">
        <v>21318.82</v>
      </c>
      <c r="AF20" s="19">
        <v>22858.1</v>
      </c>
      <c r="AG20" s="19">
        <v>27631.5</v>
      </c>
      <c r="AH20" s="19">
        <v>34063.19</v>
      </c>
      <c r="AI20" s="19">
        <v>39051.74</v>
      </c>
      <c r="AJ20" s="19">
        <v>43859.87</v>
      </c>
      <c r="AK20" s="19">
        <v>45224.45</v>
      </c>
      <c r="AL20" s="19">
        <v>46298.39</v>
      </c>
      <c r="AM20" s="19">
        <v>47552.29</v>
      </c>
      <c r="AN20" s="19">
        <v>49890.61</v>
      </c>
      <c r="AO20" s="19">
        <v>51969.599999999999</v>
      </c>
      <c r="AP20" s="19">
        <v>54716.65</v>
      </c>
      <c r="AQ20" s="19">
        <v>62082.85</v>
      </c>
      <c r="AR20" s="19">
        <v>67916.399999999994</v>
      </c>
      <c r="AS20" s="19">
        <v>70520.11</v>
      </c>
      <c r="AT20" s="19">
        <v>74007.45</v>
      </c>
      <c r="AU20" s="19">
        <v>78863.61</v>
      </c>
      <c r="AV20" s="19">
        <v>82694.78</v>
      </c>
      <c r="AW20" s="19">
        <v>84059.45</v>
      </c>
      <c r="AX20" s="19">
        <v>85385.95</v>
      </c>
      <c r="AY20" s="19">
        <v>86210.95</v>
      </c>
      <c r="AZ20" s="19">
        <v>86348.45</v>
      </c>
      <c r="BA20" s="19">
        <v>86348.45</v>
      </c>
      <c r="BB20" s="19">
        <v>86348.45</v>
      </c>
      <c r="BC20" s="19">
        <v>86348.45</v>
      </c>
      <c r="BD20" s="19">
        <v>86348.45</v>
      </c>
    </row>
    <row r="21" spans="2:56">
      <c r="B21" s="700" t="s">
        <v>872</v>
      </c>
      <c r="C21" s="19">
        <v>3103.98</v>
      </c>
      <c r="D21" s="700" t="s">
        <v>857</v>
      </c>
      <c r="E21" s="19">
        <f>E22</f>
        <v>43.76</v>
      </c>
      <c r="F21" s="19">
        <f>F22-E22</f>
        <v>106.12</v>
      </c>
      <c r="G21" s="19">
        <f t="shared" ref="G21" si="303">G22-F22</f>
        <v>162.97000000000003</v>
      </c>
      <c r="H21" s="19">
        <f t="shared" ref="H21" si="304">H22-G22</f>
        <v>376.24</v>
      </c>
      <c r="I21" s="19">
        <f t="shared" ref="I21" si="305">I22-H22</f>
        <v>474.59000000000003</v>
      </c>
      <c r="J21" s="19">
        <f t="shared" ref="J21" si="306">J22-I22</f>
        <v>456.80999999999995</v>
      </c>
      <c r="K21" s="19">
        <f t="shared" ref="K21" si="307">K22-J22</f>
        <v>535.93999999999983</v>
      </c>
      <c r="L21" s="19">
        <f t="shared" ref="L21" si="308">L22-K22</f>
        <v>358.45000000000027</v>
      </c>
      <c r="M21" s="19">
        <f t="shared" ref="M21" si="309">M22-L22</f>
        <v>235.34999999999991</v>
      </c>
      <c r="N21" s="19">
        <f t="shared" ref="N21" si="310">N22-M22</f>
        <v>128.82000000000016</v>
      </c>
      <c r="O21" s="19">
        <f t="shared" ref="O21" si="311">O22-N22</f>
        <v>43.960000000000036</v>
      </c>
      <c r="P21" s="19">
        <f t="shared" ref="P21" si="312">P22-O22</f>
        <v>65.4399999999996</v>
      </c>
      <c r="Q21" s="19">
        <f t="shared" ref="Q21" si="313">Q22-P22</f>
        <v>62.360000000000127</v>
      </c>
      <c r="R21" s="19">
        <f t="shared" ref="R21" si="314">R22-Q22</f>
        <v>40.900000000000091</v>
      </c>
      <c r="S21" s="19">
        <f t="shared" ref="S21" si="315">S22-R22</f>
        <v>7.3600000000001273</v>
      </c>
      <c r="T21" s="19">
        <f t="shared" ref="T21" si="316">T22-S22</f>
        <v>4.9099999999998545</v>
      </c>
      <c r="U21" s="19">
        <f t="shared" ref="U21" si="317">U22-T22</f>
        <v>0</v>
      </c>
      <c r="V21" s="19">
        <f t="shared" ref="V21" si="318">V22-U22</f>
        <v>0</v>
      </c>
      <c r="W21" s="19">
        <f t="shared" ref="W21" si="319">W22-V22</f>
        <v>0</v>
      </c>
      <c r="X21" s="19">
        <f t="shared" ref="X21" si="320">X22-W22</f>
        <v>0</v>
      </c>
      <c r="Y21" s="19">
        <f t="shared" ref="Y21" si="321">Y22-X22</f>
        <v>0</v>
      </c>
      <c r="Z21" s="19">
        <f t="shared" ref="Z21" si="322">Z22-Y22</f>
        <v>0</v>
      </c>
      <c r="AA21" s="19">
        <f t="shared" ref="AA21" si="323">AA22-Z22</f>
        <v>0</v>
      </c>
      <c r="AB21" s="19">
        <f t="shared" ref="AB21" si="324">AB22-AA22</f>
        <v>0</v>
      </c>
      <c r="AC21" s="19">
        <f t="shared" ref="AC21" si="325">AC22-AB22</f>
        <v>0</v>
      </c>
      <c r="AD21" s="19">
        <f t="shared" ref="AD21" si="326">AD22-AC22</f>
        <v>0</v>
      </c>
      <c r="AE21" s="19">
        <f t="shared" ref="AE21" si="327">AE22-AD22</f>
        <v>0</v>
      </c>
      <c r="AF21" s="19">
        <f t="shared" ref="AF21" si="328">AF22-AE22</f>
        <v>0</v>
      </c>
      <c r="AG21" s="19">
        <f t="shared" ref="AG21" si="329">AG22-AF22</f>
        <v>0</v>
      </c>
      <c r="AH21" s="19">
        <f t="shared" ref="AH21" si="330">AH22-AG22</f>
        <v>0</v>
      </c>
      <c r="AI21" s="19">
        <f t="shared" ref="AI21" si="331">AI22-AH22</f>
        <v>0</v>
      </c>
      <c r="AJ21" s="19">
        <f t="shared" ref="AJ21" si="332">AJ22-AI22</f>
        <v>0</v>
      </c>
      <c r="AK21" s="19">
        <f t="shared" ref="AK21" si="333">AK22-AJ22</f>
        <v>0</v>
      </c>
      <c r="AL21" s="19">
        <f t="shared" ref="AL21" si="334">AL22-AK22</f>
        <v>0</v>
      </c>
      <c r="AM21" s="19">
        <f t="shared" ref="AM21" si="335">AM22-AL22</f>
        <v>0</v>
      </c>
      <c r="AN21" s="19">
        <f t="shared" ref="AN21" si="336">AN22-AM22</f>
        <v>0</v>
      </c>
      <c r="AO21" s="19">
        <f t="shared" ref="AO21" si="337">AO22-AN22</f>
        <v>0</v>
      </c>
      <c r="AP21" s="19">
        <f t="shared" ref="AP21" si="338">AP22-AO22</f>
        <v>0</v>
      </c>
      <c r="AQ21" s="19">
        <f t="shared" ref="AQ21" si="339">AQ22-AP22</f>
        <v>0</v>
      </c>
      <c r="AR21" s="19">
        <f t="shared" ref="AR21" si="340">AR22-AQ22</f>
        <v>0</v>
      </c>
      <c r="AS21" s="19">
        <f t="shared" ref="AS21" si="341">AS22-AR22</f>
        <v>0</v>
      </c>
      <c r="AT21" s="19">
        <f t="shared" ref="AT21" si="342">AT22-AS22</f>
        <v>0</v>
      </c>
      <c r="AU21" s="19">
        <f t="shared" ref="AU21" si="343">AU22-AT22</f>
        <v>0</v>
      </c>
      <c r="AV21" s="19">
        <f t="shared" ref="AV21" si="344">AV22-AU22</f>
        <v>0</v>
      </c>
      <c r="AW21" s="19">
        <f t="shared" ref="AW21" si="345">AW22-AV22</f>
        <v>0</v>
      </c>
      <c r="AX21" s="19">
        <f t="shared" ref="AX21" si="346">AX22-AW22</f>
        <v>0</v>
      </c>
      <c r="AY21" s="19">
        <f t="shared" ref="AY21" si="347">AY22-AX22</f>
        <v>0</v>
      </c>
      <c r="AZ21" s="19">
        <f t="shared" ref="AZ21" si="348">AZ22-AY22</f>
        <v>0</v>
      </c>
      <c r="BA21" s="19">
        <f t="shared" ref="BA21" si="349">BA22-AZ22</f>
        <v>0</v>
      </c>
      <c r="BB21" s="19">
        <f t="shared" ref="BB21" si="350">BB22-BA22</f>
        <v>0</v>
      </c>
      <c r="BC21" s="19">
        <f t="shared" ref="BC21" si="351">BC22-BB22</f>
        <v>0</v>
      </c>
      <c r="BD21" s="19">
        <f t="shared" ref="BD21" si="352">BD22-BC22</f>
        <v>0</v>
      </c>
    </row>
    <row r="22" spans="2:56">
      <c r="B22" s="700" t="s">
        <v>872</v>
      </c>
      <c r="C22" s="19">
        <v>3103.98</v>
      </c>
      <c r="D22" s="700" t="s">
        <v>859</v>
      </c>
      <c r="E22" s="19">
        <v>43.76</v>
      </c>
      <c r="F22" s="19">
        <v>149.88</v>
      </c>
      <c r="G22" s="19">
        <v>312.85000000000002</v>
      </c>
      <c r="H22" s="19">
        <v>689.09</v>
      </c>
      <c r="I22" s="19">
        <v>1163.68</v>
      </c>
      <c r="J22" s="19">
        <v>1620.49</v>
      </c>
      <c r="K22" s="19">
        <v>2156.4299999999998</v>
      </c>
      <c r="L22" s="19">
        <v>2514.88</v>
      </c>
      <c r="M22" s="19">
        <v>2750.23</v>
      </c>
      <c r="N22" s="19">
        <v>2879.05</v>
      </c>
      <c r="O22" s="19">
        <v>2923.01</v>
      </c>
      <c r="P22" s="19">
        <v>2988.45</v>
      </c>
      <c r="Q22" s="19">
        <v>3050.81</v>
      </c>
      <c r="R22" s="19">
        <v>3091.71</v>
      </c>
      <c r="S22" s="19">
        <v>3099.07</v>
      </c>
      <c r="T22" s="19">
        <v>3103.98</v>
      </c>
      <c r="U22" s="19">
        <v>3103.98</v>
      </c>
      <c r="V22" s="19">
        <v>3103.98</v>
      </c>
      <c r="W22" s="19">
        <v>3103.98</v>
      </c>
      <c r="X22" s="19">
        <v>3103.98</v>
      </c>
      <c r="Y22" s="19">
        <v>3103.98</v>
      </c>
      <c r="Z22" s="19">
        <v>3103.98</v>
      </c>
      <c r="AA22" s="19">
        <v>3103.98</v>
      </c>
      <c r="AB22" s="19">
        <v>3103.98</v>
      </c>
      <c r="AC22" s="19">
        <v>3103.98</v>
      </c>
      <c r="AD22" s="19">
        <v>3103.98</v>
      </c>
      <c r="AE22" s="19">
        <v>3103.98</v>
      </c>
      <c r="AF22" s="19">
        <v>3103.98</v>
      </c>
      <c r="AG22" s="19">
        <v>3103.98</v>
      </c>
      <c r="AH22" s="19">
        <v>3103.98</v>
      </c>
      <c r="AI22" s="19">
        <v>3103.98</v>
      </c>
      <c r="AJ22" s="19">
        <v>3103.98</v>
      </c>
      <c r="AK22" s="19">
        <v>3103.98</v>
      </c>
      <c r="AL22" s="19">
        <v>3103.98</v>
      </c>
      <c r="AM22" s="19">
        <v>3103.98</v>
      </c>
      <c r="AN22" s="19">
        <v>3103.98</v>
      </c>
      <c r="AO22" s="19">
        <v>3103.98</v>
      </c>
      <c r="AP22" s="19">
        <v>3103.98</v>
      </c>
      <c r="AQ22" s="19">
        <v>3103.98</v>
      </c>
      <c r="AR22" s="19">
        <v>3103.98</v>
      </c>
      <c r="AS22" s="19">
        <v>3103.98</v>
      </c>
      <c r="AT22" s="19">
        <v>3103.98</v>
      </c>
      <c r="AU22" s="19">
        <v>3103.98</v>
      </c>
      <c r="AV22" s="19">
        <v>3103.98</v>
      </c>
      <c r="AW22" s="19">
        <v>3103.98</v>
      </c>
      <c r="AX22" s="19">
        <v>3103.98</v>
      </c>
      <c r="AY22" s="19">
        <v>3103.98</v>
      </c>
      <c r="AZ22" s="19">
        <v>3103.98</v>
      </c>
      <c r="BA22" s="19">
        <v>3103.98</v>
      </c>
      <c r="BB22" s="19">
        <v>3103.98</v>
      </c>
      <c r="BC22" s="19">
        <v>3103.98</v>
      </c>
      <c r="BD22" s="19">
        <v>3103.98</v>
      </c>
    </row>
    <row r="23" spans="2:56">
      <c r="B23" s="700" t="s">
        <v>873</v>
      </c>
      <c r="C23" s="19">
        <v>11205.47</v>
      </c>
      <c r="D23" s="700" t="s">
        <v>857</v>
      </c>
      <c r="E23" s="19">
        <f>E24</f>
        <v>0</v>
      </c>
      <c r="F23" s="19">
        <f>F24-E24</f>
        <v>0</v>
      </c>
      <c r="G23" s="19">
        <f t="shared" ref="G23" si="353">G24-F24</f>
        <v>0</v>
      </c>
      <c r="H23" s="19">
        <f t="shared" ref="H23" si="354">H24-G24</f>
        <v>27</v>
      </c>
      <c r="I23" s="19">
        <f t="shared" ref="I23" si="355">I24-H24</f>
        <v>64.319999999999993</v>
      </c>
      <c r="J23" s="19">
        <f t="shared" ref="J23" si="356">J24-I24</f>
        <v>66.710000000000008</v>
      </c>
      <c r="K23" s="19">
        <f t="shared" ref="K23" si="357">K24-J24</f>
        <v>91.53</v>
      </c>
      <c r="L23" s="19">
        <f t="shared" ref="L23" si="358">L24-K24</f>
        <v>20.04000000000002</v>
      </c>
      <c r="M23" s="19">
        <f t="shared" ref="M23" si="359">M24-L24</f>
        <v>9.42999999999995</v>
      </c>
      <c r="N23" s="19">
        <f t="shared" ref="N23" si="360">N24-M24</f>
        <v>27.700000000000045</v>
      </c>
      <c r="O23" s="19">
        <f t="shared" ref="O23" si="361">O24-N24</f>
        <v>9.4399999999999977</v>
      </c>
      <c r="P23" s="19">
        <f t="shared" ref="P23" si="362">P24-O24</f>
        <v>21.609999999999957</v>
      </c>
      <c r="Q23" s="19">
        <f t="shared" ref="Q23" si="363">Q24-P24</f>
        <v>88.37</v>
      </c>
      <c r="R23" s="19">
        <f t="shared" ref="R23" si="364">R24-Q24</f>
        <v>89.409999999999968</v>
      </c>
      <c r="S23" s="19">
        <f t="shared" ref="S23" si="365">S24-R24</f>
        <v>66.830000000000041</v>
      </c>
      <c r="T23" s="19">
        <f t="shared" ref="T23" si="366">T24-S24</f>
        <v>81.930000000000064</v>
      </c>
      <c r="U23" s="19">
        <f t="shared" ref="U23" si="367">U24-T24</f>
        <v>74.899999999999977</v>
      </c>
      <c r="V23" s="19">
        <f t="shared" ref="V23" si="368">V24-U24</f>
        <v>271.14</v>
      </c>
      <c r="W23" s="19">
        <f t="shared" ref="W23" si="369">W24-V24</f>
        <v>277.2299999999999</v>
      </c>
      <c r="X23" s="19">
        <f t="shared" ref="X23" si="370">X24-W24</f>
        <v>326.71000000000004</v>
      </c>
      <c r="Y23" s="19">
        <f t="shared" ref="Y23" si="371">Y24-X24</f>
        <v>310.29999999999995</v>
      </c>
      <c r="Z23" s="19">
        <f t="shared" ref="Z23" si="372">Z24-Y24</f>
        <v>403.41000000000031</v>
      </c>
      <c r="AA23" s="19">
        <f t="shared" ref="AA23" si="373">AA24-Z24</f>
        <v>291.20999999999958</v>
      </c>
      <c r="AB23" s="19">
        <f t="shared" ref="AB23" si="374">AB24-AA24</f>
        <v>104.20000000000027</v>
      </c>
      <c r="AC23" s="19">
        <f t="shared" ref="AC23" si="375">AC24-AB24</f>
        <v>662.63000000000011</v>
      </c>
      <c r="AD23" s="19">
        <f t="shared" ref="AD23" si="376">AD24-AC24</f>
        <v>319.59999999999991</v>
      </c>
      <c r="AE23" s="19">
        <f t="shared" ref="AE23" si="377">AE24-AD24</f>
        <v>547.20000000000027</v>
      </c>
      <c r="AF23" s="19">
        <f t="shared" ref="AF23" si="378">AF24-AE24</f>
        <v>771.27999999999975</v>
      </c>
      <c r="AG23" s="19">
        <f t="shared" ref="AG23" si="379">AG24-AF24</f>
        <v>331.39999999999964</v>
      </c>
      <c r="AH23" s="19">
        <f t="shared" ref="AH23" si="380">AH24-AG24</f>
        <v>421.68000000000029</v>
      </c>
      <c r="AI23" s="19">
        <f t="shared" ref="AI23" si="381">AI24-AH24</f>
        <v>345.8100000000004</v>
      </c>
      <c r="AJ23" s="19">
        <f t="shared" ref="AJ23" si="382">AJ24-AI24</f>
        <v>1030.6799999999994</v>
      </c>
      <c r="AK23" s="19">
        <f t="shared" ref="AK23" si="383">AK24-AJ24</f>
        <v>334.10000000000036</v>
      </c>
      <c r="AL23" s="19">
        <f t="shared" ref="AL23" si="384">AL24-AK24</f>
        <v>400.61999999999989</v>
      </c>
      <c r="AM23" s="19">
        <f t="shared" ref="AM23" si="385">AM24-AL24</f>
        <v>449.89999999999964</v>
      </c>
      <c r="AN23" s="19">
        <f t="shared" ref="AN23" si="386">AN24-AM24</f>
        <v>1406.8099999999995</v>
      </c>
      <c r="AO23" s="19">
        <f t="shared" ref="AO23" si="387">AO24-AN24</f>
        <v>595.4900000000016</v>
      </c>
      <c r="AP23" s="19">
        <f t="shared" ref="AP23" si="388">AP24-AO24</f>
        <v>864.84999999999854</v>
      </c>
      <c r="AQ23" s="19">
        <f t="shared" ref="AQ23" si="389">AQ24-AP24</f>
        <v>0</v>
      </c>
      <c r="AR23" s="19">
        <f t="shared" ref="AR23" si="390">AR24-AQ24</f>
        <v>0</v>
      </c>
      <c r="AS23" s="19">
        <f t="shared" ref="AS23" si="391">AS24-AR24</f>
        <v>0</v>
      </c>
      <c r="AT23" s="19">
        <f t="shared" ref="AT23" si="392">AT24-AS24</f>
        <v>0</v>
      </c>
      <c r="AU23" s="19">
        <f t="shared" ref="AU23" si="393">AU24-AT24</f>
        <v>0</v>
      </c>
      <c r="AV23" s="19">
        <f t="shared" ref="AV23" si="394">AV24-AU24</f>
        <v>0</v>
      </c>
      <c r="AW23" s="19">
        <f t="shared" ref="AW23" si="395">AW24-AV24</f>
        <v>0</v>
      </c>
      <c r="AX23" s="19">
        <f t="shared" ref="AX23" si="396">AX24-AW24</f>
        <v>0</v>
      </c>
      <c r="AY23" s="19">
        <f t="shared" ref="AY23" si="397">AY24-AX24</f>
        <v>0</v>
      </c>
      <c r="AZ23" s="19">
        <f t="shared" ref="AZ23" si="398">AZ24-AY24</f>
        <v>0</v>
      </c>
      <c r="BA23" s="19">
        <f t="shared" ref="BA23" si="399">BA24-AZ24</f>
        <v>0</v>
      </c>
      <c r="BB23" s="19">
        <f t="shared" ref="BB23" si="400">BB24-BA24</f>
        <v>0</v>
      </c>
      <c r="BC23" s="19">
        <f t="shared" ref="BC23" si="401">BC24-BB24</f>
        <v>0</v>
      </c>
      <c r="BD23" s="19">
        <f t="shared" ref="BD23" si="402">BD24-BC24</f>
        <v>0</v>
      </c>
    </row>
    <row r="24" spans="2:56">
      <c r="B24" s="700" t="s">
        <v>873</v>
      </c>
      <c r="C24" s="19">
        <v>11205.47</v>
      </c>
      <c r="D24" s="700" t="s">
        <v>859</v>
      </c>
      <c r="H24" s="19">
        <v>27</v>
      </c>
      <c r="I24" s="19">
        <v>91.32</v>
      </c>
      <c r="J24" s="19">
        <v>158.03</v>
      </c>
      <c r="K24" s="19">
        <v>249.56</v>
      </c>
      <c r="L24" s="19">
        <v>269.60000000000002</v>
      </c>
      <c r="M24" s="19">
        <v>279.02999999999997</v>
      </c>
      <c r="N24" s="19">
        <v>306.73</v>
      </c>
      <c r="O24" s="19">
        <v>316.17</v>
      </c>
      <c r="P24" s="19">
        <v>337.78</v>
      </c>
      <c r="Q24" s="19">
        <v>426.15</v>
      </c>
      <c r="R24" s="19">
        <v>515.55999999999995</v>
      </c>
      <c r="S24" s="19">
        <v>582.39</v>
      </c>
      <c r="T24" s="19">
        <v>664.32</v>
      </c>
      <c r="U24" s="19">
        <v>739.22</v>
      </c>
      <c r="V24" s="19">
        <v>1010.36</v>
      </c>
      <c r="W24" s="19">
        <v>1287.5899999999999</v>
      </c>
      <c r="X24" s="19">
        <v>1614.3</v>
      </c>
      <c r="Y24" s="19">
        <v>1924.6</v>
      </c>
      <c r="Z24" s="19">
        <v>2328.0100000000002</v>
      </c>
      <c r="AA24" s="19">
        <v>2619.2199999999998</v>
      </c>
      <c r="AB24" s="19">
        <v>2723.42</v>
      </c>
      <c r="AC24" s="19">
        <v>3386.05</v>
      </c>
      <c r="AD24" s="19">
        <v>3705.65</v>
      </c>
      <c r="AE24" s="19">
        <v>4252.8500000000004</v>
      </c>
      <c r="AF24" s="19">
        <v>5024.13</v>
      </c>
      <c r="AG24" s="19">
        <v>5355.53</v>
      </c>
      <c r="AH24" s="19">
        <v>5777.21</v>
      </c>
      <c r="AI24" s="19">
        <v>6123.02</v>
      </c>
      <c r="AJ24" s="19">
        <v>7153.7</v>
      </c>
      <c r="AK24" s="19">
        <v>7487.8</v>
      </c>
      <c r="AL24" s="19">
        <v>7888.42</v>
      </c>
      <c r="AM24" s="19">
        <v>8338.32</v>
      </c>
      <c r="AN24" s="19">
        <v>9745.1299999999992</v>
      </c>
      <c r="AO24" s="19">
        <v>10340.620000000001</v>
      </c>
      <c r="AP24" s="19">
        <v>11205.47</v>
      </c>
      <c r="AQ24" s="19">
        <v>11205.47</v>
      </c>
      <c r="AR24" s="19">
        <v>11205.47</v>
      </c>
      <c r="AS24" s="19">
        <v>11205.47</v>
      </c>
      <c r="AT24" s="19">
        <v>11205.47</v>
      </c>
      <c r="AU24" s="19">
        <v>11205.47</v>
      </c>
      <c r="AV24" s="19">
        <v>11205.47</v>
      </c>
      <c r="AW24" s="19">
        <v>11205.47</v>
      </c>
      <c r="AX24" s="19">
        <v>11205.47</v>
      </c>
      <c r="AY24" s="19">
        <v>11205.47</v>
      </c>
      <c r="AZ24" s="19">
        <v>11205.47</v>
      </c>
      <c r="BA24" s="19">
        <v>11205.47</v>
      </c>
      <c r="BB24" s="19">
        <v>11205.47</v>
      </c>
      <c r="BC24" s="19">
        <v>11205.47</v>
      </c>
      <c r="BD24" s="19">
        <v>11205.47</v>
      </c>
    </row>
    <row r="25" spans="2:56">
      <c r="B25" s="700" t="s">
        <v>874</v>
      </c>
      <c r="C25" s="19">
        <v>72039</v>
      </c>
      <c r="D25" s="700" t="s">
        <v>857</v>
      </c>
      <c r="E25" s="19">
        <f>E26</f>
        <v>0</v>
      </c>
      <c r="F25" s="19">
        <f>F26-E26</f>
        <v>0</v>
      </c>
      <c r="G25" s="19">
        <f t="shared" ref="G25" si="403">G26-F26</f>
        <v>0</v>
      </c>
      <c r="H25" s="19">
        <f t="shared" ref="H25" si="404">H26-G26</f>
        <v>0</v>
      </c>
      <c r="I25" s="19">
        <f t="shared" ref="I25" si="405">I26-H26</f>
        <v>0</v>
      </c>
      <c r="J25" s="19">
        <f t="shared" ref="J25" si="406">J26-I26</f>
        <v>0</v>
      </c>
      <c r="K25" s="19">
        <f t="shared" ref="K25" si="407">K26-J26</f>
        <v>0</v>
      </c>
      <c r="L25" s="19">
        <f t="shared" ref="L25" si="408">L26-K26</f>
        <v>192</v>
      </c>
      <c r="M25" s="19">
        <f t="shared" ref="M25" si="409">M26-L26</f>
        <v>464</v>
      </c>
      <c r="N25" s="19">
        <f t="shared" ref="N25" si="410">N26-M26</f>
        <v>540</v>
      </c>
      <c r="O25" s="19">
        <f t="shared" ref="O25" si="411">O26-N26</f>
        <v>475</v>
      </c>
      <c r="P25" s="19">
        <f t="shared" ref="P25" si="412">P26-O26</f>
        <v>345</v>
      </c>
      <c r="Q25" s="19">
        <f t="shared" ref="Q25" si="413">Q26-P26</f>
        <v>181.71000000000004</v>
      </c>
      <c r="R25" s="19">
        <f t="shared" ref="R25" si="414">R26-Q26</f>
        <v>226.28999999999996</v>
      </c>
      <c r="S25" s="19">
        <f t="shared" ref="S25" si="415">S26-R26</f>
        <v>202</v>
      </c>
      <c r="T25" s="19">
        <f t="shared" ref="T25" si="416">T26-S26</f>
        <v>264</v>
      </c>
      <c r="U25" s="19">
        <f t="shared" ref="U25" si="417">U26-T26</f>
        <v>508.27</v>
      </c>
      <c r="V25" s="19">
        <f t="shared" ref="V25" si="418">V26-U26</f>
        <v>972.79999999999973</v>
      </c>
      <c r="W25" s="19">
        <f t="shared" ref="W25" si="419">W26-V26</f>
        <v>476.93000000000029</v>
      </c>
      <c r="X25" s="19">
        <f t="shared" ref="X25" si="420">X26-W26</f>
        <v>507</v>
      </c>
      <c r="Y25" s="19">
        <f t="shared" ref="Y25" si="421">Y26-X26</f>
        <v>1227</v>
      </c>
      <c r="Z25" s="19">
        <f t="shared" ref="Z25" si="422">Z26-Y26</f>
        <v>2020</v>
      </c>
      <c r="AA25" s="19">
        <f t="shared" ref="AA25" si="423">AA26-Z26</f>
        <v>2020</v>
      </c>
      <c r="AB25" s="19">
        <f t="shared" ref="AB25" si="424">AB26-AA26</f>
        <v>582.5</v>
      </c>
      <c r="AC25" s="19">
        <f t="shared" ref="AC25" si="425">AC26-AB26</f>
        <v>1747.5</v>
      </c>
      <c r="AD25" s="19">
        <f t="shared" ref="AD25" si="426">AD26-AC26</f>
        <v>490.79999999999927</v>
      </c>
      <c r="AE25" s="19">
        <f t="shared" ref="AE25" si="427">AE26-AD26</f>
        <v>519.20000000000073</v>
      </c>
      <c r="AF25" s="19">
        <f t="shared" ref="AF25" si="428">AF26-AE26</f>
        <v>768</v>
      </c>
      <c r="AG25" s="19">
        <f t="shared" ref="AG25" si="429">AG26-AF26</f>
        <v>4442</v>
      </c>
      <c r="AH25" s="19">
        <f t="shared" ref="AH25" si="430">AH26-AG26</f>
        <v>6010</v>
      </c>
      <c r="AI25" s="19">
        <f t="shared" ref="AI25" si="431">AI26-AH26</f>
        <v>4642.7400000000016</v>
      </c>
      <c r="AJ25" s="19">
        <f t="shared" ref="AJ25" si="432">AJ26-AI26</f>
        <v>3777.4500000000007</v>
      </c>
      <c r="AK25" s="19">
        <f t="shared" ref="AK25" si="433">AK26-AJ26</f>
        <v>1030.4799999999959</v>
      </c>
      <c r="AL25" s="19">
        <f t="shared" ref="AL25" si="434">AL26-AK26</f>
        <v>673.33000000000175</v>
      </c>
      <c r="AM25" s="19">
        <f t="shared" ref="AM25" si="435">AM26-AL26</f>
        <v>804</v>
      </c>
      <c r="AN25" s="19">
        <f t="shared" ref="AN25" si="436">AN26-AM26</f>
        <v>931.5</v>
      </c>
      <c r="AO25" s="19">
        <f t="shared" ref="AO25" si="437">AO26-AN26</f>
        <v>1483.5</v>
      </c>
      <c r="AP25" s="19">
        <f t="shared" ref="AP25" si="438">AP26-AO26</f>
        <v>1882.1999999999971</v>
      </c>
      <c r="AQ25" s="19">
        <f t="shared" ref="AQ25" si="439">AQ26-AP26</f>
        <v>7366.2000000000044</v>
      </c>
      <c r="AR25" s="19">
        <f t="shared" ref="AR25" si="440">AR26-AQ26</f>
        <v>5833.5499999999956</v>
      </c>
      <c r="AS25" s="19">
        <f t="shared" ref="AS25" si="441">AS26-AR26</f>
        <v>2603.7200000000012</v>
      </c>
      <c r="AT25" s="19">
        <f t="shared" ref="AT25" si="442">AT26-AS26</f>
        <v>3487.3300000000017</v>
      </c>
      <c r="AU25" s="19">
        <f t="shared" ref="AU25" si="443">AU26-AT26</f>
        <v>4856.1699999999983</v>
      </c>
      <c r="AV25" s="19">
        <f t="shared" ref="AV25" si="444">AV26-AU26</f>
        <v>3831.1600000000035</v>
      </c>
      <c r="AW25" s="19">
        <f t="shared" ref="AW25" si="445">AW26-AV26</f>
        <v>1364.6699999999983</v>
      </c>
      <c r="AX25" s="19">
        <f t="shared" ref="AX25" si="446">AX26-AW26</f>
        <v>1326.5</v>
      </c>
      <c r="AY25" s="19">
        <f t="shared" ref="AY25" si="447">AY26-AX26</f>
        <v>825</v>
      </c>
      <c r="AZ25" s="19">
        <f t="shared" ref="AZ25" si="448">AZ26-AY26</f>
        <v>137.5</v>
      </c>
      <c r="BA25" s="19">
        <f t="shared" ref="BA25" si="449">BA26-AZ26</f>
        <v>0</v>
      </c>
      <c r="BB25" s="19">
        <f t="shared" ref="BB25" si="450">BB26-BA26</f>
        <v>0</v>
      </c>
      <c r="BC25" s="19">
        <f t="shared" ref="BC25" si="451">BC26-BB26</f>
        <v>0</v>
      </c>
      <c r="BD25" s="19">
        <f t="shared" ref="BD25" si="452">BD26-BC26</f>
        <v>0</v>
      </c>
    </row>
    <row r="26" spans="2:56">
      <c r="B26" s="700" t="s">
        <v>874</v>
      </c>
      <c r="C26" s="19">
        <v>72039</v>
      </c>
      <c r="D26" s="700" t="s">
        <v>859</v>
      </c>
      <c r="L26" s="19">
        <v>192</v>
      </c>
      <c r="M26" s="19">
        <v>656</v>
      </c>
      <c r="N26" s="19">
        <v>1196</v>
      </c>
      <c r="O26" s="19">
        <v>1671</v>
      </c>
      <c r="P26" s="19">
        <v>2016</v>
      </c>
      <c r="Q26" s="19">
        <v>2197.71</v>
      </c>
      <c r="R26" s="19">
        <v>2424</v>
      </c>
      <c r="S26" s="19">
        <v>2626</v>
      </c>
      <c r="T26" s="19">
        <v>2890</v>
      </c>
      <c r="U26" s="19">
        <v>3398.27</v>
      </c>
      <c r="V26" s="19">
        <v>4371.07</v>
      </c>
      <c r="W26" s="19">
        <v>4848</v>
      </c>
      <c r="X26" s="19">
        <v>5355</v>
      </c>
      <c r="Y26" s="19">
        <v>6582</v>
      </c>
      <c r="Z26" s="19">
        <v>8602</v>
      </c>
      <c r="AA26" s="19">
        <v>10622</v>
      </c>
      <c r="AB26" s="19">
        <v>11204.5</v>
      </c>
      <c r="AC26" s="19">
        <v>12952</v>
      </c>
      <c r="AD26" s="19">
        <v>13442.8</v>
      </c>
      <c r="AE26" s="19">
        <v>13962</v>
      </c>
      <c r="AF26" s="19">
        <v>14730</v>
      </c>
      <c r="AG26" s="19">
        <v>19172</v>
      </c>
      <c r="AH26" s="19">
        <v>25182</v>
      </c>
      <c r="AI26" s="19">
        <v>29824.74</v>
      </c>
      <c r="AJ26" s="19">
        <v>33602.19</v>
      </c>
      <c r="AK26" s="19">
        <v>34632.67</v>
      </c>
      <c r="AL26" s="19">
        <v>35306</v>
      </c>
      <c r="AM26" s="19">
        <v>36110</v>
      </c>
      <c r="AN26" s="19">
        <v>37041.5</v>
      </c>
      <c r="AO26" s="19">
        <v>38525</v>
      </c>
      <c r="AP26" s="19">
        <v>40407.199999999997</v>
      </c>
      <c r="AQ26" s="19">
        <v>47773.4</v>
      </c>
      <c r="AR26" s="19">
        <v>53606.95</v>
      </c>
      <c r="AS26" s="19">
        <v>56210.67</v>
      </c>
      <c r="AT26" s="19">
        <v>59698</v>
      </c>
      <c r="AU26" s="19">
        <v>64554.17</v>
      </c>
      <c r="AV26" s="19">
        <v>68385.33</v>
      </c>
      <c r="AW26" s="19">
        <v>69750</v>
      </c>
      <c r="AX26" s="19">
        <v>71076.5</v>
      </c>
      <c r="AY26" s="19">
        <v>71901.5</v>
      </c>
      <c r="AZ26" s="19">
        <v>72039</v>
      </c>
      <c r="BA26" s="19">
        <v>72039</v>
      </c>
      <c r="BB26" s="19">
        <v>72039</v>
      </c>
      <c r="BC26" s="19">
        <v>72039</v>
      </c>
      <c r="BD26" s="19">
        <v>72039</v>
      </c>
    </row>
    <row r="27" spans="2:56">
      <c r="B27" s="700" t="s">
        <v>863</v>
      </c>
      <c r="C27" s="19">
        <v>19120.97</v>
      </c>
      <c r="D27" s="700" t="s">
        <v>857</v>
      </c>
      <c r="E27" s="19">
        <f>E28</f>
        <v>29.44</v>
      </c>
      <c r="F27" s="19">
        <f>F28-E28</f>
        <v>60.94</v>
      </c>
      <c r="G27" s="19">
        <f t="shared" ref="G27" si="453">G28-F28</f>
        <v>70.34</v>
      </c>
      <c r="H27" s="19">
        <f t="shared" ref="H27" si="454">H28-G28</f>
        <v>158.66999999999999</v>
      </c>
      <c r="I27" s="19">
        <f t="shared" ref="I27" si="455">I28-H28</f>
        <v>149.48000000000002</v>
      </c>
      <c r="J27" s="19">
        <f t="shared" ref="J27" si="456">J28-I28</f>
        <v>116.96000000000004</v>
      </c>
      <c r="K27" s="19">
        <f t="shared" ref="K27" si="457">K28-J28</f>
        <v>123.29999999999995</v>
      </c>
      <c r="L27" s="19">
        <f t="shared" ref="L27" si="458">L28-K28</f>
        <v>69.92999999999995</v>
      </c>
      <c r="M27" s="19">
        <f t="shared" ref="M27" si="459">M28-L28</f>
        <v>33.130000000000109</v>
      </c>
      <c r="N27" s="19">
        <f t="shared" ref="N27" si="460">N28-M28</f>
        <v>140.07999999999993</v>
      </c>
      <c r="O27" s="19">
        <f t="shared" ref="O27" si="461">O28-N28</f>
        <v>324</v>
      </c>
      <c r="P27" s="19">
        <f t="shared" ref="P27" si="462">P28-O28</f>
        <v>192</v>
      </c>
      <c r="Q27" s="19">
        <f t="shared" ref="Q27" si="463">Q28-P28</f>
        <v>299.74</v>
      </c>
      <c r="R27" s="19">
        <f t="shared" ref="R27" si="464">R28-Q28</f>
        <v>286.47999999999979</v>
      </c>
      <c r="S27" s="19">
        <f t="shared" ref="S27" si="465">S28-R28</f>
        <v>142.57000000000016</v>
      </c>
      <c r="T27" s="19">
        <f t="shared" ref="T27" si="466">T28-S28</f>
        <v>335.13999999999987</v>
      </c>
      <c r="U27" s="19">
        <f t="shared" ref="U27" si="467">U28-T28</f>
        <v>323.5600000000004</v>
      </c>
      <c r="V27" s="19">
        <f t="shared" ref="V27" si="468">V28-U28</f>
        <v>258.28999999999996</v>
      </c>
      <c r="W27" s="19">
        <f t="shared" ref="W27" si="469">W28-V28</f>
        <v>348.48999999999978</v>
      </c>
      <c r="X27" s="19">
        <f t="shared" ref="X27" si="470">X28-W28</f>
        <v>290.49000000000024</v>
      </c>
      <c r="Y27" s="19">
        <f t="shared" ref="Y27" si="471">Y28-X28</f>
        <v>712.74000000000024</v>
      </c>
      <c r="Z27" s="19">
        <f t="shared" ref="Z27" si="472">Z28-Y28</f>
        <v>369.64999999999964</v>
      </c>
      <c r="AA27" s="19">
        <f t="shared" ref="AA27" si="473">AA28-Z28</f>
        <v>568</v>
      </c>
      <c r="AB27" s="19">
        <f t="shared" ref="AB27" si="474">AB28-AA28</f>
        <v>179.57999999999993</v>
      </c>
      <c r="AC27" s="19">
        <f t="shared" ref="AC27" si="475">AC28-AB28</f>
        <v>1101.08</v>
      </c>
      <c r="AD27" s="19">
        <f t="shared" ref="AD27" si="476">AD28-AC28</f>
        <v>70.190000000000509</v>
      </c>
      <c r="AE27" s="19">
        <f t="shared" ref="AE27" si="477">AE28-AD28</f>
        <v>941.06999999999971</v>
      </c>
      <c r="AF27" s="19">
        <f t="shared" ref="AF27" si="478">AF28-AE28</f>
        <v>1241.0300000000007</v>
      </c>
      <c r="AG27" s="19">
        <f t="shared" ref="AG27" si="479">AG28-AF28</f>
        <v>1562.4599999999991</v>
      </c>
      <c r="AH27" s="19">
        <f t="shared" ref="AH27" si="480">AH28-AG28</f>
        <v>1292.9899999999998</v>
      </c>
      <c r="AI27" s="19">
        <f t="shared" ref="AI27" si="481">AI28-AH28</f>
        <v>2010.9500000000007</v>
      </c>
      <c r="AJ27" s="19">
        <f t="shared" ref="AJ27" si="482">AJ28-AI28</f>
        <v>1311.1999999999989</v>
      </c>
      <c r="AK27" s="19">
        <f t="shared" ref="AK27" si="483">AK28-AJ28</f>
        <v>1287.4600000000009</v>
      </c>
      <c r="AL27" s="19">
        <f t="shared" ref="AL27" si="484">AL28-AK28</f>
        <v>902.04000000000087</v>
      </c>
      <c r="AM27" s="19">
        <f t="shared" ref="AM27" si="485">AM28-AL28</f>
        <v>28.180000000000291</v>
      </c>
      <c r="AN27" s="19">
        <f t="shared" ref="AN27" si="486">AN28-AM28</f>
        <v>28.18999999999869</v>
      </c>
      <c r="AO27" s="19">
        <f t="shared" ref="AO27" si="487">AO28-AN28</f>
        <v>467.13000000000102</v>
      </c>
      <c r="AP27" s="19">
        <f t="shared" ref="AP27" si="488">AP28-AO28</f>
        <v>1294</v>
      </c>
      <c r="AQ27" s="19">
        <f t="shared" ref="AQ27" si="489">AQ28-AP28</f>
        <v>0</v>
      </c>
      <c r="AR27" s="19">
        <f t="shared" ref="AR27" si="490">AR28-AQ28</f>
        <v>0</v>
      </c>
      <c r="AS27" s="19">
        <f t="shared" ref="AS27" si="491">AS28-AR28</f>
        <v>0</v>
      </c>
      <c r="AT27" s="19">
        <f t="shared" ref="AT27" si="492">AT28-AS28</f>
        <v>0</v>
      </c>
      <c r="AU27" s="19">
        <f t="shared" ref="AU27" si="493">AU28-AT28</f>
        <v>0</v>
      </c>
      <c r="AV27" s="19">
        <f t="shared" ref="AV27" si="494">AV28-AU28</f>
        <v>0</v>
      </c>
      <c r="AW27" s="19">
        <f t="shared" ref="AW27" si="495">AW28-AV28</f>
        <v>0</v>
      </c>
      <c r="AX27" s="19">
        <f t="shared" ref="AX27" si="496">AX28-AW28</f>
        <v>0</v>
      </c>
      <c r="AY27" s="19">
        <f t="shared" ref="AY27" si="497">AY28-AX28</f>
        <v>0</v>
      </c>
      <c r="AZ27" s="19">
        <f t="shared" ref="AZ27" si="498">AZ28-AY28</f>
        <v>0</v>
      </c>
      <c r="BA27" s="19">
        <f t="shared" ref="BA27" si="499">BA28-AZ28</f>
        <v>0</v>
      </c>
      <c r="BB27" s="19">
        <f t="shared" ref="BB27" si="500">BB28-BA28</f>
        <v>0</v>
      </c>
      <c r="BC27" s="19">
        <f t="shared" ref="BC27" si="501">BC28-BB28</f>
        <v>0</v>
      </c>
      <c r="BD27" s="19">
        <f t="shared" ref="BD27" si="502">BD28-BC28</f>
        <v>0</v>
      </c>
    </row>
    <row r="28" spans="2:56">
      <c r="B28" s="700" t="s">
        <v>863</v>
      </c>
      <c r="C28" s="19">
        <v>19120.97</v>
      </c>
      <c r="D28" s="700" t="s">
        <v>859</v>
      </c>
      <c r="E28" s="19">
        <v>29.44</v>
      </c>
      <c r="F28" s="19">
        <v>90.38</v>
      </c>
      <c r="G28" s="19">
        <v>160.72</v>
      </c>
      <c r="H28" s="19">
        <v>319.39</v>
      </c>
      <c r="I28" s="19">
        <v>468.87</v>
      </c>
      <c r="J28" s="19">
        <v>585.83000000000004</v>
      </c>
      <c r="K28" s="19">
        <v>709.13</v>
      </c>
      <c r="L28" s="19">
        <v>779.06</v>
      </c>
      <c r="M28" s="19">
        <v>812.19</v>
      </c>
      <c r="N28" s="19">
        <v>952.27</v>
      </c>
      <c r="O28" s="19">
        <v>1276.27</v>
      </c>
      <c r="P28" s="19">
        <v>1468.27</v>
      </c>
      <c r="Q28" s="19">
        <v>1768.01</v>
      </c>
      <c r="R28" s="19">
        <v>2054.4899999999998</v>
      </c>
      <c r="S28" s="19">
        <v>2197.06</v>
      </c>
      <c r="T28" s="19">
        <v>2532.1999999999998</v>
      </c>
      <c r="U28" s="19">
        <v>2855.76</v>
      </c>
      <c r="V28" s="19">
        <v>3114.05</v>
      </c>
      <c r="W28" s="19">
        <v>3462.54</v>
      </c>
      <c r="X28" s="19">
        <v>3753.03</v>
      </c>
      <c r="Y28" s="19">
        <v>4465.7700000000004</v>
      </c>
      <c r="Z28" s="19">
        <v>4835.42</v>
      </c>
      <c r="AA28" s="19">
        <v>5403.42</v>
      </c>
      <c r="AB28" s="19">
        <v>5583</v>
      </c>
      <c r="AC28" s="19">
        <v>6684.08</v>
      </c>
      <c r="AD28" s="19">
        <v>6754.27</v>
      </c>
      <c r="AE28" s="19">
        <v>7695.34</v>
      </c>
      <c r="AF28" s="19">
        <v>8936.3700000000008</v>
      </c>
      <c r="AG28" s="19">
        <v>10498.83</v>
      </c>
      <c r="AH28" s="19">
        <v>11791.82</v>
      </c>
      <c r="AI28" s="19">
        <v>13802.77</v>
      </c>
      <c r="AJ28" s="19">
        <v>15113.97</v>
      </c>
      <c r="AK28" s="19">
        <v>16401.43</v>
      </c>
      <c r="AL28" s="19">
        <v>17303.47</v>
      </c>
      <c r="AM28" s="19">
        <v>17331.650000000001</v>
      </c>
      <c r="AN28" s="19">
        <v>17359.84</v>
      </c>
      <c r="AO28" s="19">
        <v>17826.97</v>
      </c>
      <c r="AP28" s="19">
        <v>19120.97</v>
      </c>
      <c r="AQ28" s="19">
        <v>19120.97</v>
      </c>
      <c r="AR28" s="19">
        <v>19120.97</v>
      </c>
      <c r="AS28" s="19">
        <v>19120.97</v>
      </c>
      <c r="AT28" s="19">
        <v>19120.97</v>
      </c>
      <c r="AU28" s="19">
        <v>19120.97</v>
      </c>
      <c r="AV28" s="19">
        <v>19120.97</v>
      </c>
      <c r="AW28" s="19">
        <v>19120.97</v>
      </c>
      <c r="AX28" s="19">
        <v>19120.97</v>
      </c>
      <c r="AY28" s="19">
        <v>19120.97</v>
      </c>
      <c r="AZ28" s="19">
        <v>19120.97</v>
      </c>
      <c r="BA28" s="19">
        <v>19120.97</v>
      </c>
      <c r="BB28" s="19">
        <v>19120.97</v>
      </c>
      <c r="BC28" s="19">
        <v>19120.97</v>
      </c>
      <c r="BD28" s="19">
        <v>19120.97</v>
      </c>
    </row>
    <row r="29" spans="2:56">
      <c r="B29" s="700" t="s">
        <v>875</v>
      </c>
      <c r="C29" s="19">
        <v>834.27</v>
      </c>
      <c r="D29" s="700" t="s">
        <v>857</v>
      </c>
      <c r="E29" s="19">
        <f>E30</f>
        <v>29.44</v>
      </c>
      <c r="F29" s="19">
        <f>F30-E30</f>
        <v>60.94</v>
      </c>
      <c r="G29" s="19">
        <f t="shared" ref="G29" si="503">G30-F30</f>
        <v>70.34</v>
      </c>
      <c r="H29" s="19">
        <f t="shared" ref="H29" si="504">H30-G30</f>
        <v>158.66999999999999</v>
      </c>
      <c r="I29" s="19">
        <f t="shared" ref="I29" si="505">I30-H30</f>
        <v>149.48000000000002</v>
      </c>
      <c r="J29" s="19">
        <f t="shared" ref="J29" si="506">J30-I30</f>
        <v>116.96000000000004</v>
      </c>
      <c r="K29" s="19">
        <f t="shared" ref="K29" si="507">K30-J30</f>
        <v>123.29999999999995</v>
      </c>
      <c r="L29" s="19">
        <f t="shared" ref="L29" si="508">L30-K30</f>
        <v>69.92999999999995</v>
      </c>
      <c r="M29" s="19">
        <f t="shared" ref="M29" si="509">M30-L30</f>
        <v>33.130000000000109</v>
      </c>
      <c r="N29" s="19">
        <f t="shared" ref="N29" si="510">N30-M30</f>
        <v>22.079999999999927</v>
      </c>
      <c r="O29" s="19">
        <f t="shared" ref="O29" si="511">O30-N30</f>
        <v>0</v>
      </c>
      <c r="P29" s="19">
        <f t="shared" ref="P29" si="512">P30-O30</f>
        <v>0</v>
      </c>
      <c r="Q29" s="19">
        <f t="shared" ref="Q29" si="513">Q30-P30</f>
        <v>0</v>
      </c>
      <c r="R29" s="19">
        <f t="shared" ref="R29" si="514">R30-Q30</f>
        <v>0</v>
      </c>
      <c r="S29" s="19">
        <f t="shared" ref="S29" si="515">S30-R30</f>
        <v>0</v>
      </c>
      <c r="T29" s="19">
        <f t="shared" ref="T29" si="516">T30-S30</f>
        <v>0</v>
      </c>
      <c r="U29" s="19">
        <f t="shared" ref="U29" si="517">U30-T30</f>
        <v>0</v>
      </c>
      <c r="V29" s="19">
        <f t="shared" ref="V29" si="518">V30-U30</f>
        <v>0</v>
      </c>
      <c r="W29" s="19">
        <f t="shared" ref="W29" si="519">W30-V30</f>
        <v>0</v>
      </c>
      <c r="X29" s="19">
        <f t="shared" ref="X29" si="520">X30-W30</f>
        <v>0</v>
      </c>
      <c r="Y29" s="19">
        <f t="shared" ref="Y29" si="521">Y30-X30</f>
        <v>0</v>
      </c>
      <c r="Z29" s="19">
        <f t="shared" ref="Z29" si="522">Z30-Y30</f>
        <v>0</v>
      </c>
      <c r="AA29" s="19">
        <f t="shared" ref="AA29" si="523">AA30-Z30</f>
        <v>0</v>
      </c>
      <c r="AB29" s="19">
        <f t="shared" ref="AB29" si="524">AB30-AA30</f>
        <v>0</v>
      </c>
      <c r="AC29" s="19">
        <f t="shared" ref="AC29" si="525">AC30-AB30</f>
        <v>0</v>
      </c>
      <c r="AD29" s="19">
        <f t="shared" ref="AD29" si="526">AD30-AC30</f>
        <v>0</v>
      </c>
      <c r="AE29" s="19">
        <f t="shared" ref="AE29" si="527">AE30-AD30</f>
        <v>0</v>
      </c>
      <c r="AF29" s="19">
        <f t="shared" ref="AF29" si="528">AF30-AE30</f>
        <v>0</v>
      </c>
      <c r="AG29" s="19">
        <f t="shared" ref="AG29" si="529">AG30-AF30</f>
        <v>0</v>
      </c>
      <c r="AH29" s="19">
        <f t="shared" ref="AH29" si="530">AH30-AG30</f>
        <v>0</v>
      </c>
      <c r="AI29" s="19">
        <f t="shared" ref="AI29" si="531">AI30-AH30</f>
        <v>0</v>
      </c>
      <c r="AJ29" s="19">
        <f t="shared" ref="AJ29" si="532">AJ30-AI30</f>
        <v>0</v>
      </c>
      <c r="AK29" s="19">
        <f t="shared" ref="AK29" si="533">AK30-AJ30</f>
        <v>0</v>
      </c>
      <c r="AL29" s="19">
        <f t="shared" ref="AL29" si="534">AL30-AK30</f>
        <v>0</v>
      </c>
      <c r="AM29" s="19">
        <f t="shared" ref="AM29" si="535">AM30-AL30</f>
        <v>0</v>
      </c>
      <c r="AN29" s="19">
        <f t="shared" ref="AN29" si="536">AN30-AM30</f>
        <v>0</v>
      </c>
      <c r="AO29" s="19">
        <f t="shared" ref="AO29" si="537">AO30-AN30</f>
        <v>0</v>
      </c>
      <c r="AP29" s="19">
        <f t="shared" ref="AP29" si="538">AP30-AO30</f>
        <v>0</v>
      </c>
      <c r="AQ29" s="19">
        <f t="shared" ref="AQ29" si="539">AQ30-AP30</f>
        <v>0</v>
      </c>
      <c r="AR29" s="19">
        <f t="shared" ref="AR29" si="540">AR30-AQ30</f>
        <v>0</v>
      </c>
      <c r="AS29" s="19">
        <f t="shared" ref="AS29" si="541">AS30-AR30</f>
        <v>0</v>
      </c>
      <c r="AT29" s="19">
        <f t="shared" ref="AT29" si="542">AT30-AS30</f>
        <v>0</v>
      </c>
      <c r="AU29" s="19">
        <f t="shared" ref="AU29" si="543">AU30-AT30</f>
        <v>0</v>
      </c>
      <c r="AV29" s="19">
        <f t="shared" ref="AV29" si="544">AV30-AU30</f>
        <v>0</v>
      </c>
      <c r="AW29" s="19">
        <f t="shared" ref="AW29" si="545">AW30-AV30</f>
        <v>0</v>
      </c>
      <c r="AX29" s="19">
        <f t="shared" ref="AX29" si="546">AX30-AW30</f>
        <v>0</v>
      </c>
      <c r="AY29" s="19">
        <f t="shared" ref="AY29" si="547">AY30-AX30</f>
        <v>0</v>
      </c>
      <c r="AZ29" s="19">
        <f t="shared" ref="AZ29" si="548">AZ30-AY30</f>
        <v>0</v>
      </c>
      <c r="BA29" s="19">
        <f t="shared" ref="BA29" si="549">BA30-AZ30</f>
        <v>0</v>
      </c>
      <c r="BB29" s="19">
        <f t="shared" ref="BB29" si="550">BB30-BA30</f>
        <v>0</v>
      </c>
      <c r="BC29" s="19">
        <f t="shared" ref="BC29" si="551">BC30-BB30</f>
        <v>0</v>
      </c>
      <c r="BD29" s="19">
        <f t="shared" ref="BD29" si="552">BD30-BC30</f>
        <v>0</v>
      </c>
    </row>
    <row r="30" spans="2:56">
      <c r="B30" s="700" t="s">
        <v>875</v>
      </c>
      <c r="C30" s="19">
        <v>834.27</v>
      </c>
      <c r="D30" s="700" t="s">
        <v>859</v>
      </c>
      <c r="E30" s="19">
        <v>29.44</v>
      </c>
      <c r="F30" s="19">
        <v>90.38</v>
      </c>
      <c r="G30" s="19">
        <v>160.72</v>
      </c>
      <c r="H30" s="19">
        <v>319.39</v>
      </c>
      <c r="I30" s="19">
        <v>468.87</v>
      </c>
      <c r="J30" s="19">
        <v>585.83000000000004</v>
      </c>
      <c r="K30" s="19">
        <v>709.13</v>
      </c>
      <c r="L30" s="19">
        <v>779.06</v>
      </c>
      <c r="M30" s="19">
        <v>812.19</v>
      </c>
      <c r="N30" s="19">
        <v>834.27</v>
      </c>
      <c r="O30" s="19">
        <v>834.27</v>
      </c>
      <c r="P30" s="19">
        <v>834.27</v>
      </c>
      <c r="Q30" s="19">
        <v>834.27</v>
      </c>
      <c r="R30" s="19">
        <v>834.27</v>
      </c>
      <c r="S30" s="19">
        <v>834.27</v>
      </c>
      <c r="T30" s="19">
        <v>834.27</v>
      </c>
      <c r="U30" s="19">
        <v>834.27</v>
      </c>
      <c r="V30" s="19">
        <v>834.27</v>
      </c>
      <c r="W30" s="19">
        <v>834.27</v>
      </c>
      <c r="X30" s="19">
        <v>834.27</v>
      </c>
      <c r="Y30" s="19">
        <v>834.27</v>
      </c>
      <c r="Z30" s="19">
        <v>834.27</v>
      </c>
      <c r="AA30" s="19">
        <v>834.27</v>
      </c>
      <c r="AB30" s="19">
        <v>834.27</v>
      </c>
      <c r="AC30" s="19">
        <v>834.27</v>
      </c>
      <c r="AD30" s="19">
        <v>834.27</v>
      </c>
      <c r="AE30" s="19">
        <v>834.27</v>
      </c>
      <c r="AF30" s="19">
        <v>834.27</v>
      </c>
      <c r="AG30" s="19">
        <v>834.27</v>
      </c>
      <c r="AH30" s="19">
        <v>834.27</v>
      </c>
      <c r="AI30" s="19">
        <v>834.27</v>
      </c>
      <c r="AJ30" s="19">
        <v>834.27</v>
      </c>
      <c r="AK30" s="19">
        <v>834.27</v>
      </c>
      <c r="AL30" s="19">
        <v>834.27</v>
      </c>
      <c r="AM30" s="19">
        <v>834.27</v>
      </c>
      <c r="AN30" s="19">
        <v>834.27</v>
      </c>
      <c r="AO30" s="19">
        <v>834.27</v>
      </c>
      <c r="AP30" s="19">
        <v>834.27</v>
      </c>
      <c r="AQ30" s="19">
        <v>834.27</v>
      </c>
      <c r="AR30" s="19">
        <v>834.27</v>
      </c>
      <c r="AS30" s="19">
        <v>834.27</v>
      </c>
      <c r="AT30" s="19">
        <v>834.27</v>
      </c>
      <c r="AU30" s="19">
        <v>834.27</v>
      </c>
      <c r="AV30" s="19">
        <v>834.27</v>
      </c>
      <c r="AW30" s="19">
        <v>834.27</v>
      </c>
      <c r="AX30" s="19">
        <v>834.27</v>
      </c>
      <c r="AY30" s="19">
        <v>834.27</v>
      </c>
      <c r="AZ30" s="19">
        <v>834.27</v>
      </c>
      <c r="BA30" s="19">
        <v>834.27</v>
      </c>
      <c r="BB30" s="19">
        <v>834.27</v>
      </c>
      <c r="BC30" s="19">
        <v>834.27</v>
      </c>
      <c r="BD30" s="19">
        <v>834.27</v>
      </c>
    </row>
    <row r="31" spans="2:56">
      <c r="B31" s="700" t="s">
        <v>876</v>
      </c>
      <c r="C31" s="19">
        <v>2520.6999999999998</v>
      </c>
      <c r="D31" s="700" t="s">
        <v>857</v>
      </c>
      <c r="E31" s="19">
        <f>E32</f>
        <v>0</v>
      </c>
      <c r="F31" s="19">
        <f>F32-E32</f>
        <v>0</v>
      </c>
      <c r="G31" s="19">
        <f t="shared" ref="G31" si="553">G32-F32</f>
        <v>0</v>
      </c>
      <c r="H31" s="19">
        <f t="shared" ref="H31" si="554">H32-G32</f>
        <v>0</v>
      </c>
      <c r="I31" s="19">
        <f t="shared" ref="I31" si="555">I32-H32</f>
        <v>0</v>
      </c>
      <c r="J31" s="19">
        <f t="shared" ref="J31" si="556">J32-I32</f>
        <v>0</v>
      </c>
      <c r="K31" s="19">
        <f t="shared" ref="K31" si="557">K32-J32</f>
        <v>0</v>
      </c>
      <c r="L31" s="19">
        <f t="shared" ref="L31" si="558">L32-K32</f>
        <v>0</v>
      </c>
      <c r="M31" s="19">
        <f t="shared" ref="M31" si="559">M32-L32</f>
        <v>0</v>
      </c>
      <c r="N31" s="19">
        <f t="shared" ref="N31" si="560">N32-M32</f>
        <v>0</v>
      </c>
      <c r="O31" s="19">
        <f t="shared" ref="O31" si="561">O32-N32</f>
        <v>0</v>
      </c>
      <c r="P31" s="19">
        <f t="shared" ref="P31" si="562">P32-O32</f>
        <v>0</v>
      </c>
      <c r="Q31" s="19">
        <f t="shared" ref="Q31" si="563">Q32-P32</f>
        <v>53.99</v>
      </c>
      <c r="R31" s="19">
        <f t="shared" ref="R31" si="564">R32-Q32</f>
        <v>26.029999999999994</v>
      </c>
      <c r="S31" s="19">
        <f t="shared" ref="S31" si="565">S32-R32</f>
        <v>24.370000000000005</v>
      </c>
      <c r="T31" s="19">
        <f t="shared" ref="T31" si="566">T32-S32</f>
        <v>62.86999999999999</v>
      </c>
      <c r="U31" s="19">
        <f t="shared" ref="U31" si="567">U32-T32</f>
        <v>55.03</v>
      </c>
      <c r="V31" s="19">
        <f t="shared" ref="V31" si="568">V32-U32</f>
        <v>85.489999999999981</v>
      </c>
      <c r="W31" s="19">
        <f t="shared" ref="W31" si="569">W32-V32</f>
        <v>85.490000000000009</v>
      </c>
      <c r="X31" s="19">
        <f t="shared" ref="X31" si="570">X32-W32</f>
        <v>79.490000000000009</v>
      </c>
      <c r="Y31" s="19">
        <f t="shared" ref="Y31" si="571">Y32-X32</f>
        <v>76.490000000000009</v>
      </c>
      <c r="Z31" s="19">
        <f t="shared" ref="Z31" si="572">Z32-Y32</f>
        <v>92.149999999999977</v>
      </c>
      <c r="AA31" s="19">
        <f t="shared" ref="AA31" si="573">AA32-Z32</f>
        <v>141.75</v>
      </c>
      <c r="AB31" s="19">
        <f t="shared" ref="AB31" si="574">AB32-AA32</f>
        <v>27.580000000000041</v>
      </c>
      <c r="AC31" s="19">
        <f t="shared" ref="AC31" si="575">AC32-AB32</f>
        <v>249.07999999999993</v>
      </c>
      <c r="AD31" s="19">
        <f t="shared" ref="AD31" si="576">AD32-AC32</f>
        <v>70.190000000000055</v>
      </c>
      <c r="AE31" s="19">
        <f t="shared" ref="AE31" si="577">AE32-AD32</f>
        <v>173.06999999999994</v>
      </c>
      <c r="AF31" s="19">
        <f t="shared" ref="AF31" si="578">AF32-AE32</f>
        <v>425.03</v>
      </c>
      <c r="AG31" s="19">
        <f t="shared" ref="AG31" si="579">AG32-AF32</f>
        <v>202.46000000000004</v>
      </c>
      <c r="AH31" s="19">
        <f t="shared" ref="AH31" si="580">AH32-AG32</f>
        <v>44.990000000000009</v>
      </c>
      <c r="AI31" s="19">
        <f t="shared" ref="AI31" si="581">AI32-AH32</f>
        <v>314.95000000000005</v>
      </c>
      <c r="AJ31" s="19">
        <f t="shared" ref="AJ31" si="582">AJ32-AI32</f>
        <v>0</v>
      </c>
      <c r="AK31" s="19">
        <f t="shared" ref="AK31" si="583">AK32-AJ32</f>
        <v>0</v>
      </c>
      <c r="AL31" s="19">
        <f t="shared" ref="AL31" si="584">AL32-AK32</f>
        <v>4.6999999999998181</v>
      </c>
      <c r="AM31" s="19">
        <f t="shared" ref="AM31" si="585">AM32-AL32</f>
        <v>28.180000000000291</v>
      </c>
      <c r="AN31" s="19">
        <f t="shared" ref="AN31" si="586">AN32-AM32</f>
        <v>28.190000000000055</v>
      </c>
      <c r="AO31" s="19">
        <f t="shared" ref="AO31" si="587">AO32-AN32</f>
        <v>169.12999999999965</v>
      </c>
      <c r="AP31" s="19">
        <f t="shared" ref="AP31" si="588">AP32-AO32</f>
        <v>0</v>
      </c>
      <c r="AQ31" s="19">
        <f t="shared" ref="AQ31" si="589">AQ32-AP32</f>
        <v>0</v>
      </c>
      <c r="AR31" s="19">
        <f t="shared" ref="AR31" si="590">AR32-AQ32</f>
        <v>0</v>
      </c>
      <c r="AS31" s="19">
        <f t="shared" ref="AS31" si="591">AS32-AR32</f>
        <v>0</v>
      </c>
      <c r="AT31" s="19">
        <f t="shared" ref="AT31" si="592">AT32-AS32</f>
        <v>0</v>
      </c>
      <c r="AU31" s="19">
        <f t="shared" ref="AU31" si="593">AU32-AT32</f>
        <v>0</v>
      </c>
      <c r="AV31" s="19">
        <f t="shared" ref="AV31" si="594">AV32-AU32</f>
        <v>0</v>
      </c>
      <c r="AW31" s="19">
        <f t="shared" ref="AW31" si="595">AW32-AV32</f>
        <v>0</v>
      </c>
      <c r="AX31" s="19">
        <f t="shared" ref="AX31" si="596">AX32-AW32</f>
        <v>0</v>
      </c>
      <c r="AY31" s="19">
        <f t="shared" ref="AY31" si="597">AY32-AX32</f>
        <v>0</v>
      </c>
      <c r="AZ31" s="19">
        <f t="shared" ref="AZ31" si="598">AZ32-AY32</f>
        <v>0</v>
      </c>
      <c r="BA31" s="19">
        <f t="shared" ref="BA31" si="599">BA32-AZ32</f>
        <v>0</v>
      </c>
      <c r="BB31" s="19">
        <f t="shared" ref="BB31" si="600">BB32-BA32</f>
        <v>0</v>
      </c>
      <c r="BC31" s="19">
        <f t="shared" ref="BC31" si="601">BC32-BB32</f>
        <v>0</v>
      </c>
      <c r="BD31" s="19">
        <f t="shared" ref="BD31" si="602">BD32-BC32</f>
        <v>0</v>
      </c>
    </row>
    <row r="32" spans="2:56">
      <c r="B32" s="700" t="s">
        <v>876</v>
      </c>
      <c r="C32" s="19">
        <v>2520.6999999999998</v>
      </c>
      <c r="D32" s="700" t="s">
        <v>859</v>
      </c>
      <c r="Q32" s="19">
        <v>53.99</v>
      </c>
      <c r="R32" s="19">
        <v>80.02</v>
      </c>
      <c r="S32" s="19">
        <v>104.39</v>
      </c>
      <c r="T32" s="19">
        <v>167.26</v>
      </c>
      <c r="U32" s="19">
        <v>222.29</v>
      </c>
      <c r="V32" s="19">
        <v>307.77999999999997</v>
      </c>
      <c r="W32" s="19">
        <v>393.27</v>
      </c>
      <c r="X32" s="19">
        <v>472.76</v>
      </c>
      <c r="Y32" s="19">
        <v>549.25</v>
      </c>
      <c r="Z32" s="19">
        <v>641.4</v>
      </c>
      <c r="AA32" s="19">
        <v>783.15</v>
      </c>
      <c r="AB32" s="19">
        <v>810.73</v>
      </c>
      <c r="AC32" s="19">
        <v>1059.81</v>
      </c>
      <c r="AD32" s="19">
        <v>1130</v>
      </c>
      <c r="AE32" s="19">
        <v>1303.07</v>
      </c>
      <c r="AF32" s="19">
        <v>1728.1</v>
      </c>
      <c r="AG32" s="19">
        <v>1930.56</v>
      </c>
      <c r="AH32" s="19">
        <v>1975.55</v>
      </c>
      <c r="AI32" s="19">
        <v>2290.5</v>
      </c>
      <c r="AJ32" s="19">
        <v>2290.5</v>
      </c>
      <c r="AK32" s="19">
        <v>2290.5</v>
      </c>
      <c r="AL32" s="19">
        <v>2295.1999999999998</v>
      </c>
      <c r="AM32" s="19">
        <v>2323.38</v>
      </c>
      <c r="AN32" s="19">
        <v>2351.5700000000002</v>
      </c>
      <c r="AO32" s="19">
        <v>2520.6999999999998</v>
      </c>
      <c r="AP32" s="19">
        <v>2520.6999999999998</v>
      </c>
      <c r="AQ32" s="19">
        <v>2520.6999999999998</v>
      </c>
      <c r="AR32" s="19">
        <v>2520.6999999999998</v>
      </c>
      <c r="AS32" s="19">
        <v>2520.6999999999998</v>
      </c>
      <c r="AT32" s="19">
        <v>2520.6999999999998</v>
      </c>
      <c r="AU32" s="19">
        <v>2520.6999999999998</v>
      </c>
      <c r="AV32" s="19">
        <v>2520.6999999999998</v>
      </c>
      <c r="AW32" s="19">
        <v>2520.6999999999998</v>
      </c>
      <c r="AX32" s="19">
        <v>2520.6999999999998</v>
      </c>
      <c r="AY32" s="19">
        <v>2520.6999999999998</v>
      </c>
      <c r="AZ32" s="19">
        <v>2520.6999999999998</v>
      </c>
      <c r="BA32" s="19">
        <v>2520.6999999999998</v>
      </c>
      <c r="BB32" s="19">
        <v>2520.6999999999998</v>
      </c>
      <c r="BC32" s="19">
        <v>2520.6999999999998</v>
      </c>
      <c r="BD32" s="19">
        <v>2520.6999999999998</v>
      </c>
    </row>
    <row r="33" spans="2:56">
      <c r="B33" s="700" t="s">
        <v>877</v>
      </c>
      <c r="C33" s="19">
        <v>15766</v>
      </c>
      <c r="D33" s="700" t="s">
        <v>857</v>
      </c>
      <c r="E33" s="19">
        <f>E34</f>
        <v>0</v>
      </c>
      <c r="F33" s="19">
        <f>F34-E34</f>
        <v>0</v>
      </c>
      <c r="G33" s="19">
        <f t="shared" ref="G33" si="603">G34-F34</f>
        <v>0</v>
      </c>
      <c r="H33" s="19">
        <f t="shared" ref="H33" si="604">H34-G34</f>
        <v>0</v>
      </c>
      <c r="I33" s="19">
        <f t="shared" ref="I33" si="605">I34-H34</f>
        <v>0</v>
      </c>
      <c r="J33" s="19">
        <f t="shared" ref="J33" si="606">J34-I34</f>
        <v>0</v>
      </c>
      <c r="K33" s="19">
        <f t="shared" ref="K33" si="607">K34-J34</f>
        <v>0</v>
      </c>
      <c r="L33" s="19">
        <f t="shared" ref="L33" si="608">L34-K34</f>
        <v>0</v>
      </c>
      <c r="M33" s="19">
        <f t="shared" ref="M33" si="609">M34-L34</f>
        <v>0</v>
      </c>
      <c r="N33" s="19">
        <f t="shared" ref="N33" si="610">N34-M34</f>
        <v>118</v>
      </c>
      <c r="O33" s="19">
        <f t="shared" ref="O33" si="611">O34-N34</f>
        <v>324</v>
      </c>
      <c r="P33" s="19">
        <f t="shared" ref="P33" si="612">P34-O34</f>
        <v>192</v>
      </c>
      <c r="Q33" s="19">
        <f t="shared" ref="Q33" si="613">Q34-P34</f>
        <v>245.75</v>
      </c>
      <c r="R33" s="19">
        <f t="shared" ref="R33" si="614">R34-Q34</f>
        <v>260.45000000000005</v>
      </c>
      <c r="S33" s="19">
        <f t="shared" ref="S33" si="615">S34-R34</f>
        <v>118.20000000000005</v>
      </c>
      <c r="T33" s="19">
        <f t="shared" ref="T33" si="616">T34-S34</f>
        <v>272.27</v>
      </c>
      <c r="U33" s="19">
        <f t="shared" ref="U33" si="617">U34-T34</f>
        <v>268.52999999999997</v>
      </c>
      <c r="V33" s="19">
        <f t="shared" ref="V33" si="618">V34-U34</f>
        <v>172.79999999999995</v>
      </c>
      <c r="W33" s="19">
        <f t="shared" ref="W33" si="619">W34-V34</f>
        <v>263</v>
      </c>
      <c r="X33" s="19">
        <f t="shared" ref="X33" si="620">X34-W34</f>
        <v>211</v>
      </c>
      <c r="Y33" s="19">
        <f t="shared" ref="Y33" si="621">Y34-X34</f>
        <v>636.25</v>
      </c>
      <c r="Z33" s="19">
        <f t="shared" ref="Z33" si="622">Z34-Y34</f>
        <v>277.5</v>
      </c>
      <c r="AA33" s="19">
        <f t="shared" ref="AA33" si="623">AA34-Z34</f>
        <v>426.25</v>
      </c>
      <c r="AB33" s="19">
        <f t="shared" ref="AB33" si="624">AB34-AA34</f>
        <v>152</v>
      </c>
      <c r="AC33" s="19">
        <f t="shared" ref="AC33" si="625">AC34-AB34</f>
        <v>852</v>
      </c>
      <c r="AD33" s="19">
        <f t="shared" ref="AD33" si="626">AD34-AC34</f>
        <v>0</v>
      </c>
      <c r="AE33" s="19">
        <f t="shared" ref="AE33" si="627">AE34-AD34</f>
        <v>768</v>
      </c>
      <c r="AF33" s="19">
        <f t="shared" ref="AF33" si="628">AF34-AE34</f>
        <v>816</v>
      </c>
      <c r="AG33" s="19">
        <f t="shared" ref="AG33" si="629">AG34-AF34</f>
        <v>1360</v>
      </c>
      <c r="AH33" s="19">
        <f t="shared" ref="AH33" si="630">AH34-AG34</f>
        <v>1248</v>
      </c>
      <c r="AI33" s="19">
        <f t="shared" ref="AI33" si="631">AI34-AH34</f>
        <v>1696</v>
      </c>
      <c r="AJ33" s="19">
        <f t="shared" ref="AJ33" si="632">AJ34-AI34</f>
        <v>1311.2000000000007</v>
      </c>
      <c r="AK33" s="19">
        <f t="shared" ref="AK33" si="633">AK34-AJ34</f>
        <v>1287.4699999999993</v>
      </c>
      <c r="AL33" s="19">
        <f t="shared" ref="AL33" si="634">AL34-AK34</f>
        <v>897.32999999999993</v>
      </c>
      <c r="AM33" s="19">
        <f t="shared" ref="AM33" si="635">AM34-AL34</f>
        <v>0</v>
      </c>
      <c r="AN33" s="19">
        <f t="shared" ref="AN33" si="636">AN34-AM34</f>
        <v>0</v>
      </c>
      <c r="AO33" s="19">
        <f t="shared" ref="AO33" si="637">AO34-AN34</f>
        <v>298</v>
      </c>
      <c r="AP33" s="19">
        <f t="shared" ref="AP33" si="638">AP34-AO34</f>
        <v>1294</v>
      </c>
      <c r="AQ33" s="19">
        <f t="shared" ref="AQ33" si="639">AQ34-AP34</f>
        <v>0</v>
      </c>
      <c r="AR33" s="19">
        <f t="shared" ref="AR33" si="640">AR34-AQ34</f>
        <v>0</v>
      </c>
      <c r="AS33" s="19">
        <f t="shared" ref="AS33" si="641">AS34-AR34</f>
        <v>0</v>
      </c>
      <c r="AT33" s="19">
        <f t="shared" ref="AT33" si="642">AT34-AS34</f>
        <v>0</v>
      </c>
      <c r="AU33" s="19">
        <f t="shared" ref="AU33" si="643">AU34-AT34</f>
        <v>0</v>
      </c>
      <c r="AV33" s="19">
        <f t="shared" ref="AV33" si="644">AV34-AU34</f>
        <v>0</v>
      </c>
      <c r="AW33" s="19">
        <f t="shared" ref="AW33" si="645">AW34-AV34</f>
        <v>0</v>
      </c>
      <c r="AX33" s="19">
        <f t="shared" ref="AX33" si="646">AX34-AW34</f>
        <v>0</v>
      </c>
      <c r="AY33" s="19">
        <f t="shared" ref="AY33" si="647">AY34-AX34</f>
        <v>0</v>
      </c>
      <c r="AZ33" s="19">
        <f t="shared" ref="AZ33" si="648">AZ34-AY34</f>
        <v>0</v>
      </c>
      <c r="BA33" s="19">
        <f t="shared" ref="BA33" si="649">BA34-AZ34</f>
        <v>0</v>
      </c>
      <c r="BB33" s="19">
        <f t="shared" ref="BB33" si="650">BB34-BA34</f>
        <v>0</v>
      </c>
      <c r="BC33" s="19">
        <f t="shared" ref="BC33" si="651">BC34-BB34</f>
        <v>0</v>
      </c>
      <c r="BD33" s="19">
        <f t="shared" ref="BD33" si="652">BD34-BC34</f>
        <v>0</v>
      </c>
    </row>
    <row r="34" spans="2:56">
      <c r="B34" s="700" t="s">
        <v>877</v>
      </c>
      <c r="C34" s="19">
        <v>15766</v>
      </c>
      <c r="D34" s="700" t="s">
        <v>859</v>
      </c>
      <c r="N34" s="19">
        <v>118</v>
      </c>
      <c r="O34" s="19">
        <v>442</v>
      </c>
      <c r="P34" s="19">
        <v>634</v>
      </c>
      <c r="Q34" s="19">
        <v>879.75</v>
      </c>
      <c r="R34" s="19">
        <v>1140.2</v>
      </c>
      <c r="S34" s="19">
        <v>1258.4000000000001</v>
      </c>
      <c r="T34" s="19">
        <v>1530.67</v>
      </c>
      <c r="U34" s="19">
        <v>1799.2</v>
      </c>
      <c r="V34" s="19">
        <v>1972</v>
      </c>
      <c r="W34" s="19">
        <v>2235</v>
      </c>
      <c r="X34" s="19">
        <v>2446</v>
      </c>
      <c r="Y34" s="19">
        <v>3082.25</v>
      </c>
      <c r="Z34" s="19">
        <v>3359.75</v>
      </c>
      <c r="AA34" s="19">
        <v>3786</v>
      </c>
      <c r="AB34" s="19">
        <v>3938</v>
      </c>
      <c r="AC34" s="19">
        <v>4790</v>
      </c>
      <c r="AD34" s="19">
        <v>4790</v>
      </c>
      <c r="AE34" s="19">
        <v>5558</v>
      </c>
      <c r="AF34" s="19">
        <v>6374</v>
      </c>
      <c r="AG34" s="19">
        <v>7734</v>
      </c>
      <c r="AH34" s="19">
        <v>8982</v>
      </c>
      <c r="AI34" s="19">
        <v>10678</v>
      </c>
      <c r="AJ34" s="19">
        <v>11989.2</v>
      </c>
      <c r="AK34" s="19">
        <v>13276.67</v>
      </c>
      <c r="AL34" s="19">
        <v>14174</v>
      </c>
      <c r="AM34" s="19">
        <v>14174</v>
      </c>
      <c r="AN34" s="19">
        <v>14174</v>
      </c>
      <c r="AO34" s="19">
        <v>14472</v>
      </c>
      <c r="AP34" s="19">
        <v>15766</v>
      </c>
      <c r="AQ34" s="19">
        <v>15766</v>
      </c>
      <c r="AR34" s="19">
        <v>15766</v>
      </c>
      <c r="AS34" s="19">
        <v>15766</v>
      </c>
      <c r="AT34" s="19">
        <v>15766</v>
      </c>
      <c r="AU34" s="19">
        <v>15766</v>
      </c>
      <c r="AV34" s="19">
        <v>15766</v>
      </c>
      <c r="AW34" s="19">
        <v>15766</v>
      </c>
      <c r="AX34" s="19">
        <v>15766</v>
      </c>
      <c r="AY34" s="19">
        <v>15766</v>
      </c>
      <c r="AZ34" s="19">
        <v>15766</v>
      </c>
      <c r="BA34" s="19">
        <v>15766</v>
      </c>
      <c r="BB34" s="19">
        <v>15766</v>
      </c>
      <c r="BC34" s="19">
        <v>15766</v>
      </c>
      <c r="BD34" s="19">
        <v>15766</v>
      </c>
    </row>
    <row r="35" spans="2:56">
      <c r="B35" s="700" t="s">
        <v>864</v>
      </c>
      <c r="C35" s="19">
        <v>9829.32</v>
      </c>
      <c r="D35" s="700" t="s">
        <v>857</v>
      </c>
      <c r="E35" s="19">
        <f>E36</f>
        <v>6.13</v>
      </c>
      <c r="F35" s="19">
        <f>F36-E36</f>
        <v>12.27</v>
      </c>
      <c r="G35" s="19">
        <f t="shared" ref="G35" si="653">G36-F36</f>
        <v>12.270000000000003</v>
      </c>
      <c r="H35" s="19">
        <f t="shared" ref="H35" si="654">H36-G36</f>
        <v>28.22</v>
      </c>
      <c r="I35" s="19">
        <f t="shared" ref="I35" si="655">I36-H36</f>
        <v>28.22</v>
      </c>
      <c r="J35" s="19">
        <f t="shared" ref="J35" si="656">J36-I36</f>
        <v>46.61999999999999</v>
      </c>
      <c r="K35" s="19">
        <f t="shared" ref="K35" si="657">K36-J36</f>
        <v>44.980000000000018</v>
      </c>
      <c r="L35" s="19">
        <f t="shared" ref="L35" si="658">L36-K36</f>
        <v>54.400000000000006</v>
      </c>
      <c r="M35" s="19">
        <f t="shared" ref="M35" si="659">M36-L36</f>
        <v>29.439999999999998</v>
      </c>
      <c r="N35" s="19">
        <f t="shared" ref="N35" si="660">N36-M36</f>
        <v>47.629999999999995</v>
      </c>
      <c r="O35" s="19">
        <f t="shared" ref="O35" si="661">O36-N36</f>
        <v>188</v>
      </c>
      <c r="P35" s="19">
        <f t="shared" ref="P35" si="662">P36-O36</f>
        <v>375.99999999999994</v>
      </c>
      <c r="Q35" s="19">
        <f t="shared" ref="Q35" si="663">Q36-P36</f>
        <v>421.00000000000011</v>
      </c>
      <c r="R35" s="19">
        <f t="shared" ref="R35" si="664">R36-Q36</f>
        <v>159</v>
      </c>
      <c r="S35" s="19">
        <f t="shared" ref="S35" si="665">S36-R36</f>
        <v>144</v>
      </c>
      <c r="T35" s="19">
        <f t="shared" ref="T35" si="666">T36-S36</f>
        <v>192</v>
      </c>
      <c r="U35" s="19">
        <f t="shared" ref="U35" si="667">U36-T36</f>
        <v>215.5</v>
      </c>
      <c r="V35" s="19">
        <f t="shared" ref="V35" si="668">V36-U36</f>
        <v>436.49</v>
      </c>
      <c r="W35" s="19">
        <f t="shared" ref="W35" si="669">W36-V36</f>
        <v>639.31999999999971</v>
      </c>
      <c r="X35" s="19">
        <f t="shared" ref="X35" si="670">X36-W36</f>
        <v>306.65000000000009</v>
      </c>
      <c r="Y35" s="19">
        <f t="shared" ref="Y35" si="671">Y36-X36</f>
        <v>247.47000000000025</v>
      </c>
      <c r="Z35" s="19">
        <f t="shared" ref="Z35" si="672">Z36-Y36</f>
        <v>370.4699999999998</v>
      </c>
      <c r="AA35" s="19">
        <f t="shared" ref="AA35" si="673">AA36-Z36</f>
        <v>432.3100000000004</v>
      </c>
      <c r="AB35" s="19">
        <f t="shared" ref="AB35" si="674">AB36-AA36</f>
        <v>161.65999999999985</v>
      </c>
      <c r="AC35" s="19">
        <f t="shared" ref="AC35" si="675">AC36-AB36</f>
        <v>614.97999999999956</v>
      </c>
      <c r="AD35" s="19">
        <f t="shared" ref="AD35" si="676">AD36-AC36</f>
        <v>326.97000000000025</v>
      </c>
      <c r="AE35" s="19">
        <f t="shared" ref="AE35" si="677">AE36-AD36</f>
        <v>326.97999999999956</v>
      </c>
      <c r="AF35" s="19">
        <f t="shared" ref="AF35" si="678">AF36-AE36</f>
        <v>374.97000000000025</v>
      </c>
      <c r="AG35" s="19">
        <f t="shared" ref="AG35" si="679">AG36-AF36</f>
        <v>206.98000000000047</v>
      </c>
      <c r="AH35" s="19">
        <f t="shared" ref="AH35" si="680">AH36-AG36</f>
        <v>182.96999999999935</v>
      </c>
      <c r="AI35" s="19">
        <f t="shared" ref="AI35" si="681">AI36-AH36</f>
        <v>1288.9300000000003</v>
      </c>
      <c r="AJ35" s="19">
        <f t="shared" ref="AJ35" si="682">AJ36-AI36</f>
        <v>153.98000000000047</v>
      </c>
      <c r="AK35" s="19">
        <f t="shared" ref="AK35" si="683">AK36-AJ36</f>
        <v>1123.8800000000001</v>
      </c>
      <c r="AL35" s="19">
        <f t="shared" ref="AL35" si="684">AL36-AK36</f>
        <v>372.18000000000029</v>
      </c>
      <c r="AM35" s="19">
        <f t="shared" ref="AM35" si="685">AM36-AL36</f>
        <v>25.059999999999491</v>
      </c>
      <c r="AN35" s="19">
        <f t="shared" ref="AN35" si="686">AN36-AM36</f>
        <v>25.049999999999272</v>
      </c>
      <c r="AO35" s="19">
        <f t="shared" ref="AO35" si="687">AO36-AN36</f>
        <v>198.34000000000015</v>
      </c>
      <c r="AP35" s="19">
        <f t="shared" ref="AP35" si="688">AP36-AO36</f>
        <v>8</v>
      </c>
      <c r="AQ35" s="19">
        <f t="shared" ref="AQ35" si="689">AQ36-AP36</f>
        <v>0</v>
      </c>
      <c r="AR35" s="19">
        <f t="shared" ref="AR35" si="690">AR36-AQ36</f>
        <v>0</v>
      </c>
      <c r="AS35" s="19">
        <f t="shared" ref="AS35" si="691">AS36-AR36</f>
        <v>0</v>
      </c>
      <c r="AT35" s="19">
        <f t="shared" ref="AT35" si="692">AT36-AS36</f>
        <v>0</v>
      </c>
      <c r="AU35" s="19">
        <f t="shared" ref="AU35" si="693">AU36-AT36</f>
        <v>0</v>
      </c>
      <c r="AV35" s="19">
        <f t="shared" ref="AV35" si="694">AV36-AU36</f>
        <v>0</v>
      </c>
      <c r="AW35" s="19">
        <f t="shared" ref="AW35" si="695">AW36-AV36</f>
        <v>0</v>
      </c>
      <c r="AX35" s="19">
        <f t="shared" ref="AX35" si="696">AX36-AW36</f>
        <v>0</v>
      </c>
      <c r="AY35" s="19">
        <f t="shared" ref="AY35" si="697">AY36-AX36</f>
        <v>0</v>
      </c>
      <c r="AZ35" s="19">
        <f t="shared" ref="AZ35" si="698">AZ36-AY36</f>
        <v>0</v>
      </c>
      <c r="BA35" s="19">
        <f t="shared" ref="BA35" si="699">BA36-AZ36</f>
        <v>0</v>
      </c>
      <c r="BB35" s="19">
        <f t="shared" ref="BB35" si="700">BB36-BA36</f>
        <v>0</v>
      </c>
      <c r="BC35" s="19">
        <f t="shared" ref="BC35" si="701">BC36-BB36</f>
        <v>0</v>
      </c>
      <c r="BD35" s="19">
        <f t="shared" ref="BD35" si="702">BD36-BC36</f>
        <v>0</v>
      </c>
    </row>
    <row r="36" spans="2:56">
      <c r="B36" s="700" t="s">
        <v>864</v>
      </c>
      <c r="C36" s="19">
        <v>9829.32</v>
      </c>
      <c r="D36" s="700" t="s">
        <v>859</v>
      </c>
      <c r="E36" s="19">
        <v>6.13</v>
      </c>
      <c r="F36" s="19">
        <v>18.399999999999999</v>
      </c>
      <c r="G36" s="19">
        <v>30.67</v>
      </c>
      <c r="H36" s="19">
        <v>58.89</v>
      </c>
      <c r="I36" s="19">
        <v>87.11</v>
      </c>
      <c r="J36" s="19">
        <v>133.72999999999999</v>
      </c>
      <c r="K36" s="19">
        <v>178.71</v>
      </c>
      <c r="L36" s="19">
        <v>233.11</v>
      </c>
      <c r="M36" s="19">
        <v>262.55</v>
      </c>
      <c r="N36" s="19">
        <v>310.18</v>
      </c>
      <c r="O36" s="19">
        <v>498.18</v>
      </c>
      <c r="P36" s="19">
        <v>874.18</v>
      </c>
      <c r="Q36" s="19">
        <v>1295.18</v>
      </c>
      <c r="R36" s="19">
        <v>1454.18</v>
      </c>
      <c r="S36" s="19">
        <v>1598.18</v>
      </c>
      <c r="T36" s="19">
        <v>1790.18</v>
      </c>
      <c r="U36" s="19">
        <v>2005.68</v>
      </c>
      <c r="V36" s="19">
        <v>2442.17</v>
      </c>
      <c r="W36" s="19">
        <v>3081.49</v>
      </c>
      <c r="X36" s="19">
        <v>3388.14</v>
      </c>
      <c r="Y36" s="19">
        <v>3635.61</v>
      </c>
      <c r="Z36" s="19">
        <v>4006.08</v>
      </c>
      <c r="AA36" s="19">
        <v>4438.3900000000003</v>
      </c>
      <c r="AB36" s="19">
        <v>4600.05</v>
      </c>
      <c r="AC36" s="19">
        <v>5215.03</v>
      </c>
      <c r="AD36" s="19">
        <v>5542</v>
      </c>
      <c r="AE36" s="19">
        <v>5868.98</v>
      </c>
      <c r="AF36" s="19">
        <v>6243.95</v>
      </c>
      <c r="AG36" s="19">
        <v>6450.93</v>
      </c>
      <c r="AH36" s="19">
        <v>6633.9</v>
      </c>
      <c r="AI36" s="19">
        <v>7922.83</v>
      </c>
      <c r="AJ36" s="19">
        <v>8076.81</v>
      </c>
      <c r="AK36" s="19">
        <v>9200.69</v>
      </c>
      <c r="AL36" s="19">
        <v>9572.8700000000008</v>
      </c>
      <c r="AM36" s="19">
        <v>9597.93</v>
      </c>
      <c r="AN36" s="19">
        <v>9622.98</v>
      </c>
      <c r="AO36" s="19">
        <v>9821.32</v>
      </c>
      <c r="AP36" s="19">
        <v>9829.32</v>
      </c>
      <c r="AQ36" s="19">
        <v>9829.32</v>
      </c>
      <c r="AR36" s="19">
        <v>9829.32</v>
      </c>
      <c r="AS36" s="19">
        <v>9829.32</v>
      </c>
      <c r="AT36" s="19">
        <v>9829.32</v>
      </c>
      <c r="AU36" s="19">
        <v>9829.32</v>
      </c>
      <c r="AV36" s="19">
        <v>9829.32</v>
      </c>
      <c r="AW36" s="19">
        <v>9829.32</v>
      </c>
      <c r="AX36" s="19">
        <v>9829.32</v>
      </c>
      <c r="AY36" s="19">
        <v>9829.32</v>
      </c>
      <c r="AZ36" s="19">
        <v>9829.32</v>
      </c>
      <c r="BA36" s="19">
        <v>9829.32</v>
      </c>
      <c r="BB36" s="19">
        <v>9829.32</v>
      </c>
      <c r="BC36" s="19">
        <v>9829.32</v>
      </c>
      <c r="BD36" s="19">
        <v>9829.32</v>
      </c>
    </row>
    <row r="37" spans="2:56">
      <c r="B37" s="700" t="s">
        <v>878</v>
      </c>
      <c r="C37" s="19">
        <v>282.18</v>
      </c>
      <c r="D37" s="700" t="s">
        <v>857</v>
      </c>
      <c r="E37" s="19">
        <f>E38</f>
        <v>6.13</v>
      </c>
      <c r="F37" s="19">
        <f>F38-E38</f>
        <v>12.27</v>
      </c>
      <c r="G37" s="19">
        <f t="shared" ref="G37" si="703">G38-F38</f>
        <v>12.270000000000003</v>
      </c>
      <c r="H37" s="19">
        <f t="shared" ref="H37" si="704">H38-G38</f>
        <v>28.22</v>
      </c>
      <c r="I37" s="19">
        <f t="shared" ref="I37" si="705">I38-H38</f>
        <v>28.22</v>
      </c>
      <c r="J37" s="19">
        <f t="shared" ref="J37" si="706">J38-I38</f>
        <v>46.61999999999999</v>
      </c>
      <c r="K37" s="19">
        <f t="shared" ref="K37" si="707">K38-J38</f>
        <v>44.980000000000018</v>
      </c>
      <c r="L37" s="19">
        <f t="shared" ref="L37" si="708">L38-K38</f>
        <v>54.400000000000006</v>
      </c>
      <c r="M37" s="19">
        <f t="shared" ref="M37" si="709">M38-L38</f>
        <v>29.439999999999998</v>
      </c>
      <c r="N37" s="19">
        <f t="shared" ref="N37" si="710">N38-M38</f>
        <v>19.629999999999995</v>
      </c>
      <c r="O37" s="19">
        <f t="shared" ref="O37" si="711">O38-N38</f>
        <v>0</v>
      </c>
      <c r="P37" s="19">
        <f t="shared" ref="P37" si="712">P38-O38</f>
        <v>0</v>
      </c>
      <c r="Q37" s="19">
        <f t="shared" ref="Q37" si="713">Q38-P38</f>
        <v>0</v>
      </c>
      <c r="R37" s="19">
        <f t="shared" ref="R37" si="714">R38-Q38</f>
        <v>0</v>
      </c>
      <c r="S37" s="19">
        <f t="shared" ref="S37" si="715">S38-R38</f>
        <v>0</v>
      </c>
      <c r="T37" s="19">
        <f t="shared" ref="T37" si="716">T38-S38</f>
        <v>0</v>
      </c>
      <c r="U37" s="19">
        <f t="shared" ref="U37" si="717">U38-T38</f>
        <v>0</v>
      </c>
      <c r="V37" s="19">
        <f t="shared" ref="V37" si="718">V38-U38</f>
        <v>0</v>
      </c>
      <c r="W37" s="19">
        <f t="shared" ref="W37" si="719">W38-V38</f>
        <v>0</v>
      </c>
      <c r="X37" s="19">
        <f t="shared" ref="X37" si="720">X38-W38</f>
        <v>0</v>
      </c>
      <c r="Y37" s="19">
        <f t="shared" ref="Y37" si="721">Y38-X38</f>
        <v>0</v>
      </c>
      <c r="Z37" s="19">
        <f t="shared" ref="Z37" si="722">Z38-Y38</f>
        <v>0</v>
      </c>
      <c r="AA37" s="19">
        <f t="shared" ref="AA37" si="723">AA38-Z38</f>
        <v>0</v>
      </c>
      <c r="AB37" s="19">
        <f t="shared" ref="AB37" si="724">AB38-AA38</f>
        <v>0</v>
      </c>
      <c r="AC37" s="19">
        <f t="shared" ref="AC37" si="725">AC38-AB38</f>
        <v>0</v>
      </c>
      <c r="AD37" s="19">
        <f t="shared" ref="AD37" si="726">AD38-AC38</f>
        <v>0</v>
      </c>
      <c r="AE37" s="19">
        <f t="shared" ref="AE37" si="727">AE38-AD38</f>
        <v>0</v>
      </c>
      <c r="AF37" s="19">
        <f t="shared" ref="AF37" si="728">AF38-AE38</f>
        <v>0</v>
      </c>
      <c r="AG37" s="19">
        <f t="shared" ref="AG37" si="729">AG38-AF38</f>
        <v>0</v>
      </c>
      <c r="AH37" s="19">
        <f t="shared" ref="AH37" si="730">AH38-AG38</f>
        <v>0</v>
      </c>
      <c r="AI37" s="19">
        <f t="shared" ref="AI37" si="731">AI38-AH38</f>
        <v>0</v>
      </c>
      <c r="AJ37" s="19">
        <f t="shared" ref="AJ37" si="732">AJ38-AI38</f>
        <v>0</v>
      </c>
      <c r="AK37" s="19">
        <f t="shared" ref="AK37" si="733">AK38-AJ38</f>
        <v>0</v>
      </c>
      <c r="AL37" s="19">
        <f t="shared" ref="AL37" si="734">AL38-AK38</f>
        <v>0</v>
      </c>
      <c r="AM37" s="19">
        <f t="shared" ref="AM37" si="735">AM38-AL38</f>
        <v>0</v>
      </c>
      <c r="AN37" s="19">
        <f t="shared" ref="AN37" si="736">AN38-AM38</f>
        <v>0</v>
      </c>
      <c r="AO37" s="19">
        <f t="shared" ref="AO37" si="737">AO38-AN38</f>
        <v>0</v>
      </c>
      <c r="AP37" s="19">
        <f t="shared" ref="AP37" si="738">AP38-AO38</f>
        <v>0</v>
      </c>
      <c r="AQ37" s="19">
        <f t="shared" ref="AQ37" si="739">AQ38-AP38</f>
        <v>0</v>
      </c>
      <c r="AR37" s="19">
        <f t="shared" ref="AR37" si="740">AR38-AQ38</f>
        <v>0</v>
      </c>
      <c r="AS37" s="19">
        <f t="shared" ref="AS37" si="741">AS38-AR38</f>
        <v>0</v>
      </c>
      <c r="AT37" s="19">
        <f t="shared" ref="AT37" si="742">AT38-AS38</f>
        <v>0</v>
      </c>
      <c r="AU37" s="19">
        <f t="shared" ref="AU37" si="743">AU38-AT38</f>
        <v>0</v>
      </c>
      <c r="AV37" s="19">
        <f t="shared" ref="AV37" si="744">AV38-AU38</f>
        <v>0</v>
      </c>
      <c r="AW37" s="19">
        <f t="shared" ref="AW37" si="745">AW38-AV38</f>
        <v>0</v>
      </c>
      <c r="AX37" s="19">
        <f t="shared" ref="AX37" si="746">AX38-AW38</f>
        <v>0</v>
      </c>
      <c r="AY37" s="19">
        <f t="shared" ref="AY37" si="747">AY38-AX38</f>
        <v>0</v>
      </c>
      <c r="AZ37" s="19">
        <f t="shared" ref="AZ37" si="748">AZ38-AY38</f>
        <v>0</v>
      </c>
      <c r="BA37" s="19">
        <f t="shared" ref="BA37" si="749">BA38-AZ38</f>
        <v>0</v>
      </c>
      <c r="BB37" s="19">
        <f t="shared" ref="BB37" si="750">BB38-BA38</f>
        <v>0</v>
      </c>
      <c r="BC37" s="19">
        <f t="shared" ref="BC37" si="751">BC38-BB38</f>
        <v>0</v>
      </c>
      <c r="BD37" s="19">
        <f t="shared" ref="BD37" si="752">BD38-BC38</f>
        <v>0</v>
      </c>
    </row>
    <row r="38" spans="2:56">
      <c r="B38" s="700" t="s">
        <v>878</v>
      </c>
      <c r="C38" s="19">
        <v>282.18</v>
      </c>
      <c r="D38" s="700" t="s">
        <v>859</v>
      </c>
      <c r="E38" s="19">
        <v>6.13</v>
      </c>
      <c r="F38" s="19">
        <v>18.399999999999999</v>
      </c>
      <c r="G38" s="19">
        <v>30.67</v>
      </c>
      <c r="H38" s="19">
        <v>58.89</v>
      </c>
      <c r="I38" s="19">
        <v>87.11</v>
      </c>
      <c r="J38" s="19">
        <v>133.72999999999999</v>
      </c>
      <c r="K38" s="19">
        <v>178.71</v>
      </c>
      <c r="L38" s="19">
        <v>233.11</v>
      </c>
      <c r="M38" s="19">
        <v>262.55</v>
      </c>
      <c r="N38" s="19">
        <v>282.18</v>
      </c>
      <c r="O38" s="19">
        <v>282.18</v>
      </c>
      <c r="P38" s="19">
        <v>282.18</v>
      </c>
      <c r="Q38" s="19">
        <v>282.18</v>
      </c>
      <c r="R38" s="19">
        <v>282.18</v>
      </c>
      <c r="S38" s="19">
        <v>282.18</v>
      </c>
      <c r="T38" s="19">
        <v>282.18</v>
      </c>
      <c r="U38" s="19">
        <v>282.18</v>
      </c>
      <c r="V38" s="19">
        <v>282.18</v>
      </c>
      <c r="W38" s="19">
        <v>282.18</v>
      </c>
      <c r="X38" s="19">
        <v>282.18</v>
      </c>
      <c r="Y38" s="19">
        <v>282.18</v>
      </c>
      <c r="Z38" s="19">
        <v>282.18</v>
      </c>
      <c r="AA38" s="19">
        <v>282.18</v>
      </c>
      <c r="AB38" s="19">
        <v>282.18</v>
      </c>
      <c r="AC38" s="19">
        <v>282.18</v>
      </c>
      <c r="AD38" s="19">
        <v>282.18</v>
      </c>
      <c r="AE38" s="19">
        <v>282.18</v>
      </c>
      <c r="AF38" s="19">
        <v>282.18</v>
      </c>
      <c r="AG38" s="19">
        <v>282.18</v>
      </c>
      <c r="AH38" s="19">
        <v>282.18</v>
      </c>
      <c r="AI38" s="19">
        <v>282.18</v>
      </c>
      <c r="AJ38" s="19">
        <v>282.18</v>
      </c>
      <c r="AK38" s="19">
        <v>282.18</v>
      </c>
      <c r="AL38" s="19">
        <v>282.18</v>
      </c>
      <c r="AM38" s="19">
        <v>282.18</v>
      </c>
      <c r="AN38" s="19">
        <v>282.18</v>
      </c>
      <c r="AO38" s="19">
        <v>282.18</v>
      </c>
      <c r="AP38" s="19">
        <v>282.18</v>
      </c>
      <c r="AQ38" s="19">
        <v>282.18</v>
      </c>
      <c r="AR38" s="19">
        <v>282.18</v>
      </c>
      <c r="AS38" s="19">
        <v>282.18</v>
      </c>
      <c r="AT38" s="19">
        <v>282.18</v>
      </c>
      <c r="AU38" s="19">
        <v>282.18</v>
      </c>
      <c r="AV38" s="19">
        <v>282.18</v>
      </c>
      <c r="AW38" s="19">
        <v>282.18</v>
      </c>
      <c r="AX38" s="19">
        <v>282.18</v>
      </c>
      <c r="AY38" s="19">
        <v>282.18</v>
      </c>
      <c r="AZ38" s="19">
        <v>282.18</v>
      </c>
      <c r="BA38" s="19">
        <v>282.18</v>
      </c>
      <c r="BB38" s="19">
        <v>282.18</v>
      </c>
      <c r="BC38" s="19">
        <v>282.18</v>
      </c>
      <c r="BD38" s="19">
        <v>282.18</v>
      </c>
    </row>
    <row r="39" spans="2:56">
      <c r="B39" s="700" t="s">
        <v>879</v>
      </c>
      <c r="C39" s="19">
        <v>2877.14</v>
      </c>
      <c r="D39" s="700" t="s">
        <v>857</v>
      </c>
      <c r="E39" s="19">
        <f>E40</f>
        <v>0</v>
      </c>
      <c r="F39" s="19">
        <f>F40-E40</f>
        <v>0</v>
      </c>
      <c r="G39" s="19">
        <f t="shared" ref="G39" si="753">G40-F40</f>
        <v>0</v>
      </c>
      <c r="H39" s="19">
        <f t="shared" ref="H39" si="754">H40-G40</f>
        <v>0</v>
      </c>
      <c r="I39" s="19">
        <f t="shared" ref="I39" si="755">I40-H40</f>
        <v>0</v>
      </c>
      <c r="J39" s="19">
        <f t="shared" ref="J39" si="756">J40-I40</f>
        <v>0</v>
      </c>
      <c r="K39" s="19">
        <f t="shared" ref="K39" si="757">K40-J40</f>
        <v>0</v>
      </c>
      <c r="L39" s="19">
        <f t="shared" ref="L39" si="758">L40-K40</f>
        <v>0</v>
      </c>
      <c r="M39" s="19">
        <f t="shared" ref="M39" si="759">M40-L40</f>
        <v>0</v>
      </c>
      <c r="N39" s="19">
        <f t="shared" ref="N39" si="760">N40-M40</f>
        <v>0</v>
      </c>
      <c r="O39" s="19">
        <f t="shared" ref="O39" si="761">O40-N40</f>
        <v>0</v>
      </c>
      <c r="P39" s="19">
        <f t="shared" ref="P39" si="762">P40-O40</f>
        <v>0</v>
      </c>
      <c r="Q39" s="19">
        <f t="shared" ref="Q39" si="763">Q40-P40</f>
        <v>0</v>
      </c>
      <c r="R39" s="19">
        <f t="shared" ref="R39" si="764">R40-Q40</f>
        <v>0</v>
      </c>
      <c r="S39" s="19">
        <f t="shared" ref="S39" si="765">S40-R40</f>
        <v>0</v>
      </c>
      <c r="T39" s="19">
        <f t="shared" ref="T39" si="766">T40-S40</f>
        <v>0</v>
      </c>
      <c r="U39" s="19">
        <f t="shared" ref="U39" si="767">U40-T40</f>
        <v>0</v>
      </c>
      <c r="V39" s="19">
        <f t="shared" ref="V39" si="768">V40-U40</f>
        <v>53.99</v>
      </c>
      <c r="W39" s="19">
        <f t="shared" ref="W39" si="769">W40-V40</f>
        <v>53.99</v>
      </c>
      <c r="X39" s="19">
        <f t="shared" ref="X39" si="770">X40-W40</f>
        <v>119.98</v>
      </c>
      <c r="Y39" s="19">
        <f t="shared" ref="Y39" si="771">Y40-X40</f>
        <v>152.97</v>
      </c>
      <c r="Z39" s="19">
        <f t="shared" ref="Z39" si="772">Z40-Y40</f>
        <v>146.96999999999997</v>
      </c>
      <c r="AA39" s="19">
        <f t="shared" ref="AA39" si="773">AA40-Z40</f>
        <v>134.98000000000002</v>
      </c>
      <c r="AB39" s="19">
        <f t="shared" ref="AB39" si="774">AB40-AA40</f>
        <v>44.990000000000009</v>
      </c>
      <c r="AC39" s="19">
        <f t="shared" ref="AC39" si="775">AC40-AB40</f>
        <v>134.98000000000002</v>
      </c>
      <c r="AD39" s="19">
        <f t="shared" ref="AD39" si="776">AD40-AC40</f>
        <v>134.97000000000003</v>
      </c>
      <c r="AE39" s="19">
        <f t="shared" ref="AE39" si="777">AE40-AD40</f>
        <v>134.9799999999999</v>
      </c>
      <c r="AF39" s="19">
        <f t="shared" ref="AF39" si="778">AF40-AE40</f>
        <v>134.97000000000003</v>
      </c>
      <c r="AG39" s="19">
        <f t="shared" ref="AG39" si="779">AG40-AF40</f>
        <v>134.98000000000002</v>
      </c>
      <c r="AH39" s="19">
        <f t="shared" ref="AH39" si="780">AH40-AG40</f>
        <v>134.97000000000003</v>
      </c>
      <c r="AI39" s="19">
        <f t="shared" ref="AI39" si="781">AI40-AH40</f>
        <v>404.93000000000006</v>
      </c>
      <c r="AJ39" s="19">
        <f t="shared" ref="AJ39" si="782">AJ40-AI40</f>
        <v>89.980000000000018</v>
      </c>
      <c r="AK39" s="19">
        <f t="shared" ref="AK39" si="783">AK40-AJ40</f>
        <v>659.88999999999987</v>
      </c>
      <c r="AL39" s="19">
        <f t="shared" ref="AL39" si="784">AL40-AK40</f>
        <v>4.1700000000000728</v>
      </c>
      <c r="AM39" s="19">
        <f t="shared" ref="AM39" si="785">AM40-AL40</f>
        <v>25.059999999999945</v>
      </c>
      <c r="AN39" s="19">
        <f t="shared" ref="AN39" si="786">AN40-AM40</f>
        <v>25.050000000000182</v>
      </c>
      <c r="AO39" s="19">
        <f t="shared" ref="AO39" si="787">AO40-AN40</f>
        <v>150.33999999999969</v>
      </c>
      <c r="AP39" s="19">
        <f t="shared" ref="AP39" si="788">AP40-AO40</f>
        <v>0</v>
      </c>
      <c r="AQ39" s="19">
        <f t="shared" ref="AQ39" si="789">AQ40-AP40</f>
        <v>0</v>
      </c>
      <c r="AR39" s="19">
        <f t="shared" ref="AR39" si="790">AR40-AQ40</f>
        <v>0</v>
      </c>
      <c r="AS39" s="19">
        <f t="shared" ref="AS39" si="791">AS40-AR40</f>
        <v>0</v>
      </c>
      <c r="AT39" s="19">
        <f t="shared" ref="AT39" si="792">AT40-AS40</f>
        <v>0</v>
      </c>
      <c r="AU39" s="19">
        <f t="shared" ref="AU39" si="793">AU40-AT40</f>
        <v>0</v>
      </c>
      <c r="AV39" s="19">
        <f t="shared" ref="AV39" si="794">AV40-AU40</f>
        <v>0</v>
      </c>
      <c r="AW39" s="19">
        <f t="shared" ref="AW39" si="795">AW40-AV40</f>
        <v>0</v>
      </c>
      <c r="AX39" s="19">
        <f t="shared" ref="AX39" si="796">AX40-AW40</f>
        <v>0</v>
      </c>
      <c r="AY39" s="19">
        <f t="shared" ref="AY39" si="797">AY40-AX40</f>
        <v>0</v>
      </c>
      <c r="AZ39" s="19">
        <f t="shared" ref="AZ39" si="798">AZ40-AY40</f>
        <v>0</v>
      </c>
      <c r="BA39" s="19">
        <f t="shared" ref="BA39" si="799">BA40-AZ40</f>
        <v>0</v>
      </c>
      <c r="BB39" s="19">
        <f t="shared" ref="BB39" si="800">BB40-BA40</f>
        <v>0</v>
      </c>
      <c r="BC39" s="19">
        <f t="shared" ref="BC39" si="801">BC40-BB40</f>
        <v>0</v>
      </c>
      <c r="BD39" s="19">
        <f t="shared" ref="BD39" si="802">BD40-BC40</f>
        <v>0</v>
      </c>
    </row>
    <row r="40" spans="2:56">
      <c r="B40" s="700" t="s">
        <v>879</v>
      </c>
      <c r="C40" s="19">
        <v>2877.14</v>
      </c>
      <c r="D40" s="700" t="s">
        <v>859</v>
      </c>
      <c r="V40" s="19">
        <v>53.99</v>
      </c>
      <c r="W40" s="19">
        <v>107.98</v>
      </c>
      <c r="X40" s="19">
        <v>227.96</v>
      </c>
      <c r="Y40" s="19">
        <v>380.93</v>
      </c>
      <c r="Z40" s="19">
        <v>527.9</v>
      </c>
      <c r="AA40" s="19">
        <v>662.88</v>
      </c>
      <c r="AB40" s="19">
        <v>707.87</v>
      </c>
      <c r="AC40" s="19">
        <v>842.85</v>
      </c>
      <c r="AD40" s="19">
        <v>977.82</v>
      </c>
      <c r="AE40" s="19">
        <v>1112.8</v>
      </c>
      <c r="AF40" s="19">
        <v>1247.77</v>
      </c>
      <c r="AG40" s="19">
        <v>1382.75</v>
      </c>
      <c r="AH40" s="19">
        <v>1517.72</v>
      </c>
      <c r="AI40" s="19">
        <v>1922.65</v>
      </c>
      <c r="AJ40" s="19">
        <v>2012.63</v>
      </c>
      <c r="AK40" s="19">
        <v>2672.52</v>
      </c>
      <c r="AL40" s="19">
        <v>2676.69</v>
      </c>
      <c r="AM40" s="19">
        <v>2701.75</v>
      </c>
      <c r="AN40" s="19">
        <v>2726.8</v>
      </c>
      <c r="AO40" s="19">
        <v>2877.14</v>
      </c>
      <c r="AP40" s="19">
        <v>2877.14</v>
      </c>
      <c r="AQ40" s="19">
        <v>2877.14</v>
      </c>
      <c r="AR40" s="19">
        <v>2877.14</v>
      </c>
      <c r="AS40" s="19">
        <v>2877.14</v>
      </c>
      <c r="AT40" s="19">
        <v>2877.14</v>
      </c>
      <c r="AU40" s="19">
        <v>2877.14</v>
      </c>
      <c r="AV40" s="19">
        <v>2877.14</v>
      </c>
      <c r="AW40" s="19">
        <v>2877.14</v>
      </c>
      <c r="AX40" s="19">
        <v>2877.14</v>
      </c>
      <c r="AY40" s="19">
        <v>2877.14</v>
      </c>
      <c r="AZ40" s="19">
        <v>2877.14</v>
      </c>
      <c r="BA40" s="19">
        <v>2877.14</v>
      </c>
      <c r="BB40" s="19">
        <v>2877.14</v>
      </c>
      <c r="BC40" s="19">
        <v>2877.14</v>
      </c>
      <c r="BD40" s="19">
        <v>2877.14</v>
      </c>
    </row>
    <row r="41" spans="2:56">
      <c r="B41" s="700" t="s">
        <v>880</v>
      </c>
      <c r="C41" s="19">
        <v>6670</v>
      </c>
      <c r="D41" s="700" t="s">
        <v>857</v>
      </c>
      <c r="E41" s="19">
        <f>E42</f>
        <v>0</v>
      </c>
      <c r="F41" s="19">
        <f>F42-E42</f>
        <v>0</v>
      </c>
      <c r="G41" s="19">
        <f t="shared" ref="G41" si="803">G42-F42</f>
        <v>0</v>
      </c>
      <c r="H41" s="19">
        <f t="shared" ref="H41" si="804">H42-G42</f>
        <v>0</v>
      </c>
      <c r="I41" s="19">
        <f t="shared" ref="I41" si="805">I42-H42</f>
        <v>0</v>
      </c>
      <c r="J41" s="19">
        <f t="shared" ref="J41" si="806">J42-I42</f>
        <v>0</v>
      </c>
      <c r="K41" s="19">
        <f t="shared" ref="K41" si="807">K42-J42</f>
        <v>0</v>
      </c>
      <c r="L41" s="19">
        <f t="shared" ref="L41" si="808">L42-K42</f>
        <v>0</v>
      </c>
      <c r="M41" s="19">
        <f t="shared" ref="M41" si="809">M42-L42</f>
        <v>0</v>
      </c>
      <c r="N41" s="19">
        <f t="shared" ref="N41" si="810">N42-M42</f>
        <v>28</v>
      </c>
      <c r="O41" s="19">
        <f t="shared" ref="O41" si="811">O42-N42</f>
        <v>188</v>
      </c>
      <c r="P41" s="19">
        <f t="shared" ref="P41" si="812">P42-O42</f>
        <v>376</v>
      </c>
      <c r="Q41" s="19">
        <f t="shared" ref="Q41" si="813">Q42-P42</f>
        <v>421</v>
      </c>
      <c r="R41" s="19">
        <f t="shared" ref="R41" si="814">R42-Q42</f>
        <v>159</v>
      </c>
      <c r="S41" s="19">
        <f t="shared" ref="S41" si="815">S42-R42</f>
        <v>144</v>
      </c>
      <c r="T41" s="19">
        <f t="shared" ref="T41" si="816">T42-S42</f>
        <v>192</v>
      </c>
      <c r="U41" s="19">
        <f t="shared" ref="U41" si="817">U42-T42</f>
        <v>215.5</v>
      </c>
      <c r="V41" s="19">
        <f t="shared" ref="V41" si="818">V42-U42</f>
        <v>382.5</v>
      </c>
      <c r="W41" s="19">
        <f t="shared" ref="W41" si="819">W42-V42</f>
        <v>585.32999999999993</v>
      </c>
      <c r="X41" s="19">
        <f t="shared" ref="X41" si="820">X42-W42</f>
        <v>186.67000000000007</v>
      </c>
      <c r="Y41" s="19">
        <f t="shared" ref="Y41" si="821">Y42-X42</f>
        <v>94.5</v>
      </c>
      <c r="Z41" s="19">
        <f t="shared" ref="Z41" si="822">Z42-Y42</f>
        <v>223.5</v>
      </c>
      <c r="AA41" s="19">
        <f t="shared" ref="AA41" si="823">AA42-Z42</f>
        <v>297.32999999999993</v>
      </c>
      <c r="AB41" s="19">
        <f t="shared" ref="AB41" si="824">AB42-AA42</f>
        <v>116.67000000000007</v>
      </c>
      <c r="AC41" s="19">
        <f t="shared" ref="AC41" si="825">AC42-AB42</f>
        <v>480</v>
      </c>
      <c r="AD41" s="19">
        <f t="shared" ref="AD41" si="826">AD42-AC42</f>
        <v>192</v>
      </c>
      <c r="AE41" s="19">
        <f t="shared" ref="AE41" si="827">AE42-AD42</f>
        <v>192</v>
      </c>
      <c r="AF41" s="19">
        <f t="shared" ref="AF41" si="828">AF42-AE42</f>
        <v>240</v>
      </c>
      <c r="AG41" s="19">
        <f t="shared" ref="AG41" si="829">AG42-AF42</f>
        <v>72</v>
      </c>
      <c r="AH41" s="19">
        <f t="shared" ref="AH41" si="830">AH42-AG42</f>
        <v>48</v>
      </c>
      <c r="AI41" s="19">
        <f t="shared" ref="AI41" si="831">AI42-AH42</f>
        <v>884</v>
      </c>
      <c r="AJ41" s="19">
        <f t="shared" ref="AJ41" si="832">AJ42-AI42</f>
        <v>64</v>
      </c>
      <c r="AK41" s="19">
        <f t="shared" ref="AK41" si="833">AK42-AJ42</f>
        <v>464</v>
      </c>
      <c r="AL41" s="19">
        <f t="shared" ref="AL41" si="834">AL42-AK42</f>
        <v>368</v>
      </c>
      <c r="AM41" s="19">
        <f t="shared" ref="AM41" si="835">AM42-AL42</f>
        <v>0</v>
      </c>
      <c r="AN41" s="19">
        <f t="shared" ref="AN41" si="836">AN42-AM42</f>
        <v>0</v>
      </c>
      <c r="AO41" s="19">
        <f t="shared" ref="AO41" si="837">AO42-AN42</f>
        <v>48</v>
      </c>
      <c r="AP41" s="19">
        <f t="shared" ref="AP41" si="838">AP42-AO42</f>
        <v>8</v>
      </c>
      <c r="AQ41" s="19">
        <f t="shared" ref="AQ41" si="839">AQ42-AP42</f>
        <v>0</v>
      </c>
      <c r="AR41" s="19">
        <f t="shared" ref="AR41" si="840">AR42-AQ42</f>
        <v>0</v>
      </c>
      <c r="AS41" s="19">
        <f t="shared" ref="AS41" si="841">AS42-AR42</f>
        <v>0</v>
      </c>
      <c r="AT41" s="19">
        <f t="shared" ref="AT41" si="842">AT42-AS42</f>
        <v>0</v>
      </c>
      <c r="AU41" s="19">
        <f t="shared" ref="AU41" si="843">AU42-AT42</f>
        <v>0</v>
      </c>
      <c r="AV41" s="19">
        <f t="shared" ref="AV41" si="844">AV42-AU42</f>
        <v>0</v>
      </c>
      <c r="AW41" s="19">
        <f t="shared" ref="AW41" si="845">AW42-AV42</f>
        <v>0</v>
      </c>
      <c r="AX41" s="19">
        <f t="shared" ref="AX41" si="846">AX42-AW42</f>
        <v>0</v>
      </c>
      <c r="AY41" s="19">
        <f t="shared" ref="AY41" si="847">AY42-AX42</f>
        <v>0</v>
      </c>
      <c r="AZ41" s="19">
        <f t="shared" ref="AZ41" si="848">AZ42-AY42</f>
        <v>0</v>
      </c>
      <c r="BA41" s="19">
        <f t="shared" ref="BA41" si="849">BA42-AZ42</f>
        <v>0</v>
      </c>
      <c r="BB41" s="19">
        <f t="shared" ref="BB41" si="850">BB42-BA42</f>
        <v>0</v>
      </c>
      <c r="BC41" s="19">
        <f t="shared" ref="BC41" si="851">BC42-BB42</f>
        <v>0</v>
      </c>
      <c r="BD41" s="19">
        <f t="shared" ref="BD41" si="852">BD42-BC42</f>
        <v>0</v>
      </c>
    </row>
    <row r="42" spans="2:56">
      <c r="B42" s="700" t="s">
        <v>880</v>
      </c>
      <c r="C42" s="19">
        <v>6670</v>
      </c>
      <c r="D42" s="700" t="s">
        <v>859</v>
      </c>
      <c r="N42" s="19">
        <v>28</v>
      </c>
      <c r="O42" s="19">
        <v>216</v>
      </c>
      <c r="P42" s="19">
        <v>592</v>
      </c>
      <c r="Q42" s="19">
        <v>1013</v>
      </c>
      <c r="R42" s="19">
        <v>1172</v>
      </c>
      <c r="S42" s="19">
        <v>1316</v>
      </c>
      <c r="T42" s="19">
        <v>1508</v>
      </c>
      <c r="U42" s="19">
        <v>1723.5</v>
      </c>
      <c r="V42" s="19">
        <v>2106</v>
      </c>
      <c r="W42" s="19">
        <v>2691.33</v>
      </c>
      <c r="X42" s="19">
        <v>2878</v>
      </c>
      <c r="Y42" s="19">
        <v>2972.5</v>
      </c>
      <c r="Z42" s="19">
        <v>3196</v>
      </c>
      <c r="AA42" s="19">
        <v>3493.33</v>
      </c>
      <c r="AB42" s="19">
        <v>3610</v>
      </c>
      <c r="AC42" s="19">
        <v>4090</v>
      </c>
      <c r="AD42" s="19">
        <v>4282</v>
      </c>
      <c r="AE42" s="19">
        <v>4474</v>
      </c>
      <c r="AF42" s="19">
        <v>4714</v>
      </c>
      <c r="AG42" s="19">
        <v>4786</v>
      </c>
      <c r="AH42" s="19">
        <v>4834</v>
      </c>
      <c r="AI42" s="19">
        <v>5718</v>
      </c>
      <c r="AJ42" s="19">
        <v>5782</v>
      </c>
      <c r="AK42" s="19">
        <v>6246</v>
      </c>
      <c r="AL42" s="19">
        <v>6614</v>
      </c>
      <c r="AM42" s="19">
        <v>6614</v>
      </c>
      <c r="AN42" s="19">
        <v>6614</v>
      </c>
      <c r="AO42" s="19">
        <v>6662</v>
      </c>
      <c r="AP42" s="19">
        <v>6670</v>
      </c>
      <c r="AQ42" s="19">
        <v>6670</v>
      </c>
      <c r="AR42" s="19">
        <v>6670</v>
      </c>
      <c r="AS42" s="19">
        <v>6670</v>
      </c>
      <c r="AT42" s="19">
        <v>6670</v>
      </c>
      <c r="AU42" s="19">
        <v>6670</v>
      </c>
      <c r="AV42" s="19">
        <v>6670</v>
      </c>
      <c r="AW42" s="19">
        <v>6670</v>
      </c>
      <c r="AX42" s="19">
        <v>6670</v>
      </c>
      <c r="AY42" s="19">
        <v>6670</v>
      </c>
      <c r="AZ42" s="19">
        <v>6670</v>
      </c>
      <c r="BA42" s="19">
        <v>6670</v>
      </c>
      <c r="BB42" s="19">
        <v>6670</v>
      </c>
      <c r="BC42" s="19">
        <v>6670</v>
      </c>
      <c r="BD42" s="19">
        <v>6670</v>
      </c>
    </row>
    <row r="43" spans="2:56">
      <c r="B43" s="700" t="s">
        <v>865</v>
      </c>
      <c r="C43" s="19">
        <v>6730.54</v>
      </c>
      <c r="D43" s="700" t="s">
        <v>857</v>
      </c>
      <c r="E43" s="19">
        <f>E44</f>
        <v>2.4500000000000002</v>
      </c>
      <c r="F43" s="19">
        <f>F44-E44</f>
        <v>4.91</v>
      </c>
      <c r="G43" s="19">
        <f t="shared" ref="G43" si="853">G44-F44</f>
        <v>4.9099999999999993</v>
      </c>
      <c r="H43" s="19">
        <f t="shared" ref="H43" si="854">H44-G44</f>
        <v>7.3599999999999994</v>
      </c>
      <c r="I43" s="19">
        <f t="shared" ref="I43" si="855">I44-H44</f>
        <v>4.91</v>
      </c>
      <c r="J43" s="19">
        <f t="shared" ref="J43" si="856">J44-I44</f>
        <v>0</v>
      </c>
      <c r="K43" s="19">
        <f t="shared" ref="K43" si="857">K44-J44</f>
        <v>0</v>
      </c>
      <c r="L43" s="19">
        <f t="shared" ref="L43" si="858">L44-K44</f>
        <v>0</v>
      </c>
      <c r="M43" s="19">
        <f t="shared" ref="M43" si="859">M44-L44</f>
        <v>0</v>
      </c>
      <c r="N43" s="19">
        <f t="shared" ref="N43" si="860">N44-M44</f>
        <v>46.000000000000007</v>
      </c>
      <c r="O43" s="19">
        <f t="shared" ref="O43" si="861">O44-N44</f>
        <v>206</v>
      </c>
      <c r="P43" s="19">
        <f t="shared" ref="P43" si="862">P44-O44</f>
        <v>375.99999999999994</v>
      </c>
      <c r="Q43" s="19">
        <f t="shared" ref="Q43" si="863">Q44-P44</f>
        <v>421</v>
      </c>
      <c r="R43" s="19">
        <f t="shared" ref="R43" si="864">R44-Q44</f>
        <v>159</v>
      </c>
      <c r="S43" s="19">
        <f t="shared" ref="S43" si="865">S44-R44</f>
        <v>144</v>
      </c>
      <c r="T43" s="19">
        <f t="shared" ref="T43" si="866">T44-S44</f>
        <v>192</v>
      </c>
      <c r="U43" s="19">
        <f t="shared" ref="U43" si="867">U44-T44</f>
        <v>215.5</v>
      </c>
      <c r="V43" s="19">
        <f t="shared" ref="V43" si="868">V44-U44</f>
        <v>382.5</v>
      </c>
      <c r="W43" s="19">
        <f t="shared" ref="W43" si="869">W44-V44</f>
        <v>585.32999999999993</v>
      </c>
      <c r="X43" s="19">
        <f t="shared" ref="X43" si="870">X44-W44</f>
        <v>186.67000000000007</v>
      </c>
      <c r="Y43" s="19">
        <f t="shared" ref="Y43" si="871">Y44-X44</f>
        <v>94.5</v>
      </c>
      <c r="Z43" s="19">
        <f t="shared" ref="Z43" si="872">Z44-Y44</f>
        <v>223.5</v>
      </c>
      <c r="AA43" s="19">
        <f t="shared" ref="AA43" si="873">AA44-Z44</f>
        <v>297.32999999999993</v>
      </c>
      <c r="AB43" s="19">
        <f t="shared" ref="AB43" si="874">AB44-AA44</f>
        <v>116.67000000000007</v>
      </c>
      <c r="AC43" s="19">
        <f t="shared" ref="AC43" si="875">AC44-AB44</f>
        <v>480</v>
      </c>
      <c r="AD43" s="19">
        <f t="shared" ref="AD43" si="876">AD44-AC44</f>
        <v>192</v>
      </c>
      <c r="AE43" s="19">
        <f t="shared" ref="AE43" si="877">AE44-AD44</f>
        <v>192</v>
      </c>
      <c r="AF43" s="19">
        <f t="shared" ref="AF43" si="878">AF44-AE44</f>
        <v>208</v>
      </c>
      <c r="AG43" s="19">
        <f t="shared" ref="AG43" si="879">AG44-AF44</f>
        <v>104</v>
      </c>
      <c r="AH43" s="19">
        <f t="shared" ref="AH43" si="880">AH44-AG44</f>
        <v>48</v>
      </c>
      <c r="AI43" s="19">
        <f t="shared" ref="AI43" si="881">AI44-AH44</f>
        <v>884</v>
      </c>
      <c r="AJ43" s="19">
        <f t="shared" ref="AJ43" si="882">AJ44-AI44</f>
        <v>64</v>
      </c>
      <c r="AK43" s="19">
        <f t="shared" ref="AK43" si="883">AK44-AJ44</f>
        <v>464</v>
      </c>
      <c r="AL43" s="19">
        <f t="shared" ref="AL43" si="884">AL44-AK44</f>
        <v>368</v>
      </c>
      <c r="AM43" s="19">
        <f t="shared" ref="AM43" si="885">AM44-AL44</f>
        <v>0</v>
      </c>
      <c r="AN43" s="19">
        <f t="shared" ref="AN43" si="886">AN44-AM44</f>
        <v>0</v>
      </c>
      <c r="AO43" s="19">
        <f t="shared" ref="AO43" si="887">AO44-AN44</f>
        <v>48</v>
      </c>
      <c r="AP43" s="19">
        <f t="shared" ref="AP43" si="888">AP44-AO44</f>
        <v>8</v>
      </c>
      <c r="AQ43" s="19">
        <f t="shared" ref="AQ43" si="889">AQ44-AP44</f>
        <v>0</v>
      </c>
      <c r="AR43" s="19">
        <f t="shared" ref="AR43" si="890">AR44-AQ44</f>
        <v>0</v>
      </c>
      <c r="AS43" s="19">
        <f t="shared" ref="AS43" si="891">AS44-AR44</f>
        <v>0</v>
      </c>
      <c r="AT43" s="19">
        <f t="shared" ref="AT43" si="892">AT44-AS44</f>
        <v>0</v>
      </c>
      <c r="AU43" s="19">
        <f t="shared" ref="AU43" si="893">AU44-AT44</f>
        <v>0</v>
      </c>
      <c r="AV43" s="19">
        <f t="shared" ref="AV43" si="894">AV44-AU44</f>
        <v>0</v>
      </c>
      <c r="AW43" s="19">
        <f t="shared" ref="AW43" si="895">AW44-AV44</f>
        <v>0</v>
      </c>
      <c r="AX43" s="19">
        <f t="shared" ref="AX43" si="896">AX44-AW44</f>
        <v>0</v>
      </c>
      <c r="AY43" s="19">
        <f t="shared" ref="AY43" si="897">AY44-AX44</f>
        <v>0</v>
      </c>
      <c r="AZ43" s="19">
        <f t="shared" ref="AZ43" si="898">AZ44-AY44</f>
        <v>0</v>
      </c>
      <c r="BA43" s="19">
        <f t="shared" ref="BA43" si="899">BA44-AZ44</f>
        <v>0</v>
      </c>
      <c r="BB43" s="19">
        <f t="shared" ref="BB43" si="900">BB44-BA44</f>
        <v>0</v>
      </c>
      <c r="BC43" s="19">
        <f t="shared" ref="BC43" si="901">BC44-BB44</f>
        <v>0</v>
      </c>
      <c r="BD43" s="19">
        <f t="shared" ref="BD43" si="902">BD44-BC44</f>
        <v>0</v>
      </c>
    </row>
    <row r="44" spans="2:56">
      <c r="B44" s="700" t="s">
        <v>865</v>
      </c>
      <c r="C44" s="19">
        <v>6730.54</v>
      </c>
      <c r="D44" s="700" t="s">
        <v>859</v>
      </c>
      <c r="E44" s="19">
        <v>2.4500000000000002</v>
      </c>
      <c r="F44" s="19">
        <v>7.36</v>
      </c>
      <c r="G44" s="19">
        <v>12.27</v>
      </c>
      <c r="H44" s="19">
        <v>19.63</v>
      </c>
      <c r="I44" s="19">
        <v>24.54</v>
      </c>
      <c r="J44" s="19">
        <v>24.54</v>
      </c>
      <c r="K44" s="19">
        <v>24.54</v>
      </c>
      <c r="L44" s="19">
        <v>24.54</v>
      </c>
      <c r="M44" s="19">
        <v>24.54</v>
      </c>
      <c r="N44" s="19">
        <v>70.540000000000006</v>
      </c>
      <c r="O44" s="19">
        <v>276.54000000000002</v>
      </c>
      <c r="P44" s="19">
        <v>652.54</v>
      </c>
      <c r="Q44" s="19">
        <v>1073.54</v>
      </c>
      <c r="R44" s="19">
        <v>1232.54</v>
      </c>
      <c r="S44" s="19">
        <v>1376.54</v>
      </c>
      <c r="T44" s="19">
        <v>1568.54</v>
      </c>
      <c r="U44" s="19">
        <v>1784.04</v>
      </c>
      <c r="V44" s="19">
        <v>2166.54</v>
      </c>
      <c r="W44" s="19">
        <v>2751.87</v>
      </c>
      <c r="X44" s="19">
        <v>2938.54</v>
      </c>
      <c r="Y44" s="19">
        <v>3033.04</v>
      </c>
      <c r="Z44" s="19">
        <v>3256.54</v>
      </c>
      <c r="AA44" s="19">
        <v>3553.87</v>
      </c>
      <c r="AB44" s="19">
        <v>3670.54</v>
      </c>
      <c r="AC44" s="19">
        <v>4150.54</v>
      </c>
      <c r="AD44" s="19">
        <v>4342.54</v>
      </c>
      <c r="AE44" s="19">
        <v>4534.54</v>
      </c>
      <c r="AF44" s="19">
        <v>4742.54</v>
      </c>
      <c r="AG44" s="19">
        <v>4846.54</v>
      </c>
      <c r="AH44" s="19">
        <v>4894.54</v>
      </c>
      <c r="AI44" s="19">
        <v>5778.54</v>
      </c>
      <c r="AJ44" s="19">
        <v>5842.54</v>
      </c>
      <c r="AK44" s="19">
        <v>6306.54</v>
      </c>
      <c r="AL44" s="19">
        <v>6674.54</v>
      </c>
      <c r="AM44" s="19">
        <v>6674.54</v>
      </c>
      <c r="AN44" s="19">
        <v>6674.54</v>
      </c>
      <c r="AO44" s="19">
        <v>6722.54</v>
      </c>
      <c r="AP44" s="19">
        <v>6730.54</v>
      </c>
      <c r="AQ44" s="19">
        <v>6730.54</v>
      </c>
      <c r="AR44" s="19">
        <v>6730.54</v>
      </c>
      <c r="AS44" s="19">
        <v>6730.54</v>
      </c>
      <c r="AT44" s="19">
        <v>6730.54</v>
      </c>
      <c r="AU44" s="19">
        <v>6730.54</v>
      </c>
      <c r="AV44" s="19">
        <v>6730.54</v>
      </c>
      <c r="AW44" s="19">
        <v>6730.54</v>
      </c>
      <c r="AX44" s="19">
        <v>6730.54</v>
      </c>
      <c r="AY44" s="19">
        <v>6730.54</v>
      </c>
      <c r="AZ44" s="19">
        <v>6730.54</v>
      </c>
      <c r="BA44" s="19">
        <v>6730.54</v>
      </c>
      <c r="BB44" s="19">
        <v>6730.54</v>
      </c>
      <c r="BC44" s="19">
        <v>6730.54</v>
      </c>
      <c r="BD44" s="19">
        <v>6730.54</v>
      </c>
    </row>
    <row r="45" spans="2:56">
      <c r="B45" s="700" t="s">
        <v>881</v>
      </c>
      <c r="C45" s="19">
        <v>24.54</v>
      </c>
      <c r="D45" s="700" t="s">
        <v>857</v>
      </c>
      <c r="E45" s="19">
        <f>E46</f>
        <v>2.4500000000000002</v>
      </c>
      <c r="F45" s="19">
        <f>F46-E46</f>
        <v>4.91</v>
      </c>
      <c r="G45" s="19">
        <f t="shared" ref="G45" si="903">G46-F46</f>
        <v>4.9099999999999993</v>
      </c>
      <c r="H45" s="19">
        <f t="shared" ref="H45" si="904">H46-G46</f>
        <v>7.3599999999999994</v>
      </c>
      <c r="I45" s="19">
        <f t="shared" ref="I45" si="905">I46-H46</f>
        <v>4.91</v>
      </c>
      <c r="J45" s="19">
        <f t="shared" ref="J45" si="906">J46-I46</f>
        <v>0</v>
      </c>
      <c r="K45" s="19">
        <f t="shared" ref="K45" si="907">K46-J46</f>
        <v>0</v>
      </c>
      <c r="L45" s="19">
        <f t="shared" ref="L45" si="908">L46-K46</f>
        <v>0</v>
      </c>
      <c r="M45" s="19">
        <f t="shared" ref="M45" si="909">M46-L46</f>
        <v>0</v>
      </c>
      <c r="N45" s="19">
        <f t="shared" ref="N45" si="910">N46-M46</f>
        <v>0</v>
      </c>
      <c r="O45" s="19">
        <f t="shared" ref="O45" si="911">O46-N46</f>
        <v>0</v>
      </c>
      <c r="P45" s="19">
        <f t="shared" ref="P45" si="912">P46-O46</f>
        <v>0</v>
      </c>
      <c r="Q45" s="19">
        <f t="shared" ref="Q45" si="913">Q46-P46</f>
        <v>0</v>
      </c>
      <c r="R45" s="19">
        <f t="shared" ref="R45" si="914">R46-Q46</f>
        <v>0</v>
      </c>
      <c r="S45" s="19">
        <f t="shared" ref="S45" si="915">S46-R46</f>
        <v>0</v>
      </c>
      <c r="T45" s="19">
        <f t="shared" ref="T45" si="916">T46-S46</f>
        <v>0</v>
      </c>
      <c r="U45" s="19">
        <f t="shared" ref="U45" si="917">U46-T46</f>
        <v>0</v>
      </c>
      <c r="V45" s="19">
        <f t="shared" ref="V45" si="918">V46-U46</f>
        <v>0</v>
      </c>
      <c r="W45" s="19">
        <f t="shared" ref="W45" si="919">W46-V46</f>
        <v>0</v>
      </c>
      <c r="X45" s="19">
        <f t="shared" ref="X45" si="920">X46-W46</f>
        <v>0</v>
      </c>
      <c r="Y45" s="19">
        <f t="shared" ref="Y45" si="921">Y46-X46</f>
        <v>0</v>
      </c>
      <c r="Z45" s="19">
        <f t="shared" ref="Z45" si="922">Z46-Y46</f>
        <v>0</v>
      </c>
      <c r="AA45" s="19">
        <f t="shared" ref="AA45" si="923">AA46-Z46</f>
        <v>0</v>
      </c>
      <c r="AB45" s="19">
        <f t="shared" ref="AB45" si="924">AB46-AA46</f>
        <v>0</v>
      </c>
      <c r="AC45" s="19">
        <f t="shared" ref="AC45" si="925">AC46-AB46</f>
        <v>0</v>
      </c>
      <c r="AD45" s="19">
        <f t="shared" ref="AD45" si="926">AD46-AC46</f>
        <v>0</v>
      </c>
      <c r="AE45" s="19">
        <f t="shared" ref="AE45" si="927">AE46-AD46</f>
        <v>0</v>
      </c>
      <c r="AF45" s="19">
        <f t="shared" ref="AF45" si="928">AF46-AE46</f>
        <v>0</v>
      </c>
      <c r="AG45" s="19">
        <f t="shared" ref="AG45" si="929">AG46-AF46</f>
        <v>0</v>
      </c>
      <c r="AH45" s="19">
        <f t="shared" ref="AH45" si="930">AH46-AG46</f>
        <v>0</v>
      </c>
      <c r="AI45" s="19">
        <f t="shared" ref="AI45" si="931">AI46-AH46</f>
        <v>0</v>
      </c>
      <c r="AJ45" s="19">
        <f t="shared" ref="AJ45" si="932">AJ46-AI46</f>
        <v>0</v>
      </c>
      <c r="AK45" s="19">
        <f t="shared" ref="AK45" si="933">AK46-AJ46</f>
        <v>0</v>
      </c>
      <c r="AL45" s="19">
        <f t="shared" ref="AL45" si="934">AL46-AK46</f>
        <v>0</v>
      </c>
      <c r="AM45" s="19">
        <f t="shared" ref="AM45" si="935">AM46-AL46</f>
        <v>0</v>
      </c>
      <c r="AN45" s="19">
        <f t="shared" ref="AN45" si="936">AN46-AM46</f>
        <v>0</v>
      </c>
      <c r="AO45" s="19">
        <f t="shared" ref="AO45" si="937">AO46-AN46</f>
        <v>0</v>
      </c>
      <c r="AP45" s="19">
        <f t="shared" ref="AP45" si="938">AP46-AO46</f>
        <v>0</v>
      </c>
      <c r="AQ45" s="19">
        <f t="shared" ref="AQ45" si="939">AQ46-AP46</f>
        <v>0</v>
      </c>
      <c r="AR45" s="19">
        <f t="shared" ref="AR45" si="940">AR46-AQ46</f>
        <v>0</v>
      </c>
      <c r="AS45" s="19">
        <f t="shared" ref="AS45" si="941">AS46-AR46</f>
        <v>0</v>
      </c>
      <c r="AT45" s="19">
        <f t="shared" ref="AT45" si="942">AT46-AS46</f>
        <v>0</v>
      </c>
      <c r="AU45" s="19">
        <f t="shared" ref="AU45" si="943">AU46-AT46</f>
        <v>0</v>
      </c>
      <c r="AV45" s="19">
        <f t="shared" ref="AV45" si="944">AV46-AU46</f>
        <v>0</v>
      </c>
      <c r="AW45" s="19">
        <f t="shared" ref="AW45" si="945">AW46-AV46</f>
        <v>0</v>
      </c>
      <c r="AX45" s="19">
        <f t="shared" ref="AX45" si="946">AX46-AW46</f>
        <v>0</v>
      </c>
      <c r="AY45" s="19">
        <f t="shared" ref="AY45" si="947">AY46-AX46</f>
        <v>0</v>
      </c>
      <c r="AZ45" s="19">
        <f t="shared" ref="AZ45" si="948">AZ46-AY46</f>
        <v>0</v>
      </c>
      <c r="BA45" s="19">
        <f t="shared" ref="BA45" si="949">BA46-AZ46</f>
        <v>0</v>
      </c>
      <c r="BB45" s="19">
        <f t="shared" ref="BB45" si="950">BB46-BA46</f>
        <v>0</v>
      </c>
      <c r="BC45" s="19">
        <f t="shared" ref="BC45" si="951">BC46-BB46</f>
        <v>0</v>
      </c>
      <c r="BD45" s="19">
        <f t="shared" ref="BD45" si="952">BD46-BC46</f>
        <v>0</v>
      </c>
    </row>
    <row r="46" spans="2:56">
      <c r="B46" s="700" t="s">
        <v>881</v>
      </c>
      <c r="C46" s="19">
        <v>24.54</v>
      </c>
      <c r="D46" s="700" t="s">
        <v>859</v>
      </c>
      <c r="E46" s="19">
        <v>2.4500000000000002</v>
      </c>
      <c r="F46" s="19">
        <v>7.36</v>
      </c>
      <c r="G46" s="19">
        <v>12.27</v>
      </c>
      <c r="H46" s="19">
        <v>19.63</v>
      </c>
      <c r="I46" s="19">
        <v>24.54</v>
      </c>
      <c r="J46" s="19">
        <v>24.54</v>
      </c>
      <c r="K46" s="19">
        <v>24.54</v>
      </c>
      <c r="L46" s="19">
        <v>24.54</v>
      </c>
      <c r="M46" s="19">
        <v>24.54</v>
      </c>
      <c r="N46" s="19">
        <v>24.54</v>
      </c>
      <c r="O46" s="19">
        <v>24.54</v>
      </c>
      <c r="P46" s="19">
        <v>24.54</v>
      </c>
      <c r="Q46" s="19">
        <v>24.54</v>
      </c>
      <c r="R46" s="19">
        <v>24.54</v>
      </c>
      <c r="S46" s="19">
        <v>24.54</v>
      </c>
      <c r="T46" s="19">
        <v>24.54</v>
      </c>
      <c r="U46" s="19">
        <v>24.54</v>
      </c>
      <c r="V46" s="19">
        <v>24.54</v>
      </c>
      <c r="W46" s="19">
        <v>24.54</v>
      </c>
      <c r="X46" s="19">
        <v>24.54</v>
      </c>
      <c r="Y46" s="19">
        <v>24.54</v>
      </c>
      <c r="Z46" s="19">
        <v>24.54</v>
      </c>
      <c r="AA46" s="19">
        <v>24.54</v>
      </c>
      <c r="AB46" s="19">
        <v>24.54</v>
      </c>
      <c r="AC46" s="19">
        <v>24.54</v>
      </c>
      <c r="AD46" s="19">
        <v>24.54</v>
      </c>
      <c r="AE46" s="19">
        <v>24.54</v>
      </c>
      <c r="AF46" s="19">
        <v>24.54</v>
      </c>
      <c r="AG46" s="19">
        <v>24.54</v>
      </c>
      <c r="AH46" s="19">
        <v>24.54</v>
      </c>
      <c r="AI46" s="19">
        <v>24.54</v>
      </c>
      <c r="AJ46" s="19">
        <v>24.54</v>
      </c>
      <c r="AK46" s="19">
        <v>24.54</v>
      </c>
      <c r="AL46" s="19">
        <v>24.54</v>
      </c>
      <c r="AM46" s="19">
        <v>24.54</v>
      </c>
      <c r="AN46" s="19">
        <v>24.54</v>
      </c>
      <c r="AO46" s="19">
        <v>24.54</v>
      </c>
      <c r="AP46" s="19">
        <v>24.54</v>
      </c>
      <c r="AQ46" s="19">
        <v>24.54</v>
      </c>
      <c r="AR46" s="19">
        <v>24.54</v>
      </c>
      <c r="AS46" s="19">
        <v>24.54</v>
      </c>
      <c r="AT46" s="19">
        <v>24.54</v>
      </c>
      <c r="AU46" s="19">
        <v>24.54</v>
      </c>
      <c r="AV46" s="19">
        <v>24.54</v>
      </c>
      <c r="AW46" s="19">
        <v>24.54</v>
      </c>
      <c r="AX46" s="19">
        <v>24.54</v>
      </c>
      <c r="AY46" s="19">
        <v>24.54</v>
      </c>
      <c r="AZ46" s="19">
        <v>24.54</v>
      </c>
      <c r="BA46" s="19">
        <v>24.54</v>
      </c>
      <c r="BB46" s="19">
        <v>24.54</v>
      </c>
      <c r="BC46" s="19">
        <v>24.54</v>
      </c>
      <c r="BD46" s="19">
        <v>24.54</v>
      </c>
    </row>
    <row r="47" spans="2:56">
      <c r="B47" s="700" t="s">
        <v>882</v>
      </c>
      <c r="C47" s="19">
        <v>6706</v>
      </c>
      <c r="D47" s="700" t="s">
        <v>857</v>
      </c>
      <c r="E47" s="19">
        <f>E48</f>
        <v>0</v>
      </c>
      <c r="F47" s="19">
        <f>F48-E48</f>
        <v>0</v>
      </c>
      <c r="G47" s="19">
        <f t="shared" ref="G47" si="953">G48-F48</f>
        <v>0</v>
      </c>
      <c r="H47" s="19">
        <f t="shared" ref="H47" si="954">H48-G48</f>
        <v>0</v>
      </c>
      <c r="I47" s="19">
        <f t="shared" ref="I47" si="955">I48-H48</f>
        <v>0</v>
      </c>
      <c r="J47" s="19">
        <f t="shared" ref="J47" si="956">J48-I48</f>
        <v>0</v>
      </c>
      <c r="K47" s="19">
        <f t="shared" ref="K47" si="957">K48-J48</f>
        <v>0</v>
      </c>
      <c r="L47" s="19">
        <f t="shared" ref="L47" si="958">L48-K48</f>
        <v>0</v>
      </c>
      <c r="M47" s="19">
        <f t="shared" ref="M47" si="959">M48-L48</f>
        <v>0</v>
      </c>
      <c r="N47" s="19">
        <f t="shared" ref="N47" si="960">N48-M48</f>
        <v>46</v>
      </c>
      <c r="O47" s="19">
        <f t="shared" ref="O47" si="961">O48-N48</f>
        <v>206</v>
      </c>
      <c r="P47" s="19">
        <f t="shared" ref="P47" si="962">P48-O48</f>
        <v>376</v>
      </c>
      <c r="Q47" s="19">
        <f t="shared" ref="Q47" si="963">Q48-P48</f>
        <v>421</v>
      </c>
      <c r="R47" s="19">
        <f t="shared" ref="R47" si="964">R48-Q48</f>
        <v>159</v>
      </c>
      <c r="S47" s="19">
        <f t="shared" ref="S47" si="965">S48-R48</f>
        <v>144</v>
      </c>
      <c r="T47" s="19">
        <f t="shared" ref="T47" si="966">T48-S48</f>
        <v>192</v>
      </c>
      <c r="U47" s="19">
        <f t="shared" ref="U47" si="967">U48-T48</f>
        <v>215.5</v>
      </c>
      <c r="V47" s="19">
        <f t="shared" ref="V47" si="968">V48-U48</f>
        <v>382.5</v>
      </c>
      <c r="W47" s="19">
        <f t="shared" ref="W47" si="969">W48-V48</f>
        <v>585.32999999999993</v>
      </c>
      <c r="X47" s="19">
        <f t="shared" ref="X47" si="970">X48-W48</f>
        <v>186.67000000000007</v>
      </c>
      <c r="Y47" s="19">
        <f t="shared" ref="Y47" si="971">Y48-X48</f>
        <v>94.5</v>
      </c>
      <c r="Z47" s="19">
        <f t="shared" ref="Z47" si="972">Z48-Y48</f>
        <v>223.5</v>
      </c>
      <c r="AA47" s="19">
        <f t="shared" ref="AA47" si="973">AA48-Z48</f>
        <v>297.32999999999993</v>
      </c>
      <c r="AB47" s="19">
        <f t="shared" ref="AB47" si="974">AB48-AA48</f>
        <v>116.67000000000007</v>
      </c>
      <c r="AC47" s="19">
        <f t="shared" ref="AC47" si="975">AC48-AB48</f>
        <v>480</v>
      </c>
      <c r="AD47" s="19">
        <f t="shared" ref="AD47" si="976">AD48-AC48</f>
        <v>192</v>
      </c>
      <c r="AE47" s="19">
        <f t="shared" ref="AE47" si="977">AE48-AD48</f>
        <v>192</v>
      </c>
      <c r="AF47" s="19">
        <f t="shared" ref="AF47" si="978">AF48-AE48</f>
        <v>208</v>
      </c>
      <c r="AG47" s="19">
        <f t="shared" ref="AG47" si="979">AG48-AF48</f>
        <v>104</v>
      </c>
      <c r="AH47" s="19">
        <f t="shared" ref="AH47" si="980">AH48-AG48</f>
        <v>48</v>
      </c>
      <c r="AI47" s="19">
        <f t="shared" ref="AI47" si="981">AI48-AH48</f>
        <v>884</v>
      </c>
      <c r="AJ47" s="19">
        <f t="shared" ref="AJ47" si="982">AJ48-AI48</f>
        <v>64</v>
      </c>
      <c r="AK47" s="19">
        <f t="shared" ref="AK47" si="983">AK48-AJ48</f>
        <v>464</v>
      </c>
      <c r="AL47" s="19">
        <f t="shared" ref="AL47" si="984">AL48-AK48</f>
        <v>368</v>
      </c>
      <c r="AM47" s="19">
        <f t="shared" ref="AM47" si="985">AM48-AL48</f>
        <v>0</v>
      </c>
      <c r="AN47" s="19">
        <f t="shared" ref="AN47" si="986">AN48-AM48</f>
        <v>0</v>
      </c>
      <c r="AO47" s="19">
        <f t="shared" ref="AO47" si="987">AO48-AN48</f>
        <v>48</v>
      </c>
      <c r="AP47" s="19">
        <f t="shared" ref="AP47" si="988">AP48-AO48</f>
        <v>8</v>
      </c>
      <c r="AQ47" s="19">
        <f t="shared" ref="AQ47" si="989">AQ48-AP48</f>
        <v>0</v>
      </c>
      <c r="AR47" s="19">
        <f t="shared" ref="AR47" si="990">AR48-AQ48</f>
        <v>0</v>
      </c>
      <c r="AS47" s="19">
        <f t="shared" ref="AS47" si="991">AS48-AR48</f>
        <v>0</v>
      </c>
      <c r="AT47" s="19">
        <f t="shared" ref="AT47" si="992">AT48-AS48</f>
        <v>0</v>
      </c>
      <c r="AU47" s="19">
        <f t="shared" ref="AU47" si="993">AU48-AT48</f>
        <v>0</v>
      </c>
      <c r="AV47" s="19">
        <f t="shared" ref="AV47" si="994">AV48-AU48</f>
        <v>0</v>
      </c>
      <c r="AW47" s="19">
        <f t="shared" ref="AW47" si="995">AW48-AV48</f>
        <v>0</v>
      </c>
      <c r="AX47" s="19">
        <f t="shared" ref="AX47" si="996">AX48-AW48</f>
        <v>0</v>
      </c>
      <c r="AY47" s="19">
        <f t="shared" ref="AY47" si="997">AY48-AX48</f>
        <v>0</v>
      </c>
      <c r="AZ47" s="19">
        <f t="shared" ref="AZ47" si="998">AZ48-AY48</f>
        <v>0</v>
      </c>
      <c r="BA47" s="19">
        <f t="shared" ref="BA47" si="999">BA48-AZ48</f>
        <v>0</v>
      </c>
      <c r="BB47" s="19">
        <f t="shared" ref="BB47" si="1000">BB48-BA48</f>
        <v>0</v>
      </c>
      <c r="BC47" s="19">
        <f t="shared" ref="BC47" si="1001">BC48-BB48</f>
        <v>0</v>
      </c>
      <c r="BD47" s="19">
        <f t="shared" ref="BD47" si="1002">BD48-BC48</f>
        <v>0</v>
      </c>
    </row>
    <row r="48" spans="2:56">
      <c r="B48" s="700" t="s">
        <v>882</v>
      </c>
      <c r="C48" s="19">
        <v>6706</v>
      </c>
      <c r="D48" s="700" t="s">
        <v>859</v>
      </c>
      <c r="N48" s="19">
        <v>46</v>
      </c>
      <c r="O48" s="19">
        <v>252</v>
      </c>
      <c r="P48" s="19">
        <v>628</v>
      </c>
      <c r="Q48" s="19">
        <v>1049</v>
      </c>
      <c r="R48" s="19">
        <v>1208</v>
      </c>
      <c r="S48" s="19">
        <v>1352</v>
      </c>
      <c r="T48" s="19">
        <v>1544</v>
      </c>
      <c r="U48" s="19">
        <v>1759.5</v>
      </c>
      <c r="V48" s="19">
        <v>2142</v>
      </c>
      <c r="W48" s="19">
        <v>2727.33</v>
      </c>
      <c r="X48" s="19">
        <v>2914</v>
      </c>
      <c r="Y48" s="19">
        <v>3008.5</v>
      </c>
      <c r="Z48" s="19">
        <v>3232</v>
      </c>
      <c r="AA48" s="19">
        <v>3529.33</v>
      </c>
      <c r="AB48" s="19">
        <v>3646</v>
      </c>
      <c r="AC48" s="19">
        <v>4126</v>
      </c>
      <c r="AD48" s="19">
        <v>4318</v>
      </c>
      <c r="AE48" s="19">
        <v>4510</v>
      </c>
      <c r="AF48" s="19">
        <v>4718</v>
      </c>
      <c r="AG48" s="19">
        <v>4822</v>
      </c>
      <c r="AH48" s="19">
        <v>4870</v>
      </c>
      <c r="AI48" s="19">
        <v>5754</v>
      </c>
      <c r="AJ48" s="19">
        <v>5818</v>
      </c>
      <c r="AK48" s="19">
        <v>6282</v>
      </c>
      <c r="AL48" s="19">
        <v>6650</v>
      </c>
      <c r="AM48" s="19">
        <v>6650</v>
      </c>
      <c r="AN48" s="19">
        <v>6650</v>
      </c>
      <c r="AO48" s="19">
        <v>6698</v>
      </c>
      <c r="AP48" s="19">
        <v>6706</v>
      </c>
      <c r="AQ48" s="19">
        <v>6706</v>
      </c>
      <c r="AR48" s="19">
        <v>6706</v>
      </c>
      <c r="AS48" s="19">
        <v>6706</v>
      </c>
      <c r="AT48" s="19">
        <v>6706</v>
      </c>
      <c r="AU48" s="19">
        <v>6706</v>
      </c>
      <c r="AV48" s="19">
        <v>6706</v>
      </c>
      <c r="AW48" s="19">
        <v>6706</v>
      </c>
      <c r="AX48" s="19">
        <v>6706</v>
      </c>
      <c r="AY48" s="19">
        <v>6706</v>
      </c>
      <c r="AZ48" s="19">
        <v>6706</v>
      </c>
      <c r="BA48" s="19">
        <v>6706</v>
      </c>
      <c r="BB48" s="19">
        <v>6706</v>
      </c>
      <c r="BC48" s="19">
        <v>6706</v>
      </c>
      <c r="BD48" s="19">
        <v>6706</v>
      </c>
    </row>
    <row r="49" spans="2:56">
      <c r="B49" s="700" t="s">
        <v>866</v>
      </c>
      <c r="C49" s="19">
        <v>18995.169999999998</v>
      </c>
      <c r="D49" s="700" t="s">
        <v>857</v>
      </c>
      <c r="E49" s="19">
        <f>E50</f>
        <v>3.68</v>
      </c>
      <c r="F49" s="19">
        <f>F50-E50</f>
        <v>7.3599999999999994</v>
      </c>
      <c r="G49" s="19">
        <f t="shared" ref="G49" si="1003">G50-F50</f>
        <v>13.5</v>
      </c>
      <c r="H49" s="19">
        <f t="shared" ref="H49" si="1004">H50-G50</f>
        <v>57.250000000000007</v>
      </c>
      <c r="I49" s="19">
        <f t="shared" ref="I49" si="1005">I50-H50</f>
        <v>51.730000000000004</v>
      </c>
      <c r="J49" s="19">
        <f t="shared" ref="J49" si="1006">J50-I50</f>
        <v>49.899999999999977</v>
      </c>
      <c r="K49" s="19">
        <f t="shared" ref="K49" si="1007">K50-J50</f>
        <v>49.080000000000013</v>
      </c>
      <c r="L49" s="19">
        <f t="shared" ref="L49" si="1008">L50-K50</f>
        <v>37.009999999999991</v>
      </c>
      <c r="M49" s="19">
        <f t="shared" ref="M49" si="1009">M50-L50</f>
        <v>37.28000000000003</v>
      </c>
      <c r="N49" s="19">
        <f t="shared" ref="N49" si="1010">N50-M50</f>
        <v>35.229999999999961</v>
      </c>
      <c r="O49" s="19">
        <f t="shared" ref="O49" si="1011">O50-N50</f>
        <v>112.60000000000002</v>
      </c>
      <c r="P49" s="19">
        <f t="shared" ref="P49" si="1012">P50-O50</f>
        <v>200.36</v>
      </c>
      <c r="Q49" s="19">
        <f t="shared" ref="Q49" si="1013">Q50-P50</f>
        <v>387.76</v>
      </c>
      <c r="R49" s="19">
        <f t="shared" ref="R49" si="1014">R50-Q50</f>
        <v>251.57999999999993</v>
      </c>
      <c r="S49" s="19">
        <f t="shared" ref="S49" si="1015">S50-R50</f>
        <v>182.03999999999996</v>
      </c>
      <c r="T49" s="19">
        <f t="shared" ref="T49" si="1016">T50-S50</f>
        <v>420.32000000000016</v>
      </c>
      <c r="U49" s="19">
        <f t="shared" ref="U49" si="1017">U50-T50</f>
        <v>88.079999999999927</v>
      </c>
      <c r="V49" s="19">
        <f t="shared" ref="V49" si="1018">V50-U50</f>
        <v>178.06999999999994</v>
      </c>
      <c r="W49" s="19">
        <f t="shared" ref="W49" si="1019">W50-V50</f>
        <v>496.57000000000016</v>
      </c>
      <c r="X49" s="19">
        <f t="shared" ref="X49" si="1020">X50-W50</f>
        <v>516.57999999999993</v>
      </c>
      <c r="Y49" s="19">
        <f t="shared" ref="Y49" si="1021">Y50-X50</f>
        <v>184</v>
      </c>
      <c r="Z49" s="19">
        <f t="shared" ref="Z49" si="1022">Z50-Y50</f>
        <v>545.15000000000009</v>
      </c>
      <c r="AA49" s="19">
        <f t="shared" ref="AA49" si="1023">AA50-Z50</f>
        <v>526.07999999999993</v>
      </c>
      <c r="AB49" s="19">
        <f t="shared" ref="AB49" si="1024">AB50-AA50</f>
        <v>445.38000000000011</v>
      </c>
      <c r="AC49" s="19">
        <f t="shared" ref="AC49" si="1025">AC50-AB50</f>
        <v>1585.5599999999995</v>
      </c>
      <c r="AD49" s="19">
        <f t="shared" ref="AD49" si="1026">AD50-AC50</f>
        <v>1228.67</v>
      </c>
      <c r="AE49" s="19">
        <f t="shared" ref="AE49" si="1027">AE50-AD50</f>
        <v>898.70000000000073</v>
      </c>
      <c r="AF49" s="19">
        <f t="shared" ref="AF49" si="1028">AF50-AE50</f>
        <v>579.3799999999992</v>
      </c>
      <c r="AG49" s="19">
        <f t="shared" ref="AG49" si="1029">AG50-AF50</f>
        <v>547.3700000000008</v>
      </c>
      <c r="AH49" s="19">
        <f t="shared" ref="AH49" si="1030">AH50-AG50</f>
        <v>579.3799999999992</v>
      </c>
      <c r="AI49" s="19">
        <f t="shared" ref="AI49" si="1031">AI50-AH50</f>
        <v>403.3700000000008</v>
      </c>
      <c r="AJ49" s="19">
        <f t="shared" ref="AJ49" si="1032">AJ50-AI50</f>
        <v>147.3799999999992</v>
      </c>
      <c r="AK49" s="19">
        <f t="shared" ref="AK49" si="1033">AK50-AJ50</f>
        <v>376.70000000000073</v>
      </c>
      <c r="AL49" s="19">
        <f t="shared" ref="AL49" si="1034">AL50-AK50</f>
        <v>150.04999999999927</v>
      </c>
      <c r="AM49" s="19">
        <f t="shared" ref="AM49" si="1035">AM50-AL50</f>
        <v>19.3700000000008</v>
      </c>
      <c r="AN49" s="19">
        <f t="shared" ref="AN49" si="1036">AN50-AM50</f>
        <v>257.85000000000036</v>
      </c>
      <c r="AO49" s="19">
        <f t="shared" ref="AO49" si="1037">AO50-AN50</f>
        <v>676.3799999999992</v>
      </c>
      <c r="AP49" s="19">
        <f t="shared" ref="AP49" si="1038">AP50-AO50</f>
        <v>643.63999999999942</v>
      </c>
      <c r="AQ49" s="19">
        <f t="shared" ref="AQ49" si="1039">AQ50-AP50</f>
        <v>772.38000000000102</v>
      </c>
      <c r="AR49" s="19">
        <f t="shared" ref="AR49" si="1040">AR50-AQ50</f>
        <v>573.06999999999971</v>
      </c>
      <c r="AS49" s="19">
        <f t="shared" ref="AS49" si="1041">AS50-AR50</f>
        <v>580</v>
      </c>
      <c r="AT49" s="19">
        <f t="shared" ref="AT49" si="1042">AT50-AS50</f>
        <v>2528</v>
      </c>
      <c r="AU49" s="19">
        <f t="shared" ref="AU49" si="1043">AU50-AT50</f>
        <v>571.32999999999811</v>
      </c>
      <c r="AV49" s="19">
        <f t="shared" ref="AV49" si="1044">AV50-AU50</f>
        <v>1000</v>
      </c>
      <c r="AW49" s="19">
        <f t="shared" ref="AW49" si="1045">AW50-AV50</f>
        <v>0</v>
      </c>
      <c r="AX49" s="19">
        <f t="shared" ref="AX49" si="1046">AX50-AW50</f>
        <v>0</v>
      </c>
      <c r="AY49" s="19">
        <f t="shared" ref="AY49" si="1047">AY50-AX50</f>
        <v>0</v>
      </c>
      <c r="AZ49" s="19">
        <f t="shared" ref="AZ49" si="1048">AZ50-AY50</f>
        <v>0</v>
      </c>
      <c r="BA49" s="19">
        <f t="shared" ref="BA49" si="1049">BA50-AZ50</f>
        <v>0</v>
      </c>
      <c r="BB49" s="19">
        <f t="shared" ref="BB49" si="1050">BB50-BA50</f>
        <v>0</v>
      </c>
      <c r="BC49" s="19">
        <f t="shared" ref="BC49" si="1051">BC50-BB50</f>
        <v>0</v>
      </c>
      <c r="BD49" s="19">
        <f t="shared" ref="BD49" si="1052">BD50-BC50</f>
        <v>0</v>
      </c>
    </row>
    <row r="50" spans="2:56">
      <c r="B50" s="700" t="s">
        <v>866</v>
      </c>
      <c r="C50" s="19">
        <v>18995.169999999998</v>
      </c>
      <c r="D50" s="700" t="s">
        <v>859</v>
      </c>
      <c r="E50" s="19">
        <v>3.68</v>
      </c>
      <c r="F50" s="19">
        <v>11.04</v>
      </c>
      <c r="G50" s="19">
        <v>24.54</v>
      </c>
      <c r="H50" s="19">
        <v>81.790000000000006</v>
      </c>
      <c r="I50" s="19">
        <v>133.52000000000001</v>
      </c>
      <c r="J50" s="19">
        <v>183.42</v>
      </c>
      <c r="K50" s="19">
        <v>232.5</v>
      </c>
      <c r="L50" s="19">
        <v>269.51</v>
      </c>
      <c r="M50" s="19">
        <v>306.79000000000002</v>
      </c>
      <c r="N50" s="19">
        <v>342.02</v>
      </c>
      <c r="O50" s="19">
        <v>454.62</v>
      </c>
      <c r="P50" s="19">
        <v>654.98</v>
      </c>
      <c r="Q50" s="19">
        <v>1042.74</v>
      </c>
      <c r="R50" s="19">
        <v>1294.32</v>
      </c>
      <c r="S50" s="19">
        <v>1476.36</v>
      </c>
      <c r="T50" s="19">
        <v>1896.68</v>
      </c>
      <c r="U50" s="19">
        <v>1984.76</v>
      </c>
      <c r="V50" s="19">
        <v>2162.83</v>
      </c>
      <c r="W50" s="19">
        <v>2659.4</v>
      </c>
      <c r="X50" s="19">
        <v>3175.98</v>
      </c>
      <c r="Y50" s="19">
        <v>3359.98</v>
      </c>
      <c r="Z50" s="19">
        <v>3905.13</v>
      </c>
      <c r="AA50" s="19">
        <v>4431.21</v>
      </c>
      <c r="AB50" s="19">
        <v>4876.59</v>
      </c>
      <c r="AC50" s="19">
        <v>6462.15</v>
      </c>
      <c r="AD50" s="19">
        <v>7690.82</v>
      </c>
      <c r="AE50" s="19">
        <v>8589.52</v>
      </c>
      <c r="AF50" s="19">
        <v>9168.9</v>
      </c>
      <c r="AG50" s="19">
        <v>9716.27</v>
      </c>
      <c r="AH50" s="19">
        <v>10295.65</v>
      </c>
      <c r="AI50" s="19">
        <v>10699.02</v>
      </c>
      <c r="AJ50" s="19">
        <v>10846.4</v>
      </c>
      <c r="AK50" s="19">
        <v>11223.1</v>
      </c>
      <c r="AL50" s="19">
        <v>11373.15</v>
      </c>
      <c r="AM50" s="19">
        <v>11392.52</v>
      </c>
      <c r="AN50" s="19">
        <v>11650.37</v>
      </c>
      <c r="AO50" s="19">
        <v>12326.75</v>
      </c>
      <c r="AP50" s="19">
        <v>12970.39</v>
      </c>
      <c r="AQ50" s="19">
        <v>13742.77</v>
      </c>
      <c r="AR50" s="19">
        <v>14315.84</v>
      </c>
      <c r="AS50" s="19">
        <v>14895.84</v>
      </c>
      <c r="AT50" s="19">
        <v>17423.84</v>
      </c>
      <c r="AU50" s="19">
        <v>17995.169999999998</v>
      </c>
      <c r="AV50" s="19">
        <v>18995.169999999998</v>
      </c>
      <c r="AW50" s="19">
        <v>18995.169999999998</v>
      </c>
      <c r="AX50" s="19">
        <v>18995.169999999998</v>
      </c>
      <c r="AY50" s="19">
        <v>18995.169999999998</v>
      </c>
      <c r="AZ50" s="19">
        <v>18995.169999999998</v>
      </c>
      <c r="BA50" s="19">
        <v>18995.169999999998</v>
      </c>
      <c r="BB50" s="19">
        <v>18995.169999999998</v>
      </c>
      <c r="BC50" s="19">
        <v>18995.169999999998</v>
      </c>
      <c r="BD50" s="19">
        <v>18995.169999999998</v>
      </c>
    </row>
    <row r="51" spans="2:56">
      <c r="B51" s="700" t="s">
        <v>883</v>
      </c>
      <c r="C51" s="19">
        <v>220.84</v>
      </c>
      <c r="D51" s="700" t="s">
        <v>857</v>
      </c>
      <c r="E51" s="19">
        <f>E52</f>
        <v>3.68</v>
      </c>
      <c r="F51" s="19">
        <f>F52-E52</f>
        <v>7.3599999999999994</v>
      </c>
      <c r="G51" s="19">
        <f t="shared" ref="G51" si="1053">G52-F52</f>
        <v>13.5</v>
      </c>
      <c r="H51" s="19">
        <f t="shared" ref="H51" si="1054">H52-G52</f>
        <v>57.250000000000007</v>
      </c>
      <c r="I51" s="19">
        <f t="shared" ref="I51" si="1055">I52-H52</f>
        <v>51.730000000000004</v>
      </c>
      <c r="J51" s="19">
        <f t="shared" ref="J51" si="1056">J52-I52</f>
        <v>36.399999999999977</v>
      </c>
      <c r="K51" s="19">
        <f t="shared" ref="K51" si="1057">K52-J52</f>
        <v>22.080000000000013</v>
      </c>
      <c r="L51" s="19">
        <f t="shared" ref="L51" si="1058">L52-K52</f>
        <v>14.52000000000001</v>
      </c>
      <c r="M51" s="19">
        <f t="shared" ref="M51" si="1059">M52-L52</f>
        <v>8.1799999999999784</v>
      </c>
      <c r="N51" s="19">
        <f t="shared" ref="N51" si="1060">N52-M52</f>
        <v>6.1400000000000148</v>
      </c>
      <c r="O51" s="19">
        <f t="shared" ref="O51" si="1061">O52-N52</f>
        <v>0</v>
      </c>
      <c r="P51" s="19">
        <f t="shared" ref="P51" si="1062">P52-O52</f>
        <v>0</v>
      </c>
      <c r="Q51" s="19">
        <f t="shared" ref="Q51" si="1063">Q52-P52</f>
        <v>0</v>
      </c>
      <c r="R51" s="19">
        <f t="shared" ref="R51" si="1064">R52-Q52</f>
        <v>0</v>
      </c>
      <c r="S51" s="19">
        <f t="shared" ref="S51" si="1065">S52-R52</f>
        <v>0</v>
      </c>
      <c r="T51" s="19">
        <f t="shared" ref="T51" si="1066">T52-S52</f>
        <v>0</v>
      </c>
      <c r="U51" s="19">
        <f t="shared" ref="U51" si="1067">U52-T52</f>
        <v>0</v>
      </c>
      <c r="V51" s="19">
        <f t="shared" ref="V51" si="1068">V52-U52</f>
        <v>0</v>
      </c>
      <c r="W51" s="19">
        <f t="shared" ref="W51" si="1069">W52-V52</f>
        <v>0</v>
      </c>
      <c r="X51" s="19">
        <f t="shared" ref="X51" si="1070">X52-W52</f>
        <v>0</v>
      </c>
      <c r="Y51" s="19">
        <f t="shared" ref="Y51" si="1071">Y52-X52</f>
        <v>0</v>
      </c>
      <c r="Z51" s="19">
        <f t="shared" ref="Z51" si="1072">Z52-Y52</f>
        <v>0</v>
      </c>
      <c r="AA51" s="19">
        <f t="shared" ref="AA51" si="1073">AA52-Z52</f>
        <v>0</v>
      </c>
      <c r="AB51" s="19">
        <f t="shared" ref="AB51" si="1074">AB52-AA52</f>
        <v>0</v>
      </c>
      <c r="AC51" s="19">
        <f t="shared" ref="AC51" si="1075">AC52-AB52</f>
        <v>0</v>
      </c>
      <c r="AD51" s="19">
        <f t="shared" ref="AD51" si="1076">AD52-AC52</f>
        <v>0</v>
      </c>
      <c r="AE51" s="19">
        <f t="shared" ref="AE51" si="1077">AE52-AD52</f>
        <v>0</v>
      </c>
      <c r="AF51" s="19">
        <f t="shared" ref="AF51" si="1078">AF52-AE52</f>
        <v>0</v>
      </c>
      <c r="AG51" s="19">
        <f t="shared" ref="AG51" si="1079">AG52-AF52</f>
        <v>0</v>
      </c>
      <c r="AH51" s="19">
        <f t="shared" ref="AH51" si="1080">AH52-AG52</f>
        <v>0</v>
      </c>
      <c r="AI51" s="19">
        <f t="shared" ref="AI51" si="1081">AI52-AH52</f>
        <v>0</v>
      </c>
      <c r="AJ51" s="19">
        <f t="shared" ref="AJ51" si="1082">AJ52-AI52</f>
        <v>0</v>
      </c>
      <c r="AK51" s="19">
        <f t="shared" ref="AK51" si="1083">AK52-AJ52</f>
        <v>0</v>
      </c>
      <c r="AL51" s="19">
        <f t="shared" ref="AL51" si="1084">AL52-AK52</f>
        <v>0</v>
      </c>
      <c r="AM51" s="19">
        <f t="shared" ref="AM51" si="1085">AM52-AL52</f>
        <v>0</v>
      </c>
      <c r="AN51" s="19">
        <f t="shared" ref="AN51" si="1086">AN52-AM52</f>
        <v>0</v>
      </c>
      <c r="AO51" s="19">
        <f t="shared" ref="AO51" si="1087">AO52-AN52</f>
        <v>0</v>
      </c>
      <c r="AP51" s="19">
        <f t="shared" ref="AP51" si="1088">AP52-AO52</f>
        <v>0</v>
      </c>
      <c r="AQ51" s="19">
        <f t="shared" ref="AQ51" si="1089">AQ52-AP52</f>
        <v>0</v>
      </c>
      <c r="AR51" s="19">
        <f t="shared" ref="AR51" si="1090">AR52-AQ52</f>
        <v>0</v>
      </c>
      <c r="AS51" s="19">
        <f t="shared" ref="AS51" si="1091">AS52-AR52</f>
        <v>0</v>
      </c>
      <c r="AT51" s="19">
        <f t="shared" ref="AT51" si="1092">AT52-AS52</f>
        <v>0</v>
      </c>
      <c r="AU51" s="19">
        <f t="shared" ref="AU51" si="1093">AU52-AT52</f>
        <v>0</v>
      </c>
      <c r="AV51" s="19">
        <f t="shared" ref="AV51" si="1094">AV52-AU52</f>
        <v>0</v>
      </c>
      <c r="AW51" s="19">
        <f t="shared" ref="AW51" si="1095">AW52-AV52</f>
        <v>0</v>
      </c>
      <c r="AX51" s="19">
        <f t="shared" ref="AX51" si="1096">AX52-AW52</f>
        <v>0</v>
      </c>
      <c r="AY51" s="19">
        <f t="shared" ref="AY51" si="1097">AY52-AX52</f>
        <v>0</v>
      </c>
      <c r="AZ51" s="19">
        <f t="shared" ref="AZ51" si="1098">AZ52-AY52</f>
        <v>0</v>
      </c>
      <c r="BA51" s="19">
        <f t="shared" ref="BA51" si="1099">BA52-AZ52</f>
        <v>0</v>
      </c>
      <c r="BB51" s="19">
        <f t="shared" ref="BB51" si="1100">BB52-BA52</f>
        <v>0</v>
      </c>
      <c r="BC51" s="19">
        <f t="shared" ref="BC51" si="1101">BC52-BB52</f>
        <v>0</v>
      </c>
      <c r="BD51" s="19">
        <f t="shared" ref="BD51" si="1102">BD52-BC52</f>
        <v>0</v>
      </c>
    </row>
    <row r="52" spans="2:56">
      <c r="B52" s="700" t="s">
        <v>883</v>
      </c>
      <c r="C52" s="19">
        <v>220.84</v>
      </c>
      <c r="D52" s="700" t="s">
        <v>859</v>
      </c>
      <c r="E52" s="19">
        <v>3.68</v>
      </c>
      <c r="F52" s="19">
        <v>11.04</v>
      </c>
      <c r="G52" s="19">
        <v>24.54</v>
      </c>
      <c r="H52" s="19">
        <v>81.790000000000006</v>
      </c>
      <c r="I52" s="19">
        <v>133.52000000000001</v>
      </c>
      <c r="J52" s="19">
        <v>169.92</v>
      </c>
      <c r="K52" s="19">
        <v>192</v>
      </c>
      <c r="L52" s="19">
        <v>206.52</v>
      </c>
      <c r="M52" s="19">
        <v>214.7</v>
      </c>
      <c r="N52" s="19">
        <v>220.84</v>
      </c>
      <c r="O52" s="19">
        <v>220.84</v>
      </c>
      <c r="P52" s="19">
        <v>220.84</v>
      </c>
      <c r="Q52" s="19">
        <v>220.84</v>
      </c>
      <c r="R52" s="19">
        <v>220.84</v>
      </c>
      <c r="S52" s="19">
        <v>220.84</v>
      </c>
      <c r="T52" s="19">
        <v>220.84</v>
      </c>
      <c r="U52" s="19">
        <v>220.84</v>
      </c>
      <c r="V52" s="19">
        <v>220.84</v>
      </c>
      <c r="W52" s="19">
        <v>220.84</v>
      </c>
      <c r="X52" s="19">
        <v>220.84</v>
      </c>
      <c r="Y52" s="19">
        <v>220.84</v>
      </c>
      <c r="Z52" s="19">
        <v>220.84</v>
      </c>
      <c r="AA52" s="19">
        <v>220.84</v>
      </c>
      <c r="AB52" s="19">
        <v>220.84</v>
      </c>
      <c r="AC52" s="19">
        <v>220.84</v>
      </c>
      <c r="AD52" s="19">
        <v>220.84</v>
      </c>
      <c r="AE52" s="19">
        <v>220.84</v>
      </c>
      <c r="AF52" s="19">
        <v>220.84</v>
      </c>
      <c r="AG52" s="19">
        <v>220.84</v>
      </c>
      <c r="AH52" s="19">
        <v>220.84</v>
      </c>
      <c r="AI52" s="19">
        <v>220.84</v>
      </c>
      <c r="AJ52" s="19">
        <v>220.84</v>
      </c>
      <c r="AK52" s="19">
        <v>220.84</v>
      </c>
      <c r="AL52" s="19">
        <v>220.84</v>
      </c>
      <c r="AM52" s="19">
        <v>220.84</v>
      </c>
      <c r="AN52" s="19">
        <v>220.84</v>
      </c>
      <c r="AO52" s="19">
        <v>220.84</v>
      </c>
      <c r="AP52" s="19">
        <v>220.84</v>
      </c>
      <c r="AQ52" s="19">
        <v>220.84</v>
      </c>
      <c r="AR52" s="19">
        <v>220.84</v>
      </c>
      <c r="AS52" s="19">
        <v>220.84</v>
      </c>
      <c r="AT52" s="19">
        <v>220.84</v>
      </c>
      <c r="AU52" s="19">
        <v>220.84</v>
      </c>
      <c r="AV52" s="19">
        <v>220.84</v>
      </c>
      <c r="AW52" s="19">
        <v>220.84</v>
      </c>
      <c r="AX52" s="19">
        <v>220.84</v>
      </c>
      <c r="AY52" s="19">
        <v>220.84</v>
      </c>
      <c r="AZ52" s="19">
        <v>220.84</v>
      </c>
      <c r="BA52" s="19">
        <v>220.84</v>
      </c>
      <c r="BB52" s="19">
        <v>220.84</v>
      </c>
      <c r="BC52" s="19">
        <v>220.84</v>
      </c>
      <c r="BD52" s="19">
        <v>220.84</v>
      </c>
    </row>
    <row r="53" spans="2:56">
      <c r="B53" s="700" t="s">
        <v>884</v>
      </c>
      <c r="C53" s="19">
        <v>2197.34</v>
      </c>
      <c r="D53" s="700" t="s">
        <v>857</v>
      </c>
      <c r="E53" s="19">
        <f>E54</f>
        <v>0</v>
      </c>
      <c r="F53" s="19">
        <f>F54-E54</f>
        <v>0</v>
      </c>
      <c r="G53" s="19">
        <f t="shared" ref="G53" si="1103">G54-F54</f>
        <v>0</v>
      </c>
      <c r="H53" s="19">
        <f t="shared" ref="H53" si="1104">H54-G54</f>
        <v>0</v>
      </c>
      <c r="I53" s="19">
        <f t="shared" ref="I53" si="1105">I54-H54</f>
        <v>0</v>
      </c>
      <c r="J53" s="19">
        <f t="shared" ref="J53" si="1106">J54-I54</f>
        <v>13.5</v>
      </c>
      <c r="K53" s="19">
        <f t="shared" ref="K53" si="1107">K54-J54</f>
        <v>26.990000000000002</v>
      </c>
      <c r="L53" s="19">
        <f t="shared" ref="L53" si="1108">L54-K54</f>
        <v>22.5</v>
      </c>
      <c r="M53" s="19">
        <f t="shared" ref="M53" si="1109">M54-L54</f>
        <v>29.089999999999996</v>
      </c>
      <c r="N53" s="19">
        <f t="shared" ref="N53" si="1110">N54-M54</f>
        <v>29.100000000000009</v>
      </c>
      <c r="O53" s="19">
        <f t="shared" ref="O53" si="1111">O54-N54</f>
        <v>84.6</v>
      </c>
      <c r="P53" s="19">
        <f t="shared" ref="P53" si="1112">P54-O54</f>
        <v>112.35999999999999</v>
      </c>
      <c r="Q53" s="19">
        <f t="shared" ref="Q53" si="1113">Q54-P54</f>
        <v>84.759999999999991</v>
      </c>
      <c r="R53" s="19">
        <f t="shared" ref="R53" si="1114">R54-Q54</f>
        <v>29.580000000000041</v>
      </c>
      <c r="S53" s="19">
        <f t="shared" ref="S53" si="1115">S54-R54</f>
        <v>14.789999999999964</v>
      </c>
      <c r="T53" s="19">
        <f t="shared" ref="T53" si="1116">T54-S54</f>
        <v>29.580000000000041</v>
      </c>
      <c r="U53" s="19">
        <f t="shared" ref="U53" si="1117">U54-T54</f>
        <v>29.569999999999993</v>
      </c>
      <c r="V53" s="19">
        <f t="shared" ref="V53" si="1118">V54-U54</f>
        <v>56.579999999999984</v>
      </c>
      <c r="W53" s="19">
        <f t="shared" ref="W53" si="1119">W54-V54</f>
        <v>56.57000000000005</v>
      </c>
      <c r="X53" s="19">
        <f t="shared" ref="X53" si="1120">X54-W54</f>
        <v>48.569999999999936</v>
      </c>
      <c r="Y53" s="19">
        <f t="shared" ref="Y53" si="1121">Y54-X54</f>
        <v>44.580000000000041</v>
      </c>
      <c r="Z53" s="19">
        <f t="shared" ref="Z53" si="1122">Z54-Y54</f>
        <v>44.569999999999936</v>
      </c>
      <c r="AA53" s="19">
        <f t="shared" ref="AA53" si="1123">AA54-Z54</f>
        <v>48.75</v>
      </c>
      <c r="AB53" s="19">
        <f t="shared" ref="AB53" si="1124">AB54-AA54</f>
        <v>222.71000000000004</v>
      </c>
      <c r="AC53" s="19">
        <f t="shared" ref="AC53" si="1125">AC54-AB54</f>
        <v>445.55999999999995</v>
      </c>
      <c r="AD53" s="19">
        <f t="shared" ref="AD53" si="1126">AD54-AC54</f>
        <v>58</v>
      </c>
      <c r="AE53" s="19">
        <f t="shared" ref="AE53" si="1127">AE54-AD54</f>
        <v>19.380000000000109</v>
      </c>
      <c r="AF53" s="19">
        <f t="shared" ref="AF53" si="1128">AF54-AE54</f>
        <v>19.369999999999891</v>
      </c>
      <c r="AG53" s="19">
        <f t="shared" ref="AG53" si="1129">AG54-AF54</f>
        <v>19.380000000000109</v>
      </c>
      <c r="AH53" s="19">
        <f t="shared" ref="AH53" si="1130">AH54-AG54</f>
        <v>19.369999999999891</v>
      </c>
      <c r="AI53" s="19">
        <f t="shared" ref="AI53" si="1131">AI54-AH54</f>
        <v>19.380000000000109</v>
      </c>
      <c r="AJ53" s="19">
        <f t="shared" ref="AJ53" si="1132">AJ54-AI54</f>
        <v>19.369999999999891</v>
      </c>
      <c r="AK53" s="19">
        <f t="shared" ref="AK53" si="1133">AK54-AJ54</f>
        <v>19.370000000000118</v>
      </c>
      <c r="AL53" s="19">
        <f t="shared" ref="AL53" si="1134">AL54-AK54</f>
        <v>19.379999999999882</v>
      </c>
      <c r="AM53" s="19">
        <f t="shared" ref="AM53" si="1135">AM54-AL54</f>
        <v>19.370000000000118</v>
      </c>
      <c r="AN53" s="19">
        <f t="shared" ref="AN53" si="1136">AN54-AM54</f>
        <v>161.84999999999991</v>
      </c>
      <c r="AO53" s="19">
        <f t="shared" ref="AO53" si="1137">AO54-AN54</f>
        <v>4.3800000000001091</v>
      </c>
      <c r="AP53" s="19">
        <f t="shared" ref="AP53" si="1138">AP54-AO54</f>
        <v>3.6499999999998636</v>
      </c>
      <c r="AQ53" s="19">
        <f t="shared" ref="AQ53" si="1139">AQ54-AP54</f>
        <v>4.3700000000001182</v>
      </c>
      <c r="AR53" s="19">
        <f t="shared" ref="AR53" si="1140">AR54-AQ54</f>
        <v>316.41000000000008</v>
      </c>
      <c r="AS53" s="19">
        <f t="shared" ref="AS53" si="1141">AS54-AR54</f>
        <v>0</v>
      </c>
      <c r="AT53" s="19">
        <f t="shared" ref="AT53" si="1142">AT54-AS54</f>
        <v>0</v>
      </c>
      <c r="AU53" s="19">
        <f t="shared" ref="AU53" si="1143">AU54-AT54</f>
        <v>0</v>
      </c>
      <c r="AV53" s="19">
        <f t="shared" ref="AV53" si="1144">AV54-AU54</f>
        <v>0</v>
      </c>
      <c r="AW53" s="19">
        <f t="shared" ref="AW53" si="1145">AW54-AV54</f>
        <v>0</v>
      </c>
      <c r="AX53" s="19">
        <f t="shared" ref="AX53" si="1146">AX54-AW54</f>
        <v>0</v>
      </c>
      <c r="AY53" s="19">
        <f t="shared" ref="AY53" si="1147">AY54-AX54</f>
        <v>0</v>
      </c>
      <c r="AZ53" s="19">
        <f t="shared" ref="AZ53" si="1148">AZ54-AY54</f>
        <v>0</v>
      </c>
      <c r="BA53" s="19">
        <f t="shared" ref="BA53" si="1149">BA54-AZ54</f>
        <v>0</v>
      </c>
      <c r="BB53" s="19">
        <f t="shared" ref="BB53" si="1150">BB54-BA54</f>
        <v>0</v>
      </c>
      <c r="BC53" s="19">
        <f t="shared" ref="BC53" si="1151">BC54-BB54</f>
        <v>0</v>
      </c>
      <c r="BD53" s="19">
        <f t="shared" ref="BD53" si="1152">BD54-BC54</f>
        <v>0</v>
      </c>
    </row>
    <row r="54" spans="2:56">
      <c r="B54" s="700" t="s">
        <v>884</v>
      </c>
      <c r="C54" s="19">
        <v>2197.34</v>
      </c>
      <c r="D54" s="700" t="s">
        <v>859</v>
      </c>
      <c r="J54" s="19">
        <v>13.5</v>
      </c>
      <c r="K54" s="19">
        <v>40.49</v>
      </c>
      <c r="L54" s="19">
        <v>62.99</v>
      </c>
      <c r="M54" s="19">
        <v>92.08</v>
      </c>
      <c r="N54" s="19">
        <v>121.18</v>
      </c>
      <c r="O54" s="19">
        <v>205.78</v>
      </c>
      <c r="P54" s="19">
        <v>318.14</v>
      </c>
      <c r="Q54" s="19">
        <v>402.9</v>
      </c>
      <c r="R54" s="19">
        <v>432.48</v>
      </c>
      <c r="S54" s="19">
        <v>447.27</v>
      </c>
      <c r="T54" s="19">
        <v>476.85</v>
      </c>
      <c r="U54" s="19">
        <v>506.42</v>
      </c>
      <c r="V54" s="19">
        <v>563</v>
      </c>
      <c r="W54" s="19">
        <v>619.57000000000005</v>
      </c>
      <c r="X54" s="19">
        <v>668.14</v>
      </c>
      <c r="Y54" s="19">
        <v>712.72</v>
      </c>
      <c r="Z54" s="19">
        <v>757.29</v>
      </c>
      <c r="AA54" s="19">
        <v>806.04</v>
      </c>
      <c r="AB54" s="19">
        <v>1028.75</v>
      </c>
      <c r="AC54" s="19">
        <v>1474.31</v>
      </c>
      <c r="AD54" s="19">
        <v>1532.31</v>
      </c>
      <c r="AE54" s="19">
        <v>1551.69</v>
      </c>
      <c r="AF54" s="19">
        <v>1571.06</v>
      </c>
      <c r="AG54" s="19">
        <v>1590.44</v>
      </c>
      <c r="AH54" s="19">
        <v>1609.81</v>
      </c>
      <c r="AI54" s="19">
        <v>1629.19</v>
      </c>
      <c r="AJ54" s="19">
        <v>1648.56</v>
      </c>
      <c r="AK54" s="19">
        <v>1667.93</v>
      </c>
      <c r="AL54" s="19">
        <v>1687.31</v>
      </c>
      <c r="AM54" s="19">
        <v>1706.68</v>
      </c>
      <c r="AN54" s="19">
        <v>1868.53</v>
      </c>
      <c r="AO54" s="19">
        <v>1872.91</v>
      </c>
      <c r="AP54" s="19">
        <v>1876.56</v>
      </c>
      <c r="AQ54" s="19">
        <v>1880.93</v>
      </c>
      <c r="AR54" s="19">
        <v>2197.34</v>
      </c>
      <c r="AS54" s="19">
        <v>2197.34</v>
      </c>
      <c r="AT54" s="19">
        <v>2197.34</v>
      </c>
      <c r="AU54" s="19">
        <v>2197.34</v>
      </c>
      <c r="AV54" s="19">
        <v>2197.34</v>
      </c>
      <c r="AW54" s="19">
        <v>2197.34</v>
      </c>
      <c r="AX54" s="19">
        <v>2197.34</v>
      </c>
      <c r="AY54" s="19">
        <v>2197.34</v>
      </c>
      <c r="AZ54" s="19">
        <v>2197.34</v>
      </c>
      <c r="BA54" s="19">
        <v>2197.34</v>
      </c>
      <c r="BB54" s="19">
        <v>2197.34</v>
      </c>
      <c r="BC54" s="19">
        <v>2197.34</v>
      </c>
      <c r="BD54" s="19">
        <v>2197.34</v>
      </c>
    </row>
    <row r="55" spans="2:56">
      <c r="B55" s="700" t="s">
        <v>885</v>
      </c>
      <c r="C55" s="19">
        <v>16577</v>
      </c>
      <c r="D55" s="700" t="s">
        <v>857</v>
      </c>
      <c r="E55" s="19">
        <f>E56</f>
        <v>0</v>
      </c>
      <c r="F55" s="19">
        <f>F56-E56</f>
        <v>0</v>
      </c>
      <c r="G55" s="19">
        <f t="shared" ref="G55" si="1153">G56-F56</f>
        <v>0</v>
      </c>
      <c r="H55" s="19">
        <f t="shared" ref="H55" si="1154">H56-G56</f>
        <v>0</v>
      </c>
      <c r="I55" s="19">
        <f t="shared" ref="I55" si="1155">I56-H56</f>
        <v>0</v>
      </c>
      <c r="J55" s="19">
        <f t="shared" ref="J55" si="1156">J56-I56</f>
        <v>0</v>
      </c>
      <c r="K55" s="19">
        <f t="shared" ref="K55" si="1157">K56-J56</f>
        <v>0</v>
      </c>
      <c r="L55" s="19">
        <f t="shared" ref="L55" si="1158">L56-K56</f>
        <v>0</v>
      </c>
      <c r="M55" s="19">
        <f t="shared" ref="M55" si="1159">M56-L56</f>
        <v>0</v>
      </c>
      <c r="N55" s="19">
        <f t="shared" ref="N55" si="1160">N56-M56</f>
        <v>0</v>
      </c>
      <c r="O55" s="19">
        <f t="shared" ref="O55" si="1161">O56-N56</f>
        <v>28</v>
      </c>
      <c r="P55" s="19">
        <f t="shared" ref="P55" si="1162">P56-O56</f>
        <v>88</v>
      </c>
      <c r="Q55" s="19">
        <f t="shared" ref="Q55" si="1163">Q56-P56</f>
        <v>303</v>
      </c>
      <c r="R55" s="19">
        <f t="shared" ref="R55" si="1164">R56-Q56</f>
        <v>222</v>
      </c>
      <c r="S55" s="19">
        <f t="shared" ref="S55" si="1165">S56-R56</f>
        <v>167.25</v>
      </c>
      <c r="T55" s="19">
        <f t="shared" ref="T55" si="1166">T56-S56</f>
        <v>390.75</v>
      </c>
      <c r="U55" s="19">
        <f t="shared" ref="U55" si="1167">U56-T56</f>
        <v>58.5</v>
      </c>
      <c r="V55" s="19">
        <f t="shared" ref="V55" si="1168">V56-U56</f>
        <v>121.5</v>
      </c>
      <c r="W55" s="19">
        <f t="shared" ref="W55" si="1169">W56-V56</f>
        <v>440</v>
      </c>
      <c r="X55" s="19">
        <f t="shared" ref="X55" si="1170">X56-W56</f>
        <v>468</v>
      </c>
      <c r="Y55" s="19">
        <f t="shared" ref="Y55" si="1171">Y56-X56</f>
        <v>139.42999999999984</v>
      </c>
      <c r="Z55" s="19">
        <f t="shared" ref="Z55" si="1172">Z56-Y56</f>
        <v>500.57000000000016</v>
      </c>
      <c r="AA55" s="19">
        <f t="shared" ref="AA55" si="1173">AA56-Z56</f>
        <v>477.32999999999993</v>
      </c>
      <c r="AB55" s="19">
        <f t="shared" ref="AB55" si="1174">AB56-AA56</f>
        <v>222.67000000000007</v>
      </c>
      <c r="AC55" s="19">
        <f t="shared" ref="AC55" si="1175">AC56-AB56</f>
        <v>1140</v>
      </c>
      <c r="AD55" s="19">
        <f t="shared" ref="AD55" si="1176">AD56-AC56</f>
        <v>1170.67</v>
      </c>
      <c r="AE55" s="19">
        <f t="shared" ref="AE55" si="1177">AE56-AD56</f>
        <v>879.32999999999993</v>
      </c>
      <c r="AF55" s="19">
        <f t="shared" ref="AF55" si="1178">AF56-AE56</f>
        <v>560</v>
      </c>
      <c r="AG55" s="19">
        <f t="shared" ref="AG55" si="1179">AG56-AF56</f>
        <v>528</v>
      </c>
      <c r="AH55" s="19">
        <f t="shared" ref="AH55" si="1180">AH56-AG56</f>
        <v>560</v>
      </c>
      <c r="AI55" s="19">
        <f t="shared" ref="AI55" si="1181">AI56-AH56</f>
        <v>384</v>
      </c>
      <c r="AJ55" s="19">
        <f t="shared" ref="AJ55" si="1182">AJ56-AI56</f>
        <v>128</v>
      </c>
      <c r="AK55" s="19">
        <f t="shared" ref="AK55" si="1183">AK56-AJ56</f>
        <v>357.32999999999993</v>
      </c>
      <c r="AL55" s="19">
        <f t="shared" ref="AL55" si="1184">AL56-AK56</f>
        <v>130.67000000000007</v>
      </c>
      <c r="AM55" s="19">
        <f t="shared" ref="AM55" si="1185">AM56-AL56</f>
        <v>0</v>
      </c>
      <c r="AN55" s="19">
        <f t="shared" ref="AN55" si="1186">AN56-AM56</f>
        <v>96</v>
      </c>
      <c r="AO55" s="19">
        <f t="shared" ref="AO55" si="1187">AO56-AN56</f>
        <v>672</v>
      </c>
      <c r="AP55" s="19">
        <f t="shared" ref="AP55" si="1188">AP56-AO56</f>
        <v>640</v>
      </c>
      <c r="AQ55" s="19">
        <f t="shared" ref="AQ55" si="1189">AQ56-AP56</f>
        <v>768</v>
      </c>
      <c r="AR55" s="19">
        <f t="shared" ref="AR55" si="1190">AR56-AQ56</f>
        <v>256.67000000000007</v>
      </c>
      <c r="AS55" s="19">
        <f t="shared" ref="AS55" si="1191">AS56-AR56</f>
        <v>580</v>
      </c>
      <c r="AT55" s="19">
        <f t="shared" ref="AT55" si="1192">AT56-AS56</f>
        <v>2528</v>
      </c>
      <c r="AU55" s="19">
        <f t="shared" ref="AU55" si="1193">AU56-AT56</f>
        <v>571.32999999999993</v>
      </c>
      <c r="AV55" s="19">
        <f t="shared" ref="AV55" si="1194">AV56-AU56</f>
        <v>1000</v>
      </c>
      <c r="AW55" s="19">
        <f t="shared" ref="AW55" si="1195">AW56-AV56</f>
        <v>0</v>
      </c>
      <c r="AX55" s="19">
        <f t="shared" ref="AX55" si="1196">AX56-AW56</f>
        <v>0</v>
      </c>
      <c r="AY55" s="19">
        <f t="shared" ref="AY55" si="1197">AY56-AX56</f>
        <v>0</v>
      </c>
      <c r="AZ55" s="19">
        <f t="shared" ref="AZ55" si="1198">AZ56-AY56</f>
        <v>0</v>
      </c>
      <c r="BA55" s="19">
        <f t="shared" ref="BA55" si="1199">BA56-AZ56</f>
        <v>0</v>
      </c>
      <c r="BB55" s="19">
        <f t="shared" ref="BB55" si="1200">BB56-BA56</f>
        <v>0</v>
      </c>
      <c r="BC55" s="19">
        <f t="shared" ref="BC55" si="1201">BC56-BB56</f>
        <v>0</v>
      </c>
      <c r="BD55" s="19">
        <f t="shared" ref="BD55" si="1202">BD56-BC56</f>
        <v>0</v>
      </c>
    </row>
    <row r="56" spans="2:56">
      <c r="B56" s="700" t="s">
        <v>885</v>
      </c>
      <c r="C56" s="19">
        <v>16577</v>
      </c>
      <c r="D56" s="700" t="s">
        <v>859</v>
      </c>
      <c r="O56" s="19">
        <v>28</v>
      </c>
      <c r="P56" s="19">
        <v>116</v>
      </c>
      <c r="Q56" s="19">
        <v>419</v>
      </c>
      <c r="R56" s="19">
        <v>641</v>
      </c>
      <c r="S56" s="19">
        <v>808.25</v>
      </c>
      <c r="T56" s="19">
        <v>1199</v>
      </c>
      <c r="U56" s="19">
        <v>1257.5</v>
      </c>
      <c r="V56" s="19">
        <v>1379</v>
      </c>
      <c r="W56" s="19">
        <v>1819</v>
      </c>
      <c r="X56" s="19">
        <v>2287</v>
      </c>
      <c r="Y56" s="19">
        <v>2426.4299999999998</v>
      </c>
      <c r="Z56" s="19">
        <v>2927</v>
      </c>
      <c r="AA56" s="19">
        <v>3404.33</v>
      </c>
      <c r="AB56" s="19">
        <v>3627</v>
      </c>
      <c r="AC56" s="19">
        <v>4767</v>
      </c>
      <c r="AD56" s="19">
        <v>5937.67</v>
      </c>
      <c r="AE56" s="19">
        <v>6817</v>
      </c>
      <c r="AF56" s="19">
        <v>7377</v>
      </c>
      <c r="AG56" s="19">
        <v>7905</v>
      </c>
      <c r="AH56" s="19">
        <v>8465</v>
      </c>
      <c r="AI56" s="19">
        <v>8849</v>
      </c>
      <c r="AJ56" s="19">
        <v>8977</v>
      </c>
      <c r="AK56" s="19">
        <v>9334.33</v>
      </c>
      <c r="AL56" s="19">
        <v>9465</v>
      </c>
      <c r="AM56" s="19">
        <v>9465</v>
      </c>
      <c r="AN56" s="19">
        <v>9561</v>
      </c>
      <c r="AO56" s="19">
        <v>10233</v>
      </c>
      <c r="AP56" s="19">
        <v>10873</v>
      </c>
      <c r="AQ56" s="19">
        <v>11641</v>
      </c>
      <c r="AR56" s="19">
        <v>11897.67</v>
      </c>
      <c r="AS56" s="19">
        <v>12477.67</v>
      </c>
      <c r="AT56" s="19">
        <v>15005.67</v>
      </c>
      <c r="AU56" s="19">
        <v>15577</v>
      </c>
      <c r="AV56" s="19">
        <v>16577</v>
      </c>
      <c r="AW56" s="19">
        <v>16577</v>
      </c>
      <c r="AX56" s="19">
        <v>16577</v>
      </c>
      <c r="AY56" s="19">
        <v>16577</v>
      </c>
      <c r="AZ56" s="19">
        <v>16577</v>
      </c>
      <c r="BA56" s="19">
        <v>16577</v>
      </c>
      <c r="BB56" s="19">
        <v>16577</v>
      </c>
      <c r="BC56" s="19">
        <v>16577</v>
      </c>
      <c r="BD56" s="19">
        <v>16577</v>
      </c>
    </row>
    <row r="57" spans="2:56">
      <c r="B57" s="700" t="s">
        <v>867</v>
      </c>
      <c r="C57" s="19">
        <v>9378</v>
      </c>
      <c r="D57" s="700" t="s">
        <v>857</v>
      </c>
      <c r="E57" s="19">
        <f>E58</f>
        <v>0</v>
      </c>
      <c r="F57" s="19">
        <f>F58-E58</f>
        <v>0</v>
      </c>
      <c r="G57" s="19">
        <f t="shared" ref="G57" si="1203">G58-F58</f>
        <v>0</v>
      </c>
      <c r="H57" s="19">
        <f t="shared" ref="H57" si="1204">H58-G58</f>
        <v>0</v>
      </c>
      <c r="I57" s="19">
        <f t="shared" ref="I57" si="1205">I58-H58</f>
        <v>0</v>
      </c>
      <c r="J57" s="19">
        <f t="shared" ref="J57" si="1206">J58-I58</f>
        <v>0</v>
      </c>
      <c r="K57" s="19">
        <f t="shared" ref="K57" si="1207">K58-J58</f>
        <v>0</v>
      </c>
      <c r="L57" s="19">
        <f t="shared" ref="L57" si="1208">L58-K58</f>
        <v>0</v>
      </c>
      <c r="M57" s="19">
        <f t="shared" ref="M57" si="1209">M58-L58</f>
        <v>0</v>
      </c>
      <c r="N57" s="19">
        <f t="shared" ref="N57" si="1210">N58-M58</f>
        <v>0</v>
      </c>
      <c r="O57" s="19">
        <f t="shared" ref="O57" si="1211">O58-N58</f>
        <v>0</v>
      </c>
      <c r="P57" s="19">
        <f t="shared" ref="P57" si="1212">P58-O58</f>
        <v>0</v>
      </c>
      <c r="Q57" s="19">
        <f t="shared" ref="Q57" si="1213">Q58-P58</f>
        <v>0</v>
      </c>
      <c r="R57" s="19">
        <f t="shared" ref="R57" si="1214">R58-Q58</f>
        <v>0</v>
      </c>
      <c r="S57" s="19">
        <f t="shared" ref="S57" si="1215">S58-R58</f>
        <v>0</v>
      </c>
      <c r="T57" s="19">
        <f t="shared" ref="T57" si="1216">T58-S58</f>
        <v>0</v>
      </c>
      <c r="U57" s="19">
        <f t="shared" ref="U57" si="1217">U58-T58</f>
        <v>0</v>
      </c>
      <c r="V57" s="19">
        <f t="shared" ref="V57" si="1218">V58-U58</f>
        <v>0</v>
      </c>
      <c r="W57" s="19">
        <f t="shared" ref="W57" si="1219">W58-V58</f>
        <v>0</v>
      </c>
      <c r="X57" s="19">
        <f t="shared" ref="X57" si="1220">X58-W58</f>
        <v>0</v>
      </c>
      <c r="Y57" s="19">
        <f t="shared" ref="Y57" si="1221">Y58-X58</f>
        <v>0</v>
      </c>
      <c r="Z57" s="19">
        <f t="shared" ref="Z57" si="1222">Z58-Y58</f>
        <v>0</v>
      </c>
      <c r="AA57" s="19">
        <f t="shared" ref="AA57" si="1223">AA58-Z58</f>
        <v>0</v>
      </c>
      <c r="AB57" s="19">
        <f t="shared" ref="AB57" si="1224">AB58-AA58</f>
        <v>0</v>
      </c>
      <c r="AC57" s="19">
        <f t="shared" ref="AC57" si="1225">AC58-AB58</f>
        <v>0</v>
      </c>
      <c r="AD57" s="19">
        <f t="shared" ref="AD57" si="1226">AD58-AC58</f>
        <v>0</v>
      </c>
      <c r="AE57" s="19">
        <f t="shared" ref="AE57" si="1227">AE58-AD58</f>
        <v>0</v>
      </c>
      <c r="AF57" s="19">
        <f t="shared" ref="AF57" si="1228">AF58-AE58</f>
        <v>0</v>
      </c>
      <c r="AG57" s="19">
        <f t="shared" ref="AG57" si="1229">AG58-AF58</f>
        <v>0</v>
      </c>
      <c r="AH57" s="19">
        <f t="shared" ref="AH57" si="1230">AH58-AG58</f>
        <v>0</v>
      </c>
      <c r="AI57" s="19">
        <f t="shared" ref="AI57" si="1231">AI58-AH58</f>
        <v>0</v>
      </c>
      <c r="AJ57" s="19">
        <f t="shared" ref="AJ57" si="1232">AJ58-AI58</f>
        <v>0</v>
      </c>
      <c r="AK57" s="19">
        <f t="shared" ref="AK57" si="1233">AK58-AJ58</f>
        <v>0</v>
      </c>
      <c r="AL57" s="19">
        <f t="shared" ref="AL57" si="1234">AL58-AK58</f>
        <v>0</v>
      </c>
      <c r="AM57" s="19">
        <f t="shared" ref="AM57" si="1235">AM58-AL58</f>
        <v>0</v>
      </c>
      <c r="AN57" s="19">
        <f t="shared" ref="AN57" si="1236">AN58-AM58</f>
        <v>0</v>
      </c>
      <c r="AO57" s="19">
        <f t="shared" ref="AO57" si="1237">AO58-AN58</f>
        <v>0</v>
      </c>
      <c r="AP57" s="19">
        <f t="shared" ref="AP57" si="1238">AP58-AO58</f>
        <v>0</v>
      </c>
      <c r="AQ57" s="19">
        <f t="shared" ref="AQ57" si="1239">AQ58-AP58</f>
        <v>0</v>
      </c>
      <c r="AR57" s="19">
        <f t="shared" ref="AR57" si="1240">AR58-AQ58</f>
        <v>0</v>
      </c>
      <c r="AS57" s="19">
        <f t="shared" ref="AS57" si="1241">AS58-AR58</f>
        <v>0</v>
      </c>
      <c r="AT57" s="19">
        <f t="shared" ref="AT57" si="1242">AT58-AS58</f>
        <v>0</v>
      </c>
      <c r="AU57" s="19">
        <f t="shared" ref="AU57" si="1243">AU58-AT58</f>
        <v>0</v>
      </c>
      <c r="AV57" s="19">
        <f t="shared" ref="AV57" si="1244">AV58-AU58</f>
        <v>0</v>
      </c>
      <c r="AW57" s="19">
        <f t="shared" ref="AW57" si="1245">AW58-AV58</f>
        <v>0</v>
      </c>
      <c r="AX57" s="19">
        <f t="shared" ref="AX57" si="1246">AX58-AW58</f>
        <v>0</v>
      </c>
      <c r="AY57" s="19">
        <f t="shared" ref="AY57" si="1247">AY58-AX58</f>
        <v>0</v>
      </c>
      <c r="AZ57" s="19">
        <f t="shared" ref="AZ57" si="1248">AZ58-AY58</f>
        <v>0</v>
      </c>
      <c r="BA57" s="19">
        <f t="shared" ref="BA57" si="1249">BA58-AZ58</f>
        <v>0</v>
      </c>
      <c r="BB57" s="19">
        <f t="shared" ref="BB57" si="1250">BB58-BA58</f>
        <v>0</v>
      </c>
      <c r="BC57" s="19">
        <f t="shared" ref="BC57" si="1251">BC58-BB58</f>
        <v>623.33000000000004</v>
      </c>
      <c r="BD57" s="19">
        <f t="shared" ref="BD57" si="1252">BD58-BC58</f>
        <v>4056.34</v>
      </c>
    </row>
    <row r="58" spans="2:56">
      <c r="B58" s="700" t="s">
        <v>867</v>
      </c>
      <c r="C58" s="19">
        <v>9378</v>
      </c>
      <c r="D58" s="700" t="s">
        <v>859</v>
      </c>
      <c r="BC58" s="19">
        <v>623.33000000000004</v>
      </c>
      <c r="BD58" s="19">
        <v>4679.67</v>
      </c>
    </row>
  </sheetData>
  <autoFilter ref="B6:D58" xr:uid="{00000000-0009-0000-0000-000004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5">
    <tabColor theme="7" tint="0.79998168889431442"/>
  </sheetPr>
  <dimension ref="B3:BH82"/>
  <sheetViews>
    <sheetView workbookViewId="0"/>
  </sheetViews>
  <sheetFormatPr defaultColWidth="9.140625" defaultRowHeight="15"/>
  <cols>
    <col min="1" max="1" width="9.140625" style="19"/>
    <col min="2" max="2" width="10" style="19" customWidth="1"/>
    <col min="3" max="3" width="20.85546875" style="700" customWidth="1"/>
    <col min="4" max="4" width="14" style="19" customWidth="1"/>
    <col min="5" max="5" width="20.5703125" style="19" customWidth="1"/>
    <col min="6" max="6" width="9.140625" style="19" customWidth="1"/>
    <col min="7" max="7" width="10.42578125" style="19" customWidth="1"/>
    <col min="8" max="8" width="28.5703125" style="19" customWidth="1"/>
    <col min="9" max="30" width="13.42578125" style="19" customWidth="1"/>
    <col min="31" max="31" width="13.42578125" style="19" bestFit="1" customWidth="1"/>
    <col min="32" max="37" width="13.42578125" style="19" customWidth="1"/>
    <col min="38" max="38" width="13.42578125" style="19" bestFit="1" customWidth="1"/>
    <col min="39" max="43" width="13.42578125" style="19" customWidth="1"/>
    <col min="44" max="44" width="10.42578125" style="19" customWidth="1"/>
    <col min="45" max="45" width="13.42578125" style="19" bestFit="1" customWidth="1"/>
    <col min="46" max="51" width="11.5703125" style="19" customWidth="1"/>
    <col min="52" max="56" width="13.42578125" style="19" bestFit="1" customWidth="1"/>
    <col min="57" max="59" width="14.42578125" style="19" bestFit="1" customWidth="1"/>
    <col min="60" max="80" width="11.5703125" style="19" bestFit="1" customWidth="1"/>
    <col min="81" max="209" width="9.140625" style="19"/>
    <col min="210" max="215" width="10.42578125" style="19" bestFit="1" customWidth="1"/>
    <col min="216" max="216" width="9.140625" style="19"/>
    <col min="217" max="218" width="10.42578125" style="19" bestFit="1" customWidth="1"/>
    <col min="219" max="222" width="11.5703125" style="19" bestFit="1" customWidth="1"/>
    <col min="223" max="223" width="9.140625" style="19"/>
    <col min="224" max="229" width="10.42578125" style="19" bestFit="1" customWidth="1"/>
    <col min="230" max="230" width="9.140625" style="19"/>
    <col min="231" max="236" width="10.42578125" style="19" bestFit="1" customWidth="1"/>
    <col min="237" max="237" width="9.140625" style="19"/>
    <col min="238" max="243" width="10.42578125" style="19" bestFit="1" customWidth="1"/>
    <col min="244" max="244" width="9.140625" style="19"/>
    <col min="245" max="250" width="10.42578125" style="19" bestFit="1" customWidth="1"/>
    <col min="251" max="251" width="9.140625" style="19"/>
    <col min="252" max="257" width="10.42578125" style="19" bestFit="1" customWidth="1"/>
    <col min="258" max="258" width="9.140625" style="19"/>
    <col min="259" max="260" width="10.42578125" style="19" bestFit="1" customWidth="1"/>
    <col min="261" max="261" width="9.140625" style="19"/>
    <col min="262" max="264" width="10.42578125" style="19" bestFit="1" customWidth="1"/>
    <col min="265" max="265" width="9.140625" style="19"/>
    <col min="266" max="271" width="10.42578125" style="19" bestFit="1" customWidth="1"/>
    <col min="272" max="272" width="9.140625" style="19"/>
    <col min="273" max="278" width="10.42578125" style="19" bestFit="1" customWidth="1"/>
    <col min="279" max="279" width="9.140625" style="19"/>
    <col min="280" max="285" width="10.42578125" style="19" bestFit="1" customWidth="1"/>
    <col min="286" max="286" width="9.140625" style="19"/>
    <col min="287" max="292" width="10.42578125" style="19" bestFit="1" customWidth="1"/>
    <col min="293" max="293" width="9.140625" style="19"/>
    <col min="294" max="299" width="10.42578125" style="19" bestFit="1" customWidth="1"/>
    <col min="300" max="300" width="9.140625" style="19"/>
    <col min="301" max="306" width="10.42578125" style="19" bestFit="1" customWidth="1"/>
    <col min="307" max="307" width="9.140625" style="19"/>
    <col min="308" max="313" width="10.42578125" style="19" bestFit="1" customWidth="1"/>
    <col min="314" max="314" width="9.140625" style="19"/>
    <col min="315" max="320" width="10.42578125" style="19" bestFit="1" customWidth="1"/>
    <col min="321" max="321" width="9.140625" style="19"/>
    <col min="322" max="326" width="10.42578125" style="19" bestFit="1" customWidth="1"/>
    <col min="327" max="327" width="9.5703125" style="19" bestFit="1" customWidth="1"/>
    <col min="328" max="328" width="9.140625" style="19"/>
    <col min="329" max="334" width="9.5703125" style="19" bestFit="1" customWidth="1"/>
    <col min="335" max="335" width="9.140625" style="19"/>
    <col min="336" max="336" width="9.5703125" style="19" bestFit="1" customWidth="1"/>
    <col min="337" max="341" width="9.42578125" style="19" bestFit="1" customWidth="1"/>
    <col min="342" max="342" width="9.140625" style="19"/>
    <col min="343" max="348" width="9.5703125" style="19" bestFit="1" customWidth="1"/>
    <col min="349" max="349" width="9.140625" style="19"/>
    <col min="350" max="352" width="9.5703125" style="19" bestFit="1" customWidth="1"/>
    <col min="353" max="355" width="10.42578125" style="19" bestFit="1" customWidth="1"/>
    <col min="356" max="356" width="9.140625" style="19"/>
    <col min="357" max="362" width="10.42578125" style="19" bestFit="1" customWidth="1"/>
    <col min="363" max="363" width="9.140625" style="19"/>
    <col min="364" max="366" width="10.42578125" style="19" bestFit="1" customWidth="1"/>
    <col min="367" max="16384" width="9.140625" style="19"/>
  </cols>
  <sheetData>
    <row r="3" spans="2:60">
      <c r="C3" s="19"/>
      <c r="H3" s="19">
        <v>33</v>
      </c>
      <c r="I3" s="19" t="s">
        <v>868</v>
      </c>
      <c r="J3" s="19" t="s">
        <v>868</v>
      </c>
      <c r="K3" s="19" t="s">
        <v>868</v>
      </c>
      <c r="L3" s="19" t="s">
        <v>868</v>
      </c>
      <c r="M3" s="19" t="s">
        <v>868</v>
      </c>
      <c r="N3" s="19" t="s">
        <v>868</v>
      </c>
      <c r="O3" s="19" t="s">
        <v>868</v>
      </c>
      <c r="P3" s="19" t="s">
        <v>868</v>
      </c>
      <c r="Q3" s="19" t="s">
        <v>868</v>
      </c>
      <c r="R3" s="19" t="s">
        <v>868</v>
      </c>
      <c r="S3" s="19" t="s">
        <v>868</v>
      </c>
      <c r="T3" s="19" t="s">
        <v>868</v>
      </c>
      <c r="U3" s="19" t="s">
        <v>868</v>
      </c>
      <c r="V3" s="19" t="s">
        <v>868</v>
      </c>
      <c r="W3" s="19" t="s">
        <v>868</v>
      </c>
      <c r="X3" s="19" t="s">
        <v>868</v>
      </c>
      <c r="Y3" s="19" t="s">
        <v>868</v>
      </c>
      <c r="Z3" s="19" t="s">
        <v>868</v>
      </c>
      <c r="AA3" s="19" t="s">
        <v>868</v>
      </c>
      <c r="AB3" s="19" t="s">
        <v>868</v>
      </c>
      <c r="AC3" s="19" t="s">
        <v>868</v>
      </c>
      <c r="AD3" s="19" t="s">
        <v>868</v>
      </c>
      <c r="AE3" s="19" t="s">
        <v>868</v>
      </c>
      <c r="AF3" s="19" t="s">
        <v>868</v>
      </c>
      <c r="AG3" s="19" t="s">
        <v>868</v>
      </c>
      <c r="AH3" s="19" t="s">
        <v>868</v>
      </c>
      <c r="AI3" s="19" t="s">
        <v>868</v>
      </c>
      <c r="AJ3" s="19" t="s">
        <v>868</v>
      </c>
      <c r="AK3" s="19" t="s">
        <v>868</v>
      </c>
      <c r="AL3" s="19" t="s">
        <v>868</v>
      </c>
      <c r="AM3" s="19" t="s">
        <v>868</v>
      </c>
      <c r="AN3" s="19" t="s">
        <v>868</v>
      </c>
      <c r="AO3" s="19" t="s">
        <v>868</v>
      </c>
      <c r="AP3" s="19" t="s">
        <v>868</v>
      </c>
      <c r="AQ3" s="19" t="s">
        <v>868</v>
      </c>
      <c r="AR3" s="19" t="s">
        <v>868</v>
      </c>
      <c r="AS3" s="19" t="s">
        <v>868</v>
      </c>
      <c r="AT3" s="19" t="s">
        <v>868</v>
      </c>
      <c r="AU3" s="19" t="s">
        <v>868</v>
      </c>
      <c r="AV3" s="19" t="s">
        <v>868</v>
      </c>
      <c r="AW3" s="19" t="s">
        <v>868</v>
      </c>
      <c r="AX3" s="19" t="s">
        <v>868</v>
      </c>
      <c r="AY3" s="19" t="s">
        <v>868</v>
      </c>
      <c r="AZ3" s="19" t="s">
        <v>868</v>
      </c>
      <c r="BA3" s="19" t="s">
        <v>868</v>
      </c>
      <c r="BB3" s="19" t="s">
        <v>868</v>
      </c>
      <c r="BC3" s="19" t="s">
        <v>868</v>
      </c>
      <c r="BD3" s="19" t="s">
        <v>868</v>
      </c>
      <c r="BE3" s="19" t="s">
        <v>868</v>
      </c>
      <c r="BF3" s="19" t="s">
        <v>868</v>
      </c>
      <c r="BG3" s="19" t="s">
        <v>868</v>
      </c>
    </row>
    <row r="4" spans="2:60">
      <c r="C4" s="19"/>
      <c r="H4" s="19">
        <v>33</v>
      </c>
      <c r="I4" s="711">
        <f t="shared" ref="I4:AN4" si="0">I5</f>
        <v>45307</v>
      </c>
      <c r="J4" s="711">
        <f t="shared" si="0"/>
        <v>45314</v>
      </c>
      <c r="K4" s="711">
        <f t="shared" si="0"/>
        <v>45321</v>
      </c>
      <c r="L4" s="711">
        <f t="shared" si="0"/>
        <v>45328</v>
      </c>
      <c r="M4" s="711">
        <f t="shared" si="0"/>
        <v>45335</v>
      </c>
      <c r="N4" s="711">
        <f t="shared" si="0"/>
        <v>45342</v>
      </c>
      <c r="O4" s="711">
        <f t="shared" si="0"/>
        <v>45349</v>
      </c>
      <c r="P4" s="711">
        <f t="shared" si="0"/>
        <v>45356</v>
      </c>
      <c r="Q4" s="711">
        <f t="shared" si="0"/>
        <v>45363</v>
      </c>
      <c r="R4" s="711">
        <f t="shared" si="0"/>
        <v>45370</v>
      </c>
      <c r="S4" s="711">
        <f t="shared" si="0"/>
        <v>45377</v>
      </c>
      <c r="T4" s="711">
        <f t="shared" si="0"/>
        <v>45384</v>
      </c>
      <c r="U4" s="711">
        <f t="shared" si="0"/>
        <v>45391</v>
      </c>
      <c r="V4" s="711">
        <f t="shared" si="0"/>
        <v>45398</v>
      </c>
      <c r="W4" s="711">
        <f t="shared" si="0"/>
        <v>45405</v>
      </c>
      <c r="X4" s="711">
        <f t="shared" si="0"/>
        <v>45412</v>
      </c>
      <c r="Y4" s="711">
        <f t="shared" si="0"/>
        <v>45419</v>
      </c>
      <c r="Z4" s="711">
        <f t="shared" si="0"/>
        <v>45426</v>
      </c>
      <c r="AA4" s="711">
        <f t="shared" si="0"/>
        <v>45433</v>
      </c>
      <c r="AB4" s="711">
        <f t="shared" si="0"/>
        <v>45440</v>
      </c>
      <c r="AC4" s="711">
        <f t="shared" si="0"/>
        <v>45447</v>
      </c>
      <c r="AD4" s="711">
        <f t="shared" si="0"/>
        <v>45454</v>
      </c>
      <c r="AE4" s="711">
        <f t="shared" si="0"/>
        <v>45461</v>
      </c>
      <c r="AF4" s="711">
        <f t="shared" si="0"/>
        <v>45468</v>
      </c>
      <c r="AG4" s="711">
        <f t="shared" si="0"/>
        <v>45475</v>
      </c>
      <c r="AH4" s="711">
        <f t="shared" si="0"/>
        <v>45482</v>
      </c>
      <c r="AI4" s="711">
        <f t="shared" si="0"/>
        <v>45489</v>
      </c>
      <c r="AJ4" s="711">
        <f t="shared" si="0"/>
        <v>45496</v>
      </c>
      <c r="AK4" s="711">
        <f t="shared" si="0"/>
        <v>45503</v>
      </c>
      <c r="AL4" s="711">
        <f t="shared" si="0"/>
        <v>45510</v>
      </c>
      <c r="AM4" s="711">
        <f t="shared" si="0"/>
        <v>45517</v>
      </c>
      <c r="AN4" s="711">
        <f t="shared" si="0"/>
        <v>45524</v>
      </c>
      <c r="AO4" s="711">
        <f t="shared" ref="AO4:BG4" si="1">AO5</f>
        <v>45531</v>
      </c>
      <c r="AP4" s="711">
        <f t="shared" si="1"/>
        <v>45538</v>
      </c>
      <c r="AQ4" s="711">
        <f t="shared" si="1"/>
        <v>45545</v>
      </c>
      <c r="AR4" s="711">
        <f t="shared" si="1"/>
        <v>45552</v>
      </c>
      <c r="AS4" s="711">
        <f t="shared" si="1"/>
        <v>45559</v>
      </c>
      <c r="AT4" s="711">
        <f t="shared" si="1"/>
        <v>45566</v>
      </c>
      <c r="AU4" s="711">
        <f t="shared" si="1"/>
        <v>45573</v>
      </c>
      <c r="AV4" s="711">
        <f t="shared" si="1"/>
        <v>45580</v>
      </c>
      <c r="AW4" s="711">
        <f t="shared" si="1"/>
        <v>45587</v>
      </c>
      <c r="AX4" s="711">
        <f t="shared" si="1"/>
        <v>45594</v>
      </c>
      <c r="AY4" s="711">
        <f t="shared" si="1"/>
        <v>45601</v>
      </c>
      <c r="AZ4" s="711">
        <f t="shared" si="1"/>
        <v>45608</v>
      </c>
      <c r="BA4" s="711">
        <f t="shared" si="1"/>
        <v>45615</v>
      </c>
      <c r="BB4" s="711">
        <f t="shared" si="1"/>
        <v>45622</v>
      </c>
      <c r="BC4" s="711">
        <f t="shared" si="1"/>
        <v>45629</v>
      </c>
      <c r="BD4" s="711">
        <f t="shared" si="1"/>
        <v>45636</v>
      </c>
      <c r="BE4" s="711">
        <f t="shared" si="1"/>
        <v>45643</v>
      </c>
      <c r="BF4" s="711">
        <f t="shared" si="1"/>
        <v>45650</v>
      </c>
      <c r="BG4" s="711">
        <f t="shared" si="1"/>
        <v>45657</v>
      </c>
    </row>
    <row r="5" spans="2:60" ht="30">
      <c r="B5" s="604"/>
      <c r="C5" s="685" t="s">
        <v>829</v>
      </c>
      <c r="D5" s="604" t="s">
        <v>830</v>
      </c>
      <c r="E5" s="604" t="s">
        <v>831</v>
      </c>
      <c r="F5" s="695" t="s">
        <v>794</v>
      </c>
      <c r="G5" s="695" t="s">
        <v>832</v>
      </c>
      <c r="H5" s="695" t="s">
        <v>834</v>
      </c>
      <c r="I5" s="695">
        <v>45307</v>
      </c>
      <c r="J5" s="695">
        <v>45314</v>
      </c>
      <c r="K5" s="695">
        <v>45321</v>
      </c>
      <c r="L5" s="696">
        <v>45328</v>
      </c>
      <c r="M5" s="696">
        <v>45335</v>
      </c>
      <c r="N5" s="696">
        <v>45342</v>
      </c>
      <c r="O5" s="696">
        <v>45349</v>
      </c>
      <c r="P5" s="695">
        <v>45356</v>
      </c>
      <c r="Q5" s="695">
        <v>45363</v>
      </c>
      <c r="R5" s="695">
        <v>45370</v>
      </c>
      <c r="S5" s="695">
        <v>45377</v>
      </c>
      <c r="T5" s="695">
        <v>45384</v>
      </c>
      <c r="U5" s="695">
        <v>45391</v>
      </c>
      <c r="V5" s="695">
        <v>45398</v>
      </c>
      <c r="W5" s="695">
        <v>45405</v>
      </c>
      <c r="X5" s="695">
        <v>45412</v>
      </c>
      <c r="Y5" s="695">
        <v>45419</v>
      </c>
      <c r="Z5" s="695">
        <v>45426</v>
      </c>
      <c r="AA5" s="695">
        <v>45433</v>
      </c>
      <c r="AB5" s="695">
        <v>45440</v>
      </c>
      <c r="AC5" s="695">
        <v>45447</v>
      </c>
      <c r="AD5" s="695">
        <v>45454</v>
      </c>
      <c r="AE5" s="695">
        <v>45461</v>
      </c>
      <c r="AF5" s="695">
        <v>45468</v>
      </c>
      <c r="AG5" s="695">
        <v>45475</v>
      </c>
      <c r="AH5" s="695">
        <v>45482</v>
      </c>
      <c r="AI5" s="695">
        <v>45489</v>
      </c>
      <c r="AJ5" s="695">
        <v>45496</v>
      </c>
      <c r="AK5" s="695">
        <v>45503</v>
      </c>
      <c r="AL5" s="695">
        <v>45510</v>
      </c>
      <c r="AM5" s="695">
        <v>45517</v>
      </c>
      <c r="AN5" s="695">
        <v>45524</v>
      </c>
      <c r="AO5" s="695">
        <v>45531</v>
      </c>
      <c r="AP5" s="695">
        <v>45538</v>
      </c>
      <c r="AQ5" s="695">
        <v>45545</v>
      </c>
      <c r="AR5" s="695">
        <v>45552</v>
      </c>
      <c r="AS5" s="695">
        <v>45559</v>
      </c>
      <c r="AT5" s="695">
        <v>45566</v>
      </c>
      <c r="AU5" s="695">
        <v>45573</v>
      </c>
      <c r="AV5" s="695">
        <v>45580</v>
      </c>
      <c r="AW5" s="695">
        <v>45587</v>
      </c>
      <c r="AX5" s="695">
        <v>45594</v>
      </c>
      <c r="AY5" s="695">
        <v>45601</v>
      </c>
      <c r="AZ5" s="695">
        <v>45608</v>
      </c>
      <c r="BA5" s="695">
        <v>45615</v>
      </c>
      <c r="BB5" s="695">
        <v>45622</v>
      </c>
      <c r="BC5" s="695">
        <v>45629</v>
      </c>
      <c r="BD5" s="695">
        <v>45636</v>
      </c>
      <c r="BE5" s="695">
        <v>45643</v>
      </c>
      <c r="BF5" s="695">
        <v>45650</v>
      </c>
      <c r="BG5" s="695">
        <v>45657</v>
      </c>
    </row>
    <row r="6" spans="2:60">
      <c r="B6" s="712"/>
      <c r="C6" s="713" t="s">
        <v>826</v>
      </c>
      <c r="D6" s="714">
        <v>11141855</v>
      </c>
      <c r="E6" s="712">
        <v>220460.02</v>
      </c>
      <c r="F6" s="715">
        <v>45298</v>
      </c>
      <c r="G6" s="716">
        <v>45663</v>
      </c>
      <c r="H6" s="717" t="s">
        <v>833</v>
      </c>
      <c r="I6" s="718">
        <f>I7</f>
        <v>15390</v>
      </c>
      <c r="J6" s="718">
        <f>J7-I7</f>
        <v>1485</v>
      </c>
      <c r="K6" s="718">
        <f t="shared" ref="K6:BG6" si="2">K7-J7</f>
        <v>11831.400000000001</v>
      </c>
      <c r="L6" s="718">
        <f t="shared" si="2"/>
        <v>22422.42</v>
      </c>
      <c r="M6" s="718">
        <f t="shared" si="2"/>
        <v>28755.46</v>
      </c>
      <c r="N6" s="718">
        <f t="shared" si="2"/>
        <v>18674.210000000006</v>
      </c>
      <c r="O6" s="718">
        <f t="shared" si="2"/>
        <v>13885.709999999992</v>
      </c>
      <c r="P6" s="718">
        <f t="shared" si="2"/>
        <v>13329</v>
      </c>
      <c r="Q6" s="718">
        <f t="shared" si="2"/>
        <v>62496.000000000015</v>
      </c>
      <c r="R6" s="718">
        <f t="shared" si="2"/>
        <v>58581</v>
      </c>
      <c r="S6" s="718">
        <f t="shared" si="2"/>
        <v>43470</v>
      </c>
      <c r="T6" s="718">
        <f t="shared" si="2"/>
        <v>25781.26999999996</v>
      </c>
      <c r="U6" s="718">
        <f t="shared" si="2"/>
        <v>20954.290000000037</v>
      </c>
      <c r="V6" s="718">
        <f t="shared" si="2"/>
        <v>30834.899999999965</v>
      </c>
      <c r="W6" s="718">
        <f t="shared" si="2"/>
        <v>77837.700000000012</v>
      </c>
      <c r="X6" s="718">
        <f t="shared" si="2"/>
        <v>110028.69000000006</v>
      </c>
      <c r="Y6" s="718">
        <f t="shared" si="2"/>
        <v>130521.14999999991</v>
      </c>
      <c r="Z6" s="718">
        <f t="shared" si="2"/>
        <v>108631.20000000007</v>
      </c>
      <c r="AA6" s="718">
        <f t="shared" si="2"/>
        <v>160604.54999999993</v>
      </c>
      <c r="AB6" s="718">
        <f t="shared" si="2"/>
        <v>305749.18999999994</v>
      </c>
      <c r="AC6" s="718">
        <f t="shared" si="2"/>
        <v>248632.89000000013</v>
      </c>
      <c r="AD6" s="718">
        <f t="shared" si="2"/>
        <v>265832.94999999995</v>
      </c>
      <c r="AE6" s="718">
        <f t="shared" si="2"/>
        <v>85935.929999999935</v>
      </c>
      <c r="AF6" s="718">
        <f t="shared" si="2"/>
        <v>249269.05000000005</v>
      </c>
      <c r="AG6" s="718">
        <f t="shared" si="2"/>
        <v>253696.93999999994</v>
      </c>
      <c r="AH6" s="718">
        <f t="shared" si="2"/>
        <v>351361.64999999991</v>
      </c>
      <c r="AI6" s="718">
        <f t="shared" si="2"/>
        <v>566591.40000000037</v>
      </c>
      <c r="AJ6" s="718">
        <f t="shared" si="2"/>
        <v>633363.41999999993</v>
      </c>
      <c r="AK6" s="718">
        <f t="shared" si="2"/>
        <v>509956.6799999997</v>
      </c>
      <c r="AL6" s="718">
        <f t="shared" si="2"/>
        <v>458763.8900000006</v>
      </c>
      <c r="AM6" s="718">
        <f t="shared" si="2"/>
        <v>549854.61999999918</v>
      </c>
      <c r="AN6" s="718">
        <f t="shared" si="2"/>
        <v>557625.5700000003</v>
      </c>
      <c r="AO6" s="718">
        <f t="shared" si="2"/>
        <v>282234.77000000048</v>
      </c>
      <c r="AP6" s="718">
        <f t="shared" si="2"/>
        <v>138246.65999999922</v>
      </c>
      <c r="AQ6" s="718">
        <f t="shared" si="2"/>
        <v>116546.37000000011</v>
      </c>
      <c r="AR6" s="718">
        <f t="shared" si="2"/>
        <v>286301.29000000004</v>
      </c>
      <c r="AS6" s="718">
        <f t="shared" si="2"/>
        <v>296323.16000000015</v>
      </c>
      <c r="AT6" s="718">
        <f t="shared" si="2"/>
        <v>374979.70999999996</v>
      </c>
      <c r="AU6" s="718">
        <f t="shared" si="2"/>
        <v>430088.12999999989</v>
      </c>
      <c r="AV6" s="718">
        <f t="shared" si="2"/>
        <v>462351.93000000063</v>
      </c>
      <c r="AW6" s="718">
        <f t="shared" si="2"/>
        <v>489355.70999999903</v>
      </c>
      <c r="AX6" s="718">
        <f t="shared" si="2"/>
        <v>397504.79000000097</v>
      </c>
      <c r="AY6" s="718">
        <f t="shared" si="2"/>
        <v>155793.08000000007</v>
      </c>
      <c r="AZ6" s="718">
        <f t="shared" si="2"/>
        <v>224377.11999999918</v>
      </c>
      <c r="BA6" s="718">
        <f t="shared" si="2"/>
        <v>160616.79000000097</v>
      </c>
      <c r="BB6" s="718">
        <f t="shared" si="2"/>
        <v>111592.08000000007</v>
      </c>
      <c r="BC6" s="718">
        <f t="shared" si="2"/>
        <v>46723.679999999702</v>
      </c>
      <c r="BD6" s="718">
        <f t="shared" si="2"/>
        <v>18802.799999998882</v>
      </c>
      <c r="BE6" s="718">
        <f t="shared" si="2"/>
        <v>17203.680000001565</v>
      </c>
      <c r="BF6" s="718">
        <f t="shared" si="2"/>
        <v>119328.40999999829</v>
      </c>
      <c r="BG6" s="718">
        <f t="shared" si="2"/>
        <v>557092.75</v>
      </c>
      <c r="BH6" s="719"/>
    </row>
    <row r="7" spans="2:60">
      <c r="C7" s="700" t="s">
        <v>826</v>
      </c>
      <c r="D7" s="697">
        <v>11141855</v>
      </c>
      <c r="E7" s="19">
        <v>220460.02</v>
      </c>
      <c r="F7" s="698">
        <v>45298</v>
      </c>
      <c r="G7" s="701">
        <v>45663</v>
      </c>
      <c r="H7" s="708" t="s">
        <v>835</v>
      </c>
      <c r="I7" s="699">
        <v>15390</v>
      </c>
      <c r="J7" s="699">
        <v>16875</v>
      </c>
      <c r="K7" s="699">
        <v>28706.400000000001</v>
      </c>
      <c r="L7" s="699">
        <v>51128.82</v>
      </c>
      <c r="M7" s="699">
        <v>79884.28</v>
      </c>
      <c r="N7" s="699">
        <v>98558.49</v>
      </c>
      <c r="O7" s="709">
        <v>112444.2</v>
      </c>
      <c r="P7" s="699">
        <v>125773.2</v>
      </c>
      <c r="Q7" s="699">
        <v>188269.2</v>
      </c>
      <c r="R7" s="699">
        <v>246850.2</v>
      </c>
      <c r="S7" s="699">
        <v>290320.2</v>
      </c>
      <c r="T7" s="699">
        <v>316101.46999999997</v>
      </c>
      <c r="U7" s="699">
        <v>337055.76</v>
      </c>
      <c r="V7" s="699">
        <v>367890.66</v>
      </c>
      <c r="W7" s="699">
        <v>445728.36</v>
      </c>
      <c r="X7" s="699">
        <v>555757.05000000005</v>
      </c>
      <c r="Y7" s="699">
        <v>686278.2</v>
      </c>
      <c r="Z7" s="699">
        <v>794909.4</v>
      </c>
      <c r="AA7" s="699">
        <v>955513.95</v>
      </c>
      <c r="AB7" s="699">
        <v>1261263.1399999999</v>
      </c>
      <c r="AC7" s="699">
        <v>1509896.03</v>
      </c>
      <c r="AD7" s="699">
        <v>1775728.98</v>
      </c>
      <c r="AE7" s="699">
        <v>1861664.91</v>
      </c>
      <c r="AF7" s="699">
        <v>2110933.96</v>
      </c>
      <c r="AG7" s="699">
        <v>2364630.9</v>
      </c>
      <c r="AH7" s="699">
        <v>2715992.55</v>
      </c>
      <c r="AI7" s="699">
        <v>3282583.95</v>
      </c>
      <c r="AJ7" s="699">
        <v>3915947.37</v>
      </c>
      <c r="AK7" s="699">
        <v>4425904.05</v>
      </c>
      <c r="AL7" s="699">
        <v>4884667.9400000004</v>
      </c>
      <c r="AM7" s="699">
        <v>5434522.5599999996</v>
      </c>
      <c r="AN7" s="699">
        <v>5992148.1299999999</v>
      </c>
      <c r="AO7" s="699">
        <v>6274382.9000000004</v>
      </c>
      <c r="AP7" s="699">
        <v>6412629.5599999996</v>
      </c>
      <c r="AQ7" s="699">
        <v>6529175.9299999997</v>
      </c>
      <c r="AR7" s="699">
        <v>6815477.2199999997</v>
      </c>
      <c r="AS7" s="699">
        <v>7111800.3799999999</v>
      </c>
      <c r="AT7" s="699">
        <v>7486780.0899999999</v>
      </c>
      <c r="AU7" s="699">
        <v>7916868.2199999997</v>
      </c>
      <c r="AV7" s="699">
        <v>8379220.1500000004</v>
      </c>
      <c r="AW7" s="699">
        <v>8868575.8599999994</v>
      </c>
      <c r="AX7" s="699">
        <v>9266080.6500000004</v>
      </c>
      <c r="AY7" s="699">
        <v>9421873.7300000004</v>
      </c>
      <c r="AZ7" s="699">
        <v>9646250.8499999996</v>
      </c>
      <c r="BA7" s="699">
        <v>9806867.6400000006</v>
      </c>
      <c r="BB7" s="699">
        <v>9918459.7200000007</v>
      </c>
      <c r="BC7" s="699">
        <v>9965183.4000000004</v>
      </c>
      <c r="BD7" s="699">
        <v>9983986.1999999993</v>
      </c>
      <c r="BE7" s="699">
        <v>10001189.880000001</v>
      </c>
      <c r="BF7" s="699">
        <v>10120518.289999999</v>
      </c>
      <c r="BG7" s="699">
        <v>10677611.039999999</v>
      </c>
    </row>
    <row r="8" spans="2:60">
      <c r="B8" s="719"/>
      <c r="C8" s="720" t="s">
        <v>837</v>
      </c>
      <c r="D8" s="721">
        <v>0</v>
      </c>
      <c r="E8" s="719">
        <v>0</v>
      </c>
      <c r="F8" s="722">
        <v>45298</v>
      </c>
      <c r="G8" s="723">
        <v>45663</v>
      </c>
      <c r="H8" s="724" t="s">
        <v>833</v>
      </c>
      <c r="I8" s="718">
        <f>I9</f>
        <v>0</v>
      </c>
      <c r="J8" s="718">
        <f>J9-I9</f>
        <v>0</v>
      </c>
      <c r="K8" s="718">
        <f t="shared" ref="K8" si="3">K9-J9</f>
        <v>0</v>
      </c>
      <c r="L8" s="718">
        <f t="shared" ref="L8" si="4">L9-K9</f>
        <v>0</v>
      </c>
      <c r="M8" s="718">
        <f t="shared" ref="M8" si="5">M9-L9</f>
        <v>0</v>
      </c>
      <c r="N8" s="718">
        <f t="shared" ref="N8" si="6">N9-M9</f>
        <v>0</v>
      </c>
      <c r="O8" s="718">
        <f t="shared" ref="O8" si="7">O9-N9</f>
        <v>0</v>
      </c>
      <c r="P8" s="718">
        <f t="shared" ref="P8" si="8">P9-O9</f>
        <v>0</v>
      </c>
      <c r="Q8" s="718">
        <f t="shared" ref="Q8" si="9">Q9-P9</f>
        <v>0</v>
      </c>
      <c r="R8" s="718">
        <f t="shared" ref="R8" si="10">R9-Q9</f>
        <v>0</v>
      </c>
      <c r="S8" s="718">
        <f t="shared" ref="S8" si="11">S9-R9</f>
        <v>0</v>
      </c>
      <c r="T8" s="718">
        <f t="shared" ref="T8" si="12">T9-S9</f>
        <v>0</v>
      </c>
      <c r="U8" s="718">
        <f t="shared" ref="U8" si="13">U9-T9</f>
        <v>0</v>
      </c>
      <c r="V8" s="718">
        <f t="shared" ref="V8" si="14">V9-U9</f>
        <v>0</v>
      </c>
      <c r="W8" s="718">
        <f t="shared" ref="W8" si="15">W9-V9</f>
        <v>0</v>
      </c>
      <c r="X8" s="718">
        <f t="shared" ref="X8" si="16">X9-W9</f>
        <v>0</v>
      </c>
      <c r="Y8" s="718">
        <f t="shared" ref="Y8" si="17">Y9-X9</f>
        <v>0</v>
      </c>
      <c r="Z8" s="718">
        <f t="shared" ref="Z8" si="18">Z9-Y9</f>
        <v>0</v>
      </c>
      <c r="AA8" s="718">
        <f t="shared" ref="AA8" si="19">AA9-Z9</f>
        <v>0</v>
      </c>
      <c r="AB8" s="718">
        <f t="shared" ref="AB8" si="20">AB9-AA9</f>
        <v>0</v>
      </c>
      <c r="AC8" s="718">
        <f t="shared" ref="AC8" si="21">AC9-AB9</f>
        <v>0</v>
      </c>
      <c r="AD8" s="718">
        <f t="shared" ref="AD8" si="22">AD9-AC9</f>
        <v>0</v>
      </c>
      <c r="AE8" s="718">
        <f t="shared" ref="AE8" si="23">AE9-AD9</f>
        <v>0</v>
      </c>
      <c r="AF8" s="718">
        <f t="shared" ref="AF8" si="24">AF9-AE9</f>
        <v>0</v>
      </c>
      <c r="AG8" s="718">
        <f t="shared" ref="AG8" si="25">AG9-AF9</f>
        <v>0</v>
      </c>
      <c r="AH8" s="718">
        <f t="shared" ref="AH8" si="26">AH9-AG9</f>
        <v>0</v>
      </c>
      <c r="AI8" s="718">
        <f t="shared" ref="AI8" si="27">AI9-AH9</f>
        <v>0</v>
      </c>
      <c r="AJ8" s="718">
        <f t="shared" ref="AJ8" si="28">AJ9-AI9</f>
        <v>0</v>
      </c>
      <c r="AK8" s="718">
        <f t="shared" ref="AK8" si="29">AK9-AJ9</f>
        <v>0</v>
      </c>
      <c r="AL8" s="718">
        <f t="shared" ref="AL8" si="30">AL9-AK9</f>
        <v>0</v>
      </c>
      <c r="AM8" s="718">
        <f t="shared" ref="AM8" si="31">AM9-AL9</f>
        <v>0</v>
      </c>
      <c r="AN8" s="718">
        <f t="shared" ref="AN8" si="32">AN9-AM9</f>
        <v>0</v>
      </c>
      <c r="AO8" s="718">
        <f t="shared" ref="AO8" si="33">AO9-AN9</f>
        <v>0</v>
      </c>
      <c r="AP8" s="718">
        <f t="shared" ref="AP8" si="34">AP9-AO9</f>
        <v>0</v>
      </c>
      <c r="AQ8" s="718">
        <f t="shared" ref="AQ8" si="35">AQ9-AP9</f>
        <v>0</v>
      </c>
      <c r="AR8" s="718">
        <f t="shared" ref="AR8" si="36">AR9-AQ9</f>
        <v>0</v>
      </c>
      <c r="AS8" s="718">
        <f t="shared" ref="AS8" si="37">AS9-AR9</f>
        <v>0</v>
      </c>
      <c r="AT8" s="718">
        <f t="shared" ref="AT8" si="38">AT9-AS9</f>
        <v>0</v>
      </c>
      <c r="AU8" s="718">
        <f t="shared" ref="AU8" si="39">AU9-AT9</f>
        <v>0</v>
      </c>
      <c r="AV8" s="718">
        <f t="shared" ref="AV8" si="40">AV9-AU9</f>
        <v>0</v>
      </c>
      <c r="AW8" s="718">
        <f t="shared" ref="AW8" si="41">AW9-AV9</f>
        <v>0</v>
      </c>
      <c r="AX8" s="718">
        <f t="shared" ref="AX8" si="42">AX9-AW9</f>
        <v>0</v>
      </c>
      <c r="AY8" s="718">
        <f t="shared" ref="AY8" si="43">AY9-AX9</f>
        <v>0</v>
      </c>
      <c r="AZ8" s="718">
        <f t="shared" ref="AZ8" si="44">AZ9-AY9</f>
        <v>0</v>
      </c>
      <c r="BA8" s="718">
        <f t="shared" ref="BA8" si="45">BA9-AZ9</f>
        <v>0</v>
      </c>
      <c r="BB8" s="718">
        <f t="shared" ref="BB8" si="46">BB9-BA9</f>
        <v>0</v>
      </c>
      <c r="BC8" s="718">
        <f t="shared" ref="BC8" si="47">BC9-BB9</f>
        <v>0</v>
      </c>
      <c r="BD8" s="718">
        <f t="shared" ref="BD8" si="48">BD9-BC9</f>
        <v>0</v>
      </c>
      <c r="BE8" s="718">
        <f t="shared" ref="BE8" si="49">BE9-BD9</f>
        <v>0</v>
      </c>
      <c r="BF8" s="718">
        <f t="shared" ref="BF8" si="50">BF9-BE9</f>
        <v>0</v>
      </c>
      <c r="BG8" s="718">
        <f t="shared" ref="BG8" si="51">BG9-BF9</f>
        <v>0</v>
      </c>
      <c r="BH8" s="719"/>
    </row>
    <row r="9" spans="2:60">
      <c r="B9" s="2"/>
      <c r="C9" s="706" t="s">
        <v>837</v>
      </c>
      <c r="D9" s="702">
        <v>0</v>
      </c>
      <c r="E9" s="2">
        <v>0</v>
      </c>
      <c r="F9" s="233">
        <v>45298</v>
      </c>
      <c r="G9" s="703">
        <v>45663</v>
      </c>
      <c r="H9" s="707" t="s">
        <v>835</v>
      </c>
      <c r="I9" s="704"/>
      <c r="J9" s="704"/>
      <c r="K9" s="704"/>
      <c r="L9" s="704"/>
      <c r="M9" s="704"/>
      <c r="N9" s="704"/>
      <c r="O9" s="705"/>
      <c r="P9" s="704"/>
      <c r="Q9" s="704"/>
      <c r="R9" s="704"/>
      <c r="S9" s="704"/>
      <c r="T9" s="704"/>
      <c r="U9" s="704"/>
      <c r="V9" s="704"/>
      <c r="W9" s="704"/>
      <c r="X9" s="704"/>
      <c r="Y9" s="704"/>
      <c r="Z9" s="704"/>
      <c r="AA9" s="704"/>
      <c r="AB9" s="704"/>
      <c r="AC9" s="704"/>
      <c r="AD9" s="704"/>
      <c r="AE9" s="704"/>
      <c r="AF9" s="704"/>
      <c r="AG9" s="704"/>
      <c r="AH9" s="704"/>
      <c r="AI9" s="704"/>
      <c r="AJ9" s="704"/>
      <c r="AK9" s="704"/>
      <c r="AL9" s="704"/>
      <c r="AM9" s="704"/>
      <c r="AN9" s="704"/>
      <c r="AO9" s="704"/>
      <c r="AP9" s="704"/>
      <c r="AQ9" s="704"/>
      <c r="AR9" s="704"/>
      <c r="AS9" s="704"/>
      <c r="AT9" s="704"/>
      <c r="AU9" s="704"/>
      <c r="AV9" s="704"/>
      <c r="AW9" s="704"/>
      <c r="AX9" s="704"/>
      <c r="AY9" s="704"/>
      <c r="AZ9" s="704"/>
      <c r="BA9" s="704"/>
      <c r="BB9" s="704"/>
      <c r="BC9" s="704"/>
      <c r="BD9" s="704"/>
      <c r="BE9" s="704"/>
      <c r="BF9" s="704"/>
      <c r="BG9" s="704"/>
    </row>
    <row r="10" spans="2:60">
      <c r="B10" s="712"/>
      <c r="C10" s="713" t="s">
        <v>838</v>
      </c>
      <c r="D10" s="714">
        <v>0</v>
      </c>
      <c r="E10" s="712">
        <v>3445.8</v>
      </c>
      <c r="F10" s="715">
        <v>45298</v>
      </c>
      <c r="G10" s="716">
        <v>45328</v>
      </c>
      <c r="H10" s="717" t="s">
        <v>833</v>
      </c>
      <c r="I10" s="718">
        <f>I11</f>
        <v>0</v>
      </c>
      <c r="J10" s="718">
        <f>J11-I11</f>
        <v>0</v>
      </c>
      <c r="K10" s="718">
        <f t="shared" ref="K10" si="52">K11-J11</f>
        <v>0</v>
      </c>
      <c r="L10" s="718">
        <f t="shared" ref="L10" si="53">L11-K11</f>
        <v>0</v>
      </c>
      <c r="M10" s="718">
        <f t="shared" ref="M10" si="54">M11-L11</f>
        <v>0</v>
      </c>
      <c r="N10" s="718">
        <f t="shared" ref="N10" si="55">N11-M11</f>
        <v>0</v>
      </c>
      <c r="O10" s="718">
        <f t="shared" ref="O10" si="56">O11-N11</f>
        <v>0</v>
      </c>
      <c r="P10" s="718">
        <f t="shared" ref="P10" si="57">P11-O11</f>
        <v>0</v>
      </c>
      <c r="Q10" s="718">
        <f t="shared" ref="Q10" si="58">Q11-P11</f>
        <v>0</v>
      </c>
      <c r="R10" s="718">
        <f t="shared" ref="R10" si="59">R11-Q11</f>
        <v>0</v>
      </c>
      <c r="S10" s="718">
        <f t="shared" ref="S10" si="60">S11-R11</f>
        <v>0</v>
      </c>
      <c r="T10" s="718">
        <f t="shared" ref="T10" si="61">T11-S11</f>
        <v>0</v>
      </c>
      <c r="U10" s="718">
        <f t="shared" ref="U10" si="62">U11-T11</f>
        <v>0</v>
      </c>
      <c r="V10" s="718">
        <f t="shared" ref="V10" si="63">V11-U11</f>
        <v>0</v>
      </c>
      <c r="W10" s="718">
        <f t="shared" ref="W10" si="64">W11-V11</f>
        <v>0</v>
      </c>
      <c r="X10" s="718">
        <f t="shared" ref="X10" si="65">X11-W11</f>
        <v>0</v>
      </c>
      <c r="Y10" s="718">
        <f t="shared" ref="Y10" si="66">Y11-X11</f>
        <v>0</v>
      </c>
      <c r="Z10" s="718">
        <f t="shared" ref="Z10" si="67">Z11-Y11</f>
        <v>0</v>
      </c>
      <c r="AA10" s="718">
        <f t="shared" ref="AA10" si="68">AA11-Z11</f>
        <v>0</v>
      </c>
      <c r="AB10" s="718">
        <f t="shared" ref="AB10" si="69">AB11-AA11</f>
        <v>0</v>
      </c>
      <c r="AC10" s="718">
        <f t="shared" ref="AC10" si="70">AC11-AB11</f>
        <v>0</v>
      </c>
      <c r="AD10" s="718">
        <f t="shared" ref="AD10" si="71">AD11-AC11</f>
        <v>0</v>
      </c>
      <c r="AE10" s="718">
        <f t="shared" ref="AE10" si="72">AE11-AD11</f>
        <v>0</v>
      </c>
      <c r="AF10" s="718">
        <f t="shared" ref="AF10" si="73">AF11-AE11</f>
        <v>0</v>
      </c>
      <c r="AG10" s="718">
        <f t="shared" ref="AG10" si="74">AG11-AF11</f>
        <v>0</v>
      </c>
      <c r="AH10" s="718">
        <f t="shared" ref="AH10" si="75">AH11-AG11</f>
        <v>0</v>
      </c>
      <c r="AI10" s="718">
        <f t="shared" ref="AI10" si="76">AI11-AH11</f>
        <v>0</v>
      </c>
      <c r="AJ10" s="718">
        <f t="shared" ref="AJ10" si="77">AJ11-AI11</f>
        <v>0</v>
      </c>
      <c r="AK10" s="718">
        <f t="shared" ref="AK10" si="78">AK11-AJ11</f>
        <v>0</v>
      </c>
      <c r="AL10" s="718">
        <f t="shared" ref="AL10" si="79">AL11-AK11</f>
        <v>0</v>
      </c>
      <c r="AM10" s="718">
        <f t="shared" ref="AM10" si="80">AM11-AL11</f>
        <v>0</v>
      </c>
      <c r="AN10" s="718">
        <f t="shared" ref="AN10" si="81">AN11-AM11</f>
        <v>0</v>
      </c>
      <c r="AO10" s="718">
        <f t="shared" ref="AO10" si="82">AO11-AN11</f>
        <v>0</v>
      </c>
      <c r="AP10" s="718">
        <f t="shared" ref="AP10" si="83">AP11-AO11</f>
        <v>0</v>
      </c>
      <c r="AQ10" s="718">
        <f t="shared" ref="AQ10" si="84">AQ11-AP11</f>
        <v>0</v>
      </c>
      <c r="AR10" s="718">
        <f t="shared" ref="AR10" si="85">AR11-AQ11</f>
        <v>0</v>
      </c>
      <c r="AS10" s="718">
        <f t="shared" ref="AS10" si="86">AS11-AR11</f>
        <v>0</v>
      </c>
      <c r="AT10" s="718">
        <f t="shared" ref="AT10" si="87">AT11-AS11</f>
        <v>0</v>
      </c>
      <c r="AU10" s="718">
        <f t="shared" ref="AU10" si="88">AU11-AT11</f>
        <v>0</v>
      </c>
      <c r="AV10" s="718">
        <f t="shared" ref="AV10" si="89">AV11-AU11</f>
        <v>0</v>
      </c>
      <c r="AW10" s="718">
        <f t="shared" ref="AW10" si="90">AW11-AV11</f>
        <v>0</v>
      </c>
      <c r="AX10" s="718">
        <f t="shared" ref="AX10" si="91">AX11-AW11</f>
        <v>0</v>
      </c>
      <c r="AY10" s="718">
        <f t="shared" ref="AY10" si="92">AY11-AX11</f>
        <v>0</v>
      </c>
      <c r="AZ10" s="718">
        <f t="shared" ref="AZ10" si="93">AZ11-AY11</f>
        <v>0</v>
      </c>
      <c r="BA10" s="718">
        <f t="shared" ref="BA10" si="94">BA11-AZ11</f>
        <v>0</v>
      </c>
      <c r="BB10" s="718">
        <f t="shared" ref="BB10" si="95">BB11-BA11</f>
        <v>0</v>
      </c>
      <c r="BC10" s="718">
        <f t="shared" ref="BC10" si="96">BC11-BB11</f>
        <v>0</v>
      </c>
      <c r="BD10" s="718">
        <f t="shared" ref="BD10" si="97">BD11-BC11</f>
        <v>0</v>
      </c>
      <c r="BE10" s="718">
        <f t="shared" ref="BE10" si="98">BE11-BD11</f>
        <v>0</v>
      </c>
      <c r="BF10" s="718">
        <f t="shared" ref="BF10" si="99">BF11-BE11</f>
        <v>0</v>
      </c>
      <c r="BG10" s="718">
        <f t="shared" ref="BG10" si="100">BG11-BF11</f>
        <v>0</v>
      </c>
      <c r="BH10" s="719"/>
    </row>
    <row r="11" spans="2:60">
      <c r="C11" s="700" t="s">
        <v>838</v>
      </c>
      <c r="D11" s="697">
        <v>0</v>
      </c>
      <c r="E11" s="19">
        <v>3445.8</v>
      </c>
      <c r="F11" s="698">
        <v>45298</v>
      </c>
      <c r="G11" s="701">
        <v>45328</v>
      </c>
      <c r="H11" s="708" t="s">
        <v>835</v>
      </c>
      <c r="I11" s="699"/>
      <c r="J11" s="699"/>
      <c r="K11" s="699"/>
      <c r="L11" s="699"/>
      <c r="M11" s="699"/>
      <c r="N11" s="699"/>
      <c r="O11" s="709"/>
      <c r="P11" s="699"/>
      <c r="Q11" s="699"/>
      <c r="R11" s="699"/>
      <c r="S11" s="699"/>
      <c r="T11" s="699"/>
      <c r="U11" s="699"/>
      <c r="V11" s="699"/>
      <c r="W11" s="699"/>
      <c r="X11" s="699"/>
      <c r="Y11" s="699"/>
      <c r="Z11" s="699"/>
      <c r="AA11" s="699"/>
      <c r="AB11" s="699"/>
      <c r="AC11" s="699"/>
      <c r="AD11" s="699"/>
      <c r="AE11" s="699"/>
      <c r="AF11" s="699"/>
      <c r="AG11" s="699"/>
      <c r="AH11" s="699"/>
      <c r="AI11" s="699"/>
      <c r="AJ11" s="699"/>
      <c r="AK11" s="699"/>
      <c r="AL11" s="699"/>
      <c r="AM11" s="699"/>
      <c r="AN11" s="699"/>
      <c r="AO11" s="699"/>
      <c r="AP11" s="699"/>
      <c r="AQ11" s="699"/>
      <c r="AR11" s="699"/>
      <c r="AS11" s="699"/>
      <c r="AT11" s="699"/>
      <c r="AU11" s="699"/>
      <c r="AV11" s="699"/>
      <c r="AW11" s="699"/>
      <c r="AX11" s="699"/>
      <c r="AY11" s="699"/>
      <c r="AZ11" s="699"/>
      <c r="BA11" s="699"/>
      <c r="BB11" s="699"/>
      <c r="BC11" s="699"/>
      <c r="BD11" s="699"/>
      <c r="BE11" s="699"/>
      <c r="BF11" s="699"/>
      <c r="BG11" s="699"/>
    </row>
    <row r="12" spans="2:60">
      <c r="B12" s="719"/>
      <c r="C12" s="720" t="s">
        <v>839</v>
      </c>
      <c r="D12" s="721">
        <v>2802577.5</v>
      </c>
      <c r="E12" s="719">
        <v>66611.78</v>
      </c>
      <c r="F12" s="722">
        <v>45298</v>
      </c>
      <c r="G12" s="723">
        <v>45649</v>
      </c>
      <c r="H12" s="724" t="s">
        <v>833</v>
      </c>
      <c r="I12" s="718">
        <f>I13</f>
        <v>0</v>
      </c>
      <c r="J12" s="718">
        <f>J13-I13</f>
        <v>1485</v>
      </c>
      <c r="K12" s="718">
        <f t="shared" ref="K12" si="101">K13-J13</f>
        <v>8910</v>
      </c>
      <c r="L12" s="718">
        <f t="shared" ref="L12" si="102">L13-K13</f>
        <v>4894.0200000000004</v>
      </c>
      <c r="M12" s="718">
        <f t="shared" ref="M12" si="103">M13-L13</f>
        <v>19991.259999999998</v>
      </c>
      <c r="N12" s="718">
        <f t="shared" ref="N12" si="104">N13-M13</f>
        <v>18674.21</v>
      </c>
      <c r="O12" s="718">
        <f t="shared" ref="O12" si="105">O13-N13</f>
        <v>5785.7099999999991</v>
      </c>
      <c r="P12" s="718">
        <f t="shared" ref="P12" si="106">P13-O13</f>
        <v>0</v>
      </c>
      <c r="Q12" s="718">
        <f t="shared" ref="Q12" si="107">Q13-P13</f>
        <v>0</v>
      </c>
      <c r="R12" s="718">
        <f t="shared" ref="R12" si="108">R13-Q13</f>
        <v>0</v>
      </c>
      <c r="S12" s="718">
        <f t="shared" ref="S12" si="109">S13-R13</f>
        <v>0</v>
      </c>
      <c r="T12" s="718">
        <f t="shared" ref="T12" si="110">T13-S13</f>
        <v>0</v>
      </c>
      <c r="U12" s="718">
        <f t="shared" ref="U12" si="111">U13-T13</f>
        <v>0</v>
      </c>
      <c r="V12" s="718">
        <f t="shared" ref="V12" si="112">V13-U13</f>
        <v>3636.9000000000015</v>
      </c>
      <c r="W12" s="718">
        <f t="shared" ref="W12" si="113">W13-V13</f>
        <v>10910.700000000004</v>
      </c>
      <c r="X12" s="718">
        <f t="shared" ref="X12" si="114">X13-W13</f>
        <v>56656.349999999991</v>
      </c>
      <c r="Y12" s="718">
        <f t="shared" ref="Y12" si="115">Y13-X13</f>
        <v>56608.649999999994</v>
      </c>
      <c r="Z12" s="718">
        <f t="shared" ref="Z12" si="116">Z13-Y13</f>
        <v>62913</v>
      </c>
      <c r="AA12" s="718">
        <f t="shared" ref="AA12" si="117">AA13-Z13</f>
        <v>72895.200000000012</v>
      </c>
      <c r="AB12" s="718">
        <f t="shared" ref="AB12" si="118">AB13-AA13</f>
        <v>62832.75</v>
      </c>
      <c r="AC12" s="718">
        <f t="shared" ref="AC12" si="119">AC13-AB13</f>
        <v>104323.34999999998</v>
      </c>
      <c r="AD12" s="718">
        <f t="shared" ref="AD12" si="120">AD13-AC13</f>
        <v>88359.330000000075</v>
      </c>
      <c r="AE12" s="718">
        <f t="shared" ref="AE12" si="121">AE13-AD13</f>
        <v>12258.929999999935</v>
      </c>
      <c r="AF12" s="718">
        <f t="shared" ref="AF12" si="122">AF13-AE13</f>
        <v>39071.800000000047</v>
      </c>
      <c r="AG12" s="718">
        <f t="shared" ref="AG12" si="123">AG13-AF13</f>
        <v>151592.53999999992</v>
      </c>
      <c r="AH12" s="718">
        <f t="shared" ref="AH12" si="124">AH13-AG13</f>
        <v>176194.05000000005</v>
      </c>
      <c r="AI12" s="718">
        <f t="shared" ref="AI12" si="125">AI13-AH13</f>
        <v>167254.19999999995</v>
      </c>
      <c r="AJ12" s="718">
        <f t="shared" ref="AJ12" si="126">AJ13-AI13</f>
        <v>140418</v>
      </c>
      <c r="AK12" s="718">
        <f t="shared" ref="AK12" si="127">AK13-AJ13</f>
        <v>98538.15000000014</v>
      </c>
      <c r="AL12" s="718">
        <f t="shared" ref="AL12" si="128">AL13-AK13</f>
        <v>29703.59999999986</v>
      </c>
      <c r="AM12" s="718">
        <f t="shared" ref="AM12" si="129">AM13-AL13</f>
        <v>61967.850000000093</v>
      </c>
      <c r="AN12" s="718">
        <f t="shared" ref="AN12" si="130">AN13-AM13</f>
        <v>145612.34999999986</v>
      </c>
      <c r="AO12" s="718">
        <f t="shared" ref="AO12" si="131">AO13-AN13</f>
        <v>127809</v>
      </c>
      <c r="AP12" s="718">
        <f t="shared" ref="AP12" si="132">AP13-AO13</f>
        <v>79098.300000000047</v>
      </c>
      <c r="AQ12" s="718">
        <f t="shared" ref="AQ12" si="133">AQ13-AP13</f>
        <v>34221.600000000093</v>
      </c>
      <c r="AR12" s="718">
        <f t="shared" ref="AR12" si="134">AR13-AQ13</f>
        <v>44313.75</v>
      </c>
      <c r="AS12" s="718">
        <f t="shared" ref="AS12" si="135">AS13-AR13</f>
        <v>15091.149999999907</v>
      </c>
      <c r="AT12" s="718">
        <f t="shared" ref="AT12" si="136">AT13-AS13</f>
        <v>14957.40000000014</v>
      </c>
      <c r="AU12" s="718">
        <f t="shared" ref="AU12" si="137">AU13-AT13</f>
        <v>14957.399999999907</v>
      </c>
      <c r="AV12" s="718">
        <f t="shared" ref="AV12" si="138">AV13-AU13</f>
        <v>131682.21999999997</v>
      </c>
      <c r="AW12" s="718">
        <f t="shared" ref="AW12" si="139">AW13-AV13</f>
        <v>155027.19000000018</v>
      </c>
      <c r="AX12" s="718">
        <f t="shared" ref="AX12" si="140">AX13-AW13</f>
        <v>122641.16999999993</v>
      </c>
      <c r="AY12" s="718">
        <f t="shared" ref="AY12" si="141">AY13-AX13</f>
        <v>89666.25</v>
      </c>
      <c r="AZ12" s="718">
        <f t="shared" ref="AZ12" si="142">AZ13-AY13</f>
        <v>193565.46999999974</v>
      </c>
      <c r="BA12" s="718">
        <f t="shared" ref="BA12" si="143">BA13-AZ13</f>
        <v>87447.600000000093</v>
      </c>
      <c r="BB12" s="718">
        <f t="shared" ref="BB12" si="144">BB13-BA13</f>
        <v>0</v>
      </c>
      <c r="BC12" s="718">
        <f t="shared" ref="BC12" si="145">BC13-BB13</f>
        <v>28125</v>
      </c>
      <c r="BD12" s="718">
        <f t="shared" ref="BD12" si="146">BD13-BC13</f>
        <v>18802.800000000279</v>
      </c>
      <c r="BE12" s="718">
        <f t="shared" ref="BE12" si="147">BE13-BD13</f>
        <v>17203.679999999702</v>
      </c>
      <c r="BF12" s="718">
        <f t="shared" ref="BF12" si="148">BF13-BE13</f>
        <v>26479.620000000112</v>
      </c>
      <c r="BG12" s="718">
        <f t="shared" ref="BG12" si="149">BG13-BF13</f>
        <v>0</v>
      </c>
      <c r="BH12" s="719"/>
    </row>
    <row r="13" spans="2:60">
      <c r="B13" s="2"/>
      <c r="C13" s="706" t="s">
        <v>839</v>
      </c>
      <c r="D13" s="702">
        <v>2802577.5</v>
      </c>
      <c r="E13" s="2">
        <v>66611.78</v>
      </c>
      <c r="F13" s="233">
        <v>45298</v>
      </c>
      <c r="G13" s="703">
        <v>45649</v>
      </c>
      <c r="H13" s="707" t="s">
        <v>835</v>
      </c>
      <c r="I13" s="704"/>
      <c r="J13" s="704">
        <v>1485</v>
      </c>
      <c r="K13" s="704">
        <v>10395</v>
      </c>
      <c r="L13" s="704">
        <v>15289.02</v>
      </c>
      <c r="M13" s="704">
        <v>35280.28</v>
      </c>
      <c r="N13" s="704">
        <v>53954.49</v>
      </c>
      <c r="O13" s="705">
        <v>59740.2</v>
      </c>
      <c r="P13" s="704">
        <v>59740.2</v>
      </c>
      <c r="Q13" s="704">
        <v>59740.2</v>
      </c>
      <c r="R13" s="704">
        <v>59740.2</v>
      </c>
      <c r="S13" s="704">
        <v>59740.2</v>
      </c>
      <c r="T13" s="704">
        <v>59740.2</v>
      </c>
      <c r="U13" s="704">
        <v>59740.2</v>
      </c>
      <c r="V13" s="704">
        <v>63377.1</v>
      </c>
      <c r="W13" s="704">
        <v>74287.8</v>
      </c>
      <c r="X13" s="704">
        <v>130944.15</v>
      </c>
      <c r="Y13" s="704">
        <v>187552.8</v>
      </c>
      <c r="Z13" s="704">
        <v>250465.8</v>
      </c>
      <c r="AA13" s="704">
        <v>323361</v>
      </c>
      <c r="AB13" s="704">
        <v>386193.75</v>
      </c>
      <c r="AC13" s="704">
        <v>490517.1</v>
      </c>
      <c r="AD13" s="704">
        <v>578876.43000000005</v>
      </c>
      <c r="AE13" s="704">
        <v>591135.36</v>
      </c>
      <c r="AF13" s="704">
        <v>630207.16</v>
      </c>
      <c r="AG13" s="704">
        <v>781799.7</v>
      </c>
      <c r="AH13" s="704">
        <v>957993.75</v>
      </c>
      <c r="AI13" s="704">
        <v>1125247.95</v>
      </c>
      <c r="AJ13" s="704">
        <v>1265665.95</v>
      </c>
      <c r="AK13" s="704">
        <v>1364204.1</v>
      </c>
      <c r="AL13" s="704">
        <v>1393907.7</v>
      </c>
      <c r="AM13" s="704">
        <v>1455875.55</v>
      </c>
      <c r="AN13" s="704">
        <v>1601487.9</v>
      </c>
      <c r="AO13" s="704">
        <v>1729296.9</v>
      </c>
      <c r="AP13" s="704">
        <v>1808395.2</v>
      </c>
      <c r="AQ13" s="704">
        <v>1842616.8</v>
      </c>
      <c r="AR13" s="704">
        <v>1886930.55</v>
      </c>
      <c r="AS13" s="704">
        <v>1902021.7</v>
      </c>
      <c r="AT13" s="704">
        <v>1916979.1</v>
      </c>
      <c r="AU13" s="704">
        <v>1931936.5</v>
      </c>
      <c r="AV13" s="704">
        <v>2063618.72</v>
      </c>
      <c r="AW13" s="704">
        <v>2218645.91</v>
      </c>
      <c r="AX13" s="704">
        <v>2341287.08</v>
      </c>
      <c r="AY13" s="704">
        <v>2430953.33</v>
      </c>
      <c r="AZ13" s="704">
        <v>2624518.7999999998</v>
      </c>
      <c r="BA13" s="704">
        <v>2711966.4</v>
      </c>
      <c r="BB13" s="704">
        <v>2711966.4</v>
      </c>
      <c r="BC13" s="704">
        <v>2740091.4</v>
      </c>
      <c r="BD13" s="704">
        <v>2758894.2</v>
      </c>
      <c r="BE13" s="704">
        <v>2776097.88</v>
      </c>
      <c r="BF13" s="704">
        <v>2802577.5</v>
      </c>
      <c r="BG13" s="704">
        <v>2802577.5</v>
      </c>
    </row>
    <row r="14" spans="2:60">
      <c r="B14" s="712"/>
      <c r="C14" s="713" t="s">
        <v>840</v>
      </c>
      <c r="D14" s="714">
        <v>19240.2</v>
      </c>
      <c r="E14" s="712">
        <v>1607.2</v>
      </c>
      <c r="F14" s="715">
        <v>45298</v>
      </c>
      <c r="G14" s="716">
        <v>45400</v>
      </c>
      <c r="H14" s="717" t="s">
        <v>833</v>
      </c>
      <c r="I14" s="718">
        <f>I15</f>
        <v>0</v>
      </c>
      <c r="J14" s="718">
        <f>J15-I15</f>
        <v>1485</v>
      </c>
      <c r="K14" s="718">
        <f t="shared" ref="K14" si="150">K15-J15</f>
        <v>8910</v>
      </c>
      <c r="L14" s="718">
        <f t="shared" ref="L14" si="151">L15-K15</f>
        <v>4894.0200000000004</v>
      </c>
      <c r="M14" s="718">
        <f t="shared" ref="M14" si="152">M15-L15</f>
        <v>2634.119999999999</v>
      </c>
      <c r="N14" s="718">
        <f t="shared" ref="N14" si="153">N15-M15</f>
        <v>1317.0600000000013</v>
      </c>
      <c r="O14" s="718">
        <f t="shared" ref="O14" si="154">O15-N15</f>
        <v>0</v>
      </c>
      <c r="P14" s="718">
        <f t="shared" ref="P14" si="155">P15-O15</f>
        <v>0</v>
      </c>
      <c r="Q14" s="718">
        <f t="shared" ref="Q14" si="156">Q15-P15</f>
        <v>0</v>
      </c>
      <c r="R14" s="718">
        <f t="shared" ref="R14" si="157">R15-Q15</f>
        <v>0</v>
      </c>
      <c r="S14" s="718">
        <f t="shared" ref="S14" si="158">S15-R15</f>
        <v>0</v>
      </c>
      <c r="T14" s="718">
        <f t="shared" ref="T14" si="159">T15-S15</f>
        <v>0</v>
      </c>
      <c r="U14" s="718">
        <f t="shared" ref="U14" si="160">U15-T15</f>
        <v>0</v>
      </c>
      <c r="V14" s="718">
        <f t="shared" ref="V14" si="161">V15-U15</f>
        <v>0</v>
      </c>
      <c r="W14" s="718">
        <f t="shared" ref="W14" si="162">W15-V15</f>
        <v>0</v>
      </c>
      <c r="X14" s="718">
        <f t="shared" ref="X14" si="163">X15-W15</f>
        <v>0</v>
      </c>
      <c r="Y14" s="718">
        <f t="shared" ref="Y14" si="164">Y15-X15</f>
        <v>0</v>
      </c>
      <c r="Z14" s="718">
        <f t="shared" ref="Z14" si="165">Z15-Y15</f>
        <v>0</v>
      </c>
      <c r="AA14" s="718">
        <f t="shared" ref="AA14" si="166">AA15-Z15</f>
        <v>0</v>
      </c>
      <c r="AB14" s="718">
        <f t="shared" ref="AB14" si="167">AB15-AA15</f>
        <v>0</v>
      </c>
      <c r="AC14" s="718">
        <f t="shared" ref="AC14" si="168">AC15-AB15</f>
        <v>0</v>
      </c>
      <c r="AD14" s="718">
        <f t="shared" ref="AD14" si="169">AD15-AC15</f>
        <v>0</v>
      </c>
      <c r="AE14" s="718">
        <f t="shared" ref="AE14" si="170">AE15-AD15</f>
        <v>0</v>
      </c>
      <c r="AF14" s="718">
        <f t="shared" ref="AF14" si="171">AF15-AE15</f>
        <v>0</v>
      </c>
      <c r="AG14" s="718">
        <f t="shared" ref="AG14" si="172">AG15-AF15</f>
        <v>0</v>
      </c>
      <c r="AH14" s="718">
        <f t="shared" ref="AH14" si="173">AH15-AG15</f>
        <v>0</v>
      </c>
      <c r="AI14" s="718">
        <f t="shared" ref="AI14" si="174">AI15-AH15</f>
        <v>0</v>
      </c>
      <c r="AJ14" s="718">
        <f t="shared" ref="AJ14" si="175">AJ15-AI15</f>
        <v>0</v>
      </c>
      <c r="AK14" s="718">
        <f t="shared" ref="AK14" si="176">AK15-AJ15</f>
        <v>0</v>
      </c>
      <c r="AL14" s="718">
        <f t="shared" ref="AL14" si="177">AL15-AK15</f>
        <v>0</v>
      </c>
      <c r="AM14" s="718">
        <f t="shared" ref="AM14" si="178">AM15-AL15</f>
        <v>0</v>
      </c>
      <c r="AN14" s="718">
        <f t="shared" ref="AN14" si="179">AN15-AM15</f>
        <v>0</v>
      </c>
      <c r="AO14" s="718">
        <f t="shared" ref="AO14" si="180">AO15-AN15</f>
        <v>0</v>
      </c>
      <c r="AP14" s="718">
        <f t="shared" ref="AP14" si="181">AP15-AO15</f>
        <v>0</v>
      </c>
      <c r="AQ14" s="718">
        <f t="shared" ref="AQ14" si="182">AQ15-AP15</f>
        <v>0</v>
      </c>
      <c r="AR14" s="718">
        <f t="shared" ref="AR14" si="183">AR15-AQ15</f>
        <v>0</v>
      </c>
      <c r="AS14" s="718">
        <f t="shared" ref="AS14" si="184">AS15-AR15</f>
        <v>0</v>
      </c>
      <c r="AT14" s="718">
        <f t="shared" ref="AT14" si="185">AT15-AS15</f>
        <v>0</v>
      </c>
      <c r="AU14" s="718">
        <f t="shared" ref="AU14" si="186">AU15-AT15</f>
        <v>0</v>
      </c>
      <c r="AV14" s="718">
        <f t="shared" ref="AV14" si="187">AV15-AU15</f>
        <v>0</v>
      </c>
      <c r="AW14" s="718">
        <f t="shared" ref="AW14" si="188">AW15-AV15</f>
        <v>0</v>
      </c>
      <c r="AX14" s="718">
        <f t="shared" ref="AX14" si="189">AX15-AW15</f>
        <v>0</v>
      </c>
      <c r="AY14" s="718">
        <f t="shared" ref="AY14" si="190">AY15-AX15</f>
        <v>0</v>
      </c>
      <c r="AZ14" s="718">
        <f t="shared" ref="AZ14" si="191">AZ15-AY15</f>
        <v>0</v>
      </c>
      <c r="BA14" s="718">
        <f t="shared" ref="BA14" si="192">BA15-AZ15</f>
        <v>0</v>
      </c>
      <c r="BB14" s="718">
        <f t="shared" ref="BB14" si="193">BB15-BA15</f>
        <v>0</v>
      </c>
      <c r="BC14" s="718">
        <f t="shared" ref="BC14" si="194">BC15-BB15</f>
        <v>0</v>
      </c>
      <c r="BD14" s="718">
        <f t="shared" ref="BD14" si="195">BD15-BC15</f>
        <v>0</v>
      </c>
      <c r="BE14" s="718">
        <f t="shared" ref="BE14" si="196">BE15-BD15</f>
        <v>0</v>
      </c>
      <c r="BF14" s="718">
        <f t="shared" ref="BF14" si="197">BF15-BE15</f>
        <v>0</v>
      </c>
      <c r="BG14" s="718">
        <f t="shared" ref="BG14" si="198">BG15-BF15</f>
        <v>0</v>
      </c>
      <c r="BH14" s="719"/>
    </row>
    <row r="15" spans="2:60">
      <c r="C15" s="700" t="s">
        <v>840</v>
      </c>
      <c r="D15" s="697">
        <v>19240.2</v>
      </c>
      <c r="E15" s="19">
        <v>1607.2</v>
      </c>
      <c r="F15" s="698">
        <v>45298</v>
      </c>
      <c r="G15" s="701">
        <v>45400</v>
      </c>
      <c r="H15" s="708" t="s">
        <v>835</v>
      </c>
      <c r="I15" s="699"/>
      <c r="J15" s="699">
        <v>1485</v>
      </c>
      <c r="K15" s="699">
        <v>10395</v>
      </c>
      <c r="L15" s="699">
        <v>15289.02</v>
      </c>
      <c r="M15" s="699">
        <v>17923.14</v>
      </c>
      <c r="N15" s="699">
        <v>19240.2</v>
      </c>
      <c r="O15" s="709">
        <v>19240.2</v>
      </c>
      <c r="P15" s="699">
        <v>19240.2</v>
      </c>
      <c r="Q15" s="699">
        <v>19240.2</v>
      </c>
      <c r="R15" s="699">
        <v>19240.2</v>
      </c>
      <c r="S15" s="699">
        <v>19240.2</v>
      </c>
      <c r="T15" s="699">
        <v>19240.2</v>
      </c>
      <c r="U15" s="699">
        <v>19240.2</v>
      </c>
      <c r="V15" s="699">
        <v>19240.2</v>
      </c>
      <c r="W15" s="699">
        <v>19240.2</v>
      </c>
      <c r="X15" s="699">
        <v>19240.2</v>
      </c>
      <c r="Y15" s="699">
        <v>19240.2</v>
      </c>
      <c r="Z15" s="699">
        <v>19240.2</v>
      </c>
      <c r="AA15" s="699">
        <v>19240.2</v>
      </c>
      <c r="AB15" s="699">
        <v>19240.2</v>
      </c>
      <c r="AC15" s="699">
        <v>19240.2</v>
      </c>
      <c r="AD15" s="699">
        <v>19240.2</v>
      </c>
      <c r="AE15" s="699">
        <v>19240.2</v>
      </c>
      <c r="AF15" s="699">
        <v>19240.2</v>
      </c>
      <c r="AG15" s="699">
        <v>19240.2</v>
      </c>
      <c r="AH15" s="699">
        <v>19240.2</v>
      </c>
      <c r="AI15" s="699">
        <v>19240.2</v>
      </c>
      <c r="AJ15" s="699">
        <v>19240.2</v>
      </c>
      <c r="AK15" s="699">
        <v>19240.2</v>
      </c>
      <c r="AL15" s="699">
        <v>19240.2</v>
      </c>
      <c r="AM15" s="699">
        <v>19240.2</v>
      </c>
      <c r="AN15" s="699">
        <v>19240.2</v>
      </c>
      <c r="AO15" s="699">
        <v>19240.2</v>
      </c>
      <c r="AP15" s="699">
        <v>19240.2</v>
      </c>
      <c r="AQ15" s="699">
        <v>19240.2</v>
      </c>
      <c r="AR15" s="699">
        <v>19240.2</v>
      </c>
      <c r="AS15" s="699">
        <v>19240.2</v>
      </c>
      <c r="AT15" s="699">
        <v>19240.2</v>
      </c>
      <c r="AU15" s="699">
        <v>19240.2</v>
      </c>
      <c r="AV15" s="699">
        <v>19240.2</v>
      </c>
      <c r="AW15" s="699">
        <v>19240.2</v>
      </c>
      <c r="AX15" s="699">
        <v>19240.2</v>
      </c>
      <c r="AY15" s="699">
        <v>19240.2</v>
      </c>
      <c r="AZ15" s="699">
        <v>19240.2</v>
      </c>
      <c r="BA15" s="699">
        <v>19240.2</v>
      </c>
      <c r="BB15" s="699">
        <v>19240.2</v>
      </c>
      <c r="BC15" s="699">
        <v>19240.2</v>
      </c>
      <c r="BD15" s="699">
        <v>19240.2</v>
      </c>
      <c r="BE15" s="699">
        <v>19240.2</v>
      </c>
      <c r="BF15" s="699">
        <v>19240.2</v>
      </c>
      <c r="BG15" s="699">
        <v>19240.2</v>
      </c>
    </row>
    <row r="16" spans="2:60">
      <c r="B16" s="719"/>
      <c r="C16" s="720" t="s">
        <v>841</v>
      </c>
      <c r="D16" s="721">
        <v>128268</v>
      </c>
      <c r="E16" s="719">
        <v>7653.58</v>
      </c>
      <c r="F16" s="722">
        <v>45350</v>
      </c>
      <c r="G16" s="723">
        <v>45600</v>
      </c>
      <c r="H16" s="724" t="s">
        <v>833</v>
      </c>
      <c r="I16" s="718">
        <f>I17</f>
        <v>0</v>
      </c>
      <c r="J16" s="718">
        <f>J17-I17</f>
        <v>0</v>
      </c>
      <c r="K16" s="718">
        <f t="shared" ref="K16" si="199">K17-J17</f>
        <v>0</v>
      </c>
      <c r="L16" s="718">
        <f t="shared" ref="L16" si="200">L17-K17</f>
        <v>0</v>
      </c>
      <c r="M16" s="718">
        <f t="shared" ref="M16" si="201">M17-L17</f>
        <v>0</v>
      </c>
      <c r="N16" s="718">
        <f t="shared" ref="N16" si="202">N17-M17</f>
        <v>0</v>
      </c>
      <c r="O16" s="718">
        <f t="shared" ref="O16" si="203">O17-N17</f>
        <v>0</v>
      </c>
      <c r="P16" s="718">
        <f t="shared" ref="P16" si="204">P17-O17</f>
        <v>0</v>
      </c>
      <c r="Q16" s="718">
        <f t="shared" ref="Q16" si="205">Q17-P17</f>
        <v>0</v>
      </c>
      <c r="R16" s="718">
        <f t="shared" ref="R16" si="206">R17-Q17</f>
        <v>0</v>
      </c>
      <c r="S16" s="718">
        <f t="shared" ref="S16" si="207">S17-R17</f>
        <v>0</v>
      </c>
      <c r="T16" s="718">
        <f t="shared" ref="T16" si="208">T17-S17</f>
        <v>0</v>
      </c>
      <c r="U16" s="718">
        <f t="shared" ref="U16" si="209">U17-T17</f>
        <v>0</v>
      </c>
      <c r="V16" s="718">
        <f t="shared" ref="V16" si="210">V17-U17</f>
        <v>0</v>
      </c>
      <c r="W16" s="718">
        <f t="shared" ref="W16" si="211">W17-V17</f>
        <v>0</v>
      </c>
      <c r="X16" s="718">
        <f t="shared" ref="X16" si="212">X17-W17</f>
        <v>0</v>
      </c>
      <c r="Y16" s="718">
        <f t="shared" ref="Y16" si="213">Y17-X17</f>
        <v>0</v>
      </c>
      <c r="Z16" s="718">
        <f t="shared" ref="Z16" si="214">Z17-Y17</f>
        <v>0</v>
      </c>
      <c r="AA16" s="718">
        <f t="shared" ref="AA16" si="215">AA17-Z17</f>
        <v>0</v>
      </c>
      <c r="AB16" s="718">
        <f t="shared" ref="AB16" si="216">AB17-AA17</f>
        <v>0</v>
      </c>
      <c r="AC16" s="718">
        <f t="shared" ref="AC16" si="217">AC17-AB17</f>
        <v>0</v>
      </c>
      <c r="AD16" s="718">
        <f t="shared" ref="AD16" si="218">AD17-AC17</f>
        <v>0</v>
      </c>
      <c r="AE16" s="718">
        <f t="shared" ref="AE16" si="219">AE17-AD17</f>
        <v>0</v>
      </c>
      <c r="AF16" s="718">
        <f t="shared" ref="AF16" si="220">AF17-AE17</f>
        <v>0</v>
      </c>
      <c r="AG16" s="718">
        <f t="shared" ref="AG16" si="221">AG17-AF17</f>
        <v>99000</v>
      </c>
      <c r="AH16" s="718">
        <f t="shared" ref="AH16" si="222">AH17-AG17</f>
        <v>0</v>
      </c>
      <c r="AI16" s="718">
        <f t="shared" ref="AI16" si="223">AI17-AH17</f>
        <v>0</v>
      </c>
      <c r="AJ16" s="718">
        <f t="shared" ref="AJ16" si="224">AJ17-AI17</f>
        <v>29268</v>
      </c>
      <c r="AK16" s="718">
        <f t="shared" ref="AK16" si="225">AK17-AJ17</f>
        <v>0</v>
      </c>
      <c r="AL16" s="718">
        <f t="shared" ref="AL16" si="226">AL17-AK17</f>
        <v>0</v>
      </c>
      <c r="AM16" s="718">
        <f t="shared" ref="AM16" si="227">AM17-AL17</f>
        <v>0</v>
      </c>
      <c r="AN16" s="718">
        <f t="shared" ref="AN16" si="228">AN17-AM17</f>
        <v>0</v>
      </c>
      <c r="AO16" s="718">
        <f t="shared" ref="AO16" si="229">AO17-AN17</f>
        <v>0</v>
      </c>
      <c r="AP16" s="718">
        <f t="shared" ref="AP16" si="230">AP17-AO17</f>
        <v>0</v>
      </c>
      <c r="AQ16" s="718">
        <f t="shared" ref="AQ16" si="231">AQ17-AP17</f>
        <v>0</v>
      </c>
      <c r="AR16" s="718">
        <f t="shared" ref="AR16" si="232">AR17-AQ17</f>
        <v>0</v>
      </c>
      <c r="AS16" s="718">
        <f t="shared" ref="AS16" si="233">AS17-AR17</f>
        <v>0</v>
      </c>
      <c r="AT16" s="718">
        <f t="shared" ref="AT16" si="234">AT17-AS17</f>
        <v>0</v>
      </c>
      <c r="AU16" s="718">
        <f t="shared" ref="AU16" si="235">AU17-AT17</f>
        <v>0</v>
      </c>
      <c r="AV16" s="718">
        <f t="shared" ref="AV16" si="236">AV17-AU17</f>
        <v>0</v>
      </c>
      <c r="AW16" s="718">
        <f t="shared" ref="AW16" si="237">AW17-AV17</f>
        <v>0</v>
      </c>
      <c r="AX16" s="718">
        <f t="shared" ref="AX16" si="238">AX17-AW17</f>
        <v>0</v>
      </c>
      <c r="AY16" s="718">
        <f t="shared" ref="AY16" si="239">AY17-AX17</f>
        <v>0</v>
      </c>
      <c r="AZ16" s="718">
        <f t="shared" ref="AZ16" si="240">AZ17-AY17</f>
        <v>0</v>
      </c>
      <c r="BA16" s="718">
        <f t="shared" ref="BA16" si="241">BA17-AZ17</f>
        <v>0</v>
      </c>
      <c r="BB16" s="718">
        <f t="shared" ref="BB16" si="242">BB17-BA17</f>
        <v>0</v>
      </c>
      <c r="BC16" s="718">
        <f t="shared" ref="BC16" si="243">BC17-BB17</f>
        <v>0</v>
      </c>
      <c r="BD16" s="718">
        <f t="shared" ref="BD16" si="244">BD17-BC17</f>
        <v>0</v>
      </c>
      <c r="BE16" s="718">
        <f t="shared" ref="BE16" si="245">BE17-BD17</f>
        <v>0</v>
      </c>
      <c r="BF16" s="718">
        <f t="shared" ref="BF16" si="246">BF17-BE17</f>
        <v>0</v>
      </c>
      <c r="BG16" s="718">
        <f t="shared" ref="BG16" si="247">BG17-BF17</f>
        <v>0</v>
      </c>
      <c r="BH16" s="719"/>
    </row>
    <row r="17" spans="2:60">
      <c r="B17" s="2"/>
      <c r="C17" s="706" t="s">
        <v>841</v>
      </c>
      <c r="D17" s="702">
        <v>128268</v>
      </c>
      <c r="E17" s="2">
        <v>7653.58</v>
      </c>
      <c r="F17" s="233">
        <v>45350</v>
      </c>
      <c r="G17" s="233">
        <v>45600</v>
      </c>
      <c r="H17" s="706" t="s">
        <v>835</v>
      </c>
      <c r="I17" s="704"/>
      <c r="J17" s="704"/>
      <c r="K17" s="704"/>
      <c r="L17" s="704"/>
      <c r="M17" s="704"/>
      <c r="N17" s="704"/>
      <c r="O17" s="705"/>
      <c r="P17" s="704"/>
      <c r="Q17" s="704"/>
      <c r="R17" s="704"/>
      <c r="S17" s="704"/>
      <c r="T17" s="704"/>
      <c r="U17" s="704"/>
      <c r="V17" s="704"/>
      <c r="W17" s="704"/>
      <c r="X17" s="704"/>
      <c r="Y17" s="704"/>
      <c r="Z17" s="704"/>
      <c r="AA17" s="704"/>
      <c r="AB17" s="704"/>
      <c r="AC17" s="704"/>
      <c r="AD17" s="704"/>
      <c r="AE17" s="704"/>
      <c r="AF17" s="704"/>
      <c r="AG17" s="704">
        <v>99000</v>
      </c>
      <c r="AH17" s="704">
        <v>99000</v>
      </c>
      <c r="AI17" s="704">
        <v>99000</v>
      </c>
      <c r="AJ17" s="704">
        <v>128268</v>
      </c>
      <c r="AK17" s="704">
        <v>128268</v>
      </c>
      <c r="AL17" s="704">
        <v>128268</v>
      </c>
      <c r="AM17" s="704">
        <v>128268</v>
      </c>
      <c r="AN17" s="704">
        <v>128268</v>
      </c>
      <c r="AO17" s="704">
        <v>128268</v>
      </c>
      <c r="AP17" s="704">
        <v>128268</v>
      </c>
      <c r="AQ17" s="704">
        <v>128268</v>
      </c>
      <c r="AR17" s="704">
        <v>128268</v>
      </c>
      <c r="AS17" s="704">
        <v>128268</v>
      </c>
      <c r="AT17" s="704">
        <v>128268</v>
      </c>
      <c r="AU17" s="704">
        <v>128268</v>
      </c>
      <c r="AV17" s="704">
        <v>128268</v>
      </c>
      <c r="AW17" s="704">
        <v>128268</v>
      </c>
      <c r="AX17" s="704">
        <v>128268</v>
      </c>
      <c r="AY17" s="704">
        <v>128268</v>
      </c>
      <c r="AZ17" s="704">
        <v>128268</v>
      </c>
      <c r="BA17" s="704">
        <v>128268</v>
      </c>
      <c r="BB17" s="704">
        <v>128268</v>
      </c>
      <c r="BC17" s="704">
        <v>128268</v>
      </c>
      <c r="BD17" s="704">
        <v>128268</v>
      </c>
      <c r="BE17" s="704">
        <v>128268</v>
      </c>
      <c r="BF17" s="704">
        <v>128268</v>
      </c>
      <c r="BG17" s="704">
        <v>128268</v>
      </c>
    </row>
    <row r="18" spans="2:60">
      <c r="B18" s="712"/>
      <c r="C18" s="713" t="s">
        <v>842</v>
      </c>
      <c r="D18" s="714">
        <v>2655069.2999999998</v>
      </c>
      <c r="E18" s="712">
        <v>57351</v>
      </c>
      <c r="F18" s="715">
        <v>45329</v>
      </c>
      <c r="G18" s="716">
        <v>45649</v>
      </c>
      <c r="H18" s="717" t="s">
        <v>833</v>
      </c>
      <c r="I18" s="718">
        <f>I19</f>
        <v>0</v>
      </c>
      <c r="J18" s="718">
        <f>J19-I19</f>
        <v>0</v>
      </c>
      <c r="K18" s="718">
        <f t="shared" ref="K18" si="248">K19-J19</f>
        <v>0</v>
      </c>
      <c r="L18" s="718">
        <f t="shared" ref="L18" si="249">L19-K19</f>
        <v>0</v>
      </c>
      <c r="M18" s="718">
        <f t="shared" ref="M18" si="250">M19-L19</f>
        <v>17357.14</v>
      </c>
      <c r="N18" s="718">
        <f t="shared" ref="N18" si="251">N19-M19</f>
        <v>17357.150000000001</v>
      </c>
      <c r="O18" s="718">
        <f t="shared" ref="O18" si="252">O19-N19</f>
        <v>5785.7099999999991</v>
      </c>
      <c r="P18" s="718">
        <f t="shared" ref="P18" si="253">P19-O19</f>
        <v>0</v>
      </c>
      <c r="Q18" s="718">
        <f t="shared" ref="Q18" si="254">Q19-P19</f>
        <v>0</v>
      </c>
      <c r="R18" s="718">
        <f t="shared" ref="R18" si="255">R19-Q19</f>
        <v>0</v>
      </c>
      <c r="S18" s="718">
        <f t="shared" ref="S18" si="256">S19-R19</f>
        <v>0</v>
      </c>
      <c r="T18" s="718">
        <f t="shared" ref="T18" si="257">T19-S19</f>
        <v>0</v>
      </c>
      <c r="U18" s="718">
        <f t="shared" ref="U18" si="258">U19-T19</f>
        <v>0</v>
      </c>
      <c r="V18" s="718">
        <f t="shared" ref="V18" si="259">V19-U19</f>
        <v>3636.9000000000015</v>
      </c>
      <c r="W18" s="718">
        <f t="shared" ref="W18" si="260">W19-V19</f>
        <v>10910.699999999997</v>
      </c>
      <c r="X18" s="718">
        <f t="shared" ref="X18" si="261">X19-W19</f>
        <v>56656.35</v>
      </c>
      <c r="Y18" s="718">
        <f t="shared" ref="Y18" si="262">Y19-X19</f>
        <v>56608.650000000009</v>
      </c>
      <c r="Z18" s="718">
        <f t="shared" ref="Z18" si="263">Z19-Y19</f>
        <v>62913</v>
      </c>
      <c r="AA18" s="718">
        <f t="shared" ref="AA18" si="264">AA19-Z19</f>
        <v>72895.199999999983</v>
      </c>
      <c r="AB18" s="718">
        <f t="shared" ref="AB18" si="265">AB19-AA19</f>
        <v>62832.75</v>
      </c>
      <c r="AC18" s="718">
        <f t="shared" ref="AC18" si="266">AC19-AB19</f>
        <v>104323.35000000003</v>
      </c>
      <c r="AD18" s="718">
        <f t="shared" ref="AD18" si="267">AD19-AC19</f>
        <v>88359.329999999958</v>
      </c>
      <c r="AE18" s="718">
        <f t="shared" ref="AE18" si="268">AE19-AD19</f>
        <v>12258.930000000051</v>
      </c>
      <c r="AF18" s="718">
        <f t="shared" ref="AF18" si="269">AF19-AE19</f>
        <v>39071.79999999993</v>
      </c>
      <c r="AG18" s="718">
        <f t="shared" ref="AG18" si="270">AG19-AF19</f>
        <v>52592.540000000037</v>
      </c>
      <c r="AH18" s="718">
        <f t="shared" ref="AH18" si="271">AH19-AG19</f>
        <v>176194.05000000005</v>
      </c>
      <c r="AI18" s="718">
        <f t="shared" ref="AI18" si="272">AI19-AH19</f>
        <v>167254.19999999995</v>
      </c>
      <c r="AJ18" s="718">
        <f t="shared" ref="AJ18" si="273">AJ19-AI19</f>
        <v>111150</v>
      </c>
      <c r="AK18" s="718">
        <f t="shared" ref="AK18" si="274">AK19-AJ19</f>
        <v>98538.149999999907</v>
      </c>
      <c r="AL18" s="718">
        <f t="shared" ref="AL18" si="275">AL19-AK19</f>
        <v>29703.600000000093</v>
      </c>
      <c r="AM18" s="718">
        <f t="shared" ref="AM18" si="276">AM19-AL19</f>
        <v>61967.850000000093</v>
      </c>
      <c r="AN18" s="718">
        <f t="shared" ref="AN18" si="277">AN19-AM19</f>
        <v>145612.34999999986</v>
      </c>
      <c r="AO18" s="718">
        <f t="shared" ref="AO18" si="278">AO19-AN19</f>
        <v>127809</v>
      </c>
      <c r="AP18" s="718">
        <f t="shared" ref="AP18" si="279">AP19-AO19</f>
        <v>79098.300000000047</v>
      </c>
      <c r="AQ18" s="718">
        <f t="shared" ref="AQ18" si="280">AQ19-AP19</f>
        <v>34221.600000000093</v>
      </c>
      <c r="AR18" s="718">
        <f t="shared" ref="AR18" si="281">AR19-AQ19</f>
        <v>44313.75</v>
      </c>
      <c r="AS18" s="718">
        <f t="shared" ref="AS18" si="282">AS19-AR19</f>
        <v>15091.149999999907</v>
      </c>
      <c r="AT18" s="718">
        <f t="shared" ref="AT18" si="283">AT19-AS19</f>
        <v>14957.399999999907</v>
      </c>
      <c r="AU18" s="718">
        <f t="shared" ref="AU18" si="284">AU19-AT19</f>
        <v>14957.40000000014</v>
      </c>
      <c r="AV18" s="718">
        <f t="shared" ref="AV18" si="285">AV19-AU19</f>
        <v>131682.21999999997</v>
      </c>
      <c r="AW18" s="718">
        <f t="shared" ref="AW18" si="286">AW19-AV19</f>
        <v>155027.18999999994</v>
      </c>
      <c r="AX18" s="718">
        <f t="shared" ref="AX18" si="287">AX19-AW19</f>
        <v>122641.16999999993</v>
      </c>
      <c r="AY18" s="718">
        <f t="shared" ref="AY18" si="288">AY19-AX19</f>
        <v>89666.25</v>
      </c>
      <c r="AZ18" s="718">
        <f t="shared" ref="AZ18" si="289">AZ19-AY19</f>
        <v>193565.4700000002</v>
      </c>
      <c r="BA18" s="718">
        <f t="shared" ref="BA18" si="290">BA19-AZ19</f>
        <v>87447.600000000093</v>
      </c>
      <c r="BB18" s="718">
        <f t="shared" ref="BB18" si="291">BB19-BA19</f>
        <v>0</v>
      </c>
      <c r="BC18" s="718">
        <f t="shared" ref="BC18" si="292">BC19-BB19</f>
        <v>28125</v>
      </c>
      <c r="BD18" s="718">
        <f t="shared" ref="BD18" si="293">BD19-BC19</f>
        <v>18802.799999999814</v>
      </c>
      <c r="BE18" s="718">
        <f t="shared" ref="BE18" si="294">BE19-BD19</f>
        <v>17203.680000000168</v>
      </c>
      <c r="BF18" s="718">
        <f t="shared" ref="BF18" si="295">BF19-BE19</f>
        <v>26479.619999999646</v>
      </c>
      <c r="BG18" s="718">
        <f t="shared" ref="BG18" si="296">BG19-BF19</f>
        <v>0</v>
      </c>
      <c r="BH18" s="719"/>
    </row>
    <row r="19" spans="2:60">
      <c r="C19" s="700" t="s">
        <v>842</v>
      </c>
      <c r="D19" s="697">
        <v>2655069.2999999998</v>
      </c>
      <c r="E19" s="19">
        <v>57351</v>
      </c>
      <c r="F19" s="698">
        <v>45329</v>
      </c>
      <c r="G19" s="701">
        <v>45649</v>
      </c>
      <c r="H19" s="708" t="s">
        <v>835</v>
      </c>
      <c r="I19" s="699"/>
      <c r="J19" s="699"/>
      <c r="K19" s="699"/>
      <c r="L19" s="699"/>
      <c r="M19" s="699">
        <v>17357.14</v>
      </c>
      <c r="N19" s="699">
        <v>34714.29</v>
      </c>
      <c r="O19" s="709">
        <v>40500</v>
      </c>
      <c r="P19" s="699">
        <v>40500</v>
      </c>
      <c r="Q19" s="699">
        <v>40500</v>
      </c>
      <c r="R19" s="699">
        <v>40500</v>
      </c>
      <c r="S19" s="699">
        <v>40500</v>
      </c>
      <c r="T19" s="699">
        <v>40500</v>
      </c>
      <c r="U19" s="699">
        <v>40500</v>
      </c>
      <c r="V19" s="699">
        <v>44136.9</v>
      </c>
      <c r="W19" s="699">
        <v>55047.6</v>
      </c>
      <c r="X19" s="699">
        <v>111703.95</v>
      </c>
      <c r="Y19" s="699">
        <v>168312.6</v>
      </c>
      <c r="Z19" s="699">
        <v>231225.60000000001</v>
      </c>
      <c r="AA19" s="699">
        <v>304120.8</v>
      </c>
      <c r="AB19" s="699">
        <v>366953.55</v>
      </c>
      <c r="AC19" s="699">
        <v>471276.9</v>
      </c>
      <c r="AD19" s="699">
        <v>559636.23</v>
      </c>
      <c r="AE19" s="699">
        <v>571895.16</v>
      </c>
      <c r="AF19" s="699">
        <v>610966.96</v>
      </c>
      <c r="AG19" s="699">
        <v>663559.5</v>
      </c>
      <c r="AH19" s="699">
        <v>839753.55</v>
      </c>
      <c r="AI19" s="699">
        <v>1007007.75</v>
      </c>
      <c r="AJ19" s="699">
        <v>1118157.75</v>
      </c>
      <c r="AK19" s="699">
        <v>1216695.8999999999</v>
      </c>
      <c r="AL19" s="699">
        <v>1246399.5</v>
      </c>
      <c r="AM19" s="699">
        <v>1308367.3500000001</v>
      </c>
      <c r="AN19" s="699">
        <v>1453979.7</v>
      </c>
      <c r="AO19" s="699">
        <v>1581788.7</v>
      </c>
      <c r="AP19" s="699">
        <v>1660887</v>
      </c>
      <c r="AQ19" s="699">
        <v>1695108.6</v>
      </c>
      <c r="AR19" s="699">
        <v>1739422.35</v>
      </c>
      <c r="AS19" s="699">
        <v>1754513.5</v>
      </c>
      <c r="AT19" s="699">
        <v>1769470.9</v>
      </c>
      <c r="AU19" s="699">
        <v>1784428.3</v>
      </c>
      <c r="AV19" s="699">
        <v>1916110.52</v>
      </c>
      <c r="AW19" s="699">
        <v>2071137.71</v>
      </c>
      <c r="AX19" s="699">
        <v>2193778.88</v>
      </c>
      <c r="AY19" s="699">
        <v>2283445.13</v>
      </c>
      <c r="AZ19" s="699">
        <v>2477010.6</v>
      </c>
      <c r="BA19" s="699">
        <v>2564458.2000000002</v>
      </c>
      <c r="BB19" s="699">
        <v>2564458.2000000002</v>
      </c>
      <c r="BC19" s="699">
        <v>2592583.2000000002</v>
      </c>
      <c r="BD19" s="699">
        <v>2611386</v>
      </c>
      <c r="BE19" s="699">
        <v>2628589.6800000002</v>
      </c>
      <c r="BF19" s="699">
        <v>2655069.2999999998</v>
      </c>
      <c r="BG19" s="699">
        <v>2655069.2999999998</v>
      </c>
    </row>
    <row r="20" spans="2:60">
      <c r="B20" s="719"/>
      <c r="C20" s="720" t="s">
        <v>843</v>
      </c>
      <c r="D20" s="721">
        <v>4439875.5</v>
      </c>
      <c r="E20" s="719">
        <v>86348.45</v>
      </c>
      <c r="F20" s="722">
        <v>45298</v>
      </c>
      <c r="G20" s="723">
        <v>45623</v>
      </c>
      <c r="H20" s="724" t="s">
        <v>833</v>
      </c>
      <c r="I20" s="718">
        <f>I21</f>
        <v>15390</v>
      </c>
      <c r="J20" s="718">
        <f>J21-I21</f>
        <v>0</v>
      </c>
      <c r="K20" s="718">
        <f t="shared" ref="K20" si="297">K21-J21</f>
        <v>0</v>
      </c>
      <c r="L20" s="718">
        <f t="shared" ref="L20" si="298">L21-K21</f>
        <v>0</v>
      </c>
      <c r="M20" s="718">
        <f t="shared" ref="M20" si="299">M21-L21</f>
        <v>0</v>
      </c>
      <c r="N20" s="718">
        <f t="shared" ref="N20" si="300">N21-M21</f>
        <v>0</v>
      </c>
      <c r="O20" s="718">
        <f t="shared" ref="O20" si="301">O21-N21</f>
        <v>8100</v>
      </c>
      <c r="P20" s="718">
        <f t="shared" ref="P20" si="302">P21-O21</f>
        <v>13329</v>
      </c>
      <c r="Q20" s="718">
        <f t="shared" ref="Q20" si="303">Q21-P21</f>
        <v>57375</v>
      </c>
      <c r="R20" s="718">
        <f t="shared" ref="R20" si="304">R21-Q21</f>
        <v>41512.5</v>
      </c>
      <c r="S20" s="718">
        <f t="shared" ref="S20" si="305">S21-R21</f>
        <v>9787.5</v>
      </c>
      <c r="T20" s="718">
        <f t="shared" ref="T20" si="306">T21-S21</f>
        <v>9567</v>
      </c>
      <c r="U20" s="718">
        <f t="shared" ref="U20" si="307">U21-T21</f>
        <v>6633</v>
      </c>
      <c r="V20" s="718">
        <f t="shared" ref="V20" si="308">V21-U21</f>
        <v>19170</v>
      </c>
      <c r="W20" s="718">
        <f t="shared" ref="W20" si="309">W21-V21</f>
        <v>51030</v>
      </c>
      <c r="X20" s="718">
        <f t="shared" ref="X20" si="310">X21-W21</f>
        <v>36762.599999999977</v>
      </c>
      <c r="Y20" s="718">
        <f t="shared" ref="Y20" si="311">Y21-X21</f>
        <v>58245.300000000047</v>
      </c>
      <c r="Z20" s="718">
        <f t="shared" ref="Z20" si="312">Z21-Y21</f>
        <v>24682.199999999953</v>
      </c>
      <c r="AA20" s="718">
        <f t="shared" ref="AA20" si="313">AA21-Z21</f>
        <v>69920.550000000047</v>
      </c>
      <c r="AB20" s="718">
        <f t="shared" ref="AB20" si="314">AB21-AA21</f>
        <v>196531.65000000002</v>
      </c>
      <c r="AC20" s="718">
        <f t="shared" ref="AC20" si="315">AC21-AB21</f>
        <v>110925</v>
      </c>
      <c r="AD20" s="718">
        <f t="shared" ref="AD20" si="316">AD21-AC21</f>
        <v>110925</v>
      </c>
      <c r="AE20" s="718">
        <f t="shared" ref="AE20" si="317">AE21-AD21</f>
        <v>3262.5</v>
      </c>
      <c r="AF20" s="718">
        <f t="shared" ref="AF20" si="318">AF21-AE21</f>
        <v>9787.5</v>
      </c>
      <c r="AG20" s="718">
        <f t="shared" ref="AG20" si="319">AG21-AF21</f>
        <v>37557</v>
      </c>
      <c r="AH20" s="718">
        <f t="shared" ref="AH20" si="320">AH21-AG21</f>
        <v>35106.29999999993</v>
      </c>
      <c r="AI20" s="718">
        <f t="shared" ref="AI20" si="321">AI21-AH21</f>
        <v>228564.90000000002</v>
      </c>
      <c r="AJ20" s="718">
        <f t="shared" ref="AJ20" si="322">AJ21-AI21</f>
        <v>297377.52</v>
      </c>
      <c r="AK20" s="718">
        <f t="shared" ref="AK20" si="323">AK21-AJ21</f>
        <v>299462.58000000007</v>
      </c>
      <c r="AL20" s="718">
        <f t="shared" ref="AL20" si="324">AL21-AK21</f>
        <v>248835.1399999999</v>
      </c>
      <c r="AM20" s="718">
        <f t="shared" ref="AM20" si="325">AM21-AL21</f>
        <v>272429.76999999979</v>
      </c>
      <c r="AN20" s="718">
        <f t="shared" ref="AN20" si="326">AN21-AM21</f>
        <v>82964.670000000391</v>
      </c>
      <c r="AO20" s="718">
        <f t="shared" ref="AO20" si="327">AO21-AN21</f>
        <v>34648.819999999832</v>
      </c>
      <c r="AP20" s="718">
        <f t="shared" ref="AP20" si="328">AP21-AO21</f>
        <v>59148.35999999987</v>
      </c>
      <c r="AQ20" s="718">
        <f t="shared" ref="AQ20" si="329">AQ21-AP21</f>
        <v>76128.270000000019</v>
      </c>
      <c r="AR20" s="718">
        <f t="shared" ref="AR20" si="330">AR21-AQ21</f>
        <v>187789.09000000032</v>
      </c>
      <c r="AS20" s="718">
        <f t="shared" ref="AS20" si="331">AS21-AR21</f>
        <v>226620.45999999996</v>
      </c>
      <c r="AT20" s="718">
        <f t="shared" ref="AT20" si="332">AT21-AS21</f>
        <v>336406.31000000006</v>
      </c>
      <c r="AU20" s="718">
        <f t="shared" ref="AU20" si="333">AU21-AT21</f>
        <v>262470.73</v>
      </c>
      <c r="AV20" s="718">
        <f t="shared" ref="AV20" si="334">AV21-AU21</f>
        <v>213369.70999999996</v>
      </c>
      <c r="AW20" s="718">
        <f t="shared" ref="AW20" si="335">AW21-AV21</f>
        <v>209864.52000000002</v>
      </c>
      <c r="AX20" s="718">
        <f t="shared" ref="AX20" si="336">AX21-AW21</f>
        <v>182945.62999999989</v>
      </c>
      <c r="AY20" s="718">
        <f t="shared" ref="AY20" si="337">AY21-AX21</f>
        <v>61077.820000000298</v>
      </c>
      <c r="AZ20" s="718">
        <f t="shared" ref="AZ20" si="338">AZ21-AY21</f>
        <v>30811.649999999441</v>
      </c>
      <c r="BA20" s="718">
        <f t="shared" ref="BA20" si="339">BA21-AZ21</f>
        <v>73169.19000000041</v>
      </c>
      <c r="BB20" s="718">
        <f t="shared" ref="BB20" si="340">BB21-BA21</f>
        <v>111592.08000000007</v>
      </c>
      <c r="BC20" s="718">
        <f t="shared" ref="BC20" si="341">BC21-BB21</f>
        <v>18598.679999999702</v>
      </c>
      <c r="BD20" s="718">
        <f t="shared" ref="BD20" si="342">BD21-BC21</f>
        <v>0</v>
      </c>
      <c r="BE20" s="718">
        <f t="shared" ref="BE20" si="343">BE21-BD21</f>
        <v>0</v>
      </c>
      <c r="BF20" s="718">
        <f t="shared" ref="BF20" si="344">BF21-BE21</f>
        <v>0</v>
      </c>
      <c r="BG20" s="718">
        <f t="shared" ref="BG20" si="345">BG21-BF21</f>
        <v>0</v>
      </c>
      <c r="BH20" s="719"/>
    </row>
    <row r="21" spans="2:60">
      <c r="B21" s="2"/>
      <c r="C21" s="706" t="s">
        <v>843</v>
      </c>
      <c r="D21" s="702">
        <v>4439875.5</v>
      </c>
      <c r="E21" s="2">
        <v>86348.45</v>
      </c>
      <c r="F21" s="233">
        <v>45298</v>
      </c>
      <c r="G21" s="703">
        <v>45623</v>
      </c>
      <c r="H21" s="707" t="s">
        <v>835</v>
      </c>
      <c r="I21" s="704">
        <v>15390</v>
      </c>
      <c r="J21" s="704">
        <v>15390</v>
      </c>
      <c r="K21" s="704">
        <v>15390</v>
      </c>
      <c r="L21" s="704">
        <v>15390</v>
      </c>
      <c r="M21" s="704">
        <v>15390</v>
      </c>
      <c r="N21" s="704">
        <v>15390</v>
      </c>
      <c r="O21" s="705">
        <v>23490</v>
      </c>
      <c r="P21" s="704">
        <v>36819</v>
      </c>
      <c r="Q21" s="704">
        <v>94194</v>
      </c>
      <c r="R21" s="704">
        <v>135706.5</v>
      </c>
      <c r="S21" s="704">
        <v>145494</v>
      </c>
      <c r="T21" s="704">
        <v>155061</v>
      </c>
      <c r="U21" s="704">
        <v>161694</v>
      </c>
      <c r="V21" s="704">
        <v>180864</v>
      </c>
      <c r="W21" s="704">
        <v>231894</v>
      </c>
      <c r="X21" s="704">
        <v>268656.59999999998</v>
      </c>
      <c r="Y21" s="704">
        <v>326901.90000000002</v>
      </c>
      <c r="Z21" s="704">
        <v>351584.1</v>
      </c>
      <c r="AA21" s="704">
        <v>421504.65</v>
      </c>
      <c r="AB21" s="704">
        <v>618036.30000000005</v>
      </c>
      <c r="AC21" s="704">
        <v>728961.3</v>
      </c>
      <c r="AD21" s="704">
        <v>839886.3</v>
      </c>
      <c r="AE21" s="704">
        <v>843148.80000000005</v>
      </c>
      <c r="AF21" s="704">
        <v>852936.3</v>
      </c>
      <c r="AG21" s="704">
        <v>890493.3</v>
      </c>
      <c r="AH21" s="704">
        <v>925599.6</v>
      </c>
      <c r="AI21" s="704">
        <v>1154164.5</v>
      </c>
      <c r="AJ21" s="704">
        <v>1451542.02</v>
      </c>
      <c r="AK21" s="704">
        <v>1751004.6</v>
      </c>
      <c r="AL21" s="704">
        <v>1999839.74</v>
      </c>
      <c r="AM21" s="704">
        <v>2272269.5099999998</v>
      </c>
      <c r="AN21" s="704">
        <v>2355234.1800000002</v>
      </c>
      <c r="AO21" s="704">
        <v>2389883</v>
      </c>
      <c r="AP21" s="704">
        <v>2449031.36</v>
      </c>
      <c r="AQ21" s="704">
        <v>2525159.63</v>
      </c>
      <c r="AR21" s="704">
        <v>2712948.72</v>
      </c>
      <c r="AS21" s="704">
        <v>2939569.18</v>
      </c>
      <c r="AT21" s="704">
        <v>3275975.49</v>
      </c>
      <c r="AU21" s="704">
        <v>3538446.22</v>
      </c>
      <c r="AV21" s="704">
        <v>3751815.93</v>
      </c>
      <c r="AW21" s="704">
        <v>3961680.45</v>
      </c>
      <c r="AX21" s="704">
        <v>4144626.08</v>
      </c>
      <c r="AY21" s="704">
        <v>4205703.9000000004</v>
      </c>
      <c r="AZ21" s="704">
        <v>4236515.55</v>
      </c>
      <c r="BA21" s="704">
        <v>4309684.74</v>
      </c>
      <c r="BB21" s="704">
        <v>4421276.82</v>
      </c>
      <c r="BC21" s="704">
        <v>4439875.5</v>
      </c>
      <c r="BD21" s="704">
        <v>4439875.5</v>
      </c>
      <c r="BE21" s="704">
        <v>4439875.5</v>
      </c>
      <c r="BF21" s="704">
        <v>4439875.5</v>
      </c>
      <c r="BG21" s="704">
        <v>4439875.5</v>
      </c>
    </row>
    <row r="22" spans="2:60">
      <c r="B22" s="712"/>
      <c r="C22" s="713" t="s">
        <v>840</v>
      </c>
      <c r="D22" s="714">
        <v>15390</v>
      </c>
      <c r="E22" s="712">
        <v>3103.98</v>
      </c>
      <c r="F22" s="715">
        <v>45298</v>
      </c>
      <c r="G22" s="715">
        <v>45400</v>
      </c>
      <c r="H22" s="713" t="s">
        <v>833</v>
      </c>
      <c r="I22" s="718">
        <f>I23</f>
        <v>15390</v>
      </c>
      <c r="J22" s="718">
        <f>J23-I23</f>
        <v>0</v>
      </c>
      <c r="K22" s="718">
        <f t="shared" ref="K22" si="346">K23-J23</f>
        <v>0</v>
      </c>
      <c r="L22" s="718">
        <f t="shared" ref="L22" si="347">L23-K23</f>
        <v>0</v>
      </c>
      <c r="M22" s="718">
        <f t="shared" ref="M22" si="348">M23-L23</f>
        <v>0</v>
      </c>
      <c r="N22" s="718">
        <f t="shared" ref="N22" si="349">N23-M23</f>
        <v>0</v>
      </c>
      <c r="O22" s="718">
        <f t="shared" ref="O22" si="350">O23-N23</f>
        <v>0</v>
      </c>
      <c r="P22" s="718">
        <f t="shared" ref="P22" si="351">P23-O23</f>
        <v>0</v>
      </c>
      <c r="Q22" s="718">
        <f t="shared" ref="Q22" si="352">Q23-P23</f>
        <v>0</v>
      </c>
      <c r="R22" s="718">
        <f t="shared" ref="R22" si="353">R23-Q23</f>
        <v>0</v>
      </c>
      <c r="S22" s="718">
        <f t="shared" ref="S22" si="354">S23-R23</f>
        <v>0</v>
      </c>
      <c r="T22" s="718">
        <f t="shared" ref="T22" si="355">T23-S23</f>
        <v>0</v>
      </c>
      <c r="U22" s="718">
        <f t="shared" ref="U22" si="356">U23-T23</f>
        <v>0</v>
      </c>
      <c r="V22" s="718">
        <f t="shared" ref="V22" si="357">V23-U23</f>
        <v>0</v>
      </c>
      <c r="W22" s="718">
        <f t="shared" ref="W22" si="358">W23-V23</f>
        <v>0</v>
      </c>
      <c r="X22" s="718">
        <f t="shared" ref="X22" si="359">X23-W23</f>
        <v>0</v>
      </c>
      <c r="Y22" s="718">
        <f t="shared" ref="Y22" si="360">Y23-X23</f>
        <v>0</v>
      </c>
      <c r="Z22" s="718">
        <f t="shared" ref="Z22" si="361">Z23-Y23</f>
        <v>0</v>
      </c>
      <c r="AA22" s="718">
        <f t="shared" ref="AA22" si="362">AA23-Z23</f>
        <v>0</v>
      </c>
      <c r="AB22" s="718">
        <f t="shared" ref="AB22" si="363">AB23-AA23</f>
        <v>0</v>
      </c>
      <c r="AC22" s="718">
        <f t="shared" ref="AC22" si="364">AC23-AB23</f>
        <v>0</v>
      </c>
      <c r="AD22" s="718">
        <f t="shared" ref="AD22" si="365">AD23-AC23</f>
        <v>0</v>
      </c>
      <c r="AE22" s="718">
        <f t="shared" ref="AE22" si="366">AE23-AD23</f>
        <v>0</v>
      </c>
      <c r="AF22" s="718">
        <f t="shared" ref="AF22" si="367">AF23-AE23</f>
        <v>0</v>
      </c>
      <c r="AG22" s="718">
        <f t="shared" ref="AG22" si="368">AG23-AF23</f>
        <v>0</v>
      </c>
      <c r="AH22" s="718">
        <f t="shared" ref="AH22" si="369">AH23-AG23</f>
        <v>0</v>
      </c>
      <c r="AI22" s="718">
        <f t="shared" ref="AI22" si="370">AI23-AH23</f>
        <v>0</v>
      </c>
      <c r="AJ22" s="718">
        <f t="shared" ref="AJ22" si="371">AJ23-AI23</f>
        <v>0</v>
      </c>
      <c r="AK22" s="718">
        <f t="shared" ref="AK22" si="372">AK23-AJ23</f>
        <v>0</v>
      </c>
      <c r="AL22" s="718">
        <f t="shared" ref="AL22" si="373">AL23-AK23</f>
        <v>0</v>
      </c>
      <c r="AM22" s="718">
        <f t="shared" ref="AM22" si="374">AM23-AL23</f>
        <v>0</v>
      </c>
      <c r="AN22" s="718">
        <f t="shared" ref="AN22" si="375">AN23-AM23</f>
        <v>0</v>
      </c>
      <c r="AO22" s="718">
        <f t="shared" ref="AO22" si="376">AO23-AN23</f>
        <v>0</v>
      </c>
      <c r="AP22" s="718">
        <f t="shared" ref="AP22" si="377">AP23-AO23</f>
        <v>0</v>
      </c>
      <c r="AQ22" s="718">
        <f t="shared" ref="AQ22" si="378">AQ23-AP23</f>
        <v>0</v>
      </c>
      <c r="AR22" s="718">
        <f t="shared" ref="AR22" si="379">AR23-AQ23</f>
        <v>0</v>
      </c>
      <c r="AS22" s="718">
        <f t="shared" ref="AS22" si="380">AS23-AR23</f>
        <v>0</v>
      </c>
      <c r="AT22" s="718">
        <f t="shared" ref="AT22" si="381">AT23-AS23</f>
        <v>0</v>
      </c>
      <c r="AU22" s="718">
        <f t="shared" ref="AU22" si="382">AU23-AT23</f>
        <v>0</v>
      </c>
      <c r="AV22" s="718">
        <f t="shared" ref="AV22" si="383">AV23-AU23</f>
        <v>0</v>
      </c>
      <c r="AW22" s="718">
        <f t="shared" ref="AW22" si="384">AW23-AV23</f>
        <v>0</v>
      </c>
      <c r="AX22" s="718">
        <f t="shared" ref="AX22" si="385">AX23-AW23</f>
        <v>0</v>
      </c>
      <c r="AY22" s="718">
        <f t="shared" ref="AY22" si="386">AY23-AX23</f>
        <v>0</v>
      </c>
      <c r="AZ22" s="718">
        <f t="shared" ref="AZ22" si="387">AZ23-AY23</f>
        <v>0</v>
      </c>
      <c r="BA22" s="718">
        <f t="shared" ref="BA22" si="388">BA23-AZ23</f>
        <v>0</v>
      </c>
      <c r="BB22" s="718">
        <f t="shared" ref="BB22" si="389">BB23-BA23</f>
        <v>0</v>
      </c>
      <c r="BC22" s="718">
        <f t="shared" ref="BC22" si="390">BC23-BB23</f>
        <v>0</v>
      </c>
      <c r="BD22" s="718">
        <f t="shared" ref="BD22" si="391">BD23-BC23</f>
        <v>0</v>
      </c>
      <c r="BE22" s="718">
        <f t="shared" ref="BE22" si="392">BE23-BD23</f>
        <v>0</v>
      </c>
      <c r="BF22" s="718">
        <f t="shared" ref="BF22" si="393">BF23-BE23</f>
        <v>0</v>
      </c>
      <c r="BG22" s="718">
        <f t="shared" ref="BG22" si="394">BG23-BF23</f>
        <v>0</v>
      </c>
      <c r="BH22" s="719"/>
    </row>
    <row r="23" spans="2:60">
      <c r="C23" s="700" t="s">
        <v>840</v>
      </c>
      <c r="D23" s="697">
        <v>15390</v>
      </c>
      <c r="E23" s="19">
        <v>3103.98</v>
      </c>
      <c r="F23" s="698">
        <v>45298</v>
      </c>
      <c r="G23" s="698">
        <v>45400</v>
      </c>
      <c r="H23" s="700" t="s">
        <v>835</v>
      </c>
      <c r="I23" s="699">
        <v>15390</v>
      </c>
      <c r="J23" s="699">
        <v>15390</v>
      </c>
      <c r="K23" s="699">
        <v>15390</v>
      </c>
      <c r="L23" s="699">
        <v>15390</v>
      </c>
      <c r="M23" s="699">
        <v>15390</v>
      </c>
      <c r="N23" s="699">
        <v>15390</v>
      </c>
      <c r="O23" s="709">
        <v>15390</v>
      </c>
      <c r="P23" s="699">
        <v>15390</v>
      </c>
      <c r="Q23" s="699">
        <v>15390</v>
      </c>
      <c r="R23" s="699">
        <v>15390</v>
      </c>
      <c r="S23" s="699">
        <v>15390</v>
      </c>
      <c r="T23" s="699">
        <v>15390</v>
      </c>
      <c r="U23" s="699">
        <v>15390</v>
      </c>
      <c r="V23" s="699">
        <v>15390</v>
      </c>
      <c r="W23" s="699">
        <v>15390</v>
      </c>
      <c r="X23" s="699">
        <v>15390</v>
      </c>
      <c r="Y23" s="699">
        <v>15390</v>
      </c>
      <c r="Z23" s="699">
        <v>15390</v>
      </c>
      <c r="AA23" s="699">
        <v>15390</v>
      </c>
      <c r="AB23" s="699">
        <v>15390</v>
      </c>
      <c r="AC23" s="699">
        <v>15390</v>
      </c>
      <c r="AD23" s="699">
        <v>15390</v>
      </c>
      <c r="AE23" s="699">
        <v>15390</v>
      </c>
      <c r="AF23" s="699">
        <v>15390</v>
      </c>
      <c r="AG23" s="699">
        <v>15390</v>
      </c>
      <c r="AH23" s="699">
        <v>15390</v>
      </c>
      <c r="AI23" s="699">
        <v>15390</v>
      </c>
      <c r="AJ23" s="699">
        <v>15390</v>
      </c>
      <c r="AK23" s="699">
        <v>15390</v>
      </c>
      <c r="AL23" s="699">
        <v>15390</v>
      </c>
      <c r="AM23" s="699">
        <v>15390</v>
      </c>
      <c r="AN23" s="699">
        <v>15390</v>
      </c>
      <c r="AO23" s="699">
        <v>15390</v>
      </c>
      <c r="AP23" s="699">
        <v>15390</v>
      </c>
      <c r="AQ23" s="699">
        <v>15390</v>
      </c>
      <c r="AR23" s="699">
        <v>15390</v>
      </c>
      <c r="AS23" s="699">
        <v>15390</v>
      </c>
      <c r="AT23" s="699">
        <v>15390</v>
      </c>
      <c r="AU23" s="699">
        <v>15390</v>
      </c>
      <c r="AV23" s="699">
        <v>15390</v>
      </c>
      <c r="AW23" s="699">
        <v>15390</v>
      </c>
      <c r="AX23" s="699">
        <v>15390</v>
      </c>
      <c r="AY23" s="699">
        <v>15390</v>
      </c>
      <c r="AZ23" s="699">
        <v>15390</v>
      </c>
      <c r="BA23" s="699">
        <v>15390</v>
      </c>
      <c r="BB23" s="699">
        <v>15390</v>
      </c>
      <c r="BC23" s="699">
        <v>15390</v>
      </c>
      <c r="BD23" s="699">
        <v>15390</v>
      </c>
      <c r="BE23" s="699">
        <v>15390</v>
      </c>
      <c r="BF23" s="699">
        <v>15390</v>
      </c>
      <c r="BG23" s="699">
        <v>15390</v>
      </c>
    </row>
    <row r="24" spans="2:60">
      <c r="B24" s="719"/>
      <c r="C24" s="720" t="s">
        <v>841</v>
      </c>
      <c r="D24" s="721">
        <v>138510</v>
      </c>
      <c r="E24" s="719">
        <v>11205.47</v>
      </c>
      <c r="F24" s="722">
        <v>45319</v>
      </c>
      <c r="G24" s="723">
        <v>45559</v>
      </c>
      <c r="H24" s="724" t="s">
        <v>833</v>
      </c>
      <c r="I24" s="718">
        <f>I25</f>
        <v>0</v>
      </c>
      <c r="J24" s="718">
        <f>J25-I25</f>
        <v>0</v>
      </c>
      <c r="K24" s="718">
        <f t="shared" ref="K24" si="395">K25-J25</f>
        <v>0</v>
      </c>
      <c r="L24" s="718">
        <f t="shared" ref="L24" si="396">L25-K25</f>
        <v>0</v>
      </c>
      <c r="M24" s="718">
        <f t="shared" ref="M24" si="397">M25-L25</f>
        <v>0</v>
      </c>
      <c r="N24" s="718">
        <f t="shared" ref="N24" si="398">N25-M25</f>
        <v>0</v>
      </c>
      <c r="O24" s="718">
        <f t="shared" ref="O24" si="399">O25-N25</f>
        <v>0</v>
      </c>
      <c r="P24" s="718">
        <f t="shared" ref="P24" si="400">P25-O25</f>
        <v>0</v>
      </c>
      <c r="Q24" s="718">
        <f t="shared" ref="Q24" si="401">Q25-P25</f>
        <v>0</v>
      </c>
      <c r="R24" s="718">
        <f t="shared" ref="R24" si="402">R25-Q25</f>
        <v>0</v>
      </c>
      <c r="S24" s="718">
        <f t="shared" ref="S24" si="403">S25-R25</f>
        <v>0</v>
      </c>
      <c r="T24" s="718">
        <f t="shared" ref="T24" si="404">T25-S25</f>
        <v>0</v>
      </c>
      <c r="U24" s="718">
        <f t="shared" ref="U24" si="405">U25-T25</f>
        <v>0</v>
      </c>
      <c r="V24" s="718">
        <f t="shared" ref="V24" si="406">V25-U25</f>
        <v>0</v>
      </c>
      <c r="W24" s="718">
        <f t="shared" ref="W24" si="407">W25-V25</f>
        <v>0</v>
      </c>
      <c r="X24" s="718">
        <f t="shared" ref="X24" si="408">X25-W25</f>
        <v>0</v>
      </c>
      <c r="Y24" s="718">
        <f t="shared" ref="Y24" si="409">Y25-X25</f>
        <v>0</v>
      </c>
      <c r="Z24" s="718">
        <f t="shared" ref="Z24" si="410">Z25-Y25</f>
        <v>0</v>
      </c>
      <c r="AA24" s="718">
        <f t="shared" ref="AA24" si="411">AA25-Z25</f>
        <v>0</v>
      </c>
      <c r="AB24" s="718">
        <f t="shared" ref="AB24" si="412">AB25-AA25</f>
        <v>0</v>
      </c>
      <c r="AC24" s="718">
        <f t="shared" ref="AC24" si="413">AC25-AB25</f>
        <v>0</v>
      </c>
      <c r="AD24" s="718">
        <f t="shared" ref="AD24" si="414">AD25-AC25</f>
        <v>0</v>
      </c>
      <c r="AE24" s="718">
        <f t="shared" ref="AE24" si="415">AE25-AD25</f>
        <v>0</v>
      </c>
      <c r="AF24" s="718">
        <f t="shared" ref="AF24" si="416">AF25-AE25</f>
        <v>0</v>
      </c>
      <c r="AG24" s="718">
        <f t="shared" ref="AG24" si="417">AG25-AF25</f>
        <v>0</v>
      </c>
      <c r="AH24" s="718">
        <f t="shared" ref="AH24" si="418">AH25-AG25</f>
        <v>0</v>
      </c>
      <c r="AI24" s="718">
        <f t="shared" ref="AI24" si="419">AI25-AH25</f>
        <v>138510</v>
      </c>
      <c r="AJ24" s="718">
        <f t="shared" ref="AJ24" si="420">AJ25-AI25</f>
        <v>0</v>
      </c>
      <c r="AK24" s="718">
        <f t="shared" ref="AK24" si="421">AK25-AJ25</f>
        <v>0</v>
      </c>
      <c r="AL24" s="718">
        <f t="shared" ref="AL24" si="422">AL25-AK25</f>
        <v>0</v>
      </c>
      <c r="AM24" s="718">
        <f t="shared" ref="AM24" si="423">AM25-AL25</f>
        <v>0</v>
      </c>
      <c r="AN24" s="718">
        <f t="shared" ref="AN24" si="424">AN25-AM25</f>
        <v>0</v>
      </c>
      <c r="AO24" s="718">
        <f t="shared" ref="AO24" si="425">AO25-AN25</f>
        <v>0</v>
      </c>
      <c r="AP24" s="718">
        <f t="shared" ref="AP24" si="426">AP25-AO25</f>
        <v>0</v>
      </c>
      <c r="AQ24" s="718">
        <f t="shared" ref="AQ24" si="427">AQ25-AP25</f>
        <v>0</v>
      </c>
      <c r="AR24" s="718">
        <f t="shared" ref="AR24" si="428">AR25-AQ25</f>
        <v>0</v>
      </c>
      <c r="AS24" s="718">
        <f t="shared" ref="AS24" si="429">AS25-AR25</f>
        <v>0</v>
      </c>
      <c r="AT24" s="718">
        <f t="shared" ref="AT24" si="430">AT25-AS25</f>
        <v>0</v>
      </c>
      <c r="AU24" s="718">
        <f t="shared" ref="AU24" si="431">AU25-AT25</f>
        <v>0</v>
      </c>
      <c r="AV24" s="718">
        <f t="shared" ref="AV24" si="432">AV25-AU25</f>
        <v>0</v>
      </c>
      <c r="AW24" s="718">
        <f t="shared" ref="AW24" si="433">AW25-AV25</f>
        <v>0</v>
      </c>
      <c r="AX24" s="718">
        <f t="shared" ref="AX24" si="434">AX25-AW25</f>
        <v>0</v>
      </c>
      <c r="AY24" s="718">
        <f t="shared" ref="AY24" si="435">AY25-AX25</f>
        <v>0</v>
      </c>
      <c r="AZ24" s="718">
        <f t="shared" ref="AZ24" si="436">AZ25-AY25</f>
        <v>0</v>
      </c>
      <c r="BA24" s="718">
        <f t="shared" ref="BA24" si="437">BA25-AZ25</f>
        <v>0</v>
      </c>
      <c r="BB24" s="718">
        <f t="shared" ref="BB24" si="438">BB25-BA25</f>
        <v>0</v>
      </c>
      <c r="BC24" s="718">
        <f t="shared" ref="BC24" si="439">BC25-BB25</f>
        <v>0</v>
      </c>
      <c r="BD24" s="718">
        <f t="shared" ref="BD24" si="440">BD25-BC25</f>
        <v>0</v>
      </c>
      <c r="BE24" s="718">
        <f t="shared" ref="BE24" si="441">BE25-BD25</f>
        <v>0</v>
      </c>
      <c r="BF24" s="718">
        <f t="shared" ref="BF24" si="442">BF25-BE25</f>
        <v>0</v>
      </c>
      <c r="BG24" s="718">
        <f t="shared" ref="BG24" si="443">BG25-BF25</f>
        <v>0</v>
      </c>
      <c r="BH24" s="719"/>
    </row>
    <row r="25" spans="2:60">
      <c r="B25" s="2"/>
      <c r="C25" s="706" t="s">
        <v>841</v>
      </c>
      <c r="D25" s="702">
        <v>138510</v>
      </c>
      <c r="E25" s="2">
        <v>11205.47</v>
      </c>
      <c r="F25" s="233">
        <v>45319</v>
      </c>
      <c r="G25" s="703">
        <v>45559</v>
      </c>
      <c r="H25" s="707" t="s">
        <v>835</v>
      </c>
      <c r="I25" s="704"/>
      <c r="J25" s="704"/>
      <c r="K25" s="704"/>
      <c r="L25" s="704"/>
      <c r="M25" s="704"/>
      <c r="N25" s="704"/>
      <c r="O25" s="705"/>
      <c r="P25" s="704"/>
      <c r="Q25" s="704"/>
      <c r="R25" s="704"/>
      <c r="S25" s="704"/>
      <c r="T25" s="704"/>
      <c r="U25" s="704"/>
      <c r="V25" s="704"/>
      <c r="W25" s="704"/>
      <c r="X25" s="704"/>
      <c r="Y25" s="704"/>
      <c r="Z25" s="704"/>
      <c r="AA25" s="704"/>
      <c r="AB25" s="704"/>
      <c r="AC25" s="704"/>
      <c r="AD25" s="704"/>
      <c r="AE25" s="704"/>
      <c r="AF25" s="704"/>
      <c r="AG25" s="704"/>
      <c r="AH25" s="704"/>
      <c r="AI25" s="704">
        <v>138510</v>
      </c>
      <c r="AJ25" s="704">
        <v>138510</v>
      </c>
      <c r="AK25" s="704">
        <v>138510</v>
      </c>
      <c r="AL25" s="704">
        <v>138510</v>
      </c>
      <c r="AM25" s="704">
        <v>138510</v>
      </c>
      <c r="AN25" s="704">
        <v>138510</v>
      </c>
      <c r="AO25" s="704">
        <v>138510</v>
      </c>
      <c r="AP25" s="704">
        <v>138510</v>
      </c>
      <c r="AQ25" s="704">
        <v>138510</v>
      </c>
      <c r="AR25" s="704">
        <v>138510</v>
      </c>
      <c r="AS25" s="704">
        <v>138510</v>
      </c>
      <c r="AT25" s="704">
        <v>138510</v>
      </c>
      <c r="AU25" s="704">
        <v>138510</v>
      </c>
      <c r="AV25" s="704">
        <v>138510</v>
      </c>
      <c r="AW25" s="704">
        <v>138510</v>
      </c>
      <c r="AX25" s="704">
        <v>138510</v>
      </c>
      <c r="AY25" s="704">
        <v>138510</v>
      </c>
      <c r="AZ25" s="704">
        <v>138510</v>
      </c>
      <c r="BA25" s="704">
        <v>138510</v>
      </c>
      <c r="BB25" s="704">
        <v>138510</v>
      </c>
      <c r="BC25" s="704">
        <v>138510</v>
      </c>
      <c r="BD25" s="704">
        <v>138510</v>
      </c>
      <c r="BE25" s="704">
        <v>138510</v>
      </c>
      <c r="BF25" s="704">
        <v>138510</v>
      </c>
      <c r="BG25" s="704">
        <v>138510</v>
      </c>
    </row>
    <row r="26" spans="2:60">
      <c r="B26" s="712"/>
      <c r="C26" s="713" t="s">
        <v>842</v>
      </c>
      <c r="D26" s="714">
        <v>4285975.5</v>
      </c>
      <c r="E26" s="712">
        <v>72039</v>
      </c>
      <c r="F26" s="715">
        <v>45347</v>
      </c>
      <c r="G26" s="716">
        <v>45623</v>
      </c>
      <c r="H26" s="717" t="s">
        <v>833</v>
      </c>
      <c r="I26" s="718">
        <f>I27</f>
        <v>0</v>
      </c>
      <c r="J26" s="718">
        <f>J27-I27</f>
        <v>0</v>
      </c>
      <c r="K26" s="718">
        <f t="shared" ref="K26" si="444">K27-J27</f>
        <v>0</v>
      </c>
      <c r="L26" s="718">
        <f t="shared" ref="L26" si="445">L27-K27</f>
        <v>0</v>
      </c>
      <c r="M26" s="718">
        <f t="shared" ref="M26" si="446">M27-L27</f>
        <v>0</v>
      </c>
      <c r="N26" s="718">
        <f t="shared" ref="N26" si="447">N27-M27</f>
        <v>0</v>
      </c>
      <c r="O26" s="718">
        <f t="shared" ref="O26" si="448">O27-N27</f>
        <v>8100</v>
      </c>
      <c r="P26" s="718">
        <f t="shared" ref="P26" si="449">P27-O27</f>
        <v>13329</v>
      </c>
      <c r="Q26" s="718">
        <f t="shared" ref="Q26" si="450">Q27-P27</f>
        <v>57375</v>
      </c>
      <c r="R26" s="718">
        <f t="shared" ref="R26" si="451">R27-Q27</f>
        <v>41512.5</v>
      </c>
      <c r="S26" s="718">
        <f t="shared" ref="S26" si="452">S27-R27</f>
        <v>9787.5</v>
      </c>
      <c r="T26" s="718">
        <f t="shared" ref="T26" si="453">T27-S27</f>
        <v>9567</v>
      </c>
      <c r="U26" s="718">
        <f t="shared" ref="U26" si="454">U27-T27</f>
        <v>6633</v>
      </c>
      <c r="V26" s="718">
        <f t="shared" ref="V26" si="455">V27-U27</f>
        <v>19170</v>
      </c>
      <c r="W26" s="718">
        <f t="shared" ref="W26" si="456">W27-V27</f>
        <v>51030</v>
      </c>
      <c r="X26" s="718">
        <f t="shared" ref="X26" si="457">X27-W27</f>
        <v>36762.600000000006</v>
      </c>
      <c r="Y26" s="718">
        <f t="shared" ref="Y26" si="458">Y27-X27</f>
        <v>58245.300000000017</v>
      </c>
      <c r="Z26" s="718">
        <f t="shared" ref="Z26" si="459">Z27-Y27</f>
        <v>24682.199999999953</v>
      </c>
      <c r="AA26" s="718">
        <f t="shared" ref="AA26" si="460">AA27-Z27</f>
        <v>69920.550000000047</v>
      </c>
      <c r="AB26" s="718">
        <f t="shared" ref="AB26" si="461">AB27-AA27</f>
        <v>196531.65000000002</v>
      </c>
      <c r="AC26" s="718">
        <f t="shared" ref="AC26" si="462">AC27-AB27</f>
        <v>110925</v>
      </c>
      <c r="AD26" s="718">
        <f t="shared" ref="AD26" si="463">AD27-AC27</f>
        <v>110925</v>
      </c>
      <c r="AE26" s="718">
        <f t="shared" ref="AE26" si="464">AE27-AD27</f>
        <v>3262.5</v>
      </c>
      <c r="AF26" s="718">
        <f t="shared" ref="AF26" si="465">AF27-AE27</f>
        <v>9787.5</v>
      </c>
      <c r="AG26" s="718">
        <f t="shared" ref="AG26" si="466">AG27-AF27</f>
        <v>37557</v>
      </c>
      <c r="AH26" s="718">
        <f t="shared" ref="AH26" si="467">AH27-AG27</f>
        <v>35106.29999999993</v>
      </c>
      <c r="AI26" s="718">
        <f t="shared" ref="AI26" si="468">AI27-AH27</f>
        <v>90054.900000000023</v>
      </c>
      <c r="AJ26" s="718">
        <f t="shared" ref="AJ26" si="469">AJ27-AI27</f>
        <v>297377.52</v>
      </c>
      <c r="AK26" s="718">
        <f t="shared" ref="AK26" si="470">AK27-AJ27</f>
        <v>299462.58000000007</v>
      </c>
      <c r="AL26" s="718">
        <f t="shared" ref="AL26" si="471">AL27-AK27</f>
        <v>248835.1399999999</v>
      </c>
      <c r="AM26" s="718">
        <f t="shared" ref="AM26" si="472">AM27-AL27</f>
        <v>272429.76999999979</v>
      </c>
      <c r="AN26" s="718">
        <f t="shared" ref="AN26" si="473">AN27-AM27</f>
        <v>82964.670000000391</v>
      </c>
      <c r="AO26" s="718">
        <f t="shared" ref="AO26" si="474">AO27-AN27</f>
        <v>34648.819999999832</v>
      </c>
      <c r="AP26" s="718">
        <f t="shared" ref="AP26" si="475">AP27-AO27</f>
        <v>59148.35999999987</v>
      </c>
      <c r="AQ26" s="718">
        <f t="shared" ref="AQ26" si="476">AQ27-AP27</f>
        <v>76128.270000000019</v>
      </c>
      <c r="AR26" s="718">
        <f t="shared" ref="AR26" si="477">AR27-AQ27</f>
        <v>187789.09000000032</v>
      </c>
      <c r="AS26" s="718">
        <f t="shared" ref="AS26" si="478">AS27-AR27</f>
        <v>226620.45999999996</v>
      </c>
      <c r="AT26" s="718">
        <f t="shared" ref="AT26" si="479">AT27-AS27</f>
        <v>336406.31000000006</v>
      </c>
      <c r="AU26" s="718">
        <f t="shared" ref="AU26" si="480">AU27-AT27</f>
        <v>262470.73</v>
      </c>
      <c r="AV26" s="718">
        <f t="shared" ref="AV26" si="481">AV27-AU27</f>
        <v>213369.70999999996</v>
      </c>
      <c r="AW26" s="718">
        <f t="shared" ref="AW26" si="482">AW27-AV27</f>
        <v>209864.52000000002</v>
      </c>
      <c r="AX26" s="718">
        <f t="shared" ref="AX26" si="483">AX27-AW27</f>
        <v>182945.62999999989</v>
      </c>
      <c r="AY26" s="718">
        <f t="shared" ref="AY26" si="484">AY27-AX27</f>
        <v>61077.819999999832</v>
      </c>
      <c r="AZ26" s="718">
        <f t="shared" ref="AZ26" si="485">AZ27-AY27</f>
        <v>30811.649999999907</v>
      </c>
      <c r="BA26" s="718">
        <f t="shared" ref="BA26" si="486">BA27-AZ27</f>
        <v>73169.19000000041</v>
      </c>
      <c r="BB26" s="718">
        <f t="shared" ref="BB26" si="487">BB27-BA27</f>
        <v>111592.08000000007</v>
      </c>
      <c r="BC26" s="718">
        <f t="shared" ref="BC26" si="488">BC27-BB27</f>
        <v>18598.679999999702</v>
      </c>
      <c r="BD26" s="718">
        <f t="shared" ref="BD26" si="489">BD27-BC27</f>
        <v>0</v>
      </c>
      <c r="BE26" s="718">
        <f t="shared" ref="BE26" si="490">BE27-BD27</f>
        <v>0</v>
      </c>
      <c r="BF26" s="718">
        <f t="shared" ref="BF26" si="491">BF27-BE27</f>
        <v>0</v>
      </c>
      <c r="BG26" s="718">
        <f t="shared" ref="BG26" si="492">BG27-BF27</f>
        <v>0</v>
      </c>
      <c r="BH26" s="719"/>
    </row>
    <row r="27" spans="2:60">
      <c r="C27" s="700" t="s">
        <v>842</v>
      </c>
      <c r="D27" s="697">
        <v>4285975.5</v>
      </c>
      <c r="E27" s="19">
        <v>72039</v>
      </c>
      <c r="F27" s="698">
        <v>45347</v>
      </c>
      <c r="G27" s="701">
        <v>45623</v>
      </c>
      <c r="H27" s="708" t="s">
        <v>835</v>
      </c>
      <c r="I27" s="699"/>
      <c r="J27" s="699"/>
      <c r="K27" s="699"/>
      <c r="L27" s="699"/>
      <c r="M27" s="699"/>
      <c r="N27" s="699"/>
      <c r="O27" s="709">
        <v>8100</v>
      </c>
      <c r="P27" s="699">
        <v>21429</v>
      </c>
      <c r="Q27" s="699">
        <v>78804</v>
      </c>
      <c r="R27" s="699">
        <v>120316.5</v>
      </c>
      <c r="S27" s="699">
        <v>130104</v>
      </c>
      <c r="T27" s="699">
        <v>139671</v>
      </c>
      <c r="U27" s="699">
        <v>146304</v>
      </c>
      <c r="V27" s="699">
        <v>165474</v>
      </c>
      <c r="W27" s="699">
        <v>216504</v>
      </c>
      <c r="X27" s="699">
        <v>253266.6</v>
      </c>
      <c r="Y27" s="699">
        <v>311511.90000000002</v>
      </c>
      <c r="Z27" s="699">
        <v>336194.1</v>
      </c>
      <c r="AA27" s="699">
        <v>406114.65</v>
      </c>
      <c r="AB27" s="699">
        <v>602646.30000000005</v>
      </c>
      <c r="AC27" s="699">
        <v>713571.3</v>
      </c>
      <c r="AD27" s="699">
        <v>824496.3</v>
      </c>
      <c r="AE27" s="699">
        <v>827758.8</v>
      </c>
      <c r="AF27" s="699">
        <v>837546.3</v>
      </c>
      <c r="AG27" s="699">
        <v>875103.3</v>
      </c>
      <c r="AH27" s="699">
        <v>910209.6</v>
      </c>
      <c r="AI27" s="699">
        <v>1000264.5</v>
      </c>
      <c r="AJ27" s="699">
        <v>1297642.02</v>
      </c>
      <c r="AK27" s="699">
        <v>1597104.6</v>
      </c>
      <c r="AL27" s="699">
        <v>1845939.74</v>
      </c>
      <c r="AM27" s="699">
        <v>2118369.5099999998</v>
      </c>
      <c r="AN27" s="699">
        <v>2201334.1800000002</v>
      </c>
      <c r="AO27" s="699">
        <v>2235983</v>
      </c>
      <c r="AP27" s="699">
        <v>2295131.36</v>
      </c>
      <c r="AQ27" s="699">
        <v>2371259.63</v>
      </c>
      <c r="AR27" s="699">
        <v>2559048.7200000002</v>
      </c>
      <c r="AS27" s="699">
        <v>2785669.18</v>
      </c>
      <c r="AT27" s="699">
        <v>3122075.49</v>
      </c>
      <c r="AU27" s="699">
        <v>3384546.22</v>
      </c>
      <c r="AV27" s="699">
        <v>3597915.93</v>
      </c>
      <c r="AW27" s="699">
        <v>3807780.45</v>
      </c>
      <c r="AX27" s="699">
        <v>3990726.08</v>
      </c>
      <c r="AY27" s="699">
        <v>4051803.9</v>
      </c>
      <c r="AZ27" s="699">
        <v>4082615.55</v>
      </c>
      <c r="BA27" s="699">
        <v>4155784.74</v>
      </c>
      <c r="BB27" s="699">
        <v>4267376.82</v>
      </c>
      <c r="BC27" s="699">
        <v>4285975.5</v>
      </c>
      <c r="BD27" s="699">
        <v>4285975.5</v>
      </c>
      <c r="BE27" s="699">
        <v>4285975.5</v>
      </c>
      <c r="BF27" s="699">
        <v>4285975.5</v>
      </c>
      <c r="BG27" s="699">
        <v>4285975.5</v>
      </c>
    </row>
    <row r="28" spans="2:60">
      <c r="B28" s="719"/>
      <c r="C28" s="720" t="s">
        <v>844</v>
      </c>
      <c r="D28" s="721">
        <v>1307801.7</v>
      </c>
      <c r="E28" s="719">
        <v>19120.97</v>
      </c>
      <c r="F28" s="722">
        <v>45298</v>
      </c>
      <c r="G28" s="722">
        <v>45559</v>
      </c>
      <c r="H28" s="720" t="s">
        <v>833</v>
      </c>
      <c r="I28" s="718">
        <f>I29</f>
        <v>0</v>
      </c>
      <c r="J28" s="718">
        <f>J29-I29</f>
        <v>0</v>
      </c>
      <c r="K28" s="718">
        <f t="shared" ref="K28" si="493">K29-J29</f>
        <v>0</v>
      </c>
      <c r="L28" s="718">
        <f t="shared" ref="L28" si="494">L29-K29</f>
        <v>0</v>
      </c>
      <c r="M28" s="718">
        <f t="shared" ref="M28" si="495">M29-L29</f>
        <v>0</v>
      </c>
      <c r="N28" s="718">
        <f t="shared" ref="N28" si="496">N29-M29</f>
        <v>0</v>
      </c>
      <c r="O28" s="718">
        <f t="shared" ref="O28" si="497">O29-N29</f>
        <v>0</v>
      </c>
      <c r="P28" s="718">
        <f t="shared" ref="P28" si="498">P29-O29</f>
        <v>0</v>
      </c>
      <c r="Q28" s="718">
        <f t="shared" ref="Q28" si="499">Q29-P29</f>
        <v>4824</v>
      </c>
      <c r="R28" s="718">
        <f t="shared" ref="R28" si="500">R29-Q29</f>
        <v>15052.5</v>
      </c>
      <c r="S28" s="718">
        <f t="shared" ref="S28" si="501">S29-R29</f>
        <v>23625</v>
      </c>
      <c r="T28" s="718">
        <f t="shared" ref="T28" si="502">T29-S29</f>
        <v>8015.6299999999974</v>
      </c>
      <c r="U28" s="718">
        <f t="shared" ref="U28" si="503">U29-T29</f>
        <v>6748.8700000000026</v>
      </c>
      <c r="V28" s="718">
        <f t="shared" ref="V28" si="504">V29-U29</f>
        <v>3510</v>
      </c>
      <c r="W28" s="718">
        <f t="shared" ref="W28" si="505">W29-V29</f>
        <v>6138</v>
      </c>
      <c r="X28" s="718">
        <f t="shared" ref="X28" si="506">X29-W29</f>
        <v>8478</v>
      </c>
      <c r="Y28" s="718">
        <f t="shared" ref="Y28" si="507">Y29-X29</f>
        <v>9477</v>
      </c>
      <c r="Z28" s="718">
        <f t="shared" ref="Z28" si="508">Z29-Y29</f>
        <v>5629.5</v>
      </c>
      <c r="AA28" s="718">
        <f t="shared" ref="AA28" si="509">AA29-Z29</f>
        <v>8476.8000000000029</v>
      </c>
      <c r="AB28" s="718">
        <f t="shared" ref="AB28" si="510">AB29-AA29</f>
        <v>38170.87000000001</v>
      </c>
      <c r="AC28" s="718">
        <f t="shared" ref="AC28" si="511">AC29-AB29</f>
        <v>14681.25999999998</v>
      </c>
      <c r="AD28" s="718">
        <f t="shared" ref="AD28" si="512">AD29-AC29</f>
        <v>33440.619999999995</v>
      </c>
      <c r="AE28" s="718">
        <f t="shared" ref="AE28" si="513">AE29-AD29</f>
        <v>12397.5</v>
      </c>
      <c r="AF28" s="718">
        <f t="shared" ref="AF28" si="514">AF29-AE29</f>
        <v>35583.75</v>
      </c>
      <c r="AG28" s="718">
        <f t="shared" ref="AG28" si="515">AG29-AF29</f>
        <v>0</v>
      </c>
      <c r="AH28" s="718">
        <f t="shared" ref="AH28" si="516">AH29-AG29</f>
        <v>45819</v>
      </c>
      <c r="AI28" s="718">
        <f t="shared" ref="AI28" si="517">AI29-AH29</f>
        <v>38248.799999999988</v>
      </c>
      <c r="AJ28" s="718">
        <f t="shared" ref="AJ28" si="518">AJ29-AI29</f>
        <v>107524.5</v>
      </c>
      <c r="AK28" s="718">
        <f t="shared" ref="AK28" si="519">AK29-AJ29</f>
        <v>79061.550000000047</v>
      </c>
      <c r="AL28" s="718">
        <f t="shared" ref="AL28" si="520">AL29-AK29</f>
        <v>143875.04999999993</v>
      </c>
      <c r="AM28" s="718">
        <f t="shared" ref="AM28" si="521">AM29-AL29</f>
        <v>208999.20000000007</v>
      </c>
      <c r="AN28" s="718">
        <f t="shared" ref="AN28" si="522">AN29-AM29</f>
        <v>281906.99999999988</v>
      </c>
      <c r="AO28" s="718">
        <f t="shared" ref="AO28" si="523">AO29-AN29</f>
        <v>91602</v>
      </c>
      <c r="AP28" s="718">
        <f t="shared" ref="AP28" si="524">AP29-AO29</f>
        <v>0</v>
      </c>
      <c r="AQ28" s="718">
        <f t="shared" ref="AQ28" si="525">AQ29-AP29</f>
        <v>0</v>
      </c>
      <c r="AR28" s="718">
        <f t="shared" ref="AR28" si="526">AR29-AQ29</f>
        <v>30362.850000000093</v>
      </c>
      <c r="AS28" s="718">
        <f t="shared" ref="AS28" si="527">AS29-AR29</f>
        <v>46152.449999999953</v>
      </c>
      <c r="AT28" s="718">
        <f t="shared" ref="AT28" si="528">AT29-AS29</f>
        <v>0</v>
      </c>
      <c r="AU28" s="718">
        <f t="shared" ref="AU28" si="529">AU29-AT29</f>
        <v>0</v>
      </c>
      <c r="AV28" s="718">
        <f t="shared" ref="AV28" si="530">AV29-AU29</f>
        <v>0</v>
      </c>
      <c r="AW28" s="718">
        <f t="shared" ref="AW28" si="531">AW29-AV29</f>
        <v>0</v>
      </c>
      <c r="AX28" s="718">
        <f t="shared" ref="AX28" si="532">AX29-AW29</f>
        <v>0</v>
      </c>
      <c r="AY28" s="718">
        <f t="shared" ref="AY28" si="533">AY29-AX29</f>
        <v>0</v>
      </c>
      <c r="AZ28" s="718">
        <f t="shared" ref="AZ28" si="534">AZ29-AY29</f>
        <v>0</v>
      </c>
      <c r="BA28" s="718">
        <f t="shared" ref="BA28" si="535">BA29-AZ29</f>
        <v>0</v>
      </c>
      <c r="BB28" s="718">
        <f t="shared" ref="BB28" si="536">BB29-BA29</f>
        <v>0</v>
      </c>
      <c r="BC28" s="718">
        <f t="shared" ref="BC28" si="537">BC29-BB29</f>
        <v>0</v>
      </c>
      <c r="BD28" s="718">
        <f t="shared" ref="BD28" si="538">BD29-BC29</f>
        <v>0</v>
      </c>
      <c r="BE28" s="718">
        <f t="shared" ref="BE28" si="539">BE29-BD29</f>
        <v>0</v>
      </c>
      <c r="BF28" s="718">
        <f t="shared" ref="BF28" si="540">BF29-BE29</f>
        <v>0</v>
      </c>
      <c r="BG28" s="718">
        <f t="shared" ref="BG28" si="541">BG29-BF29</f>
        <v>0</v>
      </c>
      <c r="BH28" s="719"/>
    </row>
    <row r="29" spans="2:60">
      <c r="B29" s="2"/>
      <c r="C29" s="706" t="s">
        <v>844</v>
      </c>
      <c r="D29" s="702">
        <v>1307801.7</v>
      </c>
      <c r="E29" s="2">
        <v>19120.97</v>
      </c>
      <c r="F29" s="233">
        <v>45298</v>
      </c>
      <c r="G29" s="703">
        <v>45559</v>
      </c>
      <c r="H29" s="707" t="s">
        <v>835</v>
      </c>
      <c r="I29" s="704"/>
      <c r="J29" s="704"/>
      <c r="K29" s="704"/>
      <c r="L29" s="704"/>
      <c r="M29" s="704"/>
      <c r="N29" s="704"/>
      <c r="O29" s="705"/>
      <c r="P29" s="704"/>
      <c r="Q29" s="704">
        <v>4824</v>
      </c>
      <c r="R29" s="704">
        <v>19876.5</v>
      </c>
      <c r="S29" s="704">
        <v>43501.5</v>
      </c>
      <c r="T29" s="704">
        <v>51517.13</v>
      </c>
      <c r="U29" s="704">
        <v>58266</v>
      </c>
      <c r="V29" s="704">
        <v>61776</v>
      </c>
      <c r="W29" s="704">
        <v>67914</v>
      </c>
      <c r="X29" s="704">
        <v>76392</v>
      </c>
      <c r="Y29" s="704">
        <v>85869</v>
      </c>
      <c r="Z29" s="704">
        <v>91498.5</v>
      </c>
      <c r="AA29" s="704">
        <v>99975.3</v>
      </c>
      <c r="AB29" s="704">
        <v>138146.17000000001</v>
      </c>
      <c r="AC29" s="704">
        <v>152827.43</v>
      </c>
      <c r="AD29" s="704">
        <v>186268.05</v>
      </c>
      <c r="AE29" s="704">
        <v>198665.55</v>
      </c>
      <c r="AF29" s="704">
        <v>234249.3</v>
      </c>
      <c r="AG29" s="704">
        <v>234249.3</v>
      </c>
      <c r="AH29" s="704">
        <v>280068.3</v>
      </c>
      <c r="AI29" s="704">
        <v>318317.09999999998</v>
      </c>
      <c r="AJ29" s="704">
        <v>425841.6</v>
      </c>
      <c r="AK29" s="704">
        <v>504903.15</v>
      </c>
      <c r="AL29" s="704">
        <v>648778.19999999995</v>
      </c>
      <c r="AM29" s="704">
        <v>857777.4</v>
      </c>
      <c r="AN29" s="704">
        <v>1139684.3999999999</v>
      </c>
      <c r="AO29" s="704">
        <v>1231286.3999999999</v>
      </c>
      <c r="AP29" s="704">
        <v>1231286.3999999999</v>
      </c>
      <c r="AQ29" s="704">
        <v>1231286.3999999999</v>
      </c>
      <c r="AR29" s="704">
        <v>1261649.25</v>
      </c>
      <c r="AS29" s="704">
        <v>1307801.7</v>
      </c>
      <c r="AT29" s="704">
        <v>1307801.7</v>
      </c>
      <c r="AU29" s="704">
        <v>1307801.7</v>
      </c>
      <c r="AV29" s="704">
        <v>1307801.7</v>
      </c>
      <c r="AW29" s="704">
        <v>1307801.7</v>
      </c>
      <c r="AX29" s="704">
        <v>1307801.7</v>
      </c>
      <c r="AY29" s="704">
        <v>1307801.7</v>
      </c>
      <c r="AZ29" s="704">
        <v>1307801.7</v>
      </c>
      <c r="BA29" s="704">
        <v>1307801.7</v>
      </c>
      <c r="BB29" s="704">
        <v>1307801.7</v>
      </c>
      <c r="BC29" s="704">
        <v>1307801.7</v>
      </c>
      <c r="BD29" s="704">
        <v>1307801.7</v>
      </c>
      <c r="BE29" s="704">
        <v>1307801.7</v>
      </c>
      <c r="BF29" s="704">
        <v>1307801.7</v>
      </c>
      <c r="BG29" s="704">
        <v>1307801.7</v>
      </c>
    </row>
    <row r="30" spans="2:60">
      <c r="B30" s="712"/>
      <c r="C30" s="713" t="s">
        <v>840</v>
      </c>
      <c r="D30" s="714">
        <v>0</v>
      </c>
      <c r="E30" s="712">
        <v>834.27</v>
      </c>
      <c r="F30" s="715">
        <v>45298</v>
      </c>
      <c r="G30" s="716">
        <v>45361</v>
      </c>
      <c r="H30" s="717" t="s">
        <v>833</v>
      </c>
      <c r="I30" s="718">
        <f>I31</f>
        <v>0</v>
      </c>
      <c r="J30" s="718">
        <f>J31-I31</f>
        <v>0</v>
      </c>
      <c r="K30" s="718">
        <f t="shared" ref="K30" si="542">K31-J31</f>
        <v>0</v>
      </c>
      <c r="L30" s="718">
        <f t="shared" ref="L30" si="543">L31-K31</f>
        <v>0</v>
      </c>
      <c r="M30" s="718">
        <f t="shared" ref="M30" si="544">M31-L31</f>
        <v>0</v>
      </c>
      <c r="N30" s="718">
        <f t="shared" ref="N30" si="545">N31-M31</f>
        <v>0</v>
      </c>
      <c r="O30" s="718">
        <f t="shared" ref="O30" si="546">O31-N31</f>
        <v>0</v>
      </c>
      <c r="P30" s="718">
        <f t="shared" ref="P30" si="547">P31-O31</f>
        <v>0</v>
      </c>
      <c r="Q30" s="718">
        <f t="shared" ref="Q30" si="548">Q31-P31</f>
        <v>0</v>
      </c>
      <c r="R30" s="718">
        <f t="shared" ref="R30" si="549">R31-Q31</f>
        <v>0</v>
      </c>
      <c r="S30" s="718">
        <f t="shared" ref="S30" si="550">S31-R31</f>
        <v>0</v>
      </c>
      <c r="T30" s="718">
        <f t="shared" ref="T30" si="551">T31-S31</f>
        <v>0</v>
      </c>
      <c r="U30" s="718">
        <f t="shared" ref="U30" si="552">U31-T31</f>
        <v>0</v>
      </c>
      <c r="V30" s="718">
        <f t="shared" ref="V30" si="553">V31-U31</f>
        <v>0</v>
      </c>
      <c r="W30" s="718">
        <f t="shared" ref="W30" si="554">W31-V31</f>
        <v>0</v>
      </c>
      <c r="X30" s="718">
        <f t="shared" ref="X30" si="555">X31-W31</f>
        <v>0</v>
      </c>
      <c r="Y30" s="718">
        <f t="shared" ref="Y30" si="556">Y31-X31</f>
        <v>0</v>
      </c>
      <c r="Z30" s="718">
        <f t="shared" ref="Z30" si="557">Z31-Y31</f>
        <v>0</v>
      </c>
      <c r="AA30" s="718">
        <f t="shared" ref="AA30" si="558">AA31-Z31</f>
        <v>0</v>
      </c>
      <c r="AB30" s="718">
        <f t="shared" ref="AB30" si="559">AB31-AA31</f>
        <v>0</v>
      </c>
      <c r="AC30" s="718">
        <f t="shared" ref="AC30" si="560">AC31-AB31</f>
        <v>0</v>
      </c>
      <c r="AD30" s="718">
        <f t="shared" ref="AD30" si="561">AD31-AC31</f>
        <v>0</v>
      </c>
      <c r="AE30" s="718">
        <f t="shared" ref="AE30" si="562">AE31-AD31</f>
        <v>0</v>
      </c>
      <c r="AF30" s="718">
        <f t="shared" ref="AF30" si="563">AF31-AE31</f>
        <v>0</v>
      </c>
      <c r="AG30" s="718">
        <f t="shared" ref="AG30" si="564">AG31-AF31</f>
        <v>0</v>
      </c>
      <c r="AH30" s="718">
        <f t="shared" ref="AH30" si="565">AH31-AG31</f>
        <v>0</v>
      </c>
      <c r="AI30" s="718">
        <f t="shared" ref="AI30" si="566">AI31-AH31</f>
        <v>0</v>
      </c>
      <c r="AJ30" s="718">
        <f t="shared" ref="AJ30" si="567">AJ31-AI31</f>
        <v>0</v>
      </c>
      <c r="AK30" s="718">
        <f t="shared" ref="AK30" si="568">AK31-AJ31</f>
        <v>0</v>
      </c>
      <c r="AL30" s="718">
        <f t="shared" ref="AL30" si="569">AL31-AK31</f>
        <v>0</v>
      </c>
      <c r="AM30" s="718">
        <f t="shared" ref="AM30" si="570">AM31-AL31</f>
        <v>0</v>
      </c>
      <c r="AN30" s="718">
        <f t="shared" ref="AN30" si="571">AN31-AM31</f>
        <v>0</v>
      </c>
      <c r="AO30" s="718">
        <f t="shared" ref="AO30" si="572">AO31-AN31</f>
        <v>0</v>
      </c>
      <c r="AP30" s="718">
        <f t="shared" ref="AP30" si="573">AP31-AO31</f>
        <v>0</v>
      </c>
      <c r="AQ30" s="718">
        <f t="shared" ref="AQ30" si="574">AQ31-AP31</f>
        <v>0</v>
      </c>
      <c r="AR30" s="718">
        <f t="shared" ref="AR30" si="575">AR31-AQ31</f>
        <v>0</v>
      </c>
      <c r="AS30" s="718">
        <f t="shared" ref="AS30" si="576">AS31-AR31</f>
        <v>0</v>
      </c>
      <c r="AT30" s="718">
        <f t="shared" ref="AT30" si="577">AT31-AS31</f>
        <v>0</v>
      </c>
      <c r="AU30" s="718">
        <f t="shared" ref="AU30" si="578">AU31-AT31</f>
        <v>0</v>
      </c>
      <c r="AV30" s="718">
        <f t="shared" ref="AV30" si="579">AV31-AU31</f>
        <v>0</v>
      </c>
      <c r="AW30" s="718">
        <f t="shared" ref="AW30" si="580">AW31-AV31</f>
        <v>0</v>
      </c>
      <c r="AX30" s="718">
        <f t="shared" ref="AX30" si="581">AX31-AW31</f>
        <v>0</v>
      </c>
      <c r="AY30" s="718">
        <f t="shared" ref="AY30" si="582">AY31-AX31</f>
        <v>0</v>
      </c>
      <c r="AZ30" s="718">
        <f t="shared" ref="AZ30" si="583">AZ31-AY31</f>
        <v>0</v>
      </c>
      <c r="BA30" s="718">
        <f t="shared" ref="BA30" si="584">BA31-AZ31</f>
        <v>0</v>
      </c>
      <c r="BB30" s="718">
        <f t="shared" ref="BB30" si="585">BB31-BA31</f>
        <v>0</v>
      </c>
      <c r="BC30" s="718">
        <f t="shared" ref="BC30" si="586">BC31-BB31</f>
        <v>0</v>
      </c>
      <c r="BD30" s="718">
        <f t="shared" ref="BD30" si="587">BD31-BC31</f>
        <v>0</v>
      </c>
      <c r="BE30" s="718">
        <f t="shared" ref="BE30" si="588">BE31-BD31</f>
        <v>0</v>
      </c>
      <c r="BF30" s="718">
        <f t="shared" ref="BF30" si="589">BF31-BE31</f>
        <v>0</v>
      </c>
      <c r="BG30" s="718">
        <f t="shared" ref="BG30" si="590">BG31-BF31</f>
        <v>0</v>
      </c>
      <c r="BH30" s="719"/>
    </row>
    <row r="31" spans="2:60">
      <c r="C31" s="700" t="s">
        <v>840</v>
      </c>
      <c r="D31" s="697">
        <v>0</v>
      </c>
      <c r="E31" s="19">
        <v>834.27</v>
      </c>
      <c r="F31" s="698">
        <v>45298</v>
      </c>
      <c r="G31" s="701">
        <v>45361</v>
      </c>
      <c r="H31" s="708" t="s">
        <v>835</v>
      </c>
      <c r="I31" s="699"/>
      <c r="J31" s="699"/>
      <c r="K31" s="699"/>
      <c r="L31" s="699"/>
      <c r="M31" s="699"/>
      <c r="N31" s="699"/>
      <c r="O31" s="709"/>
      <c r="P31" s="699"/>
      <c r="Q31" s="699"/>
      <c r="R31" s="699"/>
      <c r="S31" s="699"/>
      <c r="T31" s="699"/>
      <c r="U31" s="699"/>
      <c r="V31" s="699"/>
      <c r="W31" s="699"/>
      <c r="X31" s="699"/>
      <c r="Y31" s="699"/>
      <c r="Z31" s="699"/>
      <c r="AA31" s="699"/>
      <c r="AB31" s="699"/>
      <c r="AC31" s="699"/>
      <c r="AD31" s="699"/>
      <c r="AE31" s="699"/>
      <c r="AF31" s="699"/>
      <c r="AG31" s="699"/>
      <c r="AH31" s="699"/>
      <c r="AI31" s="699"/>
      <c r="AJ31" s="699"/>
      <c r="AK31" s="699"/>
      <c r="AL31" s="699"/>
      <c r="AM31" s="699"/>
      <c r="AN31" s="699"/>
      <c r="AO31" s="699"/>
      <c r="AP31" s="699"/>
      <c r="AQ31" s="699"/>
      <c r="AR31" s="699"/>
      <c r="AS31" s="699"/>
      <c r="AT31" s="699"/>
      <c r="AU31" s="699"/>
      <c r="AV31" s="699"/>
      <c r="AW31" s="699"/>
      <c r="AX31" s="699"/>
      <c r="AY31" s="699"/>
      <c r="AZ31" s="699"/>
      <c r="BA31" s="699"/>
      <c r="BB31" s="699"/>
      <c r="BC31" s="699"/>
      <c r="BD31" s="699"/>
      <c r="BE31" s="699"/>
      <c r="BF31" s="699"/>
      <c r="BG31" s="699"/>
    </row>
    <row r="32" spans="2:60">
      <c r="B32" s="719"/>
      <c r="C32" s="720" t="s">
        <v>841</v>
      </c>
      <c r="D32" s="721">
        <v>0</v>
      </c>
      <c r="E32" s="719">
        <v>2520.6999999999998</v>
      </c>
      <c r="F32" s="722">
        <v>45378</v>
      </c>
      <c r="G32" s="723">
        <v>45550</v>
      </c>
      <c r="H32" s="724" t="s">
        <v>833</v>
      </c>
      <c r="I32" s="718">
        <f>I33</f>
        <v>0</v>
      </c>
      <c r="J32" s="718">
        <f>J33-I33</f>
        <v>0</v>
      </c>
      <c r="K32" s="718">
        <f t="shared" ref="K32" si="591">K33-J33</f>
        <v>0</v>
      </c>
      <c r="L32" s="718">
        <f t="shared" ref="L32" si="592">L33-K33</f>
        <v>0</v>
      </c>
      <c r="M32" s="718">
        <f t="shared" ref="M32" si="593">M33-L33</f>
        <v>0</v>
      </c>
      <c r="N32" s="718">
        <f t="shared" ref="N32" si="594">N33-M33</f>
        <v>0</v>
      </c>
      <c r="O32" s="718">
        <f t="shared" ref="O32" si="595">O33-N33</f>
        <v>0</v>
      </c>
      <c r="P32" s="718">
        <f t="shared" ref="P32" si="596">P33-O33</f>
        <v>0</v>
      </c>
      <c r="Q32" s="718">
        <f t="shared" ref="Q32" si="597">Q33-P33</f>
        <v>0</v>
      </c>
      <c r="R32" s="718">
        <f t="shared" ref="R32" si="598">R33-Q33</f>
        <v>0</v>
      </c>
      <c r="S32" s="718">
        <f t="shared" ref="S32" si="599">S33-R33</f>
        <v>0</v>
      </c>
      <c r="T32" s="718">
        <f t="shared" ref="T32" si="600">T33-S33</f>
        <v>0</v>
      </c>
      <c r="U32" s="718">
        <f t="shared" ref="U32" si="601">U33-T33</f>
        <v>0</v>
      </c>
      <c r="V32" s="718">
        <f t="shared" ref="V32" si="602">V33-U33</f>
        <v>0</v>
      </c>
      <c r="W32" s="718">
        <f t="shared" ref="W32" si="603">W33-V33</f>
        <v>0</v>
      </c>
      <c r="X32" s="718">
        <f t="shared" ref="X32" si="604">X33-W33</f>
        <v>0</v>
      </c>
      <c r="Y32" s="718">
        <f t="shared" ref="Y32" si="605">Y33-X33</f>
        <v>0</v>
      </c>
      <c r="Z32" s="718">
        <f t="shared" ref="Z32" si="606">Z33-Y33</f>
        <v>0</v>
      </c>
      <c r="AA32" s="718">
        <f t="shared" ref="AA32" si="607">AA33-Z33</f>
        <v>0</v>
      </c>
      <c r="AB32" s="718">
        <f t="shared" ref="AB32" si="608">AB33-AA33</f>
        <v>0</v>
      </c>
      <c r="AC32" s="718">
        <f t="shared" ref="AC32" si="609">AC33-AB33</f>
        <v>0</v>
      </c>
      <c r="AD32" s="718">
        <f t="shared" ref="AD32" si="610">AD33-AC33</f>
        <v>0</v>
      </c>
      <c r="AE32" s="718">
        <f t="shared" ref="AE32" si="611">AE33-AD33</f>
        <v>0</v>
      </c>
      <c r="AF32" s="718">
        <f t="shared" ref="AF32" si="612">AF33-AE33</f>
        <v>0</v>
      </c>
      <c r="AG32" s="718">
        <f t="shared" ref="AG32" si="613">AG33-AF33</f>
        <v>0</v>
      </c>
      <c r="AH32" s="718">
        <f t="shared" ref="AH32" si="614">AH33-AG33</f>
        <v>0</v>
      </c>
      <c r="AI32" s="718">
        <f t="shared" ref="AI32" si="615">AI33-AH33</f>
        <v>0</v>
      </c>
      <c r="AJ32" s="718">
        <f t="shared" ref="AJ32" si="616">AJ33-AI33</f>
        <v>0</v>
      </c>
      <c r="AK32" s="718">
        <f t="shared" ref="AK32" si="617">AK33-AJ33</f>
        <v>0</v>
      </c>
      <c r="AL32" s="718">
        <f t="shared" ref="AL32" si="618">AL33-AK33</f>
        <v>0</v>
      </c>
      <c r="AM32" s="718">
        <f t="shared" ref="AM32" si="619">AM33-AL33</f>
        <v>0</v>
      </c>
      <c r="AN32" s="718">
        <f t="shared" ref="AN32" si="620">AN33-AM33</f>
        <v>0</v>
      </c>
      <c r="AO32" s="718">
        <f t="shared" ref="AO32" si="621">AO33-AN33</f>
        <v>0</v>
      </c>
      <c r="AP32" s="718">
        <f t="shared" ref="AP32" si="622">AP33-AO33</f>
        <v>0</v>
      </c>
      <c r="AQ32" s="718">
        <f t="shared" ref="AQ32" si="623">AQ33-AP33</f>
        <v>0</v>
      </c>
      <c r="AR32" s="718">
        <f t="shared" ref="AR32" si="624">AR33-AQ33</f>
        <v>0</v>
      </c>
      <c r="AS32" s="718">
        <f t="shared" ref="AS32" si="625">AS33-AR33</f>
        <v>0</v>
      </c>
      <c r="AT32" s="718">
        <f t="shared" ref="AT32" si="626">AT33-AS33</f>
        <v>0</v>
      </c>
      <c r="AU32" s="718">
        <f t="shared" ref="AU32" si="627">AU33-AT33</f>
        <v>0</v>
      </c>
      <c r="AV32" s="718">
        <f t="shared" ref="AV32" si="628">AV33-AU33</f>
        <v>0</v>
      </c>
      <c r="AW32" s="718">
        <f t="shared" ref="AW32" si="629">AW33-AV33</f>
        <v>0</v>
      </c>
      <c r="AX32" s="718">
        <f t="shared" ref="AX32" si="630">AX33-AW33</f>
        <v>0</v>
      </c>
      <c r="AY32" s="718">
        <f t="shared" ref="AY32" si="631">AY33-AX33</f>
        <v>0</v>
      </c>
      <c r="AZ32" s="718">
        <f t="shared" ref="AZ32" si="632">AZ33-AY33</f>
        <v>0</v>
      </c>
      <c r="BA32" s="718">
        <f t="shared" ref="BA32" si="633">BA33-AZ33</f>
        <v>0</v>
      </c>
      <c r="BB32" s="718">
        <f t="shared" ref="BB32" si="634">BB33-BA33</f>
        <v>0</v>
      </c>
      <c r="BC32" s="718">
        <f t="shared" ref="BC32" si="635">BC33-BB33</f>
        <v>0</v>
      </c>
      <c r="BD32" s="718">
        <f t="shared" ref="BD32" si="636">BD33-BC33</f>
        <v>0</v>
      </c>
      <c r="BE32" s="718">
        <f t="shared" ref="BE32" si="637">BE33-BD33</f>
        <v>0</v>
      </c>
      <c r="BF32" s="718">
        <f t="shared" ref="BF32" si="638">BF33-BE33</f>
        <v>0</v>
      </c>
      <c r="BG32" s="718">
        <f t="shared" ref="BG32" si="639">BG33-BF33</f>
        <v>0</v>
      </c>
      <c r="BH32" s="719"/>
    </row>
    <row r="33" spans="2:60">
      <c r="B33" s="2"/>
      <c r="C33" s="706" t="s">
        <v>841</v>
      </c>
      <c r="D33" s="702">
        <v>0</v>
      </c>
      <c r="E33" s="2">
        <v>2520.6999999999998</v>
      </c>
      <c r="F33" s="233">
        <v>45378</v>
      </c>
      <c r="G33" s="233">
        <v>45550</v>
      </c>
      <c r="H33" s="706" t="s">
        <v>835</v>
      </c>
      <c r="I33" s="704"/>
      <c r="J33" s="704"/>
      <c r="K33" s="704"/>
      <c r="L33" s="704"/>
      <c r="M33" s="704"/>
      <c r="N33" s="704"/>
      <c r="O33" s="705"/>
      <c r="P33" s="704"/>
      <c r="Q33" s="704"/>
      <c r="R33" s="704"/>
      <c r="S33" s="704"/>
      <c r="T33" s="704"/>
      <c r="U33" s="704"/>
      <c r="V33" s="704"/>
      <c r="W33" s="704"/>
      <c r="X33" s="704"/>
      <c r="Y33" s="704"/>
      <c r="Z33" s="704"/>
      <c r="AA33" s="704"/>
      <c r="AB33" s="704"/>
      <c r="AC33" s="704"/>
      <c r="AD33" s="704"/>
      <c r="AE33" s="704"/>
      <c r="AF33" s="704"/>
      <c r="AG33" s="704"/>
      <c r="AH33" s="704"/>
      <c r="AI33" s="704"/>
      <c r="AJ33" s="704"/>
      <c r="AK33" s="704"/>
      <c r="AL33" s="704"/>
      <c r="AM33" s="704"/>
      <c r="AN33" s="704"/>
      <c r="AO33" s="704"/>
      <c r="AP33" s="704"/>
      <c r="AQ33" s="704"/>
      <c r="AR33" s="704"/>
      <c r="AS33" s="704"/>
      <c r="AT33" s="704"/>
      <c r="AU33" s="704"/>
      <c r="AV33" s="704"/>
      <c r="AW33" s="704"/>
      <c r="AX33" s="704"/>
      <c r="AY33" s="704"/>
      <c r="AZ33" s="704"/>
      <c r="BA33" s="704"/>
      <c r="BB33" s="704"/>
      <c r="BC33" s="704"/>
      <c r="BD33" s="704"/>
      <c r="BE33" s="704"/>
      <c r="BF33" s="704"/>
      <c r="BG33" s="704"/>
    </row>
    <row r="34" spans="2:60">
      <c r="B34" s="712"/>
      <c r="C34" s="713" t="s">
        <v>842</v>
      </c>
      <c r="D34" s="714">
        <v>1307801.7</v>
      </c>
      <c r="E34" s="712">
        <v>15766</v>
      </c>
      <c r="F34" s="715">
        <v>45357</v>
      </c>
      <c r="G34" s="716">
        <v>45559</v>
      </c>
      <c r="H34" s="717" t="s">
        <v>833</v>
      </c>
      <c r="I34" s="718">
        <f>I35</f>
        <v>0</v>
      </c>
      <c r="J34" s="718">
        <f>J35-I35</f>
        <v>0</v>
      </c>
      <c r="K34" s="718">
        <f t="shared" ref="K34" si="640">K35-J35</f>
        <v>0</v>
      </c>
      <c r="L34" s="718">
        <f t="shared" ref="L34" si="641">L35-K35</f>
        <v>0</v>
      </c>
      <c r="M34" s="718">
        <f t="shared" ref="M34" si="642">M35-L35</f>
        <v>0</v>
      </c>
      <c r="N34" s="718">
        <f t="shared" ref="N34" si="643">N35-M35</f>
        <v>0</v>
      </c>
      <c r="O34" s="718">
        <f t="shared" ref="O34" si="644">O35-N35</f>
        <v>0</v>
      </c>
      <c r="P34" s="718">
        <f t="shared" ref="P34" si="645">P35-O35</f>
        <v>0</v>
      </c>
      <c r="Q34" s="718">
        <f t="shared" ref="Q34" si="646">Q35-P35</f>
        <v>4824</v>
      </c>
      <c r="R34" s="718">
        <f t="shared" ref="R34" si="647">R35-Q35</f>
        <v>15052.5</v>
      </c>
      <c r="S34" s="718">
        <f t="shared" ref="S34" si="648">S35-R35</f>
        <v>23625</v>
      </c>
      <c r="T34" s="718">
        <f t="shared" ref="T34" si="649">T35-S35</f>
        <v>8015.6299999999974</v>
      </c>
      <c r="U34" s="718">
        <f t="shared" ref="U34" si="650">U35-T35</f>
        <v>6748.8700000000026</v>
      </c>
      <c r="V34" s="718">
        <f t="shared" ref="V34" si="651">V35-U35</f>
        <v>3510</v>
      </c>
      <c r="W34" s="718">
        <f t="shared" ref="W34" si="652">W35-V35</f>
        <v>6138</v>
      </c>
      <c r="X34" s="718">
        <f t="shared" ref="X34" si="653">X35-W35</f>
        <v>8478</v>
      </c>
      <c r="Y34" s="718">
        <f t="shared" ref="Y34" si="654">Y35-X35</f>
        <v>9477</v>
      </c>
      <c r="Z34" s="718">
        <f t="shared" ref="Z34" si="655">Z35-Y35</f>
        <v>5629.5</v>
      </c>
      <c r="AA34" s="718">
        <f t="shared" ref="AA34" si="656">AA35-Z35</f>
        <v>8476.8000000000029</v>
      </c>
      <c r="AB34" s="718">
        <f t="shared" ref="AB34" si="657">AB35-AA35</f>
        <v>38170.87000000001</v>
      </c>
      <c r="AC34" s="718">
        <f t="shared" ref="AC34" si="658">AC35-AB35</f>
        <v>14681.25999999998</v>
      </c>
      <c r="AD34" s="718">
        <f t="shared" ref="AD34" si="659">AD35-AC35</f>
        <v>33440.619999999995</v>
      </c>
      <c r="AE34" s="718">
        <f t="shared" ref="AE34" si="660">AE35-AD35</f>
        <v>12397.5</v>
      </c>
      <c r="AF34" s="718">
        <f t="shared" ref="AF34" si="661">AF35-AE35</f>
        <v>35583.75</v>
      </c>
      <c r="AG34" s="718">
        <f t="shared" ref="AG34" si="662">AG35-AF35</f>
        <v>0</v>
      </c>
      <c r="AH34" s="718">
        <f t="shared" ref="AH34" si="663">AH35-AG35</f>
        <v>45819</v>
      </c>
      <c r="AI34" s="718">
        <f t="shared" ref="AI34" si="664">AI35-AH35</f>
        <v>38248.799999999988</v>
      </c>
      <c r="AJ34" s="718">
        <f t="shared" ref="AJ34" si="665">AJ35-AI35</f>
        <v>107524.5</v>
      </c>
      <c r="AK34" s="718">
        <f t="shared" ref="AK34" si="666">AK35-AJ35</f>
        <v>79061.550000000047</v>
      </c>
      <c r="AL34" s="718">
        <f t="shared" ref="AL34" si="667">AL35-AK35</f>
        <v>143875.04999999993</v>
      </c>
      <c r="AM34" s="718">
        <f t="shared" ref="AM34" si="668">AM35-AL35</f>
        <v>208999.20000000007</v>
      </c>
      <c r="AN34" s="718">
        <f t="shared" ref="AN34" si="669">AN35-AM35</f>
        <v>281906.99999999988</v>
      </c>
      <c r="AO34" s="718">
        <f t="shared" ref="AO34" si="670">AO35-AN35</f>
        <v>91602</v>
      </c>
      <c r="AP34" s="718">
        <f t="shared" ref="AP34" si="671">AP35-AO35</f>
        <v>0</v>
      </c>
      <c r="AQ34" s="718">
        <f t="shared" ref="AQ34" si="672">AQ35-AP35</f>
        <v>0</v>
      </c>
      <c r="AR34" s="718">
        <f t="shared" ref="AR34" si="673">AR35-AQ35</f>
        <v>30362.850000000093</v>
      </c>
      <c r="AS34" s="718">
        <f t="shared" ref="AS34" si="674">AS35-AR35</f>
        <v>46152.449999999953</v>
      </c>
      <c r="AT34" s="718">
        <f t="shared" ref="AT34" si="675">AT35-AS35</f>
        <v>0</v>
      </c>
      <c r="AU34" s="718">
        <f t="shared" ref="AU34" si="676">AU35-AT35</f>
        <v>0</v>
      </c>
      <c r="AV34" s="718">
        <f t="shared" ref="AV34" si="677">AV35-AU35</f>
        <v>0</v>
      </c>
      <c r="AW34" s="718">
        <f t="shared" ref="AW34" si="678">AW35-AV35</f>
        <v>0</v>
      </c>
      <c r="AX34" s="718">
        <f t="shared" ref="AX34" si="679">AX35-AW35</f>
        <v>0</v>
      </c>
      <c r="AY34" s="718">
        <f t="shared" ref="AY34" si="680">AY35-AX35</f>
        <v>0</v>
      </c>
      <c r="AZ34" s="718">
        <f t="shared" ref="AZ34" si="681">AZ35-AY35</f>
        <v>0</v>
      </c>
      <c r="BA34" s="718">
        <f t="shared" ref="BA34" si="682">BA35-AZ35</f>
        <v>0</v>
      </c>
      <c r="BB34" s="718">
        <f t="shared" ref="BB34" si="683">BB35-BA35</f>
        <v>0</v>
      </c>
      <c r="BC34" s="718">
        <f t="shared" ref="BC34" si="684">BC35-BB35</f>
        <v>0</v>
      </c>
      <c r="BD34" s="718">
        <f t="shared" ref="BD34" si="685">BD35-BC35</f>
        <v>0</v>
      </c>
      <c r="BE34" s="718">
        <f t="shared" ref="BE34" si="686">BE35-BD35</f>
        <v>0</v>
      </c>
      <c r="BF34" s="718">
        <f t="shared" ref="BF34" si="687">BF35-BE35</f>
        <v>0</v>
      </c>
      <c r="BG34" s="718">
        <f t="shared" ref="BG34" si="688">BG35-BF35</f>
        <v>0</v>
      </c>
      <c r="BH34" s="719"/>
    </row>
    <row r="35" spans="2:60">
      <c r="C35" s="700" t="s">
        <v>842</v>
      </c>
      <c r="D35" s="697">
        <v>1307801.7</v>
      </c>
      <c r="E35" s="19">
        <v>15766</v>
      </c>
      <c r="F35" s="698">
        <v>45357</v>
      </c>
      <c r="G35" s="701">
        <v>45559</v>
      </c>
      <c r="H35" s="708" t="s">
        <v>835</v>
      </c>
      <c r="I35" s="699"/>
      <c r="J35" s="699"/>
      <c r="K35" s="699"/>
      <c r="L35" s="699"/>
      <c r="M35" s="699"/>
      <c r="N35" s="699"/>
      <c r="O35" s="709"/>
      <c r="P35" s="699"/>
      <c r="Q35" s="699">
        <v>4824</v>
      </c>
      <c r="R35" s="699">
        <v>19876.5</v>
      </c>
      <c r="S35" s="699">
        <v>43501.5</v>
      </c>
      <c r="T35" s="699">
        <v>51517.13</v>
      </c>
      <c r="U35" s="699">
        <v>58266</v>
      </c>
      <c r="V35" s="699">
        <v>61776</v>
      </c>
      <c r="W35" s="699">
        <v>67914</v>
      </c>
      <c r="X35" s="699">
        <v>76392</v>
      </c>
      <c r="Y35" s="699">
        <v>85869</v>
      </c>
      <c r="Z35" s="699">
        <v>91498.5</v>
      </c>
      <c r="AA35" s="699">
        <v>99975.3</v>
      </c>
      <c r="AB35" s="699">
        <v>138146.17000000001</v>
      </c>
      <c r="AC35" s="699">
        <v>152827.43</v>
      </c>
      <c r="AD35" s="699">
        <v>186268.05</v>
      </c>
      <c r="AE35" s="699">
        <v>198665.55</v>
      </c>
      <c r="AF35" s="699">
        <v>234249.3</v>
      </c>
      <c r="AG35" s="699">
        <v>234249.3</v>
      </c>
      <c r="AH35" s="699">
        <v>280068.3</v>
      </c>
      <c r="AI35" s="699">
        <v>318317.09999999998</v>
      </c>
      <c r="AJ35" s="699">
        <v>425841.6</v>
      </c>
      <c r="AK35" s="699">
        <v>504903.15</v>
      </c>
      <c r="AL35" s="699">
        <v>648778.19999999995</v>
      </c>
      <c r="AM35" s="699">
        <v>857777.4</v>
      </c>
      <c r="AN35" s="699">
        <v>1139684.3999999999</v>
      </c>
      <c r="AO35" s="699">
        <v>1231286.3999999999</v>
      </c>
      <c r="AP35" s="699">
        <v>1231286.3999999999</v>
      </c>
      <c r="AQ35" s="699">
        <v>1231286.3999999999</v>
      </c>
      <c r="AR35" s="699">
        <v>1261649.25</v>
      </c>
      <c r="AS35" s="699">
        <v>1307801.7</v>
      </c>
      <c r="AT35" s="699">
        <v>1307801.7</v>
      </c>
      <c r="AU35" s="699">
        <v>1307801.7</v>
      </c>
      <c r="AV35" s="699">
        <v>1307801.7</v>
      </c>
      <c r="AW35" s="699">
        <v>1307801.7</v>
      </c>
      <c r="AX35" s="699">
        <v>1307801.7</v>
      </c>
      <c r="AY35" s="699">
        <v>1307801.7</v>
      </c>
      <c r="AZ35" s="699">
        <v>1307801.7</v>
      </c>
      <c r="BA35" s="699">
        <v>1307801.7</v>
      </c>
      <c r="BB35" s="699">
        <v>1307801.7</v>
      </c>
      <c r="BC35" s="699">
        <v>1307801.7</v>
      </c>
      <c r="BD35" s="699">
        <v>1307801.7</v>
      </c>
      <c r="BE35" s="699">
        <v>1307801.7</v>
      </c>
      <c r="BF35" s="699">
        <v>1307801.7</v>
      </c>
      <c r="BG35" s="699">
        <v>1307801.7</v>
      </c>
    </row>
    <row r="36" spans="2:60">
      <c r="B36" s="719"/>
      <c r="C36" s="720" t="s">
        <v>845</v>
      </c>
      <c r="D36" s="721">
        <v>127414.8</v>
      </c>
      <c r="E36" s="719">
        <v>9829.32</v>
      </c>
      <c r="F36" s="722">
        <v>45298</v>
      </c>
      <c r="G36" s="723">
        <v>45553</v>
      </c>
      <c r="H36" s="724" t="s">
        <v>833</v>
      </c>
      <c r="I36" s="718">
        <f>I37</f>
        <v>0</v>
      </c>
      <c r="J36" s="718">
        <f>J37-I37</f>
        <v>0</v>
      </c>
      <c r="K36" s="718">
        <f t="shared" ref="K36" si="689">K37-J37</f>
        <v>0</v>
      </c>
      <c r="L36" s="718">
        <f t="shared" ref="L36" si="690">L37-K37</f>
        <v>0</v>
      </c>
      <c r="M36" s="718">
        <f t="shared" ref="M36" si="691">M37-L37</f>
        <v>0</v>
      </c>
      <c r="N36" s="718">
        <f t="shared" ref="N36" si="692">N37-M37</f>
        <v>0</v>
      </c>
      <c r="O36" s="718">
        <f t="shared" ref="O36" si="693">O37-N37</f>
        <v>0</v>
      </c>
      <c r="P36" s="718">
        <f t="shared" ref="P36" si="694">P37-O37</f>
        <v>0</v>
      </c>
      <c r="Q36" s="718">
        <f t="shared" ref="Q36" si="695">Q37-P37</f>
        <v>148.5</v>
      </c>
      <c r="R36" s="718">
        <f t="shared" ref="R36" si="696">R37-Q37</f>
        <v>783</v>
      </c>
      <c r="S36" s="718">
        <f t="shared" ref="S36" si="697">S37-R37</f>
        <v>4500</v>
      </c>
      <c r="T36" s="718">
        <f t="shared" ref="T36" si="698">T37-S37</f>
        <v>1601.8199999999997</v>
      </c>
      <c r="U36" s="718">
        <f t="shared" ref="U36" si="699">U37-T37</f>
        <v>411.21000000000004</v>
      </c>
      <c r="V36" s="718">
        <f t="shared" ref="V36" si="700">V37-U37</f>
        <v>1370.2500000000009</v>
      </c>
      <c r="W36" s="718">
        <f t="shared" ref="W36" si="701">W37-V37</f>
        <v>4114.1999999999989</v>
      </c>
      <c r="X36" s="718">
        <f t="shared" ref="X36" si="702">X37-W37</f>
        <v>4117.0200000000004</v>
      </c>
      <c r="Y36" s="718">
        <f t="shared" ref="Y36" si="703">Y37-X37</f>
        <v>2700</v>
      </c>
      <c r="Z36" s="718">
        <f t="shared" ref="Z36" si="704">Z37-Y37</f>
        <v>5338.5</v>
      </c>
      <c r="AA36" s="718">
        <f t="shared" ref="AA36" si="705">AA37-Z37</f>
        <v>1740</v>
      </c>
      <c r="AB36" s="718">
        <f t="shared" ref="AB36" si="706">AB37-AA37</f>
        <v>3580.2000000000007</v>
      </c>
      <c r="AC36" s="718">
        <f t="shared" ref="AC36" si="707">AC37-AB37</f>
        <v>4773.6000000000022</v>
      </c>
      <c r="AD36" s="718">
        <f t="shared" ref="AD36" si="708">AD37-AC37</f>
        <v>10500.599999999999</v>
      </c>
      <c r="AE36" s="718">
        <f t="shared" ref="AE36" si="709">AE37-AD37</f>
        <v>3093</v>
      </c>
      <c r="AF36" s="718">
        <f t="shared" ref="AF36" si="710">AF37-AE37</f>
        <v>14886</v>
      </c>
      <c r="AG36" s="718">
        <f t="shared" ref="AG36" si="711">AG37-AF37</f>
        <v>5533.2000000000044</v>
      </c>
      <c r="AH36" s="718">
        <f t="shared" ref="AH36" si="712">AH37-AG37</f>
        <v>2435.3999999999942</v>
      </c>
      <c r="AI36" s="718">
        <f t="shared" ref="AI36" si="713">AI37-AH37</f>
        <v>6428.6999999999971</v>
      </c>
      <c r="AJ36" s="718">
        <f t="shared" ref="AJ36" si="714">AJ37-AI37</f>
        <v>418.5</v>
      </c>
      <c r="AK36" s="718">
        <f t="shared" ref="AK36" si="715">AK37-AJ37</f>
        <v>640.19999999999709</v>
      </c>
      <c r="AL36" s="718">
        <f t="shared" ref="AL36" si="716">AL37-AK37</f>
        <v>13696.800000000003</v>
      </c>
      <c r="AM36" s="718">
        <f t="shared" ref="AM36" si="717">AM37-AL37</f>
        <v>1622.4000000000087</v>
      </c>
      <c r="AN36" s="718">
        <f t="shared" ref="AN36" si="718">AN37-AM37</f>
        <v>14043.449999999997</v>
      </c>
      <c r="AO36" s="718">
        <f t="shared" ref="AO36" si="719">AO37-AN37</f>
        <v>11043.449999999997</v>
      </c>
      <c r="AP36" s="718">
        <f t="shared" ref="AP36" si="720">AP37-AO37</f>
        <v>0</v>
      </c>
      <c r="AQ36" s="718">
        <f t="shared" ref="AQ36" si="721">AQ37-AP37</f>
        <v>0</v>
      </c>
      <c r="AR36" s="718">
        <f t="shared" ref="AR36" si="722">AR37-AQ37</f>
        <v>7206.3000000000029</v>
      </c>
      <c r="AS36" s="718">
        <f t="shared" ref="AS36" si="723">AS37-AR37</f>
        <v>688.5</v>
      </c>
      <c r="AT36" s="718">
        <f t="shared" ref="AT36" si="724">AT37-AS37</f>
        <v>0</v>
      </c>
      <c r="AU36" s="718">
        <f t="shared" ref="AU36" si="725">AU37-AT37</f>
        <v>0</v>
      </c>
      <c r="AV36" s="718">
        <f t="shared" ref="AV36" si="726">AV37-AU37</f>
        <v>0</v>
      </c>
      <c r="AW36" s="718">
        <f t="shared" ref="AW36" si="727">AW37-AV37</f>
        <v>0</v>
      </c>
      <c r="AX36" s="718">
        <f t="shared" ref="AX36" si="728">AX37-AW37</f>
        <v>0</v>
      </c>
      <c r="AY36" s="718">
        <f t="shared" ref="AY36" si="729">AY37-AX37</f>
        <v>0</v>
      </c>
      <c r="AZ36" s="718">
        <f t="shared" ref="AZ36" si="730">AZ37-AY37</f>
        <v>0</v>
      </c>
      <c r="BA36" s="718">
        <f t="shared" ref="BA36" si="731">BA37-AZ37</f>
        <v>0</v>
      </c>
      <c r="BB36" s="718">
        <f t="shared" ref="BB36" si="732">BB37-BA37</f>
        <v>0</v>
      </c>
      <c r="BC36" s="718">
        <f t="shared" ref="BC36" si="733">BC37-BB37</f>
        <v>0</v>
      </c>
      <c r="BD36" s="718">
        <f t="shared" ref="BD36" si="734">BD37-BC37</f>
        <v>0</v>
      </c>
      <c r="BE36" s="718">
        <f t="shared" ref="BE36" si="735">BE37-BD37</f>
        <v>0</v>
      </c>
      <c r="BF36" s="718">
        <f t="shared" ref="BF36" si="736">BF37-BE37</f>
        <v>0</v>
      </c>
      <c r="BG36" s="718">
        <f t="shared" ref="BG36" si="737">BG37-BF37</f>
        <v>0</v>
      </c>
      <c r="BH36" s="719"/>
    </row>
    <row r="37" spans="2:60">
      <c r="B37" s="2"/>
      <c r="C37" s="706" t="s">
        <v>845</v>
      </c>
      <c r="D37" s="702">
        <v>127414.8</v>
      </c>
      <c r="E37" s="2">
        <v>9829.32</v>
      </c>
      <c r="F37" s="233">
        <v>45298</v>
      </c>
      <c r="G37" s="703">
        <v>45553</v>
      </c>
      <c r="H37" s="707" t="s">
        <v>835</v>
      </c>
      <c r="I37" s="704"/>
      <c r="J37" s="704"/>
      <c r="K37" s="704"/>
      <c r="L37" s="704"/>
      <c r="M37" s="704"/>
      <c r="N37" s="704"/>
      <c r="O37" s="705"/>
      <c r="P37" s="704"/>
      <c r="Q37" s="704">
        <v>148.5</v>
      </c>
      <c r="R37" s="704">
        <v>931.5</v>
      </c>
      <c r="S37" s="704">
        <v>5431.5</v>
      </c>
      <c r="T37" s="704">
        <v>7033.32</v>
      </c>
      <c r="U37" s="704">
        <v>7444.53</v>
      </c>
      <c r="V37" s="704">
        <v>8814.7800000000007</v>
      </c>
      <c r="W37" s="704">
        <v>12928.98</v>
      </c>
      <c r="X37" s="704">
        <v>17046</v>
      </c>
      <c r="Y37" s="704">
        <v>19746</v>
      </c>
      <c r="Z37" s="704">
        <v>25084.5</v>
      </c>
      <c r="AA37" s="704">
        <v>26824.5</v>
      </c>
      <c r="AB37" s="704">
        <v>30404.7</v>
      </c>
      <c r="AC37" s="704">
        <v>35178.300000000003</v>
      </c>
      <c r="AD37" s="704">
        <v>45678.9</v>
      </c>
      <c r="AE37" s="704">
        <v>48771.9</v>
      </c>
      <c r="AF37" s="704">
        <v>63657.9</v>
      </c>
      <c r="AG37" s="704">
        <v>69191.100000000006</v>
      </c>
      <c r="AH37" s="704">
        <v>71626.5</v>
      </c>
      <c r="AI37" s="704">
        <v>78055.199999999997</v>
      </c>
      <c r="AJ37" s="704">
        <v>78473.7</v>
      </c>
      <c r="AK37" s="704">
        <v>79113.899999999994</v>
      </c>
      <c r="AL37" s="704">
        <v>92810.7</v>
      </c>
      <c r="AM37" s="704">
        <v>94433.1</v>
      </c>
      <c r="AN37" s="704">
        <v>108476.55</v>
      </c>
      <c r="AO37" s="704">
        <v>119520</v>
      </c>
      <c r="AP37" s="704">
        <v>119520</v>
      </c>
      <c r="AQ37" s="704">
        <v>119520</v>
      </c>
      <c r="AR37" s="704">
        <v>126726.3</v>
      </c>
      <c r="AS37" s="704">
        <v>127414.8</v>
      </c>
      <c r="AT37" s="704">
        <v>127414.8</v>
      </c>
      <c r="AU37" s="704">
        <v>127414.8</v>
      </c>
      <c r="AV37" s="704">
        <v>127414.8</v>
      </c>
      <c r="AW37" s="704">
        <v>127414.8</v>
      </c>
      <c r="AX37" s="704">
        <v>127414.8</v>
      </c>
      <c r="AY37" s="704">
        <v>127414.8</v>
      </c>
      <c r="AZ37" s="704">
        <v>127414.8</v>
      </c>
      <c r="BA37" s="704">
        <v>127414.8</v>
      </c>
      <c r="BB37" s="704">
        <v>127414.8</v>
      </c>
      <c r="BC37" s="704">
        <v>127414.8</v>
      </c>
      <c r="BD37" s="704">
        <v>127414.8</v>
      </c>
      <c r="BE37" s="704">
        <v>127414.8</v>
      </c>
      <c r="BF37" s="704">
        <v>127414.8</v>
      </c>
      <c r="BG37" s="704">
        <v>127414.8</v>
      </c>
    </row>
    <row r="38" spans="2:60">
      <c r="B38" s="712"/>
      <c r="C38" s="713" t="s">
        <v>840</v>
      </c>
      <c r="D38" s="714">
        <v>0</v>
      </c>
      <c r="E38" s="712">
        <v>282.18</v>
      </c>
      <c r="F38" s="715">
        <v>45298</v>
      </c>
      <c r="G38" s="715">
        <v>45361</v>
      </c>
      <c r="H38" s="713" t="s">
        <v>833</v>
      </c>
      <c r="I38" s="718">
        <f>I39</f>
        <v>0</v>
      </c>
      <c r="J38" s="718">
        <f>J39-I39</f>
        <v>0</v>
      </c>
      <c r="K38" s="718">
        <f t="shared" ref="K38" si="738">K39-J39</f>
        <v>0</v>
      </c>
      <c r="L38" s="718">
        <f t="shared" ref="L38" si="739">L39-K39</f>
        <v>0</v>
      </c>
      <c r="M38" s="718">
        <f t="shared" ref="M38" si="740">M39-L39</f>
        <v>0</v>
      </c>
      <c r="N38" s="718">
        <f t="shared" ref="N38" si="741">N39-M39</f>
        <v>0</v>
      </c>
      <c r="O38" s="718">
        <f t="shared" ref="O38" si="742">O39-N39</f>
        <v>0</v>
      </c>
      <c r="P38" s="718">
        <f t="shared" ref="P38" si="743">P39-O39</f>
        <v>0</v>
      </c>
      <c r="Q38" s="718">
        <f t="shared" ref="Q38" si="744">Q39-P39</f>
        <v>0</v>
      </c>
      <c r="R38" s="718">
        <f t="shared" ref="R38" si="745">R39-Q39</f>
        <v>0</v>
      </c>
      <c r="S38" s="718">
        <f t="shared" ref="S38" si="746">S39-R39</f>
        <v>0</v>
      </c>
      <c r="T38" s="718">
        <f t="shared" ref="T38" si="747">T39-S39</f>
        <v>0</v>
      </c>
      <c r="U38" s="718">
        <f t="shared" ref="U38" si="748">U39-T39</f>
        <v>0</v>
      </c>
      <c r="V38" s="718">
        <f t="shared" ref="V38" si="749">V39-U39</f>
        <v>0</v>
      </c>
      <c r="W38" s="718">
        <f t="shared" ref="W38" si="750">W39-V39</f>
        <v>0</v>
      </c>
      <c r="X38" s="718">
        <f t="shared" ref="X38" si="751">X39-W39</f>
        <v>0</v>
      </c>
      <c r="Y38" s="718">
        <f t="shared" ref="Y38" si="752">Y39-X39</f>
        <v>0</v>
      </c>
      <c r="Z38" s="718">
        <f t="shared" ref="Z38" si="753">Z39-Y39</f>
        <v>0</v>
      </c>
      <c r="AA38" s="718">
        <f t="shared" ref="AA38" si="754">AA39-Z39</f>
        <v>0</v>
      </c>
      <c r="AB38" s="718">
        <f t="shared" ref="AB38" si="755">AB39-AA39</f>
        <v>0</v>
      </c>
      <c r="AC38" s="718">
        <f t="shared" ref="AC38" si="756">AC39-AB39</f>
        <v>0</v>
      </c>
      <c r="AD38" s="718">
        <f t="shared" ref="AD38" si="757">AD39-AC39</f>
        <v>0</v>
      </c>
      <c r="AE38" s="718">
        <f t="shared" ref="AE38" si="758">AE39-AD39</f>
        <v>0</v>
      </c>
      <c r="AF38" s="718">
        <f t="shared" ref="AF38" si="759">AF39-AE39</f>
        <v>0</v>
      </c>
      <c r="AG38" s="718">
        <f t="shared" ref="AG38" si="760">AG39-AF39</f>
        <v>0</v>
      </c>
      <c r="AH38" s="718">
        <f t="shared" ref="AH38" si="761">AH39-AG39</f>
        <v>0</v>
      </c>
      <c r="AI38" s="718">
        <f t="shared" ref="AI38" si="762">AI39-AH39</f>
        <v>0</v>
      </c>
      <c r="AJ38" s="718">
        <f t="shared" ref="AJ38" si="763">AJ39-AI39</f>
        <v>0</v>
      </c>
      <c r="AK38" s="718">
        <f t="shared" ref="AK38" si="764">AK39-AJ39</f>
        <v>0</v>
      </c>
      <c r="AL38" s="718">
        <f t="shared" ref="AL38" si="765">AL39-AK39</f>
        <v>0</v>
      </c>
      <c r="AM38" s="718">
        <f t="shared" ref="AM38" si="766">AM39-AL39</f>
        <v>0</v>
      </c>
      <c r="AN38" s="718">
        <f t="shared" ref="AN38" si="767">AN39-AM39</f>
        <v>0</v>
      </c>
      <c r="AO38" s="718">
        <f t="shared" ref="AO38" si="768">AO39-AN39</f>
        <v>0</v>
      </c>
      <c r="AP38" s="718">
        <f t="shared" ref="AP38" si="769">AP39-AO39</f>
        <v>0</v>
      </c>
      <c r="AQ38" s="718">
        <f t="shared" ref="AQ38" si="770">AQ39-AP39</f>
        <v>0</v>
      </c>
      <c r="AR38" s="718">
        <f t="shared" ref="AR38" si="771">AR39-AQ39</f>
        <v>0</v>
      </c>
      <c r="AS38" s="718">
        <f t="shared" ref="AS38" si="772">AS39-AR39</f>
        <v>0</v>
      </c>
      <c r="AT38" s="718">
        <f t="shared" ref="AT38" si="773">AT39-AS39</f>
        <v>0</v>
      </c>
      <c r="AU38" s="718">
        <f t="shared" ref="AU38" si="774">AU39-AT39</f>
        <v>0</v>
      </c>
      <c r="AV38" s="718">
        <f t="shared" ref="AV38" si="775">AV39-AU39</f>
        <v>0</v>
      </c>
      <c r="AW38" s="718">
        <f t="shared" ref="AW38" si="776">AW39-AV39</f>
        <v>0</v>
      </c>
      <c r="AX38" s="718">
        <f t="shared" ref="AX38" si="777">AX39-AW39</f>
        <v>0</v>
      </c>
      <c r="AY38" s="718">
        <f t="shared" ref="AY38" si="778">AY39-AX39</f>
        <v>0</v>
      </c>
      <c r="AZ38" s="718">
        <f t="shared" ref="AZ38" si="779">AZ39-AY39</f>
        <v>0</v>
      </c>
      <c r="BA38" s="718">
        <f t="shared" ref="BA38" si="780">BA39-AZ39</f>
        <v>0</v>
      </c>
      <c r="BB38" s="718">
        <f t="shared" ref="BB38" si="781">BB39-BA39</f>
        <v>0</v>
      </c>
      <c r="BC38" s="718">
        <f t="shared" ref="BC38" si="782">BC39-BB39</f>
        <v>0</v>
      </c>
      <c r="BD38" s="718">
        <f t="shared" ref="BD38" si="783">BD39-BC39</f>
        <v>0</v>
      </c>
      <c r="BE38" s="718">
        <f t="shared" ref="BE38" si="784">BE39-BD39</f>
        <v>0</v>
      </c>
      <c r="BF38" s="718">
        <f t="shared" ref="BF38" si="785">BF39-BE39</f>
        <v>0</v>
      </c>
      <c r="BG38" s="718">
        <f t="shared" ref="BG38" si="786">BG39-BF39</f>
        <v>0</v>
      </c>
      <c r="BH38" s="719"/>
    </row>
    <row r="39" spans="2:60">
      <c r="C39" s="700" t="s">
        <v>840</v>
      </c>
      <c r="D39" s="697">
        <v>0</v>
      </c>
      <c r="E39" s="19">
        <v>282.18</v>
      </c>
      <c r="F39" s="698">
        <v>45298</v>
      </c>
      <c r="G39" s="698">
        <v>45361</v>
      </c>
      <c r="H39" s="700" t="s">
        <v>835</v>
      </c>
      <c r="I39" s="699"/>
      <c r="J39" s="699"/>
      <c r="K39" s="699"/>
      <c r="L39" s="699"/>
      <c r="M39" s="699"/>
      <c r="N39" s="699"/>
      <c r="O39" s="709"/>
      <c r="P39" s="699"/>
      <c r="Q39" s="699"/>
      <c r="R39" s="699"/>
      <c r="S39" s="699"/>
      <c r="T39" s="699"/>
      <c r="U39" s="699"/>
      <c r="V39" s="699"/>
      <c r="W39" s="699"/>
      <c r="X39" s="699"/>
      <c r="Y39" s="699"/>
      <c r="Z39" s="699"/>
      <c r="AA39" s="699"/>
      <c r="AB39" s="699"/>
      <c r="AC39" s="699"/>
      <c r="AD39" s="699"/>
      <c r="AE39" s="699"/>
      <c r="AF39" s="699"/>
      <c r="AG39" s="699"/>
      <c r="AH39" s="699"/>
      <c r="AI39" s="699"/>
      <c r="AJ39" s="699"/>
      <c r="AK39" s="699"/>
      <c r="AL39" s="699"/>
      <c r="AM39" s="699"/>
      <c r="AN39" s="699"/>
      <c r="AO39" s="699"/>
      <c r="AP39" s="699"/>
      <c r="AQ39" s="699"/>
      <c r="AR39" s="699"/>
      <c r="AS39" s="699"/>
      <c r="AT39" s="699"/>
      <c r="AU39" s="699"/>
      <c r="AV39" s="699"/>
      <c r="AW39" s="699"/>
      <c r="AX39" s="699"/>
      <c r="AY39" s="699"/>
      <c r="AZ39" s="699"/>
      <c r="BA39" s="699"/>
      <c r="BB39" s="699"/>
      <c r="BC39" s="699"/>
      <c r="BD39" s="699"/>
      <c r="BE39" s="699"/>
      <c r="BF39" s="699"/>
      <c r="BG39" s="699"/>
    </row>
    <row r="40" spans="2:60">
      <c r="B40" s="712"/>
      <c r="C40" s="713" t="s">
        <v>841</v>
      </c>
      <c r="D40" s="714">
        <v>0</v>
      </c>
      <c r="E40" s="712">
        <v>2877.14</v>
      </c>
      <c r="F40" s="715">
        <v>45413</v>
      </c>
      <c r="G40" s="716">
        <v>45550</v>
      </c>
      <c r="H40" s="717" t="s">
        <v>833</v>
      </c>
      <c r="I40" s="718">
        <f>I41</f>
        <v>0</v>
      </c>
      <c r="J40" s="718">
        <f>J41-I41</f>
        <v>0</v>
      </c>
      <c r="K40" s="718">
        <f t="shared" ref="K40" si="787">K41-J41</f>
        <v>0</v>
      </c>
      <c r="L40" s="718">
        <f t="shared" ref="L40" si="788">L41-K41</f>
        <v>0</v>
      </c>
      <c r="M40" s="718">
        <f t="shared" ref="M40" si="789">M41-L41</f>
        <v>0</v>
      </c>
      <c r="N40" s="718">
        <f t="shared" ref="N40" si="790">N41-M41</f>
        <v>0</v>
      </c>
      <c r="O40" s="718">
        <f t="shared" ref="O40" si="791">O41-N41</f>
        <v>0</v>
      </c>
      <c r="P40" s="718">
        <f t="shared" ref="P40" si="792">P41-O41</f>
        <v>0</v>
      </c>
      <c r="Q40" s="718">
        <f t="shared" ref="Q40" si="793">Q41-P41</f>
        <v>0</v>
      </c>
      <c r="R40" s="718">
        <f t="shared" ref="R40" si="794">R41-Q41</f>
        <v>0</v>
      </c>
      <c r="S40" s="718">
        <f t="shared" ref="S40" si="795">S41-R41</f>
        <v>0</v>
      </c>
      <c r="T40" s="718">
        <f t="shared" ref="T40" si="796">T41-S41</f>
        <v>0</v>
      </c>
      <c r="U40" s="718">
        <f t="shared" ref="U40" si="797">U41-T41</f>
        <v>0</v>
      </c>
      <c r="V40" s="718">
        <f t="shared" ref="V40" si="798">V41-U41</f>
        <v>0</v>
      </c>
      <c r="W40" s="718">
        <f t="shared" ref="W40" si="799">W41-V41</f>
        <v>0</v>
      </c>
      <c r="X40" s="718">
        <f t="shared" ref="X40" si="800">X41-W41</f>
        <v>0</v>
      </c>
      <c r="Y40" s="718">
        <f t="shared" ref="Y40" si="801">Y41-X41</f>
        <v>0</v>
      </c>
      <c r="Z40" s="718">
        <f t="shared" ref="Z40" si="802">Z41-Y41</f>
        <v>0</v>
      </c>
      <c r="AA40" s="718">
        <f t="shared" ref="AA40" si="803">AA41-Z41</f>
        <v>0</v>
      </c>
      <c r="AB40" s="718">
        <f t="shared" ref="AB40" si="804">AB41-AA41</f>
        <v>0</v>
      </c>
      <c r="AC40" s="718">
        <f t="shared" ref="AC40" si="805">AC41-AB41</f>
        <v>0</v>
      </c>
      <c r="AD40" s="718">
        <f t="shared" ref="AD40" si="806">AD41-AC41</f>
        <v>0</v>
      </c>
      <c r="AE40" s="718">
        <f t="shared" ref="AE40" si="807">AE41-AD41</f>
        <v>0</v>
      </c>
      <c r="AF40" s="718">
        <f t="shared" ref="AF40" si="808">AF41-AE41</f>
        <v>0</v>
      </c>
      <c r="AG40" s="718">
        <f t="shared" ref="AG40" si="809">AG41-AF41</f>
        <v>0</v>
      </c>
      <c r="AH40" s="718">
        <f t="shared" ref="AH40" si="810">AH41-AG41</f>
        <v>0</v>
      </c>
      <c r="AI40" s="718">
        <f t="shared" ref="AI40" si="811">AI41-AH41</f>
        <v>0</v>
      </c>
      <c r="AJ40" s="718">
        <f t="shared" ref="AJ40" si="812">AJ41-AI41</f>
        <v>0</v>
      </c>
      <c r="AK40" s="718">
        <f t="shared" ref="AK40" si="813">AK41-AJ41</f>
        <v>0</v>
      </c>
      <c r="AL40" s="718">
        <f t="shared" ref="AL40" si="814">AL41-AK41</f>
        <v>0</v>
      </c>
      <c r="AM40" s="718">
        <f t="shared" ref="AM40" si="815">AM41-AL41</f>
        <v>0</v>
      </c>
      <c r="AN40" s="718">
        <f t="shared" ref="AN40" si="816">AN41-AM41</f>
        <v>0</v>
      </c>
      <c r="AO40" s="718">
        <f t="shared" ref="AO40" si="817">AO41-AN41</f>
        <v>0</v>
      </c>
      <c r="AP40" s="718">
        <f t="shared" ref="AP40" si="818">AP41-AO41</f>
        <v>0</v>
      </c>
      <c r="AQ40" s="718">
        <f t="shared" ref="AQ40" si="819">AQ41-AP41</f>
        <v>0</v>
      </c>
      <c r="AR40" s="718">
        <f t="shared" ref="AR40" si="820">AR41-AQ41</f>
        <v>0</v>
      </c>
      <c r="AS40" s="718">
        <f t="shared" ref="AS40" si="821">AS41-AR41</f>
        <v>0</v>
      </c>
      <c r="AT40" s="718">
        <f t="shared" ref="AT40" si="822">AT41-AS41</f>
        <v>0</v>
      </c>
      <c r="AU40" s="718">
        <f t="shared" ref="AU40" si="823">AU41-AT41</f>
        <v>0</v>
      </c>
      <c r="AV40" s="718">
        <f t="shared" ref="AV40" si="824">AV41-AU41</f>
        <v>0</v>
      </c>
      <c r="AW40" s="718">
        <f t="shared" ref="AW40" si="825">AW41-AV41</f>
        <v>0</v>
      </c>
      <c r="AX40" s="718">
        <f t="shared" ref="AX40" si="826">AX41-AW41</f>
        <v>0</v>
      </c>
      <c r="AY40" s="718">
        <f t="shared" ref="AY40" si="827">AY41-AX41</f>
        <v>0</v>
      </c>
      <c r="AZ40" s="718">
        <f t="shared" ref="AZ40" si="828">AZ41-AY41</f>
        <v>0</v>
      </c>
      <c r="BA40" s="718">
        <f t="shared" ref="BA40" si="829">BA41-AZ41</f>
        <v>0</v>
      </c>
      <c r="BB40" s="718">
        <f t="shared" ref="BB40" si="830">BB41-BA41</f>
        <v>0</v>
      </c>
      <c r="BC40" s="718">
        <f t="shared" ref="BC40" si="831">BC41-BB41</f>
        <v>0</v>
      </c>
      <c r="BD40" s="718">
        <f t="shared" ref="BD40" si="832">BD41-BC41</f>
        <v>0</v>
      </c>
      <c r="BE40" s="718">
        <f t="shared" ref="BE40" si="833">BE41-BD41</f>
        <v>0</v>
      </c>
      <c r="BF40" s="718">
        <f t="shared" ref="BF40" si="834">BF41-BE41</f>
        <v>0</v>
      </c>
      <c r="BG40" s="718">
        <f t="shared" ref="BG40" si="835">BG41-BF41</f>
        <v>0</v>
      </c>
      <c r="BH40" s="719"/>
    </row>
    <row r="41" spans="2:60">
      <c r="B41" s="2"/>
      <c r="C41" s="706" t="s">
        <v>841</v>
      </c>
      <c r="D41" s="702">
        <v>0</v>
      </c>
      <c r="E41" s="2">
        <v>2877.14</v>
      </c>
      <c r="F41" s="233">
        <v>45413</v>
      </c>
      <c r="G41" s="233">
        <v>45550</v>
      </c>
      <c r="H41" s="706" t="s">
        <v>835</v>
      </c>
      <c r="I41" s="704"/>
      <c r="J41" s="704"/>
      <c r="K41" s="704"/>
      <c r="L41" s="704"/>
      <c r="M41" s="704"/>
      <c r="N41" s="704"/>
      <c r="O41" s="705"/>
      <c r="P41" s="704"/>
      <c r="Q41" s="704"/>
      <c r="R41" s="704"/>
      <c r="S41" s="704"/>
      <c r="T41" s="704"/>
      <c r="U41" s="704"/>
      <c r="V41" s="704"/>
      <c r="W41" s="704"/>
      <c r="X41" s="704"/>
      <c r="Y41" s="704"/>
      <c r="Z41" s="704"/>
      <c r="AA41" s="704"/>
      <c r="AB41" s="704"/>
      <c r="AC41" s="704"/>
      <c r="AD41" s="704"/>
      <c r="AE41" s="704"/>
      <c r="AF41" s="704"/>
      <c r="AG41" s="704"/>
      <c r="AH41" s="704"/>
      <c r="AI41" s="704"/>
      <c r="AJ41" s="704"/>
      <c r="AK41" s="704"/>
      <c r="AL41" s="704"/>
      <c r="AM41" s="704"/>
      <c r="AN41" s="704"/>
      <c r="AO41" s="704"/>
      <c r="AP41" s="704"/>
      <c r="AQ41" s="704"/>
      <c r="AR41" s="704"/>
      <c r="AS41" s="704"/>
      <c r="AT41" s="704"/>
      <c r="AU41" s="704"/>
      <c r="AV41" s="704"/>
      <c r="AW41" s="704"/>
      <c r="AX41" s="704"/>
      <c r="AY41" s="704"/>
      <c r="AZ41" s="704"/>
      <c r="BA41" s="704"/>
      <c r="BB41" s="704"/>
      <c r="BC41" s="704"/>
      <c r="BD41" s="704"/>
      <c r="BE41" s="704"/>
      <c r="BF41" s="704"/>
      <c r="BG41" s="704"/>
    </row>
    <row r="42" spans="2:60">
      <c r="B42" s="712"/>
      <c r="C42" s="713" t="s">
        <v>842</v>
      </c>
      <c r="D42" s="714">
        <v>127414.8</v>
      </c>
      <c r="E42" s="712">
        <v>6670</v>
      </c>
      <c r="F42" s="715">
        <v>45362</v>
      </c>
      <c r="G42" s="715">
        <v>45553</v>
      </c>
      <c r="H42" s="713" t="s">
        <v>833</v>
      </c>
      <c r="I42" s="718">
        <f>I43</f>
        <v>0</v>
      </c>
      <c r="J42" s="718">
        <f>J43-I43</f>
        <v>0</v>
      </c>
      <c r="K42" s="718">
        <f t="shared" ref="K42" si="836">K43-J43</f>
        <v>0</v>
      </c>
      <c r="L42" s="718">
        <f t="shared" ref="L42" si="837">L43-K43</f>
        <v>0</v>
      </c>
      <c r="M42" s="718">
        <f t="shared" ref="M42" si="838">M43-L43</f>
        <v>0</v>
      </c>
      <c r="N42" s="718">
        <f t="shared" ref="N42" si="839">N43-M43</f>
        <v>0</v>
      </c>
      <c r="O42" s="718">
        <f t="shared" ref="O42" si="840">O43-N43</f>
        <v>0</v>
      </c>
      <c r="P42" s="718">
        <f t="shared" ref="P42" si="841">P43-O43</f>
        <v>0</v>
      </c>
      <c r="Q42" s="718">
        <f t="shared" ref="Q42" si="842">Q43-P43</f>
        <v>148.5</v>
      </c>
      <c r="R42" s="718">
        <f t="shared" ref="R42" si="843">R43-Q43</f>
        <v>783</v>
      </c>
      <c r="S42" s="718">
        <f t="shared" ref="S42" si="844">S43-R43</f>
        <v>4500</v>
      </c>
      <c r="T42" s="718">
        <f t="shared" ref="T42" si="845">T43-S43</f>
        <v>1601.8199999999997</v>
      </c>
      <c r="U42" s="718">
        <f t="shared" ref="U42" si="846">U43-T43</f>
        <v>411.21000000000004</v>
      </c>
      <c r="V42" s="718">
        <f t="shared" ref="V42" si="847">V43-U43</f>
        <v>1370.2500000000009</v>
      </c>
      <c r="W42" s="718">
        <f t="shared" ref="W42" si="848">W43-V43</f>
        <v>4114.1999999999989</v>
      </c>
      <c r="X42" s="718">
        <f t="shared" ref="X42" si="849">X43-W43</f>
        <v>4117.0200000000004</v>
      </c>
      <c r="Y42" s="718">
        <f t="shared" ref="Y42" si="850">Y43-X43</f>
        <v>2700</v>
      </c>
      <c r="Z42" s="718">
        <f t="shared" ref="Z42" si="851">Z43-Y43</f>
        <v>5338.5</v>
      </c>
      <c r="AA42" s="718">
        <f t="shared" ref="AA42" si="852">AA43-Z43</f>
        <v>1740</v>
      </c>
      <c r="AB42" s="718">
        <f t="shared" ref="AB42" si="853">AB43-AA43</f>
        <v>3580.2000000000007</v>
      </c>
      <c r="AC42" s="718">
        <f t="shared" ref="AC42" si="854">AC43-AB43</f>
        <v>4773.6000000000022</v>
      </c>
      <c r="AD42" s="718">
        <f t="shared" ref="AD42" si="855">AD43-AC43</f>
        <v>10500.599999999999</v>
      </c>
      <c r="AE42" s="718">
        <f t="shared" ref="AE42" si="856">AE43-AD43</f>
        <v>3093</v>
      </c>
      <c r="AF42" s="718">
        <f t="shared" ref="AF42" si="857">AF43-AE43</f>
        <v>14886</v>
      </c>
      <c r="AG42" s="718">
        <f t="shared" ref="AG42" si="858">AG43-AF43</f>
        <v>5533.2000000000044</v>
      </c>
      <c r="AH42" s="718">
        <f t="shared" ref="AH42" si="859">AH43-AG43</f>
        <v>2435.3999999999942</v>
      </c>
      <c r="AI42" s="718">
        <f t="shared" ref="AI42" si="860">AI43-AH43</f>
        <v>6428.6999999999971</v>
      </c>
      <c r="AJ42" s="718">
        <f t="shared" ref="AJ42" si="861">AJ43-AI43</f>
        <v>418.5</v>
      </c>
      <c r="AK42" s="718">
        <f t="shared" ref="AK42" si="862">AK43-AJ43</f>
        <v>640.19999999999709</v>
      </c>
      <c r="AL42" s="718">
        <f t="shared" ref="AL42" si="863">AL43-AK43</f>
        <v>13696.800000000003</v>
      </c>
      <c r="AM42" s="718">
        <f t="shared" ref="AM42" si="864">AM43-AL43</f>
        <v>1622.4000000000087</v>
      </c>
      <c r="AN42" s="718">
        <f t="shared" ref="AN42" si="865">AN43-AM43</f>
        <v>14043.449999999997</v>
      </c>
      <c r="AO42" s="718">
        <f t="shared" ref="AO42" si="866">AO43-AN43</f>
        <v>11043.449999999997</v>
      </c>
      <c r="AP42" s="718">
        <f t="shared" ref="AP42" si="867">AP43-AO43</f>
        <v>0</v>
      </c>
      <c r="AQ42" s="718">
        <f t="shared" ref="AQ42" si="868">AQ43-AP43</f>
        <v>0</v>
      </c>
      <c r="AR42" s="718">
        <f t="shared" ref="AR42" si="869">AR43-AQ43</f>
        <v>7206.3000000000029</v>
      </c>
      <c r="AS42" s="718">
        <f t="shared" ref="AS42" si="870">AS43-AR43</f>
        <v>688.5</v>
      </c>
      <c r="AT42" s="718">
        <f t="shared" ref="AT42" si="871">AT43-AS43</f>
        <v>0</v>
      </c>
      <c r="AU42" s="718">
        <f t="shared" ref="AU42" si="872">AU43-AT43</f>
        <v>0</v>
      </c>
      <c r="AV42" s="718">
        <f t="shared" ref="AV42" si="873">AV43-AU43</f>
        <v>0</v>
      </c>
      <c r="AW42" s="718">
        <f t="shared" ref="AW42" si="874">AW43-AV43</f>
        <v>0</v>
      </c>
      <c r="AX42" s="718">
        <f t="shared" ref="AX42" si="875">AX43-AW43</f>
        <v>0</v>
      </c>
      <c r="AY42" s="718">
        <f t="shared" ref="AY42" si="876">AY43-AX43</f>
        <v>0</v>
      </c>
      <c r="AZ42" s="718">
        <f t="shared" ref="AZ42" si="877">AZ43-AY43</f>
        <v>0</v>
      </c>
      <c r="BA42" s="718">
        <f t="shared" ref="BA42" si="878">BA43-AZ43</f>
        <v>0</v>
      </c>
      <c r="BB42" s="718">
        <f t="shared" ref="BB42" si="879">BB43-BA43</f>
        <v>0</v>
      </c>
      <c r="BC42" s="718">
        <f t="shared" ref="BC42" si="880">BC43-BB43</f>
        <v>0</v>
      </c>
      <c r="BD42" s="718">
        <f t="shared" ref="BD42" si="881">BD43-BC43</f>
        <v>0</v>
      </c>
      <c r="BE42" s="718">
        <f t="shared" ref="BE42" si="882">BE43-BD43</f>
        <v>0</v>
      </c>
      <c r="BF42" s="718">
        <f t="shared" ref="BF42" si="883">BF43-BE43</f>
        <v>0</v>
      </c>
      <c r="BG42" s="718">
        <f t="shared" ref="BG42" si="884">BG43-BF43</f>
        <v>0</v>
      </c>
      <c r="BH42" s="719"/>
    </row>
    <row r="43" spans="2:60">
      <c r="B43" s="2"/>
      <c r="C43" s="706" t="s">
        <v>842</v>
      </c>
      <c r="D43" s="702">
        <v>127414.8</v>
      </c>
      <c r="E43" s="2">
        <v>6670</v>
      </c>
      <c r="F43" s="233">
        <v>45362</v>
      </c>
      <c r="G43" s="233">
        <v>45553</v>
      </c>
      <c r="H43" s="706" t="s">
        <v>835</v>
      </c>
      <c r="I43" s="704"/>
      <c r="J43" s="704"/>
      <c r="K43" s="704"/>
      <c r="L43" s="704"/>
      <c r="M43" s="704"/>
      <c r="N43" s="704"/>
      <c r="O43" s="705"/>
      <c r="P43" s="704"/>
      <c r="Q43" s="704">
        <v>148.5</v>
      </c>
      <c r="R43" s="704">
        <v>931.5</v>
      </c>
      <c r="S43" s="704">
        <v>5431.5</v>
      </c>
      <c r="T43" s="704">
        <v>7033.32</v>
      </c>
      <c r="U43" s="704">
        <v>7444.53</v>
      </c>
      <c r="V43" s="704">
        <v>8814.7800000000007</v>
      </c>
      <c r="W43" s="704">
        <v>12928.98</v>
      </c>
      <c r="X43" s="704">
        <v>17046</v>
      </c>
      <c r="Y43" s="704">
        <v>19746</v>
      </c>
      <c r="Z43" s="704">
        <v>25084.5</v>
      </c>
      <c r="AA43" s="704">
        <v>26824.5</v>
      </c>
      <c r="AB43" s="704">
        <v>30404.7</v>
      </c>
      <c r="AC43" s="704">
        <v>35178.300000000003</v>
      </c>
      <c r="AD43" s="704">
        <v>45678.9</v>
      </c>
      <c r="AE43" s="704">
        <v>48771.9</v>
      </c>
      <c r="AF43" s="704">
        <v>63657.9</v>
      </c>
      <c r="AG43" s="704">
        <v>69191.100000000006</v>
      </c>
      <c r="AH43" s="704">
        <v>71626.5</v>
      </c>
      <c r="AI43" s="704">
        <v>78055.199999999997</v>
      </c>
      <c r="AJ43" s="704">
        <v>78473.7</v>
      </c>
      <c r="AK43" s="704">
        <v>79113.899999999994</v>
      </c>
      <c r="AL43" s="704">
        <v>92810.7</v>
      </c>
      <c r="AM43" s="704">
        <v>94433.1</v>
      </c>
      <c r="AN43" s="704">
        <v>108476.55</v>
      </c>
      <c r="AO43" s="704">
        <v>119520</v>
      </c>
      <c r="AP43" s="704">
        <v>119520</v>
      </c>
      <c r="AQ43" s="704">
        <v>119520</v>
      </c>
      <c r="AR43" s="704">
        <v>126726.3</v>
      </c>
      <c r="AS43" s="704">
        <v>127414.8</v>
      </c>
      <c r="AT43" s="704">
        <v>127414.8</v>
      </c>
      <c r="AU43" s="704">
        <v>127414.8</v>
      </c>
      <c r="AV43" s="704">
        <v>127414.8</v>
      </c>
      <c r="AW43" s="704">
        <v>127414.8</v>
      </c>
      <c r="AX43" s="704">
        <v>127414.8</v>
      </c>
      <c r="AY43" s="704">
        <v>127414.8</v>
      </c>
      <c r="AZ43" s="704">
        <v>127414.8</v>
      </c>
      <c r="BA43" s="704">
        <v>127414.8</v>
      </c>
      <c r="BB43" s="704">
        <v>127414.8</v>
      </c>
      <c r="BC43" s="704">
        <v>127414.8</v>
      </c>
      <c r="BD43" s="704">
        <v>127414.8</v>
      </c>
      <c r="BE43" s="704">
        <v>127414.8</v>
      </c>
      <c r="BF43" s="704">
        <v>127414.8</v>
      </c>
      <c r="BG43" s="704">
        <v>127414.8</v>
      </c>
    </row>
    <row r="44" spans="2:60">
      <c r="B44" s="712"/>
      <c r="C44" s="713" t="s">
        <v>846</v>
      </c>
      <c r="D44" s="714">
        <v>135848.70000000001</v>
      </c>
      <c r="E44" s="712">
        <v>6730.54</v>
      </c>
      <c r="F44" s="715">
        <v>45298</v>
      </c>
      <c r="G44" s="715">
        <v>45553</v>
      </c>
      <c r="H44" s="713" t="s">
        <v>833</v>
      </c>
      <c r="I44" s="718">
        <f>I45</f>
        <v>0</v>
      </c>
      <c r="J44" s="718">
        <f>J45-I45</f>
        <v>0</v>
      </c>
      <c r="K44" s="718">
        <f t="shared" ref="K44" si="885">K45-J45</f>
        <v>0</v>
      </c>
      <c r="L44" s="718">
        <f t="shared" ref="L44" si="886">L45-K45</f>
        <v>0</v>
      </c>
      <c r="M44" s="718">
        <f t="shared" ref="M44" si="887">M45-L45</f>
        <v>0</v>
      </c>
      <c r="N44" s="718">
        <f t="shared" ref="N44" si="888">N45-M45</f>
        <v>0</v>
      </c>
      <c r="O44" s="718">
        <f t="shared" ref="O44" si="889">O45-N45</f>
        <v>0</v>
      </c>
      <c r="P44" s="718">
        <f t="shared" ref="P44" si="890">P45-O45</f>
        <v>0</v>
      </c>
      <c r="Q44" s="718">
        <f t="shared" ref="Q44" si="891">Q45-P45</f>
        <v>148.5</v>
      </c>
      <c r="R44" s="718">
        <f t="shared" ref="R44" si="892">R45-Q45</f>
        <v>783</v>
      </c>
      <c r="S44" s="718">
        <f t="shared" ref="S44" si="893">S45-R45</f>
        <v>4500</v>
      </c>
      <c r="T44" s="718">
        <f t="shared" ref="T44" si="894">T45-S45</f>
        <v>1601.8199999999997</v>
      </c>
      <c r="U44" s="718">
        <f t="shared" ref="U44" si="895">U45-T45</f>
        <v>411.21000000000004</v>
      </c>
      <c r="V44" s="718">
        <f t="shared" ref="V44" si="896">V45-U45</f>
        <v>1370.2500000000009</v>
      </c>
      <c r="W44" s="718">
        <f t="shared" ref="W44" si="897">W45-V45</f>
        <v>3687.2999999999993</v>
      </c>
      <c r="X44" s="718">
        <f t="shared" ref="X44" si="898">X45-W45</f>
        <v>3263.2199999999993</v>
      </c>
      <c r="Y44" s="718">
        <f t="shared" ref="Y44" si="899">Y45-X45</f>
        <v>2821.5</v>
      </c>
      <c r="Z44" s="718">
        <f t="shared" ref="Z44" si="900">Z45-Y45</f>
        <v>5460</v>
      </c>
      <c r="AA44" s="718">
        <f t="shared" ref="AA44" si="901">AA45-Z45</f>
        <v>1740</v>
      </c>
      <c r="AB44" s="718">
        <f t="shared" ref="AB44" si="902">AB45-AA45</f>
        <v>3580.2000000000007</v>
      </c>
      <c r="AC44" s="718">
        <f t="shared" ref="AC44" si="903">AC45-AB45</f>
        <v>9455.4000000000015</v>
      </c>
      <c r="AD44" s="718">
        <f t="shared" ref="AD44" si="904">AD45-AC45</f>
        <v>9836.4000000000015</v>
      </c>
      <c r="AE44" s="718">
        <f t="shared" ref="AE44" si="905">AE45-AD45</f>
        <v>3174</v>
      </c>
      <c r="AF44" s="718">
        <f t="shared" ref="AF44" si="906">AF45-AE45</f>
        <v>14886</v>
      </c>
      <c r="AG44" s="718">
        <f t="shared" ref="AG44" si="907">AG45-AF45</f>
        <v>5614.1999999999971</v>
      </c>
      <c r="AH44" s="718">
        <f t="shared" ref="AH44" si="908">AH45-AG45</f>
        <v>2363.3999999999942</v>
      </c>
      <c r="AI44" s="718">
        <f t="shared" ref="AI44" si="909">AI45-AH45</f>
        <v>5209.8000000000029</v>
      </c>
      <c r="AJ44" s="718">
        <f t="shared" ref="AJ44" si="910">AJ45-AI45</f>
        <v>602.40000000000873</v>
      </c>
      <c r="AK44" s="718">
        <f t="shared" ref="AK44" si="911">AK45-AJ45</f>
        <v>673.19999999999709</v>
      </c>
      <c r="AL44" s="718">
        <f t="shared" ref="AL44" si="912">AL45-AK45</f>
        <v>11643.300000000003</v>
      </c>
      <c r="AM44" s="718">
        <f t="shared" ref="AM44" si="913">AM45-AL45</f>
        <v>3275.3999999999942</v>
      </c>
      <c r="AN44" s="718">
        <f t="shared" ref="AN44" si="914">AN45-AM45</f>
        <v>18834.899999999994</v>
      </c>
      <c r="AO44" s="718">
        <f t="shared" ref="AO44" si="915">AO45-AN45</f>
        <v>12834.900000000009</v>
      </c>
      <c r="AP44" s="718">
        <f t="shared" ref="AP44" si="916">AP45-AO45</f>
        <v>0</v>
      </c>
      <c r="AQ44" s="718">
        <f t="shared" ref="AQ44" si="917">AQ45-AP45</f>
        <v>0</v>
      </c>
      <c r="AR44" s="718">
        <f t="shared" ref="AR44" si="918">AR45-AQ45</f>
        <v>7435.8000000000029</v>
      </c>
      <c r="AS44" s="718">
        <f t="shared" ref="AS44" si="919">AS45-AR45</f>
        <v>642.60000000000582</v>
      </c>
      <c r="AT44" s="718">
        <f t="shared" ref="AT44" si="920">AT45-AS45</f>
        <v>0</v>
      </c>
      <c r="AU44" s="718">
        <f t="shared" ref="AU44" si="921">AU45-AT45</f>
        <v>0</v>
      </c>
      <c r="AV44" s="718">
        <f t="shared" ref="AV44" si="922">AV45-AU45</f>
        <v>0</v>
      </c>
      <c r="AW44" s="718">
        <f t="shared" ref="AW44" si="923">AW45-AV45</f>
        <v>0</v>
      </c>
      <c r="AX44" s="718">
        <f t="shared" ref="AX44" si="924">AX45-AW45</f>
        <v>0</v>
      </c>
      <c r="AY44" s="718">
        <f t="shared" ref="AY44" si="925">AY45-AX45</f>
        <v>0</v>
      </c>
      <c r="AZ44" s="718">
        <f t="shared" ref="AZ44" si="926">AZ45-AY45</f>
        <v>0</v>
      </c>
      <c r="BA44" s="718">
        <f t="shared" ref="BA44" si="927">BA45-AZ45</f>
        <v>0</v>
      </c>
      <c r="BB44" s="718">
        <f t="shared" ref="BB44" si="928">BB45-BA45</f>
        <v>0</v>
      </c>
      <c r="BC44" s="718">
        <f t="shared" ref="BC44" si="929">BC45-BB45</f>
        <v>0</v>
      </c>
      <c r="BD44" s="718">
        <f t="shared" ref="BD44" si="930">BD45-BC45</f>
        <v>0</v>
      </c>
      <c r="BE44" s="718">
        <f t="shared" ref="BE44" si="931">BE45-BD45</f>
        <v>0</v>
      </c>
      <c r="BF44" s="718">
        <f t="shared" ref="BF44" si="932">BF45-BE45</f>
        <v>0</v>
      </c>
      <c r="BG44" s="718">
        <f t="shared" ref="BG44" si="933">BG45-BF45</f>
        <v>0</v>
      </c>
      <c r="BH44" s="719"/>
    </row>
    <row r="45" spans="2:60">
      <c r="B45" s="2"/>
      <c r="C45" s="706" t="s">
        <v>846</v>
      </c>
      <c r="D45" s="702">
        <v>135848.70000000001</v>
      </c>
      <c r="E45" s="2">
        <v>6730.54</v>
      </c>
      <c r="F45" s="233">
        <v>45298</v>
      </c>
      <c r="G45" s="233">
        <v>45553</v>
      </c>
      <c r="H45" s="706" t="s">
        <v>835</v>
      </c>
      <c r="I45" s="704"/>
      <c r="J45" s="704"/>
      <c r="K45" s="704"/>
      <c r="L45" s="704"/>
      <c r="M45" s="704"/>
      <c r="N45" s="704"/>
      <c r="O45" s="705"/>
      <c r="P45" s="704"/>
      <c r="Q45" s="704">
        <v>148.5</v>
      </c>
      <c r="R45" s="704">
        <v>931.5</v>
      </c>
      <c r="S45" s="704">
        <v>5431.5</v>
      </c>
      <c r="T45" s="704">
        <v>7033.32</v>
      </c>
      <c r="U45" s="704">
        <v>7444.53</v>
      </c>
      <c r="V45" s="704">
        <v>8814.7800000000007</v>
      </c>
      <c r="W45" s="704">
        <v>12502.08</v>
      </c>
      <c r="X45" s="704">
        <v>15765.3</v>
      </c>
      <c r="Y45" s="704">
        <v>18586.8</v>
      </c>
      <c r="Z45" s="704">
        <v>24046.799999999999</v>
      </c>
      <c r="AA45" s="704">
        <v>25786.799999999999</v>
      </c>
      <c r="AB45" s="704">
        <v>29367</v>
      </c>
      <c r="AC45" s="704">
        <v>38822.400000000001</v>
      </c>
      <c r="AD45" s="704">
        <v>48658.8</v>
      </c>
      <c r="AE45" s="704">
        <v>51832.800000000003</v>
      </c>
      <c r="AF45" s="704">
        <v>66718.8</v>
      </c>
      <c r="AG45" s="704">
        <v>72333</v>
      </c>
      <c r="AH45" s="704">
        <v>74696.399999999994</v>
      </c>
      <c r="AI45" s="704">
        <v>79906.2</v>
      </c>
      <c r="AJ45" s="704">
        <v>80508.600000000006</v>
      </c>
      <c r="AK45" s="704">
        <v>81181.8</v>
      </c>
      <c r="AL45" s="704">
        <v>92825.1</v>
      </c>
      <c r="AM45" s="704">
        <v>96100.5</v>
      </c>
      <c r="AN45" s="704">
        <v>114935.4</v>
      </c>
      <c r="AO45" s="704">
        <v>127770.3</v>
      </c>
      <c r="AP45" s="704">
        <v>127770.3</v>
      </c>
      <c r="AQ45" s="704">
        <v>127770.3</v>
      </c>
      <c r="AR45" s="704">
        <v>135206.1</v>
      </c>
      <c r="AS45" s="704">
        <v>135848.70000000001</v>
      </c>
      <c r="AT45" s="704">
        <v>135848.70000000001</v>
      </c>
      <c r="AU45" s="704">
        <v>135848.70000000001</v>
      </c>
      <c r="AV45" s="704">
        <v>135848.70000000001</v>
      </c>
      <c r="AW45" s="704">
        <v>135848.70000000001</v>
      </c>
      <c r="AX45" s="704">
        <v>135848.70000000001</v>
      </c>
      <c r="AY45" s="704">
        <v>135848.70000000001</v>
      </c>
      <c r="AZ45" s="704">
        <v>135848.70000000001</v>
      </c>
      <c r="BA45" s="704">
        <v>135848.70000000001</v>
      </c>
      <c r="BB45" s="704">
        <v>135848.70000000001</v>
      </c>
      <c r="BC45" s="704">
        <v>135848.70000000001</v>
      </c>
      <c r="BD45" s="704">
        <v>135848.70000000001</v>
      </c>
      <c r="BE45" s="704">
        <v>135848.70000000001</v>
      </c>
      <c r="BF45" s="704">
        <v>135848.70000000001</v>
      </c>
      <c r="BG45" s="704">
        <v>135848.70000000001</v>
      </c>
    </row>
    <row r="46" spans="2:60">
      <c r="B46" s="712"/>
      <c r="C46" s="713" t="s">
        <v>840</v>
      </c>
      <c r="D46" s="714">
        <v>0</v>
      </c>
      <c r="E46" s="712">
        <v>24.54</v>
      </c>
      <c r="F46" s="715">
        <v>45298</v>
      </c>
      <c r="G46" s="715">
        <v>45326</v>
      </c>
      <c r="H46" s="713" t="s">
        <v>833</v>
      </c>
      <c r="I46" s="718">
        <f>I47</f>
        <v>0</v>
      </c>
      <c r="J46" s="718">
        <f>J47-I47</f>
        <v>0</v>
      </c>
      <c r="K46" s="718">
        <f t="shared" ref="K46" si="934">K47-J47</f>
        <v>0</v>
      </c>
      <c r="L46" s="718">
        <f t="shared" ref="L46" si="935">L47-K47</f>
        <v>0</v>
      </c>
      <c r="M46" s="718">
        <f t="shared" ref="M46" si="936">M47-L47</f>
        <v>0</v>
      </c>
      <c r="N46" s="718">
        <f t="shared" ref="N46" si="937">N47-M47</f>
        <v>0</v>
      </c>
      <c r="O46" s="718">
        <f t="shared" ref="O46" si="938">O47-N47</f>
        <v>0</v>
      </c>
      <c r="P46" s="718">
        <f t="shared" ref="P46" si="939">P47-O47</f>
        <v>0</v>
      </c>
      <c r="Q46" s="718">
        <f t="shared" ref="Q46" si="940">Q47-P47</f>
        <v>0</v>
      </c>
      <c r="R46" s="718">
        <f t="shared" ref="R46" si="941">R47-Q47</f>
        <v>0</v>
      </c>
      <c r="S46" s="718">
        <f t="shared" ref="S46" si="942">S47-R47</f>
        <v>0</v>
      </c>
      <c r="T46" s="718">
        <f t="shared" ref="T46" si="943">T47-S47</f>
        <v>0</v>
      </c>
      <c r="U46" s="718">
        <f t="shared" ref="U46" si="944">U47-T47</f>
        <v>0</v>
      </c>
      <c r="V46" s="718">
        <f t="shared" ref="V46" si="945">V47-U47</f>
        <v>0</v>
      </c>
      <c r="W46" s="718">
        <f t="shared" ref="W46" si="946">W47-V47</f>
        <v>0</v>
      </c>
      <c r="X46" s="718">
        <f t="shared" ref="X46" si="947">X47-W47</f>
        <v>0</v>
      </c>
      <c r="Y46" s="718">
        <f t="shared" ref="Y46" si="948">Y47-X47</f>
        <v>0</v>
      </c>
      <c r="Z46" s="718">
        <f t="shared" ref="Z46" si="949">Z47-Y47</f>
        <v>0</v>
      </c>
      <c r="AA46" s="718">
        <f t="shared" ref="AA46" si="950">AA47-Z47</f>
        <v>0</v>
      </c>
      <c r="AB46" s="718">
        <f t="shared" ref="AB46" si="951">AB47-AA47</f>
        <v>0</v>
      </c>
      <c r="AC46" s="718">
        <f t="shared" ref="AC46" si="952">AC47-AB47</f>
        <v>0</v>
      </c>
      <c r="AD46" s="718">
        <f t="shared" ref="AD46" si="953">AD47-AC47</f>
        <v>0</v>
      </c>
      <c r="AE46" s="718">
        <f t="shared" ref="AE46" si="954">AE47-AD47</f>
        <v>0</v>
      </c>
      <c r="AF46" s="718">
        <f t="shared" ref="AF46" si="955">AF47-AE47</f>
        <v>0</v>
      </c>
      <c r="AG46" s="718">
        <f t="shared" ref="AG46" si="956">AG47-AF47</f>
        <v>0</v>
      </c>
      <c r="AH46" s="718">
        <f t="shared" ref="AH46" si="957">AH47-AG47</f>
        <v>0</v>
      </c>
      <c r="AI46" s="718">
        <f t="shared" ref="AI46" si="958">AI47-AH47</f>
        <v>0</v>
      </c>
      <c r="AJ46" s="718">
        <f t="shared" ref="AJ46" si="959">AJ47-AI47</f>
        <v>0</v>
      </c>
      <c r="AK46" s="718">
        <f t="shared" ref="AK46" si="960">AK47-AJ47</f>
        <v>0</v>
      </c>
      <c r="AL46" s="718">
        <f t="shared" ref="AL46" si="961">AL47-AK47</f>
        <v>0</v>
      </c>
      <c r="AM46" s="718">
        <f t="shared" ref="AM46" si="962">AM47-AL47</f>
        <v>0</v>
      </c>
      <c r="AN46" s="718">
        <f t="shared" ref="AN46" si="963">AN47-AM47</f>
        <v>0</v>
      </c>
      <c r="AO46" s="718">
        <f t="shared" ref="AO46" si="964">AO47-AN47</f>
        <v>0</v>
      </c>
      <c r="AP46" s="718">
        <f t="shared" ref="AP46" si="965">AP47-AO47</f>
        <v>0</v>
      </c>
      <c r="AQ46" s="718">
        <f t="shared" ref="AQ46" si="966">AQ47-AP47</f>
        <v>0</v>
      </c>
      <c r="AR46" s="718">
        <f t="shared" ref="AR46" si="967">AR47-AQ47</f>
        <v>0</v>
      </c>
      <c r="AS46" s="718">
        <f t="shared" ref="AS46" si="968">AS47-AR47</f>
        <v>0</v>
      </c>
      <c r="AT46" s="718">
        <f t="shared" ref="AT46" si="969">AT47-AS47</f>
        <v>0</v>
      </c>
      <c r="AU46" s="718">
        <f t="shared" ref="AU46" si="970">AU47-AT47</f>
        <v>0</v>
      </c>
      <c r="AV46" s="718">
        <f t="shared" ref="AV46" si="971">AV47-AU47</f>
        <v>0</v>
      </c>
      <c r="AW46" s="718">
        <f t="shared" ref="AW46" si="972">AW47-AV47</f>
        <v>0</v>
      </c>
      <c r="AX46" s="718">
        <f t="shared" ref="AX46" si="973">AX47-AW47</f>
        <v>0</v>
      </c>
      <c r="AY46" s="718">
        <f t="shared" ref="AY46" si="974">AY47-AX47</f>
        <v>0</v>
      </c>
      <c r="AZ46" s="718">
        <f t="shared" ref="AZ46" si="975">AZ47-AY47</f>
        <v>0</v>
      </c>
      <c r="BA46" s="718">
        <f t="shared" ref="BA46" si="976">BA47-AZ47</f>
        <v>0</v>
      </c>
      <c r="BB46" s="718">
        <f t="shared" ref="BB46" si="977">BB47-BA47</f>
        <v>0</v>
      </c>
      <c r="BC46" s="718">
        <f t="shared" ref="BC46" si="978">BC47-BB47</f>
        <v>0</v>
      </c>
      <c r="BD46" s="718">
        <f t="shared" ref="BD46" si="979">BD47-BC47</f>
        <v>0</v>
      </c>
      <c r="BE46" s="718">
        <f t="shared" ref="BE46" si="980">BE47-BD47</f>
        <v>0</v>
      </c>
      <c r="BF46" s="718">
        <f t="shared" ref="BF46" si="981">BF47-BE47</f>
        <v>0</v>
      </c>
      <c r="BG46" s="718">
        <f t="shared" ref="BG46" si="982">BG47-BF47</f>
        <v>0</v>
      </c>
      <c r="BH46" s="719"/>
    </row>
    <row r="47" spans="2:60">
      <c r="B47" s="2"/>
      <c r="C47" s="706" t="s">
        <v>840</v>
      </c>
      <c r="D47" s="702">
        <v>0</v>
      </c>
      <c r="E47" s="2">
        <v>24.54</v>
      </c>
      <c r="F47" s="233">
        <v>45298</v>
      </c>
      <c r="G47" s="233">
        <v>45326</v>
      </c>
      <c r="H47" s="706" t="s">
        <v>835</v>
      </c>
      <c r="I47" s="704"/>
      <c r="J47" s="704"/>
      <c r="K47" s="704"/>
      <c r="L47" s="704"/>
      <c r="M47" s="704"/>
      <c r="N47" s="704"/>
      <c r="O47" s="705"/>
      <c r="P47" s="704"/>
      <c r="Q47" s="704"/>
      <c r="R47" s="704"/>
      <c r="S47" s="704"/>
      <c r="T47" s="704"/>
      <c r="U47" s="704"/>
      <c r="V47" s="704"/>
      <c r="W47" s="704"/>
      <c r="X47" s="704"/>
      <c r="Y47" s="704"/>
      <c r="Z47" s="704"/>
      <c r="AA47" s="704"/>
      <c r="AB47" s="704"/>
      <c r="AC47" s="704"/>
      <c r="AD47" s="704"/>
      <c r="AE47" s="704"/>
      <c r="AF47" s="704"/>
      <c r="AG47" s="704"/>
      <c r="AH47" s="704"/>
      <c r="AI47" s="704"/>
      <c r="AJ47" s="704"/>
      <c r="AK47" s="704"/>
      <c r="AL47" s="704"/>
      <c r="AM47" s="704"/>
      <c r="AN47" s="704"/>
      <c r="AO47" s="704"/>
      <c r="AP47" s="704"/>
      <c r="AQ47" s="704"/>
      <c r="AR47" s="704"/>
      <c r="AS47" s="704"/>
      <c r="AT47" s="704"/>
      <c r="AU47" s="704"/>
      <c r="AV47" s="704"/>
      <c r="AW47" s="704"/>
      <c r="AX47" s="704"/>
      <c r="AY47" s="704"/>
      <c r="AZ47" s="704"/>
      <c r="BA47" s="704"/>
      <c r="BB47" s="704"/>
      <c r="BC47" s="704"/>
      <c r="BD47" s="704"/>
      <c r="BE47" s="704"/>
      <c r="BF47" s="704"/>
      <c r="BG47" s="704"/>
    </row>
    <row r="48" spans="2:60">
      <c r="B48" s="712"/>
      <c r="C48" s="713" t="s">
        <v>842</v>
      </c>
      <c r="D48" s="714">
        <v>135848.70000000001</v>
      </c>
      <c r="E48" s="712">
        <v>6706</v>
      </c>
      <c r="F48" s="715">
        <v>45362</v>
      </c>
      <c r="G48" s="715">
        <v>45553</v>
      </c>
      <c r="H48" s="713" t="s">
        <v>833</v>
      </c>
      <c r="I48" s="718">
        <f>I49</f>
        <v>0</v>
      </c>
      <c r="J48" s="718">
        <f>J49-I49</f>
        <v>0</v>
      </c>
      <c r="K48" s="718">
        <f t="shared" ref="K48" si="983">K49-J49</f>
        <v>0</v>
      </c>
      <c r="L48" s="718">
        <f t="shared" ref="L48" si="984">L49-K49</f>
        <v>0</v>
      </c>
      <c r="M48" s="718">
        <f t="shared" ref="M48" si="985">M49-L49</f>
        <v>0</v>
      </c>
      <c r="N48" s="718">
        <f t="shared" ref="N48" si="986">N49-M49</f>
        <v>0</v>
      </c>
      <c r="O48" s="718">
        <f t="shared" ref="O48" si="987">O49-N49</f>
        <v>0</v>
      </c>
      <c r="P48" s="718">
        <f t="shared" ref="P48" si="988">P49-O49</f>
        <v>0</v>
      </c>
      <c r="Q48" s="718">
        <f t="shared" ref="Q48" si="989">Q49-P49</f>
        <v>148.5</v>
      </c>
      <c r="R48" s="718">
        <f t="shared" ref="R48" si="990">R49-Q49</f>
        <v>783</v>
      </c>
      <c r="S48" s="718">
        <f t="shared" ref="S48" si="991">S49-R49</f>
        <v>4500</v>
      </c>
      <c r="T48" s="718">
        <f t="shared" ref="T48" si="992">T49-S49</f>
        <v>1601.8199999999997</v>
      </c>
      <c r="U48" s="718">
        <f t="shared" ref="U48" si="993">U49-T49</f>
        <v>411.21000000000004</v>
      </c>
      <c r="V48" s="718">
        <f t="shared" ref="V48" si="994">V49-U49</f>
        <v>1370.2500000000009</v>
      </c>
      <c r="W48" s="718">
        <f t="shared" ref="W48" si="995">W49-V49</f>
        <v>3687.2999999999993</v>
      </c>
      <c r="X48" s="718">
        <f t="shared" ref="X48" si="996">X49-W49</f>
        <v>3263.2199999999993</v>
      </c>
      <c r="Y48" s="718">
        <f t="shared" ref="Y48" si="997">Y49-X49</f>
        <v>2821.5</v>
      </c>
      <c r="Z48" s="718">
        <f t="shared" ref="Z48" si="998">Z49-Y49</f>
        <v>5460</v>
      </c>
      <c r="AA48" s="718">
        <f t="shared" ref="AA48" si="999">AA49-Z49</f>
        <v>1740</v>
      </c>
      <c r="AB48" s="718">
        <f t="shared" ref="AB48" si="1000">AB49-AA49</f>
        <v>3580.2000000000007</v>
      </c>
      <c r="AC48" s="718">
        <f t="shared" ref="AC48" si="1001">AC49-AB49</f>
        <v>9455.4000000000015</v>
      </c>
      <c r="AD48" s="718">
        <f t="shared" ref="AD48" si="1002">AD49-AC49</f>
        <v>9836.4000000000015</v>
      </c>
      <c r="AE48" s="718">
        <f t="shared" ref="AE48" si="1003">AE49-AD49</f>
        <v>3174</v>
      </c>
      <c r="AF48" s="718">
        <f t="shared" ref="AF48" si="1004">AF49-AE49</f>
        <v>14886</v>
      </c>
      <c r="AG48" s="718">
        <f t="shared" ref="AG48" si="1005">AG49-AF49</f>
        <v>5614.1999999999971</v>
      </c>
      <c r="AH48" s="718">
        <f t="shared" ref="AH48" si="1006">AH49-AG49</f>
        <v>2363.3999999999942</v>
      </c>
      <c r="AI48" s="718">
        <f t="shared" ref="AI48" si="1007">AI49-AH49</f>
        <v>5209.8000000000029</v>
      </c>
      <c r="AJ48" s="718">
        <f t="shared" ref="AJ48" si="1008">AJ49-AI49</f>
        <v>602.40000000000873</v>
      </c>
      <c r="AK48" s="718">
        <f t="shared" ref="AK48" si="1009">AK49-AJ49</f>
        <v>673.19999999999709</v>
      </c>
      <c r="AL48" s="718">
        <f t="shared" ref="AL48" si="1010">AL49-AK49</f>
        <v>11643.300000000003</v>
      </c>
      <c r="AM48" s="718">
        <f t="shared" ref="AM48" si="1011">AM49-AL49</f>
        <v>3275.3999999999942</v>
      </c>
      <c r="AN48" s="718">
        <f t="shared" ref="AN48" si="1012">AN49-AM49</f>
        <v>18834.899999999994</v>
      </c>
      <c r="AO48" s="718">
        <f t="shared" ref="AO48" si="1013">AO49-AN49</f>
        <v>12834.900000000009</v>
      </c>
      <c r="AP48" s="718">
        <f t="shared" ref="AP48" si="1014">AP49-AO49</f>
        <v>0</v>
      </c>
      <c r="AQ48" s="718">
        <f t="shared" ref="AQ48" si="1015">AQ49-AP49</f>
        <v>0</v>
      </c>
      <c r="AR48" s="718">
        <f t="shared" ref="AR48" si="1016">AR49-AQ49</f>
        <v>7435.8000000000029</v>
      </c>
      <c r="AS48" s="718">
        <f t="shared" ref="AS48" si="1017">AS49-AR49</f>
        <v>642.60000000000582</v>
      </c>
      <c r="AT48" s="718">
        <f t="shared" ref="AT48" si="1018">AT49-AS49</f>
        <v>0</v>
      </c>
      <c r="AU48" s="718">
        <f t="shared" ref="AU48" si="1019">AU49-AT49</f>
        <v>0</v>
      </c>
      <c r="AV48" s="718">
        <f t="shared" ref="AV48" si="1020">AV49-AU49</f>
        <v>0</v>
      </c>
      <c r="AW48" s="718">
        <f t="shared" ref="AW48" si="1021">AW49-AV49</f>
        <v>0</v>
      </c>
      <c r="AX48" s="718">
        <f t="shared" ref="AX48" si="1022">AX49-AW49</f>
        <v>0</v>
      </c>
      <c r="AY48" s="718">
        <f t="shared" ref="AY48" si="1023">AY49-AX49</f>
        <v>0</v>
      </c>
      <c r="AZ48" s="718">
        <f t="shared" ref="AZ48" si="1024">AZ49-AY49</f>
        <v>0</v>
      </c>
      <c r="BA48" s="718">
        <f t="shared" ref="BA48" si="1025">BA49-AZ49</f>
        <v>0</v>
      </c>
      <c r="BB48" s="718">
        <f t="shared" ref="BB48" si="1026">BB49-BA49</f>
        <v>0</v>
      </c>
      <c r="BC48" s="718">
        <f t="shared" ref="BC48" si="1027">BC49-BB49</f>
        <v>0</v>
      </c>
      <c r="BD48" s="718">
        <f t="shared" ref="BD48" si="1028">BD49-BC49</f>
        <v>0</v>
      </c>
      <c r="BE48" s="718">
        <f t="shared" ref="BE48" si="1029">BE49-BD49</f>
        <v>0</v>
      </c>
      <c r="BF48" s="718">
        <f t="shared" ref="BF48" si="1030">BF49-BE49</f>
        <v>0</v>
      </c>
      <c r="BG48" s="718">
        <f t="shared" ref="BG48" si="1031">BG49-BF49</f>
        <v>0</v>
      </c>
      <c r="BH48" s="719"/>
    </row>
    <row r="49" spans="2:60">
      <c r="C49" s="700" t="s">
        <v>842</v>
      </c>
      <c r="D49" s="697">
        <v>135848.70000000001</v>
      </c>
      <c r="E49" s="19">
        <v>6706</v>
      </c>
      <c r="F49" s="698">
        <v>45362</v>
      </c>
      <c r="G49" s="698">
        <v>45553</v>
      </c>
      <c r="H49" s="700" t="s">
        <v>835</v>
      </c>
      <c r="I49" s="699"/>
      <c r="J49" s="699"/>
      <c r="K49" s="699"/>
      <c r="L49" s="699"/>
      <c r="M49" s="699"/>
      <c r="N49" s="699"/>
      <c r="O49" s="709"/>
      <c r="P49" s="699"/>
      <c r="Q49" s="699">
        <v>148.5</v>
      </c>
      <c r="R49" s="699">
        <v>931.5</v>
      </c>
      <c r="S49" s="699">
        <v>5431.5</v>
      </c>
      <c r="T49" s="699">
        <v>7033.32</v>
      </c>
      <c r="U49" s="699">
        <v>7444.53</v>
      </c>
      <c r="V49" s="699">
        <v>8814.7800000000007</v>
      </c>
      <c r="W49" s="699">
        <v>12502.08</v>
      </c>
      <c r="X49" s="699">
        <v>15765.3</v>
      </c>
      <c r="Y49" s="699">
        <v>18586.8</v>
      </c>
      <c r="Z49" s="699">
        <v>24046.799999999999</v>
      </c>
      <c r="AA49" s="699">
        <v>25786.799999999999</v>
      </c>
      <c r="AB49" s="699">
        <v>29367</v>
      </c>
      <c r="AC49" s="699">
        <v>38822.400000000001</v>
      </c>
      <c r="AD49" s="699">
        <v>48658.8</v>
      </c>
      <c r="AE49" s="699">
        <v>51832.800000000003</v>
      </c>
      <c r="AF49" s="699">
        <v>66718.8</v>
      </c>
      <c r="AG49" s="699">
        <v>72333</v>
      </c>
      <c r="AH49" s="699">
        <v>74696.399999999994</v>
      </c>
      <c r="AI49" s="699">
        <v>79906.2</v>
      </c>
      <c r="AJ49" s="699">
        <v>80508.600000000006</v>
      </c>
      <c r="AK49" s="699">
        <v>81181.8</v>
      </c>
      <c r="AL49" s="699">
        <v>92825.1</v>
      </c>
      <c r="AM49" s="699">
        <v>96100.5</v>
      </c>
      <c r="AN49" s="699">
        <v>114935.4</v>
      </c>
      <c r="AO49" s="699">
        <v>127770.3</v>
      </c>
      <c r="AP49" s="699">
        <v>127770.3</v>
      </c>
      <c r="AQ49" s="699">
        <v>127770.3</v>
      </c>
      <c r="AR49" s="699">
        <v>135206.1</v>
      </c>
      <c r="AS49" s="699">
        <v>135848.70000000001</v>
      </c>
      <c r="AT49" s="699">
        <v>135848.70000000001</v>
      </c>
      <c r="AU49" s="699">
        <v>135848.70000000001</v>
      </c>
      <c r="AV49" s="699">
        <v>135848.70000000001</v>
      </c>
      <c r="AW49" s="699">
        <v>135848.70000000001</v>
      </c>
      <c r="AX49" s="699">
        <v>135848.70000000001</v>
      </c>
      <c r="AY49" s="699">
        <v>135848.70000000001</v>
      </c>
      <c r="AZ49" s="699">
        <v>135848.70000000001</v>
      </c>
      <c r="BA49" s="699">
        <v>135848.70000000001</v>
      </c>
      <c r="BB49" s="699">
        <v>135848.70000000001</v>
      </c>
      <c r="BC49" s="699">
        <v>135848.70000000001</v>
      </c>
      <c r="BD49" s="699">
        <v>135848.70000000001</v>
      </c>
      <c r="BE49" s="699">
        <v>135848.70000000001</v>
      </c>
      <c r="BF49" s="699">
        <v>135848.70000000001</v>
      </c>
      <c r="BG49" s="699">
        <v>135848.70000000001</v>
      </c>
    </row>
    <row r="50" spans="2:60">
      <c r="B50" s="719"/>
      <c r="C50" s="720" t="s">
        <v>847</v>
      </c>
      <c r="D50" s="721">
        <v>1214151.3</v>
      </c>
      <c r="E50" s="719">
        <v>18995.169999999998</v>
      </c>
      <c r="F50" s="722">
        <v>45298</v>
      </c>
      <c r="G50" s="722">
        <v>45600</v>
      </c>
      <c r="H50" s="720" t="s">
        <v>833</v>
      </c>
      <c r="I50" s="718">
        <f>I51</f>
        <v>0</v>
      </c>
      <c r="J50" s="718">
        <f>J51-I51</f>
        <v>0</v>
      </c>
      <c r="K50" s="718">
        <f t="shared" ref="K50" si="1032">K51-J51</f>
        <v>2921.4</v>
      </c>
      <c r="L50" s="718">
        <f t="shared" ref="L50" si="1033">L51-K51</f>
        <v>17528.399999999998</v>
      </c>
      <c r="M50" s="718">
        <f t="shared" ref="M50" si="1034">M51-L51</f>
        <v>8764.2000000000007</v>
      </c>
      <c r="N50" s="718">
        <f t="shared" ref="N50" si="1035">N51-M51</f>
        <v>0</v>
      </c>
      <c r="O50" s="718">
        <f t="shared" ref="O50" si="1036">O51-N51</f>
        <v>0</v>
      </c>
      <c r="P50" s="718">
        <f t="shared" ref="P50" si="1037">P51-O51</f>
        <v>0</v>
      </c>
      <c r="Q50" s="718">
        <f t="shared" ref="Q50" si="1038">Q51-P51</f>
        <v>0</v>
      </c>
      <c r="R50" s="718">
        <f t="shared" ref="R50" si="1039">R51-Q51</f>
        <v>450</v>
      </c>
      <c r="S50" s="718">
        <f t="shared" ref="S50" si="1040">S51-R51</f>
        <v>1057.5</v>
      </c>
      <c r="T50" s="718">
        <f t="shared" ref="T50" si="1041">T51-S51</f>
        <v>4995</v>
      </c>
      <c r="U50" s="718">
        <f t="shared" ref="U50" si="1042">U51-T51</f>
        <v>6750</v>
      </c>
      <c r="V50" s="718">
        <f t="shared" ref="V50" si="1043">V51-U51</f>
        <v>1777.5</v>
      </c>
      <c r="W50" s="718">
        <f t="shared" ref="W50" si="1044">W51-V51</f>
        <v>1957.5</v>
      </c>
      <c r="X50" s="718">
        <f t="shared" ref="X50" si="1045">X51-W51</f>
        <v>751.5</v>
      </c>
      <c r="Y50" s="718">
        <f t="shared" ref="Y50" si="1046">Y51-X51</f>
        <v>668.69999999999709</v>
      </c>
      <c r="Z50" s="718">
        <f t="shared" ref="Z50" si="1047">Z51-Y51</f>
        <v>4608</v>
      </c>
      <c r="AA50" s="718">
        <f t="shared" ref="AA50" si="1048">AA51-Z51</f>
        <v>5832</v>
      </c>
      <c r="AB50" s="718">
        <f t="shared" ref="AB50" si="1049">AB51-AA51</f>
        <v>1053.510000000002</v>
      </c>
      <c r="AC50" s="718">
        <f t="shared" ref="AC50" si="1050">AC51-AB51</f>
        <v>4474.2900000000009</v>
      </c>
      <c r="AD50" s="718">
        <f t="shared" ref="AD50" si="1051">AD51-AC51</f>
        <v>12771</v>
      </c>
      <c r="AE50" s="718">
        <f t="shared" ref="AE50" si="1052">AE51-AD51</f>
        <v>51750</v>
      </c>
      <c r="AF50" s="718">
        <f t="shared" ref="AF50" si="1053">AF51-AE51</f>
        <v>135054</v>
      </c>
      <c r="AG50" s="718">
        <f t="shared" ref="AG50" si="1054">AG51-AF51</f>
        <v>53400</v>
      </c>
      <c r="AH50" s="718">
        <f t="shared" ref="AH50" si="1055">AH51-AG51</f>
        <v>89443.5</v>
      </c>
      <c r="AI50" s="718">
        <f t="shared" ref="AI50" si="1056">AI51-AH51</f>
        <v>120885</v>
      </c>
      <c r="AJ50" s="718">
        <f t="shared" ref="AJ50" si="1057">AJ51-AI51</f>
        <v>87022.5</v>
      </c>
      <c r="AK50" s="718">
        <f t="shared" ref="AK50" si="1058">AK51-AJ51</f>
        <v>31581</v>
      </c>
      <c r="AL50" s="718">
        <f t="shared" ref="AL50" si="1059">AL51-AK51</f>
        <v>11010</v>
      </c>
      <c r="AM50" s="718">
        <f t="shared" ref="AM50" si="1060">AM51-AL51</f>
        <v>1560</v>
      </c>
      <c r="AN50" s="718">
        <f t="shared" ref="AN50" si="1061">AN51-AM51</f>
        <v>14263.199999999953</v>
      </c>
      <c r="AO50" s="718">
        <f t="shared" ref="AO50" si="1062">AO51-AN51</f>
        <v>4296.6000000000931</v>
      </c>
      <c r="AP50" s="718">
        <f t="shared" ref="AP50" si="1063">AP51-AO51</f>
        <v>0</v>
      </c>
      <c r="AQ50" s="718">
        <f t="shared" ref="AQ50" si="1064">AQ51-AP51</f>
        <v>6196.5</v>
      </c>
      <c r="AR50" s="718">
        <f t="shared" ref="AR50" si="1065">AR51-AQ51</f>
        <v>9193.5</v>
      </c>
      <c r="AS50" s="718">
        <f t="shared" ref="AS50" si="1066">AS51-AR51</f>
        <v>7128</v>
      </c>
      <c r="AT50" s="718">
        <f t="shared" ref="AT50" si="1067">AT51-AS51</f>
        <v>23616</v>
      </c>
      <c r="AU50" s="718">
        <f t="shared" ref="AU50" si="1068">AU51-AT51</f>
        <v>152660</v>
      </c>
      <c r="AV50" s="718">
        <f t="shared" ref="AV50" si="1069">AV51-AU51</f>
        <v>117300</v>
      </c>
      <c r="AW50" s="718">
        <f t="shared" ref="AW50" si="1070">AW51-AV51</f>
        <v>124464</v>
      </c>
      <c r="AX50" s="718">
        <f t="shared" ref="AX50" si="1071">AX51-AW51</f>
        <v>91918</v>
      </c>
      <c r="AY50" s="718">
        <f t="shared" ref="AY50" si="1072">AY51-AX51</f>
        <v>5049</v>
      </c>
      <c r="AZ50" s="718">
        <f t="shared" ref="AZ50" si="1073">AZ51-AY51</f>
        <v>0</v>
      </c>
      <c r="BA50" s="718">
        <f t="shared" ref="BA50" si="1074">BA51-AZ51</f>
        <v>0</v>
      </c>
      <c r="BB50" s="718">
        <f t="shared" ref="BB50" si="1075">BB51-BA51</f>
        <v>0</v>
      </c>
      <c r="BC50" s="718">
        <f t="shared" ref="BC50" si="1076">BC51-BB51</f>
        <v>0</v>
      </c>
      <c r="BD50" s="718">
        <f t="shared" ref="BD50" si="1077">BD51-BC51</f>
        <v>0</v>
      </c>
      <c r="BE50" s="718">
        <f t="shared" ref="BE50" si="1078">BE51-BD51</f>
        <v>0</v>
      </c>
      <c r="BF50" s="718">
        <f t="shared" ref="BF50" si="1079">BF51-BE51</f>
        <v>0</v>
      </c>
      <c r="BG50" s="718">
        <f t="shared" ref="BG50" si="1080">BG51-BF51</f>
        <v>0</v>
      </c>
      <c r="BH50" s="719"/>
    </row>
    <row r="51" spans="2:60">
      <c r="C51" s="700" t="s">
        <v>847</v>
      </c>
      <c r="D51" s="697">
        <v>1214151.3</v>
      </c>
      <c r="E51" s="19">
        <v>18995.169999999998</v>
      </c>
      <c r="F51" s="698">
        <v>45298</v>
      </c>
      <c r="G51" s="698">
        <v>45600</v>
      </c>
      <c r="H51" s="700" t="s">
        <v>835</v>
      </c>
      <c r="I51" s="699"/>
      <c r="J51" s="699"/>
      <c r="K51" s="699">
        <v>2921.4</v>
      </c>
      <c r="L51" s="699">
        <v>20449.8</v>
      </c>
      <c r="M51" s="699">
        <v>29214</v>
      </c>
      <c r="N51" s="699">
        <v>29214</v>
      </c>
      <c r="O51" s="709">
        <v>29214</v>
      </c>
      <c r="P51" s="699">
        <v>29214</v>
      </c>
      <c r="Q51" s="699">
        <v>29214</v>
      </c>
      <c r="R51" s="699">
        <v>29664</v>
      </c>
      <c r="S51" s="699">
        <v>30721.5</v>
      </c>
      <c r="T51" s="699">
        <v>35716.5</v>
      </c>
      <c r="U51" s="699">
        <v>42466.5</v>
      </c>
      <c r="V51" s="699">
        <v>44244</v>
      </c>
      <c r="W51" s="699">
        <v>46201.5</v>
      </c>
      <c r="X51" s="699">
        <v>46953</v>
      </c>
      <c r="Y51" s="699">
        <v>47621.7</v>
      </c>
      <c r="Z51" s="699">
        <v>52229.7</v>
      </c>
      <c r="AA51" s="699">
        <v>58061.7</v>
      </c>
      <c r="AB51" s="699">
        <v>59115.21</v>
      </c>
      <c r="AC51" s="699">
        <v>63589.5</v>
      </c>
      <c r="AD51" s="699">
        <v>76360.5</v>
      </c>
      <c r="AE51" s="699">
        <v>128110.5</v>
      </c>
      <c r="AF51" s="699">
        <v>263164.5</v>
      </c>
      <c r="AG51" s="699">
        <v>316564.5</v>
      </c>
      <c r="AH51" s="699">
        <v>406008</v>
      </c>
      <c r="AI51" s="699">
        <v>526893</v>
      </c>
      <c r="AJ51" s="699">
        <v>613915.5</v>
      </c>
      <c r="AK51" s="699">
        <v>645496.5</v>
      </c>
      <c r="AL51" s="699">
        <v>656506.5</v>
      </c>
      <c r="AM51" s="699">
        <v>658066.5</v>
      </c>
      <c r="AN51" s="699">
        <v>672329.7</v>
      </c>
      <c r="AO51" s="699">
        <v>676626.3</v>
      </c>
      <c r="AP51" s="699">
        <v>676626.3</v>
      </c>
      <c r="AQ51" s="699">
        <v>682822.8</v>
      </c>
      <c r="AR51" s="699">
        <v>692016.3</v>
      </c>
      <c r="AS51" s="699">
        <v>699144.3</v>
      </c>
      <c r="AT51" s="699">
        <v>722760.3</v>
      </c>
      <c r="AU51" s="699">
        <v>875420.3</v>
      </c>
      <c r="AV51" s="699">
        <v>992720.3</v>
      </c>
      <c r="AW51" s="699">
        <v>1117184.3</v>
      </c>
      <c r="AX51" s="699">
        <v>1209102.3</v>
      </c>
      <c r="AY51" s="699">
        <v>1214151.3</v>
      </c>
      <c r="AZ51" s="699">
        <v>1214151.3</v>
      </c>
      <c r="BA51" s="699">
        <v>1214151.3</v>
      </c>
      <c r="BB51" s="699">
        <v>1214151.3</v>
      </c>
      <c r="BC51" s="699">
        <v>1214151.3</v>
      </c>
      <c r="BD51" s="699">
        <v>1214151.3</v>
      </c>
      <c r="BE51" s="699">
        <v>1214151.3</v>
      </c>
      <c r="BF51" s="699">
        <v>1214151.3</v>
      </c>
      <c r="BG51" s="699">
        <v>1214151.3</v>
      </c>
    </row>
    <row r="52" spans="2:60">
      <c r="B52" s="719"/>
      <c r="C52" s="720" t="s">
        <v>840</v>
      </c>
      <c r="D52" s="721">
        <v>29214</v>
      </c>
      <c r="E52" s="719">
        <v>220.84</v>
      </c>
      <c r="F52" s="722">
        <v>45298</v>
      </c>
      <c r="G52" s="722">
        <v>45362</v>
      </c>
      <c r="H52" s="720" t="s">
        <v>833</v>
      </c>
      <c r="I52" s="718">
        <f>I53</f>
        <v>0</v>
      </c>
      <c r="J52" s="718">
        <f>J53-I53</f>
        <v>0</v>
      </c>
      <c r="K52" s="718">
        <f t="shared" ref="K52" si="1081">K53-J53</f>
        <v>2921.4</v>
      </c>
      <c r="L52" s="718">
        <f t="shared" ref="L52" si="1082">L53-K53</f>
        <v>17528.399999999998</v>
      </c>
      <c r="M52" s="718">
        <f t="shared" ref="M52" si="1083">M53-L53</f>
        <v>8764.2000000000007</v>
      </c>
      <c r="N52" s="718">
        <f t="shared" ref="N52" si="1084">N53-M53</f>
        <v>0</v>
      </c>
      <c r="O52" s="718">
        <f t="shared" ref="O52" si="1085">O53-N53</f>
        <v>0</v>
      </c>
      <c r="P52" s="718">
        <f t="shared" ref="P52" si="1086">P53-O53</f>
        <v>0</v>
      </c>
      <c r="Q52" s="718">
        <f t="shared" ref="Q52" si="1087">Q53-P53</f>
        <v>0</v>
      </c>
      <c r="R52" s="718">
        <f t="shared" ref="R52" si="1088">R53-Q53</f>
        <v>0</v>
      </c>
      <c r="S52" s="718">
        <f t="shared" ref="S52" si="1089">S53-R53</f>
        <v>0</v>
      </c>
      <c r="T52" s="718">
        <f t="shared" ref="T52" si="1090">T53-S53</f>
        <v>0</v>
      </c>
      <c r="U52" s="718">
        <f t="shared" ref="U52" si="1091">U53-T53</f>
        <v>0</v>
      </c>
      <c r="V52" s="718">
        <f t="shared" ref="V52" si="1092">V53-U53</f>
        <v>0</v>
      </c>
      <c r="W52" s="718">
        <f t="shared" ref="W52" si="1093">W53-V53</f>
        <v>0</v>
      </c>
      <c r="X52" s="718">
        <f t="shared" ref="X52" si="1094">X53-W53</f>
        <v>0</v>
      </c>
      <c r="Y52" s="718">
        <f t="shared" ref="Y52" si="1095">Y53-X53</f>
        <v>0</v>
      </c>
      <c r="Z52" s="718">
        <f t="shared" ref="Z52" si="1096">Z53-Y53</f>
        <v>0</v>
      </c>
      <c r="AA52" s="718">
        <f t="shared" ref="AA52" si="1097">AA53-Z53</f>
        <v>0</v>
      </c>
      <c r="AB52" s="718">
        <f t="shared" ref="AB52" si="1098">AB53-AA53</f>
        <v>0</v>
      </c>
      <c r="AC52" s="718">
        <f t="shared" ref="AC52" si="1099">AC53-AB53</f>
        <v>0</v>
      </c>
      <c r="AD52" s="718">
        <f t="shared" ref="AD52" si="1100">AD53-AC53</f>
        <v>0</v>
      </c>
      <c r="AE52" s="718">
        <f t="shared" ref="AE52" si="1101">AE53-AD53</f>
        <v>0</v>
      </c>
      <c r="AF52" s="718">
        <f t="shared" ref="AF52" si="1102">AF53-AE53</f>
        <v>0</v>
      </c>
      <c r="AG52" s="718">
        <f t="shared" ref="AG52" si="1103">AG53-AF53</f>
        <v>0</v>
      </c>
      <c r="AH52" s="718">
        <f t="shared" ref="AH52" si="1104">AH53-AG53</f>
        <v>0</v>
      </c>
      <c r="AI52" s="718">
        <f t="shared" ref="AI52" si="1105">AI53-AH53</f>
        <v>0</v>
      </c>
      <c r="AJ52" s="718">
        <f t="shared" ref="AJ52" si="1106">AJ53-AI53</f>
        <v>0</v>
      </c>
      <c r="AK52" s="718">
        <f t="shared" ref="AK52" si="1107">AK53-AJ53</f>
        <v>0</v>
      </c>
      <c r="AL52" s="718">
        <f t="shared" ref="AL52" si="1108">AL53-AK53</f>
        <v>0</v>
      </c>
      <c r="AM52" s="718">
        <f t="shared" ref="AM52" si="1109">AM53-AL53</f>
        <v>0</v>
      </c>
      <c r="AN52" s="718">
        <f t="shared" ref="AN52" si="1110">AN53-AM53</f>
        <v>0</v>
      </c>
      <c r="AO52" s="718">
        <f t="shared" ref="AO52" si="1111">AO53-AN53</f>
        <v>0</v>
      </c>
      <c r="AP52" s="718">
        <f t="shared" ref="AP52" si="1112">AP53-AO53</f>
        <v>0</v>
      </c>
      <c r="AQ52" s="718">
        <f t="shared" ref="AQ52" si="1113">AQ53-AP53</f>
        <v>0</v>
      </c>
      <c r="AR52" s="718">
        <f t="shared" ref="AR52" si="1114">AR53-AQ53</f>
        <v>0</v>
      </c>
      <c r="AS52" s="718">
        <f t="shared" ref="AS52" si="1115">AS53-AR53</f>
        <v>0</v>
      </c>
      <c r="AT52" s="718">
        <f t="shared" ref="AT52" si="1116">AT53-AS53</f>
        <v>0</v>
      </c>
      <c r="AU52" s="718">
        <f t="shared" ref="AU52" si="1117">AU53-AT53</f>
        <v>0</v>
      </c>
      <c r="AV52" s="718">
        <f t="shared" ref="AV52" si="1118">AV53-AU53</f>
        <v>0</v>
      </c>
      <c r="AW52" s="718">
        <f t="shared" ref="AW52" si="1119">AW53-AV53</f>
        <v>0</v>
      </c>
      <c r="AX52" s="718">
        <f t="shared" ref="AX52" si="1120">AX53-AW53</f>
        <v>0</v>
      </c>
      <c r="AY52" s="718">
        <f t="shared" ref="AY52" si="1121">AY53-AX53</f>
        <v>0</v>
      </c>
      <c r="AZ52" s="718">
        <f t="shared" ref="AZ52" si="1122">AZ53-AY53</f>
        <v>0</v>
      </c>
      <c r="BA52" s="718">
        <f t="shared" ref="BA52" si="1123">BA53-AZ53</f>
        <v>0</v>
      </c>
      <c r="BB52" s="718">
        <f t="shared" ref="BB52" si="1124">BB53-BA53</f>
        <v>0</v>
      </c>
      <c r="BC52" s="718">
        <f t="shared" ref="BC52" si="1125">BC53-BB53</f>
        <v>0</v>
      </c>
      <c r="BD52" s="718">
        <f t="shared" ref="BD52" si="1126">BD53-BC53</f>
        <v>0</v>
      </c>
      <c r="BE52" s="718">
        <f t="shared" ref="BE52" si="1127">BE53-BD53</f>
        <v>0</v>
      </c>
      <c r="BF52" s="718">
        <f t="shared" ref="BF52" si="1128">BF53-BE53</f>
        <v>0</v>
      </c>
      <c r="BG52" s="718">
        <f t="shared" ref="BG52" si="1129">BG53-BF53</f>
        <v>0</v>
      </c>
      <c r="BH52" s="719"/>
    </row>
    <row r="53" spans="2:60">
      <c r="C53" s="700" t="s">
        <v>840</v>
      </c>
      <c r="D53" s="697">
        <v>29214</v>
      </c>
      <c r="E53" s="19">
        <v>220.84</v>
      </c>
      <c r="F53" s="698">
        <v>45298</v>
      </c>
      <c r="G53" s="698">
        <v>45362</v>
      </c>
      <c r="H53" s="700" t="s">
        <v>835</v>
      </c>
      <c r="I53" s="699"/>
      <c r="J53" s="699"/>
      <c r="K53" s="699">
        <v>2921.4</v>
      </c>
      <c r="L53" s="699">
        <v>20449.8</v>
      </c>
      <c r="M53" s="699">
        <v>29214</v>
      </c>
      <c r="N53" s="699">
        <v>29214</v>
      </c>
      <c r="O53" s="709">
        <v>29214</v>
      </c>
      <c r="P53" s="699">
        <v>29214</v>
      </c>
      <c r="Q53" s="699">
        <v>29214</v>
      </c>
      <c r="R53" s="699">
        <v>29214</v>
      </c>
      <c r="S53" s="699">
        <v>29214</v>
      </c>
      <c r="T53" s="699">
        <v>29214</v>
      </c>
      <c r="U53" s="699">
        <v>29214</v>
      </c>
      <c r="V53" s="699">
        <v>29214</v>
      </c>
      <c r="W53" s="699">
        <v>29214</v>
      </c>
      <c r="X53" s="699">
        <v>29214</v>
      </c>
      <c r="Y53" s="699">
        <v>29214</v>
      </c>
      <c r="Z53" s="699">
        <v>29214</v>
      </c>
      <c r="AA53" s="699">
        <v>29214</v>
      </c>
      <c r="AB53" s="699">
        <v>29214</v>
      </c>
      <c r="AC53" s="699">
        <v>29214</v>
      </c>
      <c r="AD53" s="699">
        <v>29214</v>
      </c>
      <c r="AE53" s="699">
        <v>29214</v>
      </c>
      <c r="AF53" s="699">
        <v>29214</v>
      </c>
      <c r="AG53" s="699">
        <v>29214</v>
      </c>
      <c r="AH53" s="699">
        <v>29214</v>
      </c>
      <c r="AI53" s="699">
        <v>29214</v>
      </c>
      <c r="AJ53" s="699">
        <v>29214</v>
      </c>
      <c r="AK53" s="699">
        <v>29214</v>
      </c>
      <c r="AL53" s="699">
        <v>29214</v>
      </c>
      <c r="AM53" s="699">
        <v>29214</v>
      </c>
      <c r="AN53" s="699">
        <v>29214</v>
      </c>
      <c r="AO53" s="699">
        <v>29214</v>
      </c>
      <c r="AP53" s="699">
        <v>29214</v>
      </c>
      <c r="AQ53" s="699">
        <v>29214</v>
      </c>
      <c r="AR53" s="699">
        <v>29214</v>
      </c>
      <c r="AS53" s="699">
        <v>29214</v>
      </c>
      <c r="AT53" s="699">
        <v>29214</v>
      </c>
      <c r="AU53" s="699">
        <v>29214</v>
      </c>
      <c r="AV53" s="699">
        <v>29214</v>
      </c>
      <c r="AW53" s="699">
        <v>29214</v>
      </c>
      <c r="AX53" s="699">
        <v>29214</v>
      </c>
      <c r="AY53" s="699">
        <v>29214</v>
      </c>
      <c r="AZ53" s="699">
        <v>29214</v>
      </c>
      <c r="BA53" s="699">
        <v>29214</v>
      </c>
      <c r="BB53" s="699">
        <v>29214</v>
      </c>
      <c r="BC53" s="699">
        <v>29214</v>
      </c>
      <c r="BD53" s="699">
        <v>29214</v>
      </c>
      <c r="BE53" s="699">
        <v>29214</v>
      </c>
      <c r="BF53" s="699">
        <v>29214</v>
      </c>
      <c r="BG53" s="699">
        <v>29214</v>
      </c>
    </row>
    <row r="54" spans="2:60">
      <c r="B54" s="719"/>
      <c r="C54" s="720" t="s">
        <v>841</v>
      </c>
      <c r="D54" s="721">
        <v>262926</v>
      </c>
      <c r="E54" s="719">
        <v>2197.34</v>
      </c>
      <c r="F54" s="722">
        <v>45333</v>
      </c>
      <c r="G54" s="722">
        <v>45572</v>
      </c>
      <c r="H54" s="720" t="s">
        <v>833</v>
      </c>
      <c r="I54" s="718">
        <f>I55</f>
        <v>0</v>
      </c>
      <c r="J54" s="718">
        <f>J55-I55</f>
        <v>0</v>
      </c>
      <c r="K54" s="718">
        <f t="shared" ref="K54" si="1130">K55-J55</f>
        <v>0</v>
      </c>
      <c r="L54" s="718">
        <f t="shared" ref="L54" si="1131">L55-K55</f>
        <v>0</v>
      </c>
      <c r="M54" s="718">
        <f t="shared" ref="M54" si="1132">M55-L55</f>
        <v>0</v>
      </c>
      <c r="N54" s="718">
        <f t="shared" ref="N54" si="1133">N55-M55</f>
        <v>0</v>
      </c>
      <c r="O54" s="718">
        <f t="shared" ref="O54" si="1134">O55-N55</f>
        <v>0</v>
      </c>
      <c r="P54" s="718">
        <f t="shared" ref="P54" si="1135">P55-O55</f>
        <v>0</v>
      </c>
      <c r="Q54" s="718">
        <f t="shared" ref="Q54" si="1136">Q55-P55</f>
        <v>0</v>
      </c>
      <c r="R54" s="718">
        <f t="shared" ref="R54" si="1137">R55-Q55</f>
        <v>0</v>
      </c>
      <c r="S54" s="718">
        <f t="shared" ref="S54" si="1138">S55-R55</f>
        <v>0</v>
      </c>
      <c r="T54" s="718">
        <f t="shared" ref="T54" si="1139">T55-S55</f>
        <v>0</v>
      </c>
      <c r="U54" s="718">
        <f t="shared" ref="U54" si="1140">U55-T55</f>
        <v>0</v>
      </c>
      <c r="V54" s="718">
        <f t="shared" ref="V54" si="1141">V55-U55</f>
        <v>0</v>
      </c>
      <c r="W54" s="718">
        <f t="shared" ref="W54" si="1142">W55-V55</f>
        <v>0</v>
      </c>
      <c r="X54" s="718">
        <f t="shared" ref="X54" si="1143">X55-W55</f>
        <v>0</v>
      </c>
      <c r="Y54" s="718">
        <f t="shared" ref="Y54" si="1144">Y55-X55</f>
        <v>0</v>
      </c>
      <c r="Z54" s="718">
        <f t="shared" ref="Z54" si="1145">Z55-Y55</f>
        <v>0</v>
      </c>
      <c r="AA54" s="718">
        <f t="shared" ref="AA54" si="1146">AA55-Z55</f>
        <v>0</v>
      </c>
      <c r="AB54" s="718">
        <f t="shared" ref="AB54" si="1147">AB55-AA55</f>
        <v>0</v>
      </c>
      <c r="AC54" s="718">
        <f t="shared" ref="AC54" si="1148">AC55-AB55</f>
        <v>0</v>
      </c>
      <c r="AD54" s="718">
        <f t="shared" ref="AD54" si="1149">AD55-AC55</f>
        <v>0</v>
      </c>
      <c r="AE54" s="718">
        <f t="shared" ref="AE54" si="1150">AE55-AD55</f>
        <v>45522</v>
      </c>
      <c r="AF54" s="718">
        <f t="shared" ref="AF54" si="1151">AF55-AE55</f>
        <v>91044</v>
      </c>
      <c r="AG54" s="718">
        <f t="shared" ref="AG54" si="1152">AG55-AF55</f>
        <v>0</v>
      </c>
      <c r="AH54" s="718">
        <f t="shared" ref="AH54" si="1153">AH55-AG55</f>
        <v>0</v>
      </c>
      <c r="AI54" s="718">
        <f t="shared" ref="AI54" si="1154">AI55-AH55</f>
        <v>0</v>
      </c>
      <c r="AJ54" s="718">
        <f t="shared" ref="AJ54" si="1155">AJ55-AI55</f>
        <v>0</v>
      </c>
      <c r="AK54" s="718">
        <f t="shared" ref="AK54" si="1156">AK55-AJ55</f>
        <v>0</v>
      </c>
      <c r="AL54" s="718">
        <f t="shared" ref="AL54" si="1157">AL55-AK55</f>
        <v>0</v>
      </c>
      <c r="AM54" s="718">
        <f t="shared" ref="AM54" si="1158">AM55-AL55</f>
        <v>0</v>
      </c>
      <c r="AN54" s="718">
        <f t="shared" ref="AN54" si="1159">AN55-AM55</f>
        <v>0</v>
      </c>
      <c r="AO54" s="718">
        <f t="shared" ref="AO54" si="1160">AO55-AN55</f>
        <v>0</v>
      </c>
      <c r="AP54" s="718">
        <f t="shared" ref="AP54" si="1161">AP55-AO55</f>
        <v>0</v>
      </c>
      <c r="AQ54" s="718">
        <f t="shared" ref="AQ54" si="1162">AQ55-AP55</f>
        <v>0</v>
      </c>
      <c r="AR54" s="718">
        <f t="shared" ref="AR54" si="1163">AR55-AQ55</f>
        <v>0</v>
      </c>
      <c r="AS54" s="718">
        <f t="shared" ref="AS54" si="1164">AS55-AR55</f>
        <v>0</v>
      </c>
      <c r="AT54" s="718">
        <f t="shared" ref="AT54" si="1165">AT55-AS55</f>
        <v>0</v>
      </c>
      <c r="AU54" s="718">
        <f t="shared" ref="AU54" si="1166">AU55-AT55</f>
        <v>126360</v>
      </c>
      <c r="AV54" s="718">
        <f t="shared" ref="AV54" si="1167">AV55-AU55</f>
        <v>0</v>
      </c>
      <c r="AW54" s="718">
        <f t="shared" ref="AW54" si="1168">AW55-AV55</f>
        <v>0</v>
      </c>
      <c r="AX54" s="718">
        <f t="shared" ref="AX54" si="1169">AX55-AW55</f>
        <v>0</v>
      </c>
      <c r="AY54" s="718">
        <f t="shared" ref="AY54" si="1170">AY55-AX55</f>
        <v>0</v>
      </c>
      <c r="AZ54" s="718">
        <f t="shared" ref="AZ54" si="1171">AZ55-AY55</f>
        <v>0</v>
      </c>
      <c r="BA54" s="718">
        <f t="shared" ref="BA54" si="1172">BA55-AZ55</f>
        <v>0</v>
      </c>
      <c r="BB54" s="718">
        <f t="shared" ref="BB54" si="1173">BB55-BA55</f>
        <v>0</v>
      </c>
      <c r="BC54" s="718">
        <f t="shared" ref="BC54" si="1174">BC55-BB55</f>
        <v>0</v>
      </c>
      <c r="BD54" s="718">
        <f t="shared" ref="BD54" si="1175">BD55-BC55</f>
        <v>0</v>
      </c>
      <c r="BE54" s="718">
        <f t="shared" ref="BE54" si="1176">BE55-BD55</f>
        <v>0</v>
      </c>
      <c r="BF54" s="718">
        <f t="shared" ref="BF54" si="1177">BF55-BE55</f>
        <v>0</v>
      </c>
      <c r="BG54" s="718">
        <f t="shared" ref="BG54" si="1178">BG55-BF55</f>
        <v>0</v>
      </c>
      <c r="BH54" s="719"/>
    </row>
    <row r="55" spans="2:60">
      <c r="C55" s="700" t="s">
        <v>841</v>
      </c>
      <c r="D55" s="697">
        <v>262926</v>
      </c>
      <c r="E55" s="19">
        <v>2197.34</v>
      </c>
      <c r="F55" s="698">
        <v>45333</v>
      </c>
      <c r="G55" s="698">
        <v>45572</v>
      </c>
      <c r="H55" s="700" t="s">
        <v>835</v>
      </c>
      <c r="I55" s="699"/>
      <c r="J55" s="699"/>
      <c r="K55" s="699"/>
      <c r="L55" s="699"/>
      <c r="M55" s="699"/>
      <c r="N55" s="699"/>
      <c r="O55" s="709"/>
      <c r="P55" s="699"/>
      <c r="Q55" s="699"/>
      <c r="R55" s="699"/>
      <c r="S55" s="699"/>
      <c r="T55" s="699"/>
      <c r="U55" s="699"/>
      <c r="V55" s="699"/>
      <c r="W55" s="699"/>
      <c r="X55" s="699"/>
      <c r="Y55" s="699"/>
      <c r="Z55" s="699"/>
      <c r="AA55" s="699"/>
      <c r="AB55" s="699"/>
      <c r="AC55" s="699"/>
      <c r="AD55" s="699"/>
      <c r="AE55" s="699">
        <v>45522</v>
      </c>
      <c r="AF55" s="699">
        <v>136566</v>
      </c>
      <c r="AG55" s="699">
        <v>136566</v>
      </c>
      <c r="AH55" s="699">
        <v>136566</v>
      </c>
      <c r="AI55" s="699">
        <v>136566</v>
      </c>
      <c r="AJ55" s="699">
        <v>136566</v>
      </c>
      <c r="AK55" s="699">
        <v>136566</v>
      </c>
      <c r="AL55" s="699">
        <v>136566</v>
      </c>
      <c r="AM55" s="699">
        <v>136566</v>
      </c>
      <c r="AN55" s="699">
        <v>136566</v>
      </c>
      <c r="AO55" s="699">
        <v>136566</v>
      </c>
      <c r="AP55" s="699">
        <v>136566</v>
      </c>
      <c r="AQ55" s="699">
        <v>136566</v>
      </c>
      <c r="AR55" s="699">
        <v>136566</v>
      </c>
      <c r="AS55" s="699">
        <v>136566</v>
      </c>
      <c r="AT55" s="699">
        <v>136566</v>
      </c>
      <c r="AU55" s="699">
        <v>262926</v>
      </c>
      <c r="AV55" s="699">
        <v>262926</v>
      </c>
      <c r="AW55" s="699">
        <v>262926</v>
      </c>
      <c r="AX55" s="699">
        <v>262926</v>
      </c>
      <c r="AY55" s="699">
        <v>262926</v>
      </c>
      <c r="AZ55" s="699">
        <v>262926</v>
      </c>
      <c r="BA55" s="699">
        <v>262926</v>
      </c>
      <c r="BB55" s="699">
        <v>262926</v>
      </c>
      <c r="BC55" s="699">
        <v>262926</v>
      </c>
      <c r="BD55" s="699">
        <v>262926</v>
      </c>
      <c r="BE55" s="699">
        <v>262926</v>
      </c>
      <c r="BF55" s="699">
        <v>262926</v>
      </c>
      <c r="BG55" s="699">
        <v>262926</v>
      </c>
    </row>
    <row r="56" spans="2:60">
      <c r="B56" s="719"/>
      <c r="C56" s="720" t="s">
        <v>842</v>
      </c>
      <c r="D56" s="721">
        <v>922011.3</v>
      </c>
      <c r="E56" s="719">
        <v>16577</v>
      </c>
      <c r="F56" s="722">
        <v>45369</v>
      </c>
      <c r="G56" s="722">
        <v>45600</v>
      </c>
      <c r="H56" s="720" t="s">
        <v>833</v>
      </c>
      <c r="I56" s="718">
        <f>I57</f>
        <v>0</v>
      </c>
      <c r="J56" s="718">
        <f>J57-I57</f>
        <v>0</v>
      </c>
      <c r="K56" s="718">
        <f t="shared" ref="K56" si="1179">K57-J57</f>
        <v>0</v>
      </c>
      <c r="L56" s="718">
        <f t="shared" ref="L56" si="1180">L57-K57</f>
        <v>0</v>
      </c>
      <c r="M56" s="718">
        <f t="shared" ref="M56" si="1181">M57-L57</f>
        <v>0</v>
      </c>
      <c r="N56" s="718">
        <f t="shared" ref="N56" si="1182">N57-M57</f>
        <v>0</v>
      </c>
      <c r="O56" s="718">
        <f t="shared" ref="O56" si="1183">O57-N57</f>
        <v>0</v>
      </c>
      <c r="P56" s="718">
        <f t="shared" ref="P56" si="1184">P57-O57</f>
        <v>0</v>
      </c>
      <c r="Q56" s="718">
        <f t="shared" ref="Q56" si="1185">Q57-P57</f>
        <v>0</v>
      </c>
      <c r="R56" s="718">
        <f t="shared" ref="R56" si="1186">R57-Q57</f>
        <v>450</v>
      </c>
      <c r="S56" s="718">
        <f t="shared" ref="S56" si="1187">S57-R57</f>
        <v>1057.5</v>
      </c>
      <c r="T56" s="718">
        <f t="shared" ref="T56" si="1188">T57-S57</f>
        <v>4995</v>
      </c>
      <c r="U56" s="718">
        <f t="shared" ref="U56" si="1189">U57-T57</f>
        <v>6750</v>
      </c>
      <c r="V56" s="718">
        <f t="shared" ref="V56" si="1190">V57-U57</f>
        <v>1777.5</v>
      </c>
      <c r="W56" s="718">
        <f t="shared" ref="W56" si="1191">W57-V57</f>
        <v>1957.5</v>
      </c>
      <c r="X56" s="718">
        <f t="shared" ref="X56" si="1192">X57-W57</f>
        <v>751.5</v>
      </c>
      <c r="Y56" s="718">
        <f t="shared" ref="Y56" si="1193">Y57-X57</f>
        <v>668.70000000000073</v>
      </c>
      <c r="Z56" s="718">
        <f t="shared" ref="Z56" si="1194">Z57-Y57</f>
        <v>4608</v>
      </c>
      <c r="AA56" s="718">
        <f t="shared" ref="AA56" si="1195">AA57-Z57</f>
        <v>5832</v>
      </c>
      <c r="AB56" s="718">
        <f t="shared" ref="AB56" si="1196">AB57-AA57</f>
        <v>1053.5099999999984</v>
      </c>
      <c r="AC56" s="718">
        <f t="shared" ref="AC56" si="1197">AC57-AB57</f>
        <v>4474.2900000000009</v>
      </c>
      <c r="AD56" s="718">
        <f t="shared" ref="AD56" si="1198">AD57-AC57</f>
        <v>12771</v>
      </c>
      <c r="AE56" s="718">
        <f t="shared" ref="AE56" si="1199">AE57-AD57</f>
        <v>6228</v>
      </c>
      <c r="AF56" s="718">
        <f t="shared" ref="AF56" si="1200">AF57-AE57</f>
        <v>44010</v>
      </c>
      <c r="AG56" s="718">
        <f t="shared" ref="AG56" si="1201">AG57-AF57</f>
        <v>53400</v>
      </c>
      <c r="AH56" s="718">
        <f t="shared" ref="AH56" si="1202">AH57-AG57</f>
        <v>89443.5</v>
      </c>
      <c r="AI56" s="718">
        <f t="shared" ref="AI56" si="1203">AI57-AH57</f>
        <v>120885</v>
      </c>
      <c r="AJ56" s="718">
        <f t="shared" ref="AJ56" si="1204">AJ57-AI57</f>
        <v>87022.5</v>
      </c>
      <c r="AK56" s="718">
        <f t="shared" ref="AK56" si="1205">AK57-AJ57</f>
        <v>31581</v>
      </c>
      <c r="AL56" s="718">
        <f t="shared" ref="AL56" si="1206">AL57-AK57</f>
        <v>11010</v>
      </c>
      <c r="AM56" s="718">
        <f t="shared" ref="AM56" si="1207">AM57-AL57</f>
        <v>1560</v>
      </c>
      <c r="AN56" s="718">
        <f t="shared" ref="AN56" si="1208">AN57-AM57</f>
        <v>14263.200000000012</v>
      </c>
      <c r="AO56" s="718">
        <f t="shared" ref="AO56" si="1209">AO57-AN57</f>
        <v>4296.5999999999767</v>
      </c>
      <c r="AP56" s="718">
        <f t="shared" ref="AP56" si="1210">AP57-AO57</f>
        <v>0</v>
      </c>
      <c r="AQ56" s="718">
        <f t="shared" ref="AQ56" si="1211">AQ57-AP57</f>
        <v>6196.5</v>
      </c>
      <c r="AR56" s="718">
        <f t="shared" ref="AR56" si="1212">AR57-AQ57</f>
        <v>9193.5000000000582</v>
      </c>
      <c r="AS56" s="718">
        <f t="shared" ref="AS56" si="1213">AS57-AR57</f>
        <v>7128</v>
      </c>
      <c r="AT56" s="718">
        <f t="shared" ref="AT56" si="1214">AT57-AS57</f>
        <v>23616</v>
      </c>
      <c r="AU56" s="718">
        <f t="shared" ref="AU56" si="1215">AU57-AT57</f>
        <v>26300</v>
      </c>
      <c r="AV56" s="718">
        <f t="shared" ref="AV56" si="1216">AV57-AU57</f>
        <v>117300</v>
      </c>
      <c r="AW56" s="718">
        <f t="shared" ref="AW56" si="1217">AW57-AV57</f>
        <v>124464</v>
      </c>
      <c r="AX56" s="718">
        <f t="shared" ref="AX56" si="1218">AX57-AW57</f>
        <v>91918</v>
      </c>
      <c r="AY56" s="718">
        <f t="shared" ref="AY56" si="1219">AY57-AX57</f>
        <v>5049</v>
      </c>
      <c r="AZ56" s="718">
        <f t="shared" ref="AZ56" si="1220">AZ57-AY57</f>
        <v>0</v>
      </c>
      <c r="BA56" s="718">
        <f t="shared" ref="BA56" si="1221">BA57-AZ57</f>
        <v>0</v>
      </c>
      <c r="BB56" s="718">
        <f t="shared" ref="BB56" si="1222">BB57-BA57</f>
        <v>0</v>
      </c>
      <c r="BC56" s="718">
        <f t="shared" ref="BC56" si="1223">BC57-BB57</f>
        <v>0</v>
      </c>
      <c r="BD56" s="718">
        <f t="shared" ref="BD56" si="1224">BD57-BC57</f>
        <v>0</v>
      </c>
      <c r="BE56" s="718">
        <f t="shared" ref="BE56" si="1225">BE57-BD57</f>
        <v>0</v>
      </c>
      <c r="BF56" s="718">
        <f t="shared" ref="BF56" si="1226">BF57-BE57</f>
        <v>0</v>
      </c>
      <c r="BG56" s="718">
        <f t="shared" ref="BG56" si="1227">BG57-BF57</f>
        <v>0</v>
      </c>
      <c r="BH56" s="719"/>
    </row>
    <row r="57" spans="2:60">
      <c r="C57" s="700" t="s">
        <v>842</v>
      </c>
      <c r="D57" s="697">
        <v>922011.3</v>
      </c>
      <c r="E57" s="19">
        <v>16577</v>
      </c>
      <c r="F57" s="698">
        <v>45369</v>
      </c>
      <c r="G57" s="698">
        <v>45600</v>
      </c>
      <c r="H57" s="700" t="s">
        <v>835</v>
      </c>
      <c r="I57" s="699"/>
      <c r="J57" s="699"/>
      <c r="K57" s="699"/>
      <c r="L57" s="699"/>
      <c r="M57" s="699"/>
      <c r="N57" s="699"/>
      <c r="O57" s="709"/>
      <c r="P57" s="699"/>
      <c r="Q57" s="699"/>
      <c r="R57" s="699">
        <v>450</v>
      </c>
      <c r="S57" s="699">
        <v>1507.5</v>
      </c>
      <c r="T57" s="699">
        <v>6502.5</v>
      </c>
      <c r="U57" s="699">
        <v>13252.5</v>
      </c>
      <c r="V57" s="699">
        <v>15030</v>
      </c>
      <c r="W57" s="699">
        <v>16987.5</v>
      </c>
      <c r="X57" s="699">
        <v>17739</v>
      </c>
      <c r="Y57" s="699">
        <v>18407.7</v>
      </c>
      <c r="Z57" s="699">
        <v>23015.7</v>
      </c>
      <c r="AA57" s="699">
        <v>28847.7</v>
      </c>
      <c r="AB57" s="699">
        <v>29901.21</v>
      </c>
      <c r="AC57" s="699">
        <v>34375.5</v>
      </c>
      <c r="AD57" s="699">
        <v>47146.5</v>
      </c>
      <c r="AE57" s="699">
        <v>53374.5</v>
      </c>
      <c r="AF57" s="699">
        <v>97384.5</v>
      </c>
      <c r="AG57" s="699">
        <v>150784.5</v>
      </c>
      <c r="AH57" s="699">
        <v>240228</v>
      </c>
      <c r="AI57" s="699">
        <v>361113</v>
      </c>
      <c r="AJ57" s="699">
        <v>448135.5</v>
      </c>
      <c r="AK57" s="699">
        <v>479716.5</v>
      </c>
      <c r="AL57" s="699">
        <v>490726.5</v>
      </c>
      <c r="AM57" s="699">
        <v>492286.5</v>
      </c>
      <c r="AN57" s="699">
        <v>506549.7</v>
      </c>
      <c r="AO57" s="699">
        <v>510846.3</v>
      </c>
      <c r="AP57" s="699">
        <v>510846.3</v>
      </c>
      <c r="AQ57" s="699">
        <v>517042.8</v>
      </c>
      <c r="AR57" s="699">
        <v>526236.30000000005</v>
      </c>
      <c r="AS57" s="699">
        <v>533364.30000000005</v>
      </c>
      <c r="AT57" s="699">
        <v>556980.30000000005</v>
      </c>
      <c r="AU57" s="699">
        <v>583280.30000000005</v>
      </c>
      <c r="AV57" s="699">
        <v>700580.3</v>
      </c>
      <c r="AW57" s="699">
        <v>825044.3</v>
      </c>
      <c r="AX57" s="699">
        <v>916962.3</v>
      </c>
      <c r="AY57" s="699">
        <v>922011.3</v>
      </c>
      <c r="AZ57" s="699">
        <v>922011.3</v>
      </c>
      <c r="BA57" s="699">
        <v>922011.3</v>
      </c>
      <c r="BB57" s="699">
        <v>922011.3</v>
      </c>
      <c r="BC57" s="699">
        <v>922011.3</v>
      </c>
      <c r="BD57" s="699">
        <v>922011.3</v>
      </c>
      <c r="BE57" s="699">
        <v>922011.3</v>
      </c>
      <c r="BF57" s="699">
        <v>922011.3</v>
      </c>
      <c r="BG57" s="699">
        <v>922011.3</v>
      </c>
    </row>
    <row r="58" spans="2:60">
      <c r="B58" s="719"/>
      <c r="C58" s="720" t="s">
        <v>848</v>
      </c>
      <c r="D58" s="721">
        <v>1114185.5</v>
      </c>
      <c r="E58" s="719">
        <v>9378</v>
      </c>
      <c r="F58" s="722">
        <v>45650</v>
      </c>
      <c r="G58" s="722">
        <v>45663</v>
      </c>
      <c r="H58" s="720" t="s">
        <v>833</v>
      </c>
      <c r="I58" s="718">
        <f>I59</f>
        <v>0</v>
      </c>
      <c r="J58" s="718">
        <f>J59-I59</f>
        <v>0</v>
      </c>
      <c r="K58" s="718">
        <f t="shared" ref="K58" si="1228">K59-J59</f>
        <v>0</v>
      </c>
      <c r="L58" s="718">
        <f t="shared" ref="L58" si="1229">L59-K59</f>
        <v>0</v>
      </c>
      <c r="M58" s="718">
        <f t="shared" ref="M58" si="1230">M59-L59</f>
        <v>0</v>
      </c>
      <c r="N58" s="718">
        <f t="shared" ref="N58" si="1231">N59-M59</f>
        <v>0</v>
      </c>
      <c r="O58" s="718">
        <f t="shared" ref="O58" si="1232">O59-N59</f>
        <v>0</v>
      </c>
      <c r="P58" s="718">
        <f t="shared" ref="P58" si="1233">P59-O59</f>
        <v>0</v>
      </c>
      <c r="Q58" s="718">
        <f t="shared" ref="Q58" si="1234">Q59-P59</f>
        <v>0</v>
      </c>
      <c r="R58" s="718">
        <f t="shared" ref="R58" si="1235">R59-Q59</f>
        <v>0</v>
      </c>
      <c r="S58" s="718">
        <f t="shared" ref="S58" si="1236">S59-R59</f>
        <v>0</v>
      </c>
      <c r="T58" s="718">
        <f t="shared" ref="T58" si="1237">T59-S59</f>
        <v>0</v>
      </c>
      <c r="U58" s="718">
        <f t="shared" ref="U58" si="1238">U59-T59</f>
        <v>0</v>
      </c>
      <c r="V58" s="718">
        <f t="shared" ref="V58" si="1239">V59-U59</f>
        <v>0</v>
      </c>
      <c r="W58" s="718">
        <f t="shared" ref="W58" si="1240">W59-V59</f>
        <v>0</v>
      </c>
      <c r="X58" s="718">
        <f t="shared" ref="X58" si="1241">X59-W59</f>
        <v>0</v>
      </c>
      <c r="Y58" s="718">
        <f t="shared" ref="Y58" si="1242">Y59-X59</f>
        <v>0</v>
      </c>
      <c r="Z58" s="718">
        <f t="shared" ref="Z58" si="1243">Z59-Y59</f>
        <v>0</v>
      </c>
      <c r="AA58" s="718">
        <f t="shared" ref="AA58" si="1244">AA59-Z59</f>
        <v>0</v>
      </c>
      <c r="AB58" s="718">
        <f t="shared" ref="AB58" si="1245">AB59-AA59</f>
        <v>0</v>
      </c>
      <c r="AC58" s="718">
        <f t="shared" ref="AC58" si="1246">AC59-AB59</f>
        <v>0</v>
      </c>
      <c r="AD58" s="718">
        <f t="shared" ref="AD58" si="1247">AD59-AC59</f>
        <v>0</v>
      </c>
      <c r="AE58" s="718">
        <f t="shared" ref="AE58" si="1248">AE59-AD59</f>
        <v>0</v>
      </c>
      <c r="AF58" s="718">
        <f t="shared" ref="AF58" si="1249">AF59-AE59</f>
        <v>0</v>
      </c>
      <c r="AG58" s="718">
        <f t="shared" ref="AG58" si="1250">AG59-AF59</f>
        <v>0</v>
      </c>
      <c r="AH58" s="718">
        <f t="shared" ref="AH58" si="1251">AH59-AG59</f>
        <v>0</v>
      </c>
      <c r="AI58" s="718">
        <f t="shared" ref="AI58" si="1252">AI59-AH59</f>
        <v>0</v>
      </c>
      <c r="AJ58" s="718">
        <f t="shared" ref="AJ58" si="1253">AJ59-AI59</f>
        <v>0</v>
      </c>
      <c r="AK58" s="718">
        <f t="shared" ref="AK58" si="1254">AK59-AJ59</f>
        <v>0</v>
      </c>
      <c r="AL58" s="718">
        <f t="shared" ref="AL58" si="1255">AL59-AK59</f>
        <v>0</v>
      </c>
      <c r="AM58" s="718">
        <f t="shared" ref="AM58" si="1256">AM59-AL59</f>
        <v>0</v>
      </c>
      <c r="AN58" s="718">
        <f t="shared" ref="AN58" si="1257">AN59-AM59</f>
        <v>0</v>
      </c>
      <c r="AO58" s="718">
        <f t="shared" ref="AO58" si="1258">AO59-AN59</f>
        <v>0</v>
      </c>
      <c r="AP58" s="718">
        <f t="shared" ref="AP58" si="1259">AP59-AO59</f>
        <v>0</v>
      </c>
      <c r="AQ58" s="718">
        <f t="shared" ref="AQ58" si="1260">AQ59-AP59</f>
        <v>0</v>
      </c>
      <c r="AR58" s="718">
        <f t="shared" ref="AR58" si="1261">AR59-AQ59</f>
        <v>0</v>
      </c>
      <c r="AS58" s="718">
        <f t="shared" ref="AS58" si="1262">AS59-AR59</f>
        <v>0</v>
      </c>
      <c r="AT58" s="718">
        <f t="shared" ref="AT58" si="1263">AT59-AS59</f>
        <v>0</v>
      </c>
      <c r="AU58" s="718">
        <f t="shared" ref="AU58" si="1264">AU59-AT59</f>
        <v>0</v>
      </c>
      <c r="AV58" s="718">
        <f t="shared" ref="AV58" si="1265">AV59-AU59</f>
        <v>0</v>
      </c>
      <c r="AW58" s="718">
        <f t="shared" ref="AW58" si="1266">AW59-AV59</f>
        <v>0</v>
      </c>
      <c r="AX58" s="718">
        <f t="shared" ref="AX58" si="1267">AX59-AW59</f>
        <v>0</v>
      </c>
      <c r="AY58" s="718">
        <f t="shared" ref="AY58" si="1268">AY59-AX59</f>
        <v>0</v>
      </c>
      <c r="AZ58" s="718">
        <f t="shared" ref="AZ58" si="1269">AZ59-AY59</f>
        <v>0</v>
      </c>
      <c r="BA58" s="718">
        <f t="shared" ref="BA58" si="1270">BA59-AZ59</f>
        <v>0</v>
      </c>
      <c r="BB58" s="718">
        <f t="shared" ref="BB58" si="1271">BB59-BA59</f>
        <v>0</v>
      </c>
      <c r="BC58" s="718">
        <f t="shared" ref="BC58" si="1272">BC59-BB59</f>
        <v>0</v>
      </c>
      <c r="BD58" s="718">
        <f t="shared" ref="BD58" si="1273">BD59-BC59</f>
        <v>0</v>
      </c>
      <c r="BE58" s="718">
        <f t="shared" ref="BE58" si="1274">BE59-BD59</f>
        <v>0</v>
      </c>
      <c r="BF58" s="718">
        <f t="shared" ref="BF58" si="1275">BF59-BE59</f>
        <v>92848.79</v>
      </c>
      <c r="BG58" s="718">
        <f t="shared" ref="BG58" si="1276">BG59-BF59</f>
        <v>557092.75</v>
      </c>
      <c r="BH58" s="719"/>
    </row>
    <row r="59" spans="2:60">
      <c r="C59" s="700" t="s">
        <v>848</v>
      </c>
      <c r="D59" s="697">
        <v>1114185.5</v>
      </c>
      <c r="E59" s="19">
        <v>9378</v>
      </c>
      <c r="F59" s="698">
        <v>45650</v>
      </c>
      <c r="G59" s="698">
        <v>45663</v>
      </c>
      <c r="H59" s="700" t="s">
        <v>835</v>
      </c>
      <c r="I59" s="699"/>
      <c r="J59" s="699"/>
      <c r="K59" s="699"/>
      <c r="L59" s="699"/>
      <c r="M59" s="699"/>
      <c r="N59" s="699"/>
      <c r="O59" s="709"/>
      <c r="P59" s="699"/>
      <c r="Q59" s="699"/>
      <c r="R59" s="699"/>
      <c r="S59" s="699"/>
      <c r="T59" s="699"/>
      <c r="U59" s="699"/>
      <c r="V59" s="699"/>
      <c r="W59" s="699"/>
      <c r="X59" s="699"/>
      <c r="Y59" s="699"/>
      <c r="Z59" s="699"/>
      <c r="AA59" s="699"/>
      <c r="AB59" s="699"/>
      <c r="AC59" s="699"/>
      <c r="AD59" s="699"/>
      <c r="AE59" s="699"/>
      <c r="AF59" s="699"/>
      <c r="AG59" s="699"/>
      <c r="AH59" s="699"/>
      <c r="AI59" s="699"/>
      <c r="AJ59" s="699"/>
      <c r="AK59" s="699"/>
      <c r="AL59" s="699"/>
      <c r="AM59" s="699"/>
      <c r="AN59" s="699"/>
      <c r="AO59" s="699"/>
      <c r="AP59" s="699"/>
      <c r="AQ59" s="699"/>
      <c r="AR59" s="699"/>
      <c r="AS59" s="699"/>
      <c r="AT59" s="699"/>
      <c r="AU59" s="699"/>
      <c r="AV59" s="699"/>
      <c r="AW59" s="699"/>
      <c r="AX59" s="699"/>
      <c r="AY59" s="699"/>
      <c r="AZ59" s="699"/>
      <c r="BA59" s="699"/>
      <c r="BB59" s="699"/>
      <c r="BC59" s="699"/>
      <c r="BD59" s="699"/>
      <c r="BE59" s="699"/>
      <c r="BF59" s="699">
        <v>92848.79</v>
      </c>
      <c r="BG59" s="699">
        <v>649941.54</v>
      </c>
    </row>
    <row r="60" spans="2:60">
      <c r="B60" s="719"/>
      <c r="C60" s="720" t="s">
        <v>849</v>
      </c>
      <c r="D60" s="721">
        <v>1114185.5</v>
      </c>
      <c r="E60" s="719">
        <v>7480</v>
      </c>
      <c r="F60" s="722">
        <v>45650</v>
      </c>
      <c r="G60" s="722">
        <v>45663</v>
      </c>
      <c r="H60" s="720" t="s">
        <v>833</v>
      </c>
      <c r="I60" s="718">
        <f>I61</f>
        <v>0</v>
      </c>
      <c r="J60" s="718">
        <f>J61-I61</f>
        <v>0</v>
      </c>
      <c r="K60" s="718">
        <f t="shared" ref="K60" si="1277">K61-J61</f>
        <v>0</v>
      </c>
      <c r="L60" s="718">
        <f t="shared" ref="L60" si="1278">L61-K61</f>
        <v>0</v>
      </c>
      <c r="M60" s="718">
        <f t="shared" ref="M60" si="1279">M61-L61</f>
        <v>0</v>
      </c>
      <c r="N60" s="718">
        <f t="shared" ref="N60" si="1280">N61-M61</f>
        <v>0</v>
      </c>
      <c r="O60" s="718">
        <f t="shared" ref="O60" si="1281">O61-N61</f>
        <v>0</v>
      </c>
      <c r="P60" s="718">
        <f t="shared" ref="P60" si="1282">P61-O61</f>
        <v>0</v>
      </c>
      <c r="Q60" s="718">
        <f t="shared" ref="Q60" si="1283">Q61-P61</f>
        <v>0</v>
      </c>
      <c r="R60" s="718">
        <f t="shared" ref="R60" si="1284">R61-Q61</f>
        <v>0</v>
      </c>
      <c r="S60" s="718">
        <f t="shared" ref="S60" si="1285">S61-R61</f>
        <v>0</v>
      </c>
      <c r="T60" s="718">
        <f t="shared" ref="T60" si="1286">T61-S61</f>
        <v>0</v>
      </c>
      <c r="U60" s="718">
        <f t="shared" ref="U60" si="1287">U61-T61</f>
        <v>0</v>
      </c>
      <c r="V60" s="718">
        <f t="shared" ref="V60" si="1288">V61-U61</f>
        <v>0</v>
      </c>
      <c r="W60" s="718">
        <f t="shared" ref="W60" si="1289">W61-V61</f>
        <v>0</v>
      </c>
      <c r="X60" s="718">
        <f t="shared" ref="X60" si="1290">X61-W61</f>
        <v>0</v>
      </c>
      <c r="Y60" s="718">
        <f t="shared" ref="Y60" si="1291">Y61-X61</f>
        <v>0</v>
      </c>
      <c r="Z60" s="718">
        <f t="shared" ref="Z60" si="1292">Z61-Y61</f>
        <v>0</v>
      </c>
      <c r="AA60" s="718">
        <f t="shared" ref="AA60" si="1293">AA61-Z61</f>
        <v>0</v>
      </c>
      <c r="AB60" s="718">
        <f t="shared" ref="AB60" si="1294">AB61-AA61</f>
        <v>0</v>
      </c>
      <c r="AC60" s="718">
        <f t="shared" ref="AC60" si="1295">AC61-AB61</f>
        <v>0</v>
      </c>
      <c r="AD60" s="718">
        <f t="shared" ref="AD60" si="1296">AD61-AC61</f>
        <v>0</v>
      </c>
      <c r="AE60" s="718">
        <f t="shared" ref="AE60" si="1297">AE61-AD61</f>
        <v>0</v>
      </c>
      <c r="AF60" s="718">
        <f t="shared" ref="AF60" si="1298">AF61-AE61</f>
        <v>0</v>
      </c>
      <c r="AG60" s="718">
        <f t="shared" ref="AG60" si="1299">AG61-AF61</f>
        <v>0</v>
      </c>
      <c r="AH60" s="718">
        <f t="shared" ref="AH60" si="1300">AH61-AG61</f>
        <v>0</v>
      </c>
      <c r="AI60" s="718">
        <f t="shared" ref="AI60" si="1301">AI61-AH61</f>
        <v>0</v>
      </c>
      <c r="AJ60" s="718">
        <f t="shared" ref="AJ60" si="1302">AJ61-AI61</f>
        <v>0</v>
      </c>
      <c r="AK60" s="718">
        <f t="shared" ref="AK60" si="1303">AK61-AJ61</f>
        <v>0</v>
      </c>
      <c r="AL60" s="718">
        <f t="shared" ref="AL60" si="1304">AL61-AK61</f>
        <v>0</v>
      </c>
      <c r="AM60" s="718">
        <f t="shared" ref="AM60" si="1305">AM61-AL61</f>
        <v>0</v>
      </c>
      <c r="AN60" s="718">
        <f t="shared" ref="AN60" si="1306">AN61-AM61</f>
        <v>0</v>
      </c>
      <c r="AO60" s="718">
        <f t="shared" ref="AO60" si="1307">AO61-AN61</f>
        <v>0</v>
      </c>
      <c r="AP60" s="718">
        <f t="shared" ref="AP60" si="1308">AP61-AO61</f>
        <v>0</v>
      </c>
      <c r="AQ60" s="718">
        <f t="shared" ref="AQ60" si="1309">AQ61-AP61</f>
        <v>0</v>
      </c>
      <c r="AR60" s="718">
        <f t="shared" ref="AR60" si="1310">AR61-AQ61</f>
        <v>0</v>
      </c>
      <c r="AS60" s="718">
        <f t="shared" ref="AS60" si="1311">AS61-AR61</f>
        <v>0</v>
      </c>
      <c r="AT60" s="718">
        <f t="shared" ref="AT60" si="1312">AT61-AS61</f>
        <v>0</v>
      </c>
      <c r="AU60" s="718">
        <f t="shared" ref="AU60" si="1313">AU61-AT61</f>
        <v>0</v>
      </c>
      <c r="AV60" s="718">
        <f t="shared" ref="AV60" si="1314">AV61-AU61</f>
        <v>0</v>
      </c>
      <c r="AW60" s="718">
        <f t="shared" ref="AW60" si="1315">AW61-AV61</f>
        <v>0</v>
      </c>
      <c r="AX60" s="718">
        <f t="shared" ref="AX60" si="1316">AX61-AW61</f>
        <v>0</v>
      </c>
      <c r="AY60" s="718">
        <f t="shared" ref="AY60" si="1317">AY61-AX61</f>
        <v>0</v>
      </c>
      <c r="AZ60" s="718">
        <f t="shared" ref="AZ60" si="1318">AZ61-AY61</f>
        <v>0</v>
      </c>
      <c r="BA60" s="718">
        <f t="shared" ref="BA60" si="1319">BA61-AZ61</f>
        <v>0</v>
      </c>
      <c r="BB60" s="718">
        <f t="shared" ref="BB60" si="1320">BB61-BA61</f>
        <v>0</v>
      </c>
      <c r="BC60" s="718">
        <f t="shared" ref="BC60" si="1321">BC61-BB61</f>
        <v>0</v>
      </c>
      <c r="BD60" s="718">
        <f t="shared" ref="BD60" si="1322">BD61-BC61</f>
        <v>0</v>
      </c>
      <c r="BE60" s="718">
        <f t="shared" ref="BE60" si="1323">BE61-BD61</f>
        <v>0</v>
      </c>
      <c r="BF60" s="718">
        <f t="shared" ref="BF60" si="1324">BF61-BE61</f>
        <v>92848.79</v>
      </c>
      <c r="BG60" s="718">
        <f t="shared" ref="BG60" si="1325">BG61-BF61</f>
        <v>557092.75</v>
      </c>
      <c r="BH60" s="719"/>
    </row>
    <row r="61" spans="2:60">
      <c r="C61" s="700" t="s">
        <v>849</v>
      </c>
      <c r="D61" s="697">
        <v>1114185.5</v>
      </c>
      <c r="E61" s="19">
        <v>7480</v>
      </c>
      <c r="F61" s="698">
        <v>45650</v>
      </c>
      <c r="G61" s="698">
        <v>45663</v>
      </c>
      <c r="H61" s="700" t="s">
        <v>835</v>
      </c>
      <c r="I61" s="699"/>
      <c r="J61" s="699"/>
      <c r="K61" s="699"/>
      <c r="L61" s="699"/>
      <c r="M61" s="699"/>
      <c r="N61" s="699"/>
      <c r="O61" s="709"/>
      <c r="P61" s="699"/>
      <c r="Q61" s="699"/>
      <c r="R61" s="699"/>
      <c r="S61" s="699"/>
      <c r="T61" s="699"/>
      <c r="U61" s="699"/>
      <c r="V61" s="699"/>
      <c r="W61" s="699"/>
      <c r="X61" s="699"/>
      <c r="Y61" s="699"/>
      <c r="Z61" s="699"/>
      <c r="AA61" s="699"/>
      <c r="AB61" s="699"/>
      <c r="AC61" s="699"/>
      <c r="AD61" s="699"/>
      <c r="AE61" s="699"/>
      <c r="AF61" s="699"/>
      <c r="AG61" s="699"/>
      <c r="AH61" s="699"/>
      <c r="AI61" s="699"/>
      <c r="AJ61" s="699"/>
      <c r="AK61" s="699"/>
      <c r="AL61" s="699"/>
      <c r="AM61" s="699"/>
      <c r="AN61" s="699"/>
      <c r="AO61" s="699"/>
      <c r="AP61" s="699"/>
      <c r="AQ61" s="699"/>
      <c r="AR61" s="699"/>
      <c r="AS61" s="699"/>
      <c r="AT61" s="699"/>
      <c r="AU61" s="699"/>
      <c r="AV61" s="699"/>
      <c r="AW61" s="699"/>
      <c r="AX61" s="699"/>
      <c r="AY61" s="699"/>
      <c r="AZ61" s="699"/>
      <c r="BA61" s="699"/>
      <c r="BB61" s="699"/>
      <c r="BC61" s="699"/>
      <c r="BD61" s="699"/>
      <c r="BE61" s="699"/>
      <c r="BF61" s="699">
        <v>92848.79</v>
      </c>
      <c r="BG61" s="699">
        <v>649941.54</v>
      </c>
    </row>
    <row r="62" spans="2:60">
      <c r="B62" s="719"/>
      <c r="C62" s="720" t="s">
        <v>850</v>
      </c>
      <c r="D62" s="721">
        <v>311397.5</v>
      </c>
      <c r="E62" s="719">
        <v>800</v>
      </c>
      <c r="F62" s="722">
        <v>45650</v>
      </c>
      <c r="G62" s="722">
        <v>45663</v>
      </c>
      <c r="H62" s="720" t="s">
        <v>833</v>
      </c>
      <c r="I62" s="718">
        <f>I63</f>
        <v>0</v>
      </c>
      <c r="J62" s="718">
        <f>J63-I63</f>
        <v>0</v>
      </c>
      <c r="K62" s="718">
        <f t="shared" ref="K62" si="1326">K63-J63</f>
        <v>0</v>
      </c>
      <c r="L62" s="718">
        <f t="shared" ref="L62" si="1327">L63-K63</f>
        <v>0</v>
      </c>
      <c r="M62" s="718">
        <f t="shared" ref="M62" si="1328">M63-L63</f>
        <v>0</v>
      </c>
      <c r="N62" s="718">
        <f t="shared" ref="N62" si="1329">N63-M63</f>
        <v>0</v>
      </c>
      <c r="O62" s="718">
        <f t="shared" ref="O62" si="1330">O63-N63</f>
        <v>0</v>
      </c>
      <c r="P62" s="718">
        <f t="shared" ref="P62" si="1331">P63-O63</f>
        <v>0</v>
      </c>
      <c r="Q62" s="718">
        <f t="shared" ref="Q62" si="1332">Q63-P63</f>
        <v>0</v>
      </c>
      <c r="R62" s="718">
        <f t="shared" ref="R62" si="1333">R63-Q63</f>
        <v>0</v>
      </c>
      <c r="S62" s="718">
        <f t="shared" ref="S62" si="1334">S63-R63</f>
        <v>0</v>
      </c>
      <c r="T62" s="718">
        <f t="shared" ref="T62" si="1335">T63-S63</f>
        <v>0</v>
      </c>
      <c r="U62" s="718">
        <f t="shared" ref="U62" si="1336">U63-T63</f>
        <v>0</v>
      </c>
      <c r="V62" s="718">
        <f t="shared" ref="V62" si="1337">V63-U63</f>
        <v>0</v>
      </c>
      <c r="W62" s="718">
        <f t="shared" ref="W62" si="1338">W63-V63</f>
        <v>0</v>
      </c>
      <c r="X62" s="718">
        <f t="shared" ref="X62" si="1339">X63-W63</f>
        <v>0</v>
      </c>
      <c r="Y62" s="718">
        <f t="shared" ref="Y62" si="1340">Y63-X63</f>
        <v>0</v>
      </c>
      <c r="Z62" s="718">
        <f t="shared" ref="Z62" si="1341">Z63-Y63</f>
        <v>0</v>
      </c>
      <c r="AA62" s="718">
        <f t="shared" ref="AA62" si="1342">AA63-Z63</f>
        <v>0</v>
      </c>
      <c r="AB62" s="718">
        <f t="shared" ref="AB62" si="1343">AB63-AA63</f>
        <v>0</v>
      </c>
      <c r="AC62" s="718">
        <f t="shared" ref="AC62" si="1344">AC63-AB63</f>
        <v>0</v>
      </c>
      <c r="AD62" s="718">
        <f t="shared" ref="AD62" si="1345">AD63-AC63</f>
        <v>0</v>
      </c>
      <c r="AE62" s="718">
        <f t="shared" ref="AE62" si="1346">AE63-AD63</f>
        <v>0</v>
      </c>
      <c r="AF62" s="718">
        <f t="shared" ref="AF62" si="1347">AF63-AE63</f>
        <v>0</v>
      </c>
      <c r="AG62" s="718">
        <f t="shared" ref="AG62" si="1348">AG63-AF63</f>
        <v>0</v>
      </c>
      <c r="AH62" s="718">
        <f t="shared" ref="AH62" si="1349">AH63-AG63</f>
        <v>0</v>
      </c>
      <c r="AI62" s="718">
        <f t="shared" ref="AI62" si="1350">AI63-AH63</f>
        <v>0</v>
      </c>
      <c r="AJ62" s="718">
        <f t="shared" ref="AJ62" si="1351">AJ63-AI63</f>
        <v>0</v>
      </c>
      <c r="AK62" s="718">
        <f t="shared" ref="AK62" si="1352">AK63-AJ63</f>
        <v>0</v>
      </c>
      <c r="AL62" s="718">
        <f t="shared" ref="AL62" si="1353">AL63-AK63</f>
        <v>0</v>
      </c>
      <c r="AM62" s="718">
        <f t="shared" ref="AM62" si="1354">AM63-AL63</f>
        <v>0</v>
      </c>
      <c r="AN62" s="718">
        <f t="shared" ref="AN62" si="1355">AN63-AM63</f>
        <v>0</v>
      </c>
      <c r="AO62" s="718">
        <f t="shared" ref="AO62" si="1356">AO63-AN63</f>
        <v>0</v>
      </c>
      <c r="AP62" s="718">
        <f t="shared" ref="AP62" si="1357">AP63-AO63</f>
        <v>0</v>
      </c>
      <c r="AQ62" s="718">
        <f t="shared" ref="AQ62" si="1358">AQ63-AP63</f>
        <v>0</v>
      </c>
      <c r="AR62" s="718">
        <f t="shared" ref="AR62" si="1359">AR63-AQ63</f>
        <v>0</v>
      </c>
      <c r="AS62" s="718">
        <f t="shared" ref="AS62" si="1360">AS63-AR63</f>
        <v>0</v>
      </c>
      <c r="AT62" s="718">
        <f t="shared" ref="AT62" si="1361">AT63-AS63</f>
        <v>0</v>
      </c>
      <c r="AU62" s="718">
        <f t="shared" ref="AU62" si="1362">AU63-AT63</f>
        <v>0</v>
      </c>
      <c r="AV62" s="718">
        <f t="shared" ref="AV62" si="1363">AV63-AU63</f>
        <v>0</v>
      </c>
      <c r="AW62" s="718">
        <f t="shared" ref="AW62" si="1364">AW63-AV63</f>
        <v>0</v>
      </c>
      <c r="AX62" s="718">
        <f t="shared" ref="AX62" si="1365">AX63-AW63</f>
        <v>0</v>
      </c>
      <c r="AY62" s="718">
        <f t="shared" ref="AY62" si="1366">AY63-AX63</f>
        <v>0</v>
      </c>
      <c r="AZ62" s="718">
        <f t="shared" ref="AZ62" si="1367">AZ63-AY63</f>
        <v>0</v>
      </c>
      <c r="BA62" s="718">
        <f t="shared" ref="BA62" si="1368">BA63-AZ63</f>
        <v>0</v>
      </c>
      <c r="BB62" s="718">
        <f t="shared" ref="BB62" si="1369">BB63-BA63</f>
        <v>0</v>
      </c>
      <c r="BC62" s="718">
        <f t="shared" ref="BC62" si="1370">BC63-BB63</f>
        <v>0</v>
      </c>
      <c r="BD62" s="718">
        <f t="shared" ref="BD62" si="1371">BD63-BC63</f>
        <v>0</v>
      </c>
      <c r="BE62" s="718">
        <f t="shared" ref="BE62" si="1372">BE63-BD63</f>
        <v>0</v>
      </c>
      <c r="BF62" s="718">
        <f t="shared" ref="BF62" si="1373">BF63-BE63</f>
        <v>25949.79</v>
      </c>
      <c r="BG62" s="718">
        <f t="shared" ref="BG62" si="1374">BG63-BF63</f>
        <v>155698.75</v>
      </c>
      <c r="BH62" s="719"/>
    </row>
    <row r="63" spans="2:60">
      <c r="C63" s="700" t="s">
        <v>850</v>
      </c>
      <c r="D63" s="697">
        <v>311397.5</v>
      </c>
      <c r="E63" s="19">
        <v>800</v>
      </c>
      <c r="F63" s="698">
        <v>45650</v>
      </c>
      <c r="G63" s="698">
        <v>45663</v>
      </c>
      <c r="H63" s="700" t="s">
        <v>835</v>
      </c>
      <c r="I63" s="699"/>
      <c r="J63" s="699"/>
      <c r="K63" s="699"/>
      <c r="L63" s="699"/>
      <c r="M63" s="699"/>
      <c r="N63" s="699"/>
      <c r="O63" s="709"/>
      <c r="P63" s="699"/>
      <c r="Q63" s="699"/>
      <c r="R63" s="699"/>
      <c r="S63" s="699"/>
      <c r="T63" s="699"/>
      <c r="U63" s="699"/>
      <c r="V63" s="699"/>
      <c r="W63" s="699"/>
      <c r="X63" s="699"/>
      <c r="Y63" s="699"/>
      <c r="Z63" s="699"/>
      <c r="AA63" s="699"/>
      <c r="AB63" s="699"/>
      <c r="AC63" s="699"/>
      <c r="AD63" s="699"/>
      <c r="AE63" s="699"/>
      <c r="AF63" s="699"/>
      <c r="AG63" s="699"/>
      <c r="AH63" s="699"/>
      <c r="AI63" s="699"/>
      <c r="AJ63" s="699"/>
      <c r="AK63" s="699"/>
      <c r="AL63" s="699"/>
      <c r="AM63" s="699"/>
      <c r="AN63" s="699"/>
      <c r="AO63" s="699"/>
      <c r="AP63" s="699"/>
      <c r="AQ63" s="699"/>
      <c r="AR63" s="699"/>
      <c r="AS63" s="699"/>
      <c r="AT63" s="699"/>
      <c r="AU63" s="699"/>
      <c r="AV63" s="699"/>
      <c r="AW63" s="699"/>
      <c r="AX63" s="699"/>
      <c r="AY63" s="699"/>
      <c r="AZ63" s="699"/>
      <c r="BA63" s="699"/>
      <c r="BB63" s="699"/>
      <c r="BC63" s="699"/>
      <c r="BD63" s="699"/>
      <c r="BE63" s="699"/>
      <c r="BF63" s="699">
        <v>25949.79</v>
      </c>
      <c r="BG63" s="699">
        <v>181648.54</v>
      </c>
    </row>
    <row r="64" spans="2:60">
      <c r="B64" s="719"/>
      <c r="C64" s="720" t="s">
        <v>851</v>
      </c>
      <c r="D64" s="721">
        <v>493319.5</v>
      </c>
      <c r="E64" s="719">
        <v>2200</v>
      </c>
      <c r="F64" s="722">
        <v>45650</v>
      </c>
      <c r="G64" s="722">
        <v>45663</v>
      </c>
      <c r="H64" s="720" t="s">
        <v>833</v>
      </c>
      <c r="I64" s="718">
        <f>I65</f>
        <v>0</v>
      </c>
      <c r="J64" s="718">
        <f>J65-I65</f>
        <v>0</v>
      </c>
      <c r="K64" s="718">
        <f t="shared" ref="K64" si="1375">K65-J65</f>
        <v>0</v>
      </c>
      <c r="L64" s="718">
        <f t="shared" ref="L64" si="1376">L65-K65</f>
        <v>0</v>
      </c>
      <c r="M64" s="718">
        <f t="shared" ref="M64" si="1377">M65-L65</f>
        <v>0</v>
      </c>
      <c r="N64" s="718">
        <f t="shared" ref="N64" si="1378">N65-M65</f>
        <v>0</v>
      </c>
      <c r="O64" s="718">
        <f t="shared" ref="O64" si="1379">O65-N65</f>
        <v>0</v>
      </c>
      <c r="P64" s="718">
        <f t="shared" ref="P64" si="1380">P65-O65</f>
        <v>0</v>
      </c>
      <c r="Q64" s="718">
        <f t="shared" ref="Q64" si="1381">Q65-P65</f>
        <v>0</v>
      </c>
      <c r="R64" s="718">
        <f t="shared" ref="R64" si="1382">R65-Q65</f>
        <v>0</v>
      </c>
      <c r="S64" s="718">
        <f t="shared" ref="S64" si="1383">S65-R65</f>
        <v>0</v>
      </c>
      <c r="T64" s="718">
        <f t="shared" ref="T64" si="1384">T65-S65</f>
        <v>0</v>
      </c>
      <c r="U64" s="718">
        <f t="shared" ref="U64" si="1385">U65-T65</f>
        <v>0</v>
      </c>
      <c r="V64" s="718">
        <f t="shared" ref="V64" si="1386">V65-U65</f>
        <v>0</v>
      </c>
      <c r="W64" s="718">
        <f t="shared" ref="W64" si="1387">W65-V65</f>
        <v>0</v>
      </c>
      <c r="X64" s="718">
        <f t="shared" ref="X64" si="1388">X65-W65</f>
        <v>0</v>
      </c>
      <c r="Y64" s="718">
        <f t="shared" ref="Y64" si="1389">Y65-X65</f>
        <v>0</v>
      </c>
      <c r="Z64" s="718">
        <f t="shared" ref="Z64" si="1390">Z65-Y65</f>
        <v>0</v>
      </c>
      <c r="AA64" s="718">
        <f t="shared" ref="AA64" si="1391">AA65-Z65</f>
        <v>0</v>
      </c>
      <c r="AB64" s="718">
        <f t="shared" ref="AB64" si="1392">AB65-AA65</f>
        <v>0</v>
      </c>
      <c r="AC64" s="718">
        <f t="shared" ref="AC64" si="1393">AC65-AB65</f>
        <v>0</v>
      </c>
      <c r="AD64" s="718">
        <f t="shared" ref="AD64" si="1394">AD65-AC65</f>
        <v>0</v>
      </c>
      <c r="AE64" s="718">
        <f t="shared" ref="AE64" si="1395">AE65-AD65</f>
        <v>0</v>
      </c>
      <c r="AF64" s="718">
        <f t="shared" ref="AF64" si="1396">AF65-AE65</f>
        <v>0</v>
      </c>
      <c r="AG64" s="718">
        <f t="shared" ref="AG64" si="1397">AG65-AF65</f>
        <v>0</v>
      </c>
      <c r="AH64" s="718">
        <f t="shared" ref="AH64" si="1398">AH65-AG65</f>
        <v>0</v>
      </c>
      <c r="AI64" s="718">
        <f t="shared" ref="AI64" si="1399">AI65-AH65</f>
        <v>0</v>
      </c>
      <c r="AJ64" s="718">
        <f t="shared" ref="AJ64" si="1400">AJ65-AI65</f>
        <v>0</v>
      </c>
      <c r="AK64" s="718">
        <f t="shared" ref="AK64" si="1401">AK65-AJ65</f>
        <v>0</v>
      </c>
      <c r="AL64" s="718">
        <f t="shared" ref="AL64" si="1402">AL65-AK65</f>
        <v>0</v>
      </c>
      <c r="AM64" s="718">
        <f t="shared" ref="AM64" si="1403">AM65-AL65</f>
        <v>0</v>
      </c>
      <c r="AN64" s="718">
        <f t="shared" ref="AN64" si="1404">AN65-AM65</f>
        <v>0</v>
      </c>
      <c r="AO64" s="718">
        <f t="shared" ref="AO64" si="1405">AO65-AN65</f>
        <v>0</v>
      </c>
      <c r="AP64" s="718">
        <f t="shared" ref="AP64" si="1406">AP65-AO65</f>
        <v>0</v>
      </c>
      <c r="AQ64" s="718">
        <f t="shared" ref="AQ64" si="1407">AQ65-AP65</f>
        <v>0</v>
      </c>
      <c r="AR64" s="718">
        <f t="shared" ref="AR64" si="1408">AR65-AQ65</f>
        <v>0</v>
      </c>
      <c r="AS64" s="718">
        <f t="shared" ref="AS64" si="1409">AS65-AR65</f>
        <v>0</v>
      </c>
      <c r="AT64" s="718">
        <f t="shared" ref="AT64" si="1410">AT65-AS65</f>
        <v>0</v>
      </c>
      <c r="AU64" s="718">
        <f t="shared" ref="AU64" si="1411">AU65-AT65</f>
        <v>0</v>
      </c>
      <c r="AV64" s="718">
        <f t="shared" ref="AV64" si="1412">AV65-AU65</f>
        <v>0</v>
      </c>
      <c r="AW64" s="718">
        <f t="shared" ref="AW64" si="1413">AW65-AV65</f>
        <v>0</v>
      </c>
      <c r="AX64" s="718">
        <f t="shared" ref="AX64" si="1414">AX65-AW65</f>
        <v>0</v>
      </c>
      <c r="AY64" s="718">
        <f t="shared" ref="AY64" si="1415">AY65-AX65</f>
        <v>0</v>
      </c>
      <c r="AZ64" s="718">
        <f t="shared" ref="AZ64" si="1416">AZ65-AY65</f>
        <v>0</v>
      </c>
      <c r="BA64" s="718">
        <f t="shared" ref="BA64" si="1417">BA65-AZ65</f>
        <v>0</v>
      </c>
      <c r="BB64" s="718">
        <f t="shared" ref="BB64" si="1418">BB65-BA65</f>
        <v>0</v>
      </c>
      <c r="BC64" s="718">
        <f t="shared" ref="BC64" si="1419">BC65-BB65</f>
        <v>0</v>
      </c>
      <c r="BD64" s="718">
        <f t="shared" ref="BD64" si="1420">BD65-BC65</f>
        <v>0</v>
      </c>
      <c r="BE64" s="718">
        <f t="shared" ref="BE64" si="1421">BE65-BD65</f>
        <v>0</v>
      </c>
      <c r="BF64" s="718">
        <f t="shared" ref="BF64" si="1422">BF65-BE65</f>
        <v>41109.96</v>
      </c>
      <c r="BG64" s="718">
        <f t="shared" ref="BG64" si="1423">BG65-BF65</f>
        <v>246659.75000000003</v>
      </c>
      <c r="BH64" s="719"/>
    </row>
    <row r="65" spans="2:60">
      <c r="C65" s="700" t="s">
        <v>851</v>
      </c>
      <c r="D65" s="697">
        <v>493319.5</v>
      </c>
      <c r="E65" s="19">
        <v>2200</v>
      </c>
      <c r="F65" s="698">
        <v>45650</v>
      </c>
      <c r="G65" s="698">
        <v>45663</v>
      </c>
      <c r="H65" s="700" t="s">
        <v>835</v>
      </c>
      <c r="I65" s="699"/>
      <c r="J65" s="699"/>
      <c r="K65" s="699"/>
      <c r="L65" s="699"/>
      <c r="M65" s="699"/>
      <c r="N65" s="699"/>
      <c r="O65" s="709"/>
      <c r="P65" s="699"/>
      <c r="Q65" s="699"/>
      <c r="R65" s="699"/>
      <c r="S65" s="699"/>
      <c r="T65" s="699"/>
      <c r="U65" s="699"/>
      <c r="V65" s="699"/>
      <c r="W65" s="699"/>
      <c r="X65" s="699"/>
      <c r="Y65" s="699"/>
      <c r="Z65" s="699"/>
      <c r="AA65" s="699"/>
      <c r="AB65" s="699"/>
      <c r="AC65" s="699"/>
      <c r="AD65" s="699"/>
      <c r="AE65" s="699"/>
      <c r="AF65" s="699"/>
      <c r="AG65" s="699"/>
      <c r="AH65" s="699"/>
      <c r="AI65" s="699"/>
      <c r="AJ65" s="699"/>
      <c r="AK65" s="699"/>
      <c r="AL65" s="699"/>
      <c r="AM65" s="699"/>
      <c r="AN65" s="699"/>
      <c r="AO65" s="699"/>
      <c r="AP65" s="699"/>
      <c r="AQ65" s="699"/>
      <c r="AR65" s="699"/>
      <c r="AS65" s="699"/>
      <c r="AT65" s="699"/>
      <c r="AU65" s="699"/>
      <c r="AV65" s="699"/>
      <c r="AW65" s="699"/>
      <c r="AX65" s="699"/>
      <c r="AY65" s="699"/>
      <c r="AZ65" s="699"/>
      <c r="BA65" s="699"/>
      <c r="BB65" s="699"/>
      <c r="BC65" s="699"/>
      <c r="BD65" s="699"/>
      <c r="BE65" s="699"/>
      <c r="BF65" s="699">
        <v>41109.96</v>
      </c>
      <c r="BG65" s="699">
        <v>287769.71000000002</v>
      </c>
    </row>
    <row r="66" spans="2:60">
      <c r="B66" s="719"/>
      <c r="C66" s="720" t="s">
        <v>852</v>
      </c>
      <c r="D66" s="721">
        <v>145311.29999999999</v>
      </c>
      <c r="E66" s="719">
        <v>1800</v>
      </c>
      <c r="F66" s="722">
        <v>45650</v>
      </c>
      <c r="G66" s="722">
        <v>45663</v>
      </c>
      <c r="H66" s="720" t="s">
        <v>833</v>
      </c>
      <c r="I66" s="718">
        <f>I67</f>
        <v>0</v>
      </c>
      <c r="J66" s="718">
        <f>J67-I67</f>
        <v>0</v>
      </c>
      <c r="K66" s="718">
        <f t="shared" ref="K66" si="1424">K67-J67</f>
        <v>0</v>
      </c>
      <c r="L66" s="718">
        <f t="shared" ref="L66" si="1425">L67-K67</f>
        <v>0</v>
      </c>
      <c r="M66" s="718">
        <f t="shared" ref="M66" si="1426">M67-L67</f>
        <v>0</v>
      </c>
      <c r="N66" s="718">
        <f t="shared" ref="N66" si="1427">N67-M67</f>
        <v>0</v>
      </c>
      <c r="O66" s="718">
        <f t="shared" ref="O66" si="1428">O67-N67</f>
        <v>0</v>
      </c>
      <c r="P66" s="718">
        <f t="shared" ref="P66" si="1429">P67-O67</f>
        <v>0</v>
      </c>
      <c r="Q66" s="718">
        <f t="shared" ref="Q66" si="1430">Q67-P67</f>
        <v>0</v>
      </c>
      <c r="R66" s="718">
        <f t="shared" ref="R66" si="1431">R67-Q67</f>
        <v>0</v>
      </c>
      <c r="S66" s="718">
        <f t="shared" ref="S66" si="1432">S67-R67</f>
        <v>0</v>
      </c>
      <c r="T66" s="718">
        <f t="shared" ref="T66" si="1433">T67-S67</f>
        <v>0</v>
      </c>
      <c r="U66" s="718">
        <f t="shared" ref="U66" si="1434">U67-T67</f>
        <v>0</v>
      </c>
      <c r="V66" s="718">
        <f t="shared" ref="V66" si="1435">V67-U67</f>
        <v>0</v>
      </c>
      <c r="W66" s="718">
        <f t="shared" ref="W66" si="1436">W67-V67</f>
        <v>0</v>
      </c>
      <c r="X66" s="718">
        <f t="shared" ref="X66" si="1437">X67-W67</f>
        <v>0</v>
      </c>
      <c r="Y66" s="718">
        <f t="shared" ref="Y66" si="1438">Y67-X67</f>
        <v>0</v>
      </c>
      <c r="Z66" s="718">
        <f t="shared" ref="Z66" si="1439">Z67-Y67</f>
        <v>0</v>
      </c>
      <c r="AA66" s="718">
        <f t="shared" ref="AA66" si="1440">AA67-Z67</f>
        <v>0</v>
      </c>
      <c r="AB66" s="718">
        <f t="shared" ref="AB66" si="1441">AB67-AA67</f>
        <v>0</v>
      </c>
      <c r="AC66" s="718">
        <f t="shared" ref="AC66" si="1442">AC67-AB67</f>
        <v>0</v>
      </c>
      <c r="AD66" s="718">
        <f t="shared" ref="AD66" si="1443">AD67-AC67</f>
        <v>0</v>
      </c>
      <c r="AE66" s="718">
        <f t="shared" ref="AE66" si="1444">AE67-AD67</f>
        <v>0</v>
      </c>
      <c r="AF66" s="718">
        <f t="shared" ref="AF66" si="1445">AF67-AE67</f>
        <v>0</v>
      </c>
      <c r="AG66" s="718">
        <f t="shared" ref="AG66" si="1446">AG67-AF67</f>
        <v>0</v>
      </c>
      <c r="AH66" s="718">
        <f t="shared" ref="AH66" si="1447">AH67-AG67</f>
        <v>0</v>
      </c>
      <c r="AI66" s="718">
        <f t="shared" ref="AI66" si="1448">AI67-AH67</f>
        <v>0</v>
      </c>
      <c r="AJ66" s="718">
        <f t="shared" ref="AJ66" si="1449">AJ67-AI67</f>
        <v>0</v>
      </c>
      <c r="AK66" s="718">
        <f t="shared" ref="AK66" si="1450">AK67-AJ67</f>
        <v>0</v>
      </c>
      <c r="AL66" s="718">
        <f t="shared" ref="AL66" si="1451">AL67-AK67</f>
        <v>0</v>
      </c>
      <c r="AM66" s="718">
        <f t="shared" ref="AM66" si="1452">AM67-AL67</f>
        <v>0</v>
      </c>
      <c r="AN66" s="718">
        <f t="shared" ref="AN66" si="1453">AN67-AM67</f>
        <v>0</v>
      </c>
      <c r="AO66" s="718">
        <f t="shared" ref="AO66" si="1454">AO67-AN67</f>
        <v>0</v>
      </c>
      <c r="AP66" s="718">
        <f t="shared" ref="AP66" si="1455">AP67-AO67</f>
        <v>0</v>
      </c>
      <c r="AQ66" s="718">
        <f t="shared" ref="AQ66" si="1456">AQ67-AP67</f>
        <v>0</v>
      </c>
      <c r="AR66" s="718">
        <f t="shared" ref="AR66" si="1457">AR67-AQ67</f>
        <v>0</v>
      </c>
      <c r="AS66" s="718">
        <f t="shared" ref="AS66" si="1458">AS67-AR67</f>
        <v>0</v>
      </c>
      <c r="AT66" s="718">
        <f t="shared" ref="AT66" si="1459">AT67-AS67</f>
        <v>0</v>
      </c>
      <c r="AU66" s="718">
        <f t="shared" ref="AU66" si="1460">AU67-AT67</f>
        <v>0</v>
      </c>
      <c r="AV66" s="718">
        <f t="shared" ref="AV66" si="1461">AV67-AU67</f>
        <v>0</v>
      </c>
      <c r="AW66" s="718">
        <f t="shared" ref="AW66" si="1462">AW67-AV67</f>
        <v>0</v>
      </c>
      <c r="AX66" s="718">
        <f t="shared" ref="AX66" si="1463">AX67-AW67</f>
        <v>0</v>
      </c>
      <c r="AY66" s="718">
        <f t="shared" ref="AY66" si="1464">AY67-AX67</f>
        <v>0</v>
      </c>
      <c r="AZ66" s="718">
        <f t="shared" ref="AZ66" si="1465">AZ67-AY67</f>
        <v>0</v>
      </c>
      <c r="BA66" s="718">
        <f t="shared" ref="BA66" si="1466">BA67-AZ67</f>
        <v>0</v>
      </c>
      <c r="BB66" s="718">
        <f t="shared" ref="BB66" si="1467">BB67-BA67</f>
        <v>0</v>
      </c>
      <c r="BC66" s="718">
        <f t="shared" ref="BC66" si="1468">BC67-BB67</f>
        <v>0</v>
      </c>
      <c r="BD66" s="718">
        <f t="shared" ref="BD66" si="1469">BD67-BC67</f>
        <v>0</v>
      </c>
      <c r="BE66" s="718">
        <f t="shared" ref="BE66" si="1470">BE67-BD67</f>
        <v>0</v>
      </c>
      <c r="BF66" s="718">
        <f t="shared" ref="BF66" si="1471">BF67-BE67</f>
        <v>12109.28</v>
      </c>
      <c r="BG66" s="718">
        <f t="shared" ref="BG66" si="1472">BG67-BF67</f>
        <v>72655.649999999994</v>
      </c>
      <c r="BH66" s="719"/>
    </row>
    <row r="67" spans="2:60">
      <c r="C67" s="700" t="s">
        <v>852</v>
      </c>
      <c r="D67" s="697">
        <v>145311.29999999999</v>
      </c>
      <c r="E67" s="19">
        <v>1800</v>
      </c>
      <c r="F67" s="698">
        <v>45650</v>
      </c>
      <c r="G67" s="698">
        <v>45663</v>
      </c>
      <c r="H67" s="700" t="s">
        <v>835</v>
      </c>
      <c r="I67" s="699"/>
      <c r="J67" s="699"/>
      <c r="K67" s="699"/>
      <c r="L67" s="699"/>
      <c r="M67" s="699"/>
      <c r="N67" s="699"/>
      <c r="O67" s="709"/>
      <c r="P67" s="699"/>
      <c r="Q67" s="699"/>
      <c r="R67" s="699"/>
      <c r="S67" s="699"/>
      <c r="T67" s="699"/>
      <c r="U67" s="699"/>
      <c r="V67" s="699"/>
      <c r="W67" s="699"/>
      <c r="X67" s="699"/>
      <c r="Y67" s="699"/>
      <c r="Z67" s="699"/>
      <c r="AA67" s="699"/>
      <c r="AB67" s="699"/>
      <c r="AC67" s="699"/>
      <c r="AD67" s="699"/>
      <c r="AE67" s="699"/>
      <c r="AF67" s="699"/>
      <c r="AG67" s="699"/>
      <c r="AH67" s="699"/>
      <c r="AI67" s="699"/>
      <c r="AJ67" s="699"/>
      <c r="AK67" s="699"/>
      <c r="AL67" s="699"/>
      <c r="AM67" s="699"/>
      <c r="AN67" s="699"/>
      <c r="AO67" s="699"/>
      <c r="AP67" s="699"/>
      <c r="AQ67" s="699"/>
      <c r="AR67" s="699"/>
      <c r="AS67" s="699"/>
      <c r="AT67" s="699"/>
      <c r="AU67" s="699"/>
      <c r="AV67" s="699"/>
      <c r="AW67" s="699"/>
      <c r="AX67" s="699"/>
      <c r="AY67" s="699"/>
      <c r="AZ67" s="699"/>
      <c r="BA67" s="699"/>
      <c r="BB67" s="699"/>
      <c r="BC67" s="699"/>
      <c r="BD67" s="699"/>
      <c r="BE67" s="699"/>
      <c r="BF67" s="699">
        <v>12109.28</v>
      </c>
      <c r="BG67" s="699">
        <v>84764.93</v>
      </c>
    </row>
    <row r="68" spans="2:60">
      <c r="B68" s="719"/>
      <c r="C68" s="720" t="s">
        <v>853</v>
      </c>
      <c r="D68" s="721">
        <v>14157.2</v>
      </c>
      <c r="E68" s="719">
        <v>940.5</v>
      </c>
      <c r="F68" s="722">
        <v>45650</v>
      </c>
      <c r="G68" s="722">
        <v>45663</v>
      </c>
      <c r="H68" s="720" t="s">
        <v>833</v>
      </c>
      <c r="I68" s="718">
        <f>I69</f>
        <v>0</v>
      </c>
      <c r="J68" s="718">
        <f>J69-I69</f>
        <v>0</v>
      </c>
      <c r="K68" s="718">
        <f t="shared" ref="K68" si="1473">K69-J69</f>
        <v>0</v>
      </c>
      <c r="L68" s="718">
        <f t="shared" ref="L68" si="1474">L69-K69</f>
        <v>0</v>
      </c>
      <c r="M68" s="718">
        <f t="shared" ref="M68" si="1475">M69-L69</f>
        <v>0</v>
      </c>
      <c r="N68" s="718">
        <f t="shared" ref="N68" si="1476">N69-M69</f>
        <v>0</v>
      </c>
      <c r="O68" s="718">
        <f t="shared" ref="O68" si="1477">O69-N69</f>
        <v>0</v>
      </c>
      <c r="P68" s="718">
        <f t="shared" ref="P68" si="1478">P69-O69</f>
        <v>0</v>
      </c>
      <c r="Q68" s="718">
        <f t="shared" ref="Q68" si="1479">Q69-P69</f>
        <v>0</v>
      </c>
      <c r="R68" s="718">
        <f t="shared" ref="R68" si="1480">R69-Q69</f>
        <v>0</v>
      </c>
      <c r="S68" s="718">
        <f t="shared" ref="S68" si="1481">S69-R69</f>
        <v>0</v>
      </c>
      <c r="T68" s="718">
        <f t="shared" ref="T68" si="1482">T69-S69</f>
        <v>0</v>
      </c>
      <c r="U68" s="718">
        <f t="shared" ref="U68" si="1483">U69-T69</f>
        <v>0</v>
      </c>
      <c r="V68" s="718">
        <f t="shared" ref="V68" si="1484">V69-U69</f>
        <v>0</v>
      </c>
      <c r="W68" s="718">
        <f t="shared" ref="W68" si="1485">W69-V69</f>
        <v>0</v>
      </c>
      <c r="X68" s="718">
        <f t="shared" ref="X68" si="1486">X69-W69</f>
        <v>0</v>
      </c>
      <c r="Y68" s="718">
        <f t="shared" ref="Y68" si="1487">Y69-X69</f>
        <v>0</v>
      </c>
      <c r="Z68" s="718">
        <f t="shared" ref="Z68" si="1488">Z69-Y69</f>
        <v>0</v>
      </c>
      <c r="AA68" s="718">
        <f t="shared" ref="AA68" si="1489">AA69-Z69</f>
        <v>0</v>
      </c>
      <c r="AB68" s="718">
        <f t="shared" ref="AB68" si="1490">AB69-AA69</f>
        <v>0</v>
      </c>
      <c r="AC68" s="718">
        <f t="shared" ref="AC68" si="1491">AC69-AB69</f>
        <v>0</v>
      </c>
      <c r="AD68" s="718">
        <f t="shared" ref="AD68" si="1492">AD69-AC69</f>
        <v>0</v>
      </c>
      <c r="AE68" s="718">
        <f t="shared" ref="AE68" si="1493">AE69-AD69</f>
        <v>0</v>
      </c>
      <c r="AF68" s="718">
        <f t="shared" ref="AF68" si="1494">AF69-AE69</f>
        <v>0</v>
      </c>
      <c r="AG68" s="718">
        <f t="shared" ref="AG68" si="1495">AG69-AF69</f>
        <v>0</v>
      </c>
      <c r="AH68" s="718">
        <f t="shared" ref="AH68" si="1496">AH69-AG69</f>
        <v>0</v>
      </c>
      <c r="AI68" s="718">
        <f t="shared" ref="AI68" si="1497">AI69-AH69</f>
        <v>0</v>
      </c>
      <c r="AJ68" s="718">
        <f t="shared" ref="AJ68" si="1498">AJ69-AI69</f>
        <v>0</v>
      </c>
      <c r="AK68" s="718">
        <f t="shared" ref="AK68" si="1499">AK69-AJ69</f>
        <v>0</v>
      </c>
      <c r="AL68" s="718">
        <f t="shared" ref="AL68" si="1500">AL69-AK69</f>
        <v>0</v>
      </c>
      <c r="AM68" s="718">
        <f t="shared" ref="AM68" si="1501">AM69-AL69</f>
        <v>0</v>
      </c>
      <c r="AN68" s="718">
        <f t="shared" ref="AN68" si="1502">AN69-AM69</f>
        <v>0</v>
      </c>
      <c r="AO68" s="718">
        <f t="shared" ref="AO68" si="1503">AO69-AN69</f>
        <v>0</v>
      </c>
      <c r="AP68" s="718">
        <f t="shared" ref="AP68" si="1504">AP69-AO69</f>
        <v>0</v>
      </c>
      <c r="AQ68" s="718">
        <f t="shared" ref="AQ68" si="1505">AQ69-AP69</f>
        <v>0</v>
      </c>
      <c r="AR68" s="718">
        <f t="shared" ref="AR68" si="1506">AR69-AQ69</f>
        <v>0</v>
      </c>
      <c r="AS68" s="718">
        <f t="shared" ref="AS68" si="1507">AS69-AR69</f>
        <v>0</v>
      </c>
      <c r="AT68" s="718">
        <f t="shared" ref="AT68" si="1508">AT69-AS69</f>
        <v>0</v>
      </c>
      <c r="AU68" s="718">
        <f t="shared" ref="AU68" si="1509">AU69-AT69</f>
        <v>0</v>
      </c>
      <c r="AV68" s="718">
        <f t="shared" ref="AV68" si="1510">AV69-AU69</f>
        <v>0</v>
      </c>
      <c r="AW68" s="718">
        <f t="shared" ref="AW68" si="1511">AW69-AV69</f>
        <v>0</v>
      </c>
      <c r="AX68" s="718">
        <f t="shared" ref="AX68" si="1512">AX69-AW69</f>
        <v>0</v>
      </c>
      <c r="AY68" s="718">
        <f t="shared" ref="AY68" si="1513">AY69-AX69</f>
        <v>0</v>
      </c>
      <c r="AZ68" s="718">
        <f t="shared" ref="AZ68" si="1514">AZ69-AY69</f>
        <v>0</v>
      </c>
      <c r="BA68" s="718">
        <f t="shared" ref="BA68" si="1515">BA69-AZ69</f>
        <v>0</v>
      </c>
      <c r="BB68" s="718">
        <f t="shared" ref="BB68" si="1516">BB69-BA69</f>
        <v>0</v>
      </c>
      <c r="BC68" s="718">
        <f t="shared" ref="BC68" si="1517">BC69-BB69</f>
        <v>0</v>
      </c>
      <c r="BD68" s="718">
        <f t="shared" ref="BD68" si="1518">BD69-BC69</f>
        <v>0</v>
      </c>
      <c r="BE68" s="718">
        <f t="shared" ref="BE68" si="1519">BE69-BD69</f>
        <v>0</v>
      </c>
      <c r="BF68" s="718">
        <f t="shared" ref="BF68" si="1520">BF69-BE69</f>
        <v>1179.77</v>
      </c>
      <c r="BG68" s="718">
        <f t="shared" ref="BG68" si="1521">BG69-BF69</f>
        <v>7078.6</v>
      </c>
      <c r="BH68" s="719"/>
    </row>
    <row r="69" spans="2:60">
      <c r="C69" s="700" t="s">
        <v>853</v>
      </c>
      <c r="D69" s="697">
        <v>14157.2</v>
      </c>
      <c r="E69" s="19">
        <v>940.5</v>
      </c>
      <c r="F69" s="698">
        <v>45650</v>
      </c>
      <c r="G69" s="698">
        <v>45663</v>
      </c>
      <c r="H69" s="700" t="s">
        <v>835</v>
      </c>
      <c r="I69" s="699"/>
      <c r="J69" s="699"/>
      <c r="K69" s="699"/>
      <c r="L69" s="699"/>
      <c r="M69" s="699"/>
      <c r="N69" s="699"/>
      <c r="O69" s="709"/>
      <c r="P69" s="699"/>
      <c r="Q69" s="699"/>
      <c r="R69" s="699"/>
      <c r="S69" s="699"/>
      <c r="T69" s="699"/>
      <c r="U69" s="699"/>
      <c r="V69" s="699"/>
      <c r="W69" s="699"/>
      <c r="X69" s="699"/>
      <c r="Y69" s="699"/>
      <c r="Z69" s="699"/>
      <c r="AA69" s="699"/>
      <c r="AB69" s="699"/>
      <c r="AC69" s="699"/>
      <c r="AD69" s="699"/>
      <c r="AE69" s="699"/>
      <c r="AF69" s="699"/>
      <c r="AG69" s="699"/>
      <c r="AH69" s="699"/>
      <c r="AI69" s="699"/>
      <c r="AJ69" s="699"/>
      <c r="AK69" s="699"/>
      <c r="AL69" s="699"/>
      <c r="AM69" s="699"/>
      <c r="AN69" s="699"/>
      <c r="AO69" s="699"/>
      <c r="AP69" s="699"/>
      <c r="AQ69" s="699"/>
      <c r="AR69" s="699"/>
      <c r="AS69" s="699"/>
      <c r="AT69" s="699"/>
      <c r="AU69" s="699"/>
      <c r="AV69" s="699"/>
      <c r="AW69" s="699"/>
      <c r="AX69" s="699"/>
      <c r="AY69" s="699"/>
      <c r="AZ69" s="699"/>
      <c r="BA69" s="699"/>
      <c r="BB69" s="699"/>
      <c r="BC69" s="699"/>
      <c r="BD69" s="699"/>
      <c r="BE69" s="699"/>
      <c r="BF69" s="699">
        <v>1179.77</v>
      </c>
      <c r="BG69" s="699">
        <v>8258.3700000000008</v>
      </c>
    </row>
    <row r="70" spans="2:60">
      <c r="B70" s="719"/>
      <c r="C70" s="720" t="s">
        <v>854</v>
      </c>
      <c r="D70" s="721">
        <v>15094.3</v>
      </c>
      <c r="E70" s="719">
        <v>939.5</v>
      </c>
      <c r="F70" s="722">
        <v>45650</v>
      </c>
      <c r="G70" s="722">
        <v>45663</v>
      </c>
      <c r="H70" s="720" t="s">
        <v>833</v>
      </c>
      <c r="I70" s="718">
        <f>I71</f>
        <v>0</v>
      </c>
      <c r="J70" s="718">
        <f>J71-I71</f>
        <v>0</v>
      </c>
      <c r="K70" s="718">
        <f t="shared" ref="K70" si="1522">K71-J71</f>
        <v>0</v>
      </c>
      <c r="L70" s="718">
        <f t="shared" ref="L70" si="1523">L71-K71</f>
        <v>0</v>
      </c>
      <c r="M70" s="718">
        <f t="shared" ref="M70" si="1524">M71-L71</f>
        <v>0</v>
      </c>
      <c r="N70" s="718">
        <f t="shared" ref="N70" si="1525">N71-M71</f>
        <v>0</v>
      </c>
      <c r="O70" s="718">
        <f t="shared" ref="O70" si="1526">O71-N71</f>
        <v>0</v>
      </c>
      <c r="P70" s="718">
        <f t="shared" ref="P70" si="1527">P71-O71</f>
        <v>0</v>
      </c>
      <c r="Q70" s="718">
        <f t="shared" ref="Q70" si="1528">Q71-P71</f>
        <v>0</v>
      </c>
      <c r="R70" s="718">
        <f t="shared" ref="R70" si="1529">R71-Q71</f>
        <v>0</v>
      </c>
      <c r="S70" s="718">
        <f t="shared" ref="S70" si="1530">S71-R71</f>
        <v>0</v>
      </c>
      <c r="T70" s="718">
        <f t="shared" ref="T70" si="1531">T71-S71</f>
        <v>0</v>
      </c>
      <c r="U70" s="718">
        <f t="shared" ref="U70" si="1532">U71-T71</f>
        <v>0</v>
      </c>
      <c r="V70" s="718">
        <f t="shared" ref="V70" si="1533">V71-U71</f>
        <v>0</v>
      </c>
      <c r="W70" s="718">
        <f t="shared" ref="W70" si="1534">W71-V71</f>
        <v>0</v>
      </c>
      <c r="X70" s="718">
        <f t="shared" ref="X70" si="1535">X71-W71</f>
        <v>0</v>
      </c>
      <c r="Y70" s="718">
        <f t="shared" ref="Y70" si="1536">Y71-X71</f>
        <v>0</v>
      </c>
      <c r="Z70" s="718">
        <f t="shared" ref="Z70" si="1537">Z71-Y71</f>
        <v>0</v>
      </c>
      <c r="AA70" s="718">
        <f t="shared" ref="AA70" si="1538">AA71-Z71</f>
        <v>0</v>
      </c>
      <c r="AB70" s="718">
        <f t="shared" ref="AB70" si="1539">AB71-AA71</f>
        <v>0</v>
      </c>
      <c r="AC70" s="718">
        <f t="shared" ref="AC70" si="1540">AC71-AB71</f>
        <v>0</v>
      </c>
      <c r="AD70" s="718">
        <f t="shared" ref="AD70" si="1541">AD71-AC71</f>
        <v>0</v>
      </c>
      <c r="AE70" s="718">
        <f t="shared" ref="AE70" si="1542">AE71-AD71</f>
        <v>0</v>
      </c>
      <c r="AF70" s="718">
        <f t="shared" ref="AF70" si="1543">AF71-AE71</f>
        <v>0</v>
      </c>
      <c r="AG70" s="718">
        <f t="shared" ref="AG70" si="1544">AG71-AF71</f>
        <v>0</v>
      </c>
      <c r="AH70" s="718">
        <f t="shared" ref="AH70" si="1545">AH71-AG71</f>
        <v>0</v>
      </c>
      <c r="AI70" s="718">
        <f t="shared" ref="AI70" si="1546">AI71-AH71</f>
        <v>0</v>
      </c>
      <c r="AJ70" s="718">
        <f t="shared" ref="AJ70" si="1547">AJ71-AI71</f>
        <v>0</v>
      </c>
      <c r="AK70" s="718">
        <f t="shared" ref="AK70" si="1548">AK71-AJ71</f>
        <v>0</v>
      </c>
      <c r="AL70" s="718">
        <f t="shared" ref="AL70" si="1549">AL71-AK71</f>
        <v>0</v>
      </c>
      <c r="AM70" s="718">
        <f t="shared" ref="AM70" si="1550">AM71-AL71</f>
        <v>0</v>
      </c>
      <c r="AN70" s="718">
        <f t="shared" ref="AN70" si="1551">AN71-AM71</f>
        <v>0</v>
      </c>
      <c r="AO70" s="718">
        <f t="shared" ref="AO70" si="1552">AO71-AN71</f>
        <v>0</v>
      </c>
      <c r="AP70" s="718">
        <f t="shared" ref="AP70" si="1553">AP71-AO71</f>
        <v>0</v>
      </c>
      <c r="AQ70" s="718">
        <f t="shared" ref="AQ70" si="1554">AQ71-AP71</f>
        <v>0</v>
      </c>
      <c r="AR70" s="718">
        <f t="shared" ref="AR70" si="1555">AR71-AQ71</f>
        <v>0</v>
      </c>
      <c r="AS70" s="718">
        <f t="shared" ref="AS70" si="1556">AS71-AR71</f>
        <v>0</v>
      </c>
      <c r="AT70" s="718">
        <f t="shared" ref="AT70" si="1557">AT71-AS71</f>
        <v>0</v>
      </c>
      <c r="AU70" s="718">
        <f t="shared" ref="AU70" si="1558">AU71-AT71</f>
        <v>0</v>
      </c>
      <c r="AV70" s="718">
        <f t="shared" ref="AV70" si="1559">AV71-AU71</f>
        <v>0</v>
      </c>
      <c r="AW70" s="718">
        <f t="shared" ref="AW70" si="1560">AW71-AV71</f>
        <v>0</v>
      </c>
      <c r="AX70" s="718">
        <f t="shared" ref="AX70" si="1561">AX71-AW71</f>
        <v>0</v>
      </c>
      <c r="AY70" s="718">
        <f t="shared" ref="AY70" si="1562">AY71-AX71</f>
        <v>0</v>
      </c>
      <c r="AZ70" s="718">
        <f t="shared" ref="AZ70" si="1563">AZ71-AY71</f>
        <v>0</v>
      </c>
      <c r="BA70" s="718">
        <f t="shared" ref="BA70" si="1564">BA71-AZ71</f>
        <v>0</v>
      </c>
      <c r="BB70" s="718">
        <f t="shared" ref="BB70" si="1565">BB71-BA71</f>
        <v>0</v>
      </c>
      <c r="BC70" s="718">
        <f t="shared" ref="BC70" si="1566">BC71-BB71</f>
        <v>0</v>
      </c>
      <c r="BD70" s="718">
        <f t="shared" ref="BD70" si="1567">BD71-BC71</f>
        <v>0</v>
      </c>
      <c r="BE70" s="718">
        <f t="shared" ref="BE70" si="1568">BE71-BD71</f>
        <v>0</v>
      </c>
      <c r="BF70" s="718">
        <f t="shared" ref="BF70" si="1569">BF71-BE71</f>
        <v>1257.8599999999999</v>
      </c>
      <c r="BG70" s="718">
        <f t="shared" ref="BG70" si="1570">BG71-BF71</f>
        <v>7547.1500000000005</v>
      </c>
      <c r="BH70" s="719"/>
    </row>
    <row r="71" spans="2:60">
      <c r="C71" s="700" t="s">
        <v>854</v>
      </c>
      <c r="D71" s="697">
        <v>15094.3</v>
      </c>
      <c r="E71" s="19">
        <v>939.5</v>
      </c>
      <c r="F71" s="698">
        <v>45650</v>
      </c>
      <c r="G71" s="698">
        <v>45663</v>
      </c>
      <c r="H71" s="700" t="s">
        <v>835</v>
      </c>
      <c r="I71" s="699"/>
      <c r="J71" s="699"/>
      <c r="K71" s="699"/>
      <c r="L71" s="699"/>
      <c r="M71" s="699"/>
      <c r="N71" s="699"/>
      <c r="O71" s="709"/>
      <c r="P71" s="699"/>
      <c r="Q71" s="699"/>
      <c r="R71" s="699"/>
      <c r="S71" s="699"/>
      <c r="T71" s="699"/>
      <c r="U71" s="699"/>
      <c r="V71" s="699"/>
      <c r="W71" s="699"/>
      <c r="X71" s="699"/>
      <c r="Y71" s="699"/>
      <c r="Z71" s="699"/>
      <c r="AA71" s="699"/>
      <c r="AB71" s="699"/>
      <c r="AC71" s="699"/>
      <c r="AD71" s="699"/>
      <c r="AE71" s="699"/>
      <c r="AF71" s="699"/>
      <c r="AG71" s="699"/>
      <c r="AH71" s="699"/>
      <c r="AI71" s="699"/>
      <c r="AJ71" s="699"/>
      <c r="AK71" s="699"/>
      <c r="AL71" s="699"/>
      <c r="AM71" s="699"/>
      <c r="AN71" s="699"/>
      <c r="AO71" s="699"/>
      <c r="AP71" s="699"/>
      <c r="AQ71" s="699"/>
      <c r="AR71" s="699"/>
      <c r="AS71" s="699"/>
      <c r="AT71" s="699"/>
      <c r="AU71" s="699"/>
      <c r="AV71" s="699"/>
      <c r="AW71" s="699"/>
      <c r="AX71" s="699"/>
      <c r="AY71" s="699"/>
      <c r="AZ71" s="699"/>
      <c r="BA71" s="699"/>
      <c r="BB71" s="699"/>
      <c r="BC71" s="699"/>
      <c r="BD71" s="699"/>
      <c r="BE71" s="699"/>
      <c r="BF71" s="699">
        <v>1257.8599999999999</v>
      </c>
      <c r="BG71" s="699">
        <v>8805.01</v>
      </c>
    </row>
    <row r="72" spans="2:60">
      <c r="B72" s="719"/>
      <c r="C72" s="720" t="s">
        <v>855</v>
      </c>
      <c r="D72" s="721">
        <v>134905.70000000001</v>
      </c>
      <c r="E72" s="719">
        <v>800</v>
      </c>
      <c r="F72" s="722">
        <v>45650</v>
      </c>
      <c r="G72" s="722">
        <v>45663</v>
      </c>
      <c r="H72" s="720" t="s">
        <v>833</v>
      </c>
      <c r="I72" s="718">
        <f>I73</f>
        <v>0</v>
      </c>
      <c r="J72" s="718">
        <f>J73-I73</f>
        <v>0</v>
      </c>
      <c r="K72" s="718">
        <f t="shared" ref="K72" si="1571">K73-J73</f>
        <v>0</v>
      </c>
      <c r="L72" s="718">
        <f t="shared" ref="L72" si="1572">L73-K73</f>
        <v>0</v>
      </c>
      <c r="M72" s="718">
        <f t="shared" ref="M72" si="1573">M73-L73</f>
        <v>0</v>
      </c>
      <c r="N72" s="718">
        <f t="shared" ref="N72" si="1574">N73-M73</f>
        <v>0</v>
      </c>
      <c r="O72" s="718">
        <f t="shared" ref="O72" si="1575">O73-N73</f>
        <v>0</v>
      </c>
      <c r="P72" s="718">
        <f t="shared" ref="P72" si="1576">P73-O73</f>
        <v>0</v>
      </c>
      <c r="Q72" s="718">
        <f t="shared" ref="Q72" si="1577">Q73-P73</f>
        <v>0</v>
      </c>
      <c r="R72" s="718">
        <f t="shared" ref="R72" si="1578">R73-Q73</f>
        <v>0</v>
      </c>
      <c r="S72" s="718">
        <f t="shared" ref="S72" si="1579">S73-R73</f>
        <v>0</v>
      </c>
      <c r="T72" s="718">
        <f t="shared" ref="T72" si="1580">T73-S73</f>
        <v>0</v>
      </c>
      <c r="U72" s="718">
        <f t="shared" ref="U72" si="1581">U73-T73</f>
        <v>0</v>
      </c>
      <c r="V72" s="718">
        <f t="shared" ref="V72" si="1582">V73-U73</f>
        <v>0</v>
      </c>
      <c r="W72" s="718">
        <f t="shared" ref="W72" si="1583">W73-V73</f>
        <v>0</v>
      </c>
      <c r="X72" s="718">
        <f t="shared" ref="X72" si="1584">X73-W73</f>
        <v>0</v>
      </c>
      <c r="Y72" s="718">
        <f t="shared" ref="Y72" si="1585">Y73-X73</f>
        <v>0</v>
      </c>
      <c r="Z72" s="718">
        <f t="shared" ref="Z72" si="1586">Z73-Y73</f>
        <v>0</v>
      </c>
      <c r="AA72" s="718">
        <f t="shared" ref="AA72" si="1587">AA73-Z73</f>
        <v>0</v>
      </c>
      <c r="AB72" s="718">
        <f t="shared" ref="AB72" si="1588">AB73-AA73</f>
        <v>0</v>
      </c>
      <c r="AC72" s="718">
        <f t="shared" ref="AC72" si="1589">AC73-AB73</f>
        <v>0</v>
      </c>
      <c r="AD72" s="718">
        <f t="shared" ref="AD72" si="1590">AD73-AC73</f>
        <v>0</v>
      </c>
      <c r="AE72" s="718">
        <f t="shared" ref="AE72" si="1591">AE73-AD73</f>
        <v>0</v>
      </c>
      <c r="AF72" s="718">
        <f t="shared" ref="AF72" si="1592">AF73-AE73</f>
        <v>0</v>
      </c>
      <c r="AG72" s="718">
        <f t="shared" ref="AG72" si="1593">AG73-AF73</f>
        <v>0</v>
      </c>
      <c r="AH72" s="718">
        <f t="shared" ref="AH72" si="1594">AH73-AG73</f>
        <v>0</v>
      </c>
      <c r="AI72" s="718">
        <f t="shared" ref="AI72" si="1595">AI73-AH73</f>
        <v>0</v>
      </c>
      <c r="AJ72" s="718">
        <f t="shared" ref="AJ72" si="1596">AJ73-AI73</f>
        <v>0</v>
      </c>
      <c r="AK72" s="718">
        <f t="shared" ref="AK72" si="1597">AK73-AJ73</f>
        <v>0</v>
      </c>
      <c r="AL72" s="718">
        <f t="shared" ref="AL72" si="1598">AL73-AK73</f>
        <v>0</v>
      </c>
      <c r="AM72" s="718">
        <f t="shared" ref="AM72" si="1599">AM73-AL73</f>
        <v>0</v>
      </c>
      <c r="AN72" s="718">
        <f t="shared" ref="AN72" si="1600">AN73-AM73</f>
        <v>0</v>
      </c>
      <c r="AO72" s="718">
        <f t="shared" ref="AO72" si="1601">AO73-AN73</f>
        <v>0</v>
      </c>
      <c r="AP72" s="718">
        <f t="shared" ref="AP72" si="1602">AP73-AO73</f>
        <v>0</v>
      </c>
      <c r="AQ72" s="718">
        <f t="shared" ref="AQ72" si="1603">AQ73-AP73</f>
        <v>0</v>
      </c>
      <c r="AR72" s="718">
        <f t="shared" ref="AR72" si="1604">AR73-AQ73</f>
        <v>0</v>
      </c>
      <c r="AS72" s="718">
        <f t="shared" ref="AS72" si="1605">AS73-AR73</f>
        <v>0</v>
      </c>
      <c r="AT72" s="718">
        <f t="shared" ref="AT72" si="1606">AT73-AS73</f>
        <v>0</v>
      </c>
      <c r="AU72" s="718">
        <f t="shared" ref="AU72" si="1607">AU73-AT73</f>
        <v>0</v>
      </c>
      <c r="AV72" s="718">
        <f t="shared" ref="AV72" si="1608">AV73-AU73</f>
        <v>0</v>
      </c>
      <c r="AW72" s="718">
        <f t="shared" ref="AW72" si="1609">AW73-AV73</f>
        <v>0</v>
      </c>
      <c r="AX72" s="718">
        <f t="shared" ref="AX72" si="1610">AX73-AW73</f>
        <v>0</v>
      </c>
      <c r="AY72" s="718">
        <f t="shared" ref="AY72" si="1611">AY73-AX73</f>
        <v>0</v>
      </c>
      <c r="AZ72" s="718">
        <f t="shared" ref="AZ72" si="1612">AZ73-AY73</f>
        <v>0</v>
      </c>
      <c r="BA72" s="718">
        <f t="shared" ref="BA72" si="1613">BA73-AZ73</f>
        <v>0</v>
      </c>
      <c r="BB72" s="718">
        <f t="shared" ref="BB72" si="1614">BB73-BA73</f>
        <v>0</v>
      </c>
      <c r="BC72" s="718">
        <f t="shared" ref="BC72" si="1615">BC73-BB73</f>
        <v>0</v>
      </c>
      <c r="BD72" s="718">
        <f t="shared" ref="BD72" si="1616">BD73-BC73</f>
        <v>0</v>
      </c>
      <c r="BE72" s="718">
        <f t="shared" ref="BE72" si="1617">BE73-BD73</f>
        <v>0</v>
      </c>
      <c r="BF72" s="718">
        <f t="shared" ref="BF72" si="1618">BF73-BE73</f>
        <v>11242.14</v>
      </c>
      <c r="BG72" s="718">
        <f t="shared" ref="BG72" si="1619">BG73-BF73</f>
        <v>67452.850000000006</v>
      </c>
      <c r="BH72" s="719"/>
    </row>
    <row r="73" spans="2:60">
      <c r="C73" s="700" t="s">
        <v>855</v>
      </c>
      <c r="D73" s="697">
        <v>134905.70000000001</v>
      </c>
      <c r="E73" s="19">
        <v>800</v>
      </c>
      <c r="F73" s="698">
        <v>45650</v>
      </c>
      <c r="G73" s="698">
        <v>45663</v>
      </c>
      <c r="H73" s="700" t="s">
        <v>835</v>
      </c>
      <c r="I73" s="699"/>
      <c r="J73" s="699"/>
      <c r="K73" s="699"/>
      <c r="L73" s="699"/>
      <c r="M73" s="699"/>
      <c r="N73" s="699"/>
      <c r="O73" s="709"/>
      <c r="P73" s="699"/>
      <c r="Q73" s="699"/>
      <c r="R73" s="699"/>
      <c r="S73" s="699"/>
      <c r="T73" s="699"/>
      <c r="U73" s="699"/>
      <c r="V73" s="699"/>
      <c r="W73" s="699"/>
      <c r="X73" s="699"/>
      <c r="Y73" s="699"/>
      <c r="Z73" s="699"/>
      <c r="AA73" s="699"/>
      <c r="AB73" s="699"/>
      <c r="AC73" s="699"/>
      <c r="AD73" s="699"/>
      <c r="AE73" s="699"/>
      <c r="AF73" s="699"/>
      <c r="AG73" s="699"/>
      <c r="AH73" s="699"/>
      <c r="AI73" s="699"/>
      <c r="AJ73" s="699"/>
      <c r="AK73" s="699"/>
      <c r="AL73" s="699"/>
      <c r="AM73" s="699"/>
      <c r="AN73" s="699"/>
      <c r="AO73" s="699"/>
      <c r="AP73" s="699"/>
      <c r="AQ73" s="699"/>
      <c r="AR73" s="699"/>
      <c r="AS73" s="699"/>
      <c r="AT73" s="699"/>
      <c r="AU73" s="699"/>
      <c r="AV73" s="699"/>
      <c r="AW73" s="699"/>
      <c r="AX73" s="699"/>
      <c r="AY73" s="699"/>
      <c r="AZ73" s="699"/>
      <c r="BA73" s="699"/>
      <c r="BB73" s="699"/>
      <c r="BC73" s="699"/>
      <c r="BD73" s="699"/>
      <c r="BE73" s="699"/>
      <c r="BF73" s="699">
        <v>11242.14</v>
      </c>
      <c r="BG73" s="699">
        <v>78694.990000000005</v>
      </c>
    </row>
    <row r="74" spans="2:60">
      <c r="B74" s="719"/>
      <c r="C74" s="720" t="s">
        <v>840</v>
      </c>
      <c r="D74" s="721">
        <v>0</v>
      </c>
      <c r="E74" s="719">
        <v>0</v>
      </c>
      <c r="F74" s="722">
        <v>45650</v>
      </c>
      <c r="G74" s="722">
        <v>45656</v>
      </c>
      <c r="H74" s="720" t="s">
        <v>833</v>
      </c>
      <c r="I74" s="718">
        <f>I75</f>
        <v>0</v>
      </c>
      <c r="J74" s="718">
        <f>J75-I75</f>
        <v>0</v>
      </c>
      <c r="K74" s="718">
        <f t="shared" ref="K74" si="1620">K75-J75</f>
        <v>0</v>
      </c>
      <c r="L74" s="718">
        <f t="shared" ref="L74" si="1621">L75-K75</f>
        <v>0</v>
      </c>
      <c r="M74" s="718">
        <f t="shared" ref="M74" si="1622">M75-L75</f>
        <v>0</v>
      </c>
      <c r="N74" s="718">
        <f t="shared" ref="N74" si="1623">N75-M75</f>
        <v>0</v>
      </c>
      <c r="O74" s="718">
        <f t="shared" ref="O74" si="1624">O75-N75</f>
        <v>0</v>
      </c>
      <c r="P74" s="718">
        <f t="shared" ref="P74" si="1625">P75-O75</f>
        <v>0</v>
      </c>
      <c r="Q74" s="718">
        <f t="shared" ref="Q74" si="1626">Q75-P75</f>
        <v>0</v>
      </c>
      <c r="R74" s="718">
        <f t="shared" ref="R74" si="1627">R75-Q75</f>
        <v>0</v>
      </c>
      <c r="S74" s="718">
        <f t="shared" ref="S74" si="1628">S75-R75</f>
        <v>0</v>
      </c>
      <c r="T74" s="718">
        <f t="shared" ref="T74" si="1629">T75-S75</f>
        <v>0</v>
      </c>
      <c r="U74" s="718">
        <f t="shared" ref="U74" si="1630">U75-T75</f>
        <v>0</v>
      </c>
      <c r="V74" s="718">
        <f t="shared" ref="V74" si="1631">V75-U75</f>
        <v>0</v>
      </c>
      <c r="W74" s="718">
        <f t="shared" ref="W74" si="1632">W75-V75</f>
        <v>0</v>
      </c>
      <c r="X74" s="718">
        <f t="shared" ref="X74" si="1633">X75-W75</f>
        <v>0</v>
      </c>
      <c r="Y74" s="718">
        <f t="shared" ref="Y74" si="1634">Y75-X75</f>
        <v>0</v>
      </c>
      <c r="Z74" s="718">
        <f t="shared" ref="Z74" si="1635">Z75-Y75</f>
        <v>0</v>
      </c>
      <c r="AA74" s="718">
        <f t="shared" ref="AA74" si="1636">AA75-Z75</f>
        <v>0</v>
      </c>
      <c r="AB74" s="718">
        <f t="shared" ref="AB74" si="1637">AB75-AA75</f>
        <v>0</v>
      </c>
      <c r="AC74" s="718">
        <f t="shared" ref="AC74" si="1638">AC75-AB75</f>
        <v>0</v>
      </c>
      <c r="AD74" s="718">
        <f t="shared" ref="AD74" si="1639">AD75-AC75</f>
        <v>0</v>
      </c>
      <c r="AE74" s="718">
        <f t="shared" ref="AE74" si="1640">AE75-AD75</f>
        <v>0</v>
      </c>
      <c r="AF74" s="718">
        <f t="shared" ref="AF74" si="1641">AF75-AE75</f>
        <v>0</v>
      </c>
      <c r="AG74" s="718">
        <f t="shared" ref="AG74" si="1642">AG75-AF75</f>
        <v>0</v>
      </c>
      <c r="AH74" s="718">
        <f t="shared" ref="AH74" si="1643">AH75-AG75</f>
        <v>0</v>
      </c>
      <c r="AI74" s="718">
        <f t="shared" ref="AI74" si="1644">AI75-AH75</f>
        <v>0</v>
      </c>
      <c r="AJ74" s="718">
        <f t="shared" ref="AJ74" si="1645">AJ75-AI75</f>
        <v>0</v>
      </c>
      <c r="AK74" s="718">
        <f t="shared" ref="AK74" si="1646">AK75-AJ75</f>
        <v>0</v>
      </c>
      <c r="AL74" s="718">
        <f t="shared" ref="AL74" si="1647">AL75-AK75</f>
        <v>0</v>
      </c>
      <c r="AM74" s="718">
        <f t="shared" ref="AM74" si="1648">AM75-AL75</f>
        <v>0</v>
      </c>
      <c r="AN74" s="718">
        <f t="shared" ref="AN74" si="1649">AN75-AM75</f>
        <v>0</v>
      </c>
      <c r="AO74" s="718">
        <f t="shared" ref="AO74" si="1650">AO75-AN75</f>
        <v>0</v>
      </c>
      <c r="AP74" s="718">
        <f t="shared" ref="AP74" si="1651">AP75-AO75</f>
        <v>0</v>
      </c>
      <c r="AQ74" s="718">
        <f t="shared" ref="AQ74" si="1652">AQ75-AP75</f>
        <v>0</v>
      </c>
      <c r="AR74" s="718">
        <f t="shared" ref="AR74" si="1653">AR75-AQ75</f>
        <v>0</v>
      </c>
      <c r="AS74" s="718">
        <f t="shared" ref="AS74" si="1654">AS75-AR75</f>
        <v>0</v>
      </c>
      <c r="AT74" s="718">
        <f t="shared" ref="AT74" si="1655">AT75-AS75</f>
        <v>0</v>
      </c>
      <c r="AU74" s="718">
        <f t="shared" ref="AU74" si="1656">AU75-AT75</f>
        <v>0</v>
      </c>
      <c r="AV74" s="718">
        <f t="shared" ref="AV74" si="1657">AV75-AU75</f>
        <v>0</v>
      </c>
      <c r="AW74" s="718">
        <f t="shared" ref="AW74" si="1658">AW75-AV75</f>
        <v>0</v>
      </c>
      <c r="AX74" s="718">
        <f t="shared" ref="AX74" si="1659">AX75-AW75</f>
        <v>0</v>
      </c>
      <c r="AY74" s="718">
        <f t="shared" ref="AY74" si="1660">AY75-AX75</f>
        <v>0</v>
      </c>
      <c r="AZ74" s="718">
        <f t="shared" ref="AZ74" si="1661">AZ75-AY75</f>
        <v>0</v>
      </c>
      <c r="BA74" s="718">
        <f t="shared" ref="BA74" si="1662">BA75-AZ75</f>
        <v>0</v>
      </c>
      <c r="BB74" s="718">
        <f t="shared" ref="BB74" si="1663">BB75-BA75</f>
        <v>0</v>
      </c>
      <c r="BC74" s="718">
        <f t="shared" ref="BC74" si="1664">BC75-BB75</f>
        <v>0</v>
      </c>
      <c r="BD74" s="718">
        <f t="shared" ref="BD74" si="1665">BD75-BC75</f>
        <v>0</v>
      </c>
      <c r="BE74" s="718">
        <f t="shared" ref="BE74" si="1666">BE75-BD75</f>
        <v>0</v>
      </c>
      <c r="BF74" s="718">
        <f t="shared" ref="BF74" si="1667">BF75-BE75</f>
        <v>0</v>
      </c>
      <c r="BG74" s="718">
        <f t="shared" ref="BG74" si="1668">BG75-BF75</f>
        <v>0</v>
      </c>
      <c r="BH74" s="719"/>
    </row>
    <row r="75" spans="2:60">
      <c r="C75" s="700" t="s">
        <v>840</v>
      </c>
      <c r="D75" s="697">
        <v>0</v>
      </c>
      <c r="E75" s="19">
        <v>0</v>
      </c>
      <c r="F75" s="698">
        <v>45650</v>
      </c>
      <c r="G75" s="698">
        <v>45656</v>
      </c>
      <c r="H75" s="700" t="s">
        <v>835</v>
      </c>
      <c r="I75" s="699"/>
      <c r="J75" s="699"/>
      <c r="K75" s="699"/>
      <c r="L75" s="699"/>
      <c r="M75" s="699"/>
      <c r="N75" s="699"/>
      <c r="O75" s="709"/>
      <c r="P75" s="699"/>
      <c r="Q75" s="699"/>
      <c r="R75" s="699"/>
      <c r="S75" s="699"/>
      <c r="T75" s="699"/>
      <c r="U75" s="699"/>
      <c r="V75" s="699"/>
      <c r="W75" s="699"/>
      <c r="X75" s="699"/>
      <c r="Y75" s="699"/>
      <c r="Z75" s="699"/>
      <c r="AA75" s="699"/>
      <c r="AB75" s="699"/>
      <c r="AC75" s="699"/>
      <c r="AD75" s="699"/>
      <c r="AE75" s="699"/>
      <c r="AF75" s="699"/>
      <c r="AG75" s="699"/>
      <c r="AH75" s="699"/>
      <c r="AI75" s="699"/>
      <c r="AJ75" s="699"/>
      <c r="AK75" s="699"/>
      <c r="AL75" s="699"/>
      <c r="AM75" s="699"/>
      <c r="AN75" s="699"/>
      <c r="AO75" s="699"/>
      <c r="AP75" s="699"/>
      <c r="AQ75" s="699"/>
      <c r="AR75" s="699"/>
      <c r="AS75" s="699"/>
      <c r="AT75" s="699"/>
      <c r="AU75" s="699"/>
      <c r="AV75" s="699"/>
      <c r="AW75" s="699"/>
      <c r="AX75" s="699"/>
      <c r="AY75" s="699"/>
      <c r="AZ75" s="699"/>
      <c r="BA75" s="699"/>
      <c r="BB75" s="699"/>
      <c r="BC75" s="699"/>
      <c r="BD75" s="699"/>
      <c r="BE75" s="699"/>
      <c r="BF75" s="699"/>
      <c r="BG75" s="699"/>
    </row>
    <row r="76" spans="2:60">
      <c r="B76" s="719"/>
      <c r="C76" s="720" t="s">
        <v>856</v>
      </c>
      <c r="D76" s="721">
        <v>0</v>
      </c>
      <c r="E76" s="719">
        <v>1898</v>
      </c>
      <c r="F76" s="722">
        <v>45657</v>
      </c>
      <c r="G76" s="722">
        <v>45663</v>
      </c>
      <c r="H76" s="720" t="s">
        <v>833</v>
      </c>
      <c r="I76" s="718">
        <f>I77</f>
        <v>0</v>
      </c>
      <c r="J76" s="718">
        <f>J77-I77</f>
        <v>0</v>
      </c>
      <c r="K76" s="718">
        <f t="shared" ref="K76" si="1669">K77-J77</f>
        <v>0</v>
      </c>
      <c r="L76" s="718">
        <f t="shared" ref="L76" si="1670">L77-K77</f>
        <v>0</v>
      </c>
      <c r="M76" s="718">
        <f t="shared" ref="M76" si="1671">M77-L77</f>
        <v>0</v>
      </c>
      <c r="N76" s="718">
        <f t="shared" ref="N76" si="1672">N77-M77</f>
        <v>0</v>
      </c>
      <c r="O76" s="718">
        <f t="shared" ref="O76" si="1673">O77-N77</f>
        <v>0</v>
      </c>
      <c r="P76" s="718">
        <f t="shared" ref="P76" si="1674">P77-O77</f>
        <v>0</v>
      </c>
      <c r="Q76" s="718">
        <f t="shared" ref="Q76" si="1675">Q77-P77</f>
        <v>0</v>
      </c>
      <c r="R76" s="718">
        <f t="shared" ref="R76" si="1676">R77-Q77</f>
        <v>0</v>
      </c>
      <c r="S76" s="718">
        <f t="shared" ref="S76" si="1677">S77-R77</f>
        <v>0</v>
      </c>
      <c r="T76" s="718">
        <f t="shared" ref="T76" si="1678">T77-S77</f>
        <v>0</v>
      </c>
      <c r="U76" s="718">
        <f t="shared" ref="U76" si="1679">U77-T77</f>
        <v>0</v>
      </c>
      <c r="V76" s="718">
        <f t="shared" ref="V76" si="1680">V77-U77</f>
        <v>0</v>
      </c>
      <c r="W76" s="718">
        <f t="shared" ref="W76" si="1681">W77-V77</f>
        <v>0</v>
      </c>
      <c r="X76" s="718">
        <f t="shared" ref="X76" si="1682">X77-W77</f>
        <v>0</v>
      </c>
      <c r="Y76" s="718">
        <f t="shared" ref="Y76" si="1683">Y77-X77</f>
        <v>0</v>
      </c>
      <c r="Z76" s="718">
        <f t="shared" ref="Z76" si="1684">Z77-Y77</f>
        <v>0</v>
      </c>
      <c r="AA76" s="718">
        <f t="shared" ref="AA76" si="1685">AA77-Z77</f>
        <v>0</v>
      </c>
      <c r="AB76" s="718">
        <f t="shared" ref="AB76" si="1686">AB77-AA77</f>
        <v>0</v>
      </c>
      <c r="AC76" s="718">
        <f t="shared" ref="AC76" si="1687">AC77-AB77</f>
        <v>0</v>
      </c>
      <c r="AD76" s="718">
        <f t="shared" ref="AD76" si="1688">AD77-AC77</f>
        <v>0</v>
      </c>
      <c r="AE76" s="718">
        <f t="shared" ref="AE76" si="1689">AE77-AD77</f>
        <v>0</v>
      </c>
      <c r="AF76" s="718">
        <f t="shared" ref="AF76" si="1690">AF77-AE77</f>
        <v>0</v>
      </c>
      <c r="AG76" s="718">
        <f t="shared" ref="AG76" si="1691">AG77-AF77</f>
        <v>0</v>
      </c>
      <c r="AH76" s="718">
        <f t="shared" ref="AH76" si="1692">AH77-AG77</f>
        <v>0</v>
      </c>
      <c r="AI76" s="718">
        <f t="shared" ref="AI76" si="1693">AI77-AH77</f>
        <v>0</v>
      </c>
      <c r="AJ76" s="718">
        <f t="shared" ref="AJ76" si="1694">AJ77-AI77</f>
        <v>0</v>
      </c>
      <c r="AK76" s="718">
        <f t="shared" ref="AK76" si="1695">AK77-AJ77</f>
        <v>0</v>
      </c>
      <c r="AL76" s="718">
        <f t="shared" ref="AL76" si="1696">AL77-AK77</f>
        <v>0</v>
      </c>
      <c r="AM76" s="718">
        <f t="shared" ref="AM76" si="1697">AM77-AL77</f>
        <v>0</v>
      </c>
      <c r="AN76" s="718">
        <f t="shared" ref="AN76" si="1698">AN77-AM77</f>
        <v>0</v>
      </c>
      <c r="AO76" s="718">
        <f t="shared" ref="AO76" si="1699">AO77-AN77</f>
        <v>0</v>
      </c>
      <c r="AP76" s="718">
        <f t="shared" ref="AP76" si="1700">AP77-AO77</f>
        <v>0</v>
      </c>
      <c r="AQ76" s="718">
        <f t="shared" ref="AQ76" si="1701">AQ77-AP77</f>
        <v>0</v>
      </c>
      <c r="AR76" s="718">
        <f t="shared" ref="AR76" si="1702">AR77-AQ77</f>
        <v>0</v>
      </c>
      <c r="AS76" s="718">
        <f t="shared" ref="AS76" si="1703">AS77-AR77</f>
        <v>0</v>
      </c>
      <c r="AT76" s="718">
        <f t="shared" ref="AT76" si="1704">AT77-AS77</f>
        <v>0</v>
      </c>
      <c r="AU76" s="718">
        <f t="shared" ref="AU76" si="1705">AU77-AT77</f>
        <v>0</v>
      </c>
      <c r="AV76" s="718">
        <f t="shared" ref="AV76" si="1706">AV77-AU77</f>
        <v>0</v>
      </c>
      <c r="AW76" s="718">
        <f t="shared" ref="AW76" si="1707">AW77-AV77</f>
        <v>0</v>
      </c>
      <c r="AX76" s="718">
        <f t="shared" ref="AX76" si="1708">AX77-AW77</f>
        <v>0</v>
      </c>
      <c r="AY76" s="718">
        <f t="shared" ref="AY76" si="1709">AY77-AX77</f>
        <v>0</v>
      </c>
      <c r="AZ76" s="718">
        <f t="shared" ref="AZ76" si="1710">AZ77-AY77</f>
        <v>0</v>
      </c>
      <c r="BA76" s="718">
        <f t="shared" ref="BA76" si="1711">BA77-AZ77</f>
        <v>0</v>
      </c>
      <c r="BB76" s="718">
        <f t="shared" ref="BB76" si="1712">BB77-BA77</f>
        <v>0</v>
      </c>
      <c r="BC76" s="718">
        <f t="shared" ref="BC76" si="1713">BC77-BB77</f>
        <v>0</v>
      </c>
      <c r="BD76" s="718">
        <f t="shared" ref="BD76" si="1714">BD77-BC77</f>
        <v>0</v>
      </c>
      <c r="BE76" s="718">
        <f t="shared" ref="BE76" si="1715">BE77-BD77</f>
        <v>0</v>
      </c>
      <c r="BF76" s="718">
        <f t="shared" ref="BF76" si="1716">BF77-BE77</f>
        <v>0</v>
      </c>
      <c r="BG76" s="718">
        <f t="shared" ref="BG76" si="1717">BG77-BF77</f>
        <v>0</v>
      </c>
      <c r="BH76" s="719"/>
    </row>
    <row r="77" spans="2:60">
      <c r="C77" s="700" t="s">
        <v>856</v>
      </c>
      <c r="D77" s="697">
        <v>0</v>
      </c>
      <c r="E77" s="19">
        <v>1898</v>
      </c>
      <c r="F77" s="698">
        <v>45657</v>
      </c>
      <c r="G77" s="698">
        <v>45663</v>
      </c>
      <c r="H77" s="700" t="s">
        <v>835</v>
      </c>
      <c r="I77" s="699"/>
      <c r="J77" s="699"/>
      <c r="K77" s="699"/>
      <c r="L77" s="699"/>
      <c r="M77" s="699"/>
      <c r="N77" s="699"/>
      <c r="O77" s="709"/>
      <c r="P77" s="699"/>
      <c r="Q77" s="699"/>
      <c r="R77" s="699"/>
      <c r="S77" s="699"/>
      <c r="T77" s="699"/>
      <c r="U77" s="699"/>
      <c r="V77" s="699"/>
      <c r="W77" s="699"/>
      <c r="X77" s="699"/>
      <c r="Y77" s="699"/>
      <c r="Z77" s="699"/>
      <c r="AA77" s="699"/>
      <c r="AB77" s="699"/>
      <c r="AC77" s="699"/>
      <c r="AD77" s="699"/>
      <c r="AE77" s="699"/>
      <c r="AF77" s="699"/>
      <c r="AG77" s="699"/>
      <c r="AH77" s="699"/>
      <c r="AI77" s="699"/>
      <c r="AJ77" s="699"/>
      <c r="AK77" s="699"/>
      <c r="AL77" s="699"/>
      <c r="AM77" s="699"/>
      <c r="AN77" s="699"/>
      <c r="AO77" s="699"/>
      <c r="AP77" s="699"/>
      <c r="AQ77" s="699"/>
      <c r="AR77" s="699"/>
      <c r="AS77" s="699"/>
      <c r="AT77" s="699"/>
      <c r="AU77" s="699"/>
      <c r="AV77" s="699"/>
      <c r="AW77" s="699"/>
      <c r="AX77" s="699"/>
      <c r="AY77" s="699"/>
      <c r="AZ77" s="699"/>
      <c r="BA77" s="699"/>
      <c r="BB77" s="699"/>
      <c r="BC77" s="699"/>
      <c r="BD77" s="699"/>
      <c r="BE77" s="699"/>
      <c r="BF77" s="699"/>
      <c r="BG77" s="699"/>
    </row>
    <row r="78" spans="2:60">
      <c r="I78" s="699"/>
      <c r="J78" s="699"/>
      <c r="K78" s="699"/>
      <c r="L78" s="699" t="e">
        <f>L79-#REF!</f>
        <v>#REF!</v>
      </c>
      <c r="M78" s="709">
        <f t="shared" ref="M78:O82" si="1718">M79-F79</f>
        <v>0</v>
      </c>
      <c r="N78" s="709">
        <f t="shared" si="1718"/>
        <v>0</v>
      </c>
      <c r="O78" s="709">
        <f t="shared" si="1718"/>
        <v>0</v>
      </c>
      <c r="P78" s="699"/>
      <c r="Q78" s="699"/>
      <c r="R78" s="699"/>
      <c r="S78" s="699"/>
      <c r="T78" s="699"/>
      <c r="U78" s="699"/>
      <c r="V78" s="699"/>
      <c r="W78" s="699"/>
      <c r="X78" s="699"/>
      <c r="Y78" s="699"/>
      <c r="Z78" s="699"/>
      <c r="AA78" s="699"/>
      <c r="AB78" s="699"/>
      <c r="AC78" s="699"/>
      <c r="AD78" s="699"/>
      <c r="AE78" s="699"/>
      <c r="AF78" s="699"/>
      <c r="AG78" s="699"/>
      <c r="AH78" s="699"/>
      <c r="AI78" s="699"/>
      <c r="AJ78" s="699"/>
      <c r="AK78" s="699"/>
      <c r="AL78" s="699"/>
      <c r="AM78" s="699"/>
      <c r="AN78" s="699"/>
      <c r="AO78" s="699"/>
      <c r="AP78" s="699"/>
      <c r="AQ78" s="699"/>
      <c r="AR78" s="699"/>
      <c r="AS78" s="699"/>
      <c r="AT78" s="699"/>
      <c r="AU78" s="699"/>
      <c r="AV78" s="699"/>
      <c r="AW78" s="699"/>
      <c r="AX78" s="699"/>
      <c r="AY78" s="699"/>
      <c r="AZ78" s="699"/>
      <c r="BA78" s="699"/>
      <c r="BB78" s="699"/>
      <c r="BC78" s="699"/>
      <c r="BD78" s="699"/>
      <c r="BE78" s="699"/>
      <c r="BF78" s="699"/>
      <c r="BG78" s="699"/>
    </row>
    <row r="79" spans="2:60">
      <c r="I79" s="699"/>
      <c r="J79" s="699"/>
      <c r="K79" s="699"/>
      <c r="L79" s="699" t="e">
        <f>L80-#REF!</f>
        <v>#REF!</v>
      </c>
      <c r="M79" s="709">
        <f t="shared" si="1718"/>
        <v>0</v>
      </c>
      <c r="N79" s="709">
        <f t="shared" si="1718"/>
        <v>0</v>
      </c>
      <c r="O79" s="709">
        <f t="shared" si="1718"/>
        <v>0</v>
      </c>
      <c r="P79" s="699"/>
      <c r="Q79" s="699"/>
      <c r="R79" s="699"/>
      <c r="S79" s="699"/>
      <c r="T79" s="699"/>
      <c r="U79" s="699"/>
      <c r="V79" s="699"/>
      <c r="W79" s="699"/>
      <c r="X79" s="699"/>
      <c r="Y79" s="699"/>
      <c r="Z79" s="699"/>
      <c r="AA79" s="699"/>
      <c r="AB79" s="699"/>
      <c r="AC79" s="699"/>
      <c r="AD79" s="699"/>
      <c r="AE79" s="699"/>
      <c r="AF79" s="699"/>
      <c r="AG79" s="699"/>
      <c r="AH79" s="699"/>
      <c r="AI79" s="699"/>
      <c r="AJ79" s="699"/>
      <c r="AK79" s="699"/>
      <c r="AL79" s="699"/>
      <c r="AM79" s="699"/>
      <c r="AN79" s="699"/>
      <c r="AO79" s="699"/>
      <c r="AP79" s="699"/>
      <c r="AQ79" s="699"/>
      <c r="AR79" s="699"/>
      <c r="AS79" s="699"/>
      <c r="AT79" s="699"/>
      <c r="AU79" s="699"/>
      <c r="AV79" s="699"/>
      <c r="AW79" s="699"/>
      <c r="AX79" s="699"/>
      <c r="AY79" s="699"/>
      <c r="AZ79" s="699"/>
      <c r="BA79" s="699"/>
      <c r="BB79" s="699"/>
      <c r="BC79" s="699"/>
      <c r="BD79" s="699"/>
      <c r="BE79" s="699"/>
      <c r="BF79" s="699"/>
      <c r="BG79" s="699"/>
    </row>
    <row r="80" spans="2:60">
      <c r="L80" s="699" t="e">
        <f>L81-#REF!</f>
        <v>#REF!</v>
      </c>
      <c r="M80" s="709">
        <f t="shared" si="1718"/>
        <v>0</v>
      </c>
      <c r="N80" s="709">
        <f t="shared" si="1718"/>
        <v>0</v>
      </c>
      <c r="O80" s="709">
        <f t="shared" si="1718"/>
        <v>0</v>
      </c>
    </row>
    <row r="81" spans="12:15">
      <c r="L81" s="699" t="e">
        <f>L82-#REF!</f>
        <v>#REF!</v>
      </c>
      <c r="M81" s="709">
        <f t="shared" si="1718"/>
        <v>0</v>
      </c>
      <c r="N81" s="709">
        <f t="shared" si="1718"/>
        <v>0</v>
      </c>
      <c r="O81" s="709">
        <f t="shared" si="1718"/>
        <v>0</v>
      </c>
    </row>
    <row r="82" spans="12:15">
      <c r="L82" s="699" t="e">
        <f>L83-#REF!</f>
        <v>#REF!</v>
      </c>
      <c r="M82" s="709">
        <f t="shared" si="1718"/>
        <v>0</v>
      </c>
      <c r="N82" s="709">
        <f t="shared" si="1718"/>
        <v>0</v>
      </c>
      <c r="O82" s="709">
        <f t="shared" si="1718"/>
        <v>0</v>
      </c>
    </row>
  </sheetData>
  <autoFilter ref="B5:H82" xr:uid="{00000000-0009-0000-0000-000005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tabColor theme="7" tint="0.79998168889431442"/>
  </sheetPr>
  <dimension ref="A1:MG66"/>
  <sheetViews>
    <sheetView zoomScale="87" zoomScaleNormal="87" workbookViewId="0">
      <selection activeCell="E21" sqref="E21"/>
    </sheetView>
  </sheetViews>
  <sheetFormatPr defaultRowHeight="15"/>
  <cols>
    <col min="1" max="1" width="28" customWidth="1"/>
    <col min="2" max="2" width="12.5703125" customWidth="1"/>
    <col min="3" max="3" width="16.5703125" customWidth="1"/>
    <col min="4" max="4" width="12.5703125" customWidth="1"/>
    <col min="5" max="7" width="15.28515625" bestFit="1" customWidth="1"/>
    <col min="8" max="8" width="15.7109375" bestFit="1" customWidth="1"/>
    <col min="9" max="9" width="15.28515625" bestFit="1" customWidth="1"/>
    <col min="10" max="10" width="1.5703125" customWidth="1"/>
    <col min="11" max="11" width="12.7109375" bestFit="1" customWidth="1"/>
    <col min="12" max="14" width="12.5703125" customWidth="1"/>
    <col min="15" max="15" width="14.85546875" customWidth="1"/>
    <col min="16" max="16" width="12.5703125" customWidth="1"/>
    <col min="18" max="18" width="16.5703125" customWidth="1"/>
    <col min="19" max="19" width="12" bestFit="1" customWidth="1"/>
    <col min="20" max="20" width="12.85546875" bestFit="1" customWidth="1"/>
    <col min="21" max="21" width="9.42578125" bestFit="1" customWidth="1"/>
    <col min="23" max="23" width="11.140625" bestFit="1" customWidth="1"/>
    <col min="24" max="24" width="11.5703125" bestFit="1" customWidth="1"/>
    <col min="25" max="25" width="11.140625" bestFit="1" customWidth="1"/>
    <col min="26" max="31" width="11.5703125" bestFit="1" customWidth="1"/>
    <col min="32" max="33" width="9.42578125" bestFit="1" customWidth="1"/>
  </cols>
  <sheetData>
    <row r="1" spans="1:20" ht="15.75" customHeight="1">
      <c r="A1" s="1433" t="s">
        <v>658</v>
      </c>
      <c r="B1" s="1437" t="s">
        <v>1357</v>
      </c>
      <c r="C1" s="1438"/>
      <c r="D1" s="1438"/>
      <c r="E1" s="1438"/>
      <c r="F1" s="1438"/>
      <c r="G1" s="1438"/>
      <c r="H1" s="1438"/>
      <c r="I1" s="1438"/>
      <c r="J1" s="1438"/>
      <c r="K1" s="1438"/>
      <c r="L1" s="1438"/>
      <c r="M1" s="1438"/>
      <c r="N1" s="1438"/>
      <c r="O1" s="1438"/>
      <c r="P1" s="1439"/>
      <c r="S1" s="73" t="str">
        <f>'General Information'!$K$1</f>
        <v>Data Date</v>
      </c>
      <c r="T1" s="725">
        <f>'General Information'!L1</f>
        <v>46301</v>
      </c>
    </row>
    <row r="2" spans="1:20">
      <c r="A2" s="1433"/>
      <c r="B2" s="1440"/>
      <c r="C2" s="1441"/>
      <c r="D2" s="1441"/>
      <c r="E2" s="1441"/>
      <c r="F2" s="1441"/>
      <c r="G2" s="1441"/>
      <c r="H2" s="1441"/>
      <c r="I2" s="1441"/>
      <c r="J2" s="1441"/>
      <c r="K2" s="1441"/>
      <c r="L2" s="1441"/>
      <c r="M2" s="1441"/>
      <c r="N2" s="1441"/>
      <c r="O2" s="1441"/>
      <c r="P2" s="1442"/>
    </row>
    <row r="3" spans="1:20" ht="15.75" thickBot="1">
      <c r="A3" s="1434"/>
      <c r="B3" s="1443"/>
      <c r="C3" s="1444"/>
      <c r="D3" s="1444"/>
      <c r="E3" s="1444"/>
      <c r="F3" s="1444"/>
      <c r="G3" s="1444"/>
      <c r="H3" s="1444"/>
      <c r="I3" s="1444"/>
      <c r="J3" s="1444"/>
      <c r="K3" s="1444"/>
      <c r="L3" s="1444"/>
      <c r="M3" s="1444"/>
      <c r="N3" s="1444"/>
      <c r="O3" s="1444"/>
      <c r="P3" s="1445"/>
    </row>
    <row r="4" spans="1:20" ht="21.75" thickBot="1">
      <c r="A4" s="156" t="s">
        <v>128</v>
      </c>
      <c r="B4" s="225"/>
      <c r="C4" s="226"/>
      <c r="D4" s="226"/>
      <c r="E4" s="227"/>
      <c r="F4" s="227"/>
      <c r="G4" s="227"/>
      <c r="H4" s="227"/>
      <c r="I4" s="227"/>
      <c r="K4" s="1448" t="s">
        <v>129</v>
      </c>
      <c r="L4" s="1449"/>
      <c r="M4" s="1449"/>
      <c r="N4" s="1449"/>
      <c r="O4" s="1449"/>
      <c r="P4" s="1449"/>
    </row>
    <row r="5" spans="1:20" ht="18.600000000000001" customHeight="1" thickBot="1">
      <c r="A5" s="1277" t="s">
        <v>23</v>
      </c>
      <c r="B5" s="1278"/>
      <c r="C5" s="1292" t="s">
        <v>141</v>
      </c>
      <c r="D5" s="1435" t="s">
        <v>32</v>
      </c>
      <c r="E5" s="1450" t="s">
        <v>19</v>
      </c>
      <c r="F5" s="1265"/>
      <c r="G5" s="1264" t="s">
        <v>33</v>
      </c>
      <c r="H5" s="1264"/>
      <c r="I5" s="1451"/>
      <c r="K5" s="131" t="s">
        <v>655</v>
      </c>
      <c r="L5" s="1435" t="s">
        <v>32</v>
      </c>
      <c r="M5" s="1446" t="s">
        <v>130</v>
      </c>
      <c r="N5" s="1447"/>
      <c r="O5" s="1446" t="s">
        <v>131</v>
      </c>
      <c r="P5" s="1447"/>
    </row>
    <row r="6" spans="1:20" ht="16.5" thickBot="1">
      <c r="A6" s="1279"/>
      <c r="B6" s="1280"/>
      <c r="C6" s="1293"/>
      <c r="D6" s="1436"/>
      <c r="E6" s="132" t="s">
        <v>18</v>
      </c>
      <c r="F6" s="133" t="s">
        <v>25</v>
      </c>
      <c r="G6" s="337" t="s">
        <v>1431</v>
      </c>
      <c r="H6" s="134" t="s">
        <v>18</v>
      </c>
      <c r="I6" s="134" t="s">
        <v>25</v>
      </c>
      <c r="K6" s="135" t="s">
        <v>132</v>
      </c>
      <c r="L6" s="1436"/>
      <c r="M6" s="132" t="s">
        <v>18</v>
      </c>
      <c r="N6" s="133" t="s">
        <v>25</v>
      </c>
      <c r="O6" s="134" t="s">
        <v>18</v>
      </c>
      <c r="P6" s="134" t="s">
        <v>25</v>
      </c>
    </row>
    <row r="7" spans="1:20" ht="15.75" thickBot="1">
      <c r="A7" s="1431" t="s">
        <v>838</v>
      </c>
      <c r="B7" s="1432"/>
      <c r="C7" s="872"/>
      <c r="D7" s="221" t="str">
        <f t="shared" ref="D7:D23" si="0">IF(ISBLANK(C7),"",C7/$C$24)</f>
        <v/>
      </c>
      <c r="E7" s="872">
        <v>0</v>
      </c>
      <c r="F7" s="872">
        <v>0</v>
      </c>
      <c r="G7" s="872"/>
      <c r="H7" s="872"/>
      <c r="I7" s="872"/>
      <c r="K7" s="873">
        <v>8972.7999999999993</v>
      </c>
      <c r="L7" s="221">
        <f t="shared" ref="L7:L23" si="1">IF(ISBLANK(K7),"",K7/$K$24)</f>
        <v>3.9999999999999994E-2</v>
      </c>
      <c r="M7" s="873">
        <v>0</v>
      </c>
      <c r="N7" s="873">
        <v>0</v>
      </c>
      <c r="O7" s="873">
        <v>8972.7999999999993</v>
      </c>
      <c r="P7" s="873">
        <v>8972.7999999999993</v>
      </c>
      <c r="R7" s="700"/>
      <c r="S7" s="697"/>
      <c r="T7" s="19"/>
    </row>
    <row r="8" spans="1:20" ht="15.75" thickBot="1">
      <c r="A8" s="1431" t="s">
        <v>897</v>
      </c>
      <c r="B8" s="1432"/>
      <c r="C8" s="866">
        <v>281825.21999999997</v>
      </c>
      <c r="D8" s="221">
        <f t="shared" si="0"/>
        <v>2.9497725277874469E-2</v>
      </c>
      <c r="E8" s="866">
        <v>0</v>
      </c>
      <c r="F8" s="866">
        <v>0</v>
      </c>
      <c r="G8" s="866">
        <v>281825</v>
      </c>
      <c r="H8" s="866">
        <v>281825</v>
      </c>
      <c r="I8" s="866">
        <v>281825</v>
      </c>
      <c r="K8" s="222">
        <v>8972.7999999999993</v>
      </c>
      <c r="L8" s="221">
        <f t="shared" si="1"/>
        <v>3.9999999999999994E-2</v>
      </c>
      <c r="M8" s="222">
        <v>0</v>
      </c>
      <c r="N8" s="222">
        <v>0</v>
      </c>
      <c r="O8" s="222">
        <v>8972.7999999999993</v>
      </c>
      <c r="P8" s="222">
        <v>8972.7999999999993</v>
      </c>
      <c r="R8" s="700"/>
      <c r="S8" s="697"/>
      <c r="T8" s="19"/>
    </row>
    <row r="9" spans="1:20" ht="15.75" thickBot="1">
      <c r="A9" s="1431" t="s">
        <v>900</v>
      </c>
      <c r="B9" s="1432"/>
      <c r="C9" s="866">
        <v>2536426.98</v>
      </c>
      <c r="D9" s="221">
        <f t="shared" si="0"/>
        <v>0.26547952750087023</v>
      </c>
      <c r="E9" s="866">
        <v>70374</v>
      </c>
      <c r="F9" s="866">
        <v>11340</v>
      </c>
      <c r="G9" s="866">
        <v>2536427</v>
      </c>
      <c r="H9" s="866">
        <v>2305241</v>
      </c>
      <c r="I9" s="866">
        <v>2536427</v>
      </c>
      <c r="K9" s="222">
        <v>26918.400000000001</v>
      </c>
      <c r="L9" s="221">
        <f t="shared" si="1"/>
        <v>0.12000000000000001</v>
      </c>
      <c r="M9" s="222">
        <v>550.87999999999738</v>
      </c>
      <c r="N9" s="222">
        <v>43.620000000002619</v>
      </c>
      <c r="O9" s="222">
        <v>26167.62</v>
      </c>
      <c r="P9" s="222">
        <v>26918.400000000001</v>
      </c>
      <c r="R9" s="700"/>
      <c r="S9" s="697"/>
      <c r="T9" s="19"/>
    </row>
    <row r="10" spans="1:20" ht="15.75" thickBot="1">
      <c r="A10" s="1431" t="s">
        <v>1355</v>
      </c>
      <c r="B10" s="1432"/>
      <c r="C10" s="866">
        <f>SUM(C11:C21)</f>
        <v>5780468.4000000004</v>
      </c>
      <c r="D10" s="221">
        <f t="shared" si="0"/>
        <v>0.60502274722125515</v>
      </c>
      <c r="E10" s="866">
        <f>SUM(E11:E21)</f>
        <v>212684</v>
      </c>
      <c r="F10" s="866">
        <f>SUM(F11:F21)</f>
        <v>71736.66</v>
      </c>
      <c r="G10" s="866">
        <f>SUM(G11:G21)</f>
        <v>5780468</v>
      </c>
      <c r="H10" s="866">
        <f>SUM(H11:H21)</f>
        <v>4214428</v>
      </c>
      <c r="I10" s="866">
        <f>SUM(I11:I21)</f>
        <v>5502295</v>
      </c>
      <c r="K10" s="222">
        <f>SUM(K11:K21)</f>
        <v>171136</v>
      </c>
      <c r="L10" s="221">
        <f t="shared" si="1"/>
        <v>0.76291012838801708</v>
      </c>
      <c r="M10" s="222">
        <v>10203.199999999997</v>
      </c>
      <c r="N10" s="222">
        <v>12191.440000000002</v>
      </c>
      <c r="O10" s="866">
        <f>SUM(O11:O21)</f>
        <v>125272</v>
      </c>
      <c r="P10" s="866">
        <f>SUM(P11:P21)</f>
        <v>166808.95999999999</v>
      </c>
      <c r="R10" s="700"/>
      <c r="S10" s="697"/>
      <c r="T10" s="19"/>
    </row>
    <row r="11" spans="1:20" ht="15.75" thickBot="1">
      <c r="A11" s="1429" t="s">
        <v>999</v>
      </c>
      <c r="B11" s="1430"/>
      <c r="C11" s="867">
        <v>682299</v>
      </c>
      <c r="D11" s="130">
        <f t="shared" si="0"/>
        <v>7.1414007800183657E-2</v>
      </c>
      <c r="E11" s="868">
        <v>17649</v>
      </c>
      <c r="F11" s="868">
        <v>0</v>
      </c>
      <c r="G11" s="867">
        <v>682299</v>
      </c>
      <c r="H11" s="867">
        <v>140617</v>
      </c>
      <c r="I11" s="867">
        <v>682299</v>
      </c>
      <c r="K11" s="223">
        <v>10600</v>
      </c>
      <c r="L11" s="130">
        <f t="shared" si="1"/>
        <v>4.7253922967189728E-2</v>
      </c>
      <c r="M11" s="988">
        <v>704</v>
      </c>
      <c r="N11" s="988">
        <v>0</v>
      </c>
      <c r="O11" s="223">
        <v>3976</v>
      </c>
      <c r="P11" s="223">
        <v>10600</v>
      </c>
      <c r="R11" s="700"/>
      <c r="S11" s="697"/>
      <c r="T11" s="19"/>
    </row>
    <row r="12" spans="1:20" ht="15.75" thickBot="1">
      <c r="A12" s="1429" t="s">
        <v>984</v>
      </c>
      <c r="B12" s="1430"/>
      <c r="C12" s="867">
        <v>508590</v>
      </c>
      <c r="D12" s="130">
        <f t="shared" si="0"/>
        <v>5.3232454139747247E-2</v>
      </c>
      <c r="E12" s="868">
        <v>990</v>
      </c>
      <c r="F12" s="868">
        <v>0</v>
      </c>
      <c r="G12" s="867">
        <v>508590</v>
      </c>
      <c r="H12" s="867">
        <v>508590</v>
      </c>
      <c r="I12" s="867">
        <v>508590</v>
      </c>
      <c r="K12" s="223">
        <v>38936</v>
      </c>
      <c r="L12" s="130">
        <f t="shared" si="1"/>
        <v>0.17357346647646218</v>
      </c>
      <c r="M12" s="988">
        <v>456</v>
      </c>
      <c r="N12" s="988">
        <v>0</v>
      </c>
      <c r="O12" s="223">
        <v>38936</v>
      </c>
      <c r="P12" s="223">
        <v>38936</v>
      </c>
      <c r="R12" s="706"/>
      <c r="S12" s="702"/>
      <c r="T12" s="2"/>
    </row>
    <row r="13" spans="1:20" ht="15.75" thickBot="1">
      <c r="A13" s="1429" t="s">
        <v>1000</v>
      </c>
      <c r="B13" s="1430"/>
      <c r="C13" s="867">
        <v>25032</v>
      </c>
      <c r="D13" s="130">
        <f t="shared" si="0"/>
        <v>2.6200176803046716E-3</v>
      </c>
      <c r="E13" s="868">
        <v>3093</v>
      </c>
      <c r="F13" s="868">
        <v>0</v>
      </c>
      <c r="G13" s="867">
        <v>25032</v>
      </c>
      <c r="H13" s="867">
        <v>24333</v>
      </c>
      <c r="I13" s="867">
        <v>25032</v>
      </c>
      <c r="K13" s="223">
        <v>4992</v>
      </c>
      <c r="L13" s="130">
        <f t="shared" si="1"/>
        <v>2.225392296718973E-2</v>
      </c>
      <c r="M13" s="988">
        <v>896</v>
      </c>
      <c r="N13" s="988">
        <v>0</v>
      </c>
      <c r="O13" s="223">
        <v>4608</v>
      </c>
      <c r="P13" s="223">
        <v>4992</v>
      </c>
      <c r="R13" s="700"/>
      <c r="S13" s="697"/>
      <c r="T13" s="19"/>
    </row>
    <row r="14" spans="1:20" ht="15.75" thickBot="1">
      <c r="A14" s="1429" t="s">
        <v>1001</v>
      </c>
      <c r="B14" s="1430"/>
      <c r="C14" s="867">
        <v>43560</v>
      </c>
      <c r="D14" s="130">
        <f t="shared" si="0"/>
        <v>4.5592829240201143E-3</v>
      </c>
      <c r="E14" s="868">
        <v>2160</v>
      </c>
      <c r="F14" s="868">
        <v>0</v>
      </c>
      <c r="G14" s="867">
        <v>43560</v>
      </c>
      <c r="H14" s="867">
        <v>6480</v>
      </c>
      <c r="I14" s="867">
        <v>43560</v>
      </c>
      <c r="K14" s="223">
        <v>1288</v>
      </c>
      <c r="L14" s="130">
        <f t="shared" si="1"/>
        <v>5.741797432239658E-3</v>
      </c>
      <c r="M14" s="988">
        <v>96</v>
      </c>
      <c r="N14" s="988">
        <v>0</v>
      </c>
      <c r="O14" s="223">
        <v>288</v>
      </c>
      <c r="P14" s="223">
        <v>1288</v>
      </c>
      <c r="R14" s="706"/>
      <c r="S14" s="702"/>
      <c r="T14" s="2"/>
    </row>
    <row r="15" spans="1:20" ht="14.45" customHeight="1" thickBot="1">
      <c r="A15" s="1429" t="s">
        <v>985</v>
      </c>
      <c r="B15" s="1430"/>
      <c r="C15" s="867">
        <v>114132</v>
      </c>
      <c r="D15" s="130">
        <f t="shared" si="0"/>
        <v>1.1945823661254906E-2</v>
      </c>
      <c r="E15" s="868">
        <v>3792</v>
      </c>
      <c r="F15" s="868">
        <v>0</v>
      </c>
      <c r="G15" s="867">
        <v>114132</v>
      </c>
      <c r="H15" s="867">
        <v>101351</v>
      </c>
      <c r="I15" s="867">
        <v>114132</v>
      </c>
      <c r="K15" s="223">
        <v>5984</v>
      </c>
      <c r="L15" s="130">
        <f t="shared" si="1"/>
        <v>2.667617689015692E-2</v>
      </c>
      <c r="M15" s="988">
        <v>776</v>
      </c>
      <c r="N15" s="988">
        <v>0</v>
      </c>
      <c r="O15" s="223">
        <v>4320</v>
      </c>
      <c r="P15" s="223">
        <v>5984</v>
      </c>
      <c r="R15" s="706"/>
      <c r="S15" s="702"/>
      <c r="T15" s="2"/>
    </row>
    <row r="16" spans="1:20" ht="15.75" thickBot="1">
      <c r="A16" s="1429" t="s">
        <v>1002</v>
      </c>
      <c r="B16" s="1430"/>
      <c r="C16" s="867">
        <v>198780</v>
      </c>
      <c r="D16" s="130">
        <f t="shared" si="0"/>
        <v>2.0805653343359008E-2</v>
      </c>
      <c r="E16" s="868">
        <v>86400</v>
      </c>
      <c r="F16" s="868">
        <v>0</v>
      </c>
      <c r="G16" s="867">
        <v>198780</v>
      </c>
      <c r="H16" s="867">
        <v>86400</v>
      </c>
      <c r="I16" s="867">
        <v>198780</v>
      </c>
      <c r="K16" s="223">
        <v>8048</v>
      </c>
      <c r="L16" s="130">
        <f t="shared" si="1"/>
        <v>3.5877318116975747E-2</v>
      </c>
      <c r="M16" s="988">
        <v>1152</v>
      </c>
      <c r="N16" s="988">
        <v>0</v>
      </c>
      <c r="O16" s="223">
        <v>1152</v>
      </c>
      <c r="P16" s="223">
        <v>8048</v>
      </c>
      <c r="R16" s="700"/>
      <c r="S16" s="697"/>
      <c r="T16" s="19"/>
    </row>
    <row r="17" spans="1:345" ht="15.75" thickBot="1">
      <c r="A17" s="1429" t="s">
        <v>986</v>
      </c>
      <c r="B17" s="1430"/>
      <c r="C17" s="867">
        <v>173460</v>
      </c>
      <c r="D17" s="130">
        <f t="shared" si="0"/>
        <v>1.8155491643721971E-2</v>
      </c>
      <c r="E17" s="868">
        <v>2700</v>
      </c>
      <c r="F17" s="868">
        <v>11286.660000000003</v>
      </c>
      <c r="G17" s="867">
        <v>173460</v>
      </c>
      <c r="H17" s="867">
        <v>10436</v>
      </c>
      <c r="I17" s="867">
        <v>173460</v>
      </c>
      <c r="K17" s="223">
        <v>11200</v>
      </c>
      <c r="L17" s="130">
        <f t="shared" si="1"/>
        <v>4.9928673323823107E-2</v>
      </c>
      <c r="M17" s="988">
        <v>672</v>
      </c>
      <c r="N17" s="988">
        <v>368</v>
      </c>
      <c r="O17" s="223">
        <v>2080</v>
      </c>
      <c r="P17" s="223">
        <v>11200</v>
      </c>
      <c r="R17" s="706"/>
      <c r="S17" s="702"/>
      <c r="T17" s="2"/>
    </row>
    <row r="18" spans="1:345" ht="15.75" thickBot="1">
      <c r="A18" s="1429" t="s">
        <v>1003</v>
      </c>
      <c r="B18" s="1430"/>
      <c r="C18" s="867">
        <v>27450</v>
      </c>
      <c r="D18" s="130">
        <f t="shared" si="0"/>
        <v>2.8731018426159812E-3</v>
      </c>
      <c r="E18" s="868">
        <v>0</v>
      </c>
      <c r="F18" s="868">
        <v>10050</v>
      </c>
      <c r="G18" s="867">
        <v>27450</v>
      </c>
      <c r="H18" s="867">
        <v>0</v>
      </c>
      <c r="I18" s="867">
        <v>27450</v>
      </c>
      <c r="K18" s="223">
        <v>1392</v>
      </c>
      <c r="L18" s="130">
        <f t="shared" si="1"/>
        <v>6.205420827389444E-3</v>
      </c>
      <c r="M18" s="988">
        <v>0</v>
      </c>
      <c r="N18" s="988">
        <v>416</v>
      </c>
      <c r="O18" s="223">
        <v>0</v>
      </c>
      <c r="P18" s="223">
        <v>1392</v>
      </c>
      <c r="R18" s="700"/>
      <c r="S18" s="697"/>
      <c r="T18" s="19"/>
    </row>
    <row r="19" spans="1:345" ht="15.75" thickBot="1">
      <c r="A19" s="1429" t="s">
        <v>1004</v>
      </c>
      <c r="B19" s="1430"/>
      <c r="C19" s="867">
        <v>1223640</v>
      </c>
      <c r="D19" s="130">
        <f t="shared" si="0"/>
        <v>0.12807440213838323</v>
      </c>
      <c r="E19" s="868">
        <v>0</v>
      </c>
      <c r="F19" s="868">
        <v>0</v>
      </c>
      <c r="G19" s="867">
        <v>1223640</v>
      </c>
      <c r="H19" s="867">
        <v>1223640</v>
      </c>
      <c r="I19" s="867">
        <v>1188960</v>
      </c>
      <c r="K19" s="223">
        <v>18224</v>
      </c>
      <c r="L19" s="130">
        <f t="shared" si="1"/>
        <v>8.1241084165477886E-2</v>
      </c>
      <c r="M19" s="988">
        <v>0</v>
      </c>
      <c r="N19" s="988">
        <v>0</v>
      </c>
      <c r="O19" s="223">
        <v>18224</v>
      </c>
      <c r="P19" s="223">
        <v>16640</v>
      </c>
      <c r="R19" s="700"/>
      <c r="S19" s="697"/>
      <c r="T19" s="19"/>
    </row>
    <row r="20" spans="1:345" ht="15.75" thickBot="1">
      <c r="A20" s="1429" t="s">
        <v>895</v>
      </c>
      <c r="B20" s="1430"/>
      <c r="C20" s="867">
        <v>1175904</v>
      </c>
      <c r="D20" s="130">
        <f t="shared" si="0"/>
        <v>0.12307803093404382</v>
      </c>
      <c r="E20" s="868">
        <v>10728</v>
      </c>
      <c r="F20" s="868">
        <v>50400</v>
      </c>
      <c r="G20" s="867">
        <v>1175904</v>
      </c>
      <c r="H20" s="867">
        <v>1093804</v>
      </c>
      <c r="I20" s="867">
        <v>974304</v>
      </c>
      <c r="K20" s="223">
        <v>29328</v>
      </c>
      <c r="L20" s="130">
        <f t="shared" si="1"/>
        <v>0.13074179743223965</v>
      </c>
      <c r="M20" s="988">
        <v>768</v>
      </c>
      <c r="N20" s="988">
        <v>288</v>
      </c>
      <c r="O20" s="223">
        <v>24224</v>
      </c>
      <c r="P20" s="223">
        <v>28176</v>
      </c>
      <c r="R20" s="706"/>
      <c r="S20" s="702"/>
      <c r="T20" s="2"/>
    </row>
    <row r="21" spans="1:345" ht="15.75" thickBot="1">
      <c r="A21" s="1429" t="s">
        <v>896</v>
      </c>
      <c r="B21" s="1430"/>
      <c r="C21" s="867">
        <v>1607621.4</v>
      </c>
      <c r="D21" s="130">
        <f t="shared" si="0"/>
        <v>0.16826448111362052</v>
      </c>
      <c r="E21" s="868">
        <v>85172</v>
      </c>
      <c r="F21" s="868">
        <v>0</v>
      </c>
      <c r="G21" s="867">
        <v>1607621</v>
      </c>
      <c r="H21" s="867">
        <v>1018777</v>
      </c>
      <c r="I21" s="867">
        <v>1565728</v>
      </c>
      <c r="K21" s="223">
        <v>41144</v>
      </c>
      <c r="L21" s="130">
        <f t="shared" si="1"/>
        <v>0.18341654778887304</v>
      </c>
      <c r="M21" s="988">
        <v>1712</v>
      </c>
      <c r="N21" s="988">
        <v>0</v>
      </c>
      <c r="O21" s="223">
        <v>27464</v>
      </c>
      <c r="P21" s="223">
        <v>39552.959999999999</v>
      </c>
      <c r="R21" s="700"/>
      <c r="S21" s="697"/>
      <c r="T21" s="19"/>
    </row>
    <row r="22" spans="1:345" ht="15.75" thickBot="1">
      <c r="A22" s="1431" t="s">
        <v>836</v>
      </c>
      <c r="B22" s="1432"/>
      <c r="C22" s="866">
        <f>C23</f>
        <v>955413.4</v>
      </c>
      <c r="D22" s="221">
        <f t="shared" si="0"/>
        <v>9.9999999999999978E-2</v>
      </c>
      <c r="E22" s="866">
        <f t="shared" ref="E22:F22" si="2">E23</f>
        <v>0</v>
      </c>
      <c r="F22" s="866">
        <f t="shared" si="2"/>
        <v>15229</v>
      </c>
      <c r="G22" s="866">
        <f>G23</f>
        <v>955413</v>
      </c>
      <c r="H22" s="866">
        <f>H23</f>
        <v>0</v>
      </c>
      <c r="I22" s="866">
        <f>I23</f>
        <v>723343</v>
      </c>
      <c r="K22" s="222">
        <f>K23</f>
        <v>8320</v>
      </c>
      <c r="L22" s="221">
        <f t="shared" si="1"/>
        <v>3.7089871611982884E-2</v>
      </c>
      <c r="M22" s="222">
        <v>0</v>
      </c>
      <c r="N22" s="222">
        <v>0</v>
      </c>
      <c r="O22" s="222">
        <f>O23</f>
        <v>0</v>
      </c>
      <c r="P22" s="222">
        <f>P23</f>
        <v>3072</v>
      </c>
      <c r="R22" s="700"/>
      <c r="S22" s="697"/>
      <c r="T22" s="19"/>
    </row>
    <row r="23" spans="1:345">
      <c r="A23" s="1429" t="s">
        <v>836</v>
      </c>
      <c r="B23" s="1430"/>
      <c r="C23" s="867">
        <v>955413.4</v>
      </c>
      <c r="D23" s="130">
        <f t="shared" si="0"/>
        <v>9.9999999999999978E-2</v>
      </c>
      <c r="E23" s="868">
        <v>0</v>
      </c>
      <c r="F23" s="868">
        <v>15229</v>
      </c>
      <c r="G23" s="867">
        <v>955413</v>
      </c>
      <c r="H23" s="867">
        <v>0</v>
      </c>
      <c r="I23" s="867">
        <v>723343</v>
      </c>
      <c r="K23" s="223">
        <v>8320</v>
      </c>
      <c r="L23" s="130">
        <f t="shared" si="1"/>
        <v>3.7089871611982884E-2</v>
      </c>
      <c r="M23" s="988">
        <v>0</v>
      </c>
      <c r="N23" s="988">
        <v>57.599999999999909</v>
      </c>
      <c r="O23" s="223">
        <v>0</v>
      </c>
      <c r="P23" s="988">
        <v>3072</v>
      </c>
      <c r="R23" s="700"/>
      <c r="S23" s="697"/>
      <c r="T23" s="19"/>
    </row>
    <row r="24" spans="1:345" ht="16.5" thickBot="1">
      <c r="A24" s="157"/>
      <c r="B24" s="136" t="s">
        <v>5</v>
      </c>
      <c r="C24" s="865">
        <f>C8+C9+C10+C22</f>
        <v>9554134.0000000019</v>
      </c>
      <c r="D24" s="224">
        <f>D8+D9+D10+D22</f>
        <v>0.99999999999999989</v>
      </c>
      <c r="E24" s="137">
        <f t="shared" ref="E24:P24" si="3">E7+E8+E9+E10+E22</f>
        <v>283058</v>
      </c>
      <c r="F24" s="137">
        <f t="shared" si="3"/>
        <v>98305.66</v>
      </c>
      <c r="G24" s="137">
        <f t="shared" si="3"/>
        <v>9554133</v>
      </c>
      <c r="H24" s="137">
        <f t="shared" si="3"/>
        <v>6801494</v>
      </c>
      <c r="I24" s="137">
        <f t="shared" si="3"/>
        <v>9043890</v>
      </c>
      <c r="K24" s="137">
        <f t="shared" si="3"/>
        <v>224320</v>
      </c>
      <c r="L24" s="224">
        <f t="shared" si="3"/>
        <v>0.99999999999999989</v>
      </c>
      <c r="M24" s="137">
        <f t="shared" si="3"/>
        <v>10754.079999999994</v>
      </c>
      <c r="N24" s="137">
        <f t="shared" si="3"/>
        <v>12235.060000000005</v>
      </c>
      <c r="O24" s="137">
        <f t="shared" si="3"/>
        <v>169385.22</v>
      </c>
      <c r="P24" s="137">
        <f t="shared" si="3"/>
        <v>214744.95999999999</v>
      </c>
      <c r="R24" s="700"/>
      <c r="S24" s="697"/>
      <c r="T24" s="19"/>
    </row>
    <row r="25" spans="1:345" ht="15.75" thickTop="1">
      <c r="E25" s="710">
        <f>E24/$C$24</f>
        <v>2.9626756333959722E-2</v>
      </c>
      <c r="F25" s="710">
        <f>F24/$C$24</f>
        <v>1.0289332345558476E-2</v>
      </c>
      <c r="G25" s="710">
        <f>G24/$C$24</f>
        <v>0.99999989533326605</v>
      </c>
      <c r="H25" s="710">
        <f>H24/$C$24</f>
        <v>0.71189016189222365</v>
      </c>
      <c r="I25" s="710">
        <f>I24/$C$24</f>
        <v>0.94659442708255903</v>
      </c>
      <c r="M25" s="710">
        <f>M24/$K$24</f>
        <v>4.7940798858773156E-2</v>
      </c>
      <c r="N25" s="710">
        <f>N24/$K$24</f>
        <v>5.4542885164051376E-2</v>
      </c>
      <c r="O25" s="710">
        <f>O24/$K$24</f>
        <v>0.75510529600570619</v>
      </c>
      <c r="P25" s="710">
        <f>P24/$K$24</f>
        <v>0.95731526390870181</v>
      </c>
      <c r="R25" s="700"/>
      <c r="S25" s="697"/>
    </row>
    <row r="26" spans="1:345">
      <c r="R26" s="700"/>
      <c r="S26" s="697"/>
    </row>
    <row r="27" spans="1:345">
      <c r="B27" s="700"/>
      <c r="C27" s="699"/>
      <c r="D27" s="699"/>
      <c r="I27" s="968"/>
      <c r="W27" s="105"/>
      <c r="X27" s="105"/>
      <c r="Y27" s="105"/>
      <c r="Z27" s="105"/>
      <c r="AA27" s="105"/>
      <c r="AB27" s="105"/>
      <c r="AC27" s="105"/>
      <c r="AD27" s="105"/>
      <c r="AG27" s="105"/>
      <c r="AH27" s="105"/>
      <c r="AI27" s="105"/>
      <c r="AJ27" s="105"/>
      <c r="AK27" s="105"/>
      <c r="AL27" s="105"/>
      <c r="AM27" s="105"/>
      <c r="AN27" s="105"/>
      <c r="AO27" s="105"/>
      <c r="AP27" s="105"/>
      <c r="AQ27" s="105"/>
      <c r="AR27" s="105"/>
      <c r="AS27" s="105"/>
      <c r="AT27" s="105"/>
      <c r="AU27" s="105"/>
      <c r="AV27" s="105"/>
      <c r="AW27" s="105"/>
      <c r="AX27" s="105"/>
      <c r="AY27" s="105"/>
      <c r="AZ27" s="105"/>
      <c r="BA27" s="105"/>
      <c r="BB27" s="105"/>
      <c r="BC27" s="105"/>
      <c r="BD27" s="105"/>
      <c r="BE27" s="105"/>
      <c r="BF27" s="105"/>
      <c r="BG27" s="105"/>
      <c r="BH27" s="105"/>
      <c r="BI27" s="105"/>
      <c r="BJ27" s="105"/>
      <c r="BK27" s="105"/>
      <c r="BL27" s="105"/>
      <c r="BM27" s="105"/>
      <c r="BN27" s="105"/>
      <c r="BO27" s="105"/>
      <c r="BP27" s="105"/>
      <c r="BQ27" s="105"/>
      <c r="BR27" s="105"/>
      <c r="BS27" s="105"/>
      <c r="BT27" s="105"/>
      <c r="BU27" s="105"/>
      <c r="BV27" s="105"/>
      <c r="BW27" s="105"/>
      <c r="BX27" s="105"/>
      <c r="BY27" s="105"/>
      <c r="BZ27" s="105"/>
      <c r="CA27" s="105"/>
      <c r="CB27" s="105"/>
      <c r="CC27" s="105"/>
      <c r="CD27" s="105"/>
      <c r="CE27" s="105"/>
      <c r="CF27" s="105"/>
      <c r="CG27" s="105"/>
      <c r="CH27" s="105"/>
      <c r="CI27" s="105"/>
      <c r="CJ27" s="105"/>
      <c r="CK27" s="105"/>
      <c r="CL27" s="105"/>
      <c r="CM27" s="105"/>
      <c r="CN27" s="105"/>
      <c r="CO27" s="105"/>
      <c r="CP27" s="105"/>
      <c r="CQ27" s="105"/>
      <c r="CR27" s="105"/>
      <c r="CS27" s="105"/>
      <c r="CT27" s="105"/>
      <c r="CU27" s="105"/>
      <c r="CV27" s="105"/>
      <c r="CW27" s="105"/>
      <c r="CX27" s="105"/>
      <c r="CY27" s="105"/>
      <c r="CZ27" s="105"/>
      <c r="DA27" s="105"/>
      <c r="DB27" s="105"/>
      <c r="DC27" s="105"/>
      <c r="DD27" s="105"/>
      <c r="DE27" s="105"/>
      <c r="DF27" s="105"/>
      <c r="DG27" s="105"/>
      <c r="DH27" s="105"/>
      <c r="DI27" s="105"/>
      <c r="DJ27" s="105"/>
      <c r="DK27" s="105"/>
      <c r="DL27" s="105"/>
      <c r="DM27" s="105"/>
      <c r="DN27" s="105"/>
      <c r="DO27" s="105"/>
      <c r="DP27" s="105"/>
      <c r="DQ27" s="105"/>
      <c r="DR27" s="105"/>
      <c r="DS27" s="105"/>
      <c r="DT27" s="105"/>
      <c r="DU27" s="105"/>
      <c r="DV27" s="105"/>
      <c r="DW27" s="105"/>
      <c r="DX27" s="105"/>
      <c r="DY27" s="105"/>
      <c r="DZ27" s="105"/>
      <c r="EA27" s="105"/>
      <c r="EB27" s="105"/>
      <c r="EC27" s="105"/>
      <c r="ED27" s="105"/>
      <c r="EE27" s="105"/>
      <c r="EF27" s="105"/>
      <c r="EG27" s="105"/>
      <c r="EH27" s="105"/>
      <c r="EI27" s="105"/>
      <c r="EJ27" s="105"/>
      <c r="EK27" s="105"/>
      <c r="EL27" s="105"/>
      <c r="EM27" s="105"/>
      <c r="EN27" s="105"/>
      <c r="EO27" s="105"/>
      <c r="EP27" s="105"/>
      <c r="EQ27" s="105"/>
      <c r="ER27" s="105"/>
      <c r="ES27" s="105"/>
      <c r="ET27" s="105"/>
      <c r="EU27" s="105"/>
      <c r="EV27" s="105"/>
      <c r="EW27" s="105"/>
      <c r="EX27" s="105"/>
      <c r="EY27" s="105"/>
      <c r="EZ27" s="105"/>
      <c r="FA27" s="105"/>
      <c r="FB27" s="105"/>
      <c r="FC27" s="105"/>
      <c r="FD27" s="105"/>
      <c r="FE27" s="105"/>
      <c r="FF27" s="105"/>
      <c r="FG27" s="105"/>
      <c r="FH27" s="105"/>
      <c r="FI27" s="105"/>
      <c r="FJ27" s="105"/>
      <c r="FK27" s="105"/>
      <c r="FL27" s="105"/>
      <c r="FM27" s="105"/>
      <c r="FN27" s="105"/>
      <c r="FO27" s="105"/>
      <c r="FP27" s="105"/>
      <c r="FQ27" s="105"/>
      <c r="FR27" s="105"/>
      <c r="FS27" s="105"/>
      <c r="FT27" s="105"/>
      <c r="FU27" s="105"/>
      <c r="FV27" s="105"/>
      <c r="FW27" s="105"/>
      <c r="FX27" s="105"/>
      <c r="FY27" s="105"/>
      <c r="FZ27" s="105"/>
      <c r="GA27" s="105"/>
      <c r="GB27" s="105"/>
      <c r="GC27" s="105"/>
      <c r="GD27" s="105"/>
      <c r="GE27" s="105"/>
      <c r="GF27" s="105"/>
      <c r="GG27" s="105"/>
      <c r="GH27" s="105"/>
      <c r="GI27" s="105"/>
      <c r="GJ27" s="105"/>
      <c r="GK27" s="105"/>
      <c r="GL27" s="105"/>
      <c r="GM27" s="105"/>
      <c r="GN27" s="105"/>
      <c r="GO27" s="105"/>
      <c r="GP27" s="105"/>
      <c r="GQ27" s="105"/>
      <c r="GR27" s="105"/>
      <c r="GS27" s="105"/>
      <c r="GT27" s="105"/>
      <c r="GU27" s="105"/>
      <c r="GV27" s="105"/>
      <c r="GW27" s="105"/>
      <c r="GX27" s="105"/>
      <c r="GY27" s="105"/>
      <c r="GZ27" s="105"/>
      <c r="HA27" s="105"/>
      <c r="HB27" s="105"/>
      <c r="HC27" s="105"/>
      <c r="HD27" s="105"/>
      <c r="HE27" s="105"/>
      <c r="HF27" s="105"/>
      <c r="HG27" s="105"/>
      <c r="HH27" s="105"/>
      <c r="HI27" s="105"/>
      <c r="HJ27" s="105"/>
      <c r="HK27" s="105"/>
      <c r="HL27" s="105"/>
      <c r="HM27" s="105"/>
      <c r="HN27" s="105"/>
      <c r="HO27" s="105"/>
      <c r="HP27" s="105"/>
      <c r="HQ27" s="105"/>
      <c r="HR27" s="105"/>
      <c r="HS27" s="105"/>
      <c r="HT27" s="105"/>
      <c r="HU27" s="105"/>
      <c r="HV27" s="105"/>
      <c r="HW27" s="105"/>
      <c r="HX27" s="105"/>
      <c r="HY27" s="105"/>
      <c r="HZ27" s="105"/>
      <c r="IA27" s="105"/>
      <c r="IB27" s="105"/>
      <c r="IC27" s="105"/>
      <c r="ID27" s="105"/>
      <c r="IE27" s="105"/>
      <c r="IF27" s="105"/>
      <c r="IG27" s="105"/>
      <c r="IH27" s="105"/>
      <c r="II27" s="105"/>
      <c r="IJ27" s="105"/>
      <c r="IK27" s="105"/>
      <c r="IL27" s="105"/>
      <c r="IM27" s="105"/>
      <c r="IN27" s="105"/>
      <c r="IO27" s="105"/>
      <c r="IP27" s="105"/>
      <c r="IQ27" s="105"/>
      <c r="IR27" s="105"/>
      <c r="IS27" s="105"/>
      <c r="IT27" s="105"/>
      <c r="IU27" s="105"/>
      <c r="IV27" s="105"/>
      <c r="IW27" s="105"/>
      <c r="IX27" s="105"/>
      <c r="IY27" s="105"/>
      <c r="IZ27" s="105"/>
      <c r="JA27" s="105"/>
      <c r="JB27" s="105"/>
      <c r="JC27" s="105"/>
      <c r="JD27" s="105"/>
      <c r="JE27" s="105"/>
      <c r="JF27" s="105"/>
      <c r="JG27" s="105"/>
      <c r="JH27" s="105"/>
      <c r="JI27" s="105"/>
      <c r="JJ27" s="105"/>
      <c r="JK27" s="105"/>
      <c r="JL27" s="105"/>
      <c r="JM27" s="105"/>
      <c r="JN27" s="105"/>
      <c r="JO27" s="105"/>
      <c r="JP27" s="105"/>
      <c r="JQ27" s="105"/>
      <c r="JR27" s="105"/>
      <c r="JS27" s="105"/>
      <c r="JT27" s="105"/>
      <c r="JU27" s="105"/>
      <c r="JV27" s="105"/>
      <c r="JW27" s="105"/>
      <c r="JX27" s="105"/>
      <c r="JY27" s="105"/>
      <c r="JZ27" s="105"/>
      <c r="KA27" s="105"/>
      <c r="KB27" s="105"/>
      <c r="KC27" s="105"/>
      <c r="KD27" s="105"/>
      <c r="KE27" s="105"/>
      <c r="KF27" s="105"/>
      <c r="KG27" s="105"/>
      <c r="KH27" s="105"/>
      <c r="KI27" s="105"/>
      <c r="KJ27" s="105"/>
      <c r="KK27" s="105"/>
      <c r="KL27" s="105"/>
      <c r="KM27" s="105"/>
      <c r="KN27" s="105"/>
      <c r="KO27" s="105"/>
      <c r="KP27" s="105"/>
      <c r="KQ27" s="105"/>
      <c r="KR27" s="105"/>
      <c r="KS27" s="105"/>
      <c r="KT27" s="105"/>
      <c r="KU27" s="105"/>
      <c r="KV27" s="105"/>
      <c r="KW27" s="105"/>
      <c r="KX27" s="105"/>
      <c r="KY27" s="105"/>
      <c r="KZ27" s="105"/>
      <c r="LA27" s="105"/>
      <c r="LB27" s="105"/>
      <c r="LC27" s="105"/>
      <c r="LD27" s="105"/>
      <c r="LE27" s="105"/>
      <c r="LF27" s="105"/>
      <c r="LG27" s="105"/>
      <c r="LH27" s="105"/>
      <c r="LI27" s="105"/>
      <c r="LJ27" s="105"/>
      <c r="LK27" s="105"/>
      <c r="LL27" s="105"/>
      <c r="LM27" s="105"/>
      <c r="LN27" s="105"/>
      <c r="LO27" s="105"/>
      <c r="LP27" s="105"/>
      <c r="LQ27" s="105"/>
      <c r="LR27" s="105"/>
      <c r="LS27" s="105"/>
      <c r="LT27" s="105"/>
      <c r="LU27" s="105"/>
      <c r="LV27" s="105"/>
      <c r="LW27" s="105"/>
      <c r="LX27" s="105"/>
      <c r="LY27" s="105"/>
      <c r="LZ27" s="105"/>
      <c r="MA27" s="105"/>
      <c r="MB27" s="105"/>
      <c r="MC27" s="105"/>
      <c r="MD27" s="105"/>
      <c r="ME27" s="105"/>
      <c r="MF27" s="105"/>
      <c r="MG27" s="105"/>
    </row>
    <row r="28" spans="1:345">
      <c r="B28" s="706"/>
      <c r="C28" s="704"/>
      <c r="D28" s="704"/>
    </row>
    <row r="29" spans="1:345">
      <c r="B29" s="700"/>
      <c r="C29" s="699"/>
      <c r="D29" s="699"/>
    </row>
    <row r="30" spans="1:345">
      <c r="B30" s="706"/>
      <c r="C30" s="704"/>
      <c r="D30" s="704"/>
    </row>
    <row r="31" spans="1:345">
      <c r="B31" s="700"/>
      <c r="C31" s="699"/>
      <c r="D31" s="699"/>
    </row>
    <row r="32" spans="1:345">
      <c r="B32" s="706"/>
      <c r="C32" s="704"/>
      <c r="D32" s="704"/>
    </row>
    <row r="33" spans="2:4">
      <c r="B33" s="706"/>
      <c r="C33" s="704"/>
      <c r="D33" s="704"/>
    </row>
    <row r="34" spans="2:4">
      <c r="B34" s="700"/>
      <c r="C34" s="699"/>
      <c r="D34" s="699"/>
    </row>
    <row r="35" spans="2:4">
      <c r="B35" s="700"/>
      <c r="C35" s="699"/>
      <c r="D35" s="699"/>
    </row>
    <row r="36" spans="2:4">
      <c r="B36" s="700"/>
      <c r="C36" s="699"/>
      <c r="D36" s="699"/>
    </row>
    <row r="37" spans="2:4">
      <c r="B37" s="700"/>
      <c r="C37" s="699"/>
      <c r="D37" s="699"/>
    </row>
    <row r="38" spans="2:4">
      <c r="B38" s="700"/>
      <c r="C38" s="699"/>
      <c r="D38" s="699"/>
    </row>
    <row r="63" spans="332:345">
      <c r="LT63">
        <v>623.33000000000004</v>
      </c>
      <c r="LU63">
        <v>1246.67</v>
      </c>
      <c r="LV63">
        <v>1870</v>
      </c>
      <c r="LW63">
        <v>1870</v>
      </c>
      <c r="LX63">
        <v>2493.33</v>
      </c>
      <c r="LY63">
        <v>3116.67</v>
      </c>
      <c r="LZ63">
        <v>3740</v>
      </c>
      <c r="MA63">
        <v>4363.33</v>
      </c>
      <c r="MB63">
        <v>4986.67</v>
      </c>
      <c r="MC63">
        <v>5610</v>
      </c>
      <c r="MD63">
        <v>5610</v>
      </c>
      <c r="ME63">
        <v>6233.33</v>
      </c>
      <c r="MF63">
        <v>6856.67</v>
      </c>
      <c r="MG63">
        <v>7480</v>
      </c>
    </row>
    <row r="65" spans="339:345">
      <c r="MA65">
        <v>316.33</v>
      </c>
      <c r="MB65">
        <v>316.33</v>
      </c>
      <c r="MC65">
        <v>316.33</v>
      </c>
      <c r="ME65">
        <v>316.33</v>
      </c>
      <c r="MF65">
        <v>316.33</v>
      </c>
      <c r="MG65">
        <v>316.33</v>
      </c>
    </row>
    <row r="66" spans="339:345">
      <c r="MA66">
        <v>316.33</v>
      </c>
      <c r="MB66">
        <v>632.66999999999996</v>
      </c>
      <c r="MC66">
        <v>949</v>
      </c>
      <c r="MD66">
        <v>949</v>
      </c>
      <c r="ME66">
        <v>1265.33</v>
      </c>
      <c r="MF66">
        <v>1581.67</v>
      </c>
      <c r="MG66">
        <v>1898</v>
      </c>
    </row>
  </sheetData>
  <mergeCells count="28">
    <mergeCell ref="A20:B20"/>
    <mergeCell ref="A1:A3"/>
    <mergeCell ref="A5:B6"/>
    <mergeCell ref="C5:C6"/>
    <mergeCell ref="D5:D6"/>
    <mergeCell ref="B1:P3"/>
    <mergeCell ref="M5:N5"/>
    <mergeCell ref="O5:P5"/>
    <mergeCell ref="K4:P4"/>
    <mergeCell ref="L5:L6"/>
    <mergeCell ref="E5:F5"/>
    <mergeCell ref="G5:I5"/>
    <mergeCell ref="A21:B21"/>
    <mergeCell ref="A23:B23"/>
    <mergeCell ref="A8:B8"/>
    <mergeCell ref="A9:B9"/>
    <mergeCell ref="A7:B7"/>
    <mergeCell ref="A10:B10"/>
    <mergeCell ref="A14:B14"/>
    <mergeCell ref="A12:B12"/>
    <mergeCell ref="A11:B11"/>
    <mergeCell ref="A22:B22"/>
    <mergeCell ref="A18:B18"/>
    <mergeCell ref="A16:B16"/>
    <mergeCell ref="A13:B13"/>
    <mergeCell ref="A17:B17"/>
    <mergeCell ref="A15:B15"/>
    <mergeCell ref="A19:B19"/>
  </mergeCells>
  <dataValidations disablePrompts="1" xWindow="217" yWindow="475" count="3">
    <dataValidation type="list" allowBlank="1" showInputMessage="1" showErrorMessage="1" prompt="Select as loaded in P6 Schedule" sqref="K6" xr:uid="{00000000-0002-0000-0300-000000000000}">
      <formula1>"(Manhours),(Mandays)"</formula1>
    </dataValidation>
    <dataValidation allowBlank="1" showInputMessage="1" showErrorMessage="1" prompt="Change as per BOQ" sqref="A9:B12 A14:B22" xr:uid="{8400819D-4DB7-4F22-AE4E-3F8AE29EF1D4}"/>
    <dataValidation allowBlank="1" showInputMessage="1" showErrorMessage="1" prompt="WBS Level-1 as in P6 and/or as per BOQ" sqref="A23:B23 A13:B13 A7:B8" xr:uid="{D54061C5-8D01-4918-B58B-A17994C5804D}"/>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7">
    <tabColor theme="7" tint="0.79998168889431442"/>
  </sheetPr>
  <dimension ref="B1:O59"/>
  <sheetViews>
    <sheetView topLeftCell="A31" zoomScale="115" zoomScaleNormal="115" workbookViewId="0">
      <selection activeCell="O19" sqref="O19"/>
    </sheetView>
  </sheetViews>
  <sheetFormatPr defaultRowHeight="15"/>
  <cols>
    <col min="1" max="1" width="2.42578125" customWidth="1"/>
    <col min="2" max="9" width="9.42578125" customWidth="1"/>
    <col min="10" max="10" width="10.140625" customWidth="1"/>
    <col min="11" max="20" width="9.42578125" customWidth="1"/>
    <col min="22" max="23" width="16.140625" customWidth="1"/>
  </cols>
  <sheetData>
    <row r="1" spans="2:10" ht="17.25" customHeight="1">
      <c r="B1" s="73" t="s">
        <v>14</v>
      </c>
      <c r="C1" s="1454">
        <f>'Weekly Progress Report'!AG1</f>
        <v>46301</v>
      </c>
      <c r="D1" s="1454"/>
    </row>
    <row r="4" spans="2:10" ht="16.5" customHeight="1" thickBot="1">
      <c r="B4" s="1452" t="s">
        <v>1483</v>
      </c>
      <c r="C4" s="1453"/>
      <c r="D4" s="1453"/>
      <c r="E4" s="1453"/>
      <c r="F4" s="1453"/>
      <c r="G4" s="1453"/>
      <c r="H4" s="1453"/>
      <c r="I4" s="1453"/>
      <c r="J4" s="1453"/>
    </row>
    <row r="5" spans="2:10">
      <c r="B5" s="856"/>
      <c r="C5" s="857"/>
      <c r="D5" s="857"/>
      <c r="E5" s="857"/>
      <c r="F5" s="857"/>
      <c r="G5" s="857"/>
      <c r="H5" s="857"/>
      <c r="I5" s="857"/>
      <c r="J5" s="858"/>
    </row>
    <row r="6" spans="2:10">
      <c r="B6" s="859"/>
      <c r="C6" s="860"/>
      <c r="D6" s="860"/>
      <c r="E6" s="860"/>
      <c r="F6" s="860"/>
      <c r="G6" s="860"/>
      <c r="H6" s="860"/>
      <c r="I6" s="860"/>
      <c r="J6" s="861"/>
    </row>
    <row r="7" spans="2:10">
      <c r="B7" s="859"/>
      <c r="C7" s="860"/>
      <c r="D7" s="860"/>
      <c r="E7" s="860"/>
      <c r="F7" s="860"/>
      <c r="G7" s="860"/>
      <c r="H7" s="860"/>
      <c r="I7" s="860"/>
      <c r="J7" s="861"/>
    </row>
    <row r="8" spans="2:10">
      <c r="B8" s="859"/>
      <c r="C8" s="860"/>
      <c r="D8" s="860"/>
      <c r="E8" s="860"/>
      <c r="F8" s="860"/>
      <c r="G8" s="860"/>
      <c r="H8" s="860"/>
      <c r="I8" s="860"/>
      <c r="J8" s="861"/>
    </row>
    <row r="9" spans="2:10">
      <c r="B9" s="859"/>
      <c r="C9" s="860"/>
      <c r="D9" s="860"/>
      <c r="E9" s="860"/>
      <c r="F9" s="860"/>
      <c r="G9" s="860"/>
      <c r="H9" s="860"/>
      <c r="I9" s="860"/>
      <c r="J9" s="861"/>
    </row>
    <row r="10" spans="2:10">
      <c r="B10" s="859"/>
      <c r="C10" s="860"/>
      <c r="D10" s="860"/>
      <c r="E10" s="860"/>
      <c r="F10" s="860"/>
      <c r="G10" s="860"/>
      <c r="H10" s="860"/>
      <c r="I10" s="860"/>
      <c r="J10" s="861"/>
    </row>
    <row r="11" spans="2:10">
      <c r="B11" s="859"/>
      <c r="C11" s="860"/>
      <c r="D11" s="860"/>
      <c r="E11" s="860"/>
      <c r="F11" s="860"/>
      <c r="G11" s="860"/>
      <c r="H11" s="860"/>
      <c r="I11" s="860"/>
      <c r="J11" s="861"/>
    </row>
    <row r="12" spans="2:10">
      <c r="B12" s="859"/>
      <c r="C12" s="860"/>
      <c r="D12" s="860"/>
      <c r="E12" s="860"/>
      <c r="F12" s="860"/>
      <c r="G12" s="860"/>
      <c r="H12" s="860"/>
      <c r="I12" s="860"/>
      <c r="J12" s="861"/>
    </row>
    <row r="13" spans="2:10">
      <c r="B13" s="859"/>
      <c r="C13" s="860"/>
      <c r="D13" s="860"/>
      <c r="E13" s="860"/>
      <c r="F13" s="860"/>
      <c r="G13" s="860"/>
      <c r="H13" s="860"/>
      <c r="I13" s="860"/>
      <c r="J13" s="861"/>
    </row>
    <row r="14" spans="2:10">
      <c r="B14" s="859"/>
      <c r="C14" s="860"/>
      <c r="D14" s="860"/>
      <c r="E14" s="860"/>
      <c r="F14" s="860"/>
      <c r="G14" s="860"/>
      <c r="H14" s="860"/>
      <c r="I14" s="860"/>
      <c r="J14" s="861"/>
    </row>
    <row r="15" spans="2:10">
      <c r="B15" s="859"/>
      <c r="C15" s="860"/>
      <c r="D15" s="860"/>
      <c r="E15" s="860"/>
      <c r="F15" s="860"/>
      <c r="G15" s="860"/>
      <c r="H15" s="860"/>
      <c r="I15" s="860"/>
      <c r="J15" s="861"/>
    </row>
    <row r="16" spans="2:10">
      <c r="B16" s="859"/>
      <c r="C16" s="860"/>
      <c r="D16" s="860"/>
      <c r="E16" s="860"/>
      <c r="F16" s="860"/>
      <c r="G16" s="860"/>
      <c r="H16" s="860"/>
      <c r="I16" s="860"/>
      <c r="J16" s="861"/>
    </row>
    <row r="17" spans="2:10">
      <c r="B17" s="859"/>
      <c r="C17" s="860"/>
      <c r="D17" s="860"/>
      <c r="E17" s="860"/>
      <c r="F17" s="860"/>
      <c r="G17" s="860"/>
      <c r="H17" s="860"/>
      <c r="I17" s="860"/>
      <c r="J17" s="861"/>
    </row>
    <row r="18" spans="2:10">
      <c r="B18" s="859"/>
      <c r="C18" s="860"/>
      <c r="D18" s="860"/>
      <c r="E18" s="860"/>
      <c r="F18" s="860"/>
      <c r="G18" s="860"/>
      <c r="H18" s="860"/>
      <c r="I18" s="860"/>
      <c r="J18" s="861"/>
    </row>
    <row r="19" spans="2:10">
      <c r="B19" s="859"/>
      <c r="C19" s="860"/>
      <c r="D19" s="860"/>
      <c r="E19" s="860"/>
      <c r="F19" s="860"/>
      <c r="G19" s="860"/>
      <c r="H19" s="860"/>
      <c r="I19" s="860"/>
      <c r="J19" s="861"/>
    </row>
    <row r="20" spans="2:10">
      <c r="B20" s="859"/>
      <c r="C20" s="860"/>
      <c r="D20" s="860"/>
      <c r="E20" s="860"/>
      <c r="F20" s="860"/>
      <c r="G20" s="860"/>
      <c r="H20" s="860"/>
      <c r="I20" s="860"/>
      <c r="J20" s="861"/>
    </row>
    <row r="21" spans="2:10" ht="15.75" thickBot="1">
      <c r="B21" s="862"/>
      <c r="C21" s="863"/>
      <c r="D21" s="863"/>
      <c r="E21" s="863"/>
      <c r="F21" s="863"/>
      <c r="G21" s="863"/>
      <c r="H21" s="863"/>
      <c r="I21" s="863"/>
      <c r="J21" s="864"/>
    </row>
    <row r="23" spans="2:10" ht="16.5" customHeight="1" thickBot="1">
      <c r="B23" s="1452" t="s">
        <v>1483</v>
      </c>
      <c r="C23" s="1453"/>
      <c r="D23" s="1453"/>
      <c r="E23" s="1453"/>
      <c r="F23" s="1453"/>
      <c r="G23" s="1453"/>
      <c r="H23" s="1453"/>
      <c r="I23" s="1453"/>
      <c r="J23" s="1453"/>
    </row>
    <row r="24" spans="2:10">
      <c r="B24" s="856"/>
      <c r="C24" s="857"/>
      <c r="D24" s="857"/>
      <c r="E24" s="857"/>
      <c r="F24" s="857"/>
      <c r="G24" s="857"/>
      <c r="H24" s="857"/>
      <c r="I24" s="857"/>
      <c r="J24" s="858"/>
    </row>
    <row r="25" spans="2:10">
      <c r="B25" s="859"/>
      <c r="C25" s="860"/>
      <c r="D25" s="860"/>
      <c r="E25" s="860"/>
      <c r="F25" s="860"/>
      <c r="G25" s="860"/>
      <c r="H25" s="860"/>
      <c r="I25" s="860"/>
      <c r="J25" s="861"/>
    </row>
    <row r="26" spans="2:10">
      <c r="B26" s="859"/>
      <c r="C26" s="860"/>
      <c r="D26" s="860"/>
      <c r="E26" s="860"/>
      <c r="F26" s="860"/>
      <c r="G26" s="860"/>
      <c r="H26" s="860"/>
      <c r="I26" s="860"/>
      <c r="J26" s="861"/>
    </row>
    <row r="27" spans="2:10">
      <c r="B27" s="859"/>
      <c r="C27" s="860"/>
      <c r="D27" s="860"/>
      <c r="E27" s="860"/>
      <c r="F27" s="860"/>
      <c r="G27" s="860"/>
      <c r="H27" s="860"/>
      <c r="I27" s="860"/>
      <c r="J27" s="861"/>
    </row>
    <row r="28" spans="2:10">
      <c r="B28" s="859"/>
      <c r="C28" s="860"/>
      <c r="D28" s="860"/>
      <c r="E28" s="860"/>
      <c r="F28" s="860"/>
      <c r="G28" s="860"/>
      <c r="H28" s="860"/>
      <c r="I28" s="860"/>
      <c r="J28" s="861"/>
    </row>
    <row r="29" spans="2:10">
      <c r="B29" s="859"/>
      <c r="C29" s="860"/>
      <c r="D29" s="860"/>
      <c r="E29" s="860"/>
      <c r="F29" s="860"/>
      <c r="G29" s="860"/>
      <c r="H29" s="860"/>
      <c r="I29" s="860"/>
      <c r="J29" s="861"/>
    </row>
    <row r="30" spans="2:10">
      <c r="B30" s="859"/>
      <c r="C30" s="860"/>
      <c r="D30" s="860"/>
      <c r="E30" s="860"/>
      <c r="F30" s="860"/>
      <c r="G30" s="860"/>
      <c r="H30" s="860"/>
      <c r="I30" s="860"/>
      <c r="J30" s="861"/>
    </row>
    <row r="31" spans="2:10">
      <c r="B31" s="859"/>
      <c r="C31" s="860"/>
      <c r="D31" s="860"/>
      <c r="E31" s="860"/>
      <c r="F31" s="860"/>
      <c r="G31" s="860"/>
      <c r="H31" s="860"/>
      <c r="I31" s="860"/>
      <c r="J31" s="861"/>
    </row>
    <row r="32" spans="2:10">
      <c r="B32" s="859"/>
      <c r="C32" s="860"/>
      <c r="D32" s="860"/>
      <c r="E32" s="860"/>
      <c r="F32" s="860"/>
      <c r="G32" s="860"/>
      <c r="H32" s="860"/>
      <c r="I32" s="860"/>
      <c r="J32" s="861"/>
    </row>
    <row r="33" spans="2:15">
      <c r="B33" s="859"/>
      <c r="C33" s="860"/>
      <c r="D33" s="860"/>
      <c r="E33" s="860"/>
      <c r="F33" s="860"/>
      <c r="G33" s="860"/>
      <c r="H33" s="860"/>
      <c r="I33" s="860"/>
      <c r="J33" s="861"/>
    </row>
    <row r="34" spans="2:15">
      <c r="B34" s="859"/>
      <c r="C34" s="860"/>
      <c r="D34" s="860"/>
      <c r="E34" s="860"/>
      <c r="F34" s="860"/>
      <c r="G34" s="860"/>
      <c r="H34" s="860"/>
      <c r="I34" s="860"/>
      <c r="J34" s="861"/>
    </row>
    <row r="35" spans="2:15">
      <c r="B35" s="859"/>
      <c r="C35" s="860"/>
      <c r="D35" s="860"/>
      <c r="E35" s="860"/>
      <c r="F35" s="860"/>
      <c r="G35" s="860"/>
      <c r="H35" s="860"/>
      <c r="I35" s="860"/>
      <c r="J35" s="861"/>
    </row>
    <row r="36" spans="2:15">
      <c r="B36" s="859"/>
      <c r="C36" s="860"/>
      <c r="D36" s="860"/>
      <c r="E36" s="860"/>
      <c r="F36" s="860"/>
      <c r="G36" s="860"/>
      <c r="H36" s="860"/>
      <c r="I36" s="860"/>
      <c r="J36" s="861"/>
    </row>
    <row r="37" spans="2:15">
      <c r="B37" s="859"/>
      <c r="C37" s="860"/>
      <c r="D37" s="860"/>
      <c r="E37" s="860"/>
      <c r="F37" s="860"/>
      <c r="G37" s="860"/>
      <c r="H37" s="860"/>
      <c r="I37" s="860"/>
      <c r="J37" s="861"/>
    </row>
    <row r="38" spans="2:15">
      <c r="B38" s="859"/>
      <c r="C38" s="860"/>
      <c r="D38" s="860"/>
      <c r="E38" s="860"/>
      <c r="F38" s="860"/>
      <c r="G38" s="860"/>
      <c r="H38" s="860"/>
      <c r="I38" s="860"/>
      <c r="J38" s="861"/>
    </row>
    <row r="39" spans="2:15">
      <c r="B39" s="859"/>
      <c r="C39" s="860"/>
      <c r="D39" s="860"/>
      <c r="E39" s="860"/>
      <c r="F39" s="860"/>
      <c r="G39" s="860"/>
      <c r="H39" s="860"/>
      <c r="I39" s="860"/>
      <c r="J39" s="861"/>
    </row>
    <row r="40" spans="2:15" ht="15.75" thickBot="1">
      <c r="B40" s="862"/>
      <c r="C40" s="863"/>
      <c r="D40" s="863"/>
      <c r="E40" s="863"/>
      <c r="F40" s="863"/>
      <c r="G40" s="863"/>
      <c r="H40" s="863"/>
      <c r="I40" s="863"/>
      <c r="J40" s="864"/>
    </row>
    <row r="42" spans="2:15" ht="16.5" customHeight="1" thickBot="1">
      <c r="B42" s="1452" t="s">
        <v>1448</v>
      </c>
      <c r="C42" s="1453"/>
      <c r="D42" s="1453"/>
      <c r="E42" s="1453"/>
      <c r="F42" s="1453"/>
      <c r="G42" s="1453"/>
      <c r="H42" s="1453"/>
      <c r="I42" s="1453"/>
      <c r="J42" s="1453"/>
    </row>
    <row r="43" spans="2:15">
      <c r="B43" s="856"/>
      <c r="C43" s="857"/>
      <c r="D43" s="857"/>
      <c r="E43" s="857"/>
      <c r="F43" s="857"/>
      <c r="G43" s="857"/>
      <c r="H43" s="857"/>
      <c r="I43" s="857"/>
      <c r="J43" s="858"/>
    </row>
    <row r="44" spans="2:15">
      <c r="B44" s="859"/>
      <c r="C44" s="860"/>
      <c r="D44" s="860"/>
      <c r="E44" s="860"/>
      <c r="F44" s="860"/>
      <c r="G44" s="860"/>
      <c r="H44" s="860"/>
      <c r="I44" s="860"/>
      <c r="J44" s="861"/>
    </row>
    <row r="45" spans="2:15">
      <c r="B45" s="859"/>
      <c r="C45" s="860"/>
      <c r="D45" s="860"/>
      <c r="E45" s="860"/>
      <c r="F45" s="860"/>
      <c r="G45" s="860"/>
      <c r="H45" s="860"/>
      <c r="I45" s="860"/>
      <c r="J45" s="861"/>
    </row>
    <row r="46" spans="2:15">
      <c r="B46" s="859"/>
      <c r="C46" s="860"/>
      <c r="D46" s="860"/>
      <c r="E46" s="860"/>
      <c r="F46" s="860"/>
      <c r="G46" s="860"/>
      <c r="H46" s="860"/>
      <c r="I46" s="860"/>
      <c r="J46" s="861"/>
      <c r="O46">
        <v>8</v>
      </c>
    </row>
    <row r="47" spans="2:15">
      <c r="B47" s="859"/>
      <c r="C47" s="860"/>
      <c r="D47" s="860"/>
      <c r="E47" s="860"/>
      <c r="F47" s="860"/>
      <c r="G47" s="860"/>
      <c r="H47" s="860"/>
      <c r="I47" s="860"/>
      <c r="J47" s="861"/>
    </row>
    <row r="48" spans="2:15">
      <c r="B48" s="859"/>
      <c r="C48" s="860"/>
      <c r="D48" s="860"/>
      <c r="E48" s="860"/>
      <c r="F48" s="860"/>
      <c r="G48" s="860"/>
      <c r="H48" s="860"/>
      <c r="I48" s="860"/>
      <c r="J48" s="861"/>
    </row>
    <row r="49" spans="2:10">
      <c r="B49" s="859"/>
      <c r="C49" s="860"/>
      <c r="D49" s="860"/>
      <c r="E49" s="860"/>
      <c r="F49" s="860"/>
      <c r="G49" s="860"/>
      <c r="H49" s="860"/>
      <c r="I49" s="860"/>
      <c r="J49" s="861"/>
    </row>
    <row r="50" spans="2:10">
      <c r="B50" s="859"/>
      <c r="C50" s="860"/>
      <c r="D50" s="860"/>
      <c r="E50" s="860"/>
      <c r="F50" s="860"/>
      <c r="G50" s="860"/>
      <c r="H50" s="860"/>
      <c r="I50" s="860"/>
      <c r="J50" s="861"/>
    </row>
    <row r="51" spans="2:10">
      <c r="B51" s="859"/>
      <c r="C51" s="860"/>
      <c r="D51" s="860"/>
      <c r="E51" s="860"/>
      <c r="F51" s="860"/>
      <c r="G51" s="860"/>
      <c r="H51" s="860"/>
      <c r="I51" s="860"/>
      <c r="J51" s="861"/>
    </row>
    <row r="52" spans="2:10">
      <c r="B52" s="859"/>
      <c r="C52" s="860"/>
      <c r="D52" s="860"/>
      <c r="E52" s="860"/>
      <c r="F52" s="860"/>
      <c r="G52" s="860"/>
      <c r="H52" s="860"/>
      <c r="I52" s="860"/>
      <c r="J52" s="861"/>
    </row>
    <row r="53" spans="2:10">
      <c r="B53" s="859"/>
      <c r="C53" s="860"/>
      <c r="D53" s="860"/>
      <c r="E53" s="860"/>
      <c r="F53" s="860"/>
      <c r="G53" s="860"/>
      <c r="H53" s="860"/>
      <c r="I53" s="860"/>
      <c r="J53" s="861"/>
    </row>
    <row r="54" spans="2:10">
      <c r="B54" s="859"/>
      <c r="C54" s="860"/>
      <c r="D54" s="860"/>
      <c r="E54" s="860"/>
      <c r="F54" s="860"/>
      <c r="G54" s="860"/>
      <c r="H54" s="860"/>
      <c r="I54" s="860"/>
      <c r="J54" s="861"/>
    </row>
    <row r="55" spans="2:10">
      <c r="B55" s="859"/>
      <c r="C55" s="860"/>
      <c r="D55" s="860"/>
      <c r="E55" s="860"/>
      <c r="F55" s="860"/>
      <c r="G55" s="860"/>
      <c r="H55" s="860"/>
      <c r="I55" s="860"/>
      <c r="J55" s="861"/>
    </row>
    <row r="56" spans="2:10">
      <c r="B56" s="859"/>
      <c r="C56" s="860"/>
      <c r="D56" s="860"/>
      <c r="E56" s="860"/>
      <c r="F56" s="860"/>
      <c r="G56" s="860"/>
      <c r="H56" s="860"/>
      <c r="I56" s="860"/>
      <c r="J56" s="861"/>
    </row>
    <row r="57" spans="2:10">
      <c r="B57" s="859"/>
      <c r="C57" s="860"/>
      <c r="D57" s="860"/>
      <c r="E57" s="860"/>
      <c r="F57" s="860"/>
      <c r="G57" s="860"/>
      <c r="H57" s="860"/>
      <c r="I57" s="860"/>
      <c r="J57" s="861"/>
    </row>
    <row r="58" spans="2:10">
      <c r="B58" s="859"/>
      <c r="C58" s="860"/>
      <c r="D58" s="860"/>
      <c r="E58" s="860"/>
      <c r="F58" s="860"/>
      <c r="G58" s="860"/>
      <c r="H58" s="860"/>
      <c r="I58" s="860"/>
      <c r="J58" s="861"/>
    </row>
    <row r="59" spans="2:10" ht="15.75" thickBot="1">
      <c r="B59" s="862"/>
      <c r="C59" s="863"/>
      <c r="D59" s="863"/>
      <c r="E59" s="863"/>
      <c r="F59" s="863"/>
      <c r="G59" s="863"/>
      <c r="H59" s="863"/>
      <c r="I59" s="863"/>
      <c r="J59" s="864"/>
    </row>
  </sheetData>
  <mergeCells count="4">
    <mergeCell ref="B4:J4"/>
    <mergeCell ref="B23:J23"/>
    <mergeCell ref="C1:D1"/>
    <mergeCell ref="B42:J42"/>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8">
    <tabColor rgb="FF2C6682"/>
    <pageSetUpPr fitToPage="1"/>
  </sheetPr>
  <dimension ref="A1:L49"/>
  <sheetViews>
    <sheetView view="pageBreakPreview" topLeftCell="B14" zoomScale="60" zoomScaleNormal="55" workbookViewId="0">
      <selection activeCell="H24" sqref="H24"/>
    </sheetView>
  </sheetViews>
  <sheetFormatPr defaultColWidth="9.140625" defaultRowHeight="15.75"/>
  <cols>
    <col min="1" max="1" width="32" style="1080" customWidth="1"/>
    <col min="2" max="2" width="67.5703125" style="604" customWidth="1"/>
    <col min="3" max="3" width="63.85546875" style="604" customWidth="1"/>
    <col min="4" max="4" width="19.140625" style="604" customWidth="1"/>
    <col min="5" max="5" width="58.28515625" style="1079" customWidth="1"/>
    <col min="6" max="6" width="22.140625" style="1052" bestFit="1" customWidth="1"/>
    <col min="7" max="7" width="19" style="1052" customWidth="1"/>
    <col min="8" max="8" width="22" style="1052" bestFit="1" customWidth="1"/>
    <col min="9" max="9" width="26.140625" style="1046" customWidth="1"/>
    <col min="10" max="10" width="13" style="604" bestFit="1" customWidth="1"/>
    <col min="11" max="11" width="10.42578125" style="604" bestFit="1" customWidth="1"/>
    <col min="12" max="12" width="20" style="604" customWidth="1"/>
    <col min="13" max="16384" width="9.140625" style="604"/>
  </cols>
  <sheetData>
    <row r="1" spans="1:9" ht="18.75">
      <c r="A1" s="1461"/>
      <c r="B1" s="1462"/>
      <c r="C1" s="1462"/>
      <c r="D1" s="1462"/>
      <c r="E1" s="1462"/>
      <c r="F1" s="1462"/>
      <c r="G1" s="1462"/>
      <c r="H1" s="1463"/>
      <c r="I1" s="1095"/>
    </row>
    <row r="2" spans="1:9" ht="32.25" customHeight="1">
      <c r="A2" s="1457" t="s">
        <v>140</v>
      </c>
      <c r="B2" s="1458"/>
      <c r="C2" s="1464" t="s">
        <v>1372</v>
      </c>
      <c r="D2" s="1465"/>
      <c r="E2" s="1465"/>
      <c r="F2" s="1465"/>
      <c r="G2" s="1465"/>
      <c r="H2" s="1466"/>
      <c r="I2" s="1093"/>
    </row>
    <row r="3" spans="1:9" ht="27" customHeight="1">
      <c r="A3" s="1457" t="s">
        <v>112</v>
      </c>
      <c r="B3" s="1458"/>
      <c r="C3" s="1103" t="s">
        <v>1446</v>
      </c>
      <c r="D3" s="1056"/>
      <c r="E3" s="1093" t="s">
        <v>762</v>
      </c>
      <c r="F3" s="1467">
        <v>9554134</v>
      </c>
      <c r="G3" s="1467"/>
      <c r="H3" s="1468"/>
      <c r="I3" s="1047">
        <f>H22</f>
        <v>122510</v>
      </c>
    </row>
    <row r="4" spans="1:9" ht="27" customHeight="1">
      <c r="A4" s="1457" t="s">
        <v>1447</v>
      </c>
      <c r="B4" s="1458"/>
      <c r="C4" s="1092" t="s">
        <v>107</v>
      </c>
      <c r="D4" s="1094">
        <v>46293</v>
      </c>
      <c r="E4" s="1093" t="s">
        <v>761</v>
      </c>
      <c r="F4" s="1092" t="s">
        <v>204</v>
      </c>
      <c r="G4" s="1094">
        <f>D4+6</f>
        <v>46299</v>
      </c>
      <c r="H4" s="1105"/>
      <c r="I4" s="1091"/>
    </row>
    <row r="5" spans="1:9">
      <c r="A5" s="1090"/>
      <c r="B5" s="1106"/>
      <c r="C5" s="1106"/>
      <c r="D5" s="1106"/>
      <c r="E5" s="1107"/>
      <c r="F5" s="1108"/>
      <c r="G5" s="1108"/>
      <c r="H5" s="1108"/>
      <c r="I5" s="1089"/>
    </row>
    <row r="6" spans="1:9" ht="31.5">
      <c r="A6" s="1109" t="s">
        <v>760</v>
      </c>
      <c r="B6" s="1109" t="s">
        <v>759</v>
      </c>
      <c r="C6" s="1109" t="s">
        <v>758</v>
      </c>
      <c r="D6" s="1109" t="s">
        <v>14</v>
      </c>
      <c r="E6" s="1109" t="s">
        <v>757</v>
      </c>
      <c r="F6" s="1110" t="s">
        <v>756</v>
      </c>
      <c r="G6" s="1110" t="s">
        <v>889</v>
      </c>
      <c r="H6" s="1111" t="s">
        <v>755</v>
      </c>
      <c r="I6" s="1051" t="s">
        <v>754</v>
      </c>
    </row>
    <row r="7" spans="1:9" ht="26.25">
      <c r="A7" s="1459"/>
      <c r="B7" s="1460"/>
      <c r="C7" s="1099"/>
      <c r="D7" s="1100"/>
      <c r="E7" s="1099"/>
      <c r="F7" s="1099"/>
      <c r="G7" s="1099"/>
      <c r="H7" s="1099"/>
      <c r="I7" s="1099"/>
    </row>
    <row r="8" spans="1:9" ht="69.75">
      <c r="A8" s="1116" t="s">
        <v>1451</v>
      </c>
      <c r="B8" s="1117" t="s">
        <v>1452</v>
      </c>
      <c r="C8" s="1116" t="s">
        <v>1453</v>
      </c>
      <c r="D8" s="1122">
        <v>46295</v>
      </c>
      <c r="E8" s="1117" t="s">
        <v>1454</v>
      </c>
      <c r="F8" s="1120">
        <v>250</v>
      </c>
      <c r="G8" s="1120">
        <v>3</v>
      </c>
      <c r="H8" s="1049">
        <f t="shared" ref="H8:H20" si="0">G8*F8</f>
        <v>750</v>
      </c>
      <c r="I8" s="1057"/>
    </row>
    <row r="9" spans="1:9" ht="46.5">
      <c r="A9" s="1116" t="s">
        <v>1455</v>
      </c>
      <c r="B9" s="1117" t="s">
        <v>1456</v>
      </c>
      <c r="C9" s="1116" t="s">
        <v>1457</v>
      </c>
      <c r="D9" s="1122">
        <v>46295</v>
      </c>
      <c r="E9" s="1117" t="s">
        <v>1458</v>
      </c>
      <c r="F9" s="1120">
        <v>5000</v>
      </c>
      <c r="G9" s="1120">
        <v>4</v>
      </c>
      <c r="H9" s="1049">
        <f t="shared" si="0"/>
        <v>20000</v>
      </c>
      <c r="I9" s="1057"/>
    </row>
    <row r="10" spans="1:9" ht="116.25">
      <c r="A10" s="1121" t="s">
        <v>1459</v>
      </c>
      <c r="B10" s="1117" t="s">
        <v>1460</v>
      </c>
      <c r="C10" s="1118" t="s">
        <v>1461</v>
      </c>
      <c r="D10" s="1119">
        <v>46294</v>
      </c>
      <c r="E10" s="1123" t="s">
        <v>1462</v>
      </c>
      <c r="F10" s="1120">
        <v>400</v>
      </c>
      <c r="G10" s="1120">
        <v>54</v>
      </c>
      <c r="H10" s="1049">
        <f t="shared" si="0"/>
        <v>21600</v>
      </c>
      <c r="I10" s="1057"/>
    </row>
    <row r="11" spans="1:9" ht="116.25">
      <c r="A11" s="1121" t="s">
        <v>1463</v>
      </c>
      <c r="B11" s="1117" t="s">
        <v>1460</v>
      </c>
      <c r="C11" s="1118" t="s">
        <v>1461</v>
      </c>
      <c r="D11" s="1119">
        <v>46294</v>
      </c>
      <c r="E11" s="1123" t="s">
        <v>1464</v>
      </c>
      <c r="F11" s="1120">
        <v>640</v>
      </c>
      <c r="G11" s="1120">
        <v>14</v>
      </c>
      <c r="H11" s="1049">
        <f t="shared" si="0"/>
        <v>8960</v>
      </c>
      <c r="I11" s="1057"/>
    </row>
    <row r="12" spans="1:9" ht="116.25">
      <c r="A12" s="1121" t="s">
        <v>1465</v>
      </c>
      <c r="B12" s="1117" t="s">
        <v>1460</v>
      </c>
      <c r="C12" s="1118" t="s">
        <v>1461</v>
      </c>
      <c r="D12" s="1119">
        <v>46294</v>
      </c>
      <c r="E12" s="1123" t="s">
        <v>1466</v>
      </c>
      <c r="F12" s="1120">
        <v>480</v>
      </c>
      <c r="G12" s="1120">
        <v>14</v>
      </c>
      <c r="H12" s="1049">
        <f t="shared" si="0"/>
        <v>6720</v>
      </c>
      <c r="I12" s="1057"/>
    </row>
    <row r="13" spans="1:9" ht="116.25">
      <c r="A13" s="1121" t="s">
        <v>1467</v>
      </c>
      <c r="B13" s="1117" t="s">
        <v>1460</v>
      </c>
      <c r="C13" s="1118" t="s">
        <v>1461</v>
      </c>
      <c r="D13" s="1119">
        <v>46294</v>
      </c>
      <c r="E13" s="1123" t="s">
        <v>1468</v>
      </c>
      <c r="F13" s="1120">
        <v>360</v>
      </c>
      <c r="G13" s="1120">
        <v>42</v>
      </c>
      <c r="H13" s="1049">
        <f t="shared" si="0"/>
        <v>15120</v>
      </c>
      <c r="I13" s="1057"/>
    </row>
    <row r="14" spans="1:9" ht="116.25">
      <c r="A14" s="1121" t="s">
        <v>1469</v>
      </c>
      <c r="B14" s="1117" t="s">
        <v>1460</v>
      </c>
      <c r="C14" s="1118" t="s">
        <v>1461</v>
      </c>
      <c r="D14" s="1119">
        <v>46294</v>
      </c>
      <c r="E14" s="1123" t="s">
        <v>1470</v>
      </c>
      <c r="F14" s="1120">
        <v>496</v>
      </c>
      <c r="G14" s="1120">
        <v>24</v>
      </c>
      <c r="H14" s="1049">
        <f t="shared" si="0"/>
        <v>11904</v>
      </c>
      <c r="I14" s="1057"/>
    </row>
    <row r="15" spans="1:9" ht="116.25">
      <c r="A15" s="1121" t="s">
        <v>1471</v>
      </c>
      <c r="B15" s="1117" t="s">
        <v>1460</v>
      </c>
      <c r="C15" s="1118" t="s">
        <v>1461</v>
      </c>
      <c r="D15" s="1119">
        <v>46294</v>
      </c>
      <c r="E15" s="1123" t="s">
        <v>1472</v>
      </c>
      <c r="F15" s="1120">
        <v>160</v>
      </c>
      <c r="G15" s="1120">
        <v>12</v>
      </c>
      <c r="H15" s="1049">
        <f t="shared" si="0"/>
        <v>1920</v>
      </c>
      <c r="I15" s="1057"/>
    </row>
    <row r="16" spans="1:9" ht="116.25">
      <c r="A16" s="1121" t="s">
        <v>1473</v>
      </c>
      <c r="B16" s="1117" t="s">
        <v>1460</v>
      </c>
      <c r="C16" s="1118" t="s">
        <v>1461</v>
      </c>
      <c r="D16" s="1119">
        <v>46294</v>
      </c>
      <c r="E16" s="1123" t="s">
        <v>1474</v>
      </c>
      <c r="F16" s="1120">
        <v>256</v>
      </c>
      <c r="G16" s="1120">
        <v>26</v>
      </c>
      <c r="H16" s="1049">
        <f t="shared" si="0"/>
        <v>6656</v>
      </c>
      <c r="I16" s="1057"/>
    </row>
    <row r="17" spans="1:12" ht="116.25">
      <c r="A17" s="1121" t="s">
        <v>1475</v>
      </c>
      <c r="B17" s="1117" t="s">
        <v>1460</v>
      </c>
      <c r="C17" s="1118" t="s">
        <v>1461</v>
      </c>
      <c r="D17" s="1119">
        <v>46294</v>
      </c>
      <c r="E17" s="1123" t="s">
        <v>1476</v>
      </c>
      <c r="F17" s="1120">
        <v>240</v>
      </c>
      <c r="G17" s="1120">
        <v>7</v>
      </c>
      <c r="H17" s="1049">
        <f t="shared" si="0"/>
        <v>1680</v>
      </c>
      <c r="I17" s="1057"/>
    </row>
    <row r="18" spans="1:12" ht="46.5">
      <c r="A18" s="1121" t="s">
        <v>1477</v>
      </c>
      <c r="B18" s="1117" t="s">
        <v>1478</v>
      </c>
      <c r="C18" s="1118" t="s">
        <v>1479</v>
      </c>
      <c r="D18" s="1119">
        <v>46296</v>
      </c>
      <c r="E18" s="1123" t="s">
        <v>1480</v>
      </c>
      <c r="F18" s="1120">
        <v>1600</v>
      </c>
      <c r="G18" s="1120">
        <v>17</v>
      </c>
      <c r="H18" s="1102">
        <f t="shared" si="0"/>
        <v>27200</v>
      </c>
      <c r="I18" s="1053"/>
    </row>
    <row r="19" spans="1:12" ht="26.25">
      <c r="A19" s="1058"/>
      <c r="B19" s="1045"/>
      <c r="C19" s="1058"/>
      <c r="D19" s="1054"/>
      <c r="E19" s="1045"/>
      <c r="F19" s="1055"/>
      <c r="G19" s="1055"/>
      <c r="H19" s="1102">
        <f t="shared" si="0"/>
        <v>0</v>
      </c>
      <c r="I19" s="1053"/>
    </row>
    <row r="20" spans="1:12" ht="26.25">
      <c r="A20" s="1058"/>
      <c r="B20" s="1045"/>
      <c r="C20" s="1048"/>
      <c r="D20" s="1054"/>
      <c r="E20" s="1045"/>
      <c r="F20" s="1055"/>
      <c r="G20" s="1055"/>
      <c r="H20" s="1102">
        <f t="shared" si="0"/>
        <v>0</v>
      </c>
      <c r="I20" s="1053"/>
    </row>
    <row r="21" spans="1:12" ht="17.25">
      <c r="A21" s="1096"/>
      <c r="B21" s="1096"/>
      <c r="C21" s="1096"/>
      <c r="D21" s="1097"/>
      <c r="E21" s="1098"/>
      <c r="F21" s="1098"/>
      <c r="G21" s="1098"/>
      <c r="H21" s="1098"/>
      <c r="I21" s="1098"/>
    </row>
    <row r="22" spans="1:12" ht="39.950000000000003" customHeight="1">
      <c r="A22" s="1455" t="s">
        <v>888</v>
      </c>
      <c r="B22" s="1456"/>
      <c r="C22" s="1456"/>
      <c r="D22" s="1456"/>
      <c r="E22" s="1456"/>
      <c r="F22" s="1456"/>
      <c r="G22" s="1456"/>
      <c r="H22" s="1101">
        <f>SUBTOTAL(9,H8:H20)</f>
        <v>122510</v>
      </c>
      <c r="I22" s="1101"/>
      <c r="L22" s="1104"/>
    </row>
    <row r="23" spans="1:12" ht="30" customHeight="1">
      <c r="A23" s="1455" t="s">
        <v>1407</v>
      </c>
      <c r="B23" s="1456"/>
      <c r="C23" s="1456"/>
      <c r="D23" s="1456"/>
      <c r="E23" s="1456"/>
      <c r="F23" s="1456"/>
      <c r="G23" s="1456"/>
      <c r="H23" s="1101">
        <v>8877454.6799999997</v>
      </c>
      <c r="I23" s="1101"/>
    </row>
    <row r="24" spans="1:12" ht="30" customHeight="1">
      <c r="A24" s="1455" t="s">
        <v>1408</v>
      </c>
      <c r="B24" s="1456"/>
      <c r="C24" s="1456"/>
      <c r="D24" s="1456"/>
      <c r="E24" s="1456"/>
      <c r="F24" s="1456"/>
      <c r="G24" s="1456"/>
      <c r="H24" s="1101">
        <f>H22+H23</f>
        <v>8999964.6799999997</v>
      </c>
      <c r="I24" s="1101"/>
    </row>
    <row r="25" spans="1:12" ht="15">
      <c r="F25" s="1079"/>
      <c r="G25" s="1079"/>
      <c r="H25" s="1079"/>
      <c r="I25" s="1079"/>
    </row>
    <row r="26" spans="1:12" ht="15">
      <c r="F26" s="1079"/>
      <c r="G26" s="1079"/>
      <c r="H26" s="1079"/>
      <c r="I26" s="1079"/>
    </row>
    <row r="27" spans="1:12" ht="15">
      <c r="F27" s="1079"/>
      <c r="G27" s="1079"/>
      <c r="H27" s="1079"/>
      <c r="I27" s="1079"/>
    </row>
    <row r="28" spans="1:12" ht="30" customHeight="1">
      <c r="F28" s="1079"/>
      <c r="G28" s="1079"/>
      <c r="H28" s="1079"/>
      <c r="I28" s="1079"/>
    </row>
    <row r="29" spans="1:12" ht="15">
      <c r="F29" s="1079"/>
      <c r="G29" s="1079"/>
      <c r="H29" s="1079"/>
      <c r="I29" s="1079"/>
    </row>
    <row r="30" spans="1:12" ht="15">
      <c r="F30" s="1079"/>
      <c r="G30" s="1079"/>
      <c r="H30" s="1079"/>
      <c r="I30" s="1079"/>
    </row>
    <row r="31" spans="1:12" ht="15">
      <c r="F31" s="1079"/>
      <c r="G31" s="1079"/>
      <c r="H31" s="1079"/>
      <c r="I31" s="1079"/>
    </row>
    <row r="32" spans="1:12" ht="15">
      <c r="F32" s="1079"/>
      <c r="G32" s="1079"/>
      <c r="H32" s="1079"/>
      <c r="I32" s="1079"/>
    </row>
    <row r="33" spans="6:10" ht="15">
      <c r="F33" s="1079"/>
      <c r="G33" s="1079"/>
      <c r="H33" s="1079"/>
      <c r="I33" s="1079"/>
    </row>
    <row r="34" spans="6:10" ht="15">
      <c r="F34" s="1079"/>
      <c r="G34" s="1079"/>
      <c r="H34" s="1079"/>
      <c r="I34" s="1079"/>
    </row>
    <row r="35" spans="6:10" ht="15">
      <c r="F35" s="1079"/>
      <c r="G35" s="1079"/>
      <c r="H35" s="1079"/>
      <c r="I35" s="1079"/>
    </row>
    <row r="36" spans="6:10" ht="15">
      <c r="F36" s="1079"/>
      <c r="G36" s="1079"/>
      <c r="H36" s="1079"/>
      <c r="I36" s="1079"/>
      <c r="J36" s="1079"/>
    </row>
    <row r="37" spans="6:10" ht="15">
      <c r="F37" s="1079"/>
      <c r="G37" s="1079"/>
      <c r="H37" s="1079"/>
      <c r="I37" s="1079"/>
      <c r="J37" s="1079"/>
    </row>
    <row r="38" spans="6:10" ht="15">
      <c r="F38" s="1079"/>
      <c r="G38" s="1079"/>
      <c r="H38" s="1079"/>
      <c r="I38" s="1079"/>
      <c r="J38" s="1079"/>
    </row>
    <row r="39" spans="6:10" ht="15">
      <c r="F39" s="1079"/>
      <c r="G39" s="1079"/>
      <c r="H39" s="1079"/>
      <c r="I39" s="1079"/>
      <c r="J39" s="1079"/>
    </row>
    <row r="40" spans="6:10" ht="15">
      <c r="F40" s="1079"/>
      <c r="G40" s="1079"/>
      <c r="H40" s="1079"/>
      <c r="I40" s="1079"/>
      <c r="J40" s="1079"/>
    </row>
    <row r="41" spans="6:10" ht="15">
      <c r="F41" s="1079"/>
      <c r="G41" s="1079"/>
      <c r="H41" s="1079"/>
      <c r="I41" s="1079"/>
      <c r="J41" s="1079"/>
    </row>
    <row r="42" spans="6:10" ht="15">
      <c r="F42" s="1079"/>
      <c r="G42" s="1079"/>
      <c r="H42" s="1079"/>
      <c r="I42" s="1079"/>
      <c r="J42" s="1079"/>
    </row>
    <row r="43" spans="6:10" ht="15">
      <c r="F43" s="1079"/>
      <c r="G43" s="1079"/>
      <c r="H43" s="1079"/>
      <c r="I43" s="1079"/>
      <c r="J43" s="1079"/>
    </row>
    <row r="44" spans="6:10" ht="15">
      <c r="F44" s="1079"/>
      <c r="G44" s="1079"/>
      <c r="H44" s="1079"/>
      <c r="I44" s="1079"/>
      <c r="J44" s="1079"/>
    </row>
    <row r="45" spans="6:10" ht="15">
      <c r="F45" s="1079"/>
      <c r="G45" s="1079"/>
      <c r="H45" s="1079"/>
      <c r="I45" s="1079"/>
      <c r="J45" s="1079"/>
    </row>
    <row r="46" spans="6:10" ht="15">
      <c r="F46" s="1079"/>
      <c r="G46" s="1079"/>
      <c r="H46" s="1079"/>
      <c r="I46" s="1079"/>
      <c r="J46" s="1079"/>
    </row>
    <row r="47" spans="6:10" ht="15">
      <c r="F47" s="1079"/>
      <c r="G47" s="1079"/>
      <c r="H47" s="1079"/>
      <c r="I47" s="1079"/>
      <c r="J47" s="1079"/>
    </row>
    <row r="48" spans="6:10" ht="15">
      <c r="F48" s="1079"/>
      <c r="G48" s="1079"/>
      <c r="H48" s="1079"/>
      <c r="I48" s="1079"/>
      <c r="J48" s="1079"/>
    </row>
    <row r="49" spans="6:10" ht="15">
      <c r="F49" s="1079"/>
      <c r="G49" s="1079"/>
      <c r="H49" s="1079"/>
      <c r="I49" s="1079"/>
      <c r="J49" s="1079"/>
    </row>
  </sheetData>
  <autoFilter ref="A6:H7" xr:uid="{00000000-0009-0000-0000-000007000000}"/>
  <mergeCells count="10">
    <mergeCell ref="A1:H1"/>
    <mergeCell ref="A2:B2"/>
    <mergeCell ref="C2:H2"/>
    <mergeCell ref="A3:B3"/>
    <mergeCell ref="F3:H3"/>
    <mergeCell ref="A22:G22"/>
    <mergeCell ref="A23:G23"/>
    <mergeCell ref="A24:G24"/>
    <mergeCell ref="A4:B4"/>
    <mergeCell ref="A7:B7"/>
  </mergeCells>
  <conditionalFormatting sqref="C20">
    <cfRule type="duplicateValues" dxfId="71" priority="1"/>
  </conditionalFormatting>
  <printOptions horizontalCentered="1"/>
  <pageMargins left="0.25" right="0.41" top="0.15" bottom="0.25" header="0" footer="0"/>
  <pageSetup paperSize="9" scale="39" orientation="landscape" r:id="rId1"/>
  <headerFooter>
    <oddFooter>&amp;C&amp;P / &amp;N&amp;R&amp;F</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9">
    <tabColor theme="9" tint="0.59999389629810485"/>
    <pageSetUpPr fitToPage="1"/>
  </sheetPr>
  <dimension ref="A1:BQ67"/>
  <sheetViews>
    <sheetView view="pageBreakPreview" zoomScale="70" zoomScaleNormal="45" zoomScaleSheetLayoutView="70" workbookViewId="0">
      <selection activeCell="BE28" sqref="BE28"/>
    </sheetView>
  </sheetViews>
  <sheetFormatPr defaultColWidth="9.140625" defaultRowHeight="12.75"/>
  <cols>
    <col min="1" max="1" width="1.5703125" style="158" customWidth="1"/>
    <col min="2" max="9" width="3.85546875" style="158" customWidth="1"/>
    <col min="10" max="10" width="2.140625" style="158" customWidth="1"/>
    <col min="11" max="15" width="4.42578125" style="158" customWidth="1"/>
    <col min="16" max="16" width="2.42578125" style="158" customWidth="1"/>
    <col min="17" max="25" width="3.85546875" style="158" customWidth="1"/>
    <col min="26" max="28" width="4.42578125" style="158" customWidth="1"/>
    <col min="29" max="29" width="4.5703125" style="158" bestFit="1" customWidth="1"/>
    <col min="30" max="30" width="4.42578125" style="158" customWidth="1"/>
    <col min="31" max="31" width="3.42578125" style="159" customWidth="1"/>
    <col min="32" max="32" width="11.42578125" style="159" hidden="1" customWidth="1"/>
    <col min="33" max="33" width="6.42578125" style="159" hidden="1" customWidth="1"/>
    <col min="34" max="34" width="3.42578125" style="159" customWidth="1"/>
    <col min="35" max="39" width="3.42578125" style="159" hidden="1" customWidth="1"/>
    <col min="40" max="40" width="11.5703125" style="158" hidden="1" customWidth="1"/>
    <col min="41" max="47" width="9.140625" style="158" hidden="1" customWidth="1"/>
    <col min="48" max="52" width="11.42578125" style="158" hidden="1" customWidth="1"/>
    <col min="53" max="54" width="0" style="158" hidden="1" customWidth="1"/>
    <col min="55" max="55" width="16.140625" style="158" bestFit="1" customWidth="1"/>
    <col min="56" max="67" width="9.140625" style="158"/>
    <col min="68" max="68" width="0" style="158" hidden="1" customWidth="1"/>
    <col min="69" max="16384" width="9.140625" style="158"/>
  </cols>
  <sheetData>
    <row r="1" spans="2:69" ht="7.35" customHeight="1" thickBot="1"/>
    <row r="2" spans="2:69" ht="14.1" customHeight="1">
      <c r="B2" s="1579" t="s">
        <v>552</v>
      </c>
      <c r="C2" s="1580"/>
      <c r="D2" s="1581"/>
      <c r="E2" s="1581"/>
      <c r="F2" s="1581"/>
      <c r="G2" s="1581"/>
      <c r="H2" s="1581"/>
      <c r="I2" s="1581"/>
      <c r="J2" s="1581"/>
      <c r="K2" s="1581"/>
      <c r="L2" s="1581"/>
      <c r="M2" s="1582"/>
      <c r="N2" s="1582"/>
      <c r="O2" s="1582"/>
      <c r="P2" s="1582"/>
      <c r="Q2" s="1582"/>
      <c r="R2" s="1582"/>
      <c r="S2" s="1582"/>
      <c r="T2" s="1582"/>
      <c r="U2" s="1582"/>
      <c r="V2" s="1582"/>
      <c r="W2" s="1582"/>
      <c r="X2" s="1582"/>
      <c r="Y2" s="1582"/>
      <c r="Z2" s="1582"/>
      <c r="AA2" s="1582"/>
      <c r="AB2" s="1582"/>
      <c r="AC2" s="1582"/>
      <c r="AD2" s="1583"/>
      <c r="AE2" s="158"/>
      <c r="AF2" s="158"/>
      <c r="AG2" s="158"/>
      <c r="AH2" s="158"/>
      <c r="AI2" s="158"/>
      <c r="AJ2" s="158"/>
      <c r="AK2" s="158"/>
      <c r="AL2" s="158"/>
      <c r="AM2" s="158"/>
    </row>
    <row r="3" spans="2:69" ht="14.1" customHeight="1">
      <c r="B3" s="1584"/>
      <c r="C3" s="1585"/>
      <c r="D3" s="1585"/>
      <c r="E3" s="1585"/>
      <c r="F3" s="1585"/>
      <c r="G3" s="1585"/>
      <c r="H3" s="1585"/>
      <c r="I3" s="1585"/>
      <c r="J3" s="1585"/>
      <c r="K3" s="1585"/>
      <c r="L3" s="1585"/>
      <c r="M3" s="1586"/>
      <c r="N3" s="1586"/>
      <c r="O3" s="1586"/>
      <c r="P3" s="1586"/>
      <c r="Q3" s="1586"/>
      <c r="R3" s="1586"/>
      <c r="S3" s="1586"/>
      <c r="T3" s="1586"/>
      <c r="U3" s="1586"/>
      <c r="V3" s="1586"/>
      <c r="W3" s="1586"/>
      <c r="X3" s="1586"/>
      <c r="Y3" s="1586"/>
      <c r="Z3" s="1586"/>
      <c r="AA3" s="1586"/>
      <c r="AB3" s="1586"/>
      <c r="AC3" s="1586"/>
      <c r="AD3" s="1587"/>
      <c r="AE3" s="158"/>
      <c r="AF3" s="158"/>
      <c r="AG3" s="158"/>
      <c r="AH3" s="158"/>
      <c r="AI3" s="158"/>
      <c r="AJ3" s="158"/>
      <c r="AK3" s="158"/>
      <c r="AL3" s="158"/>
      <c r="AM3" s="158"/>
    </row>
    <row r="4" spans="2:69" ht="14.45" customHeight="1" thickBot="1">
      <c r="B4" s="1588"/>
      <c r="C4" s="1589"/>
      <c r="D4" s="1589"/>
      <c r="E4" s="1589"/>
      <c r="F4" s="1589"/>
      <c r="G4" s="1589"/>
      <c r="H4" s="1589"/>
      <c r="I4" s="1589"/>
      <c r="J4" s="1589"/>
      <c r="K4" s="1589"/>
      <c r="L4" s="1589"/>
      <c r="M4" s="1590"/>
      <c r="N4" s="1590"/>
      <c r="O4" s="1590"/>
      <c r="P4" s="1590"/>
      <c r="Q4" s="1590"/>
      <c r="R4" s="1590"/>
      <c r="S4" s="1590"/>
      <c r="T4" s="1590"/>
      <c r="U4" s="1590"/>
      <c r="V4" s="1590"/>
      <c r="W4" s="1590"/>
      <c r="X4" s="1590"/>
      <c r="Y4" s="1590"/>
      <c r="Z4" s="1590"/>
      <c r="AA4" s="1590"/>
      <c r="AB4" s="1590"/>
      <c r="AC4" s="1590"/>
      <c r="AD4" s="1591"/>
      <c r="AE4" s="158"/>
      <c r="AF4" s="158"/>
      <c r="AG4" s="158"/>
      <c r="AH4" s="158"/>
      <c r="AI4" s="158"/>
      <c r="AJ4" s="158"/>
      <c r="AK4" s="158"/>
      <c r="AL4" s="158"/>
      <c r="AM4" s="158"/>
    </row>
    <row r="5" spans="2:69" ht="5.0999999999999996" customHeight="1" thickBot="1">
      <c r="B5" s="1592"/>
      <c r="C5" s="1592"/>
      <c r="D5" s="1592"/>
      <c r="E5" s="1592"/>
      <c r="F5" s="1592"/>
      <c r="G5" s="1592"/>
      <c r="H5" s="1592"/>
      <c r="I5" s="1592"/>
      <c r="J5" s="1592"/>
      <c r="K5" s="1592"/>
      <c r="L5" s="1592"/>
      <c r="M5" s="1592"/>
      <c r="N5" s="1592"/>
      <c r="O5" s="1592"/>
      <c r="P5" s="1592"/>
      <c r="Q5" s="1592"/>
      <c r="R5" s="1592"/>
      <c r="S5" s="1592"/>
      <c r="T5" s="1592"/>
      <c r="U5" s="1592"/>
      <c r="V5" s="1592"/>
      <c r="W5" s="1592"/>
      <c r="X5" s="1592"/>
      <c r="Y5" s="1592"/>
      <c r="Z5" s="1592"/>
      <c r="AA5" s="1592"/>
      <c r="AB5" s="1592"/>
      <c r="AC5" s="1592"/>
      <c r="AD5" s="1592"/>
      <c r="AE5" s="158"/>
      <c r="AF5" s="158"/>
      <c r="AG5" s="158"/>
      <c r="AH5" s="158"/>
      <c r="AI5" s="158"/>
      <c r="AJ5" s="158"/>
      <c r="AK5" s="158"/>
      <c r="AL5" s="158"/>
      <c r="AM5" s="158"/>
    </row>
    <row r="6" spans="2:69" ht="35.1" customHeight="1" thickBot="1">
      <c r="B6" s="1575" t="s">
        <v>553</v>
      </c>
      <c r="C6" s="1576"/>
      <c r="D6" s="1577"/>
      <c r="E6" s="1593" t="str">
        <f>'General Information'!C4</f>
        <v>NJR1-05-005</v>
      </c>
      <c r="F6" s="1594"/>
      <c r="G6" s="1594"/>
      <c r="H6" s="1594"/>
      <c r="I6" s="1594"/>
      <c r="J6" s="1595"/>
      <c r="K6" s="1575" t="s">
        <v>554</v>
      </c>
      <c r="L6" s="1576"/>
      <c r="M6" s="1576"/>
      <c r="N6" s="1577"/>
      <c r="O6" s="1596">
        <f>ROUNDUP(BC6/7,0)-4</f>
        <v>28</v>
      </c>
      <c r="P6" s="1597"/>
      <c r="Q6" s="1597"/>
      <c r="R6" s="1597"/>
      <c r="S6" s="1597"/>
      <c r="T6" s="1598"/>
      <c r="U6" s="1575" t="s">
        <v>555</v>
      </c>
      <c r="V6" s="1576"/>
      <c r="W6" s="1577"/>
      <c r="X6" s="1599">
        <f>'General Information'!L1</f>
        <v>46301</v>
      </c>
      <c r="Y6" s="1600"/>
      <c r="Z6" s="1600"/>
      <c r="AA6" s="1600"/>
      <c r="AB6" s="1600"/>
      <c r="AC6" s="1600"/>
      <c r="AD6" s="1601"/>
      <c r="BC6" s="184">
        <f>(X6-Milestones!C6+1)</f>
        <v>218</v>
      </c>
    </row>
    <row r="7" spans="2:69" ht="5.0999999999999996" customHeight="1" thickBot="1">
      <c r="B7" s="1568"/>
      <c r="C7" s="1568"/>
      <c r="D7" s="1568"/>
      <c r="E7" s="1568"/>
      <c r="F7" s="1568"/>
      <c r="G7" s="1568"/>
      <c r="H7" s="1568"/>
      <c r="I7" s="1568"/>
      <c r="J7" s="1568"/>
      <c r="K7" s="1568"/>
      <c r="L7" s="1568"/>
      <c r="M7" s="1568"/>
      <c r="N7" s="1568"/>
      <c r="O7" s="1568"/>
      <c r="P7" s="1568"/>
      <c r="Q7" s="1568"/>
      <c r="R7" s="1568"/>
      <c r="S7" s="1568"/>
      <c r="T7" s="1568"/>
      <c r="U7" s="1568"/>
      <c r="V7" s="1568"/>
      <c r="W7" s="1568"/>
      <c r="X7" s="1568"/>
      <c r="Y7" s="1568"/>
      <c r="Z7" s="1568"/>
      <c r="AA7" s="1568"/>
      <c r="AB7" s="1568"/>
      <c r="AC7" s="1568"/>
      <c r="AD7" s="1568"/>
    </row>
    <row r="8" spans="2:69" ht="35.1" customHeight="1" thickBot="1">
      <c r="B8" s="1569" t="s">
        <v>556</v>
      </c>
      <c r="C8" s="1570"/>
      <c r="D8" s="1571"/>
      <c r="E8" s="1572" t="str">
        <f>'General Information'!C3</f>
        <v>Construction of Industrial Units for Artisans in Najran</v>
      </c>
      <c r="F8" s="1573"/>
      <c r="G8" s="1573"/>
      <c r="H8" s="1573"/>
      <c r="I8" s="1573"/>
      <c r="J8" s="1573"/>
      <c r="K8" s="1573"/>
      <c r="L8" s="1573"/>
      <c r="M8" s="1573"/>
      <c r="N8" s="1574"/>
      <c r="O8" s="1575" t="s">
        <v>557</v>
      </c>
      <c r="P8" s="1576"/>
      <c r="Q8" s="1576"/>
      <c r="R8" s="1576"/>
      <c r="S8" s="1576"/>
      <c r="T8" s="1577"/>
      <c r="U8" s="1572" t="s">
        <v>899</v>
      </c>
      <c r="V8" s="1573"/>
      <c r="W8" s="1573"/>
      <c r="X8" s="1573"/>
      <c r="Y8" s="1573"/>
      <c r="Z8" s="1573"/>
      <c r="AA8" s="1573"/>
      <c r="AB8" s="1573"/>
      <c r="AC8" s="1573"/>
      <c r="AD8" s="1574"/>
    </row>
    <row r="9" spans="2:69" ht="5.0999999999999996" customHeight="1" thickBot="1">
      <c r="B9" s="1541"/>
      <c r="C9" s="1541"/>
      <c r="D9" s="1578"/>
      <c r="E9" s="1578"/>
      <c r="F9" s="1578"/>
      <c r="G9" s="1578"/>
      <c r="H9" s="1578"/>
      <c r="I9" s="1578"/>
      <c r="J9" s="1578"/>
      <c r="K9" s="1578"/>
      <c r="L9" s="1578"/>
      <c r="M9" s="1578"/>
      <c r="N9" s="1578"/>
      <c r="O9" s="1578"/>
      <c r="P9" s="1578"/>
      <c r="Q9" s="1578"/>
      <c r="R9" s="1578"/>
      <c r="S9" s="1578"/>
      <c r="T9" s="1578"/>
      <c r="U9" s="1578"/>
      <c r="V9" s="1578"/>
      <c r="W9" s="1578"/>
      <c r="X9" s="1578"/>
      <c r="Y9" s="1578"/>
      <c r="Z9" s="1541"/>
      <c r="AA9" s="1541"/>
      <c r="AB9" s="1541"/>
      <c r="AC9" s="1541"/>
      <c r="AD9" s="1541"/>
    </row>
    <row r="10" spans="2:69" ht="20.100000000000001" customHeight="1">
      <c r="B10" s="1602">
        <v>4</v>
      </c>
      <c r="C10" s="1603"/>
      <c r="D10" s="1604" t="s">
        <v>558</v>
      </c>
      <c r="E10" s="1605"/>
      <c r="F10" s="1606"/>
      <c r="G10" s="1607" t="s">
        <v>559</v>
      </c>
      <c r="H10" s="1608"/>
      <c r="I10" s="1608"/>
      <c r="J10" s="1608"/>
      <c r="K10" s="1608"/>
      <c r="L10" s="1608"/>
      <c r="M10" s="1608"/>
      <c r="N10" s="1608"/>
      <c r="O10" s="1608"/>
      <c r="P10" s="1608"/>
      <c r="Q10" s="1608"/>
      <c r="R10" s="1608"/>
      <c r="S10" s="1608"/>
      <c r="T10" s="1608"/>
      <c r="U10" s="1608"/>
      <c r="V10" s="1608"/>
      <c r="W10" s="1608"/>
      <c r="X10" s="1608"/>
      <c r="Y10" s="1609"/>
      <c r="Z10" s="1610" t="s">
        <v>560</v>
      </c>
      <c r="AA10" s="1611"/>
      <c r="AB10" s="1547" t="s">
        <v>561</v>
      </c>
      <c r="AC10" s="1550">
        <f>Q49</f>
        <v>0.88775862068965494</v>
      </c>
      <c r="AD10" s="1551"/>
      <c r="AE10" s="158"/>
      <c r="AF10" s="158"/>
      <c r="AG10" s="158"/>
      <c r="AH10" s="158"/>
      <c r="AI10" s="158"/>
      <c r="AJ10" s="158"/>
      <c r="AK10" s="158"/>
      <c r="AL10" s="158"/>
      <c r="AN10" s="160">
        <f>SUM(Z10:Z13)</f>
        <v>0</v>
      </c>
      <c r="AO10" s="158">
        <v>100</v>
      </c>
      <c r="AP10" s="158">
        <v>0.2288329519450801</v>
      </c>
    </row>
    <row r="11" spans="2:69" ht="20.100000000000001" customHeight="1">
      <c r="B11" s="1556">
        <v>3</v>
      </c>
      <c r="C11" s="1557"/>
      <c r="D11" s="1558" t="s">
        <v>562</v>
      </c>
      <c r="E11" s="1559"/>
      <c r="F11" s="1560"/>
      <c r="G11" s="1561" t="s">
        <v>563</v>
      </c>
      <c r="H11" s="1562"/>
      <c r="I11" s="1562"/>
      <c r="J11" s="1562"/>
      <c r="K11" s="1562"/>
      <c r="L11" s="1562"/>
      <c r="M11" s="1562"/>
      <c r="N11" s="1562"/>
      <c r="O11" s="1562"/>
      <c r="P11" s="1562"/>
      <c r="Q11" s="1562"/>
      <c r="R11" s="1562"/>
      <c r="S11" s="1562"/>
      <c r="T11" s="1562"/>
      <c r="U11" s="1562"/>
      <c r="V11" s="1562"/>
      <c r="W11" s="1562"/>
      <c r="X11" s="1562"/>
      <c r="Y11" s="1563"/>
      <c r="Z11" s="1564" t="s">
        <v>564</v>
      </c>
      <c r="AA11" s="1565"/>
      <c r="AB11" s="1548"/>
      <c r="AC11" s="1552"/>
      <c r="AD11" s="1553"/>
      <c r="AE11" s="158"/>
      <c r="AF11" s="158"/>
      <c r="AG11" s="158"/>
      <c r="AH11" s="158"/>
      <c r="AI11" s="158"/>
      <c r="AJ11" s="158"/>
      <c r="AK11" s="158"/>
      <c r="AL11" s="158"/>
      <c r="AN11" s="161">
        <f>SUM(Y10:Y14)</f>
        <v>0</v>
      </c>
      <c r="AO11" s="158">
        <v>89</v>
      </c>
      <c r="AP11" s="158">
        <v>0.20366132723112129</v>
      </c>
    </row>
    <row r="12" spans="2:69" ht="20.100000000000001" customHeight="1">
      <c r="B12" s="1556">
        <v>2</v>
      </c>
      <c r="C12" s="1557"/>
      <c r="D12" s="1558" t="s">
        <v>565</v>
      </c>
      <c r="E12" s="1559"/>
      <c r="F12" s="1560"/>
      <c r="G12" s="1561" t="s">
        <v>566</v>
      </c>
      <c r="H12" s="1562"/>
      <c r="I12" s="1562"/>
      <c r="J12" s="1562"/>
      <c r="K12" s="1562"/>
      <c r="L12" s="1562"/>
      <c r="M12" s="1562"/>
      <c r="N12" s="1562"/>
      <c r="O12" s="1562"/>
      <c r="P12" s="1562"/>
      <c r="Q12" s="1562"/>
      <c r="R12" s="1562"/>
      <c r="S12" s="1562"/>
      <c r="T12" s="1562"/>
      <c r="U12" s="1562"/>
      <c r="V12" s="1562"/>
      <c r="W12" s="1562"/>
      <c r="X12" s="1562"/>
      <c r="Y12" s="1563"/>
      <c r="Z12" s="1564" t="s">
        <v>567</v>
      </c>
      <c r="AA12" s="1565"/>
      <c r="AB12" s="1548"/>
      <c r="AC12" s="1552"/>
      <c r="AD12" s="1553"/>
      <c r="AE12" s="158"/>
      <c r="AF12" s="158"/>
      <c r="AG12" s="158"/>
      <c r="AH12" s="158"/>
      <c r="AI12" s="158"/>
      <c r="AJ12" s="158"/>
      <c r="AK12" s="158"/>
      <c r="AL12" s="158"/>
      <c r="AO12" s="158">
        <v>79</v>
      </c>
      <c r="AP12" s="158">
        <v>0.18077803203661327</v>
      </c>
    </row>
    <row r="13" spans="2:69" ht="20.100000000000001" customHeight="1">
      <c r="B13" s="1556">
        <v>1</v>
      </c>
      <c r="C13" s="1557"/>
      <c r="D13" s="1558" t="s">
        <v>568</v>
      </c>
      <c r="E13" s="1559"/>
      <c r="F13" s="1560"/>
      <c r="G13" s="1561" t="s">
        <v>569</v>
      </c>
      <c r="H13" s="1562"/>
      <c r="I13" s="1562"/>
      <c r="J13" s="1562"/>
      <c r="K13" s="1562"/>
      <c r="L13" s="1562"/>
      <c r="M13" s="1562"/>
      <c r="N13" s="1562"/>
      <c r="O13" s="1562"/>
      <c r="P13" s="1562"/>
      <c r="Q13" s="1562"/>
      <c r="R13" s="1562"/>
      <c r="S13" s="1562"/>
      <c r="T13" s="1562"/>
      <c r="U13" s="1562"/>
      <c r="V13" s="1562"/>
      <c r="W13" s="1562"/>
      <c r="X13" s="1562"/>
      <c r="Y13" s="1563"/>
      <c r="Z13" s="1566" t="s">
        <v>570</v>
      </c>
      <c r="AA13" s="1567"/>
      <c r="AB13" s="1548"/>
      <c r="AC13" s="1552"/>
      <c r="AD13" s="1553"/>
      <c r="AE13" s="158"/>
      <c r="AF13" s="158"/>
      <c r="AG13" s="158"/>
      <c r="AH13" s="158"/>
      <c r="AI13" s="158"/>
      <c r="AJ13" s="158"/>
      <c r="AK13" s="158"/>
      <c r="AL13" s="158"/>
      <c r="AM13" s="158"/>
      <c r="AO13" s="158">
        <v>69</v>
      </c>
      <c r="AP13" s="158">
        <v>0.15789473684210525</v>
      </c>
    </row>
    <row r="14" spans="2:69" ht="20.100000000000001" customHeight="1" thickBot="1">
      <c r="B14" s="1531">
        <v>0</v>
      </c>
      <c r="C14" s="1532"/>
      <c r="D14" s="1533" t="s">
        <v>510</v>
      </c>
      <c r="E14" s="1534"/>
      <c r="F14" s="1535"/>
      <c r="G14" s="1536" t="s">
        <v>571</v>
      </c>
      <c r="H14" s="1537"/>
      <c r="I14" s="1537"/>
      <c r="J14" s="1537"/>
      <c r="K14" s="1537"/>
      <c r="L14" s="1537"/>
      <c r="M14" s="1537"/>
      <c r="N14" s="1537"/>
      <c r="O14" s="1537"/>
      <c r="P14" s="1537"/>
      <c r="Q14" s="1537"/>
      <c r="R14" s="1537"/>
      <c r="S14" s="1537"/>
      <c r="T14" s="1537"/>
      <c r="U14" s="1537"/>
      <c r="V14" s="1537"/>
      <c r="W14" s="1537"/>
      <c r="X14" s="1537"/>
      <c r="Y14" s="1538"/>
      <c r="Z14" s="1539" t="s">
        <v>572</v>
      </c>
      <c r="AA14" s="1540"/>
      <c r="AB14" s="1549"/>
      <c r="AC14" s="1554"/>
      <c r="AD14" s="1555"/>
      <c r="AO14" s="158">
        <v>100</v>
      </c>
      <c r="AP14" s="158">
        <v>0.2288329519450801</v>
      </c>
    </row>
    <row r="15" spans="2:69" ht="5.0999999999999996" customHeight="1" thickBot="1">
      <c r="B15" s="1541"/>
      <c r="C15" s="1541"/>
      <c r="D15" s="1542"/>
      <c r="E15" s="1542"/>
      <c r="F15" s="1542"/>
      <c r="G15" s="1542"/>
      <c r="H15" s="1542"/>
      <c r="I15" s="1542"/>
      <c r="J15" s="1542"/>
      <c r="K15" s="1542"/>
      <c r="L15" s="1542"/>
      <c r="M15" s="1542"/>
      <c r="N15" s="1542"/>
      <c r="O15" s="1542"/>
      <c r="P15" s="1542"/>
      <c r="Q15" s="1542"/>
      <c r="R15" s="1542"/>
      <c r="S15" s="1542"/>
      <c r="T15" s="1542"/>
      <c r="U15" s="1542"/>
      <c r="V15" s="1542"/>
      <c r="W15" s="1542"/>
      <c r="X15" s="1542"/>
      <c r="Y15" s="1542"/>
      <c r="Z15" s="1541"/>
      <c r="AA15" s="1541"/>
      <c r="AB15" s="1541"/>
      <c r="AC15" s="1541"/>
      <c r="AD15" s="1541"/>
    </row>
    <row r="16" spans="2:69" ht="32.1" customHeight="1">
      <c r="B16" s="162" t="s">
        <v>512</v>
      </c>
      <c r="C16" s="1543" t="s">
        <v>513</v>
      </c>
      <c r="D16" s="1543"/>
      <c r="E16" s="1543"/>
      <c r="F16" s="1543"/>
      <c r="G16" s="1543"/>
      <c r="H16" s="1543"/>
      <c r="I16" s="1543"/>
      <c r="J16" s="1543"/>
      <c r="K16" s="163" t="s">
        <v>573</v>
      </c>
      <c r="L16" s="163" t="s">
        <v>574</v>
      </c>
      <c r="M16" s="163" t="s">
        <v>575</v>
      </c>
      <c r="N16" s="163" t="s">
        <v>576</v>
      </c>
      <c r="O16" s="164" t="s">
        <v>577</v>
      </c>
      <c r="P16" s="165"/>
      <c r="Q16" s="166" t="s">
        <v>512</v>
      </c>
      <c r="R16" s="1544" t="s">
        <v>513</v>
      </c>
      <c r="S16" s="1545"/>
      <c r="T16" s="1545"/>
      <c r="U16" s="1545"/>
      <c r="V16" s="1545"/>
      <c r="W16" s="1545"/>
      <c r="X16" s="1545"/>
      <c r="Y16" s="1546"/>
      <c r="Z16" s="163" t="s">
        <v>573</v>
      </c>
      <c r="AA16" s="163" t="s">
        <v>574</v>
      </c>
      <c r="AB16" s="163" t="s">
        <v>575</v>
      </c>
      <c r="AC16" s="163" t="s">
        <v>576</v>
      </c>
      <c r="AD16" s="164" t="s">
        <v>577</v>
      </c>
      <c r="AE16" s="158"/>
      <c r="AF16" s="158"/>
      <c r="AG16" s="158"/>
      <c r="AH16" s="158"/>
      <c r="AI16" s="158"/>
      <c r="AJ16" s="158"/>
      <c r="AK16" s="158"/>
      <c r="AL16" s="158"/>
      <c r="AO16" s="158">
        <f>SUM(AO10:AO15)</f>
        <v>437</v>
      </c>
      <c r="BQ16" s="167"/>
    </row>
    <row r="17" spans="1:69" ht="20.100000000000001" hidden="1" customHeight="1">
      <c r="B17" s="168"/>
      <c r="C17" s="169"/>
      <c r="D17" s="170"/>
      <c r="E17" s="170"/>
      <c r="F17" s="170"/>
      <c r="G17" s="170"/>
      <c r="H17" s="170"/>
      <c r="I17" s="170"/>
      <c r="J17" s="171"/>
      <c r="K17" s="172">
        <v>1</v>
      </c>
      <c r="L17" s="172">
        <v>0.89</v>
      </c>
      <c r="M17" s="172">
        <v>0.79</v>
      </c>
      <c r="N17" s="173">
        <v>0.69</v>
      </c>
      <c r="O17" s="174">
        <v>1</v>
      </c>
      <c r="P17" s="175"/>
      <c r="Q17" s="176"/>
      <c r="R17" s="177"/>
      <c r="S17" s="178"/>
      <c r="T17" s="178"/>
      <c r="U17" s="178"/>
      <c r="V17" s="178"/>
      <c r="W17" s="178"/>
      <c r="X17" s="178"/>
      <c r="Y17" s="179"/>
      <c r="Z17" s="172">
        <v>1</v>
      </c>
      <c r="AA17" s="172">
        <v>0.89</v>
      </c>
      <c r="AB17" s="172">
        <v>0.79</v>
      </c>
      <c r="AC17" s="173">
        <v>0.69</v>
      </c>
      <c r="AD17" s="174">
        <v>1</v>
      </c>
      <c r="AE17" s="158"/>
      <c r="AF17" s="160">
        <f>SUM(AF18:AG46)/COUNT(AF18:AG46)</f>
        <v>0.88775862068965494</v>
      </c>
      <c r="AG17" s="158"/>
      <c r="AH17" s="158"/>
      <c r="AI17" s="158"/>
      <c r="AJ17" s="158"/>
      <c r="AK17" s="158"/>
      <c r="AL17" s="158"/>
      <c r="AV17" s="180"/>
      <c r="AW17" s="180"/>
      <c r="AX17" s="180"/>
      <c r="AY17" s="180"/>
      <c r="BQ17" s="181"/>
    </row>
    <row r="18" spans="1:69" ht="21" customHeight="1">
      <c r="B18" s="182">
        <v>1</v>
      </c>
      <c r="C18" s="1494" t="s">
        <v>578</v>
      </c>
      <c r="D18" s="1495"/>
      <c r="E18" s="1495"/>
      <c r="F18" s="1495"/>
      <c r="G18" s="1495"/>
      <c r="H18" s="1495"/>
      <c r="I18" s="1495"/>
      <c r="J18" s="1496"/>
      <c r="K18" s="948"/>
      <c r="L18" s="948">
        <v>1</v>
      </c>
      <c r="M18" s="948">
        <v>0</v>
      </c>
      <c r="N18" s="847">
        <v>0</v>
      </c>
      <c r="O18" s="183"/>
      <c r="P18" s="165"/>
      <c r="Q18" s="182">
        <v>30</v>
      </c>
      <c r="R18" s="1494" t="s">
        <v>579</v>
      </c>
      <c r="S18" s="1495"/>
      <c r="T18" s="1495"/>
      <c r="U18" s="1495"/>
      <c r="V18" s="1495"/>
      <c r="W18" s="1495"/>
      <c r="X18" s="1495"/>
      <c r="Y18" s="1496"/>
      <c r="Z18" s="948">
        <v>0</v>
      </c>
      <c r="AA18" s="948">
        <v>1</v>
      </c>
      <c r="AB18" s="948"/>
      <c r="AC18" s="847"/>
      <c r="AD18" s="183"/>
      <c r="AE18" s="158"/>
      <c r="AF18" s="184">
        <f>SUMPRODUCT($K$17:$O$17,K18:O18)</f>
        <v>0.89</v>
      </c>
      <c r="AG18" s="184">
        <f>SUMPRODUCT($Z$17:$AD$17,Z18:AD18)</f>
        <v>0.89</v>
      </c>
      <c r="AH18" s="158"/>
      <c r="AI18" s="158"/>
      <c r="AJ18" s="158"/>
      <c r="AK18" s="158"/>
      <c r="AL18" s="158"/>
      <c r="AV18" s="1527" t="s">
        <v>580</v>
      </c>
      <c r="AW18" s="1527" t="s">
        <v>42</v>
      </c>
      <c r="AX18" s="1529" t="s">
        <v>581</v>
      </c>
      <c r="AY18" s="1530"/>
      <c r="BQ18" s="181"/>
    </row>
    <row r="19" spans="1:69" s="186" customFormat="1" ht="21" customHeight="1">
      <c r="A19" s="158"/>
      <c r="B19" s="182">
        <v>2</v>
      </c>
      <c r="C19" s="1497" t="s">
        <v>582</v>
      </c>
      <c r="D19" s="1498"/>
      <c r="E19" s="1498"/>
      <c r="F19" s="1498"/>
      <c r="G19" s="1498"/>
      <c r="H19" s="1498"/>
      <c r="I19" s="1498"/>
      <c r="J19" s="1499"/>
      <c r="K19" s="948"/>
      <c r="L19" s="948">
        <v>0</v>
      </c>
      <c r="M19" s="948">
        <v>1</v>
      </c>
      <c r="N19" s="847"/>
      <c r="O19" s="183"/>
      <c r="P19" s="165"/>
      <c r="Q19" s="182">
        <v>31</v>
      </c>
      <c r="R19" s="1494" t="s">
        <v>583</v>
      </c>
      <c r="S19" s="1495"/>
      <c r="T19" s="1495"/>
      <c r="U19" s="1495"/>
      <c r="V19" s="1495"/>
      <c r="W19" s="1495"/>
      <c r="X19" s="1495"/>
      <c r="Y19" s="1496"/>
      <c r="Z19" s="948"/>
      <c r="AA19" s="948"/>
      <c r="AB19" s="948"/>
      <c r="AC19" s="847"/>
      <c r="AD19" s="183">
        <v>1</v>
      </c>
      <c r="AE19" s="158"/>
      <c r="AF19" s="184">
        <f t="shared" ref="AF19:AF46" si="0">SUMPRODUCT($K$17:$O$17,K19:O19)</f>
        <v>0.79</v>
      </c>
      <c r="AG19" s="184">
        <f t="shared" ref="AG19:AG46" si="1">SUMPRODUCT($Z$17:$AD$17,Z19:AD19)</f>
        <v>1</v>
      </c>
      <c r="AH19" s="158"/>
      <c r="AI19" s="158"/>
      <c r="AJ19" s="158"/>
      <c r="AK19" s="158"/>
      <c r="AL19" s="158"/>
      <c r="AM19" s="158"/>
      <c r="AN19" s="158"/>
      <c r="AO19" s="158"/>
      <c r="AP19" s="181"/>
      <c r="AQ19" s="181"/>
      <c r="AR19" s="181"/>
      <c r="AS19" s="181"/>
      <c r="AT19" s="181"/>
      <c r="AU19" s="181"/>
      <c r="AV19" s="1528"/>
      <c r="AW19" s="1528"/>
      <c r="AX19" s="185" t="s">
        <v>584</v>
      </c>
      <c r="AY19" s="185" t="s">
        <v>585</v>
      </c>
      <c r="AZ19" s="158"/>
      <c r="BA19" s="158"/>
      <c r="BB19" s="158"/>
      <c r="BC19" s="158"/>
      <c r="BD19" s="158"/>
      <c r="BE19" s="158"/>
      <c r="BF19" s="158"/>
      <c r="BG19" s="158"/>
      <c r="BH19" s="158"/>
      <c r="BI19" s="158"/>
      <c r="BJ19" s="158"/>
      <c r="BK19" s="158"/>
      <c r="BL19" s="158"/>
      <c r="BM19" s="158"/>
      <c r="BN19" s="158"/>
      <c r="BO19" s="158"/>
      <c r="BP19" s="158"/>
      <c r="BQ19" s="181"/>
    </row>
    <row r="20" spans="1:69" s="186" customFormat="1" ht="21" customHeight="1">
      <c r="A20" s="158"/>
      <c r="B20" s="182">
        <v>3</v>
      </c>
      <c r="C20" s="1497" t="s">
        <v>586</v>
      </c>
      <c r="D20" s="1498"/>
      <c r="E20" s="1498"/>
      <c r="F20" s="1498"/>
      <c r="G20" s="1498"/>
      <c r="H20" s="1498"/>
      <c r="I20" s="1498"/>
      <c r="J20" s="1499"/>
      <c r="K20" s="948"/>
      <c r="L20" s="948">
        <v>1</v>
      </c>
      <c r="M20" s="948"/>
      <c r="N20" s="847"/>
      <c r="O20" s="183"/>
      <c r="P20" s="165"/>
      <c r="Q20" s="182">
        <v>32</v>
      </c>
      <c r="R20" s="1494" t="s">
        <v>587</v>
      </c>
      <c r="S20" s="1495"/>
      <c r="T20" s="1495"/>
      <c r="U20" s="1495"/>
      <c r="V20" s="1495"/>
      <c r="W20" s="1495"/>
      <c r="X20" s="1495"/>
      <c r="Y20" s="1496"/>
      <c r="Z20" s="948"/>
      <c r="AA20" s="948"/>
      <c r="AB20" s="948"/>
      <c r="AC20" s="847"/>
      <c r="AD20" s="183">
        <v>1</v>
      </c>
      <c r="AE20" s="158"/>
      <c r="AF20" s="184">
        <f t="shared" si="0"/>
        <v>0.89</v>
      </c>
      <c r="AG20" s="184">
        <f t="shared" si="1"/>
        <v>1</v>
      </c>
      <c r="AH20" s="158"/>
      <c r="AI20" s="158"/>
      <c r="AJ20" s="158"/>
      <c r="AK20" s="158"/>
      <c r="AL20" s="158"/>
      <c r="AM20" s="187">
        <v>4</v>
      </c>
      <c r="AN20" s="187">
        <f>58</f>
        <v>58</v>
      </c>
      <c r="AO20" s="187" t="s">
        <v>588</v>
      </c>
      <c r="AP20" s="181"/>
      <c r="AQ20" s="188">
        <v>4</v>
      </c>
      <c r="AR20" s="1526" t="s">
        <v>558</v>
      </c>
      <c r="AS20" s="1526"/>
      <c r="AT20" s="1526"/>
      <c r="AU20" s="1526"/>
      <c r="AV20" s="189">
        <f>SUM(Z18:Z46,K18:K46)</f>
        <v>0</v>
      </c>
      <c r="AW20" s="189">
        <f>AQ20*AV20</f>
        <v>0</v>
      </c>
      <c r="AX20" s="190">
        <f>AV20/$AV$25</f>
        <v>0</v>
      </c>
      <c r="AY20" s="190">
        <f>AV20/SUM($AV$20:$AV$23)</f>
        <v>0</v>
      </c>
      <c r="AZ20" s="191"/>
      <c r="BA20" s="158"/>
      <c r="BB20" s="158"/>
      <c r="BC20" s="158"/>
      <c r="BD20" s="158"/>
      <c r="BE20" s="158"/>
      <c r="BF20" s="158"/>
      <c r="BG20" s="158"/>
      <c r="BH20" s="158"/>
      <c r="BI20" s="158"/>
      <c r="BJ20" s="158"/>
      <c r="BK20" s="158"/>
      <c r="BL20" s="158"/>
      <c r="BM20" s="158"/>
      <c r="BN20" s="158"/>
      <c r="BO20" s="158"/>
      <c r="BP20" s="158"/>
      <c r="BQ20" s="181"/>
    </row>
    <row r="21" spans="1:69" s="186" customFormat="1" ht="21" customHeight="1">
      <c r="A21" s="158"/>
      <c r="B21" s="182">
        <v>4</v>
      </c>
      <c r="C21" s="1494" t="s">
        <v>589</v>
      </c>
      <c r="D21" s="1495"/>
      <c r="E21" s="1495"/>
      <c r="F21" s="1495"/>
      <c r="G21" s="1495"/>
      <c r="H21" s="1495"/>
      <c r="I21" s="1495"/>
      <c r="J21" s="1496"/>
      <c r="K21" s="948"/>
      <c r="L21" s="948">
        <v>1</v>
      </c>
      <c r="M21" s="948"/>
      <c r="N21" s="847"/>
      <c r="O21" s="183"/>
      <c r="P21" s="165"/>
      <c r="Q21" s="182">
        <v>33</v>
      </c>
      <c r="R21" s="1494" t="s">
        <v>590</v>
      </c>
      <c r="S21" s="1495"/>
      <c r="T21" s="1495"/>
      <c r="U21" s="1495"/>
      <c r="V21" s="1495"/>
      <c r="W21" s="1495"/>
      <c r="X21" s="1495"/>
      <c r="Y21" s="1496"/>
      <c r="Z21" s="948">
        <v>0</v>
      </c>
      <c r="AA21" s="948">
        <v>1</v>
      </c>
      <c r="AB21" s="948">
        <v>0</v>
      </c>
      <c r="AC21" s="847">
        <v>0</v>
      </c>
      <c r="AD21" s="183"/>
      <c r="AE21" s="158"/>
      <c r="AF21" s="184">
        <f t="shared" si="0"/>
        <v>0.89</v>
      </c>
      <c r="AG21" s="184">
        <f t="shared" si="1"/>
        <v>0.89</v>
      </c>
      <c r="AH21" s="158"/>
      <c r="AI21" s="158"/>
      <c r="AJ21" s="158"/>
      <c r="AK21" s="158"/>
      <c r="AL21" s="158"/>
      <c r="AM21" s="187">
        <v>3</v>
      </c>
      <c r="AN21" s="187">
        <f>58</f>
        <v>58</v>
      </c>
      <c r="AO21" s="187" t="s">
        <v>588</v>
      </c>
      <c r="AP21" s="187"/>
      <c r="AQ21" s="188">
        <v>3</v>
      </c>
      <c r="AR21" s="1526" t="s">
        <v>591</v>
      </c>
      <c r="AS21" s="1526"/>
      <c r="AT21" s="1526"/>
      <c r="AU21" s="1526"/>
      <c r="AV21" s="189">
        <f>SUM(L18:L46,AA18:AA46)</f>
        <v>28</v>
      </c>
      <c r="AW21" s="189">
        <f t="shared" ref="AW21:AW24" si="2">AQ21*AV21</f>
        <v>84</v>
      </c>
      <c r="AX21" s="190">
        <f>AV21/$AV$25</f>
        <v>0.48275862068965519</v>
      </c>
      <c r="AY21" s="190">
        <f>AV21/SUM($AV$20:$AV$23)</f>
        <v>0.68292682926829273</v>
      </c>
      <c r="AZ21" s="191"/>
      <c r="BA21" s="158"/>
      <c r="BB21" s="158"/>
      <c r="BC21" s="158"/>
      <c r="BD21" s="158"/>
      <c r="BE21" s="158"/>
      <c r="BF21" s="158"/>
      <c r="BG21" s="158"/>
      <c r="BH21" s="158"/>
      <c r="BI21" s="158"/>
      <c r="BJ21" s="158"/>
      <c r="BK21" s="158"/>
      <c r="BL21" s="158"/>
      <c r="BM21" s="158"/>
      <c r="BN21" s="158"/>
      <c r="BO21" s="158"/>
      <c r="BP21" s="158"/>
      <c r="BQ21" s="181"/>
    </row>
    <row r="22" spans="1:69" s="186" customFormat="1" ht="21" customHeight="1">
      <c r="A22" s="158"/>
      <c r="B22" s="182">
        <v>5</v>
      </c>
      <c r="C22" s="1494" t="s">
        <v>592</v>
      </c>
      <c r="D22" s="1495"/>
      <c r="E22" s="1495"/>
      <c r="F22" s="1495"/>
      <c r="G22" s="1495"/>
      <c r="H22" s="1495"/>
      <c r="I22" s="1495"/>
      <c r="J22" s="1496"/>
      <c r="K22" s="948"/>
      <c r="L22" s="948">
        <v>1</v>
      </c>
      <c r="M22" s="948"/>
      <c r="N22" s="847"/>
      <c r="O22" s="183"/>
      <c r="P22" s="165"/>
      <c r="Q22" s="182">
        <v>34</v>
      </c>
      <c r="R22" s="1494" t="s">
        <v>593</v>
      </c>
      <c r="S22" s="1495"/>
      <c r="T22" s="1495"/>
      <c r="U22" s="1495"/>
      <c r="V22" s="1495"/>
      <c r="W22" s="1495"/>
      <c r="X22" s="1495"/>
      <c r="Y22" s="1496"/>
      <c r="Z22" s="948"/>
      <c r="AA22" s="948"/>
      <c r="AB22" s="948">
        <v>1</v>
      </c>
      <c r="AC22" s="847"/>
      <c r="AD22" s="183">
        <v>0</v>
      </c>
      <c r="AE22" s="158"/>
      <c r="AF22" s="184">
        <f t="shared" si="0"/>
        <v>0.89</v>
      </c>
      <c r="AG22" s="184">
        <f t="shared" si="1"/>
        <v>0.79</v>
      </c>
      <c r="AH22" s="158"/>
      <c r="AI22" s="158"/>
      <c r="AJ22" s="158"/>
      <c r="AK22" s="158"/>
      <c r="AL22" s="158"/>
      <c r="AM22" s="187">
        <v>2</v>
      </c>
      <c r="AN22" s="187">
        <f>58</f>
        <v>58</v>
      </c>
      <c r="AO22" s="187" t="s">
        <v>588</v>
      </c>
      <c r="AP22" s="188"/>
      <c r="AQ22" s="188">
        <v>2</v>
      </c>
      <c r="AR22" s="1526" t="s">
        <v>565</v>
      </c>
      <c r="AS22" s="1526"/>
      <c r="AT22" s="1526"/>
      <c r="AU22" s="1526"/>
      <c r="AV22" s="189">
        <f>SUM(M18:M46,AB18:AB46)</f>
        <v>6</v>
      </c>
      <c r="AW22" s="189">
        <f t="shared" si="2"/>
        <v>12</v>
      </c>
      <c r="AX22" s="190">
        <f>AV22/$AV$25</f>
        <v>0.10344827586206896</v>
      </c>
      <c r="AY22" s="190">
        <f>AV22/SUM($AV$20:$AV$23)</f>
        <v>0.14634146341463414</v>
      </c>
      <c r="AZ22" s="191"/>
      <c r="BA22" s="158"/>
      <c r="BB22" s="158"/>
      <c r="BC22" s="158" t="s">
        <v>594</v>
      </c>
      <c r="BD22" s="158"/>
      <c r="BE22" s="158"/>
      <c r="BF22" s="158"/>
      <c r="BG22" s="158"/>
      <c r="BH22" s="158"/>
      <c r="BI22" s="158"/>
      <c r="BJ22" s="158"/>
      <c r="BK22" s="158"/>
      <c r="BL22" s="158"/>
      <c r="BM22" s="158"/>
      <c r="BN22" s="158"/>
      <c r="BO22" s="158"/>
      <c r="BP22" s="158"/>
      <c r="BQ22" s="181"/>
    </row>
    <row r="23" spans="1:69" s="186" customFormat="1" ht="21" customHeight="1">
      <c r="A23" s="158"/>
      <c r="B23" s="182">
        <v>6</v>
      </c>
      <c r="C23" s="1494" t="s">
        <v>595</v>
      </c>
      <c r="D23" s="1495"/>
      <c r="E23" s="1495"/>
      <c r="F23" s="1495"/>
      <c r="G23" s="1495"/>
      <c r="H23" s="1495"/>
      <c r="I23" s="1495"/>
      <c r="J23" s="1496"/>
      <c r="K23" s="948"/>
      <c r="L23" s="948">
        <v>1</v>
      </c>
      <c r="M23" s="948"/>
      <c r="N23" s="847"/>
      <c r="O23" s="183"/>
      <c r="P23" s="165"/>
      <c r="Q23" s="182">
        <v>35</v>
      </c>
      <c r="R23" s="1494" t="s">
        <v>596</v>
      </c>
      <c r="S23" s="1495"/>
      <c r="T23" s="1495"/>
      <c r="U23" s="1495"/>
      <c r="V23" s="1495"/>
      <c r="W23" s="1495"/>
      <c r="X23" s="1495"/>
      <c r="Y23" s="1496"/>
      <c r="Z23" s="948"/>
      <c r="AA23" s="948">
        <v>1</v>
      </c>
      <c r="AB23" s="948">
        <v>0</v>
      </c>
      <c r="AC23" s="847">
        <v>0</v>
      </c>
      <c r="AD23" s="183">
        <v>0</v>
      </c>
      <c r="AE23" s="158"/>
      <c r="AF23" s="184">
        <f t="shared" si="0"/>
        <v>0.89</v>
      </c>
      <c r="AG23" s="184">
        <f t="shared" si="1"/>
        <v>0.89</v>
      </c>
      <c r="AH23" s="158"/>
      <c r="AI23" s="158"/>
      <c r="AJ23" s="158"/>
      <c r="AK23" s="158"/>
      <c r="AL23" s="158"/>
      <c r="AM23" s="187">
        <v>1</v>
      </c>
      <c r="AN23" s="187">
        <f>58</f>
        <v>58</v>
      </c>
      <c r="AO23" s="187" t="s">
        <v>588</v>
      </c>
      <c r="AP23" s="188"/>
      <c r="AQ23" s="188">
        <v>1</v>
      </c>
      <c r="AR23" s="1526" t="s">
        <v>568</v>
      </c>
      <c r="AS23" s="1526"/>
      <c r="AT23" s="1526"/>
      <c r="AU23" s="1526"/>
      <c r="AV23" s="189">
        <f>SUM(N18:N46,AC18:AC46)</f>
        <v>7</v>
      </c>
      <c r="AW23" s="189">
        <f t="shared" si="2"/>
        <v>7</v>
      </c>
      <c r="AX23" s="190">
        <f>AV23/$AV$25</f>
        <v>0.1206896551724138</v>
      </c>
      <c r="AY23" s="190">
        <f>AV23/SUM($AV$20:$AV$23)</f>
        <v>0.17073170731707318</v>
      </c>
      <c r="AZ23" s="191"/>
      <c r="BA23" s="158"/>
      <c r="BB23" s="158"/>
      <c r="BC23" s="158"/>
      <c r="BD23" s="158"/>
      <c r="BE23" s="158"/>
      <c r="BF23" s="158"/>
      <c r="BG23" s="158"/>
      <c r="BH23" s="158"/>
      <c r="BI23" s="158"/>
      <c r="BJ23" s="158"/>
      <c r="BK23" s="158"/>
      <c r="BL23" s="158"/>
      <c r="BM23" s="158"/>
      <c r="BN23" s="158"/>
      <c r="BO23" s="158"/>
      <c r="BP23" s="158"/>
      <c r="BQ23" s="181"/>
    </row>
    <row r="24" spans="1:69" s="186" customFormat="1" ht="21" customHeight="1" thickBot="1">
      <c r="A24" s="158"/>
      <c r="B24" s="182">
        <v>7</v>
      </c>
      <c r="C24" s="1521" t="s">
        <v>597</v>
      </c>
      <c r="D24" s="1522"/>
      <c r="E24" s="1522"/>
      <c r="F24" s="1522"/>
      <c r="G24" s="1522"/>
      <c r="H24" s="1522"/>
      <c r="I24" s="1522"/>
      <c r="J24" s="1523"/>
      <c r="K24" s="948"/>
      <c r="L24" s="948">
        <v>1</v>
      </c>
      <c r="M24" s="948"/>
      <c r="N24" s="847"/>
      <c r="O24" s="183"/>
      <c r="P24" s="165"/>
      <c r="Q24" s="182">
        <v>36</v>
      </c>
      <c r="R24" s="1494" t="s">
        <v>598</v>
      </c>
      <c r="S24" s="1495"/>
      <c r="T24" s="1495"/>
      <c r="U24" s="1495"/>
      <c r="V24" s="1495"/>
      <c r="W24" s="1495"/>
      <c r="X24" s="1495"/>
      <c r="Y24" s="1496"/>
      <c r="Z24" s="948"/>
      <c r="AA24" s="948"/>
      <c r="AB24" s="948"/>
      <c r="AC24" s="847"/>
      <c r="AD24" s="183">
        <v>1</v>
      </c>
      <c r="AE24" s="158"/>
      <c r="AF24" s="184">
        <f t="shared" si="0"/>
        <v>0.89</v>
      </c>
      <c r="AG24" s="184">
        <f t="shared" si="1"/>
        <v>1</v>
      </c>
      <c r="AH24" s="158"/>
      <c r="AI24" s="158"/>
      <c r="AJ24" s="158"/>
      <c r="AK24" s="158"/>
      <c r="AL24" s="158"/>
      <c r="AM24" s="187">
        <v>0</v>
      </c>
      <c r="AN24" s="187">
        <f>58</f>
        <v>58</v>
      </c>
      <c r="AO24" s="187" t="s">
        <v>588</v>
      </c>
      <c r="AP24" s="188"/>
      <c r="AQ24" s="188">
        <v>0</v>
      </c>
      <c r="AR24" s="1524" t="s">
        <v>510</v>
      </c>
      <c r="AS24" s="1524"/>
      <c r="AT24" s="1524"/>
      <c r="AU24" s="1524"/>
      <c r="AV24" s="192">
        <f>SUM(O18:O46,AD18:AD46)</f>
        <v>17</v>
      </c>
      <c r="AW24" s="192">
        <f t="shared" si="2"/>
        <v>0</v>
      </c>
      <c r="AX24" s="193">
        <f>AV24/$AV$25</f>
        <v>0.29310344827586204</v>
      </c>
      <c r="AY24" s="193" t="s">
        <v>599</v>
      </c>
      <c r="AZ24" s="191"/>
      <c r="BA24" s="158"/>
      <c r="BB24" s="158"/>
      <c r="BC24" s="158"/>
      <c r="BD24" s="158"/>
      <c r="BE24" s="158"/>
      <c r="BF24" s="158"/>
      <c r="BG24" s="158"/>
      <c r="BH24" s="158"/>
      <c r="BI24" s="158"/>
      <c r="BJ24" s="158"/>
      <c r="BK24" s="158"/>
      <c r="BL24" s="158"/>
      <c r="BM24" s="158"/>
      <c r="BN24" s="158"/>
      <c r="BO24" s="158"/>
      <c r="BP24" s="158"/>
      <c r="BQ24" s="194"/>
    </row>
    <row r="25" spans="1:69" s="186" customFormat="1" ht="21" customHeight="1" thickTop="1">
      <c r="A25" s="158"/>
      <c r="B25" s="182">
        <v>8</v>
      </c>
      <c r="C25" s="1494" t="s">
        <v>600</v>
      </c>
      <c r="D25" s="1495"/>
      <c r="E25" s="1495"/>
      <c r="F25" s="1495"/>
      <c r="G25" s="1495"/>
      <c r="H25" s="1495"/>
      <c r="I25" s="1495"/>
      <c r="J25" s="1496"/>
      <c r="K25" s="948"/>
      <c r="L25" s="948">
        <v>1</v>
      </c>
      <c r="M25" s="948"/>
      <c r="N25" s="847"/>
      <c r="O25" s="183"/>
      <c r="P25" s="165"/>
      <c r="Q25" s="182">
        <v>37</v>
      </c>
      <c r="R25" s="1494" t="s">
        <v>601</v>
      </c>
      <c r="S25" s="1495"/>
      <c r="T25" s="1495"/>
      <c r="U25" s="1495"/>
      <c r="V25" s="1495"/>
      <c r="W25" s="1495"/>
      <c r="X25" s="1495"/>
      <c r="Y25" s="1496"/>
      <c r="Z25" s="948"/>
      <c r="AA25" s="948">
        <v>1</v>
      </c>
      <c r="AB25" s="948">
        <v>0</v>
      </c>
      <c r="AC25" s="847"/>
      <c r="AD25" s="183">
        <v>0</v>
      </c>
      <c r="AE25" s="158"/>
      <c r="AF25" s="184">
        <f t="shared" si="0"/>
        <v>0.89</v>
      </c>
      <c r="AG25" s="184">
        <f t="shared" si="1"/>
        <v>0.89</v>
      </c>
      <c r="AH25" s="158"/>
      <c r="AI25" s="158"/>
      <c r="AJ25" s="158"/>
      <c r="AK25" s="158"/>
      <c r="AL25" s="158"/>
      <c r="AM25" s="191"/>
      <c r="AN25" s="191"/>
      <c r="AO25" s="191"/>
      <c r="AP25" s="191"/>
      <c r="AQ25" s="191"/>
      <c r="AR25" s="1525" t="s">
        <v>5</v>
      </c>
      <c r="AS25" s="1525"/>
      <c r="AT25" s="1525"/>
      <c r="AU25" s="1525"/>
      <c r="AV25" s="195">
        <f>SUM(AV20:AV24)</f>
        <v>58</v>
      </c>
      <c r="AW25" s="195">
        <f>SUM(AW20:AW24)</f>
        <v>103</v>
      </c>
      <c r="AX25" s="196">
        <f>SUM(AX20:AX24)</f>
        <v>1</v>
      </c>
      <c r="AY25" s="196">
        <f>SUM(AY20:AY24)</f>
        <v>1</v>
      </c>
      <c r="AZ25" s="191"/>
      <c r="BA25" s="158"/>
      <c r="BB25" s="158"/>
      <c r="BC25" s="158"/>
      <c r="BD25" s="158"/>
      <c r="BE25" s="158"/>
      <c r="BF25" s="158"/>
      <c r="BG25" s="158"/>
      <c r="BH25" s="158"/>
      <c r="BI25" s="158"/>
      <c r="BJ25" s="158"/>
      <c r="BK25" s="158"/>
      <c r="BL25" s="158"/>
      <c r="BM25" s="158"/>
      <c r="BN25" s="158"/>
      <c r="BO25" s="158"/>
      <c r="BP25" s="158"/>
      <c r="BQ25" s="181"/>
    </row>
    <row r="26" spans="1:69" s="186" customFormat="1" ht="21" customHeight="1">
      <c r="A26" s="158"/>
      <c r="B26" s="182">
        <v>9</v>
      </c>
      <c r="C26" s="1497" t="s">
        <v>602</v>
      </c>
      <c r="D26" s="1498"/>
      <c r="E26" s="1498"/>
      <c r="F26" s="1498"/>
      <c r="G26" s="1498"/>
      <c r="H26" s="1498"/>
      <c r="I26" s="1498"/>
      <c r="J26" s="1499"/>
      <c r="K26" s="948"/>
      <c r="L26" s="948">
        <v>1</v>
      </c>
      <c r="M26" s="948"/>
      <c r="N26" s="847"/>
      <c r="O26" s="183"/>
      <c r="P26" s="165"/>
      <c r="Q26" s="182">
        <v>38</v>
      </c>
      <c r="R26" s="1494" t="s">
        <v>603</v>
      </c>
      <c r="S26" s="1495"/>
      <c r="T26" s="1495"/>
      <c r="U26" s="1495"/>
      <c r="V26" s="1495"/>
      <c r="W26" s="1495"/>
      <c r="X26" s="1495"/>
      <c r="Y26" s="1496"/>
      <c r="Z26" s="948"/>
      <c r="AA26" s="948"/>
      <c r="AB26" s="948">
        <v>1</v>
      </c>
      <c r="AC26" s="847"/>
      <c r="AD26" s="183">
        <v>0</v>
      </c>
      <c r="AE26" s="158"/>
      <c r="AF26" s="184">
        <f t="shared" si="0"/>
        <v>0.89</v>
      </c>
      <c r="AG26" s="184">
        <f t="shared" si="1"/>
        <v>0.79</v>
      </c>
      <c r="AH26" s="158"/>
      <c r="AI26" s="158"/>
      <c r="AJ26" s="158"/>
      <c r="AK26" s="158"/>
      <c r="AL26" s="158"/>
      <c r="AM26" s="191"/>
      <c r="AN26" s="191"/>
      <c r="AO26" s="191"/>
      <c r="AP26" s="191"/>
      <c r="AQ26" s="191"/>
      <c r="AR26" s="191"/>
      <c r="AS26" s="191"/>
      <c r="AT26" s="191"/>
      <c r="AU26" s="191"/>
      <c r="AX26" s="191"/>
      <c r="AY26" s="191"/>
      <c r="AZ26" s="191"/>
      <c r="BA26" s="158"/>
      <c r="BB26" s="158"/>
      <c r="BC26" s="158"/>
      <c r="BD26" s="158"/>
      <c r="BE26" s="158"/>
      <c r="BF26" s="158"/>
      <c r="BG26" s="158"/>
      <c r="BH26" s="158"/>
      <c r="BI26" s="158"/>
      <c r="BJ26" s="158"/>
      <c r="BK26" s="158"/>
      <c r="BL26" s="158"/>
      <c r="BM26" s="158"/>
      <c r="BN26" s="158"/>
      <c r="BO26" s="158"/>
      <c r="BP26" s="158"/>
      <c r="BQ26" s="181"/>
    </row>
    <row r="27" spans="1:69" s="186" customFormat="1" ht="21" customHeight="1">
      <c r="A27" s="158"/>
      <c r="B27" s="182">
        <v>10</v>
      </c>
      <c r="C27" s="1497" t="s">
        <v>604</v>
      </c>
      <c r="D27" s="1498"/>
      <c r="E27" s="1498"/>
      <c r="F27" s="1498"/>
      <c r="G27" s="1498"/>
      <c r="H27" s="1498"/>
      <c r="I27" s="1498"/>
      <c r="J27" s="1499"/>
      <c r="K27" s="948"/>
      <c r="L27" s="948">
        <v>1</v>
      </c>
      <c r="M27" s="948">
        <v>0</v>
      </c>
      <c r="N27" s="847"/>
      <c r="O27" s="183"/>
      <c r="P27" s="165"/>
      <c r="Q27" s="182">
        <v>39</v>
      </c>
      <c r="R27" s="1494" t="s">
        <v>605</v>
      </c>
      <c r="S27" s="1495"/>
      <c r="T27" s="1495"/>
      <c r="U27" s="1495"/>
      <c r="V27" s="1495"/>
      <c r="W27" s="1495"/>
      <c r="X27" s="1495"/>
      <c r="Y27" s="1496"/>
      <c r="Z27" s="948"/>
      <c r="AA27" s="948">
        <v>1</v>
      </c>
      <c r="AB27" s="948"/>
      <c r="AC27" s="847"/>
      <c r="AD27" s="183">
        <v>0</v>
      </c>
      <c r="AE27" s="158"/>
      <c r="AF27" s="184">
        <f t="shared" si="0"/>
        <v>0.89</v>
      </c>
      <c r="AG27" s="184">
        <f t="shared" si="1"/>
        <v>0.89</v>
      </c>
      <c r="AH27" s="158"/>
      <c r="AI27" s="158"/>
      <c r="AJ27" s="158"/>
      <c r="AK27" s="158"/>
      <c r="AL27" s="158"/>
      <c r="AM27" s="191"/>
      <c r="AN27" s="191"/>
      <c r="AO27" s="191"/>
      <c r="AP27" s="191"/>
      <c r="AQ27" s="191"/>
      <c r="AR27" s="191"/>
      <c r="AS27" s="191"/>
      <c r="AT27" s="191"/>
      <c r="AU27" s="191"/>
      <c r="AV27" s="197" t="s">
        <v>606</v>
      </c>
      <c r="AW27" s="187">
        <f>SUM(AV20:AV23)*AQ20</f>
        <v>164</v>
      </c>
      <c r="AX27" s="191" t="s">
        <v>607</v>
      </c>
      <c r="AY27" s="191"/>
      <c r="AZ27" s="191"/>
      <c r="BA27" s="158"/>
      <c r="BB27" s="158"/>
      <c r="BC27" s="158"/>
      <c r="BD27" s="158"/>
      <c r="BE27" s="158"/>
      <c r="BF27" s="158"/>
      <c r="BG27" s="158"/>
      <c r="BH27" s="158"/>
      <c r="BI27" s="158"/>
      <c r="BJ27" s="158"/>
      <c r="BK27" s="158"/>
      <c r="BL27" s="158"/>
      <c r="BM27" s="158"/>
      <c r="BN27" s="158"/>
      <c r="BO27" s="158"/>
      <c r="BP27" s="158"/>
      <c r="BQ27" s="181"/>
    </row>
    <row r="28" spans="1:69" s="186" customFormat="1" ht="21" customHeight="1">
      <c r="A28" s="158"/>
      <c r="B28" s="182">
        <v>11</v>
      </c>
      <c r="C28" s="1494" t="s">
        <v>608</v>
      </c>
      <c r="D28" s="1495"/>
      <c r="E28" s="1495"/>
      <c r="F28" s="1495"/>
      <c r="G28" s="1495"/>
      <c r="H28" s="1495"/>
      <c r="I28" s="1495"/>
      <c r="J28" s="1496"/>
      <c r="K28" s="948"/>
      <c r="L28" s="948">
        <v>1</v>
      </c>
      <c r="M28" s="948">
        <v>0</v>
      </c>
      <c r="N28" s="847">
        <v>0</v>
      </c>
      <c r="O28" s="183"/>
      <c r="P28" s="165"/>
      <c r="Q28" s="182">
        <v>40</v>
      </c>
      <c r="R28" s="1494" t="s">
        <v>609</v>
      </c>
      <c r="S28" s="1495"/>
      <c r="T28" s="1495"/>
      <c r="U28" s="1495"/>
      <c r="V28" s="1495"/>
      <c r="W28" s="1495"/>
      <c r="X28" s="1495"/>
      <c r="Y28" s="1496"/>
      <c r="Z28" s="948"/>
      <c r="AA28" s="948"/>
      <c r="AB28" s="948"/>
      <c r="AC28" s="847"/>
      <c r="AD28" s="183">
        <v>1</v>
      </c>
      <c r="AE28" s="158"/>
      <c r="AF28" s="184">
        <f t="shared" si="0"/>
        <v>0.89</v>
      </c>
      <c r="AG28" s="184">
        <f t="shared" si="1"/>
        <v>1</v>
      </c>
      <c r="AH28" s="158"/>
      <c r="AI28" s="158"/>
      <c r="AJ28" s="158"/>
      <c r="AK28" s="158"/>
      <c r="AL28" s="158"/>
      <c r="AM28" s="191"/>
      <c r="AN28" s="191"/>
      <c r="AO28" s="191"/>
      <c r="AP28" s="191"/>
      <c r="AQ28" s="191"/>
      <c r="AR28" s="191"/>
      <c r="AS28" s="191"/>
      <c r="AT28" s="191"/>
      <c r="AU28" s="197"/>
      <c r="AV28" s="191"/>
      <c r="AW28" s="191"/>
      <c r="AX28" s="191"/>
      <c r="AY28" s="191"/>
      <c r="AZ28" s="191"/>
      <c r="BA28" s="158"/>
      <c r="BB28" s="158"/>
      <c r="BC28" s="158"/>
      <c r="BD28" s="158"/>
      <c r="BE28" s="158"/>
      <c r="BF28" s="158"/>
      <c r="BG28" s="158"/>
      <c r="BH28" s="158"/>
      <c r="BI28" s="158"/>
      <c r="BJ28" s="158"/>
      <c r="BK28" s="158"/>
      <c r="BL28" s="158"/>
      <c r="BM28" s="158"/>
      <c r="BN28" s="158"/>
      <c r="BO28" s="158"/>
      <c r="BP28" s="158"/>
      <c r="BQ28" s="181"/>
    </row>
    <row r="29" spans="1:69" s="186" customFormat="1" ht="21" customHeight="1" thickBot="1">
      <c r="A29" s="158"/>
      <c r="B29" s="182">
        <v>12</v>
      </c>
      <c r="C29" s="1494" t="s">
        <v>610</v>
      </c>
      <c r="D29" s="1495"/>
      <c r="E29" s="1495"/>
      <c r="F29" s="1495"/>
      <c r="G29" s="1495"/>
      <c r="H29" s="1495"/>
      <c r="I29" s="1495"/>
      <c r="J29" s="1496"/>
      <c r="K29" s="948"/>
      <c r="L29" s="948">
        <v>1</v>
      </c>
      <c r="M29" s="948">
        <v>0</v>
      </c>
      <c r="N29" s="847"/>
      <c r="O29" s="183">
        <v>0</v>
      </c>
      <c r="P29" s="165"/>
      <c r="Q29" s="182">
        <v>41</v>
      </c>
      <c r="R29" s="1494" t="s">
        <v>611</v>
      </c>
      <c r="S29" s="1495"/>
      <c r="T29" s="1495"/>
      <c r="U29" s="1495"/>
      <c r="V29" s="1495"/>
      <c r="W29" s="1495"/>
      <c r="X29" s="1495"/>
      <c r="Y29" s="1496"/>
      <c r="Z29" s="948"/>
      <c r="AA29" s="948"/>
      <c r="AB29" s="948"/>
      <c r="AC29" s="847"/>
      <c r="AD29" s="183">
        <v>1</v>
      </c>
      <c r="AE29" s="158"/>
      <c r="AF29" s="184">
        <f t="shared" si="0"/>
        <v>0.89</v>
      </c>
      <c r="AG29" s="184">
        <f t="shared" si="1"/>
        <v>1</v>
      </c>
      <c r="AH29" s="158"/>
      <c r="AI29" s="158"/>
      <c r="AJ29" s="158"/>
      <c r="AK29" s="158"/>
      <c r="AL29" s="158"/>
      <c r="AM29" s="191"/>
      <c r="AN29" s="191"/>
      <c r="AO29" s="187"/>
      <c r="AP29" s="188"/>
      <c r="AQ29" s="181"/>
      <c r="AR29" s="181"/>
      <c r="AS29" s="181"/>
      <c r="AT29" s="181"/>
      <c r="AU29" s="181"/>
      <c r="AV29" s="181"/>
      <c r="AW29" s="181"/>
      <c r="AX29" s="191"/>
      <c r="AY29" s="191"/>
      <c r="AZ29" s="191"/>
      <c r="BA29" s="158"/>
      <c r="BB29" s="158"/>
      <c r="BC29" s="158"/>
      <c r="BD29" s="158"/>
      <c r="BE29" s="158"/>
      <c r="BF29" s="158"/>
      <c r="BG29" s="158"/>
      <c r="BH29" s="158"/>
      <c r="BI29" s="158"/>
      <c r="BJ29" s="158"/>
      <c r="BK29" s="158"/>
      <c r="BL29" s="158"/>
      <c r="BM29" s="158"/>
      <c r="BN29" s="158"/>
      <c r="BO29" s="158"/>
      <c r="BP29" s="158"/>
      <c r="BQ29" s="181"/>
    </row>
    <row r="30" spans="1:69" s="186" customFormat="1" ht="21" customHeight="1" thickBot="1">
      <c r="A30" s="158"/>
      <c r="B30" s="182">
        <v>13</v>
      </c>
      <c r="C30" s="1497" t="s">
        <v>612</v>
      </c>
      <c r="D30" s="1498"/>
      <c r="E30" s="1498"/>
      <c r="F30" s="1498"/>
      <c r="G30" s="1498"/>
      <c r="H30" s="1498"/>
      <c r="I30" s="1498"/>
      <c r="J30" s="1499"/>
      <c r="K30" s="948"/>
      <c r="L30" s="948">
        <v>1</v>
      </c>
      <c r="M30" s="948">
        <v>0</v>
      </c>
      <c r="N30" s="847"/>
      <c r="O30" s="183"/>
      <c r="P30" s="165"/>
      <c r="Q30" s="182">
        <v>42</v>
      </c>
      <c r="R30" s="1494" t="s">
        <v>613</v>
      </c>
      <c r="S30" s="1495"/>
      <c r="T30" s="1495"/>
      <c r="U30" s="1495"/>
      <c r="V30" s="1495"/>
      <c r="W30" s="1495"/>
      <c r="X30" s="1495"/>
      <c r="Y30" s="1496"/>
      <c r="Z30" s="948"/>
      <c r="AA30" s="948"/>
      <c r="AB30" s="948"/>
      <c r="AC30" s="847"/>
      <c r="AD30" s="183">
        <v>1</v>
      </c>
      <c r="AE30" s="158"/>
      <c r="AF30" s="184">
        <f t="shared" si="0"/>
        <v>0.89</v>
      </c>
      <c r="AG30" s="184">
        <f t="shared" si="1"/>
        <v>1</v>
      </c>
      <c r="AH30" s="158"/>
      <c r="AI30" s="158"/>
      <c r="AJ30" s="158"/>
      <c r="AK30" s="158"/>
      <c r="AL30" s="158"/>
      <c r="AM30" s="191"/>
      <c r="AN30" s="191"/>
      <c r="AO30" s="187"/>
      <c r="AP30" s="181"/>
      <c r="AQ30" s="181"/>
      <c r="AR30" s="1515" t="s">
        <v>614</v>
      </c>
      <c r="AS30" s="1516"/>
      <c r="AT30" s="1516"/>
      <c r="AU30" s="1516"/>
      <c r="AV30" s="1517"/>
      <c r="AW30" s="1518" t="s">
        <v>615</v>
      </c>
      <c r="AX30" s="1519"/>
      <c r="AY30" s="1520"/>
      <c r="AZ30" s="167"/>
      <c r="BA30" s="158"/>
      <c r="BB30" s="158"/>
      <c r="BC30" s="158"/>
      <c r="BD30" s="158"/>
      <c r="BE30" s="158"/>
      <c r="BF30" s="158"/>
      <c r="BG30" s="158"/>
      <c r="BH30" s="158"/>
      <c r="BI30" s="158"/>
      <c r="BJ30" s="158"/>
      <c r="BK30" s="158"/>
      <c r="BL30" s="158"/>
      <c r="BM30" s="158"/>
      <c r="BN30" s="158"/>
      <c r="BO30" s="158"/>
      <c r="BP30" s="158"/>
      <c r="BQ30" s="181"/>
    </row>
    <row r="31" spans="1:69" s="186" customFormat="1" ht="21" customHeight="1" thickBot="1">
      <c r="A31" s="158"/>
      <c r="B31" s="182">
        <v>14</v>
      </c>
      <c r="C31" s="1497" t="s">
        <v>616</v>
      </c>
      <c r="D31" s="1498"/>
      <c r="E31" s="1498"/>
      <c r="F31" s="1498"/>
      <c r="G31" s="1498"/>
      <c r="H31" s="1498"/>
      <c r="I31" s="1498"/>
      <c r="J31" s="1499"/>
      <c r="K31" s="948"/>
      <c r="L31" s="948">
        <v>1</v>
      </c>
      <c r="M31" s="948"/>
      <c r="N31" s="847"/>
      <c r="O31" s="183"/>
      <c r="P31" s="165"/>
      <c r="Q31" s="182">
        <v>43</v>
      </c>
      <c r="R31" s="1494" t="s">
        <v>617</v>
      </c>
      <c r="S31" s="1495"/>
      <c r="T31" s="1495"/>
      <c r="U31" s="1495"/>
      <c r="V31" s="1495"/>
      <c r="W31" s="1495"/>
      <c r="X31" s="1495"/>
      <c r="Y31" s="1496"/>
      <c r="Z31" s="948"/>
      <c r="AA31" s="948"/>
      <c r="AB31" s="948"/>
      <c r="AC31" s="847"/>
      <c r="AD31" s="183">
        <v>1</v>
      </c>
      <c r="AE31" s="158"/>
      <c r="AF31" s="184">
        <f t="shared" si="0"/>
        <v>0.89</v>
      </c>
      <c r="AG31" s="184">
        <f t="shared" si="1"/>
        <v>1</v>
      </c>
      <c r="AH31" s="158"/>
      <c r="AI31" s="158"/>
      <c r="AJ31" s="158"/>
      <c r="AK31" s="158"/>
      <c r="AL31" s="158"/>
      <c r="AM31" s="191"/>
      <c r="AN31" s="187">
        <f>MAX(AN20:AN24)</f>
        <v>58</v>
      </c>
      <c r="AO31" s="191"/>
      <c r="AP31" s="181"/>
      <c r="AQ31" s="181"/>
      <c r="AR31" s="1503">
        <f>AW25</f>
        <v>103</v>
      </c>
      <c r="AS31" s="1504"/>
      <c r="AT31" s="1504"/>
      <c r="AU31" s="1504"/>
      <c r="AV31" s="1505"/>
      <c r="AW31" s="1506">
        <f>SUM(100/AR33*AR31)</f>
        <v>62.804878048780488</v>
      </c>
      <c r="AX31" s="1507"/>
      <c r="AY31" s="1510" t="s">
        <v>9</v>
      </c>
      <c r="AZ31" s="198"/>
      <c r="BA31" s="158"/>
      <c r="BB31" s="158"/>
      <c r="BC31" s="158"/>
      <c r="BD31" s="158"/>
      <c r="BE31" s="158"/>
      <c r="BF31" s="158"/>
      <c r="BG31" s="158"/>
      <c r="BH31" s="158"/>
      <c r="BI31" s="158"/>
      <c r="BJ31" s="158"/>
      <c r="BK31" s="158"/>
      <c r="BL31" s="158"/>
      <c r="BM31" s="158"/>
      <c r="BN31" s="158"/>
      <c r="BO31" s="158"/>
      <c r="BP31" s="158"/>
      <c r="BQ31" s="181"/>
    </row>
    <row r="32" spans="1:69" s="186" customFormat="1" ht="21" customHeight="1">
      <c r="A32" s="158"/>
      <c r="B32" s="182">
        <v>15</v>
      </c>
      <c r="C32" s="1513" t="s">
        <v>618</v>
      </c>
      <c r="D32" s="1514"/>
      <c r="E32" s="1514"/>
      <c r="F32" s="1514"/>
      <c r="G32" s="1514"/>
      <c r="H32" s="1514"/>
      <c r="I32" s="1514"/>
      <c r="J32" s="1514"/>
      <c r="K32" s="948"/>
      <c r="L32" s="948">
        <v>0</v>
      </c>
      <c r="M32" s="948"/>
      <c r="N32" s="847"/>
      <c r="O32" s="183">
        <v>1</v>
      </c>
      <c r="P32" s="165"/>
      <c r="Q32" s="182">
        <v>44</v>
      </c>
      <c r="R32" s="1494" t="s">
        <v>619</v>
      </c>
      <c r="S32" s="1495"/>
      <c r="T32" s="1495"/>
      <c r="U32" s="1495"/>
      <c r="V32" s="1495"/>
      <c r="W32" s="1495"/>
      <c r="X32" s="1495"/>
      <c r="Y32" s="1496"/>
      <c r="Z32" s="948"/>
      <c r="AA32" s="948"/>
      <c r="AB32" s="948"/>
      <c r="AC32" s="847"/>
      <c r="AD32" s="183">
        <v>1</v>
      </c>
      <c r="AE32" s="158"/>
      <c r="AF32" s="184">
        <f t="shared" si="0"/>
        <v>1</v>
      </c>
      <c r="AG32" s="184">
        <f t="shared" si="1"/>
        <v>1</v>
      </c>
      <c r="AH32" s="158"/>
      <c r="AI32" s="158"/>
      <c r="AJ32" s="158"/>
      <c r="AK32" s="158"/>
      <c r="AL32" s="158"/>
      <c r="AM32" s="191"/>
      <c r="AN32" s="191"/>
      <c r="AO32" s="191"/>
      <c r="AP32" s="181"/>
      <c r="AQ32" s="181"/>
      <c r="AR32" s="1515" t="s">
        <v>620</v>
      </c>
      <c r="AS32" s="1516"/>
      <c r="AT32" s="1516"/>
      <c r="AU32" s="1516"/>
      <c r="AV32" s="1517"/>
      <c r="AW32" s="1506"/>
      <c r="AX32" s="1507"/>
      <c r="AY32" s="1511"/>
      <c r="AZ32" s="198"/>
      <c r="BA32" s="158"/>
      <c r="BB32" s="199"/>
      <c r="BC32" s="181"/>
      <c r="BD32" s="181"/>
      <c r="BE32" s="181"/>
      <c r="BF32" s="181"/>
      <c r="BG32" s="181"/>
      <c r="BH32" s="181"/>
      <c r="BI32" s="181"/>
      <c r="BJ32" s="181"/>
      <c r="BK32" s="181"/>
      <c r="BL32" s="181"/>
      <c r="BM32" s="181"/>
      <c r="BN32" s="181"/>
      <c r="BO32" s="191"/>
      <c r="BP32" s="200">
        <v>31</v>
      </c>
      <c r="BQ32" s="181"/>
    </row>
    <row r="33" spans="1:69" s="186" customFormat="1" ht="21" customHeight="1" thickBot="1">
      <c r="A33" s="158"/>
      <c r="B33" s="182">
        <v>16</v>
      </c>
      <c r="C33" s="1497" t="s">
        <v>621</v>
      </c>
      <c r="D33" s="1498"/>
      <c r="E33" s="1498"/>
      <c r="F33" s="1498"/>
      <c r="G33" s="1498"/>
      <c r="H33" s="1498"/>
      <c r="I33" s="1498"/>
      <c r="J33" s="1499"/>
      <c r="K33" s="948"/>
      <c r="L33" s="948">
        <v>0</v>
      </c>
      <c r="M33" s="948"/>
      <c r="N33" s="847"/>
      <c r="O33" s="183">
        <v>1</v>
      </c>
      <c r="P33" s="165"/>
      <c r="Q33" s="182">
        <v>45</v>
      </c>
      <c r="R33" s="1497" t="s">
        <v>622</v>
      </c>
      <c r="S33" s="1498"/>
      <c r="T33" s="1498"/>
      <c r="U33" s="1498"/>
      <c r="V33" s="1498"/>
      <c r="W33" s="1498"/>
      <c r="X33" s="1498"/>
      <c r="Y33" s="1499"/>
      <c r="Z33" s="948"/>
      <c r="AA33" s="948"/>
      <c r="AB33" s="948"/>
      <c r="AC33" s="847"/>
      <c r="AD33" s="183">
        <v>1</v>
      </c>
      <c r="AE33" s="158"/>
      <c r="AF33" s="184">
        <f t="shared" si="0"/>
        <v>1</v>
      </c>
      <c r="AG33" s="184">
        <f t="shared" si="1"/>
        <v>1</v>
      </c>
      <c r="AH33" s="158"/>
      <c r="AI33" s="158"/>
      <c r="AJ33" s="158"/>
      <c r="AK33" s="158"/>
      <c r="AL33" s="158"/>
      <c r="AM33" s="191"/>
      <c r="AN33" s="191"/>
      <c r="AO33" s="191"/>
      <c r="AP33" s="181"/>
      <c r="AQ33" s="181"/>
      <c r="AR33" s="1503">
        <f>AW27</f>
        <v>164</v>
      </c>
      <c r="AS33" s="1504"/>
      <c r="AT33" s="1504"/>
      <c r="AU33" s="1504"/>
      <c r="AV33" s="1505"/>
      <c r="AW33" s="1508"/>
      <c r="AX33" s="1509"/>
      <c r="AY33" s="1512"/>
      <c r="AZ33" s="201"/>
      <c r="BA33" s="158"/>
      <c r="BB33" s="199"/>
      <c r="BC33" s="181"/>
      <c r="BD33" s="181"/>
      <c r="BE33" s="181"/>
      <c r="BF33" s="181"/>
      <c r="BG33" s="181"/>
      <c r="BH33" s="181"/>
      <c r="BI33" s="181"/>
      <c r="BJ33" s="181"/>
      <c r="BK33" s="181"/>
      <c r="BL33" s="181"/>
      <c r="BM33" s="181"/>
      <c r="BN33" s="181"/>
      <c r="BO33" s="191"/>
      <c r="BP33" s="200">
        <v>32</v>
      </c>
      <c r="BQ33" s="181"/>
    </row>
    <row r="34" spans="1:69" s="186" customFormat="1" ht="21" customHeight="1">
      <c r="A34" s="158"/>
      <c r="B34" s="182">
        <v>17</v>
      </c>
      <c r="C34" s="1494" t="s">
        <v>623</v>
      </c>
      <c r="D34" s="1495"/>
      <c r="E34" s="1495"/>
      <c r="F34" s="1495"/>
      <c r="G34" s="1495"/>
      <c r="H34" s="1495"/>
      <c r="I34" s="1495"/>
      <c r="J34" s="1496"/>
      <c r="K34" s="948"/>
      <c r="L34" s="948">
        <v>0</v>
      </c>
      <c r="M34" s="948">
        <v>1</v>
      </c>
      <c r="N34" s="847"/>
      <c r="O34" s="183"/>
      <c r="P34" s="165"/>
      <c r="Q34" s="182">
        <v>46</v>
      </c>
      <c r="R34" s="1500" t="s">
        <v>624</v>
      </c>
      <c r="S34" s="1501"/>
      <c r="T34" s="1501"/>
      <c r="U34" s="1501"/>
      <c r="V34" s="1501"/>
      <c r="W34" s="1501"/>
      <c r="X34" s="1501"/>
      <c r="Y34" s="1502"/>
      <c r="Z34" s="948"/>
      <c r="AA34" s="948"/>
      <c r="AB34" s="948"/>
      <c r="AC34" s="847"/>
      <c r="AD34" s="183">
        <v>1</v>
      </c>
      <c r="AE34" s="158"/>
      <c r="AF34" s="184">
        <f t="shared" si="0"/>
        <v>0.79</v>
      </c>
      <c r="AG34" s="184">
        <f t="shared" si="1"/>
        <v>1</v>
      </c>
      <c r="AH34" s="158"/>
      <c r="AI34" s="158"/>
      <c r="AJ34" s="158"/>
      <c r="AK34" s="158"/>
      <c r="AL34" s="158"/>
      <c r="AM34" s="158"/>
      <c r="AN34" s="158"/>
      <c r="AO34" s="158"/>
      <c r="AP34" s="158"/>
      <c r="AQ34" s="158"/>
      <c r="AR34" s="158"/>
      <c r="AS34" s="158"/>
      <c r="AT34" s="202"/>
      <c r="AU34" s="158"/>
      <c r="AV34" s="158"/>
      <c r="AW34" s="158"/>
      <c r="AX34" s="158"/>
      <c r="AY34" s="158"/>
      <c r="AZ34" s="158"/>
      <c r="BA34" s="158"/>
      <c r="BB34" s="199"/>
      <c r="BC34" s="181"/>
      <c r="BD34" s="181"/>
      <c r="BE34" s="181"/>
      <c r="BF34" s="181"/>
      <c r="BG34" s="181"/>
      <c r="BH34" s="181"/>
      <c r="BI34" s="181"/>
      <c r="BJ34" s="181"/>
      <c r="BK34" s="181"/>
      <c r="BL34" s="181"/>
      <c r="BM34" s="181"/>
      <c r="BN34" s="181"/>
      <c r="BO34" s="191"/>
      <c r="BP34" s="200">
        <v>33</v>
      </c>
      <c r="BQ34" s="181"/>
    </row>
    <row r="35" spans="1:69" s="186" customFormat="1" ht="21" customHeight="1">
      <c r="A35" s="158"/>
      <c r="B35" s="182">
        <v>18</v>
      </c>
      <c r="C35" s="1494" t="s">
        <v>625</v>
      </c>
      <c r="D35" s="1495"/>
      <c r="E35" s="1495"/>
      <c r="F35" s="1495"/>
      <c r="G35" s="1495"/>
      <c r="H35" s="1495"/>
      <c r="I35" s="1495"/>
      <c r="J35" s="1496"/>
      <c r="K35" s="948"/>
      <c r="L35" s="948">
        <v>1</v>
      </c>
      <c r="M35" s="948"/>
      <c r="N35" s="847"/>
      <c r="O35" s="183"/>
      <c r="P35" s="165"/>
      <c r="Q35" s="182">
        <v>47</v>
      </c>
      <c r="R35" s="1494" t="s">
        <v>626</v>
      </c>
      <c r="S35" s="1495"/>
      <c r="T35" s="1495"/>
      <c r="U35" s="1495"/>
      <c r="V35" s="1495"/>
      <c r="W35" s="1495"/>
      <c r="X35" s="1495"/>
      <c r="Y35" s="1496"/>
      <c r="Z35" s="948"/>
      <c r="AA35" s="948"/>
      <c r="AB35" s="948"/>
      <c r="AC35" s="847">
        <v>1</v>
      </c>
      <c r="AD35" s="183">
        <v>0</v>
      </c>
      <c r="AE35" s="158"/>
      <c r="AF35" s="184">
        <f t="shared" si="0"/>
        <v>0.89</v>
      </c>
      <c r="AG35" s="184">
        <f t="shared" si="1"/>
        <v>0.69</v>
      </c>
      <c r="AH35" s="158"/>
      <c r="AI35" s="158"/>
      <c r="AJ35" s="158"/>
      <c r="AK35" s="158"/>
      <c r="AL35" s="158"/>
      <c r="AM35" s="158"/>
      <c r="AN35" s="158"/>
      <c r="AO35" s="158"/>
      <c r="AP35" s="158"/>
      <c r="AQ35" s="158"/>
      <c r="AR35" s="158"/>
      <c r="AS35" s="158"/>
      <c r="AT35" s="158"/>
      <c r="AU35" s="158"/>
      <c r="AV35" s="158"/>
      <c r="AW35" s="158"/>
      <c r="AX35" s="158"/>
      <c r="AY35" s="158"/>
      <c r="AZ35" s="158"/>
      <c r="BA35" s="158"/>
      <c r="BB35" s="199"/>
      <c r="BC35" s="181"/>
      <c r="BD35" s="181"/>
      <c r="BE35" s="181"/>
      <c r="BF35" s="181"/>
      <c r="BG35" s="181"/>
      <c r="BH35" s="181"/>
      <c r="BI35" s="181"/>
      <c r="BJ35" s="181"/>
      <c r="BK35" s="181"/>
      <c r="BL35" s="181"/>
      <c r="BM35" s="181"/>
      <c r="BN35" s="181"/>
      <c r="BO35" s="191"/>
      <c r="BP35" s="200">
        <v>34</v>
      </c>
      <c r="BQ35" s="181"/>
    </row>
    <row r="36" spans="1:69" s="186" customFormat="1" ht="21" customHeight="1">
      <c r="A36" s="158"/>
      <c r="B36" s="182">
        <v>19</v>
      </c>
      <c r="C36" s="1494" t="s">
        <v>627</v>
      </c>
      <c r="D36" s="1495"/>
      <c r="E36" s="1495"/>
      <c r="F36" s="1495"/>
      <c r="G36" s="1495"/>
      <c r="H36" s="1495"/>
      <c r="I36" s="1495"/>
      <c r="J36" s="1496"/>
      <c r="K36" s="948"/>
      <c r="L36" s="948">
        <v>1</v>
      </c>
      <c r="M36" s="948"/>
      <c r="N36" s="847"/>
      <c r="O36" s="183"/>
      <c r="P36" s="165"/>
      <c r="Q36" s="182">
        <v>48</v>
      </c>
      <c r="R36" s="1494" t="s">
        <v>628</v>
      </c>
      <c r="S36" s="1495"/>
      <c r="T36" s="1495"/>
      <c r="U36" s="1495"/>
      <c r="V36" s="1495"/>
      <c r="W36" s="1495"/>
      <c r="X36" s="1495"/>
      <c r="Y36" s="1496"/>
      <c r="Z36" s="948"/>
      <c r="AA36" s="948"/>
      <c r="AB36" s="948"/>
      <c r="AC36" s="847"/>
      <c r="AD36" s="183">
        <v>1</v>
      </c>
      <c r="AE36" s="158"/>
      <c r="AF36" s="184">
        <f t="shared" si="0"/>
        <v>0.89</v>
      </c>
      <c r="AG36" s="184">
        <f t="shared" si="1"/>
        <v>1</v>
      </c>
      <c r="AH36" s="158"/>
      <c r="AI36" s="158"/>
      <c r="AJ36" s="158"/>
      <c r="AK36" s="158"/>
      <c r="AL36" s="158"/>
      <c r="AM36" s="158"/>
      <c r="AN36" s="158"/>
      <c r="AO36" s="158"/>
      <c r="AP36" s="158"/>
      <c r="AQ36" s="158"/>
      <c r="AR36" s="158"/>
      <c r="AS36" s="158"/>
      <c r="AT36" s="158"/>
      <c r="AU36" s="158"/>
      <c r="AV36" s="158"/>
      <c r="AW36" s="158"/>
      <c r="AX36" s="158"/>
      <c r="AY36" s="158"/>
      <c r="AZ36" s="158"/>
      <c r="BA36" s="158"/>
      <c r="BB36" s="199"/>
      <c r="BC36" s="181"/>
      <c r="BD36" s="181"/>
      <c r="BE36" s="181"/>
      <c r="BF36" s="181"/>
      <c r="BG36" s="181"/>
      <c r="BH36" s="181"/>
      <c r="BI36" s="181"/>
      <c r="BJ36" s="181"/>
      <c r="BK36" s="181"/>
      <c r="BL36" s="181"/>
      <c r="BM36" s="181"/>
      <c r="BN36" s="181"/>
      <c r="BO36" s="191"/>
      <c r="BP36" s="200">
        <v>35</v>
      </c>
      <c r="BQ36" s="181"/>
    </row>
    <row r="37" spans="1:69" s="186" customFormat="1" ht="21" customHeight="1">
      <c r="A37" s="158"/>
      <c r="B37" s="182">
        <v>20</v>
      </c>
      <c r="C37" s="1494" t="s">
        <v>629</v>
      </c>
      <c r="D37" s="1495"/>
      <c r="E37" s="1495"/>
      <c r="F37" s="1495"/>
      <c r="G37" s="1495"/>
      <c r="H37" s="1495"/>
      <c r="I37" s="1495"/>
      <c r="J37" s="1496"/>
      <c r="K37" s="948"/>
      <c r="L37" s="948">
        <v>1</v>
      </c>
      <c r="M37" s="948"/>
      <c r="N37" s="847"/>
      <c r="O37" s="183"/>
      <c r="P37" s="165"/>
      <c r="Q37" s="182">
        <v>49</v>
      </c>
      <c r="R37" s="1494" t="s">
        <v>630</v>
      </c>
      <c r="S37" s="1495"/>
      <c r="T37" s="1495"/>
      <c r="U37" s="1495"/>
      <c r="V37" s="1495"/>
      <c r="W37" s="1495"/>
      <c r="X37" s="1495"/>
      <c r="Y37" s="1496"/>
      <c r="Z37" s="948"/>
      <c r="AA37" s="948"/>
      <c r="AB37" s="948"/>
      <c r="AC37" s="847"/>
      <c r="AD37" s="183">
        <v>1</v>
      </c>
      <c r="AE37" s="158"/>
      <c r="AF37" s="184">
        <f t="shared" si="0"/>
        <v>0.89</v>
      </c>
      <c r="AG37" s="184">
        <f t="shared" si="1"/>
        <v>1</v>
      </c>
      <c r="AH37" s="158"/>
      <c r="AI37" s="158"/>
      <c r="AJ37" s="158"/>
      <c r="AK37" s="158"/>
      <c r="AL37" s="158"/>
      <c r="AM37" s="158"/>
      <c r="AN37" s="158"/>
      <c r="AO37" s="158"/>
      <c r="AP37" s="158"/>
      <c r="AQ37" s="158"/>
      <c r="AR37" s="158"/>
      <c r="AS37" s="158"/>
      <c r="AT37" s="158"/>
      <c r="AU37" s="158"/>
      <c r="AV37" s="158"/>
      <c r="AW37" s="158"/>
      <c r="AX37" s="158"/>
      <c r="AY37" s="158"/>
      <c r="AZ37" s="158"/>
      <c r="BA37" s="158"/>
      <c r="BB37" s="199"/>
      <c r="BC37" s="181"/>
      <c r="BD37" s="181"/>
      <c r="BE37" s="181"/>
      <c r="BF37" s="181"/>
      <c r="BG37" s="181"/>
      <c r="BH37" s="181"/>
      <c r="BI37" s="181"/>
      <c r="BJ37" s="181"/>
      <c r="BK37" s="181"/>
      <c r="BL37" s="181"/>
      <c r="BM37" s="181"/>
      <c r="BN37" s="181"/>
      <c r="BO37" s="191"/>
      <c r="BP37" s="200">
        <v>36</v>
      </c>
      <c r="BQ37" s="181"/>
    </row>
    <row r="38" spans="1:69" s="186" customFormat="1" ht="21" customHeight="1">
      <c r="A38" s="158"/>
      <c r="B38" s="182">
        <v>21</v>
      </c>
      <c r="C38" s="1494" t="s">
        <v>631</v>
      </c>
      <c r="D38" s="1495"/>
      <c r="E38" s="1495"/>
      <c r="F38" s="1495"/>
      <c r="G38" s="1495"/>
      <c r="H38" s="1495"/>
      <c r="I38" s="1495"/>
      <c r="J38" s="1496"/>
      <c r="K38" s="948"/>
      <c r="L38" s="948">
        <v>1</v>
      </c>
      <c r="M38" s="948"/>
      <c r="N38" s="847"/>
      <c r="O38" s="183">
        <v>0</v>
      </c>
      <c r="P38" s="165"/>
      <c r="Q38" s="182">
        <v>50</v>
      </c>
      <c r="R38" s="1494" t="s">
        <v>632</v>
      </c>
      <c r="S38" s="1495"/>
      <c r="T38" s="1495"/>
      <c r="U38" s="1495"/>
      <c r="V38" s="1495"/>
      <c r="W38" s="1495"/>
      <c r="X38" s="1495"/>
      <c r="Y38" s="1496"/>
      <c r="Z38" s="948"/>
      <c r="AA38" s="948">
        <v>0</v>
      </c>
      <c r="AB38" s="948"/>
      <c r="AC38" s="847">
        <v>1</v>
      </c>
      <c r="AD38" s="183"/>
      <c r="AE38" s="158"/>
      <c r="AF38" s="184">
        <f t="shared" si="0"/>
        <v>0.89</v>
      </c>
      <c r="AG38" s="184">
        <f t="shared" si="1"/>
        <v>0.69</v>
      </c>
      <c r="AH38" s="158"/>
      <c r="AI38" s="158"/>
      <c r="AJ38" s="158"/>
      <c r="AK38" s="158"/>
      <c r="AL38" s="158"/>
      <c r="AM38" s="158"/>
      <c r="AN38" s="158"/>
      <c r="AO38" s="158"/>
      <c r="AP38" s="158"/>
      <c r="AQ38" s="158"/>
      <c r="AR38" s="158"/>
      <c r="AS38" s="158"/>
      <c r="AT38" s="158"/>
      <c r="AU38" s="158"/>
      <c r="AV38" s="158"/>
      <c r="AW38" s="158"/>
      <c r="AX38" s="158"/>
      <c r="AY38" s="158"/>
      <c r="AZ38" s="158"/>
      <c r="BA38" s="158"/>
      <c r="BB38" s="199"/>
      <c r="BC38" s="181"/>
      <c r="BD38" s="181"/>
      <c r="BE38" s="181"/>
      <c r="BF38" s="181"/>
      <c r="BG38" s="181"/>
      <c r="BH38" s="181"/>
      <c r="BI38" s="181"/>
      <c r="BJ38" s="181"/>
      <c r="BK38" s="181"/>
      <c r="BL38" s="181"/>
      <c r="BM38" s="181"/>
      <c r="BN38" s="181"/>
      <c r="BO38" s="191"/>
      <c r="BP38" s="200">
        <v>37</v>
      </c>
      <c r="BQ38" s="181"/>
    </row>
    <row r="39" spans="1:69" s="186" customFormat="1" ht="21" customHeight="1">
      <c r="A39" s="158"/>
      <c r="B39" s="182">
        <v>22</v>
      </c>
      <c r="C39" s="1494" t="s">
        <v>633</v>
      </c>
      <c r="D39" s="1495"/>
      <c r="E39" s="1495"/>
      <c r="F39" s="1495"/>
      <c r="G39" s="1495"/>
      <c r="H39" s="1495"/>
      <c r="I39" s="1495"/>
      <c r="J39" s="1496"/>
      <c r="K39" s="948"/>
      <c r="L39" s="948">
        <v>0</v>
      </c>
      <c r="M39" s="948"/>
      <c r="N39" s="847"/>
      <c r="O39" s="183">
        <v>1</v>
      </c>
      <c r="P39" s="165"/>
      <c r="Q39" s="182">
        <v>51</v>
      </c>
      <c r="R39" s="1494" t="s">
        <v>634</v>
      </c>
      <c r="S39" s="1495"/>
      <c r="T39" s="1495"/>
      <c r="U39" s="1495"/>
      <c r="V39" s="1495"/>
      <c r="W39" s="1495"/>
      <c r="X39" s="1495"/>
      <c r="Y39" s="1496"/>
      <c r="Z39" s="948"/>
      <c r="AA39" s="948"/>
      <c r="AB39" s="948"/>
      <c r="AC39" s="847">
        <v>1</v>
      </c>
      <c r="AD39" s="183">
        <v>0</v>
      </c>
      <c r="AE39" s="158"/>
      <c r="AF39" s="184">
        <f t="shared" si="0"/>
        <v>1</v>
      </c>
      <c r="AG39" s="184">
        <f t="shared" si="1"/>
        <v>0.69</v>
      </c>
      <c r="AH39" s="158"/>
      <c r="AI39" s="158"/>
      <c r="AJ39" s="158"/>
      <c r="AK39" s="158"/>
      <c r="AL39" s="158"/>
      <c r="AM39" s="158"/>
      <c r="AN39" s="158"/>
      <c r="AO39" s="158"/>
      <c r="AP39" s="158"/>
      <c r="AQ39" s="158"/>
      <c r="AR39" s="158"/>
      <c r="AS39" s="158"/>
      <c r="AT39" s="158"/>
      <c r="AU39" s="158"/>
      <c r="AV39" s="158"/>
      <c r="AW39" s="158"/>
      <c r="AX39" s="158"/>
      <c r="AY39" s="158"/>
      <c r="AZ39" s="158"/>
      <c r="BA39" s="158"/>
      <c r="BB39" s="199"/>
      <c r="BC39" s="181"/>
      <c r="BD39" s="181"/>
      <c r="BE39" s="181"/>
      <c r="BF39" s="181"/>
      <c r="BG39" s="181"/>
      <c r="BH39" s="181"/>
      <c r="BI39" s="181"/>
      <c r="BJ39" s="181"/>
      <c r="BK39" s="181"/>
      <c r="BL39" s="181"/>
      <c r="BM39" s="181"/>
      <c r="BN39" s="181"/>
      <c r="BO39" s="191"/>
      <c r="BP39" s="200">
        <v>38</v>
      </c>
      <c r="BQ39" s="181"/>
    </row>
    <row r="40" spans="1:69" s="186" customFormat="1" ht="21" customHeight="1">
      <c r="A40" s="158"/>
      <c r="B40" s="182">
        <v>23</v>
      </c>
      <c r="C40" s="1494" t="s">
        <v>635</v>
      </c>
      <c r="D40" s="1495"/>
      <c r="E40" s="1495"/>
      <c r="F40" s="1495"/>
      <c r="G40" s="1495"/>
      <c r="H40" s="1495"/>
      <c r="I40" s="1495"/>
      <c r="J40" s="1496"/>
      <c r="K40" s="948"/>
      <c r="L40" s="948">
        <v>0</v>
      </c>
      <c r="M40" s="948">
        <v>1</v>
      </c>
      <c r="N40" s="847">
        <v>0</v>
      </c>
      <c r="O40" s="183"/>
      <c r="P40" s="165"/>
      <c r="Q40" s="182">
        <v>52</v>
      </c>
      <c r="R40" s="1497" t="s">
        <v>636</v>
      </c>
      <c r="S40" s="1498"/>
      <c r="T40" s="1498"/>
      <c r="U40" s="1498"/>
      <c r="V40" s="1498"/>
      <c r="W40" s="1498"/>
      <c r="X40" s="1498"/>
      <c r="Y40" s="1499"/>
      <c r="Z40" s="948">
        <v>0</v>
      </c>
      <c r="AA40" s="948">
        <v>0</v>
      </c>
      <c r="AB40" s="948">
        <v>1</v>
      </c>
      <c r="AC40" s="847"/>
      <c r="AD40" s="183"/>
      <c r="AE40" s="158"/>
      <c r="AF40" s="184">
        <f t="shared" si="0"/>
        <v>0.79</v>
      </c>
      <c r="AG40" s="184">
        <f t="shared" si="1"/>
        <v>0.79</v>
      </c>
      <c r="AH40" s="158"/>
      <c r="AI40" s="158"/>
      <c r="AJ40" s="158"/>
      <c r="AK40" s="158"/>
      <c r="AL40" s="158"/>
      <c r="AM40" s="158"/>
      <c r="AN40" s="158"/>
      <c r="AO40" s="158"/>
      <c r="AP40" s="158"/>
      <c r="AQ40" s="158"/>
      <c r="AR40" s="158"/>
      <c r="AS40" s="158"/>
      <c r="AT40" s="158"/>
      <c r="AU40" s="158"/>
      <c r="AV40" s="158"/>
      <c r="AW40" s="158"/>
      <c r="AX40" s="158"/>
      <c r="AY40" s="158"/>
      <c r="AZ40" s="158"/>
      <c r="BA40" s="158"/>
      <c r="BB40" s="199"/>
      <c r="BC40" s="203"/>
      <c r="BD40" s="203"/>
      <c r="BE40" s="203"/>
      <c r="BF40" s="203"/>
      <c r="BG40" s="203"/>
      <c r="BH40" s="203"/>
      <c r="BI40" s="203"/>
      <c r="BJ40" s="203"/>
      <c r="BK40" s="191"/>
      <c r="BL40" s="199"/>
      <c r="BM40" s="203"/>
      <c r="BN40" s="203"/>
      <c r="BO40" s="203"/>
      <c r="BP40" s="203"/>
      <c r="BQ40" s="203"/>
    </row>
    <row r="41" spans="1:69" s="186" customFormat="1" ht="21" customHeight="1">
      <c r="A41" s="158"/>
      <c r="B41" s="182">
        <v>24</v>
      </c>
      <c r="C41" s="1494" t="s">
        <v>637</v>
      </c>
      <c r="D41" s="1495"/>
      <c r="E41" s="1495"/>
      <c r="F41" s="1495"/>
      <c r="G41" s="1495"/>
      <c r="H41" s="1495"/>
      <c r="I41" s="1495"/>
      <c r="J41" s="1496"/>
      <c r="K41" s="948"/>
      <c r="L41" s="948"/>
      <c r="M41" s="948"/>
      <c r="N41" s="847"/>
      <c r="O41" s="183">
        <v>1</v>
      </c>
      <c r="P41" s="165"/>
      <c r="Q41" s="182">
        <v>53</v>
      </c>
      <c r="R41" s="1494" t="s">
        <v>638</v>
      </c>
      <c r="S41" s="1495"/>
      <c r="T41" s="1495"/>
      <c r="U41" s="1495"/>
      <c r="V41" s="1495"/>
      <c r="W41" s="1495"/>
      <c r="X41" s="1495"/>
      <c r="Y41" s="1496"/>
      <c r="Z41" s="948">
        <v>0</v>
      </c>
      <c r="AA41" s="948">
        <v>1</v>
      </c>
      <c r="AB41" s="948"/>
      <c r="AC41" s="847"/>
      <c r="AD41" s="183"/>
      <c r="AE41" s="158"/>
      <c r="AF41" s="184">
        <f t="shared" si="0"/>
        <v>1</v>
      </c>
      <c r="AG41" s="184">
        <f t="shared" si="1"/>
        <v>0.89</v>
      </c>
      <c r="AH41" s="158"/>
      <c r="AI41" s="158"/>
      <c r="AJ41" s="158"/>
      <c r="AK41" s="158"/>
      <c r="AL41" s="158"/>
      <c r="AM41" s="158"/>
      <c r="AN41" s="158"/>
      <c r="AO41" s="158"/>
      <c r="AP41" s="158"/>
      <c r="AQ41" s="158"/>
      <c r="AR41" s="158"/>
      <c r="AS41" s="158"/>
      <c r="AT41" s="158"/>
      <c r="AU41" s="158"/>
      <c r="AV41" s="158"/>
      <c r="AW41" s="158"/>
      <c r="AX41" s="158"/>
      <c r="AY41" s="158"/>
      <c r="AZ41" s="158"/>
      <c r="BA41" s="158"/>
      <c r="BB41" s="199"/>
      <c r="BC41" s="203"/>
      <c r="BD41" s="203"/>
      <c r="BE41" s="203"/>
      <c r="BF41" s="203"/>
      <c r="BG41" s="203"/>
      <c r="BH41" s="203"/>
      <c r="BI41" s="203"/>
      <c r="BJ41" s="203"/>
      <c r="BK41" s="191"/>
      <c r="BL41" s="199"/>
      <c r="BM41" s="203"/>
      <c r="BN41" s="203"/>
      <c r="BO41" s="203"/>
      <c r="BP41" s="203"/>
      <c r="BQ41" s="203"/>
    </row>
    <row r="42" spans="1:69" s="186" customFormat="1" ht="21" customHeight="1">
      <c r="A42" s="158"/>
      <c r="B42" s="182">
        <v>25</v>
      </c>
      <c r="C42" s="1494" t="s">
        <v>639</v>
      </c>
      <c r="D42" s="1495"/>
      <c r="E42" s="1495"/>
      <c r="F42" s="1495"/>
      <c r="G42" s="1495"/>
      <c r="H42" s="1495"/>
      <c r="I42" s="1495"/>
      <c r="J42" s="1496"/>
      <c r="K42" s="948"/>
      <c r="L42" s="948">
        <v>0</v>
      </c>
      <c r="M42" s="948"/>
      <c r="N42" s="847">
        <v>1</v>
      </c>
      <c r="O42" s="183"/>
      <c r="P42" s="165"/>
      <c r="Q42" s="182">
        <v>54</v>
      </c>
      <c r="R42" s="1494" t="s">
        <v>640</v>
      </c>
      <c r="S42" s="1495"/>
      <c r="T42" s="1495"/>
      <c r="U42" s="1495"/>
      <c r="V42" s="1495"/>
      <c r="W42" s="1495"/>
      <c r="X42" s="1495"/>
      <c r="Y42" s="1496"/>
      <c r="Z42" s="948"/>
      <c r="AA42" s="948">
        <v>1</v>
      </c>
      <c r="AB42" s="948">
        <v>0</v>
      </c>
      <c r="AC42" s="847"/>
      <c r="AD42" s="183"/>
      <c r="AE42" s="158"/>
      <c r="AF42" s="184">
        <f t="shared" si="0"/>
        <v>0.69</v>
      </c>
      <c r="AG42" s="184">
        <f t="shared" si="1"/>
        <v>0.89</v>
      </c>
      <c r="AH42" s="158"/>
      <c r="AI42" s="158"/>
      <c r="AJ42" s="158"/>
      <c r="AK42" s="158"/>
      <c r="AL42" s="158"/>
      <c r="AM42" s="158"/>
      <c r="AN42" s="158"/>
      <c r="AO42" s="158"/>
      <c r="AP42" s="158"/>
      <c r="AQ42" s="158"/>
      <c r="AR42" s="158"/>
      <c r="AS42" s="158"/>
      <c r="AT42" s="158"/>
      <c r="AU42" s="158"/>
      <c r="AV42" s="158"/>
      <c r="AW42" s="158"/>
      <c r="AX42" s="158"/>
      <c r="AY42" s="158"/>
      <c r="AZ42" s="158"/>
      <c r="BA42" s="158"/>
      <c r="BB42" s="199"/>
      <c r="BC42" s="203"/>
      <c r="BD42" s="203"/>
      <c r="BE42" s="203"/>
      <c r="BF42" s="203"/>
      <c r="BG42" s="203"/>
      <c r="BH42" s="203"/>
      <c r="BI42" s="203"/>
      <c r="BJ42" s="203"/>
      <c r="BK42" s="191"/>
      <c r="BL42" s="199"/>
      <c r="BM42" s="203"/>
      <c r="BN42" s="203"/>
      <c r="BO42" s="203"/>
      <c r="BP42" s="203"/>
      <c r="BQ42" s="203"/>
    </row>
    <row r="43" spans="1:69" s="186" customFormat="1" ht="21" customHeight="1">
      <c r="A43" s="158"/>
      <c r="B43" s="182">
        <v>26</v>
      </c>
      <c r="C43" s="1494" t="s">
        <v>641</v>
      </c>
      <c r="D43" s="1495"/>
      <c r="E43" s="1495"/>
      <c r="F43" s="1495"/>
      <c r="G43" s="1495"/>
      <c r="H43" s="1495"/>
      <c r="I43" s="1495"/>
      <c r="J43" s="1496"/>
      <c r="K43" s="948"/>
      <c r="L43" s="948">
        <v>0</v>
      </c>
      <c r="M43" s="948"/>
      <c r="N43" s="847">
        <v>1</v>
      </c>
      <c r="O43" s="183">
        <v>0</v>
      </c>
      <c r="P43" s="165"/>
      <c r="Q43" s="182">
        <v>55</v>
      </c>
      <c r="R43" s="1494" t="s">
        <v>642</v>
      </c>
      <c r="S43" s="1495"/>
      <c r="T43" s="1495"/>
      <c r="U43" s="1495"/>
      <c r="V43" s="1495"/>
      <c r="W43" s="1495"/>
      <c r="X43" s="1495"/>
      <c r="Y43" s="1496"/>
      <c r="Z43" s="948"/>
      <c r="AA43" s="948"/>
      <c r="AB43" s="948"/>
      <c r="AC43" s="847"/>
      <c r="AD43" s="183">
        <v>1</v>
      </c>
      <c r="AE43" s="158"/>
      <c r="AF43" s="184">
        <f t="shared" si="0"/>
        <v>0.69</v>
      </c>
      <c r="AG43" s="184">
        <f t="shared" si="1"/>
        <v>1</v>
      </c>
      <c r="AH43" s="158"/>
      <c r="AI43" s="158"/>
      <c r="AJ43" s="158"/>
      <c r="AK43" s="158"/>
      <c r="AL43" s="158"/>
      <c r="AM43" s="158"/>
      <c r="AN43" s="158"/>
      <c r="AO43" s="158"/>
      <c r="AP43" s="158"/>
      <c r="AQ43" s="158"/>
      <c r="AR43" s="158"/>
      <c r="AS43" s="158"/>
      <c r="AT43" s="158"/>
      <c r="AU43" s="158"/>
      <c r="AV43" s="158"/>
      <c r="AW43" s="158"/>
      <c r="AX43" s="158"/>
      <c r="AY43" s="158"/>
      <c r="AZ43" s="158"/>
      <c r="BA43" s="158"/>
      <c r="BB43" s="199"/>
      <c r="BC43" s="203"/>
      <c r="BD43" s="203"/>
      <c r="BE43" s="203"/>
      <c r="BF43" s="203"/>
      <c r="BG43" s="203"/>
      <c r="BH43" s="203"/>
      <c r="BI43" s="203"/>
      <c r="BJ43" s="203"/>
      <c r="BK43" s="191"/>
      <c r="BL43" s="199"/>
      <c r="BM43" s="203"/>
      <c r="BN43" s="203"/>
      <c r="BO43" s="203"/>
      <c r="BP43" s="203"/>
      <c r="BQ43" s="203"/>
    </row>
    <row r="44" spans="1:69" s="186" customFormat="1" ht="21" customHeight="1">
      <c r="A44" s="158"/>
      <c r="B44" s="182">
        <v>27</v>
      </c>
      <c r="C44" s="1494" t="s">
        <v>643</v>
      </c>
      <c r="D44" s="1495"/>
      <c r="E44" s="1495"/>
      <c r="F44" s="1495"/>
      <c r="G44" s="1495"/>
      <c r="H44" s="1495"/>
      <c r="I44" s="1495"/>
      <c r="J44" s="1496"/>
      <c r="K44" s="948"/>
      <c r="L44" s="948">
        <v>0</v>
      </c>
      <c r="M44" s="948"/>
      <c r="N44" s="847">
        <v>1</v>
      </c>
      <c r="O44" s="183"/>
      <c r="P44" s="165"/>
      <c r="Q44" s="182">
        <v>56</v>
      </c>
      <c r="R44" s="1494" t="s">
        <v>644</v>
      </c>
      <c r="S44" s="1495"/>
      <c r="T44" s="1495"/>
      <c r="U44" s="1495"/>
      <c r="V44" s="1495"/>
      <c r="W44" s="1495"/>
      <c r="X44" s="1495"/>
      <c r="Y44" s="1496"/>
      <c r="Z44" s="948"/>
      <c r="AA44" s="948">
        <v>1</v>
      </c>
      <c r="AB44" s="948"/>
      <c r="AC44" s="847"/>
      <c r="AD44" s="183">
        <v>0</v>
      </c>
      <c r="AE44" s="158"/>
      <c r="AF44" s="184">
        <f t="shared" si="0"/>
        <v>0.69</v>
      </c>
      <c r="AG44" s="184">
        <f t="shared" si="1"/>
        <v>0.89</v>
      </c>
      <c r="AH44" s="158"/>
      <c r="AI44" s="158"/>
      <c r="AJ44" s="158"/>
      <c r="AK44" s="158"/>
      <c r="AL44" s="158"/>
      <c r="AM44" s="158"/>
      <c r="AN44" s="158"/>
      <c r="AO44" s="158"/>
      <c r="AP44" s="158"/>
      <c r="AQ44" s="158"/>
      <c r="AR44" s="158"/>
      <c r="AS44" s="158"/>
      <c r="AT44" s="158"/>
      <c r="AU44" s="158"/>
      <c r="AV44" s="158"/>
      <c r="AW44" s="158"/>
      <c r="AX44" s="158"/>
      <c r="AY44" s="158"/>
      <c r="AZ44" s="158"/>
      <c r="BA44" s="158"/>
      <c r="BB44" s="199"/>
      <c r="BC44" s="203"/>
      <c r="BD44" s="203"/>
      <c r="BE44" s="203"/>
      <c r="BF44" s="203"/>
      <c r="BG44" s="203"/>
      <c r="BH44" s="203"/>
      <c r="BI44" s="203"/>
      <c r="BJ44" s="203"/>
      <c r="BK44" s="191"/>
      <c r="BL44" s="199"/>
      <c r="BM44" s="203"/>
      <c r="BN44" s="203"/>
      <c r="BO44" s="203"/>
      <c r="BP44" s="203"/>
      <c r="BQ44" s="203"/>
    </row>
    <row r="45" spans="1:69" s="186" customFormat="1" ht="21" customHeight="1">
      <c r="A45" s="158"/>
      <c r="B45" s="182">
        <v>28</v>
      </c>
      <c r="C45" s="1494" t="s">
        <v>645</v>
      </c>
      <c r="D45" s="1495"/>
      <c r="E45" s="1495"/>
      <c r="F45" s="1495"/>
      <c r="G45" s="1495"/>
      <c r="H45" s="1495"/>
      <c r="I45" s="1495"/>
      <c r="J45" s="1496"/>
      <c r="K45" s="948"/>
      <c r="L45" s="948">
        <v>1</v>
      </c>
      <c r="M45" s="948"/>
      <c r="N45" s="847"/>
      <c r="O45" s="183"/>
      <c r="P45" s="165"/>
      <c r="Q45" s="182">
        <v>57</v>
      </c>
      <c r="R45" s="1494" t="s">
        <v>646</v>
      </c>
      <c r="S45" s="1495"/>
      <c r="T45" s="1495"/>
      <c r="U45" s="1495"/>
      <c r="V45" s="1495"/>
      <c r="W45" s="1495"/>
      <c r="X45" s="1495"/>
      <c r="Y45" s="1496"/>
      <c r="Z45" s="948">
        <v>0</v>
      </c>
      <c r="AA45" s="948">
        <v>1</v>
      </c>
      <c r="AB45" s="948">
        <v>0</v>
      </c>
      <c r="AC45" s="847"/>
      <c r="AD45" s="183"/>
      <c r="AE45" s="158"/>
      <c r="AF45" s="184">
        <f t="shared" si="0"/>
        <v>0.89</v>
      </c>
      <c r="AG45" s="184">
        <f t="shared" si="1"/>
        <v>0.89</v>
      </c>
      <c r="AH45" s="158"/>
      <c r="AI45" s="158"/>
      <c r="AJ45" s="158"/>
      <c r="AK45" s="158"/>
      <c r="AL45" s="158"/>
      <c r="AM45" s="158"/>
      <c r="AN45" s="158"/>
      <c r="AO45" s="158"/>
      <c r="AP45" s="158"/>
      <c r="AQ45" s="158"/>
      <c r="AR45" s="158"/>
      <c r="AS45" s="158"/>
      <c r="AT45" s="158"/>
      <c r="AU45" s="158"/>
      <c r="AV45" s="158"/>
      <c r="AW45" s="158"/>
      <c r="AX45" s="158"/>
      <c r="AY45" s="158"/>
      <c r="AZ45" s="158"/>
      <c r="BA45" s="158"/>
      <c r="BB45" s="199"/>
      <c r="BC45" s="203"/>
      <c r="BD45" s="203"/>
      <c r="BE45" s="203"/>
      <c r="BF45" s="203"/>
      <c r="BG45" s="203"/>
      <c r="BH45" s="203"/>
      <c r="BI45" s="203"/>
      <c r="BJ45" s="203"/>
      <c r="BK45" s="191"/>
      <c r="BL45" s="199"/>
      <c r="BM45" s="203"/>
      <c r="BN45" s="203"/>
      <c r="BO45" s="203"/>
      <c r="BP45" s="203"/>
      <c r="BQ45" s="203"/>
    </row>
    <row r="46" spans="1:69" s="186" customFormat="1" ht="21" customHeight="1" thickBot="1">
      <c r="A46" s="158"/>
      <c r="B46" s="204">
        <v>29</v>
      </c>
      <c r="C46" s="1481" t="s">
        <v>647</v>
      </c>
      <c r="D46" s="1482"/>
      <c r="E46" s="1482"/>
      <c r="F46" s="1482"/>
      <c r="G46" s="1482"/>
      <c r="H46" s="1482"/>
      <c r="I46" s="1482"/>
      <c r="J46" s="1483"/>
      <c r="K46" s="205"/>
      <c r="L46" s="205">
        <v>0</v>
      </c>
      <c r="M46" s="206"/>
      <c r="N46" s="207">
        <v>1</v>
      </c>
      <c r="O46" s="208"/>
      <c r="P46" s="165"/>
      <c r="Q46" s="209">
        <v>58</v>
      </c>
      <c r="R46" s="1484" t="s">
        <v>648</v>
      </c>
      <c r="S46" s="1485"/>
      <c r="T46" s="1485"/>
      <c r="U46" s="1485"/>
      <c r="V46" s="1485"/>
      <c r="W46" s="1485"/>
      <c r="X46" s="1485"/>
      <c r="Y46" s="1486"/>
      <c r="Z46" s="205">
        <v>0</v>
      </c>
      <c r="AA46" s="205">
        <v>1</v>
      </c>
      <c r="AB46" s="206">
        <v>0</v>
      </c>
      <c r="AC46" s="207"/>
      <c r="AD46" s="208"/>
      <c r="AE46" s="158"/>
      <c r="AF46" s="184">
        <f t="shared" si="0"/>
        <v>0.69</v>
      </c>
      <c r="AG46" s="184">
        <f t="shared" si="1"/>
        <v>0.89</v>
      </c>
      <c r="AH46" s="158"/>
      <c r="AI46" s="158"/>
      <c r="AJ46" s="158"/>
      <c r="AK46" s="158"/>
      <c r="AL46" s="158"/>
      <c r="AM46" s="158"/>
      <c r="AN46" s="158"/>
      <c r="AO46" s="158"/>
      <c r="AP46" s="158"/>
      <c r="AQ46" s="158"/>
      <c r="AR46" s="158"/>
      <c r="AS46" s="158"/>
      <c r="AT46" s="158"/>
      <c r="AU46" s="158"/>
      <c r="AV46" s="158"/>
      <c r="AW46" s="158"/>
      <c r="AX46" s="158"/>
      <c r="AY46" s="158"/>
      <c r="AZ46" s="158"/>
      <c r="BA46" s="158"/>
      <c r="BB46" s="199"/>
      <c r="BC46" s="203"/>
      <c r="BD46" s="203"/>
      <c r="BE46" s="203"/>
      <c r="BF46" s="203"/>
      <c r="BG46" s="203"/>
      <c r="BH46" s="203"/>
      <c r="BI46" s="203"/>
      <c r="BJ46" s="203"/>
      <c r="BK46" s="191"/>
      <c r="BL46" s="199"/>
      <c r="BM46" s="203"/>
      <c r="BN46" s="203"/>
      <c r="BO46" s="203"/>
      <c r="BP46" s="203"/>
      <c r="BQ46" s="203"/>
    </row>
    <row r="47" spans="1:69" s="186" customFormat="1" ht="8.25" customHeight="1" thickBot="1">
      <c r="A47" s="158"/>
      <c r="B47" s="1487"/>
      <c r="C47" s="1487"/>
      <c r="D47" s="1487"/>
      <c r="E47" s="210"/>
      <c r="F47" s="210"/>
      <c r="G47" s="210"/>
      <c r="H47" s="210"/>
      <c r="I47" s="211"/>
      <c r="J47" s="211"/>
      <c r="K47" s="211"/>
      <c r="L47" s="212"/>
      <c r="M47" s="211"/>
      <c r="N47" s="211"/>
      <c r="O47" s="211">
        <v>0</v>
      </c>
      <c r="P47" s="211"/>
      <c r="Q47" s="210"/>
      <c r="R47" s="210"/>
      <c r="S47" s="210"/>
      <c r="T47" s="210"/>
      <c r="U47" s="210"/>
      <c r="V47" s="210"/>
      <c r="W47" s="210"/>
      <c r="X47" s="210"/>
      <c r="Y47" s="210"/>
      <c r="Z47" s="213"/>
      <c r="AA47" s="213"/>
      <c r="AB47" s="213"/>
      <c r="AC47" s="213"/>
      <c r="AD47" s="213"/>
      <c r="AE47" s="158"/>
      <c r="AF47" s="158"/>
      <c r="AG47" s="158"/>
      <c r="AH47" s="158"/>
      <c r="AI47" s="158"/>
      <c r="AJ47" s="158"/>
      <c r="AK47" s="158"/>
      <c r="AL47" s="158"/>
      <c r="AM47" s="158"/>
      <c r="AN47" s="158"/>
      <c r="AO47" s="158"/>
      <c r="AP47" s="158"/>
      <c r="AQ47" s="158"/>
      <c r="AR47" s="158"/>
      <c r="AS47" s="158"/>
      <c r="AT47" s="158"/>
      <c r="AU47" s="158"/>
      <c r="AV47" s="158"/>
      <c r="AW47" s="158"/>
      <c r="AX47" s="158"/>
      <c r="AY47" s="158"/>
      <c r="AZ47" s="158"/>
      <c r="BA47" s="158"/>
      <c r="BB47" s="158"/>
      <c r="BC47" s="158"/>
      <c r="BD47" s="158"/>
      <c r="BE47" s="158"/>
      <c r="BF47" s="158"/>
      <c r="BG47" s="158"/>
      <c r="BH47" s="158"/>
    </row>
    <row r="48" spans="1:69" s="186" customFormat="1" ht="9" hidden="1" customHeight="1" thickBot="1">
      <c r="A48" s="158"/>
      <c r="B48" s="1487"/>
      <c r="C48" s="1487"/>
      <c r="D48" s="1487"/>
      <c r="E48" s="210"/>
      <c r="F48" s="210"/>
      <c r="G48" s="210"/>
      <c r="H48" s="210"/>
      <c r="I48" s="1470" t="s">
        <v>42</v>
      </c>
      <c r="J48" s="1470"/>
      <c r="K48" s="1470"/>
      <c r="L48" s="1470"/>
      <c r="M48" s="211"/>
      <c r="N48" s="211"/>
      <c r="O48" s="211"/>
      <c r="P48" s="211"/>
      <c r="Q48" s="210"/>
      <c r="R48" s="210"/>
      <c r="S48" s="210"/>
      <c r="T48" s="210"/>
      <c r="U48" s="210"/>
      <c r="V48" s="210"/>
      <c r="W48" s="210"/>
      <c r="X48" s="210"/>
      <c r="Y48" s="210"/>
      <c r="Z48" s="213"/>
      <c r="AA48" s="213"/>
      <c r="AB48" s="213"/>
      <c r="AC48" s="213"/>
      <c r="AD48" s="213"/>
      <c r="AE48" s="158"/>
      <c r="AF48" s="158"/>
      <c r="AG48" s="158"/>
      <c r="AH48" s="158"/>
      <c r="AI48" s="158"/>
      <c r="AJ48" s="158"/>
      <c r="AK48" s="158"/>
      <c r="AL48" s="158"/>
      <c r="AM48" s="158"/>
      <c r="AN48" s="158"/>
      <c r="AO48" s="158"/>
      <c r="AP48" s="158"/>
      <c r="AQ48" s="158"/>
      <c r="AR48" s="158"/>
      <c r="AS48" s="158"/>
      <c r="AT48" s="158"/>
      <c r="AU48" s="158"/>
      <c r="AV48" s="158"/>
      <c r="AW48" s="158"/>
      <c r="AX48" s="158"/>
      <c r="AY48" s="158"/>
      <c r="AZ48" s="158"/>
      <c r="BA48" s="158"/>
      <c r="BB48" s="158"/>
      <c r="BC48" s="158"/>
      <c r="BD48" s="158"/>
      <c r="BE48" s="158"/>
      <c r="BF48" s="158"/>
      <c r="BG48" s="158"/>
      <c r="BH48" s="158"/>
    </row>
    <row r="49" spans="1:69" s="186" customFormat="1" ht="30" hidden="1" customHeight="1" thickBot="1">
      <c r="A49" s="158"/>
      <c r="B49" s="214"/>
      <c r="C49" s="214"/>
      <c r="D49" s="214"/>
      <c r="E49" s="214"/>
      <c r="F49" s="214"/>
      <c r="G49" s="215"/>
      <c r="H49" s="215"/>
      <c r="I49" s="215"/>
      <c r="J49" s="215"/>
      <c r="K49" s="215"/>
      <c r="L49" s="215"/>
      <c r="M49" s="1488" t="s">
        <v>649</v>
      </c>
      <c r="N49" s="1489"/>
      <c r="O49" s="1490"/>
      <c r="P49" s="211"/>
      <c r="Q49" s="1491">
        <f>AF17</f>
        <v>0.88775862068965494</v>
      </c>
      <c r="R49" s="1492"/>
      <c r="S49" s="1493"/>
      <c r="T49" s="214"/>
      <c r="U49" s="214"/>
      <c r="V49" s="215"/>
      <c r="W49" s="215"/>
      <c r="X49" s="215"/>
      <c r="Y49" s="215"/>
      <c r="Z49" s="215"/>
      <c r="AA49" s="215"/>
      <c r="AB49" s="215"/>
      <c r="AC49" s="215"/>
      <c r="AD49" s="215"/>
      <c r="AE49" s="158"/>
      <c r="AF49" s="158"/>
      <c r="AG49" s="158"/>
      <c r="AH49" s="158"/>
      <c r="AI49" s="158"/>
      <c r="AJ49" s="158"/>
      <c r="AK49" s="158"/>
      <c r="AL49" s="158"/>
      <c r="AM49" s="158"/>
      <c r="AN49" s="158"/>
      <c r="AO49" s="158"/>
      <c r="AP49" s="158"/>
      <c r="AQ49" s="158"/>
      <c r="AR49" s="158"/>
      <c r="AS49" s="158"/>
      <c r="AT49" s="158"/>
      <c r="AU49" s="158"/>
      <c r="AV49" s="158"/>
      <c r="AW49" s="158"/>
      <c r="AX49" s="158"/>
      <c r="AY49" s="158"/>
      <c r="AZ49" s="158"/>
      <c r="BA49" s="158"/>
      <c r="BB49" s="1475"/>
      <c r="BC49" s="1475"/>
      <c r="BD49" s="1475"/>
      <c r="BE49" s="1475"/>
      <c r="BF49" s="1475"/>
      <c r="BG49" s="1475"/>
      <c r="BH49" s="1475"/>
      <c r="BI49" s="1475"/>
      <c r="BJ49" s="1471"/>
      <c r="BK49" s="1471"/>
      <c r="BL49" s="1471"/>
      <c r="BM49" s="1471"/>
      <c r="BN49" s="1471"/>
      <c r="BO49" s="1471"/>
      <c r="BP49" s="1471"/>
      <c r="BQ49" s="1471"/>
    </row>
    <row r="50" spans="1:69" s="186" customFormat="1" ht="15" hidden="1" customHeight="1" thickBot="1">
      <c r="A50" s="158"/>
      <c r="B50" s="216"/>
      <c r="C50" s="216"/>
      <c r="D50" s="216"/>
      <c r="E50" s="216"/>
      <c r="F50" s="216"/>
      <c r="G50" s="217"/>
      <c r="H50" s="217"/>
      <c r="I50" s="217"/>
      <c r="J50" s="217"/>
      <c r="K50" s="217"/>
      <c r="L50" s="217"/>
      <c r="M50" s="217"/>
      <c r="N50" s="217"/>
      <c r="O50" s="217"/>
      <c r="P50" s="211"/>
      <c r="Q50" s="216"/>
      <c r="R50" s="216"/>
      <c r="S50" s="216"/>
      <c r="T50" s="216"/>
      <c r="U50" s="216"/>
      <c r="V50" s="217"/>
      <c r="W50" s="217"/>
      <c r="X50" s="217"/>
      <c r="Y50" s="217"/>
      <c r="Z50" s="217"/>
      <c r="AA50" s="217"/>
      <c r="AB50" s="217"/>
      <c r="AC50" s="217"/>
      <c r="AD50" s="217"/>
      <c r="AE50" s="158"/>
      <c r="AF50" s="158"/>
      <c r="AG50" s="158"/>
      <c r="AH50" s="158"/>
      <c r="AI50" s="158"/>
      <c r="AJ50" s="158"/>
      <c r="AK50" s="158"/>
      <c r="AL50" s="158"/>
      <c r="AM50" s="158"/>
      <c r="AN50" s="158"/>
      <c r="AO50" s="158"/>
      <c r="AP50" s="158"/>
      <c r="AQ50" s="158"/>
      <c r="AR50" s="158"/>
      <c r="AS50" s="158"/>
      <c r="AT50" s="158"/>
      <c r="AU50" s="158"/>
      <c r="AV50" s="158"/>
      <c r="AW50" s="158"/>
      <c r="AX50" s="158"/>
      <c r="AY50" s="158"/>
      <c r="AZ50" s="158"/>
      <c r="BA50" s="158"/>
      <c r="BB50" s="1471"/>
      <c r="BC50" s="1476"/>
      <c r="BD50" s="1476"/>
      <c r="BE50" s="1476"/>
      <c r="BF50" s="1476"/>
      <c r="BG50" s="1476"/>
      <c r="BH50" s="1476"/>
      <c r="BI50" s="1476"/>
      <c r="BJ50" s="1471"/>
      <c r="BK50" s="1476"/>
      <c r="BL50" s="1476"/>
      <c r="BM50" s="1476"/>
      <c r="BN50" s="1476"/>
      <c r="BO50" s="1476"/>
      <c r="BP50" s="1476"/>
      <c r="BQ50" s="1476"/>
    </row>
    <row r="51" spans="1:69" s="186" customFormat="1" ht="20.100000000000001" customHeight="1" thickBot="1">
      <c r="A51" s="158"/>
      <c r="B51" s="1477" t="s">
        <v>549</v>
      </c>
      <c r="C51" s="1478"/>
      <c r="D51" s="1478"/>
      <c r="E51" s="1478"/>
      <c r="F51" s="1478"/>
      <c r="G51" s="1479"/>
      <c r="H51" s="1479"/>
      <c r="I51" s="1479"/>
      <c r="J51" s="1479"/>
      <c r="K51" s="1479"/>
      <c r="L51" s="1479"/>
      <c r="M51" s="1479"/>
      <c r="N51" s="1479"/>
      <c r="O51" s="1480"/>
      <c r="P51" s="211"/>
      <c r="Q51" s="1477" t="s">
        <v>650</v>
      </c>
      <c r="R51" s="1478"/>
      <c r="S51" s="1478"/>
      <c r="T51" s="1478"/>
      <c r="U51" s="1478"/>
      <c r="V51" s="1479" t="str">
        <f>'General Information'!C9</f>
        <v>Eng. Ahmed Kotbi</v>
      </c>
      <c r="W51" s="1479"/>
      <c r="X51" s="1479"/>
      <c r="Y51" s="1479"/>
      <c r="Z51" s="1479"/>
      <c r="AA51" s="1479"/>
      <c r="AB51" s="1479"/>
      <c r="AC51" s="1479"/>
      <c r="AD51" s="1480"/>
      <c r="AE51" s="158"/>
      <c r="AF51" s="158"/>
      <c r="AG51" s="158"/>
      <c r="AH51" s="158"/>
      <c r="AI51" s="158"/>
      <c r="AJ51" s="158"/>
      <c r="AK51" s="158"/>
      <c r="AL51" s="158"/>
      <c r="AM51" s="158"/>
      <c r="AN51" s="158"/>
      <c r="AO51" s="158"/>
      <c r="AP51" s="158"/>
      <c r="AQ51" s="158"/>
      <c r="AR51" s="158"/>
      <c r="AS51" s="158"/>
      <c r="AT51" s="158"/>
      <c r="AU51" s="158"/>
      <c r="AV51" s="158"/>
      <c r="AW51" s="158"/>
      <c r="AX51" s="158"/>
      <c r="AY51" s="158"/>
      <c r="AZ51" s="158"/>
      <c r="BA51" s="158"/>
      <c r="BB51" s="1471"/>
      <c r="BC51" s="1471"/>
      <c r="BD51" s="1471"/>
      <c r="BE51" s="1471"/>
      <c r="BF51" s="1471"/>
      <c r="BG51" s="1471"/>
      <c r="BH51" s="1471"/>
      <c r="BI51" s="1471"/>
      <c r="BJ51" s="1471"/>
      <c r="BK51" s="1471"/>
      <c r="BL51" s="1471"/>
      <c r="BM51" s="1471"/>
      <c r="BN51" s="1471"/>
      <c r="BO51" s="1471"/>
      <c r="BP51" s="1471"/>
      <c r="BQ51" s="1471"/>
    </row>
    <row r="52" spans="1:69" s="186" customFormat="1" ht="20.100000000000001" customHeight="1">
      <c r="A52" s="158"/>
      <c r="B52" s="1470"/>
      <c r="C52" s="1470"/>
      <c r="D52" s="1470"/>
      <c r="E52" s="1470"/>
      <c r="F52" s="1470"/>
      <c r="G52" s="1470"/>
      <c r="H52" s="1470"/>
      <c r="I52" s="1470"/>
      <c r="J52" s="1470"/>
      <c r="K52" s="1470"/>
      <c r="L52" s="1470"/>
      <c r="M52" s="1470"/>
      <c r="N52" s="1470"/>
      <c r="O52" s="1470"/>
      <c r="P52" s="1470"/>
      <c r="Q52" s="1470"/>
      <c r="R52" s="1470"/>
      <c r="S52" s="1470"/>
      <c r="T52" s="1470"/>
      <c r="U52" s="1470"/>
      <c r="V52" s="1470"/>
      <c r="W52" s="1470"/>
      <c r="X52" s="1470"/>
      <c r="Y52" s="1470"/>
      <c r="Z52" s="1470"/>
      <c r="AA52" s="1470"/>
      <c r="AB52" s="1470"/>
      <c r="AC52" s="1470"/>
      <c r="AD52" s="1470"/>
      <c r="AE52" s="158"/>
      <c r="AF52" s="158"/>
      <c r="AG52" s="158"/>
      <c r="AH52" s="158"/>
      <c r="AI52" s="158"/>
      <c r="AJ52" s="158"/>
      <c r="AK52" s="158"/>
      <c r="AL52" s="158"/>
      <c r="AM52" s="158"/>
      <c r="AN52" s="158"/>
      <c r="AO52" s="158"/>
      <c r="AP52" s="158"/>
      <c r="AQ52" s="158"/>
      <c r="AR52" s="158"/>
      <c r="AS52" s="158"/>
      <c r="AT52" s="158"/>
      <c r="AU52" s="158"/>
      <c r="AV52" s="158"/>
      <c r="AW52" s="158"/>
      <c r="AX52" s="158"/>
      <c r="AY52" s="158"/>
      <c r="AZ52" s="158"/>
      <c r="BA52" s="158"/>
      <c r="BB52" s="1471"/>
      <c r="BC52" s="1471"/>
      <c r="BD52" s="1471"/>
      <c r="BE52" s="1471"/>
      <c r="BF52" s="1471"/>
      <c r="BG52" s="1471"/>
      <c r="BH52" s="1471"/>
      <c r="BI52" s="1471"/>
      <c r="BJ52" s="1472"/>
      <c r="BK52" s="1472"/>
      <c r="BL52" s="1472"/>
      <c r="BM52" s="1472"/>
      <c r="BN52" s="1472"/>
      <c r="BO52" s="1472"/>
      <c r="BP52" s="1472"/>
      <c r="BQ52" s="1472"/>
    </row>
    <row r="53" spans="1:69" s="186" customFormat="1" ht="39.950000000000003" customHeight="1">
      <c r="A53" s="158"/>
      <c r="B53" s="1473" t="s">
        <v>651</v>
      </c>
      <c r="C53" s="1473"/>
      <c r="D53" s="1473"/>
      <c r="E53" s="1473"/>
      <c r="F53" s="1473"/>
      <c r="G53" s="1473"/>
      <c r="H53" s="1473"/>
      <c r="I53" s="1473"/>
      <c r="J53" s="1473"/>
      <c r="K53" s="1473"/>
      <c r="L53" s="1473"/>
      <c r="M53" s="1474"/>
      <c r="N53" s="1474"/>
      <c r="O53" s="1474"/>
      <c r="P53" s="1474"/>
      <c r="Q53" s="1474"/>
      <c r="R53" s="1474"/>
      <c r="S53" s="1474"/>
      <c r="T53" s="1474"/>
      <c r="U53" s="1474"/>
      <c r="V53" s="1474"/>
      <c r="W53" s="1474"/>
      <c r="X53" s="1474"/>
      <c r="Y53" s="1474"/>
      <c r="Z53" s="1474"/>
      <c r="AA53" s="1474"/>
      <c r="AB53" s="1474"/>
      <c r="AC53" s="1474"/>
      <c r="AD53" s="1474"/>
      <c r="AE53" s="158"/>
      <c r="AF53" s="158"/>
      <c r="AG53" s="158"/>
      <c r="AH53" s="158"/>
      <c r="AI53" s="158"/>
      <c r="AJ53" s="158"/>
      <c r="AK53" s="158"/>
      <c r="AL53" s="158"/>
      <c r="AM53" s="158"/>
      <c r="AN53" s="158"/>
      <c r="AO53" s="158"/>
      <c r="AP53" s="158"/>
      <c r="AQ53" s="158"/>
      <c r="AR53" s="158"/>
      <c r="AS53" s="158"/>
      <c r="AT53" s="158"/>
      <c r="AU53" s="158"/>
      <c r="AV53" s="158"/>
      <c r="AW53" s="158"/>
      <c r="AX53" s="158"/>
      <c r="AY53" s="158"/>
      <c r="AZ53" s="158"/>
      <c r="BA53" s="158"/>
      <c r="BB53" s="1475"/>
      <c r="BC53" s="1475"/>
      <c r="BD53" s="1475"/>
      <c r="BE53" s="1475"/>
      <c r="BF53" s="1475"/>
      <c r="BG53" s="1475"/>
      <c r="BH53" s="1475"/>
      <c r="BI53" s="1475"/>
      <c r="BJ53" s="1471"/>
      <c r="BK53" s="1471"/>
      <c r="BL53" s="1471"/>
      <c r="BM53" s="1471"/>
      <c r="BN53" s="1471"/>
      <c r="BO53" s="1471"/>
      <c r="BP53" s="1471"/>
      <c r="BQ53" s="1471"/>
    </row>
    <row r="54" spans="1:69">
      <c r="BB54" s="1469"/>
      <c r="BC54" s="1469"/>
      <c r="BD54" s="1469"/>
      <c r="BE54" s="1469"/>
      <c r="BF54" s="1469"/>
      <c r="BG54" s="1469"/>
      <c r="BH54" s="1469"/>
      <c r="BI54" s="1469"/>
      <c r="BJ54" s="1469"/>
      <c r="BK54" s="1469"/>
      <c r="BL54" s="1469"/>
      <c r="BM54" s="1469"/>
      <c r="BN54" s="1469"/>
      <c r="BO54" s="1469"/>
      <c r="BP54" s="1469"/>
      <c r="BQ54" s="1469"/>
    </row>
    <row r="55" spans="1:69">
      <c r="BB55" s="1469"/>
      <c r="BC55" s="1469"/>
      <c r="BD55" s="1469"/>
      <c r="BE55" s="1469"/>
      <c r="BF55" s="1469"/>
      <c r="BG55" s="1469"/>
      <c r="BH55" s="1469"/>
      <c r="BI55" s="1469"/>
      <c r="BJ55" s="1469"/>
      <c r="BK55" s="1469"/>
      <c r="BL55" s="1469"/>
      <c r="BM55" s="1469"/>
      <c r="BN55" s="1469"/>
      <c r="BO55" s="1469"/>
      <c r="BP55" s="1469"/>
      <c r="BQ55" s="1469"/>
    </row>
    <row r="56" spans="1:69">
      <c r="BB56" s="1469"/>
      <c r="BC56" s="1469"/>
      <c r="BD56" s="1469"/>
      <c r="BE56" s="1469"/>
      <c r="BF56" s="1469"/>
      <c r="BG56" s="1469"/>
      <c r="BH56" s="1469"/>
      <c r="BI56" s="1469"/>
      <c r="BJ56" s="1469"/>
      <c r="BK56" s="1469"/>
      <c r="BL56" s="1469"/>
      <c r="BM56" s="1469"/>
      <c r="BN56" s="1469"/>
      <c r="BO56" s="1469"/>
      <c r="BP56" s="1469"/>
      <c r="BQ56" s="1469"/>
    </row>
    <row r="57" spans="1:69">
      <c r="BB57" s="1469"/>
      <c r="BC57" s="1469"/>
      <c r="BD57" s="1469"/>
      <c r="BE57" s="1469"/>
      <c r="BF57" s="1469"/>
      <c r="BG57" s="1469"/>
      <c r="BH57" s="1469"/>
      <c r="BI57" s="1469"/>
      <c r="BJ57" s="1469"/>
      <c r="BK57" s="1469"/>
      <c r="BL57" s="1469"/>
      <c r="BM57" s="1469"/>
      <c r="BN57" s="1469"/>
      <c r="BO57" s="1469"/>
      <c r="BP57" s="1469"/>
      <c r="BQ57" s="1469"/>
    </row>
    <row r="58" spans="1:69">
      <c r="BB58" s="1469"/>
      <c r="BC58" s="1469"/>
      <c r="BD58" s="1469"/>
      <c r="BE58" s="1469"/>
      <c r="BF58" s="1469"/>
      <c r="BG58" s="1469"/>
      <c r="BH58" s="1469"/>
      <c r="BI58" s="1469"/>
      <c r="BJ58" s="1469"/>
      <c r="BK58" s="1469"/>
      <c r="BL58" s="1469"/>
      <c r="BM58" s="1469"/>
      <c r="BN58" s="1469"/>
      <c r="BO58" s="1469"/>
      <c r="BP58" s="1469"/>
      <c r="BQ58" s="1469"/>
    </row>
    <row r="59" spans="1:69">
      <c r="BB59" s="1469"/>
      <c r="BC59" s="1469"/>
      <c r="BD59" s="1469"/>
      <c r="BE59" s="1469"/>
      <c r="BF59" s="1469"/>
      <c r="BG59" s="1469"/>
      <c r="BH59" s="1469"/>
      <c r="BI59" s="1469"/>
      <c r="BJ59" s="1469"/>
      <c r="BK59" s="1469"/>
      <c r="BL59" s="1469"/>
      <c r="BM59" s="1469"/>
      <c r="BN59" s="1469"/>
      <c r="BO59" s="1469"/>
      <c r="BP59" s="1469"/>
      <c r="BQ59" s="1469"/>
    </row>
    <row r="60" spans="1:69">
      <c r="BB60" s="1469"/>
      <c r="BC60" s="1469"/>
      <c r="BD60" s="1469"/>
      <c r="BE60" s="1469"/>
      <c r="BF60" s="1469"/>
      <c r="BG60" s="1469"/>
      <c r="BH60" s="1469"/>
      <c r="BI60" s="1469"/>
      <c r="BJ60" s="1469"/>
      <c r="BK60" s="1469"/>
      <c r="BL60" s="1469"/>
      <c r="BM60" s="1469"/>
      <c r="BN60" s="1469"/>
      <c r="BO60" s="1469"/>
      <c r="BP60" s="1469"/>
      <c r="BQ60" s="1469"/>
    </row>
    <row r="61" spans="1:69">
      <c r="BB61" s="1469"/>
      <c r="BC61" s="1469"/>
      <c r="BD61" s="1469"/>
      <c r="BE61" s="1469"/>
      <c r="BF61" s="1469"/>
      <c r="BG61" s="1469"/>
      <c r="BH61" s="1469"/>
      <c r="BI61" s="1469"/>
      <c r="BJ61" s="1469"/>
      <c r="BK61" s="1469"/>
      <c r="BL61" s="1469"/>
      <c r="BM61" s="1469"/>
      <c r="BN61" s="1469"/>
      <c r="BO61" s="1469"/>
      <c r="BP61" s="1469"/>
      <c r="BQ61" s="1469"/>
    </row>
    <row r="62" spans="1:69">
      <c r="BB62" s="1469"/>
      <c r="BC62" s="1469"/>
      <c r="BD62" s="1469"/>
      <c r="BE62" s="1469"/>
      <c r="BF62" s="1469"/>
      <c r="BG62" s="1469"/>
      <c r="BH62" s="1469"/>
      <c r="BI62" s="1469"/>
      <c r="BJ62" s="1469"/>
      <c r="BK62" s="1469"/>
      <c r="BL62" s="1469"/>
      <c r="BM62" s="1469"/>
      <c r="BN62" s="1469"/>
      <c r="BO62" s="1469"/>
      <c r="BP62" s="1469"/>
      <c r="BQ62" s="1469"/>
    </row>
    <row r="63" spans="1:69">
      <c r="BB63" s="1469"/>
      <c r="BC63" s="1469"/>
      <c r="BD63" s="1469"/>
      <c r="BE63" s="1469"/>
      <c r="BF63" s="1469"/>
      <c r="BG63" s="1469"/>
      <c r="BH63" s="1469"/>
      <c r="BI63" s="1469"/>
      <c r="BJ63" s="1469"/>
      <c r="BK63" s="1469"/>
      <c r="BL63" s="1469"/>
      <c r="BM63" s="1469"/>
      <c r="BN63" s="1469"/>
      <c r="BO63" s="1469"/>
      <c r="BP63" s="1469"/>
      <c r="BQ63" s="1469"/>
    </row>
    <row r="64" spans="1:69">
      <c r="BB64" s="1469"/>
      <c r="BC64" s="1469"/>
      <c r="BD64" s="1469"/>
      <c r="BE64" s="1469"/>
      <c r="BF64" s="1469"/>
      <c r="BG64" s="1469"/>
      <c r="BH64" s="1469"/>
      <c r="BI64" s="1469"/>
      <c r="BJ64" s="1469"/>
      <c r="BK64" s="1469"/>
      <c r="BL64" s="1469"/>
      <c r="BM64" s="1469"/>
      <c r="BN64" s="1469"/>
      <c r="BO64" s="1469"/>
      <c r="BP64" s="1469"/>
      <c r="BQ64" s="1469"/>
    </row>
    <row r="65" spans="54:69">
      <c r="BB65" s="1469"/>
      <c r="BC65" s="1469"/>
      <c r="BD65" s="1469"/>
      <c r="BE65" s="1469"/>
      <c r="BF65" s="1469"/>
      <c r="BG65" s="1469"/>
      <c r="BH65" s="1469"/>
      <c r="BI65" s="1469"/>
      <c r="BJ65" s="1469"/>
      <c r="BK65" s="1469"/>
      <c r="BL65" s="1469"/>
      <c r="BM65" s="1469"/>
      <c r="BN65" s="1469"/>
      <c r="BO65" s="1469"/>
      <c r="BP65" s="1469"/>
      <c r="BQ65" s="1469"/>
    </row>
    <row r="66" spans="54:69">
      <c r="BB66" s="1469"/>
      <c r="BC66" s="1469"/>
      <c r="BD66" s="1469"/>
      <c r="BE66" s="1469"/>
      <c r="BF66" s="1469"/>
      <c r="BG66" s="1469"/>
      <c r="BH66" s="1469"/>
      <c r="BI66" s="1469"/>
      <c r="BJ66" s="1469"/>
      <c r="BK66" s="1469"/>
      <c r="BL66" s="1469"/>
      <c r="BM66" s="1469"/>
      <c r="BN66" s="1469"/>
      <c r="BO66" s="1469"/>
      <c r="BP66" s="1469"/>
      <c r="BQ66" s="1469"/>
    </row>
    <row r="67" spans="54:69">
      <c r="BB67" s="1469"/>
      <c r="BC67" s="1469"/>
      <c r="BD67" s="1469"/>
      <c r="BE67" s="1469"/>
      <c r="BF67" s="1469"/>
      <c r="BG67" s="1469"/>
      <c r="BH67" s="1469"/>
      <c r="BI67" s="1469"/>
      <c r="BJ67" s="1469"/>
      <c r="BK67" s="1469"/>
      <c r="BL67" s="1469"/>
      <c r="BM67" s="1469"/>
      <c r="BN67" s="1469"/>
      <c r="BO67" s="1469"/>
      <c r="BP67" s="1469"/>
      <c r="BQ67" s="1469"/>
    </row>
  </sheetData>
  <mergeCells count="162">
    <mergeCell ref="B2:AD4"/>
    <mergeCell ref="B5:AD5"/>
    <mergeCell ref="B6:D6"/>
    <mergeCell ref="E6:J6"/>
    <mergeCell ref="K6:N6"/>
    <mergeCell ref="O6:T6"/>
    <mergeCell ref="U6:W6"/>
    <mergeCell ref="X6:AD6"/>
    <mergeCell ref="B10:C10"/>
    <mergeCell ref="D10:F10"/>
    <mergeCell ref="G10:Y10"/>
    <mergeCell ref="Z10:AA10"/>
    <mergeCell ref="B11:C11"/>
    <mergeCell ref="D11:F11"/>
    <mergeCell ref="G11:Y11"/>
    <mergeCell ref="Z11:AA11"/>
    <mergeCell ref="B7:AD7"/>
    <mergeCell ref="B8:D8"/>
    <mergeCell ref="E8:N8"/>
    <mergeCell ref="O8:T8"/>
    <mergeCell ref="U8:AD8"/>
    <mergeCell ref="B9:AD9"/>
    <mergeCell ref="C18:J18"/>
    <mergeCell ref="R18:Y18"/>
    <mergeCell ref="AV18:AV19"/>
    <mergeCell ref="AW18:AW19"/>
    <mergeCell ref="AX18:AY18"/>
    <mergeCell ref="C19:J19"/>
    <mergeCell ref="R19:Y19"/>
    <mergeCell ref="B14:C14"/>
    <mergeCell ref="D14:F14"/>
    <mergeCell ref="G14:Y14"/>
    <mergeCell ref="Z14:AA14"/>
    <mergeCell ref="B15:AD15"/>
    <mergeCell ref="C16:J16"/>
    <mergeCell ref="R16:Y16"/>
    <mergeCell ref="AB10:AB14"/>
    <mergeCell ref="AC10:AD14"/>
    <mergeCell ref="B12:C12"/>
    <mergeCell ref="D12:F12"/>
    <mergeCell ref="G12:Y12"/>
    <mergeCell ref="Z12:AA12"/>
    <mergeCell ref="B13:C13"/>
    <mergeCell ref="D13:F13"/>
    <mergeCell ref="G13:Y13"/>
    <mergeCell ref="Z13:AA13"/>
    <mergeCell ref="C22:J22"/>
    <mergeCell ref="R22:Y22"/>
    <mergeCell ref="AR22:AU22"/>
    <mergeCell ref="C23:J23"/>
    <mergeCell ref="R23:Y23"/>
    <mergeCell ref="AR23:AU23"/>
    <mergeCell ref="C20:J20"/>
    <mergeCell ref="R20:Y20"/>
    <mergeCell ref="AR20:AU20"/>
    <mergeCell ref="C21:J21"/>
    <mergeCell ref="R21:Y21"/>
    <mergeCell ref="AR21:AU21"/>
    <mergeCell ref="C26:J26"/>
    <mergeCell ref="R26:Y26"/>
    <mergeCell ref="C27:J27"/>
    <mergeCell ref="R27:Y27"/>
    <mergeCell ref="C28:J28"/>
    <mergeCell ref="R28:Y28"/>
    <mergeCell ref="C24:J24"/>
    <mergeCell ref="R24:Y24"/>
    <mergeCell ref="AR24:AU24"/>
    <mergeCell ref="C25:J25"/>
    <mergeCell ref="R25:Y25"/>
    <mergeCell ref="AR25:AU25"/>
    <mergeCell ref="AW31:AX33"/>
    <mergeCell ref="AY31:AY33"/>
    <mergeCell ref="C32:J32"/>
    <mergeCell ref="R32:Y32"/>
    <mergeCell ref="AR32:AV32"/>
    <mergeCell ref="C33:J33"/>
    <mergeCell ref="R33:Y33"/>
    <mergeCell ref="C29:J29"/>
    <mergeCell ref="R29:Y29"/>
    <mergeCell ref="C30:J30"/>
    <mergeCell ref="R30:Y30"/>
    <mergeCell ref="AR30:AV30"/>
    <mergeCell ref="AW30:AY30"/>
    <mergeCell ref="AR33:AV33"/>
    <mergeCell ref="C34:J34"/>
    <mergeCell ref="R34:Y34"/>
    <mergeCell ref="C35:J35"/>
    <mergeCell ref="R35:Y35"/>
    <mergeCell ref="C36:J36"/>
    <mergeCell ref="R36:Y36"/>
    <mergeCell ref="C31:J31"/>
    <mergeCell ref="R31:Y31"/>
    <mergeCell ref="AR31:AV31"/>
    <mergeCell ref="C40:J40"/>
    <mergeCell ref="R40:Y40"/>
    <mergeCell ref="C41:J41"/>
    <mergeCell ref="R41:Y41"/>
    <mergeCell ref="C42:J42"/>
    <mergeCell ref="R42:Y42"/>
    <mergeCell ref="C37:J37"/>
    <mergeCell ref="R37:Y37"/>
    <mergeCell ref="C38:J38"/>
    <mergeCell ref="R38:Y38"/>
    <mergeCell ref="C39:J39"/>
    <mergeCell ref="R39:Y39"/>
    <mergeCell ref="C46:J46"/>
    <mergeCell ref="R46:Y46"/>
    <mergeCell ref="B47:D48"/>
    <mergeCell ref="I48:J48"/>
    <mergeCell ref="K48:L48"/>
    <mergeCell ref="M49:O49"/>
    <mergeCell ref="Q49:S49"/>
    <mergeCell ref="C43:J43"/>
    <mergeCell ref="R43:Y43"/>
    <mergeCell ref="C44:J44"/>
    <mergeCell ref="R44:Y44"/>
    <mergeCell ref="C45:J45"/>
    <mergeCell ref="R45:Y45"/>
    <mergeCell ref="BB49:BI49"/>
    <mergeCell ref="BJ49:BQ49"/>
    <mergeCell ref="BB50:BI50"/>
    <mergeCell ref="BJ50:BQ50"/>
    <mergeCell ref="B51:F51"/>
    <mergeCell ref="G51:O51"/>
    <mergeCell ref="Q51:U51"/>
    <mergeCell ref="V51:AD51"/>
    <mergeCell ref="BB51:BI51"/>
    <mergeCell ref="BJ51:BQ51"/>
    <mergeCell ref="BB54:BI54"/>
    <mergeCell ref="BJ54:BQ54"/>
    <mergeCell ref="BB55:BI55"/>
    <mergeCell ref="BJ55:BQ55"/>
    <mergeCell ref="BB56:BI56"/>
    <mergeCell ref="BJ56:BQ56"/>
    <mergeCell ref="B52:AD52"/>
    <mergeCell ref="BB52:BI52"/>
    <mergeCell ref="BJ52:BQ52"/>
    <mergeCell ref="B53:AD53"/>
    <mergeCell ref="BB53:BI53"/>
    <mergeCell ref="BJ53:BQ53"/>
    <mergeCell ref="BB60:BI60"/>
    <mergeCell ref="BJ60:BQ60"/>
    <mergeCell ref="BB61:BI61"/>
    <mergeCell ref="BJ61:BQ61"/>
    <mergeCell ref="BB62:BI62"/>
    <mergeCell ref="BJ62:BQ62"/>
    <mergeCell ref="BB57:BI57"/>
    <mergeCell ref="BJ57:BQ57"/>
    <mergeCell ref="BB58:BI58"/>
    <mergeCell ref="BJ58:BQ58"/>
    <mergeCell ref="BB59:BI59"/>
    <mergeCell ref="BJ59:BQ59"/>
    <mergeCell ref="BB66:BI66"/>
    <mergeCell ref="BJ66:BQ66"/>
    <mergeCell ref="BB67:BI67"/>
    <mergeCell ref="BJ67:BQ67"/>
    <mergeCell ref="BB63:BI63"/>
    <mergeCell ref="BJ63:BQ63"/>
    <mergeCell ref="BB64:BI64"/>
    <mergeCell ref="BJ64:BQ64"/>
    <mergeCell ref="BB65:BI65"/>
    <mergeCell ref="BJ65:BQ65"/>
  </mergeCells>
  <conditionalFormatting sqref="D10:F10">
    <cfRule type="expression" dxfId="70" priority="55" stopIfTrue="1">
      <formula>$AC$10&gt;=0.9</formula>
    </cfRule>
  </conditionalFormatting>
  <conditionalFormatting sqref="D11:F11">
    <cfRule type="expression" dxfId="69" priority="54">
      <formula>AND(AC10&gt;=0.8,AC10&lt;=0.89)</formula>
    </cfRule>
  </conditionalFormatting>
  <conditionalFormatting sqref="D12:F12">
    <cfRule type="expression" dxfId="68" priority="53">
      <formula>AND(AC10&gt;=0.7,AC10&lt;=0.79)</formula>
    </cfRule>
  </conditionalFormatting>
  <conditionalFormatting sqref="D13:F13">
    <cfRule type="expression" dxfId="67" priority="52">
      <formula>AND(AC10&gt;=0,AC10&lt;=0.69)</formula>
    </cfRule>
  </conditionalFormatting>
  <conditionalFormatting sqref="K33:K45 M33:O45 L42">
    <cfRule type="cellIs" dxfId="66" priority="8" stopIfTrue="1" operator="equal">
      <formula>0</formula>
    </cfRule>
  </conditionalFormatting>
  <conditionalFormatting sqref="K18:N45 M39:O39">
    <cfRule type="cellIs" dxfId="65" priority="10" stopIfTrue="1" operator="equal">
      <formula>0</formula>
    </cfRule>
  </conditionalFormatting>
  <conditionalFormatting sqref="K18:O45">
    <cfRule type="cellIs" dxfId="64" priority="9" stopIfTrue="1" operator="equal">
      <formula>1</formula>
    </cfRule>
  </conditionalFormatting>
  <conditionalFormatting sqref="K46:O46">
    <cfRule type="cellIs" dxfId="63" priority="1" stopIfTrue="1" operator="equal">
      <formula>1</formula>
    </cfRule>
    <cfRule type="cellIs" dxfId="62" priority="2" stopIfTrue="1" operator="equal">
      <formula>0</formula>
    </cfRule>
  </conditionalFormatting>
  <conditionalFormatting sqref="L45">
    <cfRule type="cellIs" dxfId="61" priority="7" stopIfTrue="1" operator="equal">
      <formula>0</formula>
    </cfRule>
  </conditionalFormatting>
  <conditionalFormatting sqref="L47">
    <cfRule type="cellIs" dxfId="60" priority="60" stopIfTrue="1" operator="equal">
      <formula>1</formula>
    </cfRule>
    <cfRule type="cellIs" dxfId="59" priority="61" stopIfTrue="1" operator="equal">
      <formula>0</formula>
    </cfRule>
  </conditionalFormatting>
  <conditionalFormatting sqref="L39:O39">
    <cfRule type="cellIs" dxfId="58" priority="6" stopIfTrue="1" operator="equal">
      <formula>0</formula>
    </cfRule>
  </conditionalFormatting>
  <conditionalFormatting sqref="M34:M40">
    <cfRule type="cellIs" dxfId="57" priority="5" stopIfTrue="1" operator="equal">
      <formula>0</formula>
    </cfRule>
  </conditionalFormatting>
  <conditionalFormatting sqref="O18:O45 M25:N26 L42:N42">
    <cfRule type="cellIs" dxfId="56" priority="11" stopIfTrue="1" operator="equal">
      <formula>1</formula>
    </cfRule>
    <cfRule type="cellIs" dxfId="55" priority="12" stopIfTrue="1" operator="equal">
      <formula>0</formula>
    </cfRule>
  </conditionalFormatting>
  <conditionalFormatting sqref="Z18:AD46">
    <cfRule type="cellIs" dxfId="54" priority="3" stopIfTrue="1" operator="equal">
      <formula>1</formula>
    </cfRule>
    <cfRule type="cellIs" dxfId="53" priority="4" stopIfTrue="1" operator="equal">
      <formula>0</formula>
    </cfRule>
  </conditionalFormatting>
  <dataValidations count="5">
    <dataValidation type="whole" allowBlank="1" showInputMessage="1" showErrorMessage="1" error="You can only enter a value between 1 or 0" promptTitle="ENTER 1 or 0" sqref="AV33 L43:L47 M43:N46 L18:O39 K18:K46 O40:O46 L40:N42" xr:uid="{00000000-0002-0000-0800-000000000000}">
      <formula1>0</formula1>
      <formula2>1</formula2>
    </dataValidation>
    <dataValidation operator="equal" allowBlank="1" showInputMessage="1" showErrorMessage="1" sqref="AV20:AV25 Z10:Z14 AW25:AY25 AC10" xr:uid="{00000000-0002-0000-0800-000001000000}"/>
    <dataValidation type="whole" errorStyle="information" operator="greaterThan" showInputMessage="1" showErrorMessage="1" errorTitle="Error - review score" error="Only one score can be given for each subject, please revise." sqref="BK40:BK46 BO32:BO39 P18:P46" xr:uid="{00000000-0002-0000-0800-000002000000}">
      <formula1>1</formula1>
    </dataValidation>
    <dataValidation allowBlank="1" sqref="K17:AD17" xr:uid="{00000000-0002-0000-0800-000003000000}"/>
    <dataValidation type="list" allowBlank="1" showInputMessage="1" showErrorMessage="1" error="You can only enter a value between 1 or 0" promptTitle="ENTER 1 or 0" sqref="Z18:AD46" xr:uid="{48EF5885-CD10-4A12-B114-9E669AA9DBD0}">
      <formula1>"0,1"</formula1>
    </dataValidation>
  </dataValidations>
  <pageMargins left="0.7" right="0.7" top="0.75" bottom="0.75" header="0.3" footer="0.3"/>
  <pageSetup paperSize="9" scale="75"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
    <tabColor theme="9" tint="0.59999389629810485"/>
  </sheetPr>
  <dimension ref="A1:N119"/>
  <sheetViews>
    <sheetView topLeftCell="A7" workbookViewId="0">
      <selection activeCell="P13" sqref="P13"/>
    </sheetView>
  </sheetViews>
  <sheetFormatPr defaultRowHeight="15"/>
  <cols>
    <col min="1" max="1" width="15.140625" customWidth="1"/>
    <col min="2" max="2" width="11.42578125" customWidth="1"/>
    <col min="3" max="3" width="13.85546875" bestFit="1" customWidth="1"/>
    <col min="4" max="4" width="13.5703125" bestFit="1" customWidth="1"/>
    <col min="5" max="5" width="13" customWidth="1"/>
    <col min="6" max="6" width="11.42578125" customWidth="1"/>
    <col min="7" max="7" width="10.42578125" customWidth="1"/>
    <col min="8" max="8" width="9.140625" customWidth="1"/>
    <col min="9" max="10" width="9.5703125" bestFit="1" customWidth="1"/>
    <col min="11" max="11" width="9" customWidth="1"/>
    <col min="12" max="12" width="13.5703125" bestFit="1" customWidth="1"/>
    <col min="18" max="18" width="34.5703125" bestFit="1" customWidth="1"/>
    <col min="19" max="19" width="14.85546875" customWidth="1"/>
  </cols>
  <sheetData>
    <row r="1" spans="1:14">
      <c r="A1" s="1641" t="s">
        <v>223</v>
      </c>
      <c r="B1" s="1642"/>
      <c r="C1" s="1631"/>
      <c r="D1" s="1631"/>
      <c r="E1" s="1631"/>
      <c r="F1" s="1631"/>
      <c r="G1" s="1631"/>
      <c r="H1" s="1631"/>
      <c r="I1" s="1631"/>
      <c r="J1" s="1631"/>
      <c r="K1" s="1633"/>
    </row>
    <row r="2" spans="1:14" ht="15.6" customHeight="1">
      <c r="A2" s="1650" t="s">
        <v>1</v>
      </c>
      <c r="B2" s="1651"/>
      <c r="C2" s="1643" t="s">
        <v>127</v>
      </c>
      <c r="D2" s="1643" t="s">
        <v>93</v>
      </c>
      <c r="E2" s="1643" t="s">
        <v>4</v>
      </c>
      <c r="F2" s="1646" t="s">
        <v>168</v>
      </c>
      <c r="G2" s="1616" t="s">
        <v>162</v>
      </c>
      <c r="H2" s="1617"/>
      <c r="I2" s="1617"/>
      <c r="J2" s="1617"/>
      <c r="K2" s="1618"/>
    </row>
    <row r="3" spans="1:14">
      <c r="A3" s="1652"/>
      <c r="B3" s="1653"/>
      <c r="C3" s="1644"/>
      <c r="D3" s="1644"/>
      <c r="E3" s="1644"/>
      <c r="F3" s="1647"/>
      <c r="G3" s="1649" t="s">
        <v>163</v>
      </c>
      <c r="H3" s="1649" t="s">
        <v>164</v>
      </c>
      <c r="I3" s="1649" t="s">
        <v>165</v>
      </c>
      <c r="J3" s="1649" t="s">
        <v>166</v>
      </c>
      <c r="K3" s="1649" t="s">
        <v>167</v>
      </c>
    </row>
    <row r="4" spans="1:14" ht="22.35" customHeight="1">
      <c r="A4" s="1654"/>
      <c r="B4" s="1655"/>
      <c r="C4" s="1645"/>
      <c r="D4" s="1645"/>
      <c r="E4" s="1645"/>
      <c r="F4" s="1648"/>
      <c r="G4" s="1649"/>
      <c r="H4" s="1649"/>
      <c r="I4" s="1649"/>
      <c r="J4" s="1649"/>
      <c r="K4" s="1649"/>
    </row>
    <row r="5" spans="1:14">
      <c r="A5" s="1612" t="s">
        <v>218</v>
      </c>
      <c r="B5" s="1613"/>
      <c r="C5" s="34">
        <v>17</v>
      </c>
      <c r="D5" s="34">
        <v>17</v>
      </c>
      <c r="E5" s="34">
        <f t="shared" ref="E5:E8" si="0">+C5-D5</f>
        <v>0</v>
      </c>
      <c r="F5" s="34">
        <v>3</v>
      </c>
      <c r="G5" s="35">
        <v>0</v>
      </c>
      <c r="H5" s="35">
        <v>0</v>
      </c>
      <c r="I5" s="34">
        <v>0</v>
      </c>
      <c r="J5" s="34">
        <v>0</v>
      </c>
      <c r="K5" s="36">
        <v>0</v>
      </c>
    </row>
    <row r="6" spans="1:14">
      <c r="A6" s="1614" t="s">
        <v>680</v>
      </c>
      <c r="B6" s="1615"/>
      <c r="C6" s="34">
        <v>18</v>
      </c>
      <c r="D6" s="34">
        <v>18</v>
      </c>
      <c r="E6" s="34">
        <f t="shared" si="0"/>
        <v>0</v>
      </c>
      <c r="F6" s="34">
        <v>3</v>
      </c>
      <c r="G6" s="34">
        <v>0</v>
      </c>
      <c r="H6" s="35">
        <v>0</v>
      </c>
      <c r="I6" s="34">
        <v>0</v>
      </c>
      <c r="J6" s="34">
        <v>0</v>
      </c>
      <c r="K6" s="36">
        <v>0</v>
      </c>
    </row>
    <row r="7" spans="1:14">
      <c r="A7" s="1614" t="s">
        <v>219</v>
      </c>
      <c r="B7" s="1615"/>
      <c r="C7" s="34">
        <v>64</v>
      </c>
      <c r="D7" s="34">
        <v>64</v>
      </c>
      <c r="E7" s="34">
        <f t="shared" si="0"/>
        <v>0</v>
      </c>
      <c r="F7" s="34">
        <v>3</v>
      </c>
      <c r="G7" s="34">
        <v>0</v>
      </c>
      <c r="H7" s="35">
        <v>0</v>
      </c>
      <c r="I7" s="34">
        <v>0</v>
      </c>
      <c r="J7" s="34">
        <v>0</v>
      </c>
      <c r="K7" s="36">
        <v>0</v>
      </c>
    </row>
    <row r="8" spans="1:14">
      <c r="A8" s="1666" t="s">
        <v>324</v>
      </c>
      <c r="B8" s="1667"/>
      <c r="C8" s="37">
        <v>407</v>
      </c>
      <c r="D8" s="37">
        <v>407</v>
      </c>
      <c r="E8" s="37">
        <f t="shared" si="0"/>
        <v>0</v>
      </c>
      <c r="F8" s="37">
        <v>3</v>
      </c>
      <c r="G8" s="37">
        <v>0</v>
      </c>
      <c r="H8" s="38">
        <v>0</v>
      </c>
      <c r="I8" s="37">
        <v>0</v>
      </c>
      <c r="J8" s="37">
        <v>0</v>
      </c>
      <c r="K8" s="39">
        <v>0</v>
      </c>
    </row>
    <row r="10" spans="1:14">
      <c r="A10" s="1630" t="s">
        <v>207</v>
      </c>
      <c r="B10" s="1622"/>
      <c r="C10" s="1631"/>
      <c r="D10" s="1631"/>
      <c r="E10" s="1631"/>
      <c r="F10" s="1631"/>
      <c r="G10" s="1631"/>
      <c r="H10" s="1631"/>
      <c r="I10" s="1631"/>
      <c r="J10" s="1631"/>
      <c r="K10" s="1632"/>
      <c r="L10" s="1633"/>
    </row>
    <row r="11" spans="1:14" ht="14.85" customHeight="1">
      <c r="A11" s="1634" t="s">
        <v>216</v>
      </c>
      <c r="B11" s="1635"/>
      <c r="C11" s="1636"/>
      <c r="D11" s="1637" t="s">
        <v>749</v>
      </c>
      <c r="E11" s="30" t="s">
        <v>726</v>
      </c>
      <c r="F11" s="30"/>
      <c r="G11" s="30"/>
      <c r="H11" s="30"/>
      <c r="I11" s="30"/>
      <c r="J11" s="1629" t="s">
        <v>325</v>
      </c>
      <c r="K11" s="32" t="s">
        <v>162</v>
      </c>
      <c r="L11" s="1619" t="s">
        <v>220</v>
      </c>
    </row>
    <row r="12" spans="1:14" ht="42" customHeight="1">
      <c r="A12" s="1634"/>
      <c r="B12" s="1635"/>
      <c r="C12" s="1636"/>
      <c r="D12" s="1637"/>
      <c r="E12" s="31" t="s">
        <v>172</v>
      </c>
      <c r="F12" s="31" t="s">
        <v>208</v>
      </c>
      <c r="G12" s="31" t="s">
        <v>209</v>
      </c>
      <c r="H12" s="31" t="s">
        <v>210</v>
      </c>
      <c r="I12" s="630" t="s">
        <v>26</v>
      </c>
      <c r="J12" s="1629" t="s">
        <v>212</v>
      </c>
      <c r="K12" s="33" t="s">
        <v>217</v>
      </c>
      <c r="L12" s="1619"/>
      <c r="N12" t="s">
        <v>161</v>
      </c>
    </row>
    <row r="13" spans="1:14">
      <c r="A13" s="1626" t="s">
        <v>886</v>
      </c>
      <c r="B13" s="1627"/>
      <c r="C13" s="1628"/>
      <c r="D13" s="29">
        <v>19</v>
      </c>
      <c r="E13" s="29">
        <v>19</v>
      </c>
      <c r="F13" s="29">
        <v>0</v>
      </c>
      <c r="G13" s="29">
        <v>0</v>
      </c>
      <c r="H13" s="29"/>
      <c r="I13" s="29">
        <f>SUM(E13:F13)</f>
        <v>19</v>
      </c>
      <c r="J13" s="29">
        <f>D13-I13</f>
        <v>0</v>
      </c>
      <c r="K13" s="29">
        <v>0</v>
      </c>
      <c r="L13" s="631">
        <f>SUM(E13:H13)+K13</f>
        <v>19</v>
      </c>
      <c r="M13" s="991"/>
    </row>
    <row r="14" spans="1:14">
      <c r="A14" s="1626" t="s">
        <v>1005</v>
      </c>
      <c r="B14" s="1627"/>
      <c r="C14" s="1628"/>
      <c r="D14" s="28">
        <v>15</v>
      </c>
      <c r="E14" s="28">
        <v>15</v>
      </c>
      <c r="F14" s="28">
        <v>0</v>
      </c>
      <c r="G14" s="28">
        <v>0</v>
      </c>
      <c r="H14" s="28"/>
      <c r="I14" s="29">
        <f t="shared" ref="I14:I15" si="1">SUM(E14:F14)</f>
        <v>15</v>
      </c>
      <c r="J14" s="29">
        <f t="shared" ref="J14:J16" si="2">D14-I14</f>
        <v>0</v>
      </c>
      <c r="K14" s="28">
        <v>0</v>
      </c>
      <c r="L14" s="632">
        <f t="shared" ref="L14:L15" si="3">SUM(E14:H14)+K14</f>
        <v>15</v>
      </c>
      <c r="M14" s="991"/>
    </row>
    <row r="15" spans="1:14">
      <c r="A15" s="1626" t="s">
        <v>1285</v>
      </c>
      <c r="B15" s="1627"/>
      <c r="C15" s="1628"/>
      <c r="D15" s="28">
        <v>47</v>
      </c>
      <c r="E15" s="28">
        <v>47</v>
      </c>
      <c r="F15" s="28">
        <v>0</v>
      </c>
      <c r="G15" s="28">
        <v>0</v>
      </c>
      <c r="H15" s="28"/>
      <c r="I15" s="29">
        <f t="shared" si="1"/>
        <v>47</v>
      </c>
      <c r="J15" s="29">
        <f t="shared" si="2"/>
        <v>0</v>
      </c>
      <c r="K15" s="28">
        <v>0</v>
      </c>
      <c r="L15" s="632">
        <f t="shared" si="3"/>
        <v>47</v>
      </c>
      <c r="M15" s="991"/>
    </row>
    <row r="16" spans="1:14">
      <c r="A16" s="1626" t="s">
        <v>1006</v>
      </c>
      <c r="B16" s="1627"/>
      <c r="C16" s="1628"/>
      <c r="D16" s="28">
        <v>12</v>
      </c>
      <c r="E16" s="28">
        <v>12</v>
      </c>
      <c r="F16" s="28">
        <v>0</v>
      </c>
      <c r="G16" s="28">
        <v>0</v>
      </c>
      <c r="H16" s="28"/>
      <c r="I16" s="29">
        <f t="shared" ref="I16" si="4">SUM(E16:F16)</f>
        <v>12</v>
      </c>
      <c r="J16" s="29">
        <f t="shared" si="2"/>
        <v>0</v>
      </c>
      <c r="K16" s="28">
        <v>0</v>
      </c>
      <c r="L16" s="632">
        <f t="shared" ref="L16" si="5">SUM(E16:H16)+K16</f>
        <v>12</v>
      </c>
      <c r="M16" s="991"/>
    </row>
    <row r="17" spans="1:13">
      <c r="A17" s="1638"/>
      <c r="B17" s="1639"/>
      <c r="C17" s="1640"/>
      <c r="D17" s="28"/>
      <c r="E17" s="28"/>
      <c r="F17" s="28"/>
      <c r="G17" s="28"/>
      <c r="H17" s="28"/>
      <c r="I17" s="29"/>
      <c r="J17" s="29"/>
      <c r="K17" s="28"/>
      <c r="L17" s="632"/>
    </row>
    <row r="18" spans="1:13">
      <c r="A18" s="1626"/>
      <c r="B18" s="1627"/>
      <c r="C18" s="1628"/>
      <c r="D18" s="28"/>
      <c r="E18" s="28"/>
      <c r="F18" s="28"/>
      <c r="G18" s="28"/>
      <c r="H18" s="28"/>
      <c r="I18" s="29"/>
      <c r="J18" s="29"/>
      <c r="K18" s="28"/>
      <c r="L18" s="632"/>
    </row>
    <row r="19" spans="1:13">
      <c r="A19" s="1623" t="s">
        <v>215</v>
      </c>
      <c r="B19" s="1624"/>
      <c r="C19" s="1625"/>
      <c r="D19" s="40">
        <f t="shared" ref="D19:L19" si="6">SUM(D13:D18)</f>
        <v>93</v>
      </c>
      <c r="E19" s="40">
        <f t="shared" si="6"/>
        <v>93</v>
      </c>
      <c r="F19" s="40">
        <f t="shared" si="6"/>
        <v>0</v>
      </c>
      <c r="G19" s="40">
        <f t="shared" si="6"/>
        <v>0</v>
      </c>
      <c r="H19" s="40">
        <f t="shared" si="6"/>
        <v>0</v>
      </c>
      <c r="I19" s="40">
        <f t="shared" si="6"/>
        <v>93</v>
      </c>
      <c r="J19" s="40">
        <f t="shared" si="6"/>
        <v>0</v>
      </c>
      <c r="K19" s="40">
        <f t="shared" si="6"/>
        <v>0</v>
      </c>
      <c r="L19" s="41">
        <f t="shared" si="6"/>
        <v>93</v>
      </c>
      <c r="M19" s="991"/>
    </row>
    <row r="20" spans="1:13">
      <c r="A20" s="876"/>
      <c r="B20" s="876"/>
      <c r="C20" s="876"/>
      <c r="D20" s="876"/>
      <c r="E20" s="876"/>
      <c r="F20" s="876"/>
      <c r="G20" s="876"/>
      <c r="H20" s="876"/>
      <c r="I20" s="876"/>
      <c r="J20" s="876"/>
      <c r="K20" s="876"/>
      <c r="L20" s="876"/>
    </row>
    <row r="21" spans="1:13">
      <c r="A21" s="876"/>
      <c r="B21" s="876"/>
      <c r="C21" s="876"/>
      <c r="D21" s="877"/>
      <c r="E21" s="877"/>
      <c r="F21" s="876"/>
      <c r="G21" s="876"/>
      <c r="H21" s="876"/>
      <c r="I21" s="876"/>
      <c r="J21" s="876"/>
      <c r="K21" s="876"/>
      <c r="L21" s="876"/>
    </row>
    <row r="22" spans="1:13">
      <c r="A22" s="1630" t="s">
        <v>221</v>
      </c>
      <c r="B22" s="1622"/>
      <c r="C22" s="1631"/>
      <c r="D22" s="1631"/>
      <c r="E22" s="1631"/>
      <c r="F22" s="1631"/>
      <c r="G22" s="1631"/>
      <c r="H22" s="1631"/>
      <c r="I22" s="1631"/>
      <c r="J22" s="1631"/>
      <c r="K22" s="1632"/>
      <c r="L22" s="1633"/>
    </row>
    <row r="23" spans="1:13">
      <c r="A23" s="1634" t="s">
        <v>216</v>
      </c>
      <c r="B23" s="1635"/>
      <c r="C23" s="1636"/>
      <c r="D23" s="1637" t="s">
        <v>749</v>
      </c>
      <c r="E23" s="30" t="s">
        <v>727</v>
      </c>
      <c r="F23" s="30"/>
      <c r="G23" s="30"/>
      <c r="H23" s="30"/>
      <c r="I23" s="30"/>
      <c r="J23" s="1629" t="s">
        <v>326</v>
      </c>
      <c r="K23" s="32" t="s">
        <v>162</v>
      </c>
      <c r="L23" s="1619" t="s">
        <v>220</v>
      </c>
    </row>
    <row r="24" spans="1:13" ht="42" customHeight="1">
      <c r="A24" s="1634"/>
      <c r="B24" s="1635"/>
      <c r="C24" s="1636"/>
      <c r="D24" s="1637"/>
      <c r="E24" s="31" t="s">
        <v>172</v>
      </c>
      <c r="F24" s="31" t="s">
        <v>208</v>
      </c>
      <c r="G24" s="31" t="s">
        <v>209</v>
      </c>
      <c r="H24" s="31" t="s">
        <v>210</v>
      </c>
      <c r="I24" s="630" t="s">
        <v>26</v>
      </c>
      <c r="J24" s="1629" t="s">
        <v>212</v>
      </c>
      <c r="K24" s="33" t="s">
        <v>217</v>
      </c>
      <c r="L24" s="1619"/>
    </row>
    <row r="25" spans="1:13">
      <c r="A25" s="1626" t="s">
        <v>1300</v>
      </c>
      <c r="B25" s="1627"/>
      <c r="C25" s="1628"/>
      <c r="D25" s="29">
        <v>8</v>
      </c>
      <c r="E25" s="29">
        <v>8</v>
      </c>
      <c r="F25" s="29">
        <v>0</v>
      </c>
      <c r="G25" s="29"/>
      <c r="H25" s="29"/>
      <c r="I25" s="29">
        <f>SUM(E25:F25)</f>
        <v>8</v>
      </c>
      <c r="J25" s="29">
        <f>D25-I25</f>
        <v>0</v>
      </c>
      <c r="K25" s="29">
        <v>0</v>
      </c>
      <c r="L25" s="631">
        <f>SUM(E25:H25)+K25</f>
        <v>8</v>
      </c>
    </row>
    <row r="26" spans="1:13">
      <c r="A26" s="1626" t="s">
        <v>886</v>
      </c>
      <c r="B26" s="1627"/>
      <c r="C26" s="1628"/>
      <c r="D26" s="28">
        <v>14</v>
      </c>
      <c r="E26" s="28">
        <v>14</v>
      </c>
      <c r="F26" s="28">
        <v>0</v>
      </c>
      <c r="G26" s="28"/>
      <c r="H26" s="28"/>
      <c r="I26" s="29">
        <f t="shared" ref="I26:I29" si="7">SUM(E26:F26)</f>
        <v>14</v>
      </c>
      <c r="J26" s="29">
        <f t="shared" ref="J26:J29" si="8">D26-I26</f>
        <v>0</v>
      </c>
      <c r="K26" s="28">
        <v>0</v>
      </c>
      <c r="L26" s="632">
        <f t="shared" ref="L26:L27" si="9">SUM(E26:H26)+K26</f>
        <v>14</v>
      </c>
    </row>
    <row r="27" spans="1:13">
      <c r="A27" s="1626" t="s">
        <v>1005</v>
      </c>
      <c r="B27" s="1627"/>
      <c r="C27" s="1628"/>
      <c r="D27" s="28">
        <v>23</v>
      </c>
      <c r="E27" s="28">
        <v>23</v>
      </c>
      <c r="F27" s="28">
        <v>0</v>
      </c>
      <c r="G27" s="28"/>
      <c r="H27" s="28"/>
      <c r="I27" s="29">
        <f t="shared" si="7"/>
        <v>23</v>
      </c>
      <c r="J27" s="29">
        <f t="shared" si="8"/>
        <v>0</v>
      </c>
      <c r="K27" s="28">
        <v>0</v>
      </c>
      <c r="L27" s="632">
        <f t="shared" si="9"/>
        <v>23</v>
      </c>
    </row>
    <row r="28" spans="1:13">
      <c r="A28" s="1626" t="s">
        <v>213</v>
      </c>
      <c r="B28" s="1627"/>
      <c r="C28" s="1628"/>
      <c r="D28" s="28">
        <v>28</v>
      </c>
      <c r="E28" s="28">
        <v>28</v>
      </c>
      <c r="F28" s="28">
        <v>0</v>
      </c>
      <c r="G28" s="28"/>
      <c r="H28" s="28"/>
      <c r="I28" s="29">
        <f t="shared" si="7"/>
        <v>28</v>
      </c>
      <c r="J28" s="29">
        <f t="shared" si="8"/>
        <v>0</v>
      </c>
      <c r="K28" s="28">
        <v>0</v>
      </c>
      <c r="L28" s="632">
        <f t="shared" ref="L28:L29" si="10">SUM(E28:H28)+K28</f>
        <v>28</v>
      </c>
    </row>
    <row r="29" spans="1:13">
      <c r="A29" s="1626" t="s">
        <v>214</v>
      </c>
      <c r="B29" s="1627"/>
      <c r="C29" s="1628"/>
      <c r="D29" s="28">
        <v>22</v>
      </c>
      <c r="E29" s="28">
        <v>22</v>
      </c>
      <c r="F29" s="28">
        <v>0</v>
      </c>
      <c r="G29" s="28"/>
      <c r="H29" s="28"/>
      <c r="I29" s="29">
        <f t="shared" si="7"/>
        <v>22</v>
      </c>
      <c r="J29" s="29">
        <f t="shared" si="8"/>
        <v>0</v>
      </c>
      <c r="K29" s="28">
        <v>0</v>
      </c>
      <c r="L29" s="632">
        <f t="shared" si="10"/>
        <v>22</v>
      </c>
    </row>
    <row r="30" spans="1:13">
      <c r="A30" s="1623" t="s">
        <v>215</v>
      </c>
      <c r="B30" s="1624"/>
      <c r="C30" s="1625"/>
      <c r="D30" s="40">
        <f t="shared" ref="D30:L30" si="11">SUM(D25:D29)</f>
        <v>95</v>
      </c>
      <c r="E30" s="40">
        <f t="shared" si="11"/>
        <v>95</v>
      </c>
      <c r="F30" s="40">
        <f t="shared" si="11"/>
        <v>0</v>
      </c>
      <c r="G30" s="40">
        <f t="shared" si="11"/>
        <v>0</v>
      </c>
      <c r="H30" s="40">
        <f t="shared" si="11"/>
        <v>0</v>
      </c>
      <c r="I30" s="40">
        <f t="shared" si="11"/>
        <v>95</v>
      </c>
      <c r="J30" s="40">
        <f t="shared" si="11"/>
        <v>0</v>
      </c>
      <c r="K30" s="40">
        <f t="shared" si="11"/>
        <v>0</v>
      </c>
      <c r="L30" s="41">
        <f t="shared" si="11"/>
        <v>95</v>
      </c>
      <c r="M30" s="1003"/>
    </row>
    <row r="32" spans="1:13">
      <c r="A32" s="1620" t="s">
        <v>317</v>
      </c>
      <c r="B32" s="1621"/>
      <c r="C32" s="1621"/>
      <c r="D32" s="1621"/>
      <c r="E32" s="1621"/>
      <c r="F32" s="1621"/>
      <c r="G32" s="1621"/>
      <c r="H32" s="1621"/>
      <c r="I32" s="1621"/>
      <c r="J32" s="1622"/>
      <c r="K32" s="59"/>
      <c r="L32" s="60"/>
    </row>
    <row r="33" spans="1:13" ht="14.85" customHeight="1">
      <c r="A33" s="1634" t="s">
        <v>216</v>
      </c>
      <c r="B33" s="1635"/>
      <c r="C33" s="1636"/>
      <c r="D33" s="1662" t="s">
        <v>750</v>
      </c>
      <c r="E33" s="1662" t="s">
        <v>318</v>
      </c>
      <c r="F33" s="1662" t="s">
        <v>319</v>
      </c>
      <c r="G33" s="1662" t="s">
        <v>327</v>
      </c>
      <c r="H33" s="1662" t="s">
        <v>328</v>
      </c>
      <c r="I33" s="1662" t="s">
        <v>329</v>
      </c>
      <c r="J33" s="1668" t="s">
        <v>330</v>
      </c>
      <c r="K33" s="1669"/>
      <c r="L33" s="1670"/>
    </row>
    <row r="34" spans="1:13" ht="42" customHeight="1">
      <c r="A34" s="1634"/>
      <c r="B34" s="1635"/>
      <c r="C34" s="1636"/>
      <c r="D34" s="1662"/>
      <c r="E34" s="1662" t="s">
        <v>172</v>
      </c>
      <c r="F34" s="1662" t="s">
        <v>208</v>
      </c>
      <c r="G34" s="1662" t="s">
        <v>209</v>
      </c>
      <c r="H34" s="1662" t="s">
        <v>210</v>
      </c>
      <c r="I34" s="1662" t="s">
        <v>211</v>
      </c>
      <c r="J34" s="1671"/>
      <c r="K34" s="1672"/>
      <c r="L34" s="1673"/>
    </row>
    <row r="35" spans="1:13" ht="14.85" customHeight="1">
      <c r="A35" s="1626" t="s">
        <v>1300</v>
      </c>
      <c r="B35" s="1627"/>
      <c r="C35" s="1628"/>
      <c r="D35" s="29">
        <v>8</v>
      </c>
      <c r="E35" s="29">
        <f>+D35</f>
        <v>8</v>
      </c>
      <c r="F35" s="29">
        <v>8</v>
      </c>
      <c r="G35" s="29">
        <f>E35-F35</f>
        <v>0</v>
      </c>
      <c r="H35" s="29">
        <v>8</v>
      </c>
      <c r="I35" s="29">
        <f>+E35-H35</f>
        <v>0</v>
      </c>
      <c r="J35" s="1656">
        <v>46270</v>
      </c>
      <c r="K35" s="1657"/>
      <c r="L35" s="1658"/>
    </row>
    <row r="36" spans="1:13">
      <c r="A36" s="1626" t="s">
        <v>886</v>
      </c>
      <c r="B36" s="1627"/>
      <c r="C36" s="1628"/>
      <c r="D36" s="28">
        <v>14</v>
      </c>
      <c r="E36" s="29">
        <f t="shared" ref="E36:E39" si="12">+D36</f>
        <v>14</v>
      </c>
      <c r="F36" s="28">
        <v>14</v>
      </c>
      <c r="G36" s="29">
        <f t="shared" ref="G36:G39" si="13">E36-F36</f>
        <v>0</v>
      </c>
      <c r="H36" s="28">
        <v>14</v>
      </c>
      <c r="I36" s="29">
        <f t="shared" ref="I36:I39" si="14">+E36-H36</f>
        <v>0</v>
      </c>
      <c r="J36" s="1659">
        <v>46228</v>
      </c>
      <c r="K36" s="1660"/>
      <c r="L36" s="1661"/>
    </row>
    <row r="37" spans="1:13">
      <c r="A37" s="1626" t="s">
        <v>1005</v>
      </c>
      <c r="B37" s="1627"/>
      <c r="C37" s="1628"/>
      <c r="D37" s="28">
        <v>23</v>
      </c>
      <c r="E37" s="29">
        <f>+D37</f>
        <v>23</v>
      </c>
      <c r="F37" s="28">
        <v>23</v>
      </c>
      <c r="G37" s="29">
        <v>0</v>
      </c>
      <c r="H37" s="28">
        <v>23</v>
      </c>
      <c r="I37" s="29">
        <f t="shared" si="14"/>
        <v>0</v>
      </c>
      <c r="J37" s="1659">
        <v>46270</v>
      </c>
      <c r="K37" s="1660"/>
      <c r="L37" s="1661"/>
    </row>
    <row r="38" spans="1:13">
      <c r="A38" s="1626" t="s">
        <v>213</v>
      </c>
      <c r="B38" s="1627"/>
      <c r="C38" s="1628"/>
      <c r="D38" s="28">
        <v>28</v>
      </c>
      <c r="E38" s="29">
        <f t="shared" si="12"/>
        <v>28</v>
      </c>
      <c r="F38" s="28">
        <v>28</v>
      </c>
      <c r="G38" s="29">
        <f t="shared" si="13"/>
        <v>0</v>
      </c>
      <c r="H38" s="28">
        <v>28</v>
      </c>
      <c r="I38" s="29">
        <f t="shared" si="14"/>
        <v>0</v>
      </c>
      <c r="J38" s="1659">
        <v>46274</v>
      </c>
      <c r="K38" s="1660"/>
      <c r="L38" s="1661"/>
    </row>
    <row r="39" spans="1:13">
      <c r="A39" s="1626" t="s">
        <v>214</v>
      </c>
      <c r="B39" s="1627"/>
      <c r="C39" s="1628"/>
      <c r="D39" s="28">
        <v>22</v>
      </c>
      <c r="E39" s="29">
        <f t="shared" si="12"/>
        <v>22</v>
      </c>
      <c r="F39" s="28">
        <v>22</v>
      </c>
      <c r="G39" s="29">
        <f t="shared" si="13"/>
        <v>0</v>
      </c>
      <c r="H39" s="28">
        <v>22</v>
      </c>
      <c r="I39" s="29">
        <f t="shared" si="14"/>
        <v>0</v>
      </c>
      <c r="J39" s="1659">
        <v>46233</v>
      </c>
      <c r="K39" s="1660"/>
      <c r="L39" s="1661"/>
    </row>
    <row r="40" spans="1:13">
      <c r="A40" s="1623" t="s">
        <v>215</v>
      </c>
      <c r="B40" s="1624"/>
      <c r="C40" s="1625"/>
      <c r="D40" s="40">
        <f>SUM(D35:D39)</f>
        <v>95</v>
      </c>
      <c r="E40" s="40">
        <f t="shared" ref="E40" si="15">SUM(E35:E39)</f>
        <v>95</v>
      </c>
      <c r="F40" s="40">
        <f t="shared" ref="F40" si="16">SUM(F35:F39)</f>
        <v>95</v>
      </c>
      <c r="G40" s="40">
        <f t="shared" ref="G40" si="17">SUM(G35:G39)</f>
        <v>0</v>
      </c>
      <c r="H40" s="40">
        <f t="shared" ref="H40" si="18">SUM(H35:H39)</f>
        <v>95</v>
      </c>
      <c r="I40" s="40">
        <f t="shared" ref="I40" si="19">SUM(I35:I39)</f>
        <v>0</v>
      </c>
      <c r="J40" s="1663">
        <f>MAX(J35:J39)</f>
        <v>46274</v>
      </c>
      <c r="K40" s="1664"/>
      <c r="L40" s="1665"/>
    </row>
    <row r="42" spans="1:13" ht="50.1" customHeight="1">
      <c r="A42" s="1616" t="s">
        <v>747</v>
      </c>
      <c r="B42" s="1617"/>
      <c r="C42" s="1617"/>
      <c r="D42" s="1617"/>
      <c r="E42" s="1617"/>
      <c r="F42" s="1617"/>
      <c r="G42" s="1617"/>
      <c r="I42" s="44" t="s">
        <v>306</v>
      </c>
      <c r="J42" s="45">
        <f>AVERAGE(E44:E118)</f>
        <v>0.88775862068965505</v>
      </c>
      <c r="L42" s="58" t="s">
        <v>315</v>
      </c>
      <c r="M42" s="49">
        <f>AVERAGE(G44:G118)</f>
        <v>1</v>
      </c>
    </row>
    <row r="43" spans="1:13" s="42" customFormat="1" ht="42" customHeight="1">
      <c r="A43" s="25" t="s">
        <v>299</v>
      </c>
      <c r="B43" s="25" t="s">
        <v>303</v>
      </c>
      <c r="C43" s="25" t="s">
        <v>300</v>
      </c>
      <c r="D43" s="25" t="s">
        <v>302</v>
      </c>
      <c r="E43" s="25" t="s">
        <v>39</v>
      </c>
      <c r="F43" s="25" t="s">
        <v>301</v>
      </c>
      <c r="G43" s="25" t="s">
        <v>305</v>
      </c>
      <c r="H43"/>
      <c r="I43" s="44" t="s">
        <v>307</v>
      </c>
      <c r="J43" s="46">
        <f>Quality!AC10</f>
        <v>0.88775862068965494</v>
      </c>
      <c r="K43"/>
      <c r="L43" s="58" t="s">
        <v>316</v>
      </c>
      <c r="M43" s="49">
        <f>AVERAGE(D44:D118)</f>
        <v>0</v>
      </c>
    </row>
    <row r="44" spans="1:13" s="19" customFormat="1">
      <c r="A44" s="777" t="s">
        <v>224</v>
      </c>
      <c r="B44" s="778">
        <v>46118</v>
      </c>
      <c r="C44" s="779">
        <v>46118</v>
      </c>
      <c r="D44" s="775">
        <v>0</v>
      </c>
      <c r="E44" s="845">
        <v>0.88775862068965494</v>
      </c>
      <c r="F44" s="779">
        <f t="shared" ref="F44" si="20">C44+1</f>
        <v>46119</v>
      </c>
      <c r="G44" s="776">
        <f t="shared" ref="G44" si="21">F44-C44</f>
        <v>1</v>
      </c>
    </row>
    <row r="45" spans="1:13" s="19" customFormat="1">
      <c r="A45" s="777" t="s">
        <v>225</v>
      </c>
      <c r="B45" s="778">
        <v>46125</v>
      </c>
      <c r="C45" s="779">
        <f t="shared" ref="C45:C50" si="22">B45</f>
        <v>46125</v>
      </c>
      <c r="D45" s="775">
        <v>0</v>
      </c>
      <c r="E45" s="845">
        <v>0.88775862068965494</v>
      </c>
      <c r="F45" s="779">
        <f t="shared" ref="F45" si="23">C45+1</f>
        <v>46126</v>
      </c>
      <c r="G45" s="776">
        <f t="shared" ref="G45" si="24">F45-C45</f>
        <v>1</v>
      </c>
    </row>
    <row r="46" spans="1:13">
      <c r="A46" s="777" t="s">
        <v>226</v>
      </c>
      <c r="B46" s="778">
        <v>46132</v>
      </c>
      <c r="C46" s="779">
        <f t="shared" si="22"/>
        <v>46132</v>
      </c>
      <c r="D46" s="775">
        <v>0</v>
      </c>
      <c r="E46" s="845">
        <v>0.88775862068965494</v>
      </c>
      <c r="F46" s="779">
        <f t="shared" ref="F46" si="25">C46+1</f>
        <v>46133</v>
      </c>
      <c r="G46" s="776">
        <f t="shared" ref="G46" si="26">F46-C46</f>
        <v>1</v>
      </c>
    </row>
    <row r="47" spans="1:13">
      <c r="A47" s="777" t="s">
        <v>227</v>
      </c>
      <c r="B47" s="778">
        <v>46139</v>
      </c>
      <c r="C47" s="779">
        <f t="shared" si="22"/>
        <v>46139</v>
      </c>
      <c r="D47" s="775">
        <v>0</v>
      </c>
      <c r="E47" s="845">
        <v>0.88775862068965494</v>
      </c>
      <c r="F47" s="779">
        <f t="shared" ref="F47:F48" si="27">C47+1</f>
        <v>46140</v>
      </c>
      <c r="G47" s="776">
        <f t="shared" ref="G47:G48" si="28">F47-C47</f>
        <v>1</v>
      </c>
    </row>
    <row r="48" spans="1:13">
      <c r="A48" s="777" t="s">
        <v>228</v>
      </c>
      <c r="B48" s="778">
        <v>46146</v>
      </c>
      <c r="C48" s="779">
        <f t="shared" si="22"/>
        <v>46146</v>
      </c>
      <c r="D48" s="775">
        <v>0</v>
      </c>
      <c r="E48" s="845">
        <v>0.88775862068965494</v>
      </c>
      <c r="F48" s="779">
        <f t="shared" si="27"/>
        <v>46147</v>
      </c>
      <c r="G48" s="776">
        <f t="shared" si="28"/>
        <v>1</v>
      </c>
    </row>
    <row r="49" spans="1:7">
      <c r="A49" s="777" t="s">
        <v>229</v>
      </c>
      <c r="B49" s="778">
        <v>46153</v>
      </c>
      <c r="C49" s="779">
        <f t="shared" si="22"/>
        <v>46153</v>
      </c>
      <c r="D49" s="775">
        <v>0</v>
      </c>
      <c r="E49" s="845">
        <v>0.88775862068965494</v>
      </c>
      <c r="F49" s="779">
        <f t="shared" ref="F49" si="29">C49+1</f>
        <v>46154</v>
      </c>
      <c r="G49" s="776">
        <f t="shared" ref="G49" si="30">F49-C49</f>
        <v>1</v>
      </c>
    </row>
    <row r="50" spans="1:7">
      <c r="A50" s="777" t="s">
        <v>230</v>
      </c>
      <c r="B50" s="778">
        <v>46160</v>
      </c>
      <c r="C50" s="779">
        <f t="shared" si="22"/>
        <v>46160</v>
      </c>
      <c r="D50" s="775">
        <v>0</v>
      </c>
      <c r="E50" s="845">
        <v>0.88775862068965494</v>
      </c>
      <c r="F50" s="779">
        <f t="shared" ref="F50" si="31">C50+1</f>
        <v>46161</v>
      </c>
      <c r="G50" s="776">
        <f t="shared" ref="G50" si="32">F50-C50</f>
        <v>1</v>
      </c>
    </row>
    <row r="51" spans="1:7">
      <c r="A51" s="777" t="s">
        <v>231</v>
      </c>
      <c r="B51" s="778">
        <v>46166</v>
      </c>
      <c r="C51" s="779">
        <f t="shared" ref="C51" si="33">B51</f>
        <v>46166</v>
      </c>
      <c r="D51" s="775">
        <v>0</v>
      </c>
      <c r="E51" s="845">
        <v>0.88775862068965494</v>
      </c>
      <c r="F51" s="779">
        <f t="shared" ref="F51:F53" si="34">C51+1</f>
        <v>46167</v>
      </c>
      <c r="G51" s="776">
        <f t="shared" ref="G51:G53" si="35">F51-C51</f>
        <v>1</v>
      </c>
    </row>
    <row r="52" spans="1:7">
      <c r="A52" s="777" t="s">
        <v>232</v>
      </c>
      <c r="B52" s="778">
        <v>46174</v>
      </c>
      <c r="C52" s="779">
        <f>B52</f>
        <v>46174</v>
      </c>
      <c r="D52" s="775">
        <v>0</v>
      </c>
      <c r="E52" s="845">
        <v>0.88775862068965494</v>
      </c>
      <c r="F52" s="779">
        <f t="shared" si="34"/>
        <v>46175</v>
      </c>
      <c r="G52" s="776">
        <f t="shared" si="35"/>
        <v>1</v>
      </c>
    </row>
    <row r="53" spans="1:7">
      <c r="A53" s="777" t="s">
        <v>233</v>
      </c>
      <c r="B53" s="778">
        <v>46181</v>
      </c>
      <c r="C53" s="779">
        <f t="shared" ref="C53" si="36">B53</f>
        <v>46181</v>
      </c>
      <c r="D53" s="775">
        <v>0</v>
      </c>
      <c r="E53" s="845">
        <v>0.88775862068965494</v>
      </c>
      <c r="F53" s="779">
        <f t="shared" si="34"/>
        <v>46182</v>
      </c>
      <c r="G53" s="776">
        <f t="shared" si="35"/>
        <v>1</v>
      </c>
    </row>
    <row r="54" spans="1:7">
      <c r="A54" s="777" t="s">
        <v>234</v>
      </c>
      <c r="B54" s="778">
        <v>46188</v>
      </c>
      <c r="C54" s="779">
        <f t="shared" ref="C54" si="37">B54</f>
        <v>46188</v>
      </c>
      <c r="D54" s="775">
        <v>0</v>
      </c>
      <c r="E54" s="845">
        <v>0.88775862068965494</v>
      </c>
      <c r="F54" s="779">
        <f t="shared" ref="F54" si="38">C54+1</f>
        <v>46189</v>
      </c>
      <c r="G54" s="776">
        <f t="shared" ref="G54" si="39">F54-C54</f>
        <v>1</v>
      </c>
    </row>
    <row r="55" spans="1:7">
      <c r="A55" s="50" t="s">
        <v>235</v>
      </c>
      <c r="B55" s="778">
        <v>46195</v>
      </c>
      <c r="C55" s="779">
        <f t="shared" ref="C55" si="40">B55</f>
        <v>46195</v>
      </c>
      <c r="D55" s="775">
        <v>0</v>
      </c>
      <c r="E55" s="845">
        <v>0.88775862068965494</v>
      </c>
      <c r="F55" s="779">
        <f t="shared" ref="F55" si="41">C55+1</f>
        <v>46196</v>
      </c>
      <c r="G55" s="776">
        <f t="shared" ref="G55" si="42">F55-C55</f>
        <v>1</v>
      </c>
    </row>
    <row r="56" spans="1:7">
      <c r="A56" s="50" t="s">
        <v>236</v>
      </c>
      <c r="B56" s="778">
        <v>46202</v>
      </c>
      <c r="C56" s="779">
        <f t="shared" ref="C56" si="43">B56</f>
        <v>46202</v>
      </c>
      <c r="D56" s="775">
        <v>0</v>
      </c>
      <c r="E56" s="845">
        <v>0.88775862068965494</v>
      </c>
      <c r="F56" s="779">
        <f t="shared" ref="F56" si="44">C56+1</f>
        <v>46203</v>
      </c>
      <c r="G56" s="776">
        <f t="shared" ref="G56" si="45">F56-C56</f>
        <v>1</v>
      </c>
    </row>
    <row r="57" spans="1:7">
      <c r="A57" s="50" t="s">
        <v>237</v>
      </c>
      <c r="B57" s="778">
        <v>46209</v>
      </c>
      <c r="C57" s="779">
        <f t="shared" ref="C57" si="46">B57</f>
        <v>46209</v>
      </c>
      <c r="D57" s="775">
        <v>0</v>
      </c>
      <c r="E57" s="845">
        <v>0.88775862068965494</v>
      </c>
      <c r="F57" s="779">
        <f t="shared" ref="F57" si="47">C57+1</f>
        <v>46210</v>
      </c>
      <c r="G57" s="776">
        <f t="shared" ref="G57" si="48">F57-C57</f>
        <v>1</v>
      </c>
    </row>
    <row r="58" spans="1:7">
      <c r="A58" s="50" t="s">
        <v>238</v>
      </c>
      <c r="B58" s="778">
        <v>46216</v>
      </c>
      <c r="C58" s="779">
        <f t="shared" ref="C58" si="49">B58</f>
        <v>46216</v>
      </c>
      <c r="D58" s="775">
        <v>0</v>
      </c>
      <c r="E58" s="845">
        <v>0.88775862068965494</v>
      </c>
      <c r="F58" s="779">
        <f t="shared" ref="F58" si="50">C58+1</f>
        <v>46217</v>
      </c>
      <c r="G58" s="776">
        <f t="shared" ref="G58" si="51">F58-C58</f>
        <v>1</v>
      </c>
    </row>
    <row r="59" spans="1:7">
      <c r="A59" s="50" t="s">
        <v>239</v>
      </c>
      <c r="B59" s="778">
        <v>46223</v>
      </c>
      <c r="C59" s="779">
        <f t="shared" ref="C59" si="52">B59</f>
        <v>46223</v>
      </c>
      <c r="D59" s="775">
        <v>0</v>
      </c>
      <c r="E59" s="845">
        <v>0.88775862068965494</v>
      </c>
      <c r="F59" s="779">
        <f t="shared" ref="F59" si="53">C59+1</f>
        <v>46224</v>
      </c>
      <c r="G59" s="776">
        <f t="shared" ref="G59" si="54">F59-C59</f>
        <v>1</v>
      </c>
    </row>
    <row r="60" spans="1:7">
      <c r="A60" s="50" t="s">
        <v>240</v>
      </c>
      <c r="B60" s="778">
        <v>46230</v>
      </c>
      <c r="C60" s="779">
        <f t="shared" ref="C60" si="55">B60</f>
        <v>46230</v>
      </c>
      <c r="D60" s="775">
        <v>0</v>
      </c>
      <c r="E60" s="845">
        <v>0.88775862068965494</v>
      </c>
      <c r="F60" s="779">
        <f t="shared" ref="F60" si="56">C60+1</f>
        <v>46231</v>
      </c>
      <c r="G60" s="776">
        <f t="shared" ref="G60" si="57">F60-C60</f>
        <v>1</v>
      </c>
    </row>
    <row r="61" spans="1:7">
      <c r="A61" s="50" t="s">
        <v>241</v>
      </c>
      <c r="B61" s="778">
        <v>46237</v>
      </c>
      <c r="C61" s="779">
        <f t="shared" ref="C61" si="58">B61</f>
        <v>46237</v>
      </c>
      <c r="D61" s="775">
        <v>0</v>
      </c>
      <c r="E61" s="845">
        <v>0.88775862068965494</v>
      </c>
      <c r="F61" s="779">
        <f t="shared" ref="F61" si="59">C61+1</f>
        <v>46238</v>
      </c>
      <c r="G61" s="776">
        <f t="shared" ref="G61" si="60">F61-C61</f>
        <v>1</v>
      </c>
    </row>
    <row r="62" spans="1:7">
      <c r="A62" s="50" t="s">
        <v>242</v>
      </c>
      <c r="B62" s="778">
        <v>46244</v>
      </c>
      <c r="C62" s="779">
        <f t="shared" ref="C62" si="61">B62</f>
        <v>46244</v>
      </c>
      <c r="D62" s="775">
        <v>0</v>
      </c>
      <c r="E62" s="845">
        <v>0.88775862068965494</v>
      </c>
      <c r="F62" s="779">
        <f t="shared" ref="F62" si="62">C62+1</f>
        <v>46245</v>
      </c>
      <c r="G62" s="776">
        <f t="shared" ref="G62" si="63">F62-C62</f>
        <v>1</v>
      </c>
    </row>
    <row r="63" spans="1:7">
      <c r="A63" s="50" t="s">
        <v>243</v>
      </c>
      <c r="B63" s="778">
        <v>46251</v>
      </c>
      <c r="C63" s="779">
        <f t="shared" ref="C63" si="64">B63</f>
        <v>46251</v>
      </c>
      <c r="D63" s="775">
        <v>0</v>
      </c>
      <c r="E63" s="845">
        <v>0.88775862068965494</v>
      </c>
      <c r="F63" s="779">
        <f t="shared" ref="F63" si="65">C63+1</f>
        <v>46252</v>
      </c>
      <c r="G63" s="776">
        <f t="shared" ref="G63" si="66">F63-C63</f>
        <v>1</v>
      </c>
    </row>
    <row r="64" spans="1:7">
      <c r="A64" s="50" t="s">
        <v>244</v>
      </c>
      <c r="B64" s="778">
        <v>46258</v>
      </c>
      <c r="C64" s="779">
        <f t="shared" ref="C64" si="67">B64</f>
        <v>46258</v>
      </c>
      <c r="D64" s="775">
        <v>0</v>
      </c>
      <c r="E64" s="845">
        <v>0.88775862068965494</v>
      </c>
      <c r="F64" s="779">
        <f t="shared" ref="F64" si="68">C64+1</f>
        <v>46259</v>
      </c>
      <c r="G64" s="776">
        <f t="shared" ref="G64" si="69">F64-C64</f>
        <v>1</v>
      </c>
    </row>
    <row r="65" spans="1:7">
      <c r="A65" s="50" t="s">
        <v>245</v>
      </c>
      <c r="B65" s="778">
        <v>46265</v>
      </c>
      <c r="C65" s="779">
        <f t="shared" ref="C65" si="70">B65</f>
        <v>46265</v>
      </c>
      <c r="D65" s="775">
        <v>0</v>
      </c>
      <c r="E65" s="845">
        <v>0.88775862068965494</v>
      </c>
      <c r="F65" s="779">
        <f t="shared" ref="F65" si="71">C65+1</f>
        <v>46266</v>
      </c>
      <c r="G65" s="776">
        <f t="shared" ref="G65" si="72">F65-C65</f>
        <v>1</v>
      </c>
    </row>
    <row r="66" spans="1:7">
      <c r="A66" s="50" t="s">
        <v>246</v>
      </c>
      <c r="B66" s="778">
        <v>46272</v>
      </c>
      <c r="C66" s="779">
        <f t="shared" ref="C66" si="73">B66</f>
        <v>46272</v>
      </c>
      <c r="D66" s="775">
        <v>0</v>
      </c>
      <c r="E66" s="845">
        <f t="shared" ref="E66:E70" si="74">E65</f>
        <v>0.88775862068965494</v>
      </c>
      <c r="F66" s="779">
        <f t="shared" ref="F66" si="75">C66+1</f>
        <v>46273</v>
      </c>
      <c r="G66" s="776">
        <f t="shared" ref="G66" si="76">F66-C66</f>
        <v>1</v>
      </c>
    </row>
    <row r="67" spans="1:7">
      <c r="A67" s="50" t="s">
        <v>247</v>
      </c>
      <c r="B67" s="778">
        <v>46279</v>
      </c>
      <c r="C67" s="779">
        <f t="shared" ref="C67" si="77">B67</f>
        <v>46279</v>
      </c>
      <c r="D67" s="775">
        <v>0</v>
      </c>
      <c r="E67" s="845">
        <f t="shared" si="74"/>
        <v>0.88775862068965494</v>
      </c>
      <c r="F67" s="779">
        <f t="shared" ref="F67" si="78">C67+1</f>
        <v>46280</v>
      </c>
      <c r="G67" s="776">
        <f t="shared" ref="G67" si="79">F67-C67</f>
        <v>1</v>
      </c>
    </row>
    <row r="68" spans="1:7">
      <c r="A68" s="50" t="s">
        <v>248</v>
      </c>
      <c r="B68" s="778">
        <v>46286</v>
      </c>
      <c r="C68" s="779">
        <f t="shared" ref="C68" si="80">B68</f>
        <v>46286</v>
      </c>
      <c r="D68" s="775">
        <v>0</v>
      </c>
      <c r="E68" s="845">
        <f t="shared" si="74"/>
        <v>0.88775862068965494</v>
      </c>
      <c r="F68" s="779">
        <f t="shared" ref="F68" si="81">C68+1</f>
        <v>46287</v>
      </c>
      <c r="G68" s="776">
        <f t="shared" ref="G68" si="82">F68-C68</f>
        <v>1</v>
      </c>
    </row>
    <row r="69" spans="1:7">
      <c r="A69" s="50" t="s">
        <v>249</v>
      </c>
      <c r="B69" s="778">
        <v>46293</v>
      </c>
      <c r="C69" s="779">
        <f t="shared" ref="C69" si="83">B69</f>
        <v>46293</v>
      </c>
      <c r="D69" s="775">
        <v>0</v>
      </c>
      <c r="E69" s="845">
        <f t="shared" si="74"/>
        <v>0.88775862068965494</v>
      </c>
      <c r="F69" s="779">
        <f t="shared" ref="F69" si="84">C69+1</f>
        <v>46294</v>
      </c>
      <c r="G69" s="776">
        <f t="shared" ref="G69" si="85">F69-C69</f>
        <v>1</v>
      </c>
    </row>
    <row r="70" spans="1:7">
      <c r="A70" s="50" t="s">
        <v>250</v>
      </c>
      <c r="B70" s="778">
        <v>46300</v>
      </c>
      <c r="C70" s="779">
        <f t="shared" ref="C70" si="86">B70</f>
        <v>46300</v>
      </c>
      <c r="D70" s="775">
        <v>0</v>
      </c>
      <c r="E70" s="845">
        <f t="shared" si="74"/>
        <v>0.88775862068965494</v>
      </c>
      <c r="F70" s="779">
        <f t="shared" ref="F70" si="87">C70+1</f>
        <v>46301</v>
      </c>
      <c r="G70" s="776">
        <f t="shared" ref="G70" si="88">F70-C70</f>
        <v>1</v>
      </c>
    </row>
    <row r="71" spans="1:7">
      <c r="A71" s="50" t="s">
        <v>251</v>
      </c>
      <c r="B71" s="778"/>
      <c r="C71" s="779"/>
      <c r="D71" s="775"/>
      <c r="E71" s="845"/>
      <c r="F71" s="779"/>
      <c r="G71" s="776"/>
    </row>
    <row r="72" spans="1:7">
      <c r="A72" s="50" t="s">
        <v>252</v>
      </c>
      <c r="B72" s="778"/>
      <c r="C72" s="779"/>
      <c r="D72" s="775"/>
      <c r="E72" s="845"/>
      <c r="F72" s="779"/>
      <c r="G72" s="776"/>
    </row>
    <row r="73" spans="1:7">
      <c r="A73" s="50" t="s">
        <v>253</v>
      </c>
      <c r="B73" s="778"/>
      <c r="C73" s="779"/>
      <c r="D73" s="775"/>
      <c r="E73" s="845"/>
      <c r="F73" s="779"/>
      <c r="G73" s="776"/>
    </row>
    <row r="74" spans="1:7">
      <c r="A74" s="50" t="s">
        <v>254</v>
      </c>
      <c r="B74" s="778"/>
      <c r="C74" s="779"/>
      <c r="D74" s="775"/>
      <c r="E74" s="845"/>
      <c r="F74" s="779"/>
      <c r="G74" s="776"/>
    </row>
    <row r="75" spans="1:7">
      <c r="A75" s="50" t="s">
        <v>255</v>
      </c>
      <c r="B75" s="778"/>
      <c r="C75" s="779"/>
      <c r="D75" s="775"/>
      <c r="E75" s="845"/>
      <c r="F75" s="779"/>
      <c r="G75" s="776"/>
    </row>
    <row r="76" spans="1:7">
      <c r="A76" s="50" t="s">
        <v>256</v>
      </c>
      <c r="B76" s="778"/>
      <c r="C76" s="779"/>
      <c r="D76" s="775"/>
      <c r="E76" s="845"/>
      <c r="F76" s="779"/>
      <c r="G76" s="776"/>
    </row>
    <row r="77" spans="1:7">
      <c r="A77" s="50" t="s">
        <v>257</v>
      </c>
      <c r="B77" s="778"/>
      <c r="C77" s="779"/>
      <c r="D77" s="775"/>
      <c r="E77" s="845"/>
      <c r="F77" s="779"/>
      <c r="G77" s="776"/>
    </row>
    <row r="78" spans="1:7">
      <c r="A78" s="50" t="s">
        <v>258</v>
      </c>
      <c r="B78" s="778"/>
      <c r="C78" s="779"/>
      <c r="D78" s="775"/>
      <c r="E78" s="845"/>
      <c r="F78" s="779"/>
      <c r="G78" s="776"/>
    </row>
    <row r="79" spans="1:7">
      <c r="A79" s="50" t="s">
        <v>259</v>
      </c>
      <c r="B79" s="778"/>
      <c r="C79" s="779"/>
      <c r="D79" s="775"/>
      <c r="E79" s="845"/>
      <c r="F79" s="779"/>
      <c r="G79" s="776"/>
    </row>
    <row r="80" spans="1:7">
      <c r="A80" s="50" t="s">
        <v>260</v>
      </c>
      <c r="B80" s="778"/>
      <c r="C80" s="779"/>
      <c r="D80" s="775"/>
      <c r="E80" s="845"/>
      <c r="F80" s="779"/>
      <c r="G80" s="776"/>
    </row>
    <row r="81" spans="1:7">
      <c r="A81" s="50" t="s">
        <v>261</v>
      </c>
      <c r="B81" s="778"/>
      <c r="C81" s="779"/>
      <c r="D81" s="775"/>
      <c r="E81" s="845"/>
      <c r="F81" s="779"/>
      <c r="G81" s="776"/>
    </row>
    <row r="82" spans="1:7">
      <c r="A82" s="50" t="s">
        <v>262</v>
      </c>
      <c r="B82" s="51"/>
      <c r="C82" s="52"/>
      <c r="D82" s="52"/>
      <c r="E82" s="52"/>
      <c r="F82" s="52"/>
      <c r="G82" s="53"/>
    </row>
    <row r="83" spans="1:7">
      <c r="A83" s="50" t="s">
        <v>263</v>
      </c>
      <c r="B83" s="51"/>
      <c r="C83" s="52"/>
      <c r="D83" s="52"/>
      <c r="E83" s="52"/>
      <c r="F83" s="52"/>
      <c r="G83" s="53"/>
    </row>
    <row r="84" spans="1:7">
      <c r="A84" s="50" t="s">
        <v>264</v>
      </c>
      <c r="B84" s="51"/>
      <c r="C84" s="52"/>
      <c r="D84" s="52"/>
      <c r="E84" s="52"/>
      <c r="F84" s="52"/>
      <c r="G84" s="53"/>
    </row>
    <row r="85" spans="1:7">
      <c r="A85" s="50" t="s">
        <v>265</v>
      </c>
      <c r="B85" s="51"/>
      <c r="C85" s="52"/>
      <c r="D85" s="52"/>
      <c r="E85" s="52"/>
      <c r="F85" s="52"/>
      <c r="G85" s="53"/>
    </row>
    <row r="86" spans="1:7">
      <c r="A86" s="50" t="s">
        <v>266</v>
      </c>
      <c r="B86" s="51"/>
      <c r="C86" s="52"/>
      <c r="D86" s="52"/>
      <c r="E86" s="52"/>
      <c r="F86" s="52"/>
      <c r="G86" s="53"/>
    </row>
    <row r="87" spans="1:7">
      <c r="A87" s="50" t="s">
        <v>267</v>
      </c>
      <c r="B87" s="51"/>
      <c r="C87" s="52"/>
      <c r="D87" s="52"/>
      <c r="E87" s="52"/>
      <c r="F87" s="52"/>
      <c r="G87" s="53"/>
    </row>
    <row r="88" spans="1:7">
      <c r="A88" s="50" t="s">
        <v>268</v>
      </c>
      <c r="B88" s="51"/>
      <c r="C88" s="52"/>
      <c r="D88" s="52"/>
      <c r="E88" s="52"/>
      <c r="F88" s="52"/>
      <c r="G88" s="53"/>
    </row>
    <row r="89" spans="1:7">
      <c r="A89" s="50" t="s">
        <v>269</v>
      </c>
      <c r="B89" s="51"/>
      <c r="C89" s="52"/>
      <c r="D89" s="52"/>
      <c r="E89" s="52"/>
      <c r="F89" s="52"/>
      <c r="G89" s="53"/>
    </row>
    <row r="90" spans="1:7">
      <c r="A90" s="50" t="s">
        <v>270</v>
      </c>
      <c r="B90" s="51"/>
      <c r="C90" s="52"/>
      <c r="D90" s="52"/>
      <c r="E90" s="52"/>
      <c r="F90" s="52"/>
      <c r="G90" s="53"/>
    </row>
    <row r="91" spans="1:7">
      <c r="A91" s="50" t="s">
        <v>271</v>
      </c>
      <c r="B91" s="51"/>
      <c r="C91" s="52"/>
      <c r="D91" s="52"/>
      <c r="E91" s="52"/>
      <c r="F91" s="52"/>
      <c r="G91" s="53"/>
    </row>
    <row r="92" spans="1:7">
      <c r="A92" s="50" t="s">
        <v>272</v>
      </c>
      <c r="B92" s="51"/>
      <c r="C92" s="52"/>
      <c r="D92" s="52"/>
      <c r="E92" s="52"/>
      <c r="F92" s="52"/>
      <c r="G92" s="53"/>
    </row>
    <row r="93" spans="1:7">
      <c r="A93" s="50" t="s">
        <v>273</v>
      </c>
      <c r="B93" s="51"/>
      <c r="C93" s="52"/>
      <c r="D93" s="52"/>
      <c r="E93" s="52"/>
      <c r="F93" s="52"/>
      <c r="G93" s="53"/>
    </row>
    <row r="94" spans="1:7">
      <c r="A94" s="50" t="s">
        <v>274</v>
      </c>
      <c r="B94" s="51"/>
      <c r="C94" s="52"/>
      <c r="D94" s="52"/>
      <c r="E94" s="52"/>
      <c r="F94" s="52"/>
      <c r="G94" s="53"/>
    </row>
    <row r="95" spans="1:7">
      <c r="A95" s="50" t="s">
        <v>275</v>
      </c>
      <c r="B95" s="51"/>
      <c r="C95" s="52"/>
      <c r="D95" s="52"/>
      <c r="E95" s="52"/>
      <c r="F95" s="52"/>
      <c r="G95" s="53"/>
    </row>
    <row r="96" spans="1:7">
      <c r="A96" s="50" t="s">
        <v>276</v>
      </c>
      <c r="B96" s="51"/>
      <c r="C96" s="52"/>
      <c r="D96" s="52"/>
      <c r="E96" s="52"/>
      <c r="F96" s="52"/>
      <c r="G96" s="53"/>
    </row>
    <row r="97" spans="1:7">
      <c r="A97" s="50" t="s">
        <v>277</v>
      </c>
      <c r="B97" s="51"/>
      <c r="C97" s="52"/>
      <c r="D97" s="52"/>
      <c r="E97" s="52"/>
      <c r="F97" s="52"/>
      <c r="G97" s="53"/>
    </row>
    <row r="98" spans="1:7">
      <c r="A98" s="50" t="s">
        <v>278</v>
      </c>
      <c r="B98" s="51"/>
      <c r="C98" s="52"/>
      <c r="D98" s="52"/>
      <c r="E98" s="52"/>
      <c r="F98" s="52"/>
      <c r="G98" s="53"/>
    </row>
    <row r="99" spans="1:7">
      <c r="A99" s="50" t="s">
        <v>279</v>
      </c>
      <c r="B99" s="51"/>
      <c r="C99" s="52"/>
      <c r="D99" s="52"/>
      <c r="E99" s="52"/>
      <c r="F99" s="52"/>
      <c r="G99" s="53"/>
    </row>
    <row r="100" spans="1:7">
      <c r="A100" s="50" t="s">
        <v>280</v>
      </c>
      <c r="B100" s="51"/>
      <c r="C100" s="52"/>
      <c r="D100" s="52"/>
      <c r="E100" s="52"/>
      <c r="F100" s="52"/>
      <c r="G100" s="53"/>
    </row>
    <row r="101" spans="1:7">
      <c r="A101" s="50" t="s">
        <v>281</v>
      </c>
      <c r="B101" s="51"/>
      <c r="C101" s="52"/>
      <c r="D101" s="52"/>
      <c r="E101" s="52"/>
      <c r="F101" s="52"/>
      <c r="G101" s="53"/>
    </row>
    <row r="102" spans="1:7">
      <c r="A102" s="50" t="s">
        <v>282</v>
      </c>
      <c r="B102" s="51"/>
      <c r="C102" s="52"/>
      <c r="D102" s="52"/>
      <c r="E102" s="52"/>
      <c r="F102" s="52"/>
      <c r="G102" s="53"/>
    </row>
    <row r="103" spans="1:7">
      <c r="A103" s="50" t="s">
        <v>283</v>
      </c>
      <c r="B103" s="51"/>
      <c r="C103" s="52"/>
      <c r="D103" s="52"/>
      <c r="E103" s="52"/>
      <c r="F103" s="52"/>
      <c r="G103" s="53"/>
    </row>
    <row r="104" spans="1:7">
      <c r="A104" s="50" t="s">
        <v>284</v>
      </c>
      <c r="B104" s="51"/>
      <c r="C104" s="52"/>
      <c r="D104" s="52"/>
      <c r="E104" s="52"/>
      <c r="F104" s="52"/>
      <c r="G104" s="53"/>
    </row>
    <row r="105" spans="1:7">
      <c r="A105" s="50" t="s">
        <v>285</v>
      </c>
      <c r="B105" s="51"/>
      <c r="C105" s="52"/>
      <c r="D105" s="52"/>
      <c r="E105" s="52"/>
      <c r="F105" s="52"/>
      <c r="G105" s="53"/>
    </row>
    <row r="106" spans="1:7">
      <c r="A106" s="50" t="s">
        <v>286</v>
      </c>
      <c r="B106" s="51"/>
      <c r="C106" s="52"/>
      <c r="D106" s="52"/>
      <c r="E106" s="52"/>
      <c r="F106" s="52"/>
      <c r="G106" s="53"/>
    </row>
    <row r="107" spans="1:7">
      <c r="A107" s="50" t="s">
        <v>287</v>
      </c>
      <c r="B107" s="51"/>
      <c r="C107" s="52"/>
      <c r="D107" s="52"/>
      <c r="E107" s="52"/>
      <c r="F107" s="52"/>
      <c r="G107" s="53"/>
    </row>
    <row r="108" spans="1:7">
      <c r="A108" s="50" t="s">
        <v>288</v>
      </c>
      <c r="B108" s="51"/>
      <c r="C108" s="52"/>
      <c r="D108" s="52"/>
      <c r="E108" s="52"/>
      <c r="F108" s="52"/>
      <c r="G108" s="53"/>
    </row>
    <row r="109" spans="1:7">
      <c r="A109" s="50" t="s">
        <v>289</v>
      </c>
      <c r="B109" s="51"/>
      <c r="C109" s="52"/>
      <c r="D109" s="52"/>
      <c r="E109" s="52"/>
      <c r="F109" s="52"/>
      <c r="G109" s="53"/>
    </row>
    <row r="110" spans="1:7">
      <c r="A110" s="50" t="s">
        <v>290</v>
      </c>
      <c r="B110" s="51"/>
      <c r="C110" s="52"/>
      <c r="D110" s="52"/>
      <c r="E110" s="52"/>
      <c r="F110" s="52"/>
      <c r="G110" s="53"/>
    </row>
    <row r="111" spans="1:7">
      <c r="A111" s="50" t="s">
        <v>291</v>
      </c>
      <c r="B111" s="51"/>
      <c r="C111" s="52"/>
      <c r="D111" s="52"/>
      <c r="E111" s="52"/>
      <c r="F111" s="52"/>
      <c r="G111" s="53"/>
    </row>
    <row r="112" spans="1:7">
      <c r="A112" s="50" t="s">
        <v>292</v>
      </c>
      <c r="B112" s="51"/>
      <c r="C112" s="52"/>
      <c r="D112" s="52"/>
      <c r="E112" s="52"/>
      <c r="F112" s="52"/>
      <c r="G112" s="53"/>
    </row>
    <row r="113" spans="1:7">
      <c r="A113" s="50" t="s">
        <v>293</v>
      </c>
      <c r="B113" s="51"/>
      <c r="C113" s="52"/>
      <c r="D113" s="52"/>
      <c r="E113" s="52"/>
      <c r="F113" s="52"/>
      <c r="G113" s="53"/>
    </row>
    <row r="114" spans="1:7">
      <c r="A114" s="50" t="s">
        <v>294</v>
      </c>
      <c r="B114" s="51"/>
      <c r="C114" s="52"/>
      <c r="D114" s="52"/>
      <c r="E114" s="52"/>
      <c r="F114" s="52"/>
      <c r="G114" s="53"/>
    </row>
    <row r="115" spans="1:7">
      <c r="A115" s="50" t="s">
        <v>295</v>
      </c>
      <c r="B115" s="51"/>
      <c r="C115" s="52"/>
      <c r="D115" s="52"/>
      <c r="E115" s="52"/>
      <c r="F115" s="52"/>
      <c r="G115" s="53"/>
    </row>
    <row r="116" spans="1:7">
      <c r="A116" s="50" t="s">
        <v>296</v>
      </c>
      <c r="B116" s="51"/>
      <c r="C116" s="52"/>
      <c r="D116" s="52"/>
      <c r="E116" s="52"/>
      <c r="F116" s="52"/>
      <c r="G116" s="53"/>
    </row>
    <row r="117" spans="1:7">
      <c r="A117" s="50" t="s">
        <v>297</v>
      </c>
      <c r="B117" s="51"/>
      <c r="C117" s="52"/>
      <c r="D117" s="52"/>
      <c r="E117" s="52"/>
      <c r="F117" s="52"/>
      <c r="G117" s="53"/>
    </row>
    <row r="118" spans="1:7">
      <c r="A118" s="54" t="s">
        <v>298</v>
      </c>
      <c r="B118" s="55"/>
      <c r="C118" s="56"/>
      <c r="D118" s="56"/>
      <c r="E118" s="56"/>
      <c r="F118" s="56"/>
      <c r="G118" s="57"/>
    </row>
    <row r="119" spans="1:7">
      <c r="A119" s="43"/>
      <c r="B119" s="43"/>
      <c r="C119" s="43"/>
      <c r="D119" s="43"/>
      <c r="E119" s="43"/>
      <c r="F119" s="43"/>
      <c r="G119" s="43"/>
    </row>
  </sheetData>
  <mergeCells count="61">
    <mergeCell ref="J33:L34"/>
    <mergeCell ref="A10:L10"/>
    <mergeCell ref="D11:D12"/>
    <mergeCell ref="J11:J12"/>
    <mergeCell ref="L11:L12"/>
    <mergeCell ref="A11:C12"/>
    <mergeCell ref="A42:G42"/>
    <mergeCell ref="A39:C39"/>
    <mergeCell ref="A40:C40"/>
    <mergeCell ref="A33:C34"/>
    <mergeCell ref="A7:B7"/>
    <mergeCell ref="A8:B8"/>
    <mergeCell ref="J39:L39"/>
    <mergeCell ref="J40:L40"/>
    <mergeCell ref="A37:C37"/>
    <mergeCell ref="A38:C38"/>
    <mergeCell ref="J37:L37"/>
    <mergeCell ref="J38:L38"/>
    <mergeCell ref="J35:L35"/>
    <mergeCell ref="J36:L36"/>
    <mergeCell ref="A13:C13"/>
    <mergeCell ref="A14:C14"/>
    <mergeCell ref="A15:C15"/>
    <mergeCell ref="E33:E34"/>
    <mergeCell ref="F33:F34"/>
    <mergeCell ref="A19:C19"/>
    <mergeCell ref="A16:C16"/>
    <mergeCell ref="A18:C18"/>
    <mergeCell ref="A35:C35"/>
    <mergeCell ref="A36:C36"/>
    <mergeCell ref="H33:H34"/>
    <mergeCell ref="I33:I34"/>
    <mergeCell ref="G33:G34"/>
    <mergeCell ref="D33:D34"/>
    <mergeCell ref="A1:K1"/>
    <mergeCell ref="C2:C4"/>
    <mergeCell ref="D2:D4"/>
    <mergeCell ref="E2:E4"/>
    <mergeCell ref="F2:F4"/>
    <mergeCell ref="G3:G4"/>
    <mergeCell ref="H3:H4"/>
    <mergeCell ref="I3:I4"/>
    <mergeCell ref="J3:J4"/>
    <mergeCell ref="K3:K4"/>
    <mergeCell ref="A2:B4"/>
    <mergeCell ref="A5:B5"/>
    <mergeCell ref="A6:B6"/>
    <mergeCell ref="G2:K2"/>
    <mergeCell ref="L23:L24"/>
    <mergeCell ref="A32:J32"/>
    <mergeCell ref="A30:C30"/>
    <mergeCell ref="A25:C25"/>
    <mergeCell ref="A26:C26"/>
    <mergeCell ref="A27:C27"/>
    <mergeCell ref="A28:C28"/>
    <mergeCell ref="A29:C29"/>
    <mergeCell ref="J23:J24"/>
    <mergeCell ref="A22:L22"/>
    <mergeCell ref="A23:C24"/>
    <mergeCell ref="D23:D24"/>
    <mergeCell ref="A17:C17"/>
  </mergeCells>
  <dataValidations count="4">
    <dataValidation allowBlank="1" showInputMessage="1" showErrorMessage="1" prompt="Field Inspection Report" sqref="A8" xr:uid="{00000000-0002-0000-0900-000000000000}"/>
    <dataValidation allowBlank="1" showInputMessage="1" showErrorMessage="1" prompt="Material Inspection Report" sqref="A7" xr:uid="{00000000-0002-0000-0900-000001000000}"/>
    <dataValidation allowBlank="1" showInputMessage="1" showErrorMessage="1" prompt="Non-Conformance Report" sqref="A5" xr:uid="{00000000-0002-0000-0900-000002000000}"/>
    <dataValidation allowBlank="1" sqref="A6:B6" xr:uid="{00000000-0002-0000-0900-000003000000}"/>
  </dataValidation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03D42-4D01-4E40-8B0D-442768BEA3EA}">
  <sheetPr codeName="Sheet20">
    <tabColor theme="9" tint="0.59999389629810485"/>
  </sheetPr>
  <dimension ref="B1:BE119"/>
  <sheetViews>
    <sheetView view="pageBreakPreview" zoomScale="115" zoomScaleNormal="70" zoomScaleSheetLayoutView="115" workbookViewId="0">
      <selection activeCell="AX8" sqref="AX8"/>
    </sheetView>
  </sheetViews>
  <sheetFormatPr defaultColWidth="9.140625" defaultRowHeight="12.75"/>
  <cols>
    <col min="1" max="1" width="0.42578125" style="1059" customWidth="1"/>
    <col min="2" max="2" width="3" style="1059" customWidth="1"/>
    <col min="3" max="3" width="4.42578125" style="1059" customWidth="1"/>
    <col min="4" max="4" width="4.5703125" style="1059" customWidth="1"/>
    <col min="5" max="5" width="6.42578125" style="1059" customWidth="1"/>
    <col min="6" max="6" width="5.5703125" style="1059" customWidth="1"/>
    <col min="7" max="8" width="4.42578125" style="1059" customWidth="1"/>
    <col min="9" max="10" width="4.140625" style="1059" customWidth="1"/>
    <col min="11" max="11" width="0.42578125" style="1059" hidden="1" customWidth="1"/>
    <col min="12" max="12" width="1.5703125" style="1059" customWidth="1"/>
    <col min="13" max="13" width="1.42578125" style="1059" customWidth="1"/>
    <col min="14" max="14" width="1.5703125" style="1059" customWidth="1"/>
    <col min="15" max="15" width="2" style="1059" customWidth="1"/>
    <col min="16" max="17" width="1.5703125" style="1059" customWidth="1"/>
    <col min="18" max="18" width="2" style="1059" customWidth="1"/>
    <col min="19" max="19" width="3.5703125" style="1059" customWidth="1"/>
    <col min="20" max="20" width="5.42578125" style="1059" customWidth="1"/>
    <col min="21" max="21" width="5.140625" style="1059" customWidth="1"/>
    <col min="22" max="22" width="6.42578125" style="1059" customWidth="1"/>
    <col min="23" max="23" width="4.42578125" style="1059" customWidth="1"/>
    <col min="24" max="24" width="5.140625" style="1059" customWidth="1"/>
    <col min="25" max="25" width="4.42578125" style="1059" customWidth="1"/>
    <col min="26" max="26" width="3.140625" style="1059" customWidth="1"/>
    <col min="27" max="27" width="3.42578125" style="1059" customWidth="1"/>
    <col min="28" max="28" width="3.5703125" style="1059" hidden="1" customWidth="1"/>
    <col min="29" max="33" width="1.5703125" style="1059" customWidth="1"/>
    <col min="34" max="34" width="2.5703125" style="1059" customWidth="1"/>
    <col min="35" max="36" width="3.5703125" style="1060" customWidth="1"/>
    <col min="37" max="37" width="9.140625" style="1059" customWidth="1"/>
    <col min="38" max="39" width="9.140625" style="1059" hidden="1" customWidth="1"/>
    <col min="40" max="40" width="0" style="1059" hidden="1" customWidth="1"/>
    <col min="41" max="48" width="9.140625" style="1059" hidden="1" customWidth="1"/>
    <col min="49" max="49" width="0" style="1059" hidden="1" customWidth="1"/>
    <col min="50" max="16384" width="9.140625" style="1059"/>
  </cols>
  <sheetData>
    <row r="1" spans="2:57" ht="20.25">
      <c r="B1" s="1687" t="s">
        <v>498</v>
      </c>
      <c r="C1" s="1688"/>
      <c r="D1" s="1688"/>
      <c r="E1" s="1688"/>
      <c r="F1" s="1688"/>
      <c r="G1" s="1688"/>
      <c r="H1" s="1688"/>
      <c r="I1" s="1688"/>
      <c r="J1" s="1688"/>
      <c r="K1" s="1688"/>
      <c r="L1" s="1688"/>
      <c r="M1" s="1688"/>
      <c r="N1" s="1688"/>
      <c r="O1" s="1688"/>
      <c r="P1" s="1688"/>
      <c r="Q1" s="1688"/>
      <c r="R1" s="1688"/>
      <c r="S1" s="1688"/>
      <c r="T1" s="1688"/>
      <c r="U1" s="1688"/>
      <c r="V1" s="1688"/>
      <c r="W1" s="1688"/>
      <c r="X1" s="1688"/>
      <c r="Y1" s="1688"/>
      <c r="Z1" s="1688"/>
      <c r="AA1" s="1688"/>
      <c r="AB1" s="1688"/>
      <c r="AC1" s="1688"/>
      <c r="AD1" s="1688"/>
      <c r="AE1" s="1688"/>
      <c r="AF1" s="1688"/>
      <c r="AG1" s="1688"/>
      <c r="AH1" s="1689"/>
      <c r="AI1" s="1059"/>
      <c r="AJ1" s="1059"/>
    </row>
    <row r="2" spans="2:57" ht="17.100000000000001" customHeight="1">
      <c r="B2" s="1674" t="s">
        <v>14</v>
      </c>
      <c r="C2" s="1675"/>
      <c r="D2" s="1676"/>
      <c r="E2" s="1690">
        <v>46300</v>
      </c>
      <c r="F2" s="1691"/>
      <c r="G2" s="1691"/>
      <c r="H2" s="1691"/>
      <c r="I2" s="1691"/>
      <c r="J2" s="1692"/>
      <c r="K2" s="1081"/>
      <c r="L2" s="1693" t="s">
        <v>499</v>
      </c>
      <c r="M2" s="1694"/>
      <c r="N2" s="1694"/>
      <c r="O2" s="1694"/>
      <c r="P2" s="1694"/>
      <c r="Q2" s="1694"/>
      <c r="R2" s="1694"/>
      <c r="S2" s="1694"/>
      <c r="T2" s="1112"/>
      <c r="U2" s="1695"/>
      <c r="V2" s="1696"/>
      <c r="W2" s="1696"/>
      <c r="X2" s="1696"/>
      <c r="Y2" s="1696"/>
      <c r="Z2" s="1696"/>
      <c r="AA2" s="1696"/>
      <c r="AB2" s="1696"/>
      <c r="AC2" s="1696"/>
      <c r="AD2" s="1696"/>
      <c r="AE2" s="1696"/>
      <c r="AF2" s="1696"/>
      <c r="AG2" s="1696"/>
      <c r="AH2" s="1697"/>
      <c r="AI2" s="1059"/>
      <c r="AJ2" s="1059"/>
    </row>
    <row r="3" spans="2:57" ht="5.0999999999999996" customHeight="1">
      <c r="B3" s="1698"/>
      <c r="C3" s="1699"/>
      <c r="D3" s="1699"/>
      <c r="E3" s="1699"/>
      <c r="F3" s="1699"/>
      <c r="G3" s="1699"/>
      <c r="H3" s="1699"/>
      <c r="I3" s="1699"/>
      <c r="J3" s="1699"/>
      <c r="K3" s="1699"/>
      <c r="L3" s="1699"/>
      <c r="M3" s="1699"/>
      <c r="N3" s="1699"/>
      <c r="O3" s="1699"/>
      <c r="P3" s="1699"/>
      <c r="Q3" s="1699"/>
      <c r="R3" s="1699"/>
      <c r="S3" s="1699"/>
      <c r="T3" s="1699"/>
      <c r="U3" s="1699"/>
      <c r="V3" s="1699"/>
      <c r="W3" s="1699"/>
      <c r="X3" s="1699"/>
      <c r="Y3" s="1699"/>
      <c r="Z3" s="1699"/>
      <c r="AA3" s="1699"/>
      <c r="AB3" s="1699"/>
      <c r="AC3" s="1699"/>
      <c r="AD3" s="1699"/>
      <c r="AE3" s="1699"/>
      <c r="AF3" s="1699"/>
      <c r="AG3" s="1699"/>
      <c r="AH3" s="1700"/>
      <c r="AI3" s="1059"/>
      <c r="AJ3" s="1059"/>
    </row>
    <row r="4" spans="2:57" ht="18" customHeight="1">
      <c r="B4" s="1674" t="s">
        <v>500</v>
      </c>
      <c r="C4" s="1675"/>
      <c r="D4" s="1676"/>
      <c r="E4" s="1677" t="s">
        <v>1406</v>
      </c>
      <c r="F4" s="1678"/>
      <c r="G4" s="1678"/>
      <c r="H4" s="1678"/>
      <c r="I4" s="1678"/>
      <c r="J4" s="1678"/>
      <c r="K4" s="1679"/>
      <c r="L4" s="1680" t="s">
        <v>501</v>
      </c>
      <c r="M4" s="1675"/>
      <c r="N4" s="1675"/>
      <c r="O4" s="1676"/>
      <c r="P4" s="1681">
        <f>Quality!O6</f>
        <v>28</v>
      </c>
      <c r="Q4" s="1682"/>
      <c r="R4" s="1682"/>
      <c r="S4" s="1682"/>
      <c r="T4" s="1682"/>
      <c r="U4" s="1682"/>
      <c r="V4" s="1683"/>
      <c r="W4" s="1680" t="s">
        <v>502</v>
      </c>
      <c r="X4" s="1676"/>
      <c r="Y4" s="1684" t="s">
        <v>1356</v>
      </c>
      <c r="Z4" s="1685"/>
      <c r="AA4" s="1685"/>
      <c r="AB4" s="1685"/>
      <c r="AC4" s="1685"/>
      <c r="AD4" s="1685"/>
      <c r="AE4" s="1685"/>
      <c r="AF4" s="1685"/>
      <c r="AG4" s="1685"/>
      <c r="AH4" s="1686"/>
    </row>
    <row r="5" spans="2:57" ht="5.0999999999999996" customHeight="1">
      <c r="B5" s="1713"/>
      <c r="C5" s="1694"/>
      <c r="D5" s="1694"/>
      <c r="E5" s="1694"/>
      <c r="F5" s="1694"/>
      <c r="G5" s="1694"/>
      <c r="H5" s="1694"/>
      <c r="I5" s="1694"/>
      <c r="J5" s="1694"/>
      <c r="K5" s="1694"/>
      <c r="L5" s="1694"/>
      <c r="M5" s="1694"/>
      <c r="N5" s="1694"/>
      <c r="O5" s="1694"/>
      <c r="P5" s="1694"/>
      <c r="Q5" s="1694"/>
      <c r="R5" s="1694"/>
      <c r="S5" s="1694"/>
      <c r="T5" s="1694"/>
      <c r="U5" s="1694"/>
      <c r="V5" s="1694"/>
      <c r="W5" s="1694"/>
      <c r="X5" s="1694"/>
      <c r="Y5" s="1694"/>
      <c r="Z5" s="1694"/>
      <c r="AA5" s="1694"/>
      <c r="AB5" s="1694"/>
      <c r="AC5" s="1694"/>
      <c r="AD5" s="1694"/>
      <c r="AE5" s="1694"/>
      <c r="AF5" s="1694"/>
      <c r="AG5" s="1694"/>
      <c r="AH5" s="1714"/>
    </row>
    <row r="6" spans="2:57" ht="23.1" customHeight="1">
      <c r="B6" s="1061" t="s">
        <v>503</v>
      </c>
      <c r="C6" s="1082"/>
      <c r="D6" s="1082"/>
      <c r="E6" s="1677" t="s">
        <v>997</v>
      </c>
      <c r="F6" s="1678"/>
      <c r="G6" s="1678"/>
      <c r="H6" s="1678"/>
      <c r="I6" s="1678"/>
      <c r="J6" s="1679"/>
      <c r="K6" s="1113"/>
      <c r="L6" s="1678" t="s">
        <v>504</v>
      </c>
      <c r="M6" s="1678"/>
      <c r="N6" s="1678"/>
      <c r="O6" s="1678"/>
      <c r="P6" s="1678"/>
      <c r="Q6" s="1679"/>
      <c r="R6" s="1715" t="s">
        <v>827</v>
      </c>
      <c r="S6" s="1716"/>
      <c r="T6" s="1716"/>
      <c r="U6" s="1716"/>
      <c r="V6" s="1716"/>
      <c r="W6" s="1717"/>
      <c r="X6" s="1715" t="s">
        <v>505</v>
      </c>
      <c r="Y6" s="1716"/>
      <c r="Z6" s="1717"/>
      <c r="AA6" s="1718">
        <v>2</v>
      </c>
      <c r="AB6" s="1719"/>
      <c r="AC6" s="1719"/>
      <c r="AD6" s="1720"/>
      <c r="AE6" s="1721">
        <v>0.83</v>
      </c>
      <c r="AF6" s="1722"/>
      <c r="AG6" s="1722"/>
      <c r="AH6" s="1723"/>
    </row>
    <row r="7" spans="2:57" ht="5.0999999999999996" customHeight="1" thickBot="1">
      <c r="B7" s="1701"/>
      <c r="C7" s="1702"/>
      <c r="D7" s="1702"/>
      <c r="E7" s="1702"/>
      <c r="F7" s="1702"/>
      <c r="G7" s="1702"/>
      <c r="H7" s="1702"/>
      <c r="I7" s="1702"/>
      <c r="J7" s="1702"/>
      <c r="K7" s="1702"/>
      <c r="L7" s="1702"/>
      <c r="M7" s="1702"/>
      <c r="N7" s="1702"/>
      <c r="O7" s="1702"/>
      <c r="P7" s="1702"/>
      <c r="Q7" s="1702"/>
      <c r="R7" s="1702"/>
      <c r="S7" s="1702"/>
      <c r="T7" s="1702"/>
      <c r="U7" s="1702"/>
      <c r="V7" s="1702"/>
      <c r="W7" s="1702"/>
      <c r="X7" s="1702"/>
      <c r="Y7" s="1702"/>
      <c r="Z7" s="1702"/>
      <c r="AA7" s="1702"/>
      <c r="AB7" s="1702"/>
      <c r="AC7" s="1702"/>
      <c r="AD7" s="1702"/>
      <c r="AE7" s="1702"/>
      <c r="AF7" s="1702"/>
      <c r="AG7" s="1702"/>
      <c r="AH7" s="1703"/>
      <c r="AI7" s="1059"/>
      <c r="AJ7" s="1059"/>
    </row>
    <row r="8" spans="2:57" ht="32.450000000000003" customHeight="1">
      <c r="B8" s="1704" t="s">
        <v>506</v>
      </c>
      <c r="C8" s="1705"/>
      <c r="D8" s="1705"/>
      <c r="E8" s="1705"/>
      <c r="F8" s="1705"/>
      <c r="G8" s="1705"/>
      <c r="H8" s="1705"/>
      <c r="I8" s="1705"/>
      <c r="J8" s="1705"/>
      <c r="K8" s="1705"/>
      <c r="L8" s="1705"/>
      <c r="M8" s="1705"/>
      <c r="N8" s="1705"/>
      <c r="O8" s="1705"/>
      <c r="P8" s="1705"/>
      <c r="Q8" s="1705"/>
      <c r="R8" s="1705"/>
      <c r="S8" s="1705"/>
      <c r="T8" s="1705"/>
      <c r="U8" s="1705"/>
      <c r="V8" s="1705"/>
      <c r="W8" s="1705"/>
      <c r="X8" s="1705"/>
      <c r="Y8" s="1705"/>
      <c r="Z8" s="1705"/>
      <c r="AA8" s="1705"/>
      <c r="AB8" s="1705"/>
      <c r="AC8" s="1705"/>
      <c r="AD8" s="1705"/>
      <c r="AE8" s="1705"/>
      <c r="AF8" s="1705"/>
      <c r="AG8" s="1705"/>
      <c r="AH8" s="1706"/>
      <c r="AI8" s="1059"/>
      <c r="AJ8" s="1059"/>
    </row>
    <row r="9" spans="2:57" ht="31.35" customHeight="1">
      <c r="B9" s="1707">
        <v>1</v>
      </c>
      <c r="C9" s="1708"/>
      <c r="D9" s="1709" t="s">
        <v>507</v>
      </c>
      <c r="E9" s="1710"/>
      <c r="F9" s="1710"/>
      <c r="G9" s="1711"/>
      <c r="H9" s="1083">
        <v>2</v>
      </c>
      <c r="I9" s="1709" t="s">
        <v>508</v>
      </c>
      <c r="J9" s="1710"/>
      <c r="K9" s="1710"/>
      <c r="L9" s="1710"/>
      <c r="M9" s="1710"/>
      <c r="N9" s="1710"/>
      <c r="O9" s="1710"/>
      <c r="P9" s="1710"/>
      <c r="Q9" s="1710"/>
      <c r="R9" s="1710"/>
      <c r="S9" s="1711"/>
      <c r="T9" s="1050">
        <v>3</v>
      </c>
      <c r="U9" s="1709" t="s">
        <v>509</v>
      </c>
      <c r="V9" s="1710"/>
      <c r="W9" s="1711"/>
      <c r="X9" s="1084" t="s">
        <v>510</v>
      </c>
      <c r="Y9" s="1709" t="s">
        <v>511</v>
      </c>
      <c r="Z9" s="1710"/>
      <c r="AA9" s="1710"/>
      <c r="AB9" s="1710"/>
      <c r="AC9" s="1710"/>
      <c r="AD9" s="1710"/>
      <c r="AE9" s="1710"/>
      <c r="AF9" s="1710"/>
      <c r="AG9" s="1710"/>
      <c r="AH9" s="1712"/>
    </row>
    <row r="10" spans="2:57" hidden="1">
      <c r="B10" s="1724"/>
      <c r="C10" s="1725"/>
      <c r="D10" s="1725"/>
      <c r="E10" s="1725"/>
      <c r="F10" s="1725"/>
      <c r="G10" s="1725"/>
      <c r="H10" s="1725"/>
      <c r="I10" s="1725"/>
      <c r="J10" s="1725"/>
      <c r="K10" s="1725"/>
      <c r="L10" s="1725"/>
      <c r="M10" s="1725"/>
      <c r="N10" s="1725"/>
      <c r="O10" s="1725"/>
      <c r="P10" s="1725"/>
      <c r="Q10" s="1725"/>
      <c r="R10" s="1725"/>
      <c r="S10" s="1725"/>
      <c r="T10" s="1725"/>
      <c r="U10" s="1725"/>
      <c r="V10" s="1725"/>
      <c r="W10" s="1725"/>
      <c r="X10" s="1725"/>
      <c r="Y10" s="1725"/>
      <c r="Z10" s="1725"/>
      <c r="AA10" s="1725"/>
      <c r="AB10" s="1725"/>
      <c r="AC10" s="1725"/>
      <c r="AD10" s="1725"/>
      <c r="AE10" s="1725"/>
      <c r="AF10" s="1725"/>
      <c r="AG10" s="1725"/>
      <c r="AH10" s="1726"/>
      <c r="AI10" s="1059"/>
      <c r="AJ10" s="1059"/>
    </row>
    <row r="11" spans="2:57" ht="16.350000000000001" customHeight="1">
      <c r="B11" s="1727" t="s">
        <v>512</v>
      </c>
      <c r="C11" s="1729" t="s">
        <v>513</v>
      </c>
      <c r="D11" s="1730"/>
      <c r="E11" s="1730"/>
      <c r="F11" s="1730"/>
      <c r="G11" s="1730"/>
      <c r="H11" s="1730"/>
      <c r="I11" s="1730"/>
      <c r="J11" s="1731"/>
      <c r="K11" s="1735" t="s">
        <v>514</v>
      </c>
      <c r="L11" s="1737" t="s">
        <v>515</v>
      </c>
      <c r="M11" s="1738"/>
      <c r="N11" s="1738"/>
      <c r="O11" s="1738"/>
      <c r="P11" s="1738"/>
      <c r="Q11" s="1739"/>
      <c r="R11" s="1062"/>
      <c r="S11" s="1743" t="s">
        <v>512</v>
      </c>
      <c r="T11" s="1729" t="s">
        <v>513</v>
      </c>
      <c r="U11" s="1730"/>
      <c r="V11" s="1730"/>
      <c r="W11" s="1730"/>
      <c r="X11" s="1730"/>
      <c r="Y11" s="1730"/>
      <c r="Z11" s="1730"/>
      <c r="AA11" s="1731"/>
      <c r="AB11" s="1735" t="s">
        <v>514</v>
      </c>
      <c r="AC11" s="1737" t="s">
        <v>515</v>
      </c>
      <c r="AD11" s="1738"/>
      <c r="AE11" s="1738"/>
      <c r="AF11" s="1738"/>
      <c r="AG11" s="1738"/>
      <c r="AH11" s="1745"/>
      <c r="AI11" s="1059"/>
      <c r="AJ11" s="1059"/>
      <c r="AL11" s="1063"/>
      <c r="AM11" s="1064"/>
    </row>
    <row r="12" spans="2:57">
      <c r="B12" s="1728"/>
      <c r="C12" s="1732"/>
      <c r="D12" s="1733"/>
      <c r="E12" s="1733"/>
      <c r="F12" s="1733"/>
      <c r="G12" s="1733"/>
      <c r="H12" s="1733"/>
      <c r="I12" s="1733"/>
      <c r="J12" s="1734"/>
      <c r="K12" s="1736"/>
      <c r="L12" s="1740"/>
      <c r="M12" s="1741"/>
      <c r="N12" s="1741"/>
      <c r="O12" s="1741"/>
      <c r="P12" s="1741"/>
      <c r="Q12" s="1742"/>
      <c r="R12" s="1062"/>
      <c r="S12" s="1744"/>
      <c r="T12" s="1732"/>
      <c r="U12" s="1733"/>
      <c r="V12" s="1733"/>
      <c r="W12" s="1733"/>
      <c r="X12" s="1733"/>
      <c r="Y12" s="1733"/>
      <c r="Z12" s="1733"/>
      <c r="AA12" s="1734"/>
      <c r="AB12" s="1736"/>
      <c r="AC12" s="1740"/>
      <c r="AD12" s="1741"/>
      <c r="AE12" s="1741"/>
      <c r="AF12" s="1741"/>
      <c r="AG12" s="1741"/>
      <c r="AH12" s="1746"/>
      <c r="AI12" s="1059"/>
      <c r="AJ12" s="1059"/>
      <c r="AO12" s="1064"/>
    </row>
    <row r="13" spans="2:57" ht="58.35" customHeight="1">
      <c r="B13" s="1065">
        <v>1</v>
      </c>
      <c r="C13" s="1747" t="s">
        <v>516</v>
      </c>
      <c r="D13" s="1748"/>
      <c r="E13" s="1748"/>
      <c r="F13" s="1748"/>
      <c r="G13" s="1748"/>
      <c r="H13" s="1748"/>
      <c r="I13" s="1748"/>
      <c r="J13" s="1749"/>
      <c r="K13" s="1085">
        <v>0.05</v>
      </c>
      <c r="L13" s="1718">
        <v>1</v>
      </c>
      <c r="M13" s="1719"/>
      <c r="N13" s="1719"/>
      <c r="O13" s="1719"/>
      <c r="P13" s="1719"/>
      <c r="Q13" s="1720"/>
      <c r="R13" s="1066"/>
      <c r="S13" s="1086">
        <v>14</v>
      </c>
      <c r="T13" s="1747" t="s">
        <v>517</v>
      </c>
      <c r="U13" s="1748"/>
      <c r="V13" s="1748"/>
      <c r="W13" s="1748"/>
      <c r="X13" s="1748"/>
      <c r="Y13" s="1748"/>
      <c r="Z13" s="1748"/>
      <c r="AA13" s="1749"/>
      <c r="AB13" s="1087">
        <v>0.05</v>
      </c>
      <c r="AC13" s="1718">
        <v>2</v>
      </c>
      <c r="AD13" s="1719"/>
      <c r="AE13" s="1719"/>
      <c r="AF13" s="1719"/>
      <c r="AG13" s="1719"/>
      <c r="AH13" s="1750"/>
      <c r="AI13" s="1059"/>
      <c r="AJ13" s="1059"/>
      <c r="AK13" s="1067"/>
      <c r="AL13" s="1067"/>
      <c r="AP13" s="1751">
        <v>1</v>
      </c>
      <c r="AQ13" s="1708"/>
      <c r="AR13" s="1088">
        <v>100</v>
      </c>
      <c r="AU13" s="1068">
        <v>1</v>
      </c>
    </row>
    <row r="14" spans="2:57" s="1069" customFormat="1" ht="46.35" customHeight="1">
      <c r="B14" s="1065">
        <v>2</v>
      </c>
      <c r="C14" s="1747" t="s">
        <v>518</v>
      </c>
      <c r="D14" s="1748"/>
      <c r="E14" s="1748"/>
      <c r="F14" s="1748"/>
      <c r="G14" s="1748"/>
      <c r="H14" s="1748"/>
      <c r="I14" s="1748"/>
      <c r="J14" s="1749"/>
      <c r="K14" s="1085">
        <v>0.03</v>
      </c>
      <c r="L14" s="1718">
        <v>1</v>
      </c>
      <c r="M14" s="1719"/>
      <c r="N14" s="1719"/>
      <c r="O14" s="1719"/>
      <c r="P14" s="1719"/>
      <c r="Q14" s="1720"/>
      <c r="R14" s="1066"/>
      <c r="S14" s="1086">
        <v>15</v>
      </c>
      <c r="T14" s="1747" t="s">
        <v>519</v>
      </c>
      <c r="U14" s="1748"/>
      <c r="V14" s="1748"/>
      <c r="W14" s="1748"/>
      <c r="X14" s="1748"/>
      <c r="Y14" s="1748"/>
      <c r="Z14" s="1748"/>
      <c r="AA14" s="1749"/>
      <c r="AB14" s="1087">
        <v>0.04</v>
      </c>
      <c r="AC14" s="1718" t="s">
        <v>510</v>
      </c>
      <c r="AD14" s="1719"/>
      <c r="AE14" s="1719"/>
      <c r="AF14" s="1719"/>
      <c r="AG14" s="1719"/>
      <c r="AH14" s="1750"/>
      <c r="AI14" s="1059"/>
      <c r="AJ14" s="1059"/>
      <c r="AK14" s="1067"/>
      <c r="AL14" s="1067"/>
      <c r="AM14" s="1059"/>
      <c r="AN14" s="1059"/>
      <c r="AO14" s="1059"/>
      <c r="AP14" s="1751">
        <v>2</v>
      </c>
      <c r="AQ14" s="1708"/>
      <c r="AR14" s="1088">
        <v>75</v>
      </c>
      <c r="AS14" s="1059"/>
      <c r="AT14" s="1059"/>
      <c r="AU14" s="1068">
        <v>2</v>
      </c>
      <c r="AV14" s="1059"/>
      <c r="AW14" s="1059"/>
      <c r="AX14" s="1059"/>
      <c r="AY14" s="1059"/>
      <c r="AZ14" s="1059"/>
      <c r="BA14" s="1059"/>
      <c r="BB14" s="1059"/>
      <c r="BC14" s="1059"/>
      <c r="BD14" s="1059"/>
      <c r="BE14" s="1059"/>
    </row>
    <row r="15" spans="2:57" s="1069" customFormat="1" ht="48" customHeight="1">
      <c r="B15" s="1065">
        <v>3</v>
      </c>
      <c r="C15" s="1747" t="s">
        <v>520</v>
      </c>
      <c r="D15" s="1748"/>
      <c r="E15" s="1748"/>
      <c r="F15" s="1748"/>
      <c r="G15" s="1748"/>
      <c r="H15" s="1748"/>
      <c r="I15" s="1748"/>
      <c r="J15" s="1749"/>
      <c r="K15" s="1085">
        <v>0.02</v>
      </c>
      <c r="L15" s="1718">
        <v>1</v>
      </c>
      <c r="M15" s="1719"/>
      <c r="N15" s="1719"/>
      <c r="O15" s="1719"/>
      <c r="P15" s="1719"/>
      <c r="Q15" s="1720"/>
      <c r="R15" s="1066"/>
      <c r="S15" s="1086">
        <v>16</v>
      </c>
      <c r="T15" s="1747" t="s">
        <v>521</v>
      </c>
      <c r="U15" s="1748"/>
      <c r="V15" s="1748"/>
      <c r="W15" s="1748"/>
      <c r="X15" s="1748"/>
      <c r="Y15" s="1748"/>
      <c r="Z15" s="1748"/>
      <c r="AA15" s="1749"/>
      <c r="AB15" s="1087">
        <v>0.04</v>
      </c>
      <c r="AC15" s="1718" t="s">
        <v>510</v>
      </c>
      <c r="AD15" s="1719"/>
      <c r="AE15" s="1719"/>
      <c r="AF15" s="1719"/>
      <c r="AG15" s="1719"/>
      <c r="AH15" s="1750"/>
      <c r="AI15" s="1059"/>
      <c r="AJ15" s="1059"/>
      <c r="AK15" s="1067"/>
      <c r="AL15" s="1067"/>
      <c r="AM15" s="1059"/>
      <c r="AN15" s="1059"/>
      <c r="AO15" s="1059"/>
      <c r="AP15" s="1751">
        <v>3</v>
      </c>
      <c r="AQ15" s="1708"/>
      <c r="AR15" s="1088">
        <v>0</v>
      </c>
      <c r="AS15" s="1059"/>
      <c r="AT15" s="1059"/>
      <c r="AU15" s="1068">
        <v>3</v>
      </c>
      <c r="AV15" s="1059"/>
      <c r="AW15" s="1059"/>
      <c r="AX15" s="1059"/>
      <c r="AY15" s="1059"/>
      <c r="AZ15" s="1059"/>
      <c r="BA15" s="1059"/>
      <c r="BB15" s="1059"/>
      <c r="BC15" s="1059"/>
      <c r="BD15" s="1059"/>
      <c r="BE15" s="1059"/>
    </row>
    <row r="16" spans="2:57" s="1069" customFormat="1" ht="51" customHeight="1">
      <c r="B16" s="1065">
        <v>4</v>
      </c>
      <c r="C16" s="1747" t="s">
        <v>522</v>
      </c>
      <c r="D16" s="1748"/>
      <c r="E16" s="1748"/>
      <c r="F16" s="1748"/>
      <c r="G16" s="1748"/>
      <c r="H16" s="1748"/>
      <c r="I16" s="1748"/>
      <c r="J16" s="1749"/>
      <c r="K16" s="1085">
        <v>0.05</v>
      </c>
      <c r="L16" s="1718">
        <v>2</v>
      </c>
      <c r="M16" s="1719"/>
      <c r="N16" s="1719"/>
      <c r="O16" s="1719"/>
      <c r="P16" s="1719"/>
      <c r="Q16" s="1720"/>
      <c r="R16" s="1066"/>
      <c r="S16" s="1086">
        <v>17</v>
      </c>
      <c r="T16" s="1747" t="s">
        <v>523</v>
      </c>
      <c r="U16" s="1748"/>
      <c r="V16" s="1748"/>
      <c r="W16" s="1748"/>
      <c r="X16" s="1748"/>
      <c r="Y16" s="1748"/>
      <c r="Z16" s="1748"/>
      <c r="AA16" s="1749"/>
      <c r="AB16" s="1087">
        <v>0.03</v>
      </c>
      <c r="AC16" s="1718">
        <v>2</v>
      </c>
      <c r="AD16" s="1719"/>
      <c r="AE16" s="1719"/>
      <c r="AF16" s="1719"/>
      <c r="AG16" s="1719"/>
      <c r="AH16" s="1750"/>
      <c r="AI16" s="1059"/>
      <c r="AJ16" s="1059"/>
      <c r="AK16" s="1067"/>
      <c r="AL16" s="1067"/>
      <c r="AM16" s="1059"/>
      <c r="AN16" s="1059"/>
      <c r="AO16" s="1059"/>
      <c r="AP16" s="1752"/>
      <c r="AQ16" s="1752"/>
      <c r="AR16" s="1070"/>
      <c r="AS16" s="1070"/>
      <c r="AT16" s="1059"/>
      <c r="AU16" s="1068" t="s">
        <v>510</v>
      </c>
      <c r="AV16" s="1059"/>
      <c r="AW16" s="1059"/>
      <c r="AX16" s="1059"/>
      <c r="AY16" s="1059"/>
      <c r="AZ16" s="1059"/>
      <c r="BA16" s="1059"/>
      <c r="BB16" s="1059"/>
      <c r="BC16" s="1059"/>
      <c r="BD16" s="1059"/>
      <c r="BE16" s="1059"/>
    </row>
    <row r="17" spans="2:57" s="1069" customFormat="1" ht="40.9" customHeight="1">
      <c r="B17" s="1065">
        <v>5</v>
      </c>
      <c r="C17" s="1753" t="s">
        <v>524</v>
      </c>
      <c r="D17" s="1754"/>
      <c r="E17" s="1754"/>
      <c r="F17" s="1754"/>
      <c r="G17" s="1754"/>
      <c r="H17" s="1754"/>
      <c r="I17" s="1754"/>
      <c r="J17" s="1755"/>
      <c r="K17" s="1085">
        <v>0.03</v>
      </c>
      <c r="L17" s="1718">
        <v>2</v>
      </c>
      <c r="M17" s="1719"/>
      <c r="N17" s="1719"/>
      <c r="O17" s="1719"/>
      <c r="P17" s="1719"/>
      <c r="Q17" s="1720"/>
      <c r="R17" s="1066"/>
      <c r="S17" s="1086">
        <v>18</v>
      </c>
      <c r="T17" s="1747" t="s">
        <v>525</v>
      </c>
      <c r="U17" s="1748"/>
      <c r="V17" s="1748"/>
      <c r="W17" s="1748"/>
      <c r="X17" s="1748"/>
      <c r="Y17" s="1748"/>
      <c r="Z17" s="1748"/>
      <c r="AA17" s="1749"/>
      <c r="AB17" s="1087">
        <v>0.05</v>
      </c>
      <c r="AC17" s="1718">
        <v>2</v>
      </c>
      <c r="AD17" s="1719"/>
      <c r="AE17" s="1719"/>
      <c r="AF17" s="1719"/>
      <c r="AG17" s="1719"/>
      <c r="AH17" s="1750"/>
      <c r="AI17" s="1059"/>
      <c r="AJ17" s="1059"/>
      <c r="AK17" s="1067"/>
      <c r="AL17" s="1067"/>
      <c r="AM17" s="1059"/>
      <c r="AN17" s="1071"/>
      <c r="AO17" s="1071"/>
      <c r="AP17" s="1071"/>
      <c r="AQ17" s="1071"/>
      <c r="AR17" s="1071"/>
      <c r="AS17" s="1071"/>
      <c r="AT17" s="1071"/>
      <c r="AU17" s="1071"/>
      <c r="AV17" s="1059"/>
      <c r="AW17" s="1059"/>
      <c r="AX17" s="1059"/>
      <c r="AY17" s="1059"/>
      <c r="AZ17" s="1059"/>
      <c r="BA17" s="1059"/>
      <c r="BB17" s="1059"/>
      <c r="BC17" s="1059"/>
      <c r="BD17" s="1059"/>
      <c r="BE17" s="1059"/>
    </row>
    <row r="18" spans="2:57" s="1069" customFormat="1" ht="43.9" customHeight="1">
      <c r="B18" s="1065">
        <v>6</v>
      </c>
      <c r="C18" s="1753" t="s">
        <v>526</v>
      </c>
      <c r="D18" s="1754"/>
      <c r="E18" s="1754"/>
      <c r="F18" s="1754"/>
      <c r="G18" s="1754"/>
      <c r="H18" s="1754"/>
      <c r="I18" s="1754"/>
      <c r="J18" s="1755"/>
      <c r="K18" s="1085"/>
      <c r="L18" s="1718">
        <v>2</v>
      </c>
      <c r="M18" s="1719"/>
      <c r="N18" s="1719"/>
      <c r="O18" s="1719"/>
      <c r="P18" s="1719"/>
      <c r="Q18" s="1720"/>
      <c r="R18" s="1066"/>
      <c r="S18" s="1086">
        <v>19</v>
      </c>
      <c r="T18" s="1747" t="s">
        <v>527</v>
      </c>
      <c r="U18" s="1748"/>
      <c r="V18" s="1748"/>
      <c r="W18" s="1748"/>
      <c r="X18" s="1748"/>
      <c r="Y18" s="1748"/>
      <c r="Z18" s="1748"/>
      <c r="AA18" s="1749"/>
      <c r="AB18" s="1087"/>
      <c r="AC18" s="1718">
        <v>1</v>
      </c>
      <c r="AD18" s="1719"/>
      <c r="AE18" s="1719"/>
      <c r="AF18" s="1719"/>
      <c r="AG18" s="1719"/>
      <c r="AH18" s="1720"/>
      <c r="AI18" s="1059"/>
      <c r="AJ18" s="1059"/>
      <c r="AK18" s="1067"/>
      <c r="AL18" s="1067" t="s">
        <v>528</v>
      </c>
      <c r="AM18" s="1059" t="s">
        <v>529</v>
      </c>
      <c r="AN18" s="1072"/>
      <c r="AO18" s="1072"/>
      <c r="AP18" s="1072"/>
      <c r="AQ18" s="1072"/>
      <c r="AR18" s="1072"/>
      <c r="AS18" s="1072"/>
      <c r="AT18" s="1072"/>
      <c r="AU18" s="1072"/>
      <c r="AV18" s="1059"/>
      <c r="AW18" s="1059"/>
      <c r="AX18" s="1059"/>
      <c r="AY18" s="1059"/>
      <c r="AZ18" s="1059"/>
      <c r="BA18" s="1059"/>
      <c r="BB18" s="1059"/>
      <c r="BC18" s="1059"/>
      <c r="BD18" s="1059"/>
      <c r="BE18" s="1059"/>
    </row>
    <row r="19" spans="2:57" s="1069" customFormat="1" ht="52.9" customHeight="1">
      <c r="B19" s="1065">
        <v>7</v>
      </c>
      <c r="C19" s="1753" t="s">
        <v>530</v>
      </c>
      <c r="D19" s="1754"/>
      <c r="E19" s="1754"/>
      <c r="F19" s="1754"/>
      <c r="G19" s="1754"/>
      <c r="H19" s="1754"/>
      <c r="I19" s="1754"/>
      <c r="J19" s="1755"/>
      <c r="K19" s="1085"/>
      <c r="L19" s="1718">
        <v>2</v>
      </c>
      <c r="M19" s="1719"/>
      <c r="N19" s="1719"/>
      <c r="O19" s="1719"/>
      <c r="P19" s="1719"/>
      <c r="Q19" s="1720"/>
      <c r="R19" s="1066"/>
      <c r="S19" s="1086">
        <v>20</v>
      </c>
      <c r="T19" s="1747" t="s">
        <v>531</v>
      </c>
      <c r="U19" s="1748"/>
      <c r="V19" s="1748"/>
      <c r="W19" s="1748"/>
      <c r="X19" s="1748"/>
      <c r="Y19" s="1748"/>
      <c r="Z19" s="1748"/>
      <c r="AA19" s="1749"/>
      <c r="AB19" s="1087"/>
      <c r="AC19" s="1718">
        <v>2</v>
      </c>
      <c r="AD19" s="1719"/>
      <c r="AE19" s="1719"/>
      <c r="AF19" s="1719"/>
      <c r="AG19" s="1719"/>
      <c r="AH19" s="1750"/>
      <c r="AI19" s="1059"/>
      <c r="AJ19" s="1059"/>
      <c r="AK19" s="1067"/>
      <c r="AL19" s="1067" t="s">
        <v>532</v>
      </c>
      <c r="AM19" s="1059" t="s">
        <v>533</v>
      </c>
      <c r="AN19" s="1072"/>
      <c r="AO19" s="1072"/>
      <c r="AP19" s="1072"/>
      <c r="AQ19" s="1072"/>
      <c r="AR19" s="1072"/>
      <c r="AS19" s="1072"/>
      <c r="AT19" s="1072"/>
      <c r="AU19" s="1072"/>
      <c r="AV19" s="1059"/>
      <c r="AW19" s="1059"/>
      <c r="AX19" s="1059"/>
      <c r="AY19" s="1059"/>
      <c r="AZ19" s="1059"/>
      <c r="BA19" s="1059"/>
      <c r="BB19" s="1059"/>
      <c r="BC19" s="1059"/>
      <c r="BD19" s="1059"/>
      <c r="BE19" s="1059"/>
    </row>
    <row r="20" spans="2:57" s="1069" customFormat="1" ht="51.6" customHeight="1">
      <c r="B20" s="1065">
        <v>8</v>
      </c>
      <c r="C20" s="1747" t="s">
        <v>534</v>
      </c>
      <c r="D20" s="1748"/>
      <c r="E20" s="1748"/>
      <c r="F20" s="1748"/>
      <c r="G20" s="1748"/>
      <c r="H20" s="1748"/>
      <c r="I20" s="1748"/>
      <c r="J20" s="1749"/>
      <c r="K20" s="1085">
        <v>0.03</v>
      </c>
      <c r="L20" s="1718">
        <v>1</v>
      </c>
      <c r="M20" s="1719"/>
      <c r="N20" s="1719"/>
      <c r="O20" s="1719"/>
      <c r="P20" s="1719"/>
      <c r="Q20" s="1720"/>
      <c r="R20" s="1066"/>
      <c r="S20" s="1086">
        <v>21</v>
      </c>
      <c r="T20" s="1747" t="s">
        <v>535</v>
      </c>
      <c r="U20" s="1748"/>
      <c r="V20" s="1748"/>
      <c r="W20" s="1748"/>
      <c r="X20" s="1748"/>
      <c r="Y20" s="1748"/>
      <c r="Z20" s="1748"/>
      <c r="AA20" s="1749"/>
      <c r="AB20" s="1087">
        <v>0.05</v>
      </c>
      <c r="AC20" s="1718">
        <v>1</v>
      </c>
      <c r="AD20" s="1719"/>
      <c r="AE20" s="1719"/>
      <c r="AF20" s="1719"/>
      <c r="AG20" s="1719"/>
      <c r="AH20" s="1750"/>
      <c r="AI20" s="1059"/>
      <c r="AJ20" s="1059"/>
      <c r="AK20" s="1067"/>
      <c r="AL20" s="1067" t="s">
        <v>536</v>
      </c>
      <c r="AM20" s="1059" t="s">
        <v>537</v>
      </c>
      <c r="AN20" s="1059"/>
      <c r="AO20" s="1059"/>
      <c r="AP20" s="1059"/>
      <c r="AQ20" s="1059"/>
      <c r="AR20" s="1059"/>
      <c r="AS20" s="1059"/>
      <c r="AT20" s="1059"/>
      <c r="AU20" s="1059"/>
      <c r="AV20" s="1059"/>
      <c r="AW20" s="1059"/>
      <c r="AX20" s="1059"/>
      <c r="AY20" s="1059"/>
      <c r="AZ20" s="1059"/>
      <c r="BA20" s="1059"/>
      <c r="BB20" s="1059"/>
      <c r="BC20" s="1059"/>
      <c r="BD20" s="1059"/>
      <c r="BE20" s="1059"/>
    </row>
    <row r="21" spans="2:57" s="1069" customFormat="1" ht="37.9" customHeight="1">
      <c r="B21" s="1065">
        <v>9</v>
      </c>
      <c r="C21" s="1747" t="s">
        <v>538</v>
      </c>
      <c r="D21" s="1748"/>
      <c r="E21" s="1748"/>
      <c r="F21" s="1748"/>
      <c r="G21" s="1748"/>
      <c r="H21" s="1748"/>
      <c r="I21" s="1748"/>
      <c r="J21" s="1749"/>
      <c r="K21" s="1085">
        <v>0.05</v>
      </c>
      <c r="L21" s="1718">
        <v>2</v>
      </c>
      <c r="M21" s="1719"/>
      <c r="N21" s="1719"/>
      <c r="O21" s="1719"/>
      <c r="P21" s="1719"/>
      <c r="Q21" s="1720"/>
      <c r="R21" s="1066"/>
      <c r="S21" s="1086">
        <v>22</v>
      </c>
      <c r="T21" s="1747" t="s">
        <v>539</v>
      </c>
      <c r="U21" s="1748"/>
      <c r="V21" s="1748"/>
      <c r="W21" s="1748"/>
      <c r="X21" s="1748"/>
      <c r="Y21" s="1748"/>
      <c r="Z21" s="1748"/>
      <c r="AA21" s="1749"/>
      <c r="AB21" s="1087">
        <v>0.05</v>
      </c>
      <c r="AC21" s="1718">
        <v>2</v>
      </c>
      <c r="AD21" s="1719"/>
      <c r="AE21" s="1719"/>
      <c r="AF21" s="1719"/>
      <c r="AG21" s="1719"/>
      <c r="AH21" s="1750"/>
      <c r="AI21" s="1059"/>
      <c r="AJ21" s="1059"/>
      <c r="AK21" s="1067"/>
      <c r="AL21" s="1067"/>
      <c r="AM21" s="1059"/>
      <c r="AN21" s="1059"/>
      <c r="AO21" s="1059"/>
      <c r="AP21" s="1059"/>
      <c r="AQ21" s="1059"/>
      <c r="AR21" s="1059"/>
      <c r="AS21" s="1059"/>
      <c r="AT21" s="1059"/>
      <c r="AU21" s="1059"/>
      <c r="AV21" s="1059"/>
      <c r="AW21" s="1059"/>
      <c r="AX21" s="1059"/>
      <c r="AY21" s="1059"/>
      <c r="AZ21" s="1059"/>
      <c r="BA21" s="1059"/>
      <c r="BB21" s="1059"/>
      <c r="BC21" s="1059"/>
      <c r="BD21" s="1059"/>
      <c r="BE21" s="1059"/>
    </row>
    <row r="22" spans="2:57" s="1069" customFormat="1" ht="46.35" customHeight="1">
      <c r="B22" s="1065">
        <v>10</v>
      </c>
      <c r="C22" s="1747" t="s">
        <v>540</v>
      </c>
      <c r="D22" s="1748"/>
      <c r="E22" s="1748"/>
      <c r="F22" s="1748"/>
      <c r="G22" s="1748"/>
      <c r="H22" s="1748"/>
      <c r="I22" s="1748"/>
      <c r="J22" s="1749"/>
      <c r="K22" s="1085">
        <v>0.03</v>
      </c>
      <c r="L22" s="1718">
        <v>2</v>
      </c>
      <c r="M22" s="1719"/>
      <c r="N22" s="1719"/>
      <c r="O22" s="1719"/>
      <c r="P22" s="1719"/>
      <c r="Q22" s="1720"/>
      <c r="R22" s="1066"/>
      <c r="S22" s="1086">
        <v>23</v>
      </c>
      <c r="T22" s="1747" t="s">
        <v>541</v>
      </c>
      <c r="U22" s="1748"/>
      <c r="V22" s="1748"/>
      <c r="W22" s="1748"/>
      <c r="X22" s="1748"/>
      <c r="Y22" s="1748"/>
      <c r="Z22" s="1748"/>
      <c r="AA22" s="1749"/>
      <c r="AB22" s="1087">
        <v>0.03</v>
      </c>
      <c r="AC22" s="1718">
        <v>2</v>
      </c>
      <c r="AD22" s="1719"/>
      <c r="AE22" s="1719"/>
      <c r="AF22" s="1719"/>
      <c r="AG22" s="1719"/>
      <c r="AH22" s="1720"/>
      <c r="AI22" s="1059"/>
      <c r="AJ22" s="1059"/>
      <c r="AK22" s="1067"/>
      <c r="AL22" s="1067" t="s">
        <v>542</v>
      </c>
      <c r="AM22" s="1059"/>
      <c r="AN22" s="1073"/>
      <c r="AO22" s="1074"/>
      <c r="AP22" s="1074"/>
      <c r="AQ22" s="1074"/>
      <c r="AR22" s="1074"/>
      <c r="AS22" s="1074"/>
      <c r="AT22" s="1074"/>
      <c r="AU22" s="1074"/>
      <c r="AV22" s="1059"/>
      <c r="AW22" s="1059"/>
      <c r="AX22" s="1059"/>
      <c r="AY22" s="1059"/>
      <c r="AZ22" s="1059"/>
      <c r="BA22" s="1059"/>
      <c r="BB22" s="1059"/>
      <c r="BC22" s="1059"/>
      <c r="BD22" s="1059"/>
      <c r="BE22" s="1059"/>
    </row>
    <row r="23" spans="2:57" s="1069" customFormat="1" ht="51" customHeight="1">
      <c r="B23" s="1065">
        <v>11</v>
      </c>
      <c r="C23" s="1747" t="s">
        <v>543</v>
      </c>
      <c r="D23" s="1748"/>
      <c r="E23" s="1748"/>
      <c r="F23" s="1748"/>
      <c r="G23" s="1748"/>
      <c r="H23" s="1748"/>
      <c r="I23" s="1748"/>
      <c r="J23" s="1749"/>
      <c r="K23" s="1085">
        <v>0.03</v>
      </c>
      <c r="L23" s="1718">
        <v>2</v>
      </c>
      <c r="M23" s="1719"/>
      <c r="N23" s="1719"/>
      <c r="O23" s="1719"/>
      <c r="P23" s="1719"/>
      <c r="Q23" s="1720"/>
      <c r="R23" s="1066"/>
      <c r="S23" s="1086">
        <v>24</v>
      </c>
      <c r="T23" s="1747" t="s">
        <v>544</v>
      </c>
      <c r="U23" s="1748"/>
      <c r="V23" s="1748"/>
      <c r="W23" s="1748"/>
      <c r="X23" s="1748"/>
      <c r="Y23" s="1748"/>
      <c r="Z23" s="1748"/>
      <c r="AA23" s="1749"/>
      <c r="AB23" s="1087">
        <v>0.03</v>
      </c>
      <c r="AC23" s="1718">
        <v>2</v>
      </c>
      <c r="AD23" s="1719"/>
      <c r="AE23" s="1719"/>
      <c r="AF23" s="1719"/>
      <c r="AG23" s="1719"/>
      <c r="AH23" s="1750"/>
      <c r="AI23" s="1059"/>
      <c r="AJ23" s="1059"/>
      <c r="AK23" s="1067"/>
      <c r="AL23" s="1067"/>
      <c r="AM23" s="1059"/>
      <c r="AN23" s="1059"/>
      <c r="AO23" s="1059"/>
      <c r="AP23" s="1063"/>
      <c r="AQ23" s="1063"/>
      <c r="AR23" s="1059"/>
      <c r="AS23" s="1059"/>
      <c r="AT23" s="1059"/>
      <c r="AU23" s="1059"/>
      <c r="AV23" s="1059"/>
      <c r="AW23" s="1059"/>
      <c r="AX23" s="1059"/>
      <c r="AY23" s="1059"/>
      <c r="AZ23" s="1059"/>
      <c r="BA23" s="1059"/>
      <c r="BB23" s="1059"/>
      <c r="BC23" s="1059"/>
      <c r="BD23" s="1059"/>
      <c r="BE23" s="1059"/>
    </row>
    <row r="24" spans="2:57" s="1069" customFormat="1" ht="48" customHeight="1">
      <c r="B24" s="1065">
        <v>12</v>
      </c>
      <c r="C24" s="1747" t="s">
        <v>545</v>
      </c>
      <c r="D24" s="1748"/>
      <c r="E24" s="1748"/>
      <c r="F24" s="1748"/>
      <c r="G24" s="1748"/>
      <c r="H24" s="1748"/>
      <c r="I24" s="1748"/>
      <c r="J24" s="1749"/>
      <c r="K24" s="1085">
        <v>0.05</v>
      </c>
      <c r="L24" s="1718">
        <v>2</v>
      </c>
      <c r="M24" s="1719"/>
      <c r="N24" s="1719"/>
      <c r="O24" s="1719"/>
      <c r="P24" s="1719"/>
      <c r="Q24" s="1720"/>
      <c r="R24" s="1066"/>
      <c r="S24" s="1086">
        <v>25</v>
      </c>
      <c r="T24" s="1747" t="s">
        <v>546</v>
      </c>
      <c r="U24" s="1748"/>
      <c r="V24" s="1748"/>
      <c r="W24" s="1748"/>
      <c r="X24" s="1748"/>
      <c r="Y24" s="1748"/>
      <c r="Z24" s="1748"/>
      <c r="AA24" s="1749"/>
      <c r="AB24" s="1087">
        <v>0.04</v>
      </c>
      <c r="AC24" s="1718">
        <v>1</v>
      </c>
      <c r="AD24" s="1719"/>
      <c r="AE24" s="1719"/>
      <c r="AF24" s="1719"/>
      <c r="AG24" s="1719"/>
      <c r="AH24" s="1750"/>
      <c r="AI24" s="1059"/>
      <c r="AJ24" s="1059"/>
      <c r="AK24" s="1067"/>
      <c r="AL24" s="1067"/>
      <c r="AM24" s="1059"/>
      <c r="AN24" s="1073"/>
      <c r="AO24" s="1074"/>
      <c r="AP24" s="1074"/>
      <c r="AQ24" s="1074"/>
      <c r="AR24" s="1074"/>
      <c r="AS24" s="1074"/>
      <c r="AT24" s="1074"/>
      <c r="AU24" s="1074"/>
      <c r="AV24" s="1059"/>
      <c r="AW24" s="1059"/>
      <c r="AX24" s="1059"/>
      <c r="AY24" s="1059"/>
      <c r="AZ24" s="1059"/>
      <c r="BA24" s="1059"/>
      <c r="BB24" s="1059"/>
      <c r="BC24" s="1059"/>
      <c r="BD24" s="1059"/>
      <c r="BE24" s="1059"/>
    </row>
    <row r="25" spans="2:57" s="1069" customFormat="1" ht="61.15" customHeight="1">
      <c r="B25" s="1065">
        <v>13</v>
      </c>
      <c r="C25" s="1747" t="s">
        <v>547</v>
      </c>
      <c r="D25" s="1748"/>
      <c r="E25" s="1748"/>
      <c r="F25" s="1748"/>
      <c r="G25" s="1748"/>
      <c r="H25" s="1748"/>
      <c r="I25" s="1748"/>
      <c r="J25" s="1749"/>
      <c r="K25" s="1085"/>
      <c r="L25" s="1718" t="s">
        <v>510</v>
      </c>
      <c r="M25" s="1719"/>
      <c r="N25" s="1719"/>
      <c r="O25" s="1719"/>
      <c r="P25" s="1719"/>
      <c r="Q25" s="1720"/>
      <c r="R25" s="1066"/>
      <c r="S25" s="1086">
        <v>26</v>
      </c>
      <c r="T25" s="1747" t="s">
        <v>548</v>
      </c>
      <c r="U25" s="1748"/>
      <c r="V25" s="1748"/>
      <c r="W25" s="1748"/>
      <c r="X25" s="1748"/>
      <c r="Y25" s="1748"/>
      <c r="Z25" s="1748"/>
      <c r="AA25" s="1749"/>
      <c r="AB25" s="1087"/>
      <c r="AC25" s="1718">
        <v>1</v>
      </c>
      <c r="AD25" s="1719"/>
      <c r="AE25" s="1719"/>
      <c r="AF25" s="1719"/>
      <c r="AG25" s="1719"/>
      <c r="AH25" s="1750"/>
      <c r="AI25" s="1059"/>
      <c r="AJ25" s="1059"/>
      <c r="AK25" s="1067"/>
      <c r="AL25" s="1067"/>
      <c r="AM25" s="1059"/>
      <c r="AN25" s="1075"/>
      <c r="AO25" s="1074"/>
      <c r="AP25" s="1074"/>
      <c r="AQ25" s="1074"/>
      <c r="AR25" s="1074"/>
      <c r="AS25" s="1074"/>
      <c r="AT25" s="1074"/>
      <c r="AU25" s="1074"/>
      <c r="AV25" s="1059"/>
      <c r="AW25" s="1059"/>
      <c r="AX25" s="1059"/>
      <c r="AY25" s="1059"/>
      <c r="AZ25" s="1059"/>
      <c r="BA25" s="1059"/>
      <c r="BB25" s="1059"/>
      <c r="BC25" s="1059"/>
      <c r="BD25" s="1059"/>
      <c r="BE25" s="1059"/>
    </row>
    <row r="26" spans="2:57" s="1069" customFormat="1" ht="2.1" customHeight="1" thickBot="1">
      <c r="B26" s="1076"/>
      <c r="AH26" s="1077"/>
      <c r="AI26" s="1059"/>
      <c r="AJ26" s="1059"/>
      <c r="AK26" s="1059"/>
      <c r="AL26" s="1059"/>
      <c r="AM26" s="1059"/>
      <c r="AN26" s="1059"/>
      <c r="AO26" s="1059"/>
      <c r="AP26" s="1059"/>
      <c r="AQ26" s="1059"/>
      <c r="AR26" s="1059"/>
      <c r="AS26" s="1059"/>
      <c r="AT26" s="1059"/>
      <c r="AU26" s="1059"/>
      <c r="AV26" s="1059"/>
      <c r="AW26" s="1059"/>
      <c r="AX26" s="1059"/>
      <c r="AY26" s="1059"/>
      <c r="AZ26" s="1059"/>
      <c r="BA26" s="1059"/>
      <c r="BB26" s="1059"/>
      <c r="BC26" s="1059"/>
      <c r="BD26" s="1059"/>
      <c r="BE26" s="1059"/>
    </row>
    <row r="27" spans="2:57" s="1069" customFormat="1" ht="22.35" customHeight="1" thickBot="1">
      <c r="B27" s="1765" t="s">
        <v>549</v>
      </c>
      <c r="C27" s="1766"/>
      <c r="D27" s="1766"/>
      <c r="E27" s="1766"/>
      <c r="F27" s="1767"/>
      <c r="G27" s="1768">
        <f>U2</f>
        <v>0</v>
      </c>
      <c r="H27" s="1769"/>
      <c r="I27" s="1769"/>
      <c r="J27" s="1769"/>
      <c r="K27" s="1769"/>
      <c r="L27" s="1769"/>
      <c r="M27" s="1769"/>
      <c r="N27" s="1769"/>
      <c r="O27" s="1769"/>
      <c r="P27" s="1769"/>
      <c r="Q27" s="1770"/>
      <c r="R27" s="1114"/>
      <c r="S27" s="1765" t="s">
        <v>550</v>
      </c>
      <c r="T27" s="1766"/>
      <c r="U27" s="1766"/>
      <c r="V27" s="1766"/>
      <c r="W27" s="1767"/>
      <c r="X27" s="1771" t="str">
        <f>Y4</f>
        <v>Eng. Ahmed Kotbi</v>
      </c>
      <c r="Y27" s="1772"/>
      <c r="Z27" s="1772"/>
      <c r="AA27" s="1772"/>
      <c r="AB27" s="1772"/>
      <c r="AC27" s="1772"/>
      <c r="AD27" s="1772"/>
      <c r="AE27" s="1772"/>
      <c r="AF27" s="1772"/>
      <c r="AG27" s="1772"/>
      <c r="AH27" s="1773"/>
      <c r="AI27" s="1059"/>
      <c r="AJ27" s="1059"/>
      <c r="AK27" s="1059"/>
      <c r="AL27" s="1059"/>
      <c r="AM27" s="1059"/>
      <c r="AN27" s="1059"/>
      <c r="AO27" s="1059"/>
      <c r="AP27" s="1059"/>
      <c r="AQ27" s="1059"/>
      <c r="AR27" s="1059"/>
      <c r="AS27" s="1059"/>
      <c r="AT27" s="1059"/>
      <c r="AU27" s="1059"/>
      <c r="AV27" s="1059"/>
      <c r="AW27" s="1059"/>
      <c r="AX27" s="1059"/>
      <c r="AY27" s="1059"/>
      <c r="AZ27" s="1059"/>
      <c r="BA27" s="1059"/>
      <c r="BB27" s="1059"/>
      <c r="BC27" s="1059"/>
      <c r="BD27" s="1059"/>
      <c r="BE27" s="1059"/>
    </row>
    <row r="28" spans="2:57" ht="15.75" thickBot="1">
      <c r="B28" s="1756" t="s">
        <v>551</v>
      </c>
      <c r="C28" s="1757"/>
      <c r="D28" s="1757"/>
      <c r="E28" s="1757"/>
      <c r="F28" s="1757"/>
      <c r="G28" s="1757"/>
      <c r="H28" s="1757"/>
      <c r="I28" s="1757"/>
      <c r="J28" s="1757"/>
      <c r="K28" s="1757"/>
      <c r="L28" s="1757"/>
      <c r="M28" s="1757"/>
      <c r="N28" s="1757"/>
      <c r="O28" s="1757"/>
      <c r="P28" s="1757"/>
      <c r="Q28" s="1757"/>
      <c r="R28" s="1757"/>
      <c r="S28" s="1757"/>
      <c r="T28" s="1757"/>
      <c r="U28" s="1757"/>
      <c r="V28" s="1757"/>
      <c r="W28" s="1757"/>
      <c r="X28" s="1757"/>
      <c r="Y28" s="1757"/>
      <c r="Z28" s="1757"/>
      <c r="AA28" s="1757"/>
      <c r="AB28" s="1757"/>
      <c r="AC28" s="1757"/>
      <c r="AD28" s="1757"/>
      <c r="AE28" s="1757"/>
      <c r="AF28" s="1757"/>
      <c r="AG28" s="1757"/>
      <c r="AH28" s="1757"/>
      <c r="AI28" s="1059"/>
      <c r="AJ28" s="1059"/>
    </row>
    <row r="29" spans="2:57" ht="13.5" thickBot="1">
      <c r="B29" s="1758">
        <v>1</v>
      </c>
      <c r="C29" s="1759"/>
      <c r="D29" s="1760">
        <f>COUNTIF(L13:Q26,"1")+COUNTIF(AB13:AG26,"1")</f>
        <v>8</v>
      </c>
      <c r="E29" s="1761"/>
      <c r="F29" s="1761"/>
      <c r="G29" s="1761"/>
      <c r="H29" s="1762"/>
      <c r="I29" s="1763">
        <v>2</v>
      </c>
      <c r="J29" s="1764"/>
      <c r="K29" s="1078"/>
      <c r="L29" s="1760">
        <f>COUNTIF(L13:Q26,"2")+COUNTIF(AB13:AG26,"2")</f>
        <v>15</v>
      </c>
      <c r="M29" s="1761"/>
      <c r="N29" s="1761"/>
      <c r="O29" s="1761"/>
      <c r="P29" s="1761"/>
      <c r="Q29" s="1761"/>
      <c r="R29" s="1761"/>
      <c r="S29" s="1761"/>
      <c r="T29" s="1762"/>
      <c r="U29" s="1763">
        <v>3</v>
      </c>
      <c r="V29" s="1764"/>
      <c r="W29" s="1760">
        <f>COUNTIF(L13:Q26,"3")+COUNTIF(AB13:AG26,"3")</f>
        <v>0</v>
      </c>
      <c r="X29" s="1761"/>
      <c r="Y29" s="1761"/>
      <c r="Z29" s="1761"/>
      <c r="AA29" s="1761"/>
      <c r="AB29" s="1761"/>
      <c r="AC29" s="1761"/>
      <c r="AD29" s="1761"/>
      <c r="AE29" s="1761"/>
      <c r="AF29" s="1761"/>
      <c r="AG29" s="1761"/>
      <c r="AH29" s="1762"/>
      <c r="AI29" s="1059"/>
      <c r="AJ29" s="1059"/>
    </row>
    <row r="30" spans="2:57">
      <c r="AI30" s="1059"/>
      <c r="AJ30" s="1059"/>
    </row>
    <row r="31" spans="2:57">
      <c r="AI31" s="1059"/>
      <c r="AJ31" s="1059"/>
    </row>
    <row r="32" spans="2:57">
      <c r="AI32" s="1059"/>
      <c r="AJ32" s="1059"/>
    </row>
    <row r="33" s="1059" customFormat="1"/>
    <row r="34" s="1059" customFormat="1"/>
    <row r="35" s="1059" customFormat="1"/>
    <row r="36" s="1059" customFormat="1"/>
    <row r="37" s="1059" customFormat="1"/>
    <row r="38" s="1059" customFormat="1"/>
    <row r="39" s="1059" customFormat="1"/>
    <row r="40" s="1059" customFormat="1"/>
    <row r="41" s="1059" customFormat="1"/>
    <row r="42" s="1059" customFormat="1"/>
    <row r="43" s="1059" customFormat="1"/>
    <row r="44" s="1059" customFormat="1"/>
    <row r="45" s="1059" customFormat="1"/>
    <row r="46" s="1059" customFormat="1"/>
    <row r="47" s="1059" customFormat="1"/>
    <row r="48" s="1059" customFormat="1"/>
    <row r="49" s="1059" customFormat="1"/>
    <row r="50" s="1059" customFormat="1"/>
    <row r="51" s="1059" customFormat="1"/>
    <row r="52" s="1059" customFormat="1"/>
    <row r="53" s="1059" customFormat="1"/>
    <row r="54" s="1059" customFormat="1"/>
    <row r="55" s="1059" customFormat="1"/>
    <row r="56" s="1059" customFormat="1"/>
    <row r="57" s="1059" customFormat="1"/>
    <row r="58" s="1059" customFormat="1"/>
    <row r="59" s="1059" customFormat="1"/>
    <row r="60" s="1059" customFormat="1"/>
    <row r="61" s="1059" customFormat="1"/>
    <row r="62" s="1059" customFormat="1"/>
    <row r="63" s="1059" customFormat="1"/>
    <row r="64" s="1059" customFormat="1"/>
    <row r="65" s="1059" customFormat="1"/>
    <row r="66" s="1059" customFormat="1"/>
    <row r="67" s="1059" customFormat="1"/>
    <row r="68" s="1059" customFormat="1"/>
    <row r="69" s="1059" customFormat="1"/>
    <row r="70" s="1059" customFormat="1"/>
    <row r="71" s="1059" customFormat="1"/>
    <row r="72" s="1059" customFormat="1"/>
    <row r="73" s="1059" customFormat="1"/>
    <row r="74" s="1059" customFormat="1"/>
    <row r="75" s="1059" customFormat="1"/>
    <row r="76" s="1059" customFormat="1"/>
    <row r="77" s="1059" customFormat="1"/>
    <row r="78" s="1059" customFormat="1"/>
    <row r="79" s="1059" customFormat="1"/>
    <row r="80" s="1059" customFormat="1"/>
    <row r="81" s="1059" customFormat="1"/>
    <row r="82" s="1059" customFormat="1"/>
    <row r="83" s="1059" customFormat="1"/>
    <row r="84" s="1059" customFormat="1"/>
    <row r="85" s="1059" customFormat="1"/>
    <row r="86" s="1059" customFormat="1"/>
    <row r="87" s="1059" customFormat="1"/>
    <row r="88" s="1059" customFormat="1"/>
    <row r="89" s="1059" customFormat="1"/>
    <row r="90" s="1059" customFormat="1"/>
    <row r="91" s="1059" customFormat="1"/>
    <row r="92" s="1059" customFormat="1"/>
    <row r="93" s="1059" customFormat="1"/>
    <row r="94" s="1059" customFormat="1"/>
    <row r="95" s="1059" customFormat="1"/>
    <row r="96" s="1059" customFormat="1"/>
    <row r="97" s="1059" customFormat="1"/>
    <row r="98" s="1059" customFormat="1"/>
    <row r="99" s="1059" customFormat="1"/>
    <row r="100" s="1059" customFormat="1"/>
    <row r="101" s="1059" customFormat="1"/>
    <row r="102" s="1059" customFormat="1"/>
    <row r="103" s="1059" customFormat="1"/>
    <row r="104" s="1059" customFormat="1"/>
    <row r="105" s="1059" customFormat="1"/>
    <row r="106" s="1059" customFormat="1"/>
    <row r="107" s="1059" customFormat="1"/>
    <row r="108" s="1059" customFormat="1"/>
    <row r="109" s="1059" customFormat="1"/>
    <row r="110" s="1059" customFormat="1"/>
    <row r="111" s="1059" customFormat="1"/>
    <row r="112" s="1059" customFormat="1"/>
    <row r="113" s="1059" customFormat="1"/>
    <row r="114" s="1059" customFormat="1"/>
    <row r="115" s="1059" customFormat="1"/>
    <row r="116" s="1059" customFormat="1"/>
    <row r="117" s="1059" customFormat="1"/>
    <row r="118" s="1059" customFormat="1"/>
    <row r="119" s="1059" customFormat="1"/>
  </sheetData>
  <sheetProtection selectLockedCells="1"/>
  <mergeCells count="102">
    <mergeCell ref="B28:AH28"/>
    <mergeCell ref="B29:C29"/>
    <mergeCell ref="D29:H29"/>
    <mergeCell ref="I29:J29"/>
    <mergeCell ref="L29:T29"/>
    <mergeCell ref="U29:V29"/>
    <mergeCell ref="W29:AH29"/>
    <mergeCell ref="C25:J25"/>
    <mergeCell ref="L25:Q25"/>
    <mergeCell ref="T25:AA25"/>
    <mergeCell ref="AC25:AH25"/>
    <mergeCell ref="B27:F27"/>
    <mergeCell ref="G27:Q27"/>
    <mergeCell ref="S27:W27"/>
    <mergeCell ref="X27:AH27"/>
    <mergeCell ref="C23:J23"/>
    <mergeCell ref="L23:Q23"/>
    <mergeCell ref="T23:AA23"/>
    <mergeCell ref="AC23:AH23"/>
    <mergeCell ref="C24:J24"/>
    <mergeCell ref="L24:Q24"/>
    <mergeCell ref="T24:AA24"/>
    <mergeCell ref="AC24:AH24"/>
    <mergeCell ref="C21:J21"/>
    <mergeCell ref="L21:Q21"/>
    <mergeCell ref="T21:AA21"/>
    <mergeCell ref="AC21:AH21"/>
    <mergeCell ref="C22:J22"/>
    <mergeCell ref="L22:Q22"/>
    <mergeCell ref="T22:AA22"/>
    <mergeCell ref="AC22:AH22"/>
    <mergeCell ref="C19:J19"/>
    <mergeCell ref="L19:Q19"/>
    <mergeCell ref="T19:AA19"/>
    <mergeCell ref="AC19:AH19"/>
    <mergeCell ref="C20:J20"/>
    <mergeCell ref="L20:Q20"/>
    <mergeCell ref="T20:AA20"/>
    <mergeCell ref="AC20:AH20"/>
    <mergeCell ref="C17:J17"/>
    <mergeCell ref="L17:Q17"/>
    <mergeCell ref="T17:AA17"/>
    <mergeCell ref="AC17:AH17"/>
    <mergeCell ref="C18:J18"/>
    <mergeCell ref="L18:Q18"/>
    <mergeCell ref="T18:AA18"/>
    <mergeCell ref="AC18:AH18"/>
    <mergeCell ref="C15:J15"/>
    <mergeCell ref="L15:Q15"/>
    <mergeCell ref="T15:AA15"/>
    <mergeCell ref="AC15:AH15"/>
    <mergeCell ref="AP15:AQ15"/>
    <mergeCell ref="C16:J16"/>
    <mergeCell ref="L16:Q16"/>
    <mergeCell ref="T16:AA16"/>
    <mergeCell ref="AC16:AH16"/>
    <mergeCell ref="AP16:AQ16"/>
    <mergeCell ref="C13:J13"/>
    <mergeCell ref="L13:Q13"/>
    <mergeCell ref="T13:AA13"/>
    <mergeCell ref="AC13:AH13"/>
    <mergeCell ref="AP13:AQ13"/>
    <mergeCell ref="C14:J14"/>
    <mergeCell ref="L14:Q14"/>
    <mergeCell ref="T14:AA14"/>
    <mergeCell ref="AC14:AH14"/>
    <mergeCell ref="AP14:AQ14"/>
    <mergeCell ref="B10:AH10"/>
    <mergeCell ref="B11:B12"/>
    <mergeCell ref="C11:J12"/>
    <mergeCell ref="K11:K12"/>
    <mergeCell ref="L11:Q12"/>
    <mergeCell ref="S11:S12"/>
    <mergeCell ref="T11:AA12"/>
    <mergeCell ref="AB11:AB12"/>
    <mergeCell ref="AC11:AH12"/>
    <mergeCell ref="B7:AH7"/>
    <mergeCell ref="B8:AH8"/>
    <mergeCell ref="B9:C9"/>
    <mergeCell ref="D9:G9"/>
    <mergeCell ref="I9:S9"/>
    <mergeCell ref="U9:W9"/>
    <mergeCell ref="Y9:AH9"/>
    <mergeCell ref="B5:AH5"/>
    <mergeCell ref="E6:J6"/>
    <mergeCell ref="L6:Q6"/>
    <mergeCell ref="R6:W6"/>
    <mergeCell ref="X6:Z6"/>
    <mergeCell ref="AA6:AD6"/>
    <mergeCell ref="AE6:AH6"/>
    <mergeCell ref="B4:D4"/>
    <mergeCell ref="E4:K4"/>
    <mergeCell ref="L4:O4"/>
    <mergeCell ref="P4:V4"/>
    <mergeCell ref="W4:X4"/>
    <mergeCell ref="Y4:AH4"/>
    <mergeCell ref="B1:AH1"/>
    <mergeCell ref="B2:D2"/>
    <mergeCell ref="E2:J2"/>
    <mergeCell ref="L2:S2"/>
    <mergeCell ref="U2:AH2"/>
    <mergeCell ref="B3:AH3"/>
  </mergeCells>
  <conditionalFormatting sqref="B9:C9">
    <cfRule type="iconSet" priority="12">
      <iconSet showValue="0" reverse="1">
        <cfvo type="percent" val="0"/>
        <cfvo type="num" val="1" gte="0"/>
        <cfvo type="num" val="2" gte="0"/>
      </iconSet>
    </cfRule>
  </conditionalFormatting>
  <conditionalFormatting sqref="B29:C29">
    <cfRule type="iconSet" priority="11">
      <iconSet showValue="0" reverse="1">
        <cfvo type="percent" val="0"/>
        <cfvo type="num" val="1" gte="0"/>
        <cfvo type="num" val="2" gte="0"/>
      </iconSet>
    </cfRule>
  </conditionalFormatting>
  <conditionalFormatting sqref="H9">
    <cfRule type="iconSet" priority="10">
      <iconSet showValue="0" reverse="1">
        <cfvo type="percent" val="0"/>
        <cfvo type="num" val="1" gte="0"/>
        <cfvo type="num" val="2" gte="0"/>
      </iconSet>
    </cfRule>
  </conditionalFormatting>
  <conditionalFormatting sqref="I29:J29">
    <cfRule type="iconSet" priority="9">
      <iconSet showValue="0" reverse="1">
        <cfvo type="percent" val="0"/>
        <cfvo type="num" val="1" gte="0"/>
        <cfvo type="num" val="2" gte="0"/>
      </iconSet>
    </cfRule>
  </conditionalFormatting>
  <conditionalFormatting sqref="T9">
    <cfRule type="iconSet" priority="7">
      <iconSet showValue="0" reverse="1">
        <cfvo type="percent" val="0"/>
        <cfvo type="num" val="1"/>
        <cfvo type="num" val="2"/>
      </iconSet>
    </cfRule>
  </conditionalFormatting>
  <conditionalFormatting sqref="U29:V29">
    <cfRule type="iconSet" priority="6">
      <iconSet showValue="0" reverse="1">
        <cfvo type="percent" val="0"/>
        <cfvo type="num" val="1"/>
        <cfvo type="num" val="2"/>
      </iconSet>
    </cfRule>
  </conditionalFormatting>
  <conditionalFormatting sqref="AP13:AQ13">
    <cfRule type="iconSet" priority="13">
      <iconSet showValue="0" reverse="1">
        <cfvo type="percent" val="0"/>
        <cfvo type="num" val="1" gte="0"/>
        <cfvo type="num" val="2" gte="0"/>
      </iconSet>
    </cfRule>
  </conditionalFormatting>
  <conditionalFormatting sqref="AP14:AQ14">
    <cfRule type="iconSet" priority="14">
      <iconSet showValue="0" reverse="1">
        <cfvo type="percent" val="0"/>
        <cfvo type="num" val="1" gte="0"/>
        <cfvo type="num" val="2" gte="0"/>
      </iconSet>
    </cfRule>
  </conditionalFormatting>
  <conditionalFormatting sqref="AP15:AQ15">
    <cfRule type="iconSet" priority="15">
      <iconSet showValue="0" reverse="1">
        <cfvo type="percent" val="0"/>
        <cfvo type="num" val="1"/>
        <cfvo type="num" val="2"/>
      </iconSet>
    </cfRule>
  </conditionalFormatting>
  <dataValidations disablePrompts="1" count="3">
    <dataValidation type="whole" errorStyle="information" operator="greaterThan" showInputMessage="1" showErrorMessage="1" errorTitle="Error - review score" error="Only one score can be given for each subject, please revise." sqref="R13:R25" xr:uid="{9741E679-5736-45D0-B03F-86FD9F7E4F1C}">
      <formula1>1</formula1>
    </dataValidation>
    <dataValidation type="whole" operator="greaterThan" allowBlank="1" showErrorMessage="1" sqref="I26" xr:uid="{C51996A2-7B84-479C-AC51-F4D0261DF476}">
      <formula1>120</formula1>
    </dataValidation>
    <dataValidation type="list" allowBlank="1" showErrorMessage="1" error="Number Should be from 1 to 3" sqref="L13:L25 AC22 AC13:AH17 AC18 AC19:AH21 AC23:AH25" xr:uid="{52B0170A-4DD8-49D2-93A0-426219D16A48}">
      <formula1>$AU$13:$AU$16</formula1>
    </dataValidation>
  </dataValidations>
  <printOptions horizontalCentered="1" verticalCentered="1"/>
  <pageMargins left="0" right="0" top="0.25" bottom="0" header="0.3" footer="0.3"/>
  <pageSetup paperSize="9" scale="91"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iconSet" priority="8" id="{A30D1E5B-1ACE-4625-9B2B-9FBF8B6F25F9}">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L13</xm:sqref>
        </x14:conditionalFormatting>
        <x14:conditionalFormatting xmlns:xm="http://schemas.microsoft.com/office/excel/2006/main">
          <x14:cfRule type="iconSet" priority="16" id="{5CA8235E-9D3B-4A8B-BD1B-F72741A706A3}">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L14:L25</xm:sqref>
        </x14:conditionalFormatting>
        <x14:conditionalFormatting xmlns:xm="http://schemas.microsoft.com/office/excel/2006/main">
          <x14:cfRule type="iconSet" priority="5" id="{052E3774-A6FB-4272-9376-B4F096C2ED1A}">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AA6</xm:sqref>
        </x14:conditionalFormatting>
        <x14:conditionalFormatting xmlns:xm="http://schemas.microsoft.com/office/excel/2006/main">
          <x14:cfRule type="iconSet" priority="4" id="{B0EB7868-DD90-4E1A-8B4D-5F0B38525D74}">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AC13</xm:sqref>
        </x14:conditionalFormatting>
        <x14:conditionalFormatting xmlns:xm="http://schemas.microsoft.com/office/excel/2006/main">
          <x14:cfRule type="iconSet" priority="3" id="{6DEB08E8-DD83-4A7B-9218-87784DA86754}">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AC14:AC17 AC19:AC21 AC23:AC25</xm:sqref>
        </x14:conditionalFormatting>
        <x14:conditionalFormatting xmlns:xm="http://schemas.microsoft.com/office/excel/2006/main">
          <x14:cfRule type="iconSet" priority="2" id="{585A5B62-C68A-404F-8487-0A3A89824751}">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AC18</xm:sqref>
        </x14:conditionalFormatting>
        <x14:conditionalFormatting xmlns:xm="http://schemas.microsoft.com/office/excel/2006/main">
          <x14:cfRule type="iconSet" priority="1" id="{CE14F39A-95D4-4AE3-B1F0-B4411436BA74}">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AC22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E72AF-7904-4E4E-878E-F82A0CE5D68A}">
  <sheetPr codeName="Sheet21">
    <tabColor theme="9" tint="0.59999389629810485"/>
  </sheetPr>
  <dimension ref="A1:O98"/>
  <sheetViews>
    <sheetView workbookViewId="0">
      <selection activeCell="B50" sqref="B50"/>
    </sheetView>
  </sheetViews>
  <sheetFormatPr defaultRowHeight="15"/>
  <cols>
    <col min="2" max="2" width="12.5703125" customWidth="1"/>
    <col min="3" max="3" width="24.42578125" customWidth="1"/>
    <col min="4" max="6" width="14.5703125" customWidth="1"/>
    <col min="7" max="7" width="16" customWidth="1"/>
    <col min="14" max="14" width="14.5703125" customWidth="1"/>
    <col min="15" max="15" width="22.85546875" customWidth="1"/>
  </cols>
  <sheetData>
    <row r="1" spans="1:14" ht="15.6" customHeight="1">
      <c r="A1" s="1774" t="s">
        <v>313</v>
      </c>
      <c r="B1" s="1775"/>
      <c r="C1" s="1775"/>
      <c r="D1" s="1775"/>
      <c r="E1" s="1775"/>
      <c r="F1" s="1775"/>
      <c r="G1" s="1776"/>
    </row>
    <row r="2" spans="1:14" ht="15.6" customHeight="1">
      <c r="A2" s="1777"/>
      <c r="B2" s="1778"/>
      <c r="C2" s="1778"/>
      <c r="D2" s="1778"/>
      <c r="E2" s="1778"/>
      <c r="F2" s="1778"/>
      <c r="G2" s="1779"/>
    </row>
    <row r="3" spans="1:14" ht="43.35" customHeight="1">
      <c r="A3" s="996" t="s">
        <v>323</v>
      </c>
      <c r="B3" s="1780" t="s">
        <v>1</v>
      </c>
      <c r="C3" s="1780"/>
      <c r="D3" s="996" t="s">
        <v>308</v>
      </c>
      <c r="E3" s="996" t="s">
        <v>309</v>
      </c>
      <c r="F3" s="996" t="s">
        <v>310</v>
      </c>
      <c r="G3" s="996" t="s">
        <v>20</v>
      </c>
      <c r="I3" s="13"/>
      <c r="J3" s="13"/>
      <c r="K3" s="13"/>
      <c r="L3" s="13"/>
      <c r="M3" s="13"/>
      <c r="N3" s="13"/>
    </row>
    <row r="4" spans="1:14">
      <c r="A4" s="997" t="s">
        <v>323</v>
      </c>
      <c r="B4" s="1781" t="s">
        <v>111</v>
      </c>
      <c r="C4" s="1782"/>
      <c r="D4" s="967">
        <v>2040</v>
      </c>
      <c r="E4" s="967">
        <v>2040</v>
      </c>
      <c r="F4" s="967">
        <v>80246</v>
      </c>
      <c r="G4" s="967">
        <v>80246</v>
      </c>
    </row>
    <row r="5" spans="1:14">
      <c r="A5" s="252"/>
      <c r="B5" s="1783" t="s">
        <v>110</v>
      </c>
      <c r="C5" s="1784"/>
      <c r="D5" s="967">
        <v>2040</v>
      </c>
      <c r="E5" s="967">
        <v>2040</v>
      </c>
      <c r="F5" s="967">
        <v>80246</v>
      </c>
      <c r="G5" s="967">
        <v>80246</v>
      </c>
    </row>
    <row r="6" spans="1:14">
      <c r="A6" s="1785" t="s">
        <v>321</v>
      </c>
      <c r="B6" s="1787" t="s">
        <v>692</v>
      </c>
      <c r="C6" s="1788"/>
      <c r="D6" s="951">
        <v>0</v>
      </c>
      <c r="E6" s="951">
        <v>0</v>
      </c>
      <c r="F6" s="951">
        <v>0</v>
      </c>
      <c r="G6" s="951">
        <v>0</v>
      </c>
    </row>
    <row r="7" spans="1:14">
      <c r="A7" s="1785"/>
      <c r="B7" s="1787" t="s">
        <v>702</v>
      </c>
      <c r="C7" s="1788"/>
      <c r="D7" s="951">
        <v>0</v>
      </c>
      <c r="E7" s="951">
        <v>0</v>
      </c>
      <c r="F7" s="951">
        <v>0</v>
      </c>
      <c r="G7" s="951">
        <v>0</v>
      </c>
    </row>
    <row r="8" spans="1:14">
      <c r="A8" s="1785"/>
      <c r="B8" s="1787" t="s">
        <v>703</v>
      </c>
      <c r="C8" s="1788"/>
      <c r="D8" s="951">
        <v>0</v>
      </c>
      <c r="E8" s="951">
        <v>0</v>
      </c>
      <c r="F8" s="951">
        <v>0</v>
      </c>
      <c r="G8" s="951">
        <v>0</v>
      </c>
    </row>
    <row r="9" spans="1:14">
      <c r="A9" s="1785"/>
      <c r="B9" s="1787" t="s">
        <v>701</v>
      </c>
      <c r="C9" s="1788"/>
      <c r="D9" s="951">
        <v>0</v>
      </c>
      <c r="E9" s="951">
        <v>0</v>
      </c>
      <c r="F9" s="951">
        <v>9</v>
      </c>
      <c r="G9" s="951">
        <v>0</v>
      </c>
    </row>
    <row r="10" spans="1:14">
      <c r="A10" s="1785"/>
      <c r="B10" s="1789" t="s">
        <v>693</v>
      </c>
      <c r="C10" s="1790"/>
      <c r="D10" s="951">
        <v>0</v>
      </c>
      <c r="E10" s="951">
        <v>2</v>
      </c>
      <c r="F10" s="951">
        <v>2</v>
      </c>
      <c r="G10" s="951">
        <v>2</v>
      </c>
    </row>
    <row r="11" spans="1:14">
      <c r="A11" s="1785"/>
      <c r="B11" s="1789" t="s">
        <v>694</v>
      </c>
      <c r="C11" s="1790"/>
      <c r="D11" s="951">
        <v>0</v>
      </c>
      <c r="E11" s="951">
        <v>0</v>
      </c>
      <c r="F11" s="951">
        <v>0</v>
      </c>
      <c r="G11" s="951">
        <v>0</v>
      </c>
    </row>
    <row r="12" spans="1:14">
      <c r="A12" s="1785"/>
      <c r="B12" s="1789" t="s">
        <v>311</v>
      </c>
      <c r="C12" s="1790"/>
      <c r="D12" s="951">
        <v>0</v>
      </c>
      <c r="E12" s="951">
        <v>0</v>
      </c>
      <c r="F12" s="951">
        <v>0</v>
      </c>
      <c r="G12" s="951">
        <v>0</v>
      </c>
    </row>
    <row r="13" spans="1:14">
      <c r="A13" s="1785"/>
      <c r="B13" s="1789" t="s">
        <v>695</v>
      </c>
      <c r="C13" s="1790"/>
      <c r="D13" s="951">
        <v>0</v>
      </c>
      <c r="E13" s="951">
        <v>0</v>
      </c>
      <c r="F13" s="951">
        <v>0</v>
      </c>
      <c r="G13" s="951">
        <v>0</v>
      </c>
    </row>
    <row r="14" spans="1:14">
      <c r="A14" s="1786"/>
      <c r="B14" s="1789" t="s">
        <v>696</v>
      </c>
      <c r="C14" s="1790"/>
      <c r="D14" s="951">
        <v>0</v>
      </c>
      <c r="E14" s="951">
        <v>0</v>
      </c>
      <c r="F14" s="951">
        <v>0</v>
      </c>
      <c r="G14" s="951">
        <v>0</v>
      </c>
      <c r="N14" s="968"/>
    </row>
    <row r="15" spans="1:14">
      <c r="A15" s="1791" t="s">
        <v>322</v>
      </c>
      <c r="B15" s="1783" t="s">
        <v>314</v>
      </c>
      <c r="C15" s="1784"/>
      <c r="D15" s="954" t="s">
        <v>1410</v>
      </c>
      <c r="E15" s="954" t="s">
        <v>1410</v>
      </c>
      <c r="F15" s="952" t="s">
        <v>1441</v>
      </c>
      <c r="G15" s="952" t="s">
        <v>1441</v>
      </c>
    </row>
    <row r="16" spans="1:14">
      <c r="A16" s="1785"/>
      <c r="B16" s="1783" t="s">
        <v>697</v>
      </c>
      <c r="C16" s="1784"/>
      <c r="D16" s="954" t="s">
        <v>1410</v>
      </c>
      <c r="E16" s="954" t="s">
        <v>1410</v>
      </c>
      <c r="F16" s="952" t="s">
        <v>1439</v>
      </c>
      <c r="G16" s="952" t="s">
        <v>1439</v>
      </c>
    </row>
    <row r="17" spans="1:15">
      <c r="A17" s="1785"/>
      <c r="B17" s="1783" t="s">
        <v>698</v>
      </c>
      <c r="C17" s="1784"/>
      <c r="D17" s="952" t="s">
        <v>1410</v>
      </c>
      <c r="E17" s="952" t="s">
        <v>1410</v>
      </c>
      <c r="F17" s="952" t="s">
        <v>1414</v>
      </c>
      <c r="G17" s="952" t="s">
        <v>1414</v>
      </c>
    </row>
    <row r="18" spans="1:15">
      <c r="A18" s="1785"/>
      <c r="B18" s="1783" t="s">
        <v>699</v>
      </c>
      <c r="C18" s="1784"/>
      <c r="D18" s="952">
        <v>1</v>
      </c>
      <c r="E18" s="952" t="s">
        <v>1414</v>
      </c>
      <c r="F18" s="952" t="s">
        <v>1482</v>
      </c>
      <c r="G18" s="952" t="s">
        <v>1482</v>
      </c>
    </row>
    <row r="19" spans="1:15">
      <c r="A19" s="1786"/>
      <c r="B19" s="1792" t="s">
        <v>700</v>
      </c>
      <c r="C19" s="1793"/>
      <c r="D19" s="953" t="s">
        <v>1410</v>
      </c>
      <c r="E19" s="953" t="s">
        <v>1410</v>
      </c>
      <c r="F19" s="956" t="s">
        <v>1440</v>
      </c>
      <c r="G19" s="956" t="s">
        <v>1440</v>
      </c>
    </row>
    <row r="20" spans="1:15">
      <c r="I20" s="996" t="s">
        <v>323</v>
      </c>
      <c r="J20" s="1780" t="s">
        <v>1</v>
      </c>
      <c r="K20" s="1780"/>
      <c r="L20" s="996" t="s">
        <v>308</v>
      </c>
      <c r="M20" s="996" t="s">
        <v>309</v>
      </c>
      <c r="N20" s="996" t="s">
        <v>310</v>
      </c>
      <c r="O20" s="996" t="s">
        <v>20</v>
      </c>
    </row>
    <row r="22" spans="1:15" ht="46.35" customHeight="1">
      <c r="A22" s="1616" t="s">
        <v>748</v>
      </c>
      <c r="B22" s="1617"/>
      <c r="C22" s="1617"/>
      <c r="D22" s="1617"/>
      <c r="E22" s="1617"/>
      <c r="F22" s="1617"/>
      <c r="G22" s="1617"/>
      <c r="I22" s="44" t="s">
        <v>306</v>
      </c>
      <c r="J22" s="45">
        <v>0.82</v>
      </c>
    </row>
    <row r="23" spans="1:15" ht="43.35" customHeight="1">
      <c r="A23" s="25" t="s">
        <v>299</v>
      </c>
      <c r="B23" s="25" t="s">
        <v>303</v>
      </c>
      <c r="C23" s="25" t="s">
        <v>300</v>
      </c>
      <c r="D23" s="25" t="s">
        <v>302</v>
      </c>
      <c r="E23" s="25" t="s">
        <v>304</v>
      </c>
      <c r="F23" s="25" t="s">
        <v>301</v>
      </c>
      <c r="G23" s="25" t="s">
        <v>305</v>
      </c>
      <c r="I23" s="44" t="s">
        <v>307</v>
      </c>
      <c r="J23" s="46">
        <v>0.83</v>
      </c>
    </row>
    <row r="24" spans="1:15" s="19" customFormat="1">
      <c r="A24" s="777" t="s">
        <v>224</v>
      </c>
      <c r="B24" s="778">
        <v>46118</v>
      </c>
      <c r="C24" s="779">
        <f t="shared" ref="C24:C37" si="0">B24</f>
        <v>46118</v>
      </c>
      <c r="D24" s="775">
        <v>0</v>
      </c>
      <c r="E24" s="845">
        <v>0.84090909090909094</v>
      </c>
      <c r="F24" s="779">
        <f t="shared" ref="F24:F37" si="1">C24+1</f>
        <v>46119</v>
      </c>
      <c r="G24" s="776">
        <f t="shared" ref="G24:G37" si="2">F24-C24</f>
        <v>1</v>
      </c>
    </row>
    <row r="25" spans="1:15" s="19" customFormat="1">
      <c r="A25" s="777" t="s">
        <v>225</v>
      </c>
      <c r="B25" s="778">
        <v>46125</v>
      </c>
      <c r="C25" s="779">
        <f t="shared" si="0"/>
        <v>46125</v>
      </c>
      <c r="D25" s="775">
        <v>0</v>
      </c>
      <c r="E25" s="845">
        <v>0.84090909090909094</v>
      </c>
      <c r="F25" s="779">
        <f t="shared" si="1"/>
        <v>46126</v>
      </c>
      <c r="G25" s="776">
        <f t="shared" si="2"/>
        <v>1</v>
      </c>
    </row>
    <row r="26" spans="1:15" s="19" customFormat="1">
      <c r="A26" s="777" t="s">
        <v>226</v>
      </c>
      <c r="B26" s="778">
        <v>46132</v>
      </c>
      <c r="C26" s="779">
        <f t="shared" si="0"/>
        <v>46132</v>
      </c>
      <c r="D26" s="775">
        <v>0</v>
      </c>
      <c r="E26" s="845">
        <v>0.84090909090909094</v>
      </c>
      <c r="F26" s="779">
        <f t="shared" si="1"/>
        <v>46133</v>
      </c>
      <c r="G26" s="776">
        <f t="shared" si="2"/>
        <v>1</v>
      </c>
    </row>
    <row r="27" spans="1:15" s="19" customFormat="1">
      <c r="A27" s="777" t="s">
        <v>227</v>
      </c>
      <c r="B27" s="778">
        <v>46139</v>
      </c>
      <c r="C27" s="779">
        <f t="shared" si="0"/>
        <v>46139</v>
      </c>
      <c r="D27" s="775">
        <v>0</v>
      </c>
      <c r="E27" s="845">
        <v>0.84090909090909094</v>
      </c>
      <c r="F27" s="779">
        <f t="shared" si="1"/>
        <v>46140</v>
      </c>
      <c r="G27" s="776">
        <f t="shared" si="2"/>
        <v>1</v>
      </c>
    </row>
    <row r="28" spans="1:15" s="19" customFormat="1">
      <c r="A28" s="777" t="s">
        <v>228</v>
      </c>
      <c r="B28" s="778">
        <v>46146</v>
      </c>
      <c r="C28" s="779">
        <f t="shared" si="0"/>
        <v>46146</v>
      </c>
      <c r="D28" s="775">
        <v>0</v>
      </c>
      <c r="E28" s="845">
        <v>0.84090909090909094</v>
      </c>
      <c r="F28" s="779">
        <f t="shared" si="1"/>
        <v>46147</v>
      </c>
      <c r="G28" s="776">
        <f t="shared" si="2"/>
        <v>1</v>
      </c>
    </row>
    <row r="29" spans="1:15" s="19" customFormat="1">
      <c r="A29" s="777" t="s">
        <v>229</v>
      </c>
      <c r="B29" s="778">
        <v>46153</v>
      </c>
      <c r="C29" s="779">
        <f t="shared" si="0"/>
        <v>46153</v>
      </c>
      <c r="D29" s="775">
        <v>0</v>
      </c>
      <c r="E29" s="845">
        <v>0.84090909090909094</v>
      </c>
      <c r="F29" s="779">
        <f t="shared" si="1"/>
        <v>46154</v>
      </c>
      <c r="G29" s="776">
        <f t="shared" si="2"/>
        <v>1</v>
      </c>
    </row>
    <row r="30" spans="1:15" s="19" customFormat="1">
      <c r="A30" s="777" t="s">
        <v>230</v>
      </c>
      <c r="B30" s="778">
        <v>46160</v>
      </c>
      <c r="C30" s="779">
        <f t="shared" si="0"/>
        <v>46160</v>
      </c>
      <c r="D30" s="775">
        <v>0</v>
      </c>
      <c r="E30" s="845">
        <v>0.84090909090909094</v>
      </c>
      <c r="F30" s="779">
        <f t="shared" si="1"/>
        <v>46161</v>
      </c>
      <c r="G30" s="776">
        <f t="shared" si="2"/>
        <v>1</v>
      </c>
    </row>
    <row r="31" spans="1:15" s="19" customFormat="1">
      <c r="A31" s="777" t="s">
        <v>231</v>
      </c>
      <c r="B31" s="778">
        <v>46166</v>
      </c>
      <c r="C31" s="779">
        <f t="shared" si="0"/>
        <v>46166</v>
      </c>
      <c r="D31" s="775">
        <v>0</v>
      </c>
      <c r="E31" s="845">
        <v>0.84090909090909094</v>
      </c>
      <c r="F31" s="779">
        <f t="shared" si="1"/>
        <v>46167</v>
      </c>
      <c r="G31" s="776">
        <f t="shared" si="2"/>
        <v>1</v>
      </c>
    </row>
    <row r="32" spans="1:15" s="19" customFormat="1">
      <c r="A32" s="777" t="s">
        <v>232</v>
      </c>
      <c r="B32" s="778">
        <v>46174</v>
      </c>
      <c r="C32" s="779">
        <f t="shared" si="0"/>
        <v>46174</v>
      </c>
      <c r="D32" s="775">
        <v>0</v>
      </c>
      <c r="E32" s="845">
        <v>0.84090909090909094</v>
      </c>
      <c r="F32" s="779">
        <f t="shared" si="1"/>
        <v>46175</v>
      </c>
      <c r="G32" s="776">
        <f t="shared" si="2"/>
        <v>1</v>
      </c>
    </row>
    <row r="33" spans="1:7" s="19" customFormat="1">
      <c r="A33" s="777" t="s">
        <v>233</v>
      </c>
      <c r="B33" s="778">
        <v>46181</v>
      </c>
      <c r="C33" s="779">
        <f t="shared" si="0"/>
        <v>46181</v>
      </c>
      <c r="D33" s="775">
        <v>0</v>
      </c>
      <c r="E33" s="845">
        <v>0.84090909090909094</v>
      </c>
      <c r="F33" s="779">
        <f t="shared" si="1"/>
        <v>46182</v>
      </c>
      <c r="G33" s="776">
        <f t="shared" si="2"/>
        <v>1</v>
      </c>
    </row>
    <row r="34" spans="1:7" s="19" customFormat="1">
      <c r="A34" s="777" t="s">
        <v>234</v>
      </c>
      <c r="B34" s="778">
        <v>46188</v>
      </c>
      <c r="C34" s="779">
        <f t="shared" si="0"/>
        <v>46188</v>
      </c>
      <c r="D34" s="775">
        <v>0</v>
      </c>
      <c r="E34" s="845">
        <v>0.84090909090909094</v>
      </c>
      <c r="F34" s="779">
        <f t="shared" si="1"/>
        <v>46189</v>
      </c>
      <c r="G34" s="776">
        <f t="shared" si="2"/>
        <v>1</v>
      </c>
    </row>
    <row r="35" spans="1:7">
      <c r="A35" s="50" t="s">
        <v>235</v>
      </c>
      <c r="B35" s="778">
        <v>46195</v>
      </c>
      <c r="C35" s="779">
        <f t="shared" si="0"/>
        <v>46195</v>
      </c>
      <c r="D35" s="775">
        <v>0</v>
      </c>
      <c r="E35" s="845">
        <v>0.84090909090909094</v>
      </c>
      <c r="F35" s="779">
        <f t="shared" si="1"/>
        <v>46196</v>
      </c>
      <c r="G35" s="776">
        <f t="shared" si="2"/>
        <v>1</v>
      </c>
    </row>
    <row r="36" spans="1:7">
      <c r="A36" s="50" t="s">
        <v>236</v>
      </c>
      <c r="B36" s="778">
        <v>46202</v>
      </c>
      <c r="C36" s="779">
        <f t="shared" si="0"/>
        <v>46202</v>
      </c>
      <c r="D36" s="775">
        <v>0</v>
      </c>
      <c r="E36" s="845">
        <v>0.84090909090909094</v>
      </c>
      <c r="F36" s="779">
        <f t="shared" si="1"/>
        <v>46203</v>
      </c>
      <c r="G36" s="776">
        <f t="shared" si="2"/>
        <v>1</v>
      </c>
    </row>
    <row r="37" spans="1:7">
      <c r="A37" s="50" t="s">
        <v>237</v>
      </c>
      <c r="B37" s="778">
        <v>46209</v>
      </c>
      <c r="C37" s="779">
        <f t="shared" si="0"/>
        <v>46209</v>
      </c>
      <c r="D37" s="775">
        <v>0</v>
      </c>
      <c r="E37" s="845">
        <v>0.84090909090909094</v>
      </c>
      <c r="F37" s="779">
        <f t="shared" si="1"/>
        <v>46210</v>
      </c>
      <c r="G37" s="776">
        <f t="shared" si="2"/>
        <v>1</v>
      </c>
    </row>
    <row r="38" spans="1:7">
      <c r="A38" s="50" t="s">
        <v>238</v>
      </c>
      <c r="B38" s="778">
        <v>46216</v>
      </c>
      <c r="C38" s="779">
        <v>46216</v>
      </c>
      <c r="D38" s="775">
        <v>0</v>
      </c>
      <c r="E38" s="845">
        <v>0.82</v>
      </c>
      <c r="F38" s="779">
        <v>46216</v>
      </c>
      <c r="G38" s="776">
        <v>1</v>
      </c>
    </row>
    <row r="39" spans="1:7">
      <c r="A39" s="50" t="s">
        <v>239</v>
      </c>
      <c r="B39" s="778">
        <v>46223</v>
      </c>
      <c r="C39" s="779">
        <v>46223</v>
      </c>
      <c r="D39" s="775">
        <v>0</v>
      </c>
      <c r="E39" s="845">
        <v>0.83</v>
      </c>
      <c r="F39" s="779">
        <f t="shared" ref="F39:F45" si="3">C39+1</f>
        <v>46224</v>
      </c>
      <c r="G39" s="776">
        <v>1</v>
      </c>
    </row>
    <row r="40" spans="1:7">
      <c r="A40" s="50" t="s">
        <v>240</v>
      </c>
      <c r="B40" s="778">
        <v>46230</v>
      </c>
      <c r="C40" s="779">
        <v>46230</v>
      </c>
      <c r="D40" s="775">
        <v>0</v>
      </c>
      <c r="E40" s="845">
        <v>0.83</v>
      </c>
      <c r="F40" s="779">
        <f t="shared" si="3"/>
        <v>46231</v>
      </c>
      <c r="G40" s="776">
        <v>1</v>
      </c>
    </row>
    <row r="41" spans="1:7">
      <c r="A41" s="50" t="s">
        <v>241</v>
      </c>
      <c r="B41" s="778">
        <v>46237</v>
      </c>
      <c r="C41" s="779">
        <f t="shared" ref="C41:C46" si="4">B41</f>
        <v>46237</v>
      </c>
      <c r="D41" s="775">
        <v>0</v>
      </c>
      <c r="E41" s="845">
        <v>0.83</v>
      </c>
      <c r="F41" s="779">
        <f t="shared" si="3"/>
        <v>46238</v>
      </c>
      <c r="G41" s="776">
        <v>1</v>
      </c>
    </row>
    <row r="42" spans="1:7">
      <c r="A42" s="50" t="s">
        <v>242</v>
      </c>
      <c r="B42" s="778">
        <v>46244</v>
      </c>
      <c r="C42" s="779">
        <f t="shared" si="4"/>
        <v>46244</v>
      </c>
      <c r="D42" s="775">
        <v>0</v>
      </c>
      <c r="E42" s="845">
        <v>0.83</v>
      </c>
      <c r="F42" s="779">
        <f t="shared" si="3"/>
        <v>46245</v>
      </c>
      <c r="G42" s="776">
        <v>1</v>
      </c>
    </row>
    <row r="43" spans="1:7">
      <c r="A43" s="50" t="s">
        <v>243</v>
      </c>
      <c r="B43" s="778">
        <v>46251</v>
      </c>
      <c r="C43" s="779">
        <f t="shared" si="4"/>
        <v>46251</v>
      </c>
      <c r="D43" s="775">
        <v>0</v>
      </c>
      <c r="E43" s="845">
        <v>0.83</v>
      </c>
      <c r="F43" s="779">
        <f t="shared" si="3"/>
        <v>46252</v>
      </c>
      <c r="G43" s="776">
        <v>1</v>
      </c>
    </row>
    <row r="44" spans="1:7">
      <c r="A44" s="50" t="s">
        <v>244</v>
      </c>
      <c r="B44" s="778">
        <v>46258</v>
      </c>
      <c r="C44" s="779">
        <f t="shared" si="4"/>
        <v>46258</v>
      </c>
      <c r="D44" s="775">
        <v>0</v>
      </c>
      <c r="E44" s="845">
        <v>0.83</v>
      </c>
      <c r="F44" s="779">
        <f t="shared" si="3"/>
        <v>46259</v>
      </c>
      <c r="G44" s="776">
        <v>1</v>
      </c>
    </row>
    <row r="45" spans="1:7">
      <c r="A45" s="50" t="s">
        <v>245</v>
      </c>
      <c r="B45" s="778">
        <v>46265</v>
      </c>
      <c r="C45" s="779">
        <f t="shared" si="4"/>
        <v>46265</v>
      </c>
      <c r="D45" s="775">
        <v>0</v>
      </c>
      <c r="E45" s="845">
        <v>0.83</v>
      </c>
      <c r="F45" s="779">
        <f t="shared" si="3"/>
        <v>46266</v>
      </c>
      <c r="G45" s="776">
        <v>1</v>
      </c>
    </row>
    <row r="46" spans="1:7">
      <c r="A46" s="50" t="s">
        <v>246</v>
      </c>
      <c r="B46" s="778">
        <v>46272</v>
      </c>
      <c r="C46" s="779">
        <f t="shared" si="4"/>
        <v>46272</v>
      </c>
      <c r="D46" s="775">
        <v>0</v>
      </c>
      <c r="E46" s="845">
        <f>HSE!AE6</f>
        <v>0.83</v>
      </c>
      <c r="F46" s="779">
        <f t="shared" ref="F46" si="5">C46+1</f>
        <v>46273</v>
      </c>
      <c r="G46" s="776">
        <v>1</v>
      </c>
    </row>
    <row r="47" spans="1:7">
      <c r="A47" s="50" t="s">
        <v>247</v>
      </c>
      <c r="B47" s="778">
        <v>46279</v>
      </c>
      <c r="C47" s="779">
        <f t="shared" ref="C47" si="6">B47</f>
        <v>46279</v>
      </c>
      <c r="D47" s="775">
        <v>0</v>
      </c>
      <c r="E47" s="845">
        <f>E46</f>
        <v>0.83</v>
      </c>
      <c r="F47" s="779">
        <f t="shared" ref="F47" si="7">C47+1</f>
        <v>46280</v>
      </c>
      <c r="G47" s="776">
        <v>1</v>
      </c>
    </row>
    <row r="48" spans="1:7">
      <c r="A48" s="50" t="s">
        <v>248</v>
      </c>
      <c r="B48" s="778">
        <v>46286</v>
      </c>
      <c r="C48" s="779">
        <f t="shared" ref="C48" si="8">B48</f>
        <v>46286</v>
      </c>
      <c r="D48" s="775">
        <v>0</v>
      </c>
      <c r="E48" s="845">
        <f>E47</f>
        <v>0.83</v>
      </c>
      <c r="F48" s="779">
        <f t="shared" ref="F48" si="9">C48+1</f>
        <v>46287</v>
      </c>
      <c r="G48" s="776">
        <v>1</v>
      </c>
    </row>
    <row r="49" spans="1:7">
      <c r="A49" s="50" t="s">
        <v>249</v>
      </c>
      <c r="B49" s="778">
        <v>46293</v>
      </c>
      <c r="C49" s="779">
        <f t="shared" ref="C49" si="10">B49</f>
        <v>46293</v>
      </c>
      <c r="D49" s="775">
        <v>0</v>
      </c>
      <c r="E49" s="845">
        <f>E48</f>
        <v>0.83</v>
      </c>
      <c r="F49" s="779">
        <f t="shared" ref="F49" si="11">C49+1</f>
        <v>46294</v>
      </c>
      <c r="G49" s="776">
        <v>1</v>
      </c>
    </row>
    <row r="50" spans="1:7">
      <c r="A50" s="50" t="s">
        <v>250</v>
      </c>
      <c r="B50" s="778">
        <v>46300</v>
      </c>
      <c r="C50" s="779">
        <f t="shared" ref="C50" si="12">B50</f>
        <v>46300</v>
      </c>
      <c r="D50" s="775">
        <v>0</v>
      </c>
      <c r="E50" s="845">
        <f>E49</f>
        <v>0.83</v>
      </c>
      <c r="F50" s="779">
        <f t="shared" ref="F50" si="13">C50+1</f>
        <v>46301</v>
      </c>
      <c r="G50" s="776">
        <v>1</v>
      </c>
    </row>
    <row r="51" spans="1:7">
      <c r="A51" s="50" t="s">
        <v>251</v>
      </c>
      <c r="B51" s="778"/>
      <c r="C51" s="779"/>
      <c r="D51" s="775"/>
      <c r="E51" s="845"/>
      <c r="F51" s="779"/>
      <c r="G51" s="776"/>
    </row>
    <row r="52" spans="1:7">
      <c r="A52" s="50" t="s">
        <v>252</v>
      </c>
      <c r="B52" s="778"/>
      <c r="C52" s="779"/>
      <c r="D52" s="775"/>
      <c r="E52" s="845"/>
      <c r="F52" s="779"/>
      <c r="G52" s="776"/>
    </row>
    <row r="53" spans="1:7">
      <c r="A53" s="50" t="s">
        <v>253</v>
      </c>
      <c r="B53" s="778"/>
      <c r="C53" s="779"/>
      <c r="D53" s="775"/>
      <c r="E53" s="845"/>
      <c r="F53" s="779"/>
      <c r="G53" s="776"/>
    </row>
    <row r="54" spans="1:7">
      <c r="A54" s="50" t="s">
        <v>254</v>
      </c>
      <c r="B54" s="778"/>
      <c r="C54" s="779"/>
      <c r="D54" s="775"/>
      <c r="E54" s="845"/>
      <c r="F54" s="779"/>
      <c r="G54" s="776"/>
    </row>
    <row r="55" spans="1:7">
      <c r="A55" s="50" t="s">
        <v>255</v>
      </c>
      <c r="B55" s="778"/>
      <c r="C55" s="779"/>
      <c r="D55" s="775"/>
      <c r="E55" s="845"/>
      <c r="F55" s="779"/>
      <c r="G55" s="776"/>
    </row>
    <row r="56" spans="1:7">
      <c r="A56" s="50" t="s">
        <v>256</v>
      </c>
      <c r="B56" s="778"/>
      <c r="C56" s="779"/>
      <c r="D56" s="775"/>
      <c r="E56" s="845"/>
      <c r="F56" s="779"/>
      <c r="G56" s="776"/>
    </row>
    <row r="57" spans="1:7">
      <c r="A57" s="50" t="s">
        <v>257</v>
      </c>
      <c r="B57" s="778"/>
      <c r="C57" s="779"/>
      <c r="D57" s="775"/>
      <c r="E57" s="845"/>
      <c r="F57" s="779"/>
      <c r="G57" s="776"/>
    </row>
    <row r="58" spans="1:7">
      <c r="A58" s="50" t="s">
        <v>258</v>
      </c>
      <c r="B58" s="778"/>
      <c r="C58" s="779"/>
      <c r="D58" s="775"/>
      <c r="E58" s="845"/>
      <c r="F58" s="779"/>
      <c r="G58" s="776"/>
    </row>
    <row r="59" spans="1:7">
      <c r="A59" s="50" t="s">
        <v>259</v>
      </c>
      <c r="B59" s="778"/>
      <c r="C59" s="779"/>
      <c r="D59" s="775"/>
      <c r="E59" s="845"/>
      <c r="F59" s="779"/>
      <c r="G59" s="776"/>
    </row>
    <row r="60" spans="1:7">
      <c r="A60" s="50" t="s">
        <v>260</v>
      </c>
      <c r="B60" s="778"/>
      <c r="C60" s="779"/>
      <c r="D60" s="775"/>
      <c r="E60" s="845"/>
      <c r="F60" s="779"/>
      <c r="G60" s="776"/>
    </row>
    <row r="61" spans="1:7">
      <c r="A61" s="50" t="s">
        <v>261</v>
      </c>
      <c r="B61" s="778"/>
      <c r="C61" s="779"/>
      <c r="D61" s="775"/>
      <c r="E61" s="845"/>
      <c r="F61" s="779"/>
      <c r="G61" s="776"/>
    </row>
    <row r="62" spans="1:7">
      <c r="A62" s="50" t="s">
        <v>262</v>
      </c>
      <c r="B62" s="51"/>
      <c r="C62" s="52"/>
      <c r="D62" s="52"/>
      <c r="E62" s="52"/>
      <c r="F62" s="52"/>
      <c r="G62" s="53"/>
    </row>
    <row r="63" spans="1:7">
      <c r="A63" s="50" t="s">
        <v>263</v>
      </c>
      <c r="B63" s="51"/>
      <c r="C63" s="52"/>
      <c r="D63" s="52"/>
      <c r="E63" s="52"/>
      <c r="F63" s="52"/>
      <c r="G63" s="53"/>
    </row>
    <row r="64" spans="1:7">
      <c r="A64" s="50" t="s">
        <v>264</v>
      </c>
      <c r="B64" s="51"/>
      <c r="C64" s="52"/>
      <c r="D64" s="52"/>
      <c r="E64" s="52"/>
      <c r="F64" s="52"/>
      <c r="G64" s="53"/>
    </row>
    <row r="65" spans="1:7">
      <c r="A65" s="50" t="s">
        <v>265</v>
      </c>
      <c r="B65" s="51"/>
      <c r="C65" s="52"/>
      <c r="D65" s="52"/>
      <c r="E65" s="52"/>
      <c r="F65" s="52"/>
      <c r="G65" s="53"/>
    </row>
    <row r="66" spans="1:7">
      <c r="A66" s="50" t="s">
        <v>266</v>
      </c>
      <c r="B66" s="51"/>
      <c r="C66" s="52"/>
      <c r="D66" s="52"/>
      <c r="E66" s="52"/>
      <c r="F66" s="52"/>
      <c r="G66" s="53"/>
    </row>
    <row r="67" spans="1:7">
      <c r="A67" s="50" t="s">
        <v>267</v>
      </c>
      <c r="B67" s="51"/>
      <c r="C67" s="52"/>
      <c r="D67" s="52"/>
      <c r="E67" s="52"/>
      <c r="F67" s="52"/>
      <c r="G67" s="53"/>
    </row>
    <row r="68" spans="1:7">
      <c r="A68" s="50" t="s">
        <v>268</v>
      </c>
      <c r="B68" s="51"/>
      <c r="C68" s="52"/>
      <c r="D68" s="52"/>
      <c r="E68" s="52"/>
      <c r="F68" s="52"/>
      <c r="G68" s="53"/>
    </row>
    <row r="69" spans="1:7">
      <c r="A69" s="50" t="s">
        <v>269</v>
      </c>
      <c r="B69" s="51"/>
      <c r="C69" s="52"/>
      <c r="D69" s="52"/>
      <c r="E69" s="52"/>
      <c r="F69" s="52"/>
      <c r="G69" s="53"/>
    </row>
    <row r="70" spans="1:7">
      <c r="A70" s="50" t="s">
        <v>270</v>
      </c>
      <c r="B70" s="51"/>
      <c r="C70" s="52"/>
      <c r="D70" s="52"/>
      <c r="E70" s="52"/>
      <c r="F70" s="52"/>
      <c r="G70" s="53"/>
    </row>
    <row r="71" spans="1:7">
      <c r="A71" s="50" t="s">
        <v>271</v>
      </c>
      <c r="B71" s="51"/>
      <c r="C71" s="52"/>
      <c r="D71" s="52"/>
      <c r="E71" s="52"/>
      <c r="F71" s="52"/>
      <c r="G71" s="53"/>
    </row>
    <row r="72" spans="1:7">
      <c r="A72" s="50" t="s">
        <v>272</v>
      </c>
      <c r="B72" s="51"/>
      <c r="C72" s="52"/>
      <c r="D72" s="52"/>
      <c r="E72" s="52"/>
      <c r="F72" s="52"/>
      <c r="G72" s="53"/>
    </row>
    <row r="73" spans="1:7">
      <c r="A73" s="50" t="s">
        <v>273</v>
      </c>
      <c r="B73" s="51"/>
      <c r="C73" s="52"/>
      <c r="D73" s="52"/>
      <c r="E73" s="52"/>
      <c r="F73" s="52"/>
      <c r="G73" s="53"/>
    </row>
    <row r="74" spans="1:7">
      <c r="A74" s="50" t="s">
        <v>274</v>
      </c>
      <c r="B74" s="51"/>
      <c r="C74" s="52"/>
      <c r="D74" s="52"/>
      <c r="E74" s="52"/>
      <c r="F74" s="52"/>
      <c r="G74" s="53"/>
    </row>
    <row r="75" spans="1:7">
      <c r="A75" s="50" t="s">
        <v>275</v>
      </c>
      <c r="B75" s="51"/>
      <c r="C75" s="52"/>
      <c r="D75" s="52"/>
      <c r="E75" s="52"/>
      <c r="F75" s="52"/>
      <c r="G75" s="53"/>
    </row>
    <row r="76" spans="1:7">
      <c r="A76" s="50" t="s">
        <v>276</v>
      </c>
      <c r="B76" s="51"/>
      <c r="C76" s="52"/>
      <c r="D76" s="52"/>
      <c r="E76" s="52"/>
      <c r="F76" s="52"/>
      <c r="G76" s="53"/>
    </row>
    <row r="77" spans="1:7">
      <c r="A77" s="50" t="s">
        <v>277</v>
      </c>
      <c r="B77" s="51"/>
      <c r="C77" s="52"/>
      <c r="D77" s="52"/>
      <c r="E77" s="52"/>
      <c r="F77" s="52"/>
      <c r="G77" s="53"/>
    </row>
    <row r="78" spans="1:7">
      <c r="A78" s="50" t="s">
        <v>278</v>
      </c>
      <c r="B78" s="51"/>
      <c r="C78" s="52"/>
      <c r="D78" s="52"/>
      <c r="E78" s="52"/>
      <c r="F78" s="52"/>
      <c r="G78" s="53"/>
    </row>
    <row r="79" spans="1:7">
      <c r="A79" s="50" t="s">
        <v>279</v>
      </c>
      <c r="B79" s="51"/>
      <c r="C79" s="52"/>
      <c r="D79" s="52"/>
      <c r="E79" s="52"/>
      <c r="F79" s="52"/>
      <c r="G79" s="53"/>
    </row>
    <row r="80" spans="1:7">
      <c r="A80" s="50" t="s">
        <v>280</v>
      </c>
      <c r="B80" s="51"/>
      <c r="C80" s="52"/>
      <c r="D80" s="52"/>
      <c r="E80" s="52"/>
      <c r="F80" s="52"/>
      <c r="G80" s="53"/>
    </row>
    <row r="81" spans="1:7">
      <c r="A81" s="50" t="s">
        <v>281</v>
      </c>
      <c r="B81" s="51"/>
      <c r="C81" s="52"/>
      <c r="D81" s="52"/>
      <c r="E81" s="52"/>
      <c r="F81" s="52"/>
      <c r="G81" s="53"/>
    </row>
    <row r="82" spans="1:7">
      <c r="A82" s="50" t="s">
        <v>282</v>
      </c>
      <c r="B82" s="51"/>
      <c r="C82" s="52"/>
      <c r="D82" s="52"/>
      <c r="E82" s="52"/>
      <c r="F82" s="52"/>
      <c r="G82" s="53"/>
    </row>
    <row r="83" spans="1:7">
      <c r="A83" s="50" t="s">
        <v>283</v>
      </c>
      <c r="B83" s="51"/>
      <c r="C83" s="52"/>
      <c r="D83" s="52"/>
      <c r="E83" s="52"/>
      <c r="F83" s="52"/>
      <c r="G83" s="53"/>
    </row>
    <row r="84" spans="1:7">
      <c r="A84" s="50" t="s">
        <v>284</v>
      </c>
      <c r="B84" s="51"/>
      <c r="C84" s="52"/>
      <c r="D84" s="52"/>
      <c r="E84" s="52"/>
      <c r="F84" s="52"/>
      <c r="G84" s="53"/>
    </row>
    <row r="85" spans="1:7">
      <c r="A85" s="50" t="s">
        <v>285</v>
      </c>
      <c r="B85" s="51"/>
      <c r="C85" s="52"/>
      <c r="D85" s="52"/>
      <c r="E85" s="52"/>
      <c r="F85" s="52"/>
      <c r="G85" s="53"/>
    </row>
    <row r="86" spans="1:7">
      <c r="A86" s="50" t="s">
        <v>286</v>
      </c>
      <c r="B86" s="51"/>
      <c r="C86" s="52"/>
      <c r="D86" s="52"/>
      <c r="E86" s="52"/>
      <c r="F86" s="52"/>
      <c r="G86" s="53"/>
    </row>
    <row r="87" spans="1:7">
      <c r="A87" s="50" t="s">
        <v>287</v>
      </c>
      <c r="B87" s="51"/>
      <c r="C87" s="52"/>
      <c r="D87" s="52"/>
      <c r="E87" s="52"/>
      <c r="F87" s="52"/>
      <c r="G87" s="53"/>
    </row>
    <row r="88" spans="1:7">
      <c r="A88" s="50" t="s">
        <v>288</v>
      </c>
      <c r="B88" s="51"/>
      <c r="C88" s="52"/>
      <c r="D88" s="52"/>
      <c r="E88" s="52"/>
      <c r="F88" s="52"/>
      <c r="G88" s="53"/>
    </row>
    <row r="89" spans="1:7">
      <c r="A89" s="50" t="s">
        <v>289</v>
      </c>
      <c r="B89" s="51"/>
      <c r="C89" s="52"/>
      <c r="D89" s="52"/>
      <c r="E89" s="52"/>
      <c r="F89" s="52"/>
      <c r="G89" s="53"/>
    </row>
    <row r="90" spans="1:7">
      <c r="A90" s="50" t="s">
        <v>290</v>
      </c>
      <c r="B90" s="51"/>
      <c r="C90" s="52"/>
      <c r="D90" s="52"/>
      <c r="E90" s="52"/>
      <c r="F90" s="52"/>
      <c r="G90" s="53"/>
    </row>
    <row r="91" spans="1:7">
      <c r="A91" s="50" t="s">
        <v>291</v>
      </c>
      <c r="B91" s="51"/>
      <c r="C91" s="52"/>
      <c r="D91" s="52"/>
      <c r="E91" s="52"/>
      <c r="F91" s="52"/>
      <c r="G91" s="53"/>
    </row>
    <row r="92" spans="1:7">
      <c r="A92" s="50" t="s">
        <v>292</v>
      </c>
      <c r="B92" s="51"/>
      <c r="C92" s="52"/>
      <c r="D92" s="52"/>
      <c r="E92" s="52"/>
      <c r="F92" s="52"/>
      <c r="G92" s="53"/>
    </row>
    <row r="93" spans="1:7">
      <c r="A93" s="50" t="s">
        <v>293</v>
      </c>
      <c r="B93" s="51"/>
      <c r="C93" s="52"/>
      <c r="D93" s="52"/>
      <c r="E93" s="52"/>
      <c r="F93" s="52"/>
      <c r="G93" s="53"/>
    </row>
    <row r="94" spans="1:7">
      <c r="A94" s="50" t="s">
        <v>294</v>
      </c>
      <c r="B94" s="51"/>
      <c r="C94" s="52"/>
      <c r="D94" s="52"/>
      <c r="E94" s="52"/>
      <c r="F94" s="52"/>
      <c r="G94" s="53"/>
    </row>
    <row r="95" spans="1:7">
      <c r="A95" s="50" t="s">
        <v>295</v>
      </c>
      <c r="B95" s="51"/>
      <c r="C95" s="52"/>
      <c r="D95" s="52"/>
      <c r="E95" s="52"/>
      <c r="F95" s="52"/>
      <c r="G95" s="53"/>
    </row>
    <row r="96" spans="1:7">
      <c r="A96" s="50" t="s">
        <v>296</v>
      </c>
      <c r="B96" s="51"/>
      <c r="C96" s="52"/>
      <c r="D96" s="52"/>
      <c r="E96" s="52"/>
      <c r="F96" s="52"/>
      <c r="G96" s="53"/>
    </row>
    <row r="97" spans="1:7">
      <c r="A97" s="50" t="s">
        <v>297</v>
      </c>
      <c r="B97" s="51"/>
      <c r="C97" s="52"/>
      <c r="D97" s="52"/>
      <c r="E97" s="52"/>
      <c r="F97" s="52"/>
      <c r="G97" s="53"/>
    </row>
    <row r="98" spans="1:7">
      <c r="A98" s="54" t="s">
        <v>298</v>
      </c>
      <c r="B98" s="55"/>
      <c r="C98" s="56"/>
      <c r="D98" s="56"/>
      <c r="E98" s="56"/>
      <c r="F98" s="56"/>
      <c r="G98" s="57"/>
    </row>
  </sheetData>
  <mergeCells count="22">
    <mergeCell ref="J20:K20"/>
    <mergeCell ref="A22:G22"/>
    <mergeCell ref="B11:C11"/>
    <mergeCell ref="B12:C12"/>
    <mergeCell ref="B13:C13"/>
    <mergeCell ref="B14:C14"/>
    <mergeCell ref="A15:A19"/>
    <mergeCell ref="B15:C15"/>
    <mergeCell ref="B16:C16"/>
    <mergeCell ref="B17:C17"/>
    <mergeCell ref="B18:C18"/>
    <mergeCell ref="B19:C19"/>
    <mergeCell ref="A1:G2"/>
    <mergeCell ref="B3:C3"/>
    <mergeCell ref="B4:C4"/>
    <mergeCell ref="B5:C5"/>
    <mergeCell ref="A6:A14"/>
    <mergeCell ref="B6:C6"/>
    <mergeCell ref="B7:C7"/>
    <mergeCell ref="B8:C8"/>
    <mergeCell ref="B9:C9"/>
    <mergeCell ref="B10:C10"/>
  </mergeCells>
  <dataValidations disablePrompts="1" count="1">
    <dataValidation allowBlank="1" showInputMessage="1" showErrorMessage="1" prompt="Medical Treatment Cases (Healed without Disabilities)" sqref="B7:C8" xr:uid="{042B88C4-65D2-4410-B0F5-C50E5C74D0E8}"/>
  </dataValidations>
  <pageMargins left="0.7" right="0.7" top="0.75" bottom="0.75" header="0.3" footer="0.3"/>
  <pageSetup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4">
    <tabColor theme="9" tint="0.59999389629810485"/>
  </sheetPr>
  <dimension ref="A1:H28"/>
  <sheetViews>
    <sheetView workbookViewId="0">
      <selection activeCell="L22" sqref="L22"/>
    </sheetView>
  </sheetViews>
  <sheetFormatPr defaultColWidth="9.140625" defaultRowHeight="15"/>
  <cols>
    <col min="1" max="1" width="13.42578125" style="19" bestFit="1" customWidth="1"/>
    <col min="2" max="2" width="50.5703125" style="19" bestFit="1" customWidth="1"/>
    <col min="3" max="3" width="13" style="19" bestFit="1" customWidth="1"/>
    <col min="4" max="4" width="19.5703125" style="19" bestFit="1" customWidth="1"/>
    <col min="5" max="7" width="11.5703125" style="699" customWidth="1"/>
    <col min="8" max="8" width="9.5703125" style="699" bestFit="1" customWidth="1"/>
    <col min="9" max="16384" width="9.140625" style="19"/>
  </cols>
  <sheetData>
    <row r="1" spans="1:8" ht="36.75" customHeight="1">
      <c r="A1" s="726" t="s">
        <v>414</v>
      </c>
      <c r="B1" s="726" t="s">
        <v>413</v>
      </c>
      <c r="C1" s="726" t="s">
        <v>416</v>
      </c>
      <c r="D1" s="726" t="s">
        <v>415</v>
      </c>
      <c r="E1" s="992" t="s">
        <v>421</v>
      </c>
      <c r="F1" s="992" t="s">
        <v>419</v>
      </c>
      <c r="G1" s="992" t="s">
        <v>420</v>
      </c>
      <c r="H1" s="992" t="s">
        <v>30</v>
      </c>
    </row>
    <row r="2" spans="1:8">
      <c r="A2" s="782" t="s">
        <v>1058</v>
      </c>
      <c r="B2" s="727" t="s">
        <v>1057</v>
      </c>
      <c r="C2" s="783">
        <v>2615</v>
      </c>
      <c r="D2" s="783" t="s">
        <v>914</v>
      </c>
      <c r="E2" s="993">
        <f>C2</f>
        <v>2615</v>
      </c>
      <c r="F2" s="993">
        <f>C2*1</f>
        <v>2615</v>
      </c>
      <c r="G2" s="972">
        <f t="shared" ref="G2:G7" si="0">C2-F2</f>
        <v>0</v>
      </c>
      <c r="H2" s="972">
        <f>F2-E2</f>
        <v>0</v>
      </c>
    </row>
    <row r="3" spans="1:8">
      <c r="A3" s="782" t="s">
        <v>1061</v>
      </c>
      <c r="B3" s="727" t="s">
        <v>1060</v>
      </c>
      <c r="C3" s="783">
        <v>217</v>
      </c>
      <c r="D3" s="783" t="s">
        <v>914</v>
      </c>
      <c r="E3" s="994"/>
      <c r="F3" s="994">
        <v>217</v>
      </c>
      <c r="G3" s="972">
        <f t="shared" si="0"/>
        <v>0</v>
      </c>
      <c r="H3" s="972">
        <f t="shared" ref="H3:H28" si="1">F3-E3</f>
        <v>217</v>
      </c>
    </row>
    <row r="4" spans="1:8">
      <c r="A4" s="782" t="s">
        <v>1064</v>
      </c>
      <c r="B4" s="727" t="s">
        <v>1063</v>
      </c>
      <c r="C4" s="783">
        <v>304</v>
      </c>
      <c r="D4" s="783" t="s">
        <v>914</v>
      </c>
      <c r="E4" s="994"/>
      <c r="F4" s="994">
        <v>304</v>
      </c>
      <c r="G4" s="972">
        <f t="shared" si="0"/>
        <v>0</v>
      </c>
      <c r="H4" s="972">
        <f t="shared" si="1"/>
        <v>304</v>
      </c>
    </row>
    <row r="5" spans="1:8">
      <c r="A5" s="782" t="s">
        <v>1067</v>
      </c>
      <c r="B5" s="727" t="s">
        <v>1066</v>
      </c>
      <c r="C5" s="783">
        <v>867</v>
      </c>
      <c r="D5" s="783" t="s">
        <v>914</v>
      </c>
      <c r="E5" s="994">
        <v>0</v>
      </c>
      <c r="F5" s="994">
        <f>C5</f>
        <v>867</v>
      </c>
      <c r="G5" s="972">
        <f t="shared" si="0"/>
        <v>0</v>
      </c>
      <c r="H5" s="972">
        <f t="shared" si="1"/>
        <v>867</v>
      </c>
    </row>
    <row r="6" spans="1:8">
      <c r="A6" s="782" t="s">
        <v>1070</v>
      </c>
      <c r="B6" s="727" t="s">
        <v>1069</v>
      </c>
      <c r="C6" s="783">
        <v>1300</v>
      </c>
      <c r="D6" s="783" t="s">
        <v>914</v>
      </c>
      <c r="E6" s="994">
        <f>C6*0.4667</f>
        <v>606.71</v>
      </c>
      <c r="F6" s="994">
        <f>C6</f>
        <v>1300</v>
      </c>
      <c r="G6" s="972">
        <f t="shared" si="0"/>
        <v>0</v>
      </c>
      <c r="H6" s="972">
        <f t="shared" si="1"/>
        <v>693.29</v>
      </c>
    </row>
    <row r="7" spans="1:8">
      <c r="A7" s="782" t="s">
        <v>1079</v>
      </c>
      <c r="B7" s="727" t="s">
        <v>1078</v>
      </c>
      <c r="C7" s="783">
        <v>1326</v>
      </c>
      <c r="D7" s="783" t="s">
        <v>1289</v>
      </c>
      <c r="E7" s="994"/>
      <c r="F7" s="994">
        <f>C7*100%</f>
        <v>1326</v>
      </c>
      <c r="G7" s="972">
        <f t="shared" si="0"/>
        <v>0</v>
      </c>
      <c r="H7" s="972">
        <f t="shared" si="1"/>
        <v>1326</v>
      </c>
    </row>
    <row r="8" spans="1:8">
      <c r="A8" s="782" t="s">
        <v>1082</v>
      </c>
      <c r="B8" s="727" t="s">
        <v>1081</v>
      </c>
      <c r="C8" s="783">
        <v>1294</v>
      </c>
      <c r="D8" s="783" t="s">
        <v>906</v>
      </c>
      <c r="E8" s="994">
        <v>0</v>
      </c>
      <c r="F8" s="994">
        <f>C8*1</f>
        <v>1294</v>
      </c>
      <c r="G8" s="972">
        <f>C8-F8</f>
        <v>0</v>
      </c>
      <c r="H8" s="972">
        <f t="shared" si="1"/>
        <v>1294</v>
      </c>
    </row>
    <row r="9" spans="1:8">
      <c r="A9" s="964">
        <v>3.2</v>
      </c>
      <c r="B9" s="965" t="s">
        <v>1351</v>
      </c>
      <c r="C9" s="966">
        <v>449</v>
      </c>
      <c r="D9" s="783" t="s">
        <v>914</v>
      </c>
      <c r="E9" s="971">
        <f>C9*1</f>
        <v>449</v>
      </c>
      <c r="F9" s="971">
        <f>C9</f>
        <v>449</v>
      </c>
      <c r="G9" s="972">
        <f t="shared" ref="G9:G28" si="2">C9-F9</f>
        <v>0</v>
      </c>
      <c r="H9" s="972">
        <f t="shared" si="1"/>
        <v>0</v>
      </c>
    </row>
    <row r="10" spans="1:8">
      <c r="A10" s="964">
        <v>3.3</v>
      </c>
      <c r="B10" s="965" t="s">
        <v>1352</v>
      </c>
      <c r="C10" s="966">
        <v>307</v>
      </c>
      <c r="D10" s="783" t="s">
        <v>914</v>
      </c>
      <c r="E10" s="971">
        <f>C10</f>
        <v>307</v>
      </c>
      <c r="F10" s="971">
        <f>C10</f>
        <v>307</v>
      </c>
      <c r="G10" s="972">
        <f t="shared" si="2"/>
        <v>0</v>
      </c>
      <c r="H10" s="972">
        <f t="shared" si="1"/>
        <v>0</v>
      </c>
    </row>
    <row r="11" spans="1:8">
      <c r="A11" s="964">
        <v>3.4</v>
      </c>
      <c r="B11" s="965" t="s">
        <v>1353</v>
      </c>
      <c r="C11" s="966">
        <v>55</v>
      </c>
      <c r="D11" s="783" t="s">
        <v>1289</v>
      </c>
      <c r="E11" s="971">
        <f>C11*1</f>
        <v>55</v>
      </c>
      <c r="F11" s="971">
        <f>C11</f>
        <v>55</v>
      </c>
      <c r="G11" s="972">
        <f t="shared" si="2"/>
        <v>0</v>
      </c>
      <c r="H11" s="972">
        <f t="shared" si="1"/>
        <v>0</v>
      </c>
    </row>
    <row r="12" spans="1:8">
      <c r="A12" s="782">
        <v>4.0999999999999996</v>
      </c>
      <c r="B12" s="727" t="s">
        <v>1090</v>
      </c>
      <c r="C12" s="783">
        <v>444</v>
      </c>
      <c r="D12" s="783" t="s">
        <v>1289</v>
      </c>
      <c r="E12" s="994">
        <f>C12*0.9721</f>
        <v>431.61239999999998</v>
      </c>
      <c r="F12" s="994">
        <f>C12</f>
        <v>444</v>
      </c>
      <c r="G12" s="972">
        <f t="shared" si="2"/>
        <v>0</v>
      </c>
      <c r="H12" s="972">
        <f t="shared" si="1"/>
        <v>12.38760000000002</v>
      </c>
    </row>
    <row r="13" spans="1:8">
      <c r="A13" s="782" t="s">
        <v>1335</v>
      </c>
      <c r="B13" s="727" t="s">
        <v>1319</v>
      </c>
      <c r="C13" s="783">
        <v>48</v>
      </c>
      <c r="D13" s="783" t="s">
        <v>906</v>
      </c>
      <c r="E13" s="994">
        <f>C13</f>
        <v>48</v>
      </c>
      <c r="F13" s="994">
        <f>E13</f>
        <v>48</v>
      </c>
      <c r="G13" s="972">
        <f t="shared" si="2"/>
        <v>0</v>
      </c>
      <c r="H13" s="972">
        <f t="shared" si="1"/>
        <v>0</v>
      </c>
    </row>
    <row r="14" spans="1:8">
      <c r="A14" s="782" t="s">
        <v>1336</v>
      </c>
      <c r="B14" s="727" t="s">
        <v>1320</v>
      </c>
      <c r="C14" s="783">
        <v>200</v>
      </c>
      <c r="D14" s="783" t="s">
        <v>906</v>
      </c>
      <c r="E14" s="994">
        <f>C14</f>
        <v>200</v>
      </c>
      <c r="F14" s="994">
        <f>C14*1</f>
        <v>200</v>
      </c>
      <c r="G14" s="972">
        <f t="shared" si="2"/>
        <v>0</v>
      </c>
      <c r="H14" s="972">
        <f t="shared" si="1"/>
        <v>0</v>
      </c>
    </row>
    <row r="15" spans="1:8">
      <c r="A15" s="782" t="s">
        <v>1337</v>
      </c>
      <c r="B15" s="727" t="s">
        <v>1321</v>
      </c>
      <c r="C15" s="783">
        <v>20</v>
      </c>
      <c r="D15" s="783" t="s">
        <v>906</v>
      </c>
      <c r="E15" s="994">
        <f>C15*1</f>
        <v>20</v>
      </c>
      <c r="F15" s="994">
        <f>C15*1</f>
        <v>20</v>
      </c>
      <c r="G15" s="972">
        <f t="shared" si="2"/>
        <v>0</v>
      </c>
      <c r="H15" s="972">
        <f t="shared" si="1"/>
        <v>0</v>
      </c>
    </row>
    <row r="16" spans="1:8">
      <c r="A16" s="782" t="s">
        <v>1338</v>
      </c>
      <c r="B16" s="727" t="s">
        <v>1322</v>
      </c>
      <c r="C16" s="783">
        <v>235</v>
      </c>
      <c r="D16" s="783" t="s">
        <v>906</v>
      </c>
      <c r="E16" s="994">
        <f>C16</f>
        <v>235</v>
      </c>
      <c r="F16" s="994">
        <f>C16*1</f>
        <v>235</v>
      </c>
      <c r="G16" s="972">
        <f t="shared" si="2"/>
        <v>0</v>
      </c>
      <c r="H16" s="972">
        <f t="shared" si="1"/>
        <v>0</v>
      </c>
    </row>
    <row r="17" spans="1:8">
      <c r="A17" s="782" t="s">
        <v>1339</v>
      </c>
      <c r="B17" s="727" t="s">
        <v>1323</v>
      </c>
      <c r="C17" s="783">
        <v>8</v>
      </c>
      <c r="D17" s="783" t="s">
        <v>906</v>
      </c>
      <c r="E17" s="994">
        <f>C17*1</f>
        <v>8</v>
      </c>
      <c r="F17" s="994">
        <f>C17*1</f>
        <v>8</v>
      </c>
      <c r="G17" s="972">
        <f t="shared" si="2"/>
        <v>0</v>
      </c>
      <c r="H17" s="972">
        <f t="shared" si="1"/>
        <v>0</v>
      </c>
    </row>
    <row r="18" spans="1:8">
      <c r="A18" s="782" t="s">
        <v>1340</v>
      </c>
      <c r="B18" s="727" t="s">
        <v>1324</v>
      </c>
      <c r="C18" s="783">
        <v>40</v>
      </c>
      <c r="D18" s="783" t="s">
        <v>906</v>
      </c>
      <c r="E18" s="994">
        <f>C18*1</f>
        <v>40</v>
      </c>
      <c r="F18" s="994">
        <f>C18*1</f>
        <v>40</v>
      </c>
      <c r="G18" s="972">
        <f t="shared" si="2"/>
        <v>0</v>
      </c>
      <c r="H18" s="972">
        <f t="shared" si="1"/>
        <v>0</v>
      </c>
    </row>
    <row r="19" spans="1:8">
      <c r="A19" s="782" t="s">
        <v>1341</v>
      </c>
      <c r="B19" s="727" t="s">
        <v>1325</v>
      </c>
      <c r="C19" s="783">
        <v>105</v>
      </c>
      <c r="D19" s="783" t="s">
        <v>906</v>
      </c>
      <c r="E19" s="994">
        <f>C19*1</f>
        <v>105</v>
      </c>
      <c r="F19" s="994">
        <f>C19</f>
        <v>105</v>
      </c>
      <c r="G19" s="972">
        <f t="shared" si="2"/>
        <v>0</v>
      </c>
      <c r="H19" s="972">
        <f t="shared" si="1"/>
        <v>0</v>
      </c>
    </row>
    <row r="20" spans="1:8">
      <c r="A20" s="782" t="s">
        <v>1342</v>
      </c>
      <c r="B20" s="727" t="s">
        <v>1326</v>
      </c>
      <c r="C20" s="783">
        <v>75</v>
      </c>
      <c r="D20" s="783" t="s">
        <v>906</v>
      </c>
      <c r="E20" s="994">
        <f>C20*1</f>
        <v>75</v>
      </c>
      <c r="F20" s="994">
        <f>C20</f>
        <v>75</v>
      </c>
      <c r="G20" s="972">
        <f t="shared" si="2"/>
        <v>0</v>
      </c>
      <c r="H20" s="972">
        <f t="shared" si="1"/>
        <v>0</v>
      </c>
    </row>
    <row r="21" spans="1:8">
      <c r="A21" s="782" t="s">
        <v>1343</v>
      </c>
      <c r="B21" s="727" t="s">
        <v>1327</v>
      </c>
      <c r="C21" s="783">
        <v>15</v>
      </c>
      <c r="D21" s="783" t="s">
        <v>906</v>
      </c>
      <c r="E21" s="994">
        <f t="shared" ref="E21:E22" si="3">C21*1</f>
        <v>15</v>
      </c>
      <c r="F21" s="994">
        <f t="shared" ref="F21:F22" si="4">C21</f>
        <v>15</v>
      </c>
      <c r="G21" s="972">
        <f t="shared" si="2"/>
        <v>0</v>
      </c>
      <c r="H21" s="972">
        <f t="shared" si="1"/>
        <v>0</v>
      </c>
    </row>
    <row r="22" spans="1:8">
      <c r="A22" s="782" t="s">
        <v>1344</v>
      </c>
      <c r="B22" s="727" t="s">
        <v>1328</v>
      </c>
      <c r="C22" s="783">
        <v>40</v>
      </c>
      <c r="D22" s="783" t="s">
        <v>906</v>
      </c>
      <c r="E22" s="994">
        <f t="shared" si="3"/>
        <v>40</v>
      </c>
      <c r="F22" s="994">
        <f t="shared" si="4"/>
        <v>40</v>
      </c>
      <c r="G22" s="972">
        <f t="shared" si="2"/>
        <v>0</v>
      </c>
      <c r="H22" s="972">
        <f t="shared" si="1"/>
        <v>0</v>
      </c>
    </row>
    <row r="23" spans="1:8">
      <c r="A23" s="782" t="s">
        <v>1345</v>
      </c>
      <c r="B23" s="727" t="s">
        <v>1329</v>
      </c>
      <c r="C23" s="783">
        <v>168</v>
      </c>
      <c r="D23" s="783" t="s">
        <v>906</v>
      </c>
      <c r="E23" s="994">
        <f>C23</f>
        <v>168</v>
      </c>
      <c r="F23" s="994">
        <f>C23*1</f>
        <v>168</v>
      </c>
      <c r="G23" s="972">
        <f t="shared" si="2"/>
        <v>0</v>
      </c>
      <c r="H23" s="972">
        <f t="shared" si="1"/>
        <v>0</v>
      </c>
    </row>
    <row r="24" spans="1:8">
      <c r="A24" s="782" t="s">
        <v>1346</v>
      </c>
      <c r="B24" s="727" t="s">
        <v>1330</v>
      </c>
      <c r="C24" s="783">
        <v>30</v>
      </c>
      <c r="D24" s="783" t="s">
        <v>906</v>
      </c>
      <c r="E24" s="994">
        <f t="shared" ref="E24:E25" si="5">C24</f>
        <v>30</v>
      </c>
      <c r="F24" s="994">
        <f t="shared" ref="F24:F26" si="6">C24*1</f>
        <v>30</v>
      </c>
      <c r="G24" s="972">
        <f t="shared" si="2"/>
        <v>0</v>
      </c>
      <c r="H24" s="972">
        <f t="shared" si="1"/>
        <v>0</v>
      </c>
    </row>
    <row r="25" spans="1:8">
      <c r="A25" s="782" t="s">
        <v>1347</v>
      </c>
      <c r="B25" s="727" t="s">
        <v>1331</v>
      </c>
      <c r="C25" s="783">
        <v>132</v>
      </c>
      <c r="D25" s="783" t="s">
        <v>906</v>
      </c>
      <c r="E25" s="994">
        <f t="shared" si="5"/>
        <v>132</v>
      </c>
      <c r="F25" s="994">
        <f t="shared" si="6"/>
        <v>132</v>
      </c>
      <c r="G25" s="972">
        <f t="shared" si="2"/>
        <v>0</v>
      </c>
      <c r="H25" s="972">
        <f t="shared" si="1"/>
        <v>0</v>
      </c>
    </row>
    <row r="26" spans="1:8">
      <c r="A26" s="782" t="s">
        <v>1348</v>
      </c>
      <c r="B26" s="727" t="s">
        <v>1332</v>
      </c>
      <c r="C26" s="783">
        <v>180</v>
      </c>
      <c r="D26" s="783" t="s">
        <v>906</v>
      </c>
      <c r="E26" s="994">
        <f>C26</f>
        <v>180</v>
      </c>
      <c r="F26" s="994">
        <f t="shared" si="6"/>
        <v>180</v>
      </c>
      <c r="G26" s="972">
        <f t="shared" si="2"/>
        <v>0</v>
      </c>
      <c r="H26" s="972">
        <f t="shared" si="1"/>
        <v>0</v>
      </c>
    </row>
    <row r="27" spans="1:8">
      <c r="A27" s="782" t="s">
        <v>1349</v>
      </c>
      <c r="B27" s="727" t="s">
        <v>1333</v>
      </c>
      <c r="C27" s="783">
        <v>120</v>
      </c>
      <c r="D27" s="783" t="s">
        <v>906</v>
      </c>
      <c r="E27" s="994">
        <f>C27*0.6667</f>
        <v>80.003999999999991</v>
      </c>
      <c r="F27" s="994">
        <v>120</v>
      </c>
      <c r="G27" s="972">
        <f t="shared" si="2"/>
        <v>0</v>
      </c>
      <c r="H27" s="972">
        <f t="shared" si="1"/>
        <v>39.996000000000009</v>
      </c>
    </row>
    <row r="28" spans="1:8">
      <c r="A28" s="782" t="s">
        <v>1350</v>
      </c>
      <c r="B28" s="727" t="s">
        <v>1334</v>
      </c>
      <c r="C28" s="783">
        <v>75</v>
      </c>
      <c r="D28" s="783" t="s">
        <v>906</v>
      </c>
      <c r="E28" s="994">
        <f>C28*0.6667</f>
        <v>50.002499999999998</v>
      </c>
      <c r="F28" s="994">
        <v>75</v>
      </c>
      <c r="G28" s="972">
        <f t="shared" si="2"/>
        <v>0</v>
      </c>
      <c r="H28" s="972">
        <f t="shared" si="1"/>
        <v>24.997500000000002</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2">
    <pageSetUpPr fitToPage="1"/>
  </sheetPr>
  <dimension ref="B1:AJ49"/>
  <sheetViews>
    <sheetView zoomScale="68" zoomScaleNormal="68" workbookViewId="0">
      <selection activeCell="L18" sqref="L18"/>
    </sheetView>
  </sheetViews>
  <sheetFormatPr defaultColWidth="9.42578125" defaultRowHeight="14.25"/>
  <cols>
    <col min="1" max="1" width="6" style="637" customWidth="1"/>
    <col min="2" max="2" width="20.85546875" style="637" customWidth="1"/>
    <col min="3" max="6" width="17" style="637" customWidth="1"/>
    <col min="7" max="8" width="15.5703125" style="637" customWidth="1"/>
    <col min="9" max="9" width="18.5703125" style="637" customWidth="1"/>
    <col min="10" max="10" width="19.85546875" style="637" customWidth="1"/>
    <col min="11" max="11" width="25.5703125" style="637" customWidth="1"/>
    <col min="12" max="12" width="29.42578125" style="637" customWidth="1"/>
    <col min="13" max="13" width="19.5703125" style="637" customWidth="1"/>
    <col min="14" max="15" width="15.5703125" style="637" customWidth="1"/>
    <col min="16" max="16" width="22.5703125" style="637" customWidth="1"/>
    <col min="17" max="23" width="15.5703125" style="637" customWidth="1"/>
    <col min="24" max="24" width="34.42578125" style="637" customWidth="1"/>
    <col min="25" max="25" width="21.5703125" style="637" customWidth="1"/>
    <col min="26" max="26" width="15.5703125" style="637" customWidth="1"/>
    <col min="27" max="27" width="15.5703125" style="638" customWidth="1"/>
    <col min="28" max="32" width="15.5703125" style="637" customWidth="1"/>
    <col min="33" max="16384" width="9.42578125" style="637"/>
  </cols>
  <sheetData>
    <row r="1" spans="2:36" s="640" customFormat="1" ht="18">
      <c r="AA1" s="682"/>
    </row>
    <row r="2" spans="2:36" s="681" customFormat="1" ht="18">
      <c r="B2" s="683" t="s">
        <v>825</v>
      </c>
      <c r="C2" s="683"/>
      <c r="D2" s="683"/>
      <c r="E2" s="1810"/>
      <c r="F2" s="1810"/>
      <c r="G2" s="1810"/>
      <c r="H2" s="1810"/>
      <c r="I2" s="1810"/>
      <c r="J2" s="1810"/>
      <c r="K2" s="683" t="s">
        <v>824</v>
      </c>
      <c r="L2" s="728">
        <f>'General Information'!L1</f>
        <v>46301</v>
      </c>
      <c r="S2" s="1794"/>
      <c r="T2" s="1794"/>
    </row>
    <row r="3" spans="2:36" s="681" customFormat="1" ht="18">
      <c r="B3" s="683" t="s">
        <v>823</v>
      </c>
      <c r="C3" s="683"/>
      <c r="D3" s="683"/>
      <c r="E3" s="1811"/>
      <c r="F3" s="1811"/>
      <c r="G3" s="1811"/>
      <c r="H3" s="1811"/>
      <c r="I3" s="1811"/>
      <c r="J3" s="1811"/>
    </row>
    <row r="4" spans="2:36" s="681" customFormat="1" ht="18">
      <c r="B4" s="684" t="s">
        <v>822</v>
      </c>
      <c r="C4" s="684"/>
      <c r="D4" s="684"/>
      <c r="E4" s="1812" t="str">
        <f>'General Information'!C3</f>
        <v>Construction of Industrial Units for Artisans in Najran</v>
      </c>
      <c r="F4" s="1812"/>
      <c r="G4" s="1812"/>
      <c r="H4" s="1812"/>
      <c r="I4" s="1812"/>
      <c r="J4" s="1812"/>
      <c r="K4" s="682"/>
      <c r="L4" s="682" t="s">
        <v>161</v>
      </c>
      <c r="M4" s="682"/>
      <c r="N4" s="682"/>
      <c r="R4" s="683"/>
      <c r="S4" s="1795"/>
      <c r="T4" s="1795"/>
    </row>
    <row r="5" spans="2:36" s="681" customFormat="1" ht="18">
      <c r="B5" s="683" t="s">
        <v>821</v>
      </c>
      <c r="C5" s="683"/>
      <c r="D5" s="683"/>
      <c r="E5" s="1812" t="str">
        <f>'General Information'!C4</f>
        <v>NJR1-05-005</v>
      </c>
      <c r="F5" s="1812"/>
      <c r="G5" s="1812"/>
      <c r="H5" s="1812"/>
      <c r="I5" s="1812"/>
      <c r="J5" s="1812"/>
      <c r="R5" s="683"/>
      <c r="S5" s="683"/>
      <c r="T5" s="683"/>
    </row>
    <row r="6" spans="2:36" s="681" customFormat="1" ht="18">
      <c r="B6" s="683" t="s">
        <v>820</v>
      </c>
      <c r="C6" s="683"/>
      <c r="D6" s="683"/>
      <c r="E6" s="1812" t="s">
        <v>1354</v>
      </c>
      <c r="F6" s="1812"/>
      <c r="G6" s="1812"/>
      <c r="H6" s="1812"/>
      <c r="I6" s="1812"/>
      <c r="J6" s="1812"/>
      <c r="K6" s="682"/>
      <c r="L6" s="682"/>
      <c r="M6" s="682"/>
      <c r="N6" s="682"/>
    </row>
    <row r="7" spans="2:36" s="642" customFormat="1" ht="15.75" thickBot="1">
      <c r="B7" s="665"/>
      <c r="C7" s="665"/>
      <c r="D7" s="665"/>
      <c r="E7" s="665"/>
      <c r="F7" s="665"/>
    </row>
    <row r="8" spans="2:36" s="677" customFormat="1" ht="34.5" customHeight="1" thickTop="1" thickBot="1">
      <c r="B8" s="679"/>
      <c r="C8" s="679"/>
      <c r="D8" s="679"/>
      <c r="E8" s="679"/>
      <c r="F8" s="679"/>
      <c r="G8" s="679"/>
      <c r="H8" s="679"/>
      <c r="I8" s="679"/>
      <c r="J8" s="679"/>
      <c r="K8" s="679"/>
      <c r="L8" s="679"/>
      <c r="M8" s="679"/>
      <c r="N8" s="679"/>
      <c r="O8" s="679"/>
      <c r="P8" s="679"/>
      <c r="Q8" s="679"/>
      <c r="R8" s="1796" t="s">
        <v>819</v>
      </c>
      <c r="S8" s="1797"/>
      <c r="T8" s="1798"/>
      <c r="U8" s="678"/>
      <c r="V8" s="678"/>
      <c r="W8" s="680"/>
      <c r="X8" s="679"/>
      <c r="Y8" s="679"/>
      <c r="Z8" s="679"/>
      <c r="AA8" s="679"/>
      <c r="AB8" s="679"/>
      <c r="AC8" s="1796" t="s">
        <v>818</v>
      </c>
      <c r="AD8" s="1797"/>
      <c r="AE8" s="1798"/>
      <c r="AF8" s="678"/>
    </row>
    <row r="9" spans="2:36" s="677" customFormat="1" ht="37.35" customHeight="1" thickTop="1">
      <c r="B9" s="1799" t="s">
        <v>817</v>
      </c>
      <c r="C9" s="1800"/>
      <c r="D9" s="1800"/>
      <c r="E9" s="1800"/>
      <c r="F9" s="1800"/>
      <c r="G9" s="1801"/>
      <c r="H9" s="1802" t="s">
        <v>323</v>
      </c>
      <c r="I9" s="1803"/>
      <c r="J9" s="1804"/>
      <c r="K9" s="1805" t="s">
        <v>816</v>
      </c>
      <c r="L9" s="1806"/>
      <c r="M9" s="1807"/>
      <c r="N9" s="1799" t="s">
        <v>815</v>
      </c>
      <c r="O9" s="1800"/>
      <c r="P9" s="1808" t="s">
        <v>814</v>
      </c>
      <c r="Q9" s="1813" t="s">
        <v>813</v>
      </c>
      <c r="R9" s="1815" t="s">
        <v>809</v>
      </c>
      <c r="S9" s="1816"/>
      <c r="T9" s="1817"/>
      <c r="U9" s="1813" t="s">
        <v>812</v>
      </c>
      <c r="V9" s="1815" t="s">
        <v>811</v>
      </c>
      <c r="W9" s="1816"/>
      <c r="X9" s="1816"/>
      <c r="Y9" s="1817"/>
      <c r="Z9" s="1815" t="s">
        <v>810</v>
      </c>
      <c r="AA9" s="1816"/>
      <c r="AB9" s="1817"/>
      <c r="AC9" s="1815" t="s">
        <v>809</v>
      </c>
      <c r="AD9" s="1816"/>
      <c r="AE9" s="1817"/>
      <c r="AF9" s="1813" t="s">
        <v>808</v>
      </c>
    </row>
    <row r="10" spans="2:36" s="665" customFormat="1" ht="57.6" customHeight="1" thickBot="1">
      <c r="B10" s="676" t="s">
        <v>807</v>
      </c>
      <c r="C10" s="675" t="s">
        <v>806</v>
      </c>
      <c r="D10" s="675" t="s">
        <v>805</v>
      </c>
      <c r="E10" s="675" t="s">
        <v>804</v>
      </c>
      <c r="F10" s="675" t="s">
        <v>112</v>
      </c>
      <c r="G10" s="674" t="s">
        <v>803</v>
      </c>
      <c r="H10" s="673" t="s">
        <v>802</v>
      </c>
      <c r="I10" s="786" t="s">
        <v>890</v>
      </c>
      <c r="J10" s="787" t="s">
        <v>323</v>
      </c>
      <c r="K10" s="671" t="s">
        <v>801</v>
      </c>
      <c r="L10" s="670" t="s">
        <v>800</v>
      </c>
      <c r="M10" s="672" t="s">
        <v>799</v>
      </c>
      <c r="N10" s="671" t="s">
        <v>798</v>
      </c>
      <c r="O10" s="670" t="s">
        <v>93</v>
      </c>
      <c r="P10" s="1809"/>
      <c r="Q10" s="1814"/>
      <c r="R10" s="669" t="s">
        <v>792</v>
      </c>
      <c r="S10" s="668" t="s">
        <v>791</v>
      </c>
      <c r="T10" s="667" t="s">
        <v>790</v>
      </c>
      <c r="U10" s="1814"/>
      <c r="V10" s="791" t="s">
        <v>797</v>
      </c>
      <c r="W10" s="792" t="s">
        <v>796</v>
      </c>
      <c r="X10" s="668" t="s">
        <v>891</v>
      </c>
      <c r="Y10" s="667" t="s">
        <v>795</v>
      </c>
      <c r="Z10" s="669" t="s">
        <v>794</v>
      </c>
      <c r="AA10" s="668" t="s">
        <v>793</v>
      </c>
      <c r="AB10" s="667" t="s">
        <v>93</v>
      </c>
      <c r="AC10" s="669" t="s">
        <v>792</v>
      </c>
      <c r="AD10" s="668" t="s">
        <v>791</v>
      </c>
      <c r="AE10" s="667" t="s">
        <v>790</v>
      </c>
      <c r="AF10" s="1814"/>
      <c r="AG10" s="666"/>
      <c r="AH10" s="666"/>
      <c r="AI10" s="666"/>
      <c r="AJ10" s="666"/>
    </row>
    <row r="11" spans="2:36" s="665" customFormat="1" ht="57.6" customHeight="1" thickTop="1">
      <c r="B11" s="657"/>
      <c r="C11" s="664"/>
      <c r="D11" s="664"/>
      <c r="E11" s="657"/>
      <c r="F11" s="657"/>
      <c r="G11" s="660"/>
      <c r="H11" s="784"/>
      <c r="I11" s="789"/>
      <c r="J11" s="789"/>
      <c r="K11" s="785"/>
      <c r="L11" s="657"/>
      <c r="M11" s="657"/>
      <c r="N11" s="662"/>
      <c r="O11" s="657"/>
      <c r="P11" s="661"/>
      <c r="Q11" s="661"/>
      <c r="R11" s="657"/>
      <c r="S11" s="657"/>
      <c r="T11" s="730"/>
      <c r="U11" s="790"/>
      <c r="V11" s="793"/>
      <c r="W11" s="793"/>
      <c r="X11" s="657"/>
      <c r="Y11" s="657"/>
      <c r="Z11" s="662"/>
      <c r="AA11" s="662"/>
      <c r="AB11" s="729"/>
      <c r="AC11" s="657"/>
      <c r="AD11" s="657"/>
      <c r="AE11" s="730"/>
      <c r="AF11" s="660"/>
      <c r="AG11" s="666"/>
      <c r="AH11" s="666"/>
      <c r="AI11" s="666"/>
      <c r="AJ11" s="666"/>
    </row>
    <row r="12" spans="2:36" s="658" customFormat="1" ht="57.6" customHeight="1">
      <c r="B12" s="657"/>
      <c r="C12" s="664"/>
      <c r="D12" s="664"/>
      <c r="E12" s="657"/>
      <c r="F12" s="657"/>
      <c r="G12" s="660"/>
      <c r="H12" s="784"/>
      <c r="I12" s="789"/>
      <c r="J12" s="789"/>
      <c r="K12" s="785"/>
      <c r="L12" s="657"/>
      <c r="M12" s="657"/>
      <c r="N12" s="662"/>
      <c r="O12" s="657"/>
      <c r="P12" s="661"/>
      <c r="Q12" s="661"/>
      <c r="R12" s="657"/>
      <c r="S12" s="657"/>
      <c r="T12" s="730"/>
      <c r="U12" s="790"/>
      <c r="V12" s="793"/>
      <c r="W12" s="793"/>
      <c r="X12" s="657"/>
      <c r="Y12" s="657"/>
      <c r="Z12" s="662"/>
      <c r="AA12" s="662"/>
      <c r="AB12" s="662"/>
      <c r="AC12" s="657"/>
      <c r="AD12" s="657"/>
      <c r="AE12" s="730"/>
      <c r="AF12" s="660"/>
      <c r="AG12" s="659"/>
      <c r="AH12" s="659"/>
      <c r="AI12" s="659"/>
      <c r="AJ12" s="659"/>
    </row>
    <row r="13" spans="2:36" s="658" customFormat="1" ht="97.5" customHeight="1">
      <c r="B13" s="657"/>
      <c r="C13" s="664"/>
      <c r="D13" s="664"/>
      <c r="E13" s="657"/>
      <c r="F13" s="657"/>
      <c r="G13" s="660"/>
      <c r="H13" s="784"/>
      <c r="I13" s="789"/>
      <c r="J13" s="789"/>
      <c r="K13" s="785"/>
      <c r="L13" s="657"/>
      <c r="M13" s="657"/>
      <c r="N13" s="662"/>
      <c r="O13" s="657"/>
      <c r="P13" s="661"/>
      <c r="Q13" s="661"/>
      <c r="R13" s="657"/>
      <c r="S13" s="657"/>
      <c r="T13" s="730" t="str">
        <f>IF(AND(R13="Very Low",S13="Low"),"L1",IF(AND(R13="Low",S13="Low"),"L4",IF(OR(AND(R13="Very Low",S13="Low"),AND(R13="Low",S13="Very Low")),"L2",IF(OR(AND(R13="Medium",S13="Very Low"),AND(R13="Very Low",S13="Medium")),"L3",IF(OR(AND(R13="High",S13="Very Low"),AND(R13="Very Low",S13="High")),"L4",IF(OR(AND(R13="Very High",S13="Very Low"),AND(R13="Very Low",S13="Very High")),"M5",IF(OR(AND(R13="Low",S13="Medium"),AND(R13="Medium",S13="Low")),"M6",IF(OR(AND(R13="High",S13="Low"),AND(R13="Low",S13="High")),"M8",IF(AND(R13="Medium",S13="Medium"),"M9",IF(OR(AND(R13="Very High",S13="Low"),AND(R13="Low",S13="Very High")),"M10",IF(OR(AND(R13="High",S13="Medium"),AND(R13="Medium",S13="High")),"M12",IF(OR(AND(R13="Very High",S13="Medium"),AND(R13="Medium",S13="Very High")),"H15",IF(AND(R13="High",S13="High"),"H16",IF(OR(AND(R13="Very High",S13="High"),AND(R13="High",S13="Very High")),"H20",IF(AND(R13="Very High",S13="Very High"),"H25","")))))))))))))))</f>
        <v/>
      </c>
      <c r="U13" s="790"/>
      <c r="V13" s="793"/>
      <c r="W13" s="793"/>
      <c r="X13" s="657"/>
      <c r="Y13" s="657"/>
      <c r="Z13" s="657"/>
      <c r="AA13" s="657"/>
      <c r="AB13" s="657"/>
      <c r="AC13" s="657"/>
      <c r="AD13" s="657"/>
      <c r="AE13" s="730"/>
      <c r="AF13" s="660"/>
      <c r="AG13" s="659"/>
      <c r="AH13" s="659"/>
      <c r="AI13" s="659"/>
      <c r="AJ13" s="659"/>
    </row>
    <row r="14" spans="2:36" s="656" customFormat="1" ht="18.75">
      <c r="B14" s="657"/>
      <c r="C14" s="664"/>
      <c r="D14" s="664"/>
      <c r="E14" s="657"/>
      <c r="F14" s="657"/>
      <c r="G14" s="660"/>
      <c r="H14" s="661"/>
      <c r="I14" s="663"/>
      <c r="J14" s="788"/>
      <c r="K14" s="657"/>
      <c r="L14" s="657"/>
      <c r="M14" s="657"/>
      <c r="N14" s="662"/>
      <c r="O14" s="657"/>
      <c r="P14" s="661"/>
      <c r="Q14" s="661"/>
      <c r="R14" s="657"/>
      <c r="S14" s="657"/>
      <c r="T14" s="730" t="str">
        <f>IF(AND(R14="Very Low",S14="Low"),"L1",IF(AND(R14="Low",S14="Low"),"L4",IF(OR(AND(R14="Very Low",S14="Low"),AND(R14="Low",S14="Very Low")),"L2",IF(OR(AND(R14="Medium",S14="Very Low"),AND(R14="Very Low",S14="Medium")),"L3",IF(OR(AND(R14="High",S14="Very Low"),AND(R14="Very Low",S14="High")),"L4",IF(OR(AND(R14="Very High",S14="Very Low"),AND(R14="Very Low",S14="Very High")),"M5",IF(OR(AND(R14="Low",S14="Medium"),AND(R14="Medium",S14="Low")),"M6",IF(OR(AND(R14="High",S14="Low"),AND(R14="Low",S14="High")),"M8",IF(AND(R14="Medium",S14="Medium"),"M9",IF(OR(AND(R14="Very High",S14="Low"),AND(R14="Low",S14="Very High")),"M10",IF(OR(AND(R14="High",S14="Medium"),AND(R14="Medium",S14="High")),"M12",IF(OR(AND(R14="Very High",S14="Medium"),AND(R14="Medium",S14="Very High")),"H15",IF(AND(R14="High",S14="High"),"H16",IF(OR(AND(R14="Very High",S14="High"),AND(R14="High",S14="Very High")),"H20",IF(AND(R14="Very High",S14="Very High"),"H25","")))))))))))))))</f>
        <v/>
      </c>
      <c r="U14" s="657"/>
      <c r="V14" s="657"/>
      <c r="W14" s="657"/>
      <c r="X14" s="657"/>
      <c r="Y14" s="657"/>
      <c r="Z14" s="657"/>
      <c r="AA14" s="657"/>
      <c r="AB14" s="657"/>
      <c r="AC14" s="657"/>
      <c r="AD14" s="657"/>
      <c r="AE14" s="730" t="str">
        <f>IF(AND(AC14="Very Low",AD14="Low"),"L1",IF(AND(AC14="Low",AD14="Low"),"L4",IF(OR(AND(AC14="Very Low",AD14="Low"),AND(AC14="Low",AD14="Very Low")),"L2",IF(OR(AND(AC14="Medium",AD14="Very Low"),AND(AC14="Very Low",AD14="Medium")),"L3",IF(OR(AND(AC14="High",AD14="Very Low"),AND(AC14="Very Low",AD14="High")),"L4",IF(OR(AND(AC14="Very High",AD14="Very Low"),AND(AC14="Very Low",AD14="Very High")),"M5",IF(OR(AND(AC14="Low",AD14="Medium"),AND(AC14="Medium",AD14="Low")),"M6",IF(OR(AND(AC14="High",AD14="Low"),AND(AC14="Low",AD14="High")),"M8",IF(AND(AC14="Medium",AD14="Medium"),"M9",IF(OR(AND(AC14="Very High",AD14="Low"),AND(AC14="Low",AD14="Very High")),"M10",IF(OR(AND(AC14="High",AD14="Medium"),AND(AC14="Medium",AD14="High")),"M12",IF(OR(AND(AC14="Very High",AD14="Medium"),AND(AC14="Medium",AD14="Very High")),"H15",IF(AND(AC14="High",AD14="High"),"H16",IF(OR(AND(AC14="Very High",AD14="High"),AND(AC14="High",AD14="Very High")),"H20",IF(AND(AC14="Very High",AD14="Very High"),"H25","")))))))))))))))</f>
        <v/>
      </c>
      <c r="AF14" s="660"/>
    </row>
    <row r="15" spans="2:36" s="642" customFormat="1">
      <c r="B15" s="655"/>
      <c r="C15" s="655"/>
      <c r="D15" s="655"/>
      <c r="E15" s="655"/>
      <c r="F15" s="655"/>
    </row>
    <row r="16" spans="2:36" s="642" customFormat="1">
      <c r="B16" s="655"/>
      <c r="C16" s="655"/>
      <c r="D16" s="655"/>
      <c r="E16" s="655"/>
      <c r="F16" s="655"/>
    </row>
    <row r="17" spans="2:29">
      <c r="B17" s="642"/>
      <c r="C17" s="642"/>
      <c r="D17" s="642"/>
      <c r="E17" s="642"/>
      <c r="F17" s="642"/>
      <c r="H17" s="642"/>
      <c r="I17" s="642"/>
      <c r="J17" s="642"/>
      <c r="K17" s="642"/>
      <c r="L17" s="642"/>
      <c r="M17" s="642"/>
      <c r="N17" s="642"/>
      <c r="O17" s="642"/>
      <c r="P17" s="642"/>
      <c r="Q17" s="642"/>
      <c r="R17" s="642"/>
      <c r="S17" s="642"/>
      <c r="T17" s="642"/>
      <c r="V17" s="642"/>
      <c r="W17" s="642"/>
      <c r="X17" s="642"/>
      <c r="AA17" s="642"/>
    </row>
    <row r="18" spans="2:29" ht="18">
      <c r="B18" s="654" t="s">
        <v>789</v>
      </c>
      <c r="C18" s="654"/>
      <c r="D18" s="654"/>
      <c r="E18" s="654"/>
      <c r="F18" s="654"/>
      <c r="G18" s="641"/>
      <c r="H18" s="641"/>
      <c r="I18" s="641"/>
      <c r="J18" s="641"/>
      <c r="K18" s="644"/>
      <c r="L18" s="643"/>
      <c r="M18" s="642"/>
      <c r="N18" s="642"/>
      <c r="AA18" s="637"/>
      <c r="AC18" s="638"/>
    </row>
    <row r="19" spans="2:29" ht="18">
      <c r="B19" s="641" t="s">
        <v>788</v>
      </c>
      <c r="C19" s="641"/>
      <c r="D19" s="641"/>
      <c r="E19" s="641"/>
      <c r="F19" s="641"/>
      <c r="G19" s="641"/>
      <c r="H19" s="641"/>
      <c r="I19" s="641"/>
      <c r="J19" s="641"/>
      <c r="K19" s="644"/>
      <c r="L19" s="643"/>
      <c r="M19" s="642"/>
      <c r="N19" s="642"/>
      <c r="AA19" s="637"/>
      <c r="AC19" s="638"/>
    </row>
    <row r="20" spans="2:29" ht="18">
      <c r="B20" s="645" t="s">
        <v>787</v>
      </c>
      <c r="C20" s="645"/>
      <c r="D20" s="645"/>
      <c r="E20" s="645"/>
      <c r="F20" s="645"/>
      <c r="G20" s="641"/>
      <c r="H20" s="641"/>
      <c r="I20" s="641"/>
      <c r="J20" s="641"/>
      <c r="K20" s="644"/>
      <c r="L20" s="643"/>
      <c r="M20" s="642"/>
      <c r="N20" s="642"/>
      <c r="AA20" s="637"/>
      <c r="AC20" s="638"/>
    </row>
    <row r="21" spans="2:29" ht="18">
      <c r="B21" s="645"/>
      <c r="C21" s="645"/>
      <c r="D21" s="645"/>
      <c r="E21" s="645"/>
      <c r="F21" s="645"/>
      <c r="G21" s="641"/>
      <c r="H21" s="641"/>
      <c r="I21" s="641"/>
      <c r="J21" s="641"/>
      <c r="K21" s="644"/>
      <c r="L21" s="643"/>
      <c r="M21" s="642"/>
      <c r="N21" s="642"/>
      <c r="AA21" s="637"/>
      <c r="AC21" s="638"/>
    </row>
    <row r="22" spans="2:29" ht="18.75" thickBot="1">
      <c r="B22" s="646" t="s">
        <v>786</v>
      </c>
      <c r="C22" s="646"/>
      <c r="D22" s="646"/>
      <c r="E22" s="646"/>
      <c r="F22" s="646"/>
      <c r="G22" s="641"/>
      <c r="H22" s="641"/>
      <c r="I22" s="641"/>
      <c r="J22" s="641"/>
      <c r="K22" s="641"/>
      <c r="L22" s="640"/>
    </row>
    <row r="23" spans="2:29" ht="19.5" thickBot="1">
      <c r="B23" s="653" t="s">
        <v>785</v>
      </c>
      <c r="C23" s="650"/>
      <c r="D23" s="650"/>
      <c r="E23" s="650"/>
      <c r="F23" s="650"/>
      <c r="G23" s="641"/>
      <c r="H23" s="649"/>
      <c r="I23" s="649"/>
      <c r="J23" s="649"/>
      <c r="K23" s="649"/>
      <c r="L23" s="648"/>
      <c r="M23" s="647"/>
    </row>
    <row r="24" spans="2:29" ht="20.25" thickTop="1" thickBot="1">
      <c r="B24" s="652" t="s">
        <v>784</v>
      </c>
      <c r="C24" s="650"/>
      <c r="D24" s="650"/>
      <c r="E24" s="650"/>
      <c r="F24" s="650"/>
      <c r="G24" s="641"/>
      <c r="H24" s="649"/>
      <c r="I24" s="649"/>
      <c r="J24" s="649"/>
      <c r="K24" s="649"/>
      <c r="L24" s="648"/>
      <c r="M24" s="647"/>
    </row>
    <row r="25" spans="2:29" ht="19.5" thickBot="1">
      <c r="B25" s="651" t="s">
        <v>783</v>
      </c>
      <c r="C25" s="650"/>
      <c r="D25" s="650"/>
      <c r="E25" s="650"/>
      <c r="F25" s="650"/>
      <c r="G25" s="641"/>
      <c r="H25" s="649"/>
      <c r="I25" s="649"/>
      <c r="J25" s="649"/>
      <c r="K25" s="649"/>
      <c r="L25" s="648"/>
      <c r="M25" s="647"/>
    </row>
    <row r="26" spans="2:29" ht="19.5" thickBot="1">
      <c r="B26" s="651" t="s">
        <v>782</v>
      </c>
      <c r="C26" s="650"/>
      <c r="D26" s="650"/>
      <c r="E26" s="650"/>
      <c r="F26" s="650"/>
      <c r="G26" s="641"/>
      <c r="H26" s="649"/>
      <c r="I26" s="649"/>
      <c r="J26" s="649"/>
      <c r="K26" s="649"/>
      <c r="L26" s="648"/>
      <c r="M26" s="647"/>
    </row>
    <row r="27" spans="2:29" ht="19.5" thickBot="1">
      <c r="B27" s="651" t="s">
        <v>781</v>
      </c>
      <c r="C27" s="650"/>
      <c r="D27" s="650"/>
      <c r="E27" s="650"/>
      <c r="F27" s="650"/>
      <c r="G27" s="641"/>
      <c r="H27" s="649"/>
      <c r="I27" s="649"/>
      <c r="J27" s="649"/>
      <c r="K27" s="649"/>
      <c r="L27" s="648"/>
      <c r="M27" s="647"/>
    </row>
    <row r="28" spans="2:29" ht="19.5" thickBot="1">
      <c r="B28" s="651" t="s">
        <v>780</v>
      </c>
      <c r="C28" s="650"/>
      <c r="D28" s="650"/>
      <c r="E28" s="650"/>
      <c r="F28" s="650"/>
      <c r="G28" s="641"/>
      <c r="H28" s="649"/>
      <c r="I28" s="649"/>
      <c r="J28" s="649"/>
      <c r="K28" s="649"/>
      <c r="L28" s="648"/>
      <c r="M28" s="647"/>
    </row>
    <row r="29" spans="2:29" ht="19.5" thickBot="1">
      <c r="B29" s="651" t="s">
        <v>779</v>
      </c>
      <c r="C29" s="650"/>
      <c r="D29" s="650"/>
      <c r="E29" s="650"/>
      <c r="F29" s="650"/>
      <c r="G29" s="641"/>
      <c r="H29" s="649"/>
      <c r="I29" s="649"/>
      <c r="J29" s="649"/>
      <c r="K29" s="649"/>
      <c r="L29" s="648"/>
      <c r="M29" s="647"/>
    </row>
    <row r="30" spans="2:29" ht="19.5" thickBot="1">
      <c r="B30" s="651" t="s">
        <v>778</v>
      </c>
      <c r="C30" s="650"/>
      <c r="D30" s="650"/>
      <c r="E30" s="650"/>
      <c r="F30" s="650"/>
      <c r="G30" s="641"/>
      <c r="H30" s="649"/>
      <c r="I30" s="649"/>
      <c r="J30" s="649"/>
      <c r="K30" s="649"/>
      <c r="L30" s="648"/>
      <c r="M30" s="647"/>
    </row>
    <row r="31" spans="2:29" ht="19.5" thickBot="1">
      <c r="B31" s="651" t="s">
        <v>777</v>
      </c>
      <c r="C31" s="650"/>
      <c r="D31" s="650"/>
      <c r="E31" s="650"/>
      <c r="F31" s="650"/>
      <c r="G31" s="641"/>
      <c r="H31" s="649"/>
      <c r="I31" s="649"/>
      <c r="J31" s="649"/>
      <c r="K31" s="649"/>
      <c r="L31" s="648"/>
      <c r="M31" s="647"/>
    </row>
    <row r="32" spans="2:29" ht="19.5" thickBot="1">
      <c r="B32" s="651" t="s">
        <v>776</v>
      </c>
      <c r="C32" s="650"/>
      <c r="D32" s="650"/>
      <c r="E32" s="650"/>
      <c r="F32" s="650"/>
      <c r="G32" s="641"/>
      <c r="H32" s="649"/>
      <c r="I32" s="649"/>
      <c r="J32" s="649"/>
      <c r="K32" s="649"/>
      <c r="L32" s="648"/>
      <c r="M32" s="647"/>
    </row>
    <row r="33" spans="2:29" ht="19.5" thickBot="1">
      <c r="B33" s="651" t="s">
        <v>775</v>
      </c>
      <c r="C33" s="650"/>
      <c r="D33" s="650"/>
      <c r="E33" s="650"/>
      <c r="F33" s="650"/>
      <c r="G33" s="641"/>
      <c r="H33" s="649"/>
      <c r="I33" s="649"/>
      <c r="J33" s="649"/>
      <c r="K33" s="649"/>
      <c r="L33" s="648"/>
      <c r="M33" s="647"/>
    </row>
    <row r="34" spans="2:29" ht="19.5" thickBot="1">
      <c r="B34" s="651" t="s">
        <v>774</v>
      </c>
      <c r="C34" s="650"/>
      <c r="D34" s="650"/>
      <c r="E34" s="650"/>
      <c r="F34" s="650"/>
      <c r="G34" s="641"/>
      <c r="H34" s="649"/>
      <c r="I34" s="649"/>
      <c r="J34" s="649"/>
      <c r="K34" s="649"/>
      <c r="L34" s="648"/>
      <c r="M34" s="647"/>
    </row>
    <row r="35" spans="2:29" ht="18.75">
      <c r="B35" s="650"/>
      <c r="C35" s="650"/>
      <c r="D35" s="650"/>
      <c r="E35" s="650"/>
      <c r="F35" s="650"/>
      <c r="G35" s="641"/>
      <c r="H35" s="649"/>
      <c r="I35" s="649"/>
      <c r="J35" s="649"/>
      <c r="K35" s="649"/>
      <c r="L35" s="648"/>
      <c r="M35" s="647"/>
    </row>
    <row r="36" spans="2:29" ht="18">
      <c r="B36" s="646" t="s">
        <v>773</v>
      </c>
      <c r="C36" s="646"/>
      <c r="D36" s="646"/>
      <c r="E36" s="646"/>
      <c r="F36" s="646"/>
      <c r="G36" s="641"/>
      <c r="H36" s="641"/>
      <c r="I36" s="641"/>
      <c r="J36" s="641"/>
      <c r="K36" s="644"/>
      <c r="L36" s="643"/>
      <c r="M36" s="642"/>
      <c r="N36" s="642"/>
      <c r="AA36" s="637"/>
      <c r="AC36" s="638"/>
    </row>
    <row r="37" spans="2:29" ht="18">
      <c r="B37" s="645" t="s">
        <v>772</v>
      </c>
      <c r="C37" s="645"/>
      <c r="D37" s="645"/>
      <c r="E37" s="645"/>
      <c r="F37" s="645"/>
      <c r="G37" s="641"/>
      <c r="H37" s="641"/>
      <c r="I37" s="641"/>
      <c r="J37" s="641"/>
      <c r="K37" s="644"/>
      <c r="L37" s="643"/>
      <c r="M37" s="642"/>
      <c r="N37" s="642"/>
      <c r="AA37" s="637"/>
      <c r="AC37" s="638"/>
    </row>
    <row r="38" spans="2:29" ht="18">
      <c r="B38" s="645" t="s">
        <v>771</v>
      </c>
      <c r="C38" s="645"/>
      <c r="D38" s="645"/>
      <c r="E38" s="645"/>
      <c r="F38" s="645"/>
      <c r="G38" s="641"/>
      <c r="H38" s="641"/>
      <c r="I38" s="641"/>
      <c r="J38" s="641"/>
      <c r="K38" s="644"/>
      <c r="L38" s="643"/>
      <c r="M38" s="642"/>
      <c r="N38" s="642"/>
      <c r="AA38" s="637"/>
      <c r="AC38" s="638"/>
    </row>
    <row r="39" spans="2:29" ht="18">
      <c r="B39" s="645" t="s">
        <v>770</v>
      </c>
      <c r="C39" s="645"/>
      <c r="D39" s="645"/>
      <c r="E39" s="645"/>
      <c r="F39" s="645"/>
      <c r="G39" s="641"/>
      <c r="H39" s="641"/>
      <c r="I39" s="641"/>
      <c r="J39" s="641"/>
      <c r="K39" s="644"/>
      <c r="L39" s="643"/>
      <c r="M39" s="642"/>
      <c r="N39" s="642"/>
      <c r="AA39" s="637"/>
      <c r="AC39" s="638"/>
    </row>
    <row r="40" spans="2:29" ht="18">
      <c r="B40" s="645"/>
      <c r="C40" s="645"/>
      <c r="D40" s="645"/>
      <c r="E40" s="645"/>
      <c r="F40" s="645"/>
      <c r="G40" s="641"/>
      <c r="H40" s="641"/>
      <c r="I40" s="641"/>
      <c r="J40" s="641"/>
      <c r="K40" s="644"/>
      <c r="L40" s="643"/>
      <c r="M40" s="642"/>
      <c r="N40" s="642"/>
      <c r="AA40" s="637"/>
      <c r="AC40" s="638"/>
    </row>
    <row r="41" spans="2:29" ht="18">
      <c r="B41" s="645" t="s">
        <v>769</v>
      </c>
      <c r="C41" s="645"/>
      <c r="D41" s="645"/>
      <c r="E41" s="645"/>
      <c r="F41" s="645"/>
      <c r="G41" s="641"/>
      <c r="H41" s="641"/>
      <c r="I41" s="641"/>
      <c r="J41" s="641"/>
      <c r="K41" s="644"/>
      <c r="L41" s="643"/>
      <c r="M41" s="642"/>
      <c r="N41" s="642"/>
      <c r="AA41" s="637"/>
      <c r="AC41" s="638"/>
    </row>
    <row r="42" spans="2:29" ht="18">
      <c r="B42" s="645" t="s">
        <v>768</v>
      </c>
      <c r="C42" s="645"/>
      <c r="D42" s="645"/>
      <c r="E42" s="645"/>
      <c r="F42" s="645"/>
      <c r="G42" s="641"/>
      <c r="H42" s="641"/>
      <c r="I42" s="641"/>
      <c r="J42" s="641"/>
      <c r="K42" s="644"/>
      <c r="L42" s="643"/>
      <c r="M42" s="642"/>
      <c r="N42" s="642"/>
      <c r="AA42" s="637"/>
      <c r="AC42" s="638"/>
    </row>
    <row r="43" spans="2:29" ht="18">
      <c r="B43" s="645" t="s">
        <v>767</v>
      </c>
      <c r="C43" s="645"/>
      <c r="D43" s="645"/>
      <c r="E43" s="645"/>
      <c r="F43" s="645"/>
      <c r="G43" s="641"/>
      <c r="H43" s="641"/>
      <c r="I43" s="641"/>
      <c r="J43" s="641"/>
      <c r="K43" s="644"/>
      <c r="L43" s="643"/>
      <c r="M43" s="642"/>
      <c r="N43" s="642"/>
      <c r="AA43" s="637"/>
      <c r="AC43" s="638"/>
    </row>
    <row r="44" spans="2:29" ht="18">
      <c r="B44" s="645" t="s">
        <v>766</v>
      </c>
      <c r="C44" s="645"/>
      <c r="D44" s="645"/>
      <c r="E44" s="645"/>
      <c r="F44" s="645"/>
      <c r="G44" s="641"/>
      <c r="H44" s="641"/>
      <c r="I44" s="641"/>
      <c r="J44" s="641"/>
      <c r="K44" s="644"/>
      <c r="L44" s="643"/>
      <c r="M44" s="642"/>
      <c r="N44" s="642"/>
    </row>
    <row r="45" spans="2:29" ht="18">
      <c r="B45" s="641"/>
      <c r="C45" s="641"/>
      <c r="D45" s="641"/>
      <c r="E45" s="641"/>
      <c r="F45" s="641"/>
      <c r="G45" s="641"/>
      <c r="H45" s="641"/>
      <c r="I45" s="641"/>
      <c r="J45" s="641"/>
      <c r="K45" s="641"/>
      <c r="L45" s="640"/>
    </row>
    <row r="46" spans="2:29" ht="18">
      <c r="B46" s="641" t="s">
        <v>765</v>
      </c>
      <c r="C46" s="641"/>
      <c r="D46" s="641"/>
      <c r="E46" s="641"/>
      <c r="F46" s="641"/>
      <c r="G46" s="641"/>
      <c r="H46" s="641"/>
      <c r="I46" s="641"/>
      <c r="J46" s="641"/>
      <c r="K46" s="641"/>
      <c r="L46" s="640"/>
    </row>
    <row r="47" spans="2:29" ht="18">
      <c r="B47" s="641"/>
      <c r="C47" s="641"/>
      <c r="D47" s="641"/>
      <c r="E47" s="641"/>
      <c r="F47" s="641"/>
      <c r="G47" s="641"/>
      <c r="H47" s="641"/>
      <c r="I47" s="641"/>
      <c r="J47" s="641"/>
      <c r="K47" s="641"/>
      <c r="L47" s="640"/>
    </row>
    <row r="48" spans="2:29" ht="18">
      <c r="B48" s="640"/>
      <c r="C48" s="640"/>
      <c r="D48" s="640"/>
      <c r="E48" s="640"/>
      <c r="F48" s="640"/>
      <c r="G48" s="640"/>
      <c r="H48" s="640"/>
      <c r="I48" s="640"/>
      <c r="J48" s="640"/>
      <c r="K48" s="640"/>
      <c r="L48" s="640"/>
    </row>
    <row r="49" spans="14:14">
      <c r="N49" s="639"/>
    </row>
  </sheetData>
  <mergeCells count="21">
    <mergeCell ref="AC8:AE8"/>
    <mergeCell ref="AF9:AF10"/>
    <mergeCell ref="Q9:Q10"/>
    <mergeCell ref="R9:T9"/>
    <mergeCell ref="V9:Y9"/>
    <mergeCell ref="Z9:AB9"/>
    <mergeCell ref="AC9:AE9"/>
    <mergeCell ref="U9:U10"/>
    <mergeCell ref="S2:T2"/>
    <mergeCell ref="S4:T4"/>
    <mergeCell ref="R8:T8"/>
    <mergeCell ref="B9:G9"/>
    <mergeCell ref="H9:J9"/>
    <mergeCell ref="K9:M9"/>
    <mergeCell ref="N9:O9"/>
    <mergeCell ref="P9:P10"/>
    <mergeCell ref="E2:J2"/>
    <mergeCell ref="E3:J3"/>
    <mergeCell ref="E4:J4"/>
    <mergeCell ref="E5:J5"/>
    <mergeCell ref="E6:J6"/>
  </mergeCells>
  <phoneticPr fontId="97" type="noConversion"/>
  <conditionalFormatting sqref="H11:H13 H14:I14">
    <cfRule type="cellIs" dxfId="52" priority="37" stopIfTrue="1" operator="equal">
      <formula>"Issue"</formula>
    </cfRule>
    <cfRule type="cellIs" dxfId="51" priority="36" stopIfTrue="1" operator="equal">
      <formula>"Opportunity"</formula>
    </cfRule>
    <cfRule type="cellIs" dxfId="50" priority="35" stopIfTrue="1" operator="equal">
      <formula>"Threat"</formula>
    </cfRule>
  </conditionalFormatting>
  <conditionalFormatting sqref="P11:Q14">
    <cfRule type="cellIs" dxfId="49" priority="19" stopIfTrue="1" operator="equal">
      <formula>"Opportunity"</formula>
    </cfRule>
    <cfRule type="cellIs" dxfId="48" priority="20" stopIfTrue="1" operator="equal">
      <formula>"Issue"</formula>
    </cfRule>
    <cfRule type="cellIs" dxfId="47" priority="18" stopIfTrue="1" operator="equal">
      <formula>"Threat"</formula>
    </cfRule>
  </conditionalFormatting>
  <conditionalFormatting sqref="T11:T14">
    <cfRule type="containsText" dxfId="46" priority="21" operator="containsText" text="H25">
      <formula>NOT(ISERROR(SEARCH("H25",T11)))</formula>
    </cfRule>
    <cfRule type="containsText" dxfId="45" priority="22" operator="containsText" text="H20">
      <formula>NOT(ISERROR(SEARCH("H20",T11)))</formula>
    </cfRule>
    <cfRule type="containsText" dxfId="44" priority="23" operator="containsText" text="H16">
      <formula>NOT(ISERROR(SEARCH("H16",T11)))</formula>
    </cfRule>
    <cfRule type="containsText" dxfId="43" priority="24" operator="containsText" text="H15">
      <formula>NOT(ISERROR(SEARCH("H15",T11)))</formula>
    </cfRule>
    <cfRule type="containsText" dxfId="42" priority="25" operator="containsText" text="M12">
      <formula>NOT(ISERROR(SEARCH("M12",T11)))</formula>
    </cfRule>
    <cfRule type="containsText" dxfId="41" priority="26" operator="containsText" text="M10">
      <formula>NOT(ISERROR(SEARCH("M10",T11)))</formula>
    </cfRule>
    <cfRule type="containsText" dxfId="40" priority="27" operator="containsText" text="M9">
      <formula>NOT(ISERROR(SEARCH("M9",T11)))</formula>
    </cfRule>
    <cfRule type="containsText" dxfId="39" priority="28" operator="containsText" text="M8">
      <formula>NOT(ISERROR(SEARCH("M8",T11)))</formula>
    </cfRule>
    <cfRule type="containsText" dxfId="38" priority="29" operator="containsText" text="M6">
      <formula>NOT(ISERROR(SEARCH("M6",T11)))</formula>
    </cfRule>
    <cfRule type="containsText" dxfId="37" priority="30" operator="containsText" text="M5">
      <formula>NOT(ISERROR(SEARCH("M5",T11)))</formula>
    </cfRule>
    <cfRule type="containsText" dxfId="36" priority="31" operator="containsText" text="L4">
      <formula>NOT(ISERROR(SEARCH("L4",T11)))</formula>
    </cfRule>
    <cfRule type="containsText" dxfId="35" priority="32" operator="containsText" text="L3">
      <formula>NOT(ISERROR(SEARCH("L3",T11)))</formula>
    </cfRule>
    <cfRule type="containsText" dxfId="34" priority="33" operator="containsText" text="L2">
      <formula>NOT(ISERROR(SEARCH("L2",T11)))</formula>
    </cfRule>
    <cfRule type="containsText" dxfId="33" priority="34" operator="containsText" text="L1">
      <formula>NOT(ISERROR(SEARCH("L1",T11)))</formula>
    </cfRule>
  </conditionalFormatting>
  <conditionalFormatting sqref="V11:W13">
    <cfRule type="cellIs" dxfId="32" priority="2" stopIfTrue="1" operator="equal">
      <formula>"Opportunity"</formula>
    </cfRule>
    <cfRule type="cellIs" dxfId="31" priority="3" stopIfTrue="1" operator="equal">
      <formula>"Issue"</formula>
    </cfRule>
    <cfRule type="cellIs" dxfId="30" priority="1" stopIfTrue="1" operator="equal">
      <formula>"Threat"</formula>
    </cfRule>
  </conditionalFormatting>
  <conditionalFormatting sqref="AE11:AE14">
    <cfRule type="containsText" dxfId="29" priority="4" operator="containsText" text="H25">
      <formula>NOT(ISERROR(SEARCH("H25",AE11)))</formula>
    </cfRule>
    <cfRule type="containsText" dxfId="28" priority="5" operator="containsText" text="H20">
      <formula>NOT(ISERROR(SEARCH("H20",AE11)))</formula>
    </cfRule>
    <cfRule type="containsText" dxfId="27" priority="6" operator="containsText" text="H16">
      <formula>NOT(ISERROR(SEARCH("H16",AE11)))</formula>
    </cfRule>
    <cfRule type="containsText" dxfId="26" priority="7" operator="containsText" text="H15">
      <formula>NOT(ISERROR(SEARCH("H15",AE11)))</formula>
    </cfRule>
    <cfRule type="containsText" dxfId="25" priority="8" operator="containsText" text="M12">
      <formula>NOT(ISERROR(SEARCH("M12",AE11)))</formula>
    </cfRule>
    <cfRule type="containsText" dxfId="24" priority="9" operator="containsText" text="M10">
      <formula>NOT(ISERROR(SEARCH("M10",AE11)))</formula>
    </cfRule>
    <cfRule type="containsText" dxfId="23" priority="10" operator="containsText" text="M9">
      <formula>NOT(ISERROR(SEARCH("M9",AE11)))</formula>
    </cfRule>
    <cfRule type="containsText" dxfId="22" priority="11" operator="containsText" text="M8">
      <formula>NOT(ISERROR(SEARCH("M8",AE11)))</formula>
    </cfRule>
    <cfRule type="containsText" dxfId="21" priority="12" operator="containsText" text="M6">
      <formula>NOT(ISERROR(SEARCH("M6",AE11)))</formula>
    </cfRule>
    <cfRule type="containsText" dxfId="20" priority="13" operator="containsText" text="M5">
      <formula>NOT(ISERROR(SEARCH("M5",AE11)))</formula>
    </cfRule>
    <cfRule type="containsText" dxfId="19" priority="14" operator="containsText" text="L4">
      <formula>NOT(ISERROR(SEARCH("L4",AE11)))</formula>
    </cfRule>
    <cfRule type="containsText" dxfId="18" priority="15" operator="containsText" text="L3">
      <formula>NOT(ISERROR(SEARCH("L3",AE11)))</formula>
    </cfRule>
    <cfRule type="containsText" dxfId="17" priority="17" operator="containsText" text="L1">
      <formula>NOT(ISERROR(SEARCH("L1",AE11)))</formula>
    </cfRule>
    <cfRule type="containsText" dxfId="16" priority="16" operator="containsText" text="L2">
      <formula>NOT(ISERROR(SEARCH("L2",AE11)))</formula>
    </cfRule>
  </conditionalFormatting>
  <dataValidations count="11">
    <dataValidation type="list" allowBlank="1" showInputMessage="1" showErrorMessage="1" sqref="H11:H14 I14" xr:uid="{00000000-0002-0000-0D00-000000000000}">
      <formula1>"Threat,Opportunity,Issue"</formula1>
    </dataValidation>
    <dataValidation type="list" allowBlank="1" showInputMessage="1" showErrorMessage="1" sqref="C11:D14" xr:uid="{00000000-0002-0000-0D00-000001000000}">
      <formula1>"Central,Eastern,Western"</formula1>
    </dataValidation>
    <dataValidation type="list" allowBlank="1" showInputMessage="1" showErrorMessage="1" sqref="G11:G14" xr:uid="{00000000-0002-0000-0D00-000002000000}">
      <formula1>"Open,Close,Realize,Escalate"</formula1>
    </dataValidation>
    <dataValidation type="list" allowBlank="1" showInputMessage="1" showErrorMessage="1" sqref="R11:S14 AC11:AD14" xr:uid="{00000000-0002-0000-0D00-000003000000}">
      <formula1>"Very High,High,Medium,Low,Very Low"</formula1>
    </dataValidation>
    <dataValidation type="list" allowBlank="1" showInputMessage="1" showErrorMessage="1" sqref="Q11:Q14" xr:uid="{00000000-0002-0000-0D00-000004000000}">
      <formula1>"Distant,Med Term,Imminent,Overdue"</formula1>
    </dataValidation>
    <dataValidation type="list" allowBlank="1" showInputMessage="1" showErrorMessage="1" sqref="P11:P14" xr:uid="{00000000-0002-0000-0D00-000005000000}">
      <formula1>"Ease,Moderate,Hard"</formula1>
    </dataValidation>
    <dataValidation type="list" allowBlank="1" showInputMessage="1" showErrorMessage="1" sqref="AF11:AF14" xr:uid="{00000000-0002-0000-0D00-000006000000}">
      <formula1>"Open,Close,Residual,Escalate,Secondary"</formula1>
    </dataValidation>
    <dataValidation type="list" allowBlank="1" showInputMessage="1" showErrorMessage="1" sqref="I11:I13" xr:uid="{00000000-0002-0000-0D00-000007000000}">
      <formula1>"Internal, External"</formula1>
    </dataValidation>
    <dataValidation type="list" allowBlank="1" showInputMessage="1" showErrorMessage="1" sqref="J11:J13" xr:uid="{00000000-0002-0000-0D00-000008000000}">
      <formula1>"Performance / Management, Resources / Finance, Design / Planning, Safety / Quality, Weather / Environmental, Procurment / Logistic, Interface / Communication, Construction / Obstacle, Scope / Requirments / Contractual, Authorities / Permits"</formula1>
    </dataValidation>
    <dataValidation type="list" allowBlank="1" showInputMessage="1" showErrorMessage="1" sqref="V11:V13" xr:uid="{00000000-0002-0000-0D00-000009000000}">
      <formula1>"Terminate,Tolerate,Transfer,Enhance/ Exploit,Share,Treat, Accept"</formula1>
    </dataValidation>
    <dataValidation type="list" allowBlank="1" showInputMessage="1" showErrorMessage="1" sqref="W11:W13" xr:uid="{00000000-0002-0000-0D00-00000A000000}">
      <formula1>"Mitigate,Control,Fall Back, N/A"</formula1>
    </dataValidation>
  </dataValidations>
  <printOptions horizontalCentered="1"/>
  <pageMargins left="0.5" right="0.5" top="1.2" bottom="1" header="0.3" footer="0.3"/>
  <pageSetup paperSize="196" scale="34" fitToHeight="50" orientation="landscape" r:id="rId1"/>
  <headerFooter>
    <oddHeader>&amp;L&amp;"Janna LT,Bold"&amp;24MODON RISK REGISTER&amp;R&amp;G</oddHeader>
    <oddFooter>&amp;L&amp;"Janna LT,Regular"Document Reference Number: ORG1-06-002-MOD-TS0-0-PRM-TEM-1126-00
Rev: 00
Issued: 7 March 2016&amp;R&amp;"Janna LT,Regular"&amp;F
&amp;A
Page &amp;P of &amp;N</oddFooter>
  </headerFooter>
  <colBreaks count="1" manualBreakCount="1">
    <brk id="22" max="1048575"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tabColor theme="4" tint="0.79998168889431442"/>
    <pageSetUpPr fitToPage="1"/>
  </sheetPr>
  <dimension ref="A1:U38"/>
  <sheetViews>
    <sheetView workbookViewId="0">
      <selection activeCell="O12" sqref="O12"/>
    </sheetView>
  </sheetViews>
  <sheetFormatPr defaultColWidth="9.140625" defaultRowHeight="15"/>
  <cols>
    <col min="1" max="1" width="11.42578125" style="19" customWidth="1"/>
    <col min="2" max="3" width="14.5703125" style="19" customWidth="1"/>
    <col min="4" max="4" width="9" style="19" bestFit="1" customWidth="1"/>
    <col min="5" max="6" width="14.5703125" style="19" customWidth="1"/>
    <col min="7" max="7" width="10" style="19" bestFit="1" customWidth="1"/>
    <col min="8" max="9" width="14.5703125" style="19" customWidth="1"/>
    <col min="10" max="10" width="7.7109375" style="19" bestFit="1" customWidth="1"/>
    <col min="11" max="12" width="14.5703125" style="19" customWidth="1"/>
    <col min="13" max="13" width="7.5703125" style="19" customWidth="1"/>
    <col min="14" max="15" width="14.5703125" style="19" customWidth="1"/>
    <col min="16" max="16" width="6.5703125" style="19" bestFit="1" customWidth="1"/>
    <col min="17" max="18" width="14.5703125" style="19" customWidth="1"/>
    <col min="19" max="29" width="12" style="19" customWidth="1"/>
    <col min="30" max="16384" width="9.140625" style="19"/>
  </cols>
  <sheetData>
    <row r="1" spans="1:21" ht="15.75" thickBot="1">
      <c r="B1" s="699">
        <v>9554134.0000000019</v>
      </c>
      <c r="E1" s="699">
        <v>9554134.0000000019</v>
      </c>
      <c r="K1" s="19">
        <v>0.85</v>
      </c>
    </row>
    <row r="2" spans="1:21">
      <c r="A2" s="797"/>
      <c r="B2" s="1827" t="s">
        <v>901</v>
      </c>
      <c r="C2" s="1828"/>
      <c r="D2" s="1829"/>
      <c r="E2" s="1830" t="s">
        <v>1432</v>
      </c>
      <c r="F2" s="1831"/>
      <c r="G2" s="740"/>
      <c r="H2" s="1832" t="s">
        <v>28</v>
      </c>
      <c r="I2" s="1833"/>
      <c r="J2" s="740"/>
      <c r="K2" s="1825" t="s">
        <v>139</v>
      </c>
      <c r="L2" s="1826"/>
      <c r="M2" s="740"/>
      <c r="N2" s="1821" t="s">
        <v>29</v>
      </c>
      <c r="O2" s="1822"/>
      <c r="P2" s="741"/>
      <c r="Q2" s="1823" t="s">
        <v>49</v>
      </c>
      <c r="R2" s="1824"/>
    </row>
    <row r="3" spans="1:21" ht="15.75" thickBot="1">
      <c r="A3" s="798" t="s">
        <v>6</v>
      </c>
      <c r="B3" s="743" t="s">
        <v>7</v>
      </c>
      <c r="C3" s="744" t="s">
        <v>3</v>
      </c>
      <c r="D3" s="745" t="s">
        <v>9</v>
      </c>
      <c r="E3" s="743" t="s">
        <v>7</v>
      </c>
      <c r="F3" s="744" t="s">
        <v>3</v>
      </c>
      <c r="G3" s="744" t="s">
        <v>9</v>
      </c>
      <c r="H3" s="743" t="s">
        <v>7</v>
      </c>
      <c r="I3" s="744" t="s">
        <v>3</v>
      </c>
      <c r="J3" s="744" t="s">
        <v>9</v>
      </c>
      <c r="K3" s="743" t="s">
        <v>7</v>
      </c>
      <c r="L3" s="744" t="s">
        <v>3</v>
      </c>
      <c r="M3" s="744" t="s">
        <v>9</v>
      </c>
      <c r="N3" s="743" t="s">
        <v>7</v>
      </c>
      <c r="O3" s="744" t="s">
        <v>8</v>
      </c>
      <c r="P3" s="744"/>
      <c r="Q3" s="743" t="s">
        <v>6</v>
      </c>
      <c r="R3" s="746" t="s">
        <v>3</v>
      </c>
      <c r="S3" s="747"/>
    </row>
    <row r="4" spans="1:21">
      <c r="A4" s="748">
        <v>46084</v>
      </c>
      <c r="B4" s="802">
        <v>134128.43</v>
      </c>
      <c r="C4" s="803">
        <f>B4</f>
        <v>134128.43</v>
      </c>
      <c r="D4" s="752">
        <v>0</v>
      </c>
      <c r="E4" s="802">
        <v>152202</v>
      </c>
      <c r="F4" s="803">
        <f>E4</f>
        <v>152202</v>
      </c>
      <c r="G4" s="752">
        <v>0</v>
      </c>
      <c r="H4" s="802"/>
      <c r="I4" s="803">
        <f>H4</f>
        <v>0</v>
      </c>
      <c r="J4" s="752">
        <f>IF($E$1="",I4/$B$1,I4/$E$1)</f>
        <v>0</v>
      </c>
      <c r="K4" s="804">
        <v>0</v>
      </c>
      <c r="L4" s="803">
        <v>0</v>
      </c>
      <c r="M4" s="752">
        <v>0</v>
      </c>
      <c r="N4" s="802"/>
      <c r="O4" s="803"/>
      <c r="P4" s="752"/>
      <c r="Q4" s="802">
        <f>H4-E4</f>
        <v>-152202</v>
      </c>
      <c r="R4" s="803">
        <f>Q4</f>
        <v>-152202</v>
      </c>
      <c r="T4" s="799" t="s">
        <v>12</v>
      </c>
    </row>
    <row r="5" spans="1:21">
      <c r="A5" s="748">
        <f t="shared" ref="A5:A12" si="0">EOMONTH(A4,1)</f>
        <v>46142</v>
      </c>
      <c r="B5" s="802">
        <v>638522.05999999994</v>
      </c>
      <c r="C5" s="803">
        <f t="shared" ref="C5:C13" si="1">C4+B5</f>
        <v>772650.49</v>
      </c>
      <c r="D5" s="752">
        <f t="shared" ref="D5:D13" si="2">C5/$B$1</f>
        <v>8.0870803151808404E-2</v>
      </c>
      <c r="E5" s="802">
        <v>692767</v>
      </c>
      <c r="F5" s="803">
        <f t="shared" ref="F5:F10" si="3">F4+E5</f>
        <v>844969</v>
      </c>
      <c r="G5" s="752">
        <f t="shared" ref="G5:G10" si="4">F5/$E$1</f>
        <v>8.8440145386279895E-2</v>
      </c>
      <c r="H5" s="802">
        <v>771218</v>
      </c>
      <c r="I5" s="803">
        <v>771218</v>
      </c>
      <c r="J5" s="752">
        <v>8.0720869102317364E-2</v>
      </c>
      <c r="K5" s="804">
        <v>0</v>
      </c>
      <c r="L5" s="803">
        <v>0</v>
      </c>
      <c r="M5" s="752">
        <v>0</v>
      </c>
      <c r="N5" s="802"/>
      <c r="O5" s="803"/>
      <c r="P5" s="752"/>
      <c r="Q5" s="802">
        <f>H5-E5</f>
        <v>78451</v>
      </c>
      <c r="R5" s="803">
        <f>Q5+R4</f>
        <v>-73751</v>
      </c>
    </row>
    <row r="6" spans="1:21">
      <c r="A6" s="748">
        <f t="shared" si="0"/>
        <v>46173</v>
      </c>
      <c r="B6" s="802">
        <v>488657.02999999997</v>
      </c>
      <c r="C6" s="803">
        <f t="shared" si="1"/>
        <v>1261307.52</v>
      </c>
      <c r="D6" s="752">
        <f t="shared" si="2"/>
        <v>0.13201693842686316</v>
      </c>
      <c r="E6" s="802">
        <v>727104</v>
      </c>
      <c r="F6" s="803">
        <f t="shared" si="3"/>
        <v>1572073</v>
      </c>
      <c r="G6" s="752">
        <f t="shared" si="4"/>
        <v>0.16454374619405587</v>
      </c>
      <c r="H6" s="802">
        <f>I6-I5</f>
        <v>652117</v>
      </c>
      <c r="I6" s="803">
        <v>1423335</v>
      </c>
      <c r="J6" s="752">
        <f t="shared" ref="J6:J11" si="5">IF($E$1="",I6/$B$1,I6/$E$1)</f>
        <v>0.14897582554316274</v>
      </c>
      <c r="K6" s="804">
        <v>0</v>
      </c>
      <c r="L6" s="803">
        <v>0</v>
      </c>
      <c r="M6" s="752">
        <v>0</v>
      </c>
      <c r="N6" s="802"/>
      <c r="O6" s="803"/>
      <c r="P6" s="752"/>
      <c r="Q6" s="802">
        <f>H6-E6</f>
        <v>-74987</v>
      </c>
      <c r="R6" s="803">
        <f t="shared" ref="R6:R11" si="6">Q6+R5</f>
        <v>-148738</v>
      </c>
      <c r="T6" s="799" t="s">
        <v>11</v>
      </c>
    </row>
    <row r="7" spans="1:21">
      <c r="A7" s="748">
        <f t="shared" si="0"/>
        <v>46203</v>
      </c>
      <c r="B7" s="802">
        <v>1356793.2300000002</v>
      </c>
      <c r="C7" s="803">
        <f t="shared" si="1"/>
        <v>2618100.75</v>
      </c>
      <c r="D7" s="752">
        <f t="shared" si="2"/>
        <v>0.27402805424332538</v>
      </c>
      <c r="E7" s="802">
        <v>1870539</v>
      </c>
      <c r="F7" s="803">
        <f t="shared" si="3"/>
        <v>3442612</v>
      </c>
      <c r="G7" s="752">
        <f t="shared" si="4"/>
        <v>0.36032695375635293</v>
      </c>
      <c r="H7" s="802">
        <f>I7-I6</f>
        <v>2117547</v>
      </c>
      <c r="I7" s="803">
        <v>3540882</v>
      </c>
      <c r="J7" s="752">
        <f t="shared" si="5"/>
        <v>0.37061255368618434</v>
      </c>
      <c r="K7" s="804">
        <f>'Invoice Log'!Y9</f>
        <v>180835</v>
      </c>
      <c r="L7" s="803">
        <f>K7</f>
        <v>180835</v>
      </c>
      <c r="M7" s="848">
        <f>IF($E$1="",L7/$B$1,L7/$E$1)</f>
        <v>1.8927408805444842E-2</v>
      </c>
      <c r="N7" s="802"/>
      <c r="O7" s="803"/>
      <c r="P7" s="752"/>
      <c r="Q7" s="802">
        <f t="shared" ref="Q7:Q11" si="7">N7-E7</f>
        <v>-1870539</v>
      </c>
      <c r="R7" s="803">
        <f t="shared" si="6"/>
        <v>-2019277</v>
      </c>
      <c r="T7" s="799"/>
    </row>
    <row r="8" spans="1:21">
      <c r="A8" s="748">
        <f t="shared" si="0"/>
        <v>46234</v>
      </c>
      <c r="B8" s="802">
        <v>2212825.16</v>
      </c>
      <c r="C8" s="803">
        <f t="shared" si="1"/>
        <v>4830925.91</v>
      </c>
      <c r="D8" s="752">
        <f t="shared" si="2"/>
        <v>0.50563723619534739</v>
      </c>
      <c r="E8" s="802">
        <v>2737145</v>
      </c>
      <c r="F8" s="803">
        <f t="shared" si="3"/>
        <v>6179757</v>
      </c>
      <c r="G8" s="752">
        <f t="shared" si="4"/>
        <v>0.64681498082400757</v>
      </c>
      <c r="H8" s="802">
        <f>I8-I7</f>
        <v>2201031</v>
      </c>
      <c r="I8" s="803">
        <v>5741913</v>
      </c>
      <c r="J8" s="752">
        <f t="shared" si="5"/>
        <v>0.60098727943317509</v>
      </c>
      <c r="K8" s="804">
        <f>'Invoice Log'!Y10+'Invoice Log'!Y11</f>
        <v>1725541</v>
      </c>
      <c r="L8" s="803">
        <f>K8+L7</f>
        <v>1906376</v>
      </c>
      <c r="M8" s="848">
        <f>IF($E$1="",L8/$B$1,L8/$E$1)</f>
        <v>0.19953414930123439</v>
      </c>
      <c r="N8" s="802"/>
      <c r="O8" s="803"/>
      <c r="P8" s="752"/>
      <c r="Q8" s="802">
        <f t="shared" si="7"/>
        <v>-2737145</v>
      </c>
      <c r="R8" s="803">
        <f t="shared" si="6"/>
        <v>-4756422</v>
      </c>
      <c r="T8" s="799"/>
    </row>
    <row r="9" spans="1:21">
      <c r="A9" s="748">
        <f t="shared" si="0"/>
        <v>46265</v>
      </c>
      <c r="B9" s="802">
        <v>1046425.78</v>
      </c>
      <c r="C9" s="803">
        <f t="shared" si="1"/>
        <v>5877351.6900000004</v>
      </c>
      <c r="D9" s="752">
        <f t="shared" si="2"/>
        <v>0.61516320474466857</v>
      </c>
      <c r="E9" s="802">
        <v>2128922</v>
      </c>
      <c r="F9" s="803">
        <f t="shared" si="3"/>
        <v>8308679</v>
      </c>
      <c r="G9" s="752">
        <f t="shared" si="4"/>
        <v>0.86964229306392382</v>
      </c>
      <c r="H9" s="802">
        <v>1921737.5600000005</v>
      </c>
      <c r="I9" s="803">
        <f>I8+H9</f>
        <v>7663650.5600000005</v>
      </c>
      <c r="J9" s="752">
        <f t="shared" si="5"/>
        <v>0.80212927304557369</v>
      </c>
      <c r="K9" s="804">
        <v>2554234</v>
      </c>
      <c r="L9" s="803">
        <f>K9+L8</f>
        <v>4460610</v>
      </c>
      <c r="M9" s="848">
        <f>IF($E$1="",L9/$B$1,L9/$E$1)</f>
        <v>0.46687747942409002</v>
      </c>
      <c r="N9" s="1043"/>
      <c r="O9" s="803"/>
      <c r="P9" s="752"/>
      <c r="Q9" s="802">
        <f t="shared" si="7"/>
        <v>-2128922</v>
      </c>
      <c r="R9" s="803">
        <f t="shared" si="6"/>
        <v>-6885344</v>
      </c>
    </row>
    <row r="10" spans="1:21">
      <c r="A10" s="748">
        <f t="shared" si="0"/>
        <v>46295</v>
      </c>
      <c r="B10" s="802">
        <v>675374.23</v>
      </c>
      <c r="C10" s="803">
        <f t="shared" si="1"/>
        <v>6552725.9199999999</v>
      </c>
      <c r="D10" s="752">
        <f t="shared" si="2"/>
        <v>0.68585241948668485</v>
      </c>
      <c r="E10" s="802">
        <v>1245455</v>
      </c>
      <c r="F10" s="803">
        <f t="shared" si="3"/>
        <v>9554134</v>
      </c>
      <c r="G10" s="752">
        <f t="shared" si="4"/>
        <v>0.99999999999999978</v>
      </c>
      <c r="H10" s="802">
        <f>I10-I9</f>
        <v>1281933.7799999993</v>
      </c>
      <c r="I10" s="803">
        <v>8945584.3399999999</v>
      </c>
      <c r="J10" s="752">
        <f t="shared" si="5"/>
        <v>0.93630509473700052</v>
      </c>
      <c r="K10" s="804">
        <v>0</v>
      </c>
      <c r="L10" s="803">
        <f>K10+L9</f>
        <v>4460610</v>
      </c>
      <c r="M10" s="848">
        <f>IF($E$1="",L10/$B$1,L10/$E$1)</f>
        <v>0.46687747942409002</v>
      </c>
      <c r="N10" s="1043"/>
      <c r="O10" s="803"/>
      <c r="P10" s="752"/>
      <c r="Q10" s="802">
        <f t="shared" si="7"/>
        <v>-1245455</v>
      </c>
      <c r="R10" s="803">
        <f t="shared" si="6"/>
        <v>-8130799</v>
      </c>
    </row>
    <row r="11" spans="1:21">
      <c r="A11" s="748">
        <f t="shared" si="0"/>
        <v>46326</v>
      </c>
      <c r="B11" s="802">
        <v>1305544.5699999998</v>
      </c>
      <c r="C11" s="803">
        <f t="shared" si="1"/>
        <v>7858270.4900000002</v>
      </c>
      <c r="D11" s="752">
        <f t="shared" si="2"/>
        <v>0.82249950544968264</v>
      </c>
      <c r="E11" s="802"/>
      <c r="F11" s="803"/>
      <c r="G11" s="752"/>
      <c r="H11" s="802">
        <f>I11-I10</f>
        <v>98305.660000000149</v>
      </c>
      <c r="I11" s="803">
        <f>Progress!I24</f>
        <v>9043890</v>
      </c>
      <c r="J11" s="752">
        <f t="shared" si="5"/>
        <v>0.94659442708255903</v>
      </c>
      <c r="K11" s="804"/>
      <c r="L11" s="803"/>
      <c r="M11" s="752"/>
      <c r="N11" s="846">
        <f>O11-I11</f>
        <v>510244.00000000186</v>
      </c>
      <c r="O11" s="803">
        <f>E1</f>
        <v>9554134.0000000019</v>
      </c>
      <c r="P11" s="752">
        <f t="shared" ref="P11" si="8">O11/$E$1</f>
        <v>1</v>
      </c>
      <c r="Q11" s="802">
        <f t="shared" si="7"/>
        <v>510244.00000000186</v>
      </c>
      <c r="R11" s="803">
        <f t="shared" si="6"/>
        <v>-7620554.9999999981</v>
      </c>
      <c r="U11" s="799" t="s">
        <v>13</v>
      </c>
    </row>
    <row r="12" spans="1:21">
      <c r="A12" s="748">
        <f t="shared" si="0"/>
        <v>46356</v>
      </c>
      <c r="B12" s="802">
        <v>714502.65</v>
      </c>
      <c r="C12" s="803">
        <f t="shared" si="1"/>
        <v>8572773.1400000006</v>
      </c>
      <c r="D12" s="752">
        <f t="shared" si="2"/>
        <v>0.89728416411157719</v>
      </c>
      <c r="E12" s="802"/>
      <c r="F12" s="803"/>
      <c r="G12" s="752"/>
      <c r="H12" s="802"/>
      <c r="I12" s="803"/>
      <c r="J12" s="752"/>
      <c r="K12" s="804"/>
      <c r="L12" s="803"/>
      <c r="M12" s="752"/>
      <c r="N12" s="846"/>
      <c r="O12" s="803"/>
      <c r="P12" s="752"/>
      <c r="Q12" s="802"/>
      <c r="R12" s="803"/>
    </row>
    <row r="13" spans="1:21">
      <c r="A13" s="748">
        <f t="shared" ref="A13:A18" si="9">EOMONTH(A12,1)</f>
        <v>46387</v>
      </c>
      <c r="B13" s="802">
        <v>981360.85999999987</v>
      </c>
      <c r="C13" s="803">
        <f t="shared" si="1"/>
        <v>9554134</v>
      </c>
      <c r="D13" s="752">
        <f t="shared" si="2"/>
        <v>0.99999999999999978</v>
      </c>
      <c r="E13" s="802"/>
      <c r="F13" s="803"/>
      <c r="G13" s="752"/>
      <c r="H13" s="802"/>
      <c r="I13" s="803"/>
      <c r="J13" s="752"/>
      <c r="K13" s="804"/>
      <c r="L13" s="803"/>
      <c r="M13" s="752"/>
      <c r="N13" s="846"/>
      <c r="O13" s="803"/>
      <c r="P13" s="752"/>
      <c r="Q13" s="802"/>
      <c r="R13" s="803"/>
    </row>
    <row r="14" spans="1:21">
      <c r="A14" s="748">
        <f t="shared" si="9"/>
        <v>46418</v>
      </c>
      <c r="B14" s="802"/>
      <c r="C14" s="803"/>
      <c r="D14" s="752"/>
      <c r="E14" s="802"/>
      <c r="F14" s="803"/>
      <c r="G14" s="752"/>
      <c r="H14" s="802"/>
      <c r="I14" s="803"/>
      <c r="J14" s="752"/>
      <c r="K14" s="802"/>
      <c r="L14" s="803"/>
      <c r="M14" s="752"/>
      <c r="N14" s="749"/>
      <c r="O14" s="803">
        <f>O11-E1</f>
        <v>0</v>
      </c>
      <c r="P14" s="752"/>
      <c r="Q14" s="802"/>
      <c r="R14" s="803"/>
    </row>
    <row r="15" spans="1:21">
      <c r="A15" s="748">
        <f t="shared" si="9"/>
        <v>46446</v>
      </c>
      <c r="B15" s="802"/>
      <c r="C15" s="803"/>
      <c r="D15" s="752"/>
      <c r="E15" s="802"/>
      <c r="F15" s="803"/>
      <c r="G15" s="752"/>
      <c r="H15" s="802"/>
      <c r="I15" s="803"/>
      <c r="J15" s="752"/>
      <c r="K15" s="802"/>
      <c r="L15" s="803"/>
      <c r="M15" s="752"/>
      <c r="N15" s="749"/>
      <c r="O15" s="803"/>
      <c r="P15" s="752"/>
      <c r="Q15" s="802"/>
      <c r="R15" s="803"/>
    </row>
    <row r="16" spans="1:21">
      <c r="A16" s="748">
        <f t="shared" si="9"/>
        <v>46477</v>
      </c>
      <c r="B16" s="802"/>
      <c r="C16" s="803"/>
      <c r="D16" s="752"/>
      <c r="E16" s="802"/>
      <c r="F16" s="803"/>
      <c r="G16" s="752"/>
      <c r="H16" s="802"/>
      <c r="I16" s="803"/>
      <c r="J16" s="752"/>
      <c r="K16" s="802"/>
      <c r="L16" s="803"/>
      <c r="M16" s="752"/>
      <c r="N16" s="749"/>
      <c r="O16" s="803"/>
      <c r="P16" s="752"/>
      <c r="Q16" s="802"/>
      <c r="R16" s="803"/>
      <c r="U16" s="799"/>
    </row>
    <row r="17" spans="1:21">
      <c r="A17" s="748">
        <f t="shared" si="9"/>
        <v>46507</v>
      </c>
      <c r="B17" s="802"/>
      <c r="C17" s="803"/>
      <c r="D17" s="752"/>
      <c r="E17" s="802"/>
      <c r="F17" s="803"/>
      <c r="G17" s="752"/>
      <c r="H17" s="802"/>
      <c r="I17" s="803"/>
      <c r="J17" s="752"/>
      <c r="K17" s="802"/>
      <c r="L17" s="803"/>
      <c r="M17" s="752"/>
      <c r="N17" s="802"/>
      <c r="O17" s="803"/>
      <c r="P17" s="752"/>
      <c r="Q17" s="802"/>
      <c r="R17" s="803"/>
      <c r="U17" s="799"/>
    </row>
    <row r="18" spans="1:21">
      <c r="A18" s="748">
        <f t="shared" si="9"/>
        <v>46538</v>
      </c>
      <c r="B18" s="802"/>
      <c r="C18" s="803"/>
      <c r="D18" s="752"/>
      <c r="E18" s="802"/>
      <c r="F18" s="803"/>
      <c r="G18" s="752"/>
      <c r="H18" s="802"/>
      <c r="I18" s="803"/>
      <c r="J18" s="752"/>
      <c r="K18" s="802"/>
      <c r="L18" s="803"/>
      <c r="M18" s="752"/>
      <c r="N18" s="802"/>
      <c r="O18" s="803"/>
      <c r="P18" s="752"/>
      <c r="Q18" s="802"/>
      <c r="R18" s="803"/>
      <c r="U18" s="799"/>
    </row>
    <row r="19" spans="1:21">
      <c r="A19" s="748"/>
      <c r="B19" s="802"/>
      <c r="C19" s="803"/>
      <c r="D19" s="752"/>
      <c r="E19" s="802"/>
      <c r="F19" s="803"/>
      <c r="G19" s="752"/>
      <c r="H19" s="802"/>
      <c r="I19" s="803"/>
      <c r="J19" s="752"/>
      <c r="K19" s="802"/>
      <c r="L19" s="803"/>
      <c r="M19" s="752"/>
      <c r="N19" s="802"/>
      <c r="O19" s="803"/>
      <c r="P19" s="752"/>
      <c r="Q19" s="802"/>
      <c r="R19" s="805"/>
    </row>
    <row r="20" spans="1:21">
      <c r="A20" s="748"/>
      <c r="B20" s="802"/>
      <c r="C20" s="803"/>
      <c r="D20" s="752"/>
      <c r="E20" s="802"/>
      <c r="F20" s="803"/>
      <c r="G20" s="752"/>
      <c r="H20" s="802"/>
      <c r="I20" s="803"/>
      <c r="J20" s="752"/>
      <c r="K20" s="802"/>
      <c r="L20" s="803"/>
      <c r="M20" s="752"/>
      <c r="N20" s="802"/>
      <c r="O20" s="803"/>
      <c r="P20" s="752"/>
      <c r="Q20" s="802"/>
      <c r="R20" s="805"/>
    </row>
    <row r="21" spans="1:21">
      <c r="A21" s="748"/>
      <c r="B21" s="802"/>
      <c r="C21" s="803"/>
      <c r="D21" s="752"/>
      <c r="E21" s="802"/>
      <c r="F21" s="803"/>
      <c r="G21" s="752"/>
      <c r="H21" s="802"/>
      <c r="I21" s="803"/>
      <c r="J21" s="752"/>
      <c r="K21" s="802"/>
      <c r="L21" s="803"/>
      <c r="M21" s="752"/>
      <c r="N21" s="802"/>
      <c r="O21" s="803"/>
      <c r="P21" s="752"/>
      <c r="Q21" s="802"/>
      <c r="R21" s="805"/>
    </row>
    <row r="22" spans="1:21">
      <c r="A22" s="748"/>
      <c r="B22" s="802"/>
      <c r="C22" s="803"/>
      <c r="D22" s="752"/>
      <c r="E22" s="802"/>
      <c r="F22" s="803"/>
      <c r="G22" s="752"/>
      <c r="H22" s="802"/>
      <c r="I22" s="803"/>
      <c r="J22" s="752"/>
      <c r="K22" s="802"/>
      <c r="L22" s="803"/>
      <c r="M22" s="752"/>
      <c r="N22" s="802"/>
      <c r="O22" s="803"/>
      <c r="P22" s="752"/>
      <c r="Q22" s="802"/>
      <c r="R22" s="805"/>
    </row>
    <row r="23" spans="1:21">
      <c r="A23" s="748"/>
      <c r="B23" s="802"/>
      <c r="C23" s="803"/>
      <c r="D23" s="752"/>
      <c r="E23" s="802"/>
      <c r="F23" s="803"/>
      <c r="G23" s="752"/>
      <c r="H23" s="802"/>
      <c r="I23" s="803"/>
      <c r="J23" s="752"/>
      <c r="K23" s="802"/>
      <c r="L23" s="803"/>
      <c r="M23" s="752"/>
      <c r="N23" s="802"/>
      <c r="O23" s="803"/>
      <c r="P23" s="752"/>
      <c r="Q23" s="802"/>
      <c r="R23" s="805"/>
    </row>
    <row r="24" spans="1:21">
      <c r="A24" s="748"/>
      <c r="B24" s="802"/>
      <c r="C24" s="803"/>
      <c r="D24" s="752"/>
      <c r="E24" s="802"/>
      <c r="F24" s="803"/>
      <c r="G24" s="752"/>
      <c r="H24" s="802"/>
      <c r="I24" s="803"/>
      <c r="J24" s="752"/>
      <c r="K24" s="802"/>
      <c r="L24" s="803"/>
      <c r="M24" s="752"/>
      <c r="N24" s="802"/>
      <c r="O24" s="803"/>
      <c r="P24" s="752"/>
      <c r="Q24" s="802"/>
      <c r="R24" s="805"/>
    </row>
    <row r="25" spans="1:21">
      <c r="A25" s="748"/>
      <c r="B25" s="802"/>
      <c r="C25" s="803"/>
      <c r="D25" s="752"/>
      <c r="E25" s="802"/>
      <c r="F25" s="803"/>
      <c r="G25" s="752"/>
      <c r="H25" s="802"/>
      <c r="I25" s="803"/>
      <c r="J25" s="752"/>
      <c r="K25" s="802"/>
      <c r="L25" s="803"/>
      <c r="M25" s="752"/>
      <c r="N25" s="802"/>
      <c r="O25" s="803"/>
      <c r="P25" s="752"/>
      <c r="Q25" s="802"/>
      <c r="R25" s="805"/>
    </row>
    <row r="26" spans="1:21">
      <c r="A26" s="748"/>
      <c r="B26" s="802"/>
      <c r="C26" s="803"/>
      <c r="D26" s="752"/>
      <c r="E26" s="802"/>
      <c r="F26" s="803"/>
      <c r="G26" s="752"/>
      <c r="H26" s="802"/>
      <c r="I26" s="803"/>
      <c r="J26" s="752"/>
      <c r="K26" s="802"/>
      <c r="L26" s="803"/>
      <c r="M26" s="752"/>
      <c r="N26" s="802"/>
      <c r="O26" s="803"/>
      <c r="P26" s="752"/>
      <c r="Q26" s="802"/>
      <c r="R26" s="805"/>
    </row>
    <row r="27" spans="1:21">
      <c r="A27" s="748"/>
      <c r="B27" s="802"/>
      <c r="C27" s="803"/>
      <c r="D27" s="752"/>
      <c r="E27" s="802"/>
      <c r="F27" s="803"/>
      <c r="G27" s="752"/>
      <c r="H27" s="802"/>
      <c r="I27" s="803"/>
      <c r="J27" s="752"/>
      <c r="K27" s="802"/>
      <c r="L27" s="803"/>
      <c r="M27" s="752"/>
      <c r="N27" s="802"/>
      <c r="O27" s="803"/>
      <c r="P27" s="752"/>
      <c r="Q27" s="802"/>
      <c r="R27" s="805"/>
    </row>
    <row r="28" spans="1:21">
      <c r="A28" s="748"/>
      <c r="B28" s="802"/>
      <c r="C28" s="803"/>
      <c r="D28" s="752"/>
      <c r="E28" s="802"/>
      <c r="F28" s="803"/>
      <c r="G28" s="752"/>
      <c r="H28" s="802"/>
      <c r="I28" s="803"/>
      <c r="J28" s="752"/>
      <c r="K28" s="802"/>
      <c r="L28" s="803"/>
      <c r="M28" s="752"/>
      <c r="N28" s="802"/>
      <c r="O28" s="803"/>
      <c r="P28" s="752"/>
      <c r="Q28" s="802"/>
      <c r="R28" s="805"/>
    </row>
    <row r="29" spans="1:21">
      <c r="A29" s="748"/>
      <c r="B29" s="802"/>
      <c r="C29" s="803"/>
      <c r="D29" s="752"/>
      <c r="E29" s="802"/>
      <c r="F29" s="803"/>
      <c r="G29" s="752"/>
      <c r="H29" s="802"/>
      <c r="I29" s="803"/>
      <c r="J29" s="752"/>
      <c r="K29" s="802"/>
      <c r="L29" s="803"/>
      <c r="M29" s="752"/>
      <c r="N29" s="802"/>
      <c r="O29" s="803"/>
      <c r="P29" s="752"/>
      <c r="Q29" s="802"/>
      <c r="R29" s="805"/>
    </row>
    <row r="30" spans="1:21">
      <c r="A30" s="748"/>
      <c r="B30" s="802"/>
      <c r="C30" s="803"/>
      <c r="D30" s="752"/>
      <c r="E30" s="802"/>
      <c r="F30" s="803"/>
      <c r="G30" s="752"/>
      <c r="H30" s="802"/>
      <c r="I30" s="803"/>
      <c r="J30" s="752"/>
      <c r="K30" s="802"/>
      <c r="L30" s="803"/>
      <c r="M30" s="752"/>
      <c r="N30" s="802"/>
      <c r="O30" s="803"/>
      <c r="P30" s="752"/>
      <c r="Q30" s="802"/>
      <c r="R30" s="805"/>
    </row>
    <row r="31" spans="1:21">
      <c r="A31" s="748"/>
      <c r="B31" s="802"/>
      <c r="C31" s="803"/>
      <c r="D31" s="752"/>
      <c r="E31" s="802"/>
      <c r="F31" s="803"/>
      <c r="G31" s="752"/>
      <c r="H31" s="802"/>
      <c r="I31" s="803"/>
      <c r="J31" s="752"/>
      <c r="K31" s="802"/>
      <c r="L31" s="803"/>
      <c r="M31" s="752"/>
      <c r="N31" s="802"/>
      <c r="O31" s="803"/>
      <c r="P31" s="752"/>
      <c r="Q31" s="802"/>
      <c r="R31" s="805"/>
    </row>
    <row r="32" spans="1:21">
      <c r="A32" s="748"/>
      <c r="B32" s="802"/>
      <c r="C32" s="803"/>
      <c r="D32" s="752"/>
      <c r="E32" s="802"/>
      <c r="F32" s="803"/>
      <c r="G32" s="752"/>
      <c r="H32" s="802"/>
      <c r="I32" s="803"/>
      <c r="J32" s="752"/>
      <c r="K32" s="802"/>
      <c r="L32" s="803"/>
      <c r="M32" s="752"/>
      <c r="N32" s="802"/>
      <c r="O32" s="803"/>
      <c r="P32" s="752"/>
      <c r="Q32" s="802"/>
      <c r="R32" s="805"/>
    </row>
    <row r="33" spans="1:21">
      <c r="A33" s="748"/>
      <c r="B33" s="802"/>
      <c r="C33" s="803"/>
      <c r="D33" s="752"/>
      <c r="E33" s="802"/>
      <c r="F33" s="803"/>
      <c r="G33" s="752"/>
      <c r="H33" s="802"/>
      <c r="I33" s="803"/>
      <c r="J33" s="752"/>
      <c r="K33" s="802"/>
      <c r="L33" s="803"/>
      <c r="M33" s="752"/>
      <c r="N33" s="802"/>
      <c r="O33" s="803"/>
      <c r="P33" s="752"/>
      <c r="Q33" s="802"/>
      <c r="R33" s="805"/>
    </row>
    <row r="34" spans="1:21">
      <c r="A34" s="748"/>
      <c r="B34" s="802"/>
      <c r="C34" s="803"/>
      <c r="D34" s="752"/>
      <c r="E34" s="802"/>
      <c r="F34" s="803"/>
      <c r="G34" s="752"/>
      <c r="H34" s="802"/>
      <c r="I34" s="803"/>
      <c r="J34" s="752"/>
      <c r="K34" s="802"/>
      <c r="L34" s="803"/>
      <c r="M34" s="752"/>
      <c r="N34" s="802"/>
      <c r="O34" s="803"/>
      <c r="P34" s="752"/>
      <c r="Q34" s="802"/>
      <c r="R34" s="805"/>
    </row>
    <row r="35" spans="1:21">
      <c r="A35" s="748"/>
      <c r="B35" s="802"/>
      <c r="C35" s="803"/>
      <c r="D35" s="751"/>
      <c r="E35" s="802"/>
      <c r="F35" s="803"/>
      <c r="G35" s="751"/>
      <c r="H35" s="802"/>
      <c r="I35" s="803"/>
      <c r="J35" s="751"/>
      <c r="K35" s="802"/>
      <c r="L35" s="803"/>
      <c r="M35" s="751"/>
      <c r="N35" s="802"/>
      <c r="O35" s="803"/>
      <c r="P35" s="752"/>
      <c r="Q35" s="802"/>
      <c r="R35" s="805"/>
    </row>
    <row r="36" spans="1:21">
      <c r="A36" s="751"/>
      <c r="B36" s="751"/>
      <c r="C36" s="751"/>
      <c r="D36" s="751"/>
      <c r="E36" s="751"/>
      <c r="F36" s="751"/>
      <c r="G36" s="751"/>
      <c r="H36" s="751"/>
      <c r="I36" s="751"/>
      <c r="J36" s="751"/>
      <c r="K36" s="751"/>
      <c r="L36" s="751"/>
      <c r="M36" s="751"/>
      <c r="N36" s="751"/>
      <c r="O36" s="751"/>
      <c r="P36" s="751"/>
      <c r="Q36" s="751"/>
      <c r="R36" s="751"/>
    </row>
    <row r="37" spans="1:21" ht="15.75" thickBot="1"/>
    <row r="38" spans="1:21" ht="27.75" thickTop="1" thickBot="1">
      <c r="A38" s="800"/>
      <c r="B38" s="1818" t="s">
        <v>27</v>
      </c>
      <c r="C38" s="1819"/>
      <c r="D38" s="1819"/>
      <c r="E38" s="1819"/>
      <c r="F38" s="1819"/>
      <c r="G38" s="1819"/>
      <c r="H38" s="1819"/>
      <c r="I38" s="1819"/>
      <c r="J38" s="1819"/>
      <c r="K38" s="1819"/>
      <c r="L38" s="1819"/>
      <c r="M38" s="1819"/>
      <c r="N38" s="1819"/>
      <c r="O38" s="1819"/>
      <c r="P38" s="1819"/>
      <c r="Q38" s="1819"/>
      <c r="R38" s="1819"/>
      <c r="S38" s="1819"/>
      <c r="T38" s="1820"/>
      <c r="U38" s="801"/>
    </row>
  </sheetData>
  <sortState xmlns:xlrd2="http://schemas.microsoft.com/office/spreadsheetml/2017/richdata2" ref="B50:B53">
    <sortCondition ref="B50:B53"/>
  </sortState>
  <mergeCells count="7">
    <mergeCell ref="B38:T38"/>
    <mergeCell ref="N2:O2"/>
    <mergeCell ref="Q2:R2"/>
    <mergeCell ref="K2:L2"/>
    <mergeCell ref="B2:D2"/>
    <mergeCell ref="E2:F2"/>
    <mergeCell ref="H2:I2"/>
  </mergeCells>
  <dataValidations disablePrompts="1" count="1">
    <dataValidation allowBlank="1" sqref="I56 L56" xr:uid="{00000000-0002-0000-0E00-000000000000}"/>
  </dataValidations>
  <pageMargins left="0.7" right="0.7" top="0.75" bottom="0.75" header="0.3" footer="0.3"/>
  <pageSetup paperSize="9" scale="47"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3">
    <tabColor theme="4" tint="0.79998168889431442"/>
    <pageSetUpPr fitToPage="1"/>
  </sheetPr>
  <dimension ref="A1:Z80"/>
  <sheetViews>
    <sheetView workbookViewId="0">
      <selection activeCell="K11" sqref="K11"/>
    </sheetView>
  </sheetViews>
  <sheetFormatPr defaultColWidth="9.140625" defaultRowHeight="15"/>
  <cols>
    <col min="1" max="1" width="11.42578125" style="738" customWidth="1"/>
    <col min="2" max="3" width="14.5703125" style="1" customWidth="1"/>
    <col min="4" max="4" width="9" style="1" bestFit="1" customWidth="1"/>
    <col min="5" max="6" width="14.5703125" style="1" customWidth="1"/>
    <col min="7" max="7" width="9" style="1" bestFit="1" customWidth="1"/>
    <col min="8" max="9" width="14.5703125" style="1" customWidth="1"/>
    <col min="10" max="10" width="13" style="1" bestFit="1" customWidth="1"/>
    <col min="11" max="12" width="14.5703125" style="1" customWidth="1"/>
    <col min="13" max="13" width="7" style="1" bestFit="1" customWidth="1"/>
    <col min="14" max="15" width="14.5703125" style="1" customWidth="1"/>
    <col min="16" max="26" width="12" style="1" customWidth="1"/>
    <col min="27" max="16384" width="9.140625" style="1"/>
  </cols>
  <sheetData>
    <row r="1" spans="1:18" ht="15.75" thickBot="1">
      <c r="B1" s="874">
        <v>224320</v>
      </c>
      <c r="E1" s="874">
        <v>241519.85000000003</v>
      </c>
    </row>
    <row r="2" spans="1:18">
      <c r="A2" s="739"/>
      <c r="B2" s="1827" t="s">
        <v>901</v>
      </c>
      <c r="C2" s="1828"/>
      <c r="D2" s="1829"/>
      <c r="E2" s="1830" t="s">
        <v>1432</v>
      </c>
      <c r="F2" s="1831"/>
      <c r="G2" s="740"/>
      <c r="H2" s="1832" t="s">
        <v>138</v>
      </c>
      <c r="I2" s="1833"/>
      <c r="J2" s="740"/>
      <c r="K2" s="1821" t="s">
        <v>29</v>
      </c>
      <c r="L2" s="1822"/>
      <c r="M2" s="741"/>
      <c r="N2" s="1823" t="s">
        <v>122</v>
      </c>
      <c r="O2" s="1824"/>
    </row>
    <row r="3" spans="1:18" ht="15.75" thickBot="1">
      <c r="A3" s="742" t="s">
        <v>0</v>
      </c>
      <c r="B3" s="743" t="s">
        <v>312</v>
      </c>
      <c r="C3" s="744" t="s">
        <v>137</v>
      </c>
      <c r="D3" s="745" t="s">
        <v>125</v>
      </c>
      <c r="E3" s="743" t="s">
        <v>136</v>
      </c>
      <c r="F3" s="744" t="s">
        <v>137</v>
      </c>
      <c r="G3" s="745" t="s">
        <v>125</v>
      </c>
      <c r="H3" s="743" t="s">
        <v>123</v>
      </c>
      <c r="I3" s="744" t="s">
        <v>124</v>
      </c>
      <c r="J3" s="744" t="s">
        <v>121</v>
      </c>
      <c r="K3" s="743" t="s">
        <v>488</v>
      </c>
      <c r="L3" s="744" t="s">
        <v>124</v>
      </c>
      <c r="M3" s="744" t="s">
        <v>126</v>
      </c>
      <c r="N3" s="743" t="s">
        <v>123</v>
      </c>
      <c r="O3" s="746" t="s">
        <v>124</v>
      </c>
      <c r="P3" s="747"/>
    </row>
    <row r="4" spans="1:18">
      <c r="A4" s="748">
        <v>46084</v>
      </c>
      <c r="B4" s="749">
        <v>14673.480000000001</v>
      </c>
      <c r="C4" s="755">
        <f>B4</f>
        <v>14673.480000000001</v>
      </c>
      <c r="D4" s="751">
        <v>0</v>
      </c>
      <c r="E4" s="749">
        <v>16022.450000000004</v>
      </c>
      <c r="F4" s="755">
        <f>E4</f>
        <v>16022.450000000004</v>
      </c>
      <c r="G4" s="752">
        <v>0</v>
      </c>
      <c r="H4" s="749"/>
      <c r="I4" s="750">
        <f>H4</f>
        <v>0</v>
      </c>
      <c r="J4" s="848">
        <f t="shared" ref="J4" si="0">IF($E$1="",I4/$B$1,I4/$E$1)</f>
        <v>0</v>
      </c>
      <c r="K4" s="753"/>
      <c r="L4" s="755"/>
      <c r="M4" s="752"/>
      <c r="N4" s="753">
        <f>H4-E4</f>
        <v>-16022.450000000004</v>
      </c>
      <c r="O4" s="750">
        <f>N4</f>
        <v>-16022.450000000004</v>
      </c>
      <c r="Q4" s="754" t="s">
        <v>12</v>
      </c>
    </row>
    <row r="5" spans="1:18">
      <c r="A5" s="748">
        <f>EOMONTH(A4,1)</f>
        <v>46142</v>
      </c>
      <c r="B5" s="749">
        <v>10034.319999999998</v>
      </c>
      <c r="C5" s="755">
        <f t="shared" ref="C5:C13" si="1">C4+B5</f>
        <v>24707.8</v>
      </c>
      <c r="D5" s="752">
        <f t="shared" ref="D5:D13" si="2">C5/$B$1</f>
        <v>0.11014532810271041</v>
      </c>
      <c r="E5" s="749">
        <v>12975.859999999997</v>
      </c>
      <c r="F5" s="755">
        <f t="shared" ref="F5:F10" si="3">F4+E5</f>
        <v>28998.31</v>
      </c>
      <c r="G5" s="752">
        <f t="shared" ref="G5:G10" si="4">F5/$E$1</f>
        <v>0.12006594903069043</v>
      </c>
      <c r="H5" s="749">
        <f>I5-I4</f>
        <v>26134.04</v>
      </c>
      <c r="I5" s="750">
        <v>26134.04</v>
      </c>
      <c r="J5" s="848">
        <f t="shared" ref="J5:J9" si="5">IF($E$1="",I5/$B$1,I5/$E$1)</f>
        <v>0.10820659254301457</v>
      </c>
      <c r="K5" s="753"/>
      <c r="L5" s="755"/>
      <c r="M5" s="752"/>
      <c r="N5" s="753">
        <f>H5-E5</f>
        <v>13158.180000000004</v>
      </c>
      <c r="O5" s="750">
        <f>N5+O4</f>
        <v>-2864.2700000000004</v>
      </c>
    </row>
    <row r="6" spans="1:18">
      <c r="A6" s="748">
        <f t="shared" ref="A6:A35" si="6">EOMONTH(A5,1)</f>
        <v>46173</v>
      </c>
      <c r="B6" s="749">
        <v>17663.629999999997</v>
      </c>
      <c r="C6" s="755">
        <f t="shared" si="1"/>
        <v>42371.429999999993</v>
      </c>
      <c r="D6" s="752">
        <f t="shared" si="2"/>
        <v>0.18888832917261053</v>
      </c>
      <c r="E6" s="749">
        <v>26862.13</v>
      </c>
      <c r="F6" s="755">
        <f t="shared" si="3"/>
        <v>55860.44</v>
      </c>
      <c r="G6" s="752">
        <f t="shared" si="4"/>
        <v>0.23128715921279347</v>
      </c>
      <c r="H6" s="749">
        <f>I6-I5</f>
        <v>23650.35</v>
      </c>
      <c r="I6" s="750">
        <v>49784.39</v>
      </c>
      <c r="J6" s="848">
        <f t="shared" si="5"/>
        <v>0.20612959969956918</v>
      </c>
      <c r="K6" s="846"/>
      <c r="L6" s="755"/>
      <c r="M6" s="752"/>
      <c r="N6" s="753">
        <f>H6-E6</f>
        <v>-3211.7800000000025</v>
      </c>
      <c r="O6" s="750">
        <f t="shared" ref="O6:O11" si="7">N6+O5</f>
        <v>-6076.0500000000029</v>
      </c>
      <c r="Q6" s="754" t="s">
        <v>11</v>
      </c>
    </row>
    <row r="7" spans="1:18">
      <c r="A7" s="748">
        <f t="shared" si="6"/>
        <v>46203</v>
      </c>
      <c r="B7" s="749">
        <v>19366.490000000002</v>
      </c>
      <c r="C7" s="755">
        <f t="shared" si="1"/>
        <v>61737.919999999998</v>
      </c>
      <c r="D7" s="752">
        <f t="shared" si="2"/>
        <v>0.27522253922967188</v>
      </c>
      <c r="E7" s="749">
        <v>44046.04</v>
      </c>
      <c r="F7" s="755">
        <f t="shared" si="3"/>
        <v>99906.48000000001</v>
      </c>
      <c r="G7" s="752">
        <f t="shared" si="4"/>
        <v>0.41365742815756135</v>
      </c>
      <c r="H7" s="749">
        <f>I7-I6</f>
        <v>51190.05</v>
      </c>
      <c r="I7" s="750">
        <v>100974.44</v>
      </c>
      <c r="J7" s="848">
        <f t="shared" si="5"/>
        <v>0.41807925932381951</v>
      </c>
      <c r="K7" s="846"/>
      <c r="L7" s="755"/>
      <c r="M7" s="752"/>
      <c r="N7" s="753">
        <f t="shared" ref="N7:N11" si="8">K7-E7</f>
        <v>-44046.04</v>
      </c>
      <c r="O7" s="750">
        <f t="shared" si="7"/>
        <v>-50122.090000000004</v>
      </c>
    </row>
    <row r="8" spans="1:18">
      <c r="A8" s="748">
        <f t="shared" si="6"/>
        <v>46234</v>
      </c>
      <c r="B8" s="749">
        <v>46535.409999999996</v>
      </c>
      <c r="C8" s="755">
        <f t="shared" si="1"/>
        <v>108273.32999999999</v>
      </c>
      <c r="D8" s="752">
        <f t="shared" si="2"/>
        <v>0.48267354671897283</v>
      </c>
      <c r="E8" s="749">
        <v>64090.97</v>
      </c>
      <c r="F8" s="755">
        <f t="shared" si="3"/>
        <v>163997.45000000001</v>
      </c>
      <c r="G8" s="752">
        <f t="shared" si="4"/>
        <v>0.6790226559017819</v>
      </c>
      <c r="H8" s="749">
        <f>I8-I7</f>
        <v>49570.010000000009</v>
      </c>
      <c r="I8" s="750">
        <v>150544.45000000001</v>
      </c>
      <c r="J8" s="848">
        <f t="shared" si="5"/>
        <v>0.6233212301183525</v>
      </c>
      <c r="K8" s="846"/>
      <c r="L8" s="755"/>
      <c r="M8" s="752"/>
      <c r="N8" s="753">
        <f t="shared" si="8"/>
        <v>-64090.97</v>
      </c>
      <c r="O8" s="750">
        <f t="shared" si="7"/>
        <v>-114213.06</v>
      </c>
      <c r="Q8" s="754"/>
    </row>
    <row r="9" spans="1:18">
      <c r="A9" s="748">
        <f t="shared" si="6"/>
        <v>46265</v>
      </c>
      <c r="B9" s="749">
        <v>28434.850000000002</v>
      </c>
      <c r="C9" s="755">
        <f t="shared" si="1"/>
        <v>136708.18</v>
      </c>
      <c r="D9" s="752">
        <f t="shared" si="2"/>
        <v>0.60943375534950073</v>
      </c>
      <c r="E9" s="749">
        <v>64388.650000000009</v>
      </c>
      <c r="F9" s="755">
        <f t="shared" si="3"/>
        <v>228386.10000000003</v>
      </c>
      <c r="G9" s="752">
        <f t="shared" si="4"/>
        <v>0.94562041173841405</v>
      </c>
      <c r="H9" s="749">
        <v>42830.349999999977</v>
      </c>
      <c r="I9" s="750">
        <f>I8+H9</f>
        <v>193374.8</v>
      </c>
      <c r="J9" s="848">
        <f t="shared" si="5"/>
        <v>0.80065799974619045</v>
      </c>
      <c r="K9" s="846"/>
      <c r="L9" s="755"/>
      <c r="M9" s="752"/>
      <c r="N9" s="753">
        <f t="shared" si="8"/>
        <v>-64388.650000000009</v>
      </c>
      <c r="O9" s="750">
        <f t="shared" si="7"/>
        <v>-178601.71000000002</v>
      </c>
    </row>
    <row r="10" spans="1:18">
      <c r="A10" s="748">
        <f t="shared" si="6"/>
        <v>46295</v>
      </c>
      <c r="B10" s="749">
        <v>26122.93</v>
      </c>
      <c r="C10" s="755">
        <f t="shared" si="1"/>
        <v>162831.10999999999</v>
      </c>
      <c r="D10" s="752">
        <f t="shared" si="2"/>
        <v>0.72588761590584872</v>
      </c>
      <c r="E10" s="749">
        <v>13133.749999999998</v>
      </c>
      <c r="F10" s="755">
        <f t="shared" si="3"/>
        <v>241519.85000000003</v>
      </c>
      <c r="G10" s="752">
        <f t="shared" si="4"/>
        <v>1</v>
      </c>
      <c r="H10" s="749">
        <f>I10-I9</f>
        <v>20196.940000000002</v>
      </c>
      <c r="I10" s="750">
        <v>213571.74</v>
      </c>
      <c r="J10" s="848">
        <f t="shared" ref="J10:J11" si="9">IF($E$1="",I10/$B$1,I10/$E$1)</f>
        <v>0.88428234780702275</v>
      </c>
      <c r="K10" s="846"/>
      <c r="L10" s="755"/>
      <c r="M10" s="752"/>
      <c r="N10" s="753">
        <f t="shared" si="8"/>
        <v>-13133.749999999998</v>
      </c>
      <c r="O10" s="750">
        <f t="shared" si="7"/>
        <v>-191735.46000000002</v>
      </c>
    </row>
    <row r="11" spans="1:18">
      <c r="A11" s="748">
        <f t="shared" si="6"/>
        <v>46326</v>
      </c>
      <c r="B11" s="749">
        <v>32096.85</v>
      </c>
      <c r="C11" s="755">
        <f t="shared" si="1"/>
        <v>194927.96</v>
      </c>
      <c r="D11" s="752">
        <f t="shared" si="2"/>
        <v>0.86897271754636229</v>
      </c>
      <c r="E11" s="749"/>
      <c r="F11" s="755"/>
      <c r="G11" s="752"/>
      <c r="H11" s="749">
        <f>I11-I10</f>
        <v>1173.2200000000012</v>
      </c>
      <c r="I11" s="750">
        <f>Progress!P24</f>
        <v>214744.95999999999</v>
      </c>
      <c r="J11" s="848">
        <f t="shared" si="9"/>
        <v>0.88914000236419477</v>
      </c>
      <c r="K11" s="846">
        <f>L11-I11</f>
        <v>26774.890000000043</v>
      </c>
      <c r="L11" s="755">
        <f>E1</f>
        <v>241519.85000000003</v>
      </c>
      <c r="M11" s="752">
        <f t="shared" ref="M11" si="10">L11/$E$1</f>
        <v>1</v>
      </c>
      <c r="N11" s="753">
        <f t="shared" si="8"/>
        <v>26774.890000000043</v>
      </c>
      <c r="O11" s="750">
        <f t="shared" si="7"/>
        <v>-164960.56999999998</v>
      </c>
      <c r="R11" s="754" t="s">
        <v>13</v>
      </c>
    </row>
    <row r="12" spans="1:18">
      <c r="A12" s="748">
        <f t="shared" si="6"/>
        <v>46356</v>
      </c>
      <c r="B12" s="749">
        <v>19376</v>
      </c>
      <c r="C12" s="755">
        <f t="shared" si="1"/>
        <v>214303.96</v>
      </c>
      <c r="D12" s="752">
        <f t="shared" si="2"/>
        <v>0.95534932239657633</v>
      </c>
      <c r="E12" s="749"/>
      <c r="F12" s="755"/>
      <c r="G12" s="752"/>
      <c r="H12" s="749"/>
      <c r="I12" s="750"/>
      <c r="J12" s="848"/>
      <c r="K12" s="846"/>
      <c r="L12" s="755"/>
      <c r="M12" s="752"/>
      <c r="N12" s="753"/>
      <c r="O12" s="750"/>
    </row>
    <row r="13" spans="1:18">
      <c r="A13" s="748">
        <f t="shared" si="6"/>
        <v>46387</v>
      </c>
      <c r="B13" s="749">
        <v>10016.040000000001</v>
      </c>
      <c r="C13" s="755">
        <f t="shared" si="1"/>
        <v>224320</v>
      </c>
      <c r="D13" s="752">
        <f t="shared" si="2"/>
        <v>1</v>
      </c>
      <c r="E13" s="749"/>
      <c r="F13" s="755"/>
      <c r="G13" s="752"/>
      <c r="H13" s="749"/>
      <c r="I13" s="750"/>
      <c r="J13" s="848"/>
      <c r="K13" s="846"/>
      <c r="L13" s="987"/>
      <c r="M13" s="752"/>
      <c r="N13" s="753"/>
      <c r="O13" s="750"/>
    </row>
    <row r="14" spans="1:18">
      <c r="A14" s="748">
        <f t="shared" si="6"/>
        <v>46418</v>
      </c>
      <c r="B14" s="749"/>
      <c r="C14" s="755"/>
      <c r="D14" s="752"/>
      <c r="E14" s="749"/>
      <c r="F14" s="755"/>
      <c r="G14" s="752"/>
      <c r="H14" s="749"/>
      <c r="I14" s="750"/>
      <c r="J14" s="848"/>
      <c r="K14" s="749"/>
      <c r="L14" s="755"/>
      <c r="M14" s="752"/>
      <c r="N14" s="753"/>
      <c r="O14" s="750"/>
    </row>
    <row r="15" spans="1:18">
      <c r="A15" s="748">
        <f t="shared" si="6"/>
        <v>46446</v>
      </c>
      <c r="B15" s="749"/>
      <c r="C15" s="755"/>
      <c r="D15" s="752"/>
      <c r="E15" s="749"/>
      <c r="F15" s="755"/>
      <c r="G15" s="752"/>
      <c r="H15" s="753"/>
      <c r="I15" s="750"/>
      <c r="J15" s="752"/>
      <c r="K15" s="749"/>
      <c r="L15" s="987"/>
      <c r="M15" s="752"/>
      <c r="N15" s="753"/>
      <c r="O15" s="750"/>
    </row>
    <row r="16" spans="1:18">
      <c r="A16" s="748">
        <f t="shared" si="6"/>
        <v>46477</v>
      </c>
      <c r="B16" s="749"/>
      <c r="C16" s="755"/>
      <c r="D16" s="752"/>
      <c r="E16" s="749"/>
      <c r="F16" s="755"/>
      <c r="G16" s="752"/>
      <c r="H16" s="753"/>
      <c r="I16" s="750"/>
      <c r="J16" s="752"/>
      <c r="K16" s="749"/>
      <c r="L16" s="755"/>
      <c r="M16" s="752"/>
      <c r="N16" s="753"/>
      <c r="O16" s="750"/>
      <c r="R16" s="754"/>
    </row>
    <row r="17" spans="1:18">
      <c r="A17" s="748">
        <f t="shared" si="6"/>
        <v>46507</v>
      </c>
      <c r="B17" s="749"/>
      <c r="C17" s="755"/>
      <c r="D17" s="752"/>
      <c r="E17" s="749"/>
      <c r="F17" s="755"/>
      <c r="G17" s="752"/>
      <c r="H17" s="753"/>
      <c r="I17" s="750"/>
      <c r="J17" s="752"/>
      <c r="K17" s="749"/>
      <c r="L17" s="755"/>
      <c r="M17" s="752"/>
      <c r="N17" s="753"/>
      <c r="O17" s="750"/>
      <c r="R17" s="754"/>
    </row>
    <row r="18" spans="1:18">
      <c r="A18" s="748">
        <f t="shared" si="6"/>
        <v>46538</v>
      </c>
      <c r="B18" s="749"/>
      <c r="C18" s="755"/>
      <c r="D18" s="752"/>
      <c r="E18" s="749"/>
      <c r="F18" s="755"/>
      <c r="G18" s="752"/>
      <c r="H18" s="753"/>
      <c r="I18" s="750"/>
      <c r="J18" s="752"/>
      <c r="K18" s="749"/>
      <c r="L18" s="755"/>
      <c r="M18" s="752"/>
      <c r="N18" s="753"/>
      <c r="O18" s="750"/>
    </row>
    <row r="19" spans="1:18">
      <c r="A19" s="748">
        <f t="shared" si="6"/>
        <v>46568</v>
      </c>
      <c r="B19" s="749"/>
      <c r="C19" s="755"/>
      <c r="D19" s="752"/>
      <c r="E19" s="749"/>
      <c r="F19" s="755"/>
      <c r="G19" s="752"/>
      <c r="H19" s="753"/>
      <c r="I19" s="750"/>
      <c r="J19" s="752"/>
      <c r="K19" s="749"/>
      <c r="L19" s="755"/>
      <c r="M19" s="752"/>
      <c r="N19" s="753"/>
      <c r="O19" s="750"/>
    </row>
    <row r="20" spans="1:18">
      <c r="A20" s="748">
        <f t="shared" si="6"/>
        <v>46599</v>
      </c>
      <c r="B20" s="749"/>
      <c r="C20" s="755"/>
      <c r="D20" s="752"/>
      <c r="E20" s="749"/>
      <c r="F20" s="755"/>
      <c r="G20" s="752"/>
      <c r="H20" s="753"/>
      <c r="I20" s="750"/>
      <c r="J20" s="752"/>
      <c r="K20" s="749"/>
      <c r="L20" s="755"/>
      <c r="M20" s="752"/>
      <c r="N20" s="753"/>
      <c r="O20" s="750"/>
    </row>
    <row r="21" spans="1:18">
      <c r="A21" s="748">
        <f t="shared" si="6"/>
        <v>46630</v>
      </c>
      <c r="B21" s="749"/>
      <c r="C21" s="755"/>
      <c r="D21" s="752"/>
      <c r="E21" s="749"/>
      <c r="F21" s="755"/>
      <c r="G21" s="752"/>
      <c r="H21" s="753"/>
      <c r="I21" s="750"/>
      <c r="J21" s="752"/>
      <c r="K21" s="749"/>
      <c r="L21" s="755"/>
      <c r="M21" s="752"/>
      <c r="N21" s="753"/>
      <c r="O21" s="750"/>
    </row>
    <row r="22" spans="1:18">
      <c r="A22" s="748">
        <f t="shared" si="6"/>
        <v>46660</v>
      </c>
      <c r="B22" s="749"/>
      <c r="C22" s="755"/>
      <c r="D22" s="752"/>
      <c r="E22" s="749"/>
      <c r="F22" s="755"/>
      <c r="G22" s="752"/>
      <c r="H22" s="753"/>
      <c r="I22" s="750"/>
      <c r="J22" s="752"/>
      <c r="K22" s="749"/>
      <c r="L22" s="755"/>
      <c r="M22" s="752"/>
      <c r="N22" s="753"/>
      <c r="O22" s="750"/>
    </row>
    <row r="23" spans="1:18">
      <c r="A23" s="748">
        <f t="shared" si="6"/>
        <v>46691</v>
      </c>
      <c r="B23" s="749"/>
      <c r="C23" s="755"/>
      <c r="D23" s="752"/>
      <c r="E23" s="749"/>
      <c r="F23" s="755"/>
      <c r="G23" s="752"/>
      <c r="H23" s="753"/>
      <c r="I23" s="750"/>
      <c r="J23" s="752"/>
      <c r="K23" s="749"/>
      <c r="L23" s="755"/>
      <c r="M23" s="752"/>
      <c r="N23" s="753"/>
      <c r="O23" s="750"/>
    </row>
    <row r="24" spans="1:18">
      <c r="A24" s="748">
        <f t="shared" si="6"/>
        <v>46721</v>
      </c>
      <c r="B24" s="749"/>
      <c r="C24" s="755"/>
      <c r="D24" s="752"/>
      <c r="E24" s="749"/>
      <c r="F24" s="755"/>
      <c r="G24" s="752"/>
      <c r="H24" s="753"/>
      <c r="I24" s="750"/>
      <c r="J24" s="752"/>
      <c r="K24" s="749"/>
      <c r="L24" s="755"/>
      <c r="M24" s="752"/>
      <c r="N24" s="753"/>
      <c r="O24" s="750"/>
    </row>
    <row r="25" spans="1:18">
      <c r="A25" s="748">
        <f t="shared" si="6"/>
        <v>46752</v>
      </c>
      <c r="B25" s="749"/>
      <c r="C25" s="755"/>
      <c r="D25" s="752"/>
      <c r="E25" s="749"/>
      <c r="F25" s="755"/>
      <c r="G25" s="752"/>
      <c r="H25" s="753"/>
      <c r="I25" s="750"/>
      <c r="J25" s="752"/>
      <c r="K25" s="749"/>
      <c r="L25" s="755"/>
      <c r="M25" s="752"/>
      <c r="N25" s="753"/>
      <c r="O25" s="750"/>
    </row>
    <row r="26" spans="1:18">
      <c r="A26" s="748">
        <f t="shared" si="6"/>
        <v>46783</v>
      </c>
      <c r="B26" s="749"/>
      <c r="C26" s="755"/>
      <c r="D26" s="752"/>
      <c r="E26" s="749"/>
      <c r="F26" s="755"/>
      <c r="G26" s="752"/>
      <c r="H26" s="753"/>
      <c r="I26" s="750"/>
      <c r="J26" s="752"/>
      <c r="K26" s="749"/>
      <c r="L26" s="755"/>
      <c r="M26" s="752"/>
      <c r="N26" s="753"/>
      <c r="O26" s="750"/>
    </row>
    <row r="27" spans="1:18">
      <c r="A27" s="748">
        <f t="shared" si="6"/>
        <v>46812</v>
      </c>
      <c r="B27" s="749"/>
      <c r="C27" s="755"/>
      <c r="D27" s="752"/>
      <c r="E27" s="749"/>
      <c r="F27" s="755"/>
      <c r="G27" s="752"/>
      <c r="H27" s="753"/>
      <c r="I27" s="750"/>
      <c r="J27" s="752"/>
      <c r="K27" s="749"/>
      <c r="L27" s="755"/>
      <c r="M27" s="752"/>
      <c r="N27" s="753"/>
      <c r="O27" s="750"/>
    </row>
    <row r="28" spans="1:18">
      <c r="A28" s="748">
        <f t="shared" si="6"/>
        <v>46843</v>
      </c>
      <c r="B28" s="749"/>
      <c r="C28" s="755"/>
      <c r="D28" s="752"/>
      <c r="E28" s="749"/>
      <c r="F28" s="755"/>
      <c r="G28" s="752"/>
      <c r="H28" s="753"/>
      <c r="I28" s="750"/>
      <c r="J28" s="752"/>
      <c r="K28" s="749"/>
      <c r="L28" s="755"/>
      <c r="M28" s="752"/>
      <c r="N28" s="753"/>
      <c r="O28" s="750"/>
    </row>
    <row r="29" spans="1:18">
      <c r="A29" s="748">
        <f t="shared" si="6"/>
        <v>46873</v>
      </c>
      <c r="B29" s="749"/>
      <c r="C29" s="755"/>
      <c r="D29" s="752"/>
      <c r="E29" s="749"/>
      <c r="F29" s="755"/>
      <c r="G29" s="752"/>
      <c r="H29" s="753"/>
      <c r="I29" s="750"/>
      <c r="J29" s="752"/>
      <c r="K29" s="749"/>
      <c r="L29" s="755"/>
      <c r="M29" s="752"/>
      <c r="N29" s="753"/>
      <c r="O29" s="750"/>
    </row>
    <row r="30" spans="1:18">
      <c r="A30" s="748">
        <f t="shared" si="6"/>
        <v>46904</v>
      </c>
      <c r="B30" s="749"/>
      <c r="C30" s="755"/>
      <c r="D30" s="752"/>
      <c r="E30" s="749"/>
      <c r="F30" s="755"/>
      <c r="G30" s="752"/>
      <c r="H30" s="753"/>
      <c r="I30" s="750"/>
      <c r="J30" s="752"/>
      <c r="K30" s="749"/>
      <c r="L30" s="755"/>
      <c r="M30" s="752"/>
      <c r="N30" s="753"/>
      <c r="O30" s="750"/>
    </row>
    <row r="31" spans="1:18">
      <c r="A31" s="748">
        <f t="shared" si="6"/>
        <v>46934</v>
      </c>
      <c r="B31" s="749"/>
      <c r="C31" s="755"/>
      <c r="D31" s="752"/>
      <c r="E31" s="749"/>
      <c r="F31" s="755"/>
      <c r="G31" s="752"/>
      <c r="H31" s="753"/>
      <c r="I31" s="750"/>
      <c r="J31" s="752"/>
      <c r="K31" s="749"/>
      <c r="L31" s="755"/>
      <c r="M31" s="752"/>
      <c r="N31" s="753"/>
      <c r="O31" s="750"/>
    </row>
    <row r="32" spans="1:18">
      <c r="A32" s="748">
        <f t="shared" si="6"/>
        <v>46965</v>
      </c>
      <c r="B32" s="753"/>
      <c r="C32" s="750"/>
      <c r="D32" s="751"/>
      <c r="E32" s="753"/>
      <c r="F32" s="750"/>
      <c r="G32" s="751"/>
      <c r="H32" s="753"/>
      <c r="I32" s="750"/>
      <c r="J32" s="751"/>
      <c r="K32" s="753"/>
      <c r="L32" s="750"/>
      <c r="M32" s="752"/>
      <c r="N32" s="753"/>
      <c r="O32" s="756"/>
    </row>
    <row r="33" spans="1:26">
      <c r="A33" s="748">
        <f t="shared" si="6"/>
        <v>46996</v>
      </c>
      <c r="B33" s="753"/>
      <c r="C33" s="750"/>
      <c r="D33" s="751"/>
      <c r="E33" s="753"/>
      <c r="F33" s="750"/>
      <c r="G33" s="751"/>
      <c r="H33" s="753"/>
      <c r="I33" s="750"/>
      <c r="J33" s="751"/>
      <c r="K33" s="753"/>
      <c r="L33" s="750"/>
      <c r="M33" s="752"/>
      <c r="N33" s="753"/>
      <c r="O33" s="756"/>
    </row>
    <row r="34" spans="1:26">
      <c r="A34" s="748">
        <f t="shared" si="6"/>
        <v>47026</v>
      </c>
      <c r="B34" s="753"/>
      <c r="C34" s="750"/>
      <c r="D34" s="751"/>
      <c r="E34" s="753"/>
      <c r="F34" s="750"/>
      <c r="G34" s="751"/>
      <c r="H34" s="753"/>
      <c r="I34" s="750"/>
      <c r="J34" s="751"/>
      <c r="K34" s="753"/>
      <c r="L34" s="750"/>
      <c r="M34" s="752"/>
      <c r="N34" s="753"/>
      <c r="O34" s="756"/>
    </row>
    <row r="35" spans="1:26">
      <c r="A35" s="748">
        <f t="shared" si="6"/>
        <v>47057</v>
      </c>
      <c r="B35" s="753"/>
      <c r="C35" s="750"/>
      <c r="D35" s="751"/>
      <c r="E35" s="753"/>
      <c r="F35" s="750"/>
      <c r="G35" s="751"/>
      <c r="H35" s="753"/>
      <c r="I35" s="750"/>
      <c r="J35" s="751"/>
      <c r="K35" s="753"/>
      <c r="L35" s="750"/>
      <c r="M35" s="752"/>
      <c r="N35" s="753"/>
      <c r="O35" s="756"/>
    </row>
    <row r="36" spans="1:26">
      <c r="A36" s="757"/>
      <c r="B36" s="758"/>
      <c r="C36" s="758"/>
      <c r="D36" s="758"/>
      <c r="E36" s="758"/>
      <c r="F36" s="758"/>
      <c r="G36" s="758"/>
      <c r="H36" s="758"/>
      <c r="I36" s="758"/>
      <c r="J36" s="758"/>
      <c r="K36" s="758"/>
      <c r="L36" s="758"/>
      <c r="M36" s="758"/>
      <c r="N36" s="758"/>
      <c r="O36" s="758"/>
    </row>
    <row r="37" spans="1:26" ht="15.75" thickBot="1"/>
    <row r="38" spans="1:26" ht="27.75" thickTop="1" thickBot="1">
      <c r="B38" s="1818" t="s">
        <v>27</v>
      </c>
      <c r="C38" s="1819"/>
      <c r="D38" s="1819"/>
      <c r="E38" s="1819"/>
      <c r="F38" s="1819"/>
      <c r="G38" s="1819"/>
      <c r="H38" s="1819"/>
      <c r="I38" s="1819"/>
      <c r="J38" s="1819"/>
      <c r="K38" s="1819"/>
      <c r="L38" s="1819"/>
      <c r="M38" s="1819"/>
      <c r="N38" s="1819"/>
      <c r="O38" s="1819"/>
      <c r="P38" s="1819"/>
      <c r="Q38" s="1820"/>
      <c r="R38" s="759"/>
      <c r="S38" s="759"/>
      <c r="T38" s="759"/>
      <c r="U38" s="759"/>
      <c r="V38" s="759"/>
      <c r="W38" s="760"/>
      <c r="X38" s="761"/>
      <c r="Y38" s="761"/>
      <c r="Z38" s="761"/>
    </row>
    <row r="39" spans="1:26" ht="15.75" thickTop="1">
      <c r="B39" s="761"/>
      <c r="C39" s="761"/>
      <c r="D39" s="761"/>
      <c r="E39" s="761"/>
      <c r="F39" s="761"/>
      <c r="G39" s="761"/>
      <c r="H39" s="761"/>
      <c r="I39" s="761"/>
      <c r="J39" s="761"/>
      <c r="K39" s="761"/>
      <c r="L39" s="761"/>
      <c r="M39" s="761"/>
      <c r="N39" s="761"/>
      <c r="O39" s="761"/>
      <c r="P39" s="761"/>
      <c r="Q39" s="761"/>
      <c r="R39" s="761"/>
      <c r="S39" s="761"/>
      <c r="T39" s="761"/>
      <c r="U39" s="761"/>
      <c r="V39" s="761"/>
      <c r="W39" s="761"/>
      <c r="X39" s="761"/>
      <c r="Y39" s="761"/>
      <c r="Z39" s="761"/>
    </row>
    <row r="42" spans="1:26" ht="14.45" customHeight="1"/>
    <row r="43" spans="1:26" ht="14.45" customHeight="1"/>
    <row r="54" spans="1:9" ht="21">
      <c r="A54" s="762"/>
    </row>
    <row r="56" spans="1:9">
      <c r="I56" s="22"/>
    </row>
    <row r="59" spans="1:9">
      <c r="A59" s="23"/>
    </row>
    <row r="60" spans="1:9">
      <c r="A60" s="763"/>
    </row>
    <row r="61" spans="1:9">
      <c r="A61" s="763"/>
    </row>
    <row r="62" spans="1:9">
      <c r="A62" s="763"/>
    </row>
    <row r="63" spans="1:9">
      <c r="A63" s="763"/>
    </row>
    <row r="64" spans="1:9">
      <c r="A64" s="763"/>
    </row>
    <row r="65" spans="1:8">
      <c r="A65" s="763"/>
    </row>
    <row r="67" spans="1:8">
      <c r="A67" s="23"/>
    </row>
    <row r="68" spans="1:8">
      <c r="A68" s="24"/>
    </row>
    <row r="69" spans="1:8">
      <c r="A69" s="764"/>
    </row>
    <row r="70" spans="1:8">
      <c r="A70" s="764"/>
      <c r="B70" s="765"/>
      <c r="C70" s="3"/>
      <c r="D70" s="765"/>
      <c r="G70" s="19"/>
      <c r="H70" s="19"/>
    </row>
    <row r="71" spans="1:8">
      <c r="A71" s="764"/>
      <c r="B71" s="765"/>
      <c r="C71" s="3"/>
      <c r="D71" s="765"/>
      <c r="G71" s="19"/>
      <c r="H71" s="19"/>
    </row>
    <row r="72" spans="1:8">
      <c r="A72" s="764"/>
      <c r="B72" s="765"/>
      <c r="C72" s="3"/>
      <c r="D72" s="765"/>
      <c r="G72" s="19"/>
      <c r="H72" s="19"/>
    </row>
    <row r="73" spans="1:8">
      <c r="A73" s="764"/>
      <c r="B73" s="766"/>
      <c r="C73" s="3"/>
      <c r="D73" s="765"/>
      <c r="G73" s="19"/>
      <c r="H73" s="19"/>
    </row>
    <row r="74" spans="1:8">
      <c r="A74" s="764"/>
      <c r="B74" s="766"/>
      <c r="C74" s="3"/>
      <c r="D74" s="765"/>
      <c r="G74" s="19"/>
      <c r="H74" s="19"/>
    </row>
    <row r="75" spans="1:8">
      <c r="A75" s="764"/>
      <c r="B75" s="766"/>
      <c r="C75" s="3"/>
      <c r="D75" s="765"/>
      <c r="G75" s="19"/>
      <c r="H75" s="19"/>
    </row>
    <row r="76" spans="1:8">
      <c r="A76" s="764"/>
      <c r="B76" s="766"/>
      <c r="C76" s="3"/>
      <c r="D76" s="765"/>
      <c r="G76" s="19"/>
      <c r="H76" s="19"/>
    </row>
    <row r="77" spans="1:8">
      <c r="A77" s="764"/>
      <c r="B77" s="766"/>
      <c r="D77" s="767"/>
      <c r="E77" s="767"/>
      <c r="G77" s="19"/>
      <c r="H77" s="19"/>
    </row>
    <row r="78" spans="1:8">
      <c r="A78" s="764"/>
      <c r="B78" s="766"/>
      <c r="G78" s="19"/>
      <c r="H78" s="19"/>
    </row>
    <row r="79" spans="1:8">
      <c r="A79" s="764"/>
      <c r="B79" s="766"/>
      <c r="G79" s="19"/>
      <c r="H79" s="19"/>
    </row>
    <row r="80" spans="1:8">
      <c r="A80" s="764"/>
      <c r="B80" s="766"/>
      <c r="G80" s="19"/>
      <c r="H80" s="19"/>
    </row>
  </sheetData>
  <mergeCells count="6">
    <mergeCell ref="B38:Q38"/>
    <mergeCell ref="B2:D2"/>
    <mergeCell ref="E2:F2"/>
    <mergeCell ref="H2:I2"/>
    <mergeCell ref="K2:L2"/>
    <mergeCell ref="N2:O2"/>
  </mergeCells>
  <dataValidations disablePrompts="1" count="1">
    <dataValidation allowBlank="1" sqref="I56" xr:uid="{00000000-0002-0000-0F00-000000000000}"/>
  </dataValidations>
  <pageMargins left="0.7" right="0.7" top="0.75" bottom="0.75" header="0.3" footer="0.3"/>
  <pageSetup paperSize="9" scale="45" orientation="landscape" r:id="rId1"/>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8">
    <tabColor theme="0" tint="-0.499984740745262"/>
    <pageSetUpPr fitToPage="1"/>
  </sheetPr>
  <dimension ref="B1:AJ36"/>
  <sheetViews>
    <sheetView zoomScale="55" zoomScaleNormal="55" workbookViewId="0">
      <selection activeCell="N18" sqref="N18"/>
    </sheetView>
  </sheetViews>
  <sheetFormatPr defaultColWidth="9.140625" defaultRowHeight="15"/>
  <cols>
    <col min="1" max="1" width="2.5703125" style="1" customWidth="1"/>
    <col min="2" max="2" width="6" style="1" customWidth="1"/>
    <col min="3" max="3" width="7.5703125" style="1" customWidth="1"/>
    <col min="4" max="4" width="43.42578125" style="1" customWidth="1"/>
    <col min="5" max="5" width="10.42578125" style="1" customWidth="1"/>
    <col min="6" max="10" width="13.5703125" style="1" customWidth="1"/>
    <col min="11" max="13" width="10.42578125" style="1" customWidth="1"/>
    <col min="14" max="14" width="9.140625" style="1" customWidth="1"/>
    <col min="15" max="15" width="10.42578125" style="1" customWidth="1"/>
    <col min="16" max="16" width="10.42578125" style="1" bestFit="1" customWidth="1"/>
    <col min="17" max="17" width="10.42578125" style="1" customWidth="1"/>
    <col min="18" max="18" width="8.42578125" style="1" customWidth="1"/>
    <col min="19" max="19" width="13.5703125" style="1" bestFit="1" customWidth="1"/>
    <col min="20" max="20" width="12.140625" style="1" customWidth="1"/>
    <col min="21" max="21" width="7.85546875" style="1" bestFit="1" customWidth="1"/>
    <col min="22" max="23" width="12.140625" style="1" customWidth="1"/>
    <col min="24" max="24" width="15.5703125" style="1" customWidth="1"/>
    <col min="25" max="25" width="15.42578125" style="1" customWidth="1"/>
    <col min="26" max="26" width="11.42578125" style="1" customWidth="1"/>
    <col min="27" max="27" width="10.42578125" style="1" customWidth="1"/>
    <col min="28" max="28" width="13.5703125" style="1" customWidth="1"/>
    <col min="29" max="29" width="9.140625" style="1"/>
    <col min="30" max="30" width="24.5703125" style="1" customWidth="1"/>
    <col min="31" max="31" width="12.5703125" style="1" bestFit="1" customWidth="1"/>
    <col min="32" max="32" width="9.140625" style="1"/>
    <col min="33" max="33" width="17.42578125" style="1" customWidth="1"/>
    <col min="34" max="34" width="14.5703125" style="1" customWidth="1"/>
    <col min="35" max="16384" width="9.140625" style="1"/>
  </cols>
  <sheetData>
    <row r="1" spans="2:36" ht="18">
      <c r="B1" s="1834" t="s">
        <v>358</v>
      </c>
      <c r="C1" s="1835"/>
      <c r="D1" s="1835"/>
      <c r="E1" s="1835"/>
      <c r="F1" s="1835"/>
      <c r="G1" s="1835"/>
      <c r="H1" s="1835"/>
      <c r="I1" s="1835"/>
      <c r="J1" s="1835"/>
      <c r="K1" s="1835"/>
      <c r="L1" s="1835"/>
      <c r="M1" s="1835"/>
      <c r="N1" s="1835"/>
      <c r="O1" s="1835"/>
      <c r="P1" s="1835"/>
      <c r="Q1" s="1835"/>
      <c r="R1" s="1835"/>
      <c r="S1" s="1835"/>
      <c r="T1" s="1835"/>
      <c r="U1" s="1835"/>
      <c r="V1" s="1835"/>
      <c r="W1" s="1835"/>
      <c r="X1" s="1835"/>
      <c r="Y1" s="1835"/>
      <c r="Z1" s="1835"/>
      <c r="AA1" s="1835"/>
      <c r="AB1" s="1835"/>
      <c r="AC1" s="1835"/>
      <c r="AD1" s="1835"/>
      <c r="AE1" s="1835"/>
      <c r="AJ1" s="1" t="s">
        <v>70</v>
      </c>
    </row>
    <row r="2" spans="2:36" ht="18">
      <c r="B2" s="1870" t="s">
        <v>366</v>
      </c>
      <c r="C2" s="1846"/>
      <c r="D2" s="1846"/>
      <c r="E2" s="1846"/>
      <c r="F2" s="1846"/>
      <c r="G2" s="1846"/>
      <c r="H2" s="1846"/>
      <c r="I2" s="1846"/>
      <c r="J2" s="1846"/>
      <c r="K2" s="1870" t="s">
        <v>53</v>
      </c>
      <c r="L2" s="1846"/>
      <c r="M2" s="1846"/>
      <c r="N2" s="1846"/>
      <c r="O2" s="1846"/>
      <c r="P2" s="1846"/>
      <c r="Q2" s="1846"/>
      <c r="R2" s="1846"/>
      <c r="S2" s="1846" t="s">
        <v>332</v>
      </c>
      <c r="T2" s="1846"/>
      <c r="U2" s="1846"/>
      <c r="V2" s="1846"/>
      <c r="W2" s="1846"/>
      <c r="X2" s="1846"/>
      <c r="Y2" s="1846"/>
      <c r="Z2" s="1846"/>
      <c r="AA2" s="1846"/>
      <c r="AB2" s="1846"/>
      <c r="AC2" s="1846" t="s">
        <v>674</v>
      </c>
      <c r="AD2" s="1846"/>
      <c r="AE2" s="1846"/>
      <c r="AJ2" s="1" t="s">
        <v>71</v>
      </c>
    </row>
    <row r="3" spans="2:36" ht="28.35" customHeight="1">
      <c r="B3" s="1847" t="s">
        <v>195</v>
      </c>
      <c r="C3" s="1848"/>
      <c r="D3" s="1848"/>
      <c r="E3" s="1884">
        <f>Progress!C24</f>
        <v>9554134.0000000019</v>
      </c>
      <c r="F3" s="1885"/>
      <c r="G3" s="1418" t="s">
        <v>200</v>
      </c>
      <c r="H3" s="1419"/>
      <c r="I3" s="1890">
        <v>0</v>
      </c>
      <c r="J3" s="1891" t="s">
        <v>10</v>
      </c>
      <c r="K3" s="1418" t="s">
        <v>104</v>
      </c>
      <c r="L3" s="1419"/>
      <c r="M3" s="1873">
        <v>0</v>
      </c>
      <c r="N3" s="1874"/>
      <c r="O3" s="1418" t="s">
        <v>345</v>
      </c>
      <c r="P3" s="1419"/>
      <c r="Q3" s="1888">
        <f>E3*M3</f>
        <v>0</v>
      </c>
      <c r="R3" s="1893"/>
      <c r="S3" s="1418" t="s">
        <v>333</v>
      </c>
      <c r="T3" s="1419"/>
      <c r="U3" s="1888">
        <f>MAX($C$9:$C$31)</f>
        <v>5</v>
      </c>
      <c r="V3" s="1889"/>
      <c r="W3" s="1418" t="s">
        <v>342</v>
      </c>
      <c r="X3" s="1419"/>
      <c r="Y3" s="1888">
        <f>SUM(F9:F31)</f>
        <v>6505001</v>
      </c>
      <c r="Z3" s="1889"/>
      <c r="AA3" s="1875" t="s">
        <v>369</v>
      </c>
      <c r="AB3" s="1877">
        <f>MAX(L9:L31)</f>
        <v>46265</v>
      </c>
      <c r="AC3" s="1847" t="s">
        <v>675</v>
      </c>
      <c r="AD3" s="1848"/>
      <c r="AE3" s="686">
        <f>AVERAGE(P9:P32)</f>
        <v>0</v>
      </c>
      <c r="AG3" s="1840" t="s">
        <v>738</v>
      </c>
      <c r="AH3" s="1842">
        <f>AVERAGE(F9:F31)</f>
        <v>1301000.2</v>
      </c>
      <c r="AI3" s="1843"/>
    </row>
    <row r="4" spans="2:36" ht="28.35" customHeight="1">
      <c r="B4" s="1847" t="s">
        <v>196</v>
      </c>
      <c r="C4" s="1848"/>
      <c r="D4" s="1848">
        <v>21100000</v>
      </c>
      <c r="E4" s="1886">
        <f>E3</f>
        <v>9554134.0000000019</v>
      </c>
      <c r="F4" s="1887"/>
      <c r="G4" s="1411" t="s">
        <v>199</v>
      </c>
      <c r="H4" s="1412"/>
      <c r="I4" s="1896">
        <v>0</v>
      </c>
      <c r="J4" s="1897" t="e">
        <f>+#REF!+#REF!+I4</f>
        <v>#REF!</v>
      </c>
      <c r="K4" s="1411" t="s">
        <v>105</v>
      </c>
      <c r="L4" s="1412"/>
      <c r="M4" s="1871">
        <v>0</v>
      </c>
      <c r="N4" s="1872"/>
      <c r="O4" s="1411" t="s">
        <v>346</v>
      </c>
      <c r="P4" s="1412"/>
      <c r="Q4" s="1888">
        <f>E3*M4</f>
        <v>0</v>
      </c>
      <c r="R4" s="1893"/>
      <c r="S4" s="1411" t="s">
        <v>359</v>
      </c>
      <c r="T4" s="1412"/>
      <c r="U4" s="1866">
        <f>COUNTIF($N$9:$N$32,"Y")</f>
        <v>5</v>
      </c>
      <c r="V4" s="1867"/>
      <c r="W4" s="1411" t="s">
        <v>363</v>
      </c>
      <c r="X4" s="1412"/>
      <c r="Y4" s="1866">
        <f>SUMIF($N$9:$N$31,"Y",$F$9:$F$31)</f>
        <v>6505001</v>
      </c>
      <c r="Z4" s="1867"/>
      <c r="AA4" s="1876"/>
      <c r="AB4" s="1878"/>
      <c r="AC4" s="1847" t="s">
        <v>676</v>
      </c>
      <c r="AD4" s="1848"/>
      <c r="AE4" s="686">
        <f>AVERAGE(W9:W32)</f>
        <v>0</v>
      </c>
      <c r="AG4" s="1841"/>
      <c r="AH4" s="1844"/>
      <c r="AI4" s="1845"/>
    </row>
    <row r="5" spans="2:36" ht="28.35" customHeight="1">
      <c r="B5" s="1847" t="s">
        <v>197</v>
      </c>
      <c r="C5" s="1848"/>
      <c r="D5" s="1848">
        <v>20900000</v>
      </c>
      <c r="E5" s="1886">
        <f>E4</f>
        <v>9554134.0000000019</v>
      </c>
      <c r="F5" s="1887" t="e">
        <f>+#REF!+#REF!+E5</f>
        <v>#REF!</v>
      </c>
      <c r="G5" s="1411" t="s">
        <v>201</v>
      </c>
      <c r="H5" s="1412"/>
      <c r="I5" s="1864">
        <f>F32</f>
        <v>6505001</v>
      </c>
      <c r="J5" s="1865"/>
      <c r="K5" s="1411" t="s">
        <v>361</v>
      </c>
      <c r="L5" s="1412"/>
      <c r="M5" s="1898">
        <f>ABS(M6/E3)</f>
        <v>2.0933346758586382E-3</v>
      </c>
      <c r="N5" s="1899"/>
      <c r="O5" s="1411" t="s">
        <v>378</v>
      </c>
      <c r="P5" s="1412"/>
      <c r="Q5" s="1894">
        <f>SUM(G9:G31)</f>
        <v>0</v>
      </c>
      <c r="R5" s="1895"/>
      <c r="S5" s="1411" t="s">
        <v>360</v>
      </c>
      <c r="T5" s="1412"/>
      <c r="U5" s="1866">
        <f>COUNTIF($R$9:$R$32,"Y")</f>
        <v>5</v>
      </c>
      <c r="V5" s="1867"/>
      <c r="W5" s="1411" t="s">
        <v>364</v>
      </c>
      <c r="X5" s="1412"/>
      <c r="Y5" s="1866">
        <f>SUMIF($R$9:$R$31,"Y",$F$9:$F$31)</f>
        <v>6505001</v>
      </c>
      <c r="Z5" s="1867"/>
      <c r="AA5" s="1860" t="s">
        <v>368</v>
      </c>
      <c r="AB5" s="1858">
        <f>Y3/E4</f>
        <v>0.68085720798975591</v>
      </c>
      <c r="AC5" s="1849" t="s">
        <v>677</v>
      </c>
      <c r="AD5" s="1850"/>
      <c r="AE5" s="686">
        <f>AVERAGE(AA9:AA32)</f>
        <v>26.75</v>
      </c>
    </row>
    <row r="6" spans="2:36" ht="28.35" customHeight="1" thickBot="1">
      <c r="B6" s="1847" t="s">
        <v>198</v>
      </c>
      <c r="C6" s="1848"/>
      <c r="D6" s="1848">
        <f>D4-D5</f>
        <v>200000</v>
      </c>
      <c r="E6" s="1856">
        <f>E4-E5</f>
        <v>0</v>
      </c>
      <c r="F6" s="1892"/>
      <c r="G6" s="1849" t="s">
        <v>202</v>
      </c>
      <c r="H6" s="1850"/>
      <c r="I6" s="1856">
        <f>M6+Q6+Q5</f>
        <v>-20000</v>
      </c>
      <c r="J6" s="1857"/>
      <c r="K6" s="1849" t="s">
        <v>367</v>
      </c>
      <c r="L6" s="1850"/>
      <c r="M6" s="1868">
        <f>SUM(I9:I31)</f>
        <v>-20000</v>
      </c>
      <c r="N6" s="1869"/>
      <c r="O6" s="1849" t="s">
        <v>379</v>
      </c>
      <c r="P6" s="1850"/>
      <c r="Q6" s="1868">
        <f>SUM(H9:H31)</f>
        <v>0</v>
      </c>
      <c r="R6" s="1869"/>
      <c r="S6" s="1849" t="s">
        <v>362</v>
      </c>
      <c r="T6" s="1850"/>
      <c r="U6" s="1868">
        <f>COUNTA(X9:X32)</f>
        <v>4</v>
      </c>
      <c r="V6" s="1869"/>
      <c r="W6" s="1849" t="s">
        <v>365</v>
      </c>
      <c r="X6" s="1850"/>
      <c r="Y6" s="1868">
        <f>SUM(Y9:Y31)</f>
        <v>4460610</v>
      </c>
      <c r="Z6" s="1869"/>
      <c r="AA6" s="1860"/>
      <c r="AB6" s="1859"/>
      <c r="AC6" s="1849" t="s">
        <v>678</v>
      </c>
      <c r="AD6" s="1850"/>
      <c r="AE6" s="686">
        <f>IFERROR(AVERAGE(AC9:AC32),"")</f>
        <v>26.75</v>
      </c>
    </row>
    <row r="7" spans="2:36" ht="15" customHeight="1" thickBot="1">
      <c r="B7" s="1879" t="s">
        <v>50</v>
      </c>
      <c r="C7" s="1880"/>
      <c r="D7" s="1880"/>
      <c r="E7" s="1881"/>
      <c r="F7" s="1879" t="s">
        <v>51</v>
      </c>
      <c r="G7" s="1880"/>
      <c r="H7" s="1880"/>
      <c r="I7" s="1880"/>
      <c r="J7" s="1882"/>
      <c r="K7" s="1883" t="s">
        <v>52</v>
      </c>
      <c r="L7" s="1881"/>
      <c r="M7" s="1861" t="s">
        <v>102</v>
      </c>
      <c r="N7" s="1862"/>
      <c r="O7" s="1862"/>
      <c r="P7" s="1862"/>
      <c r="Q7" s="1861" t="s">
        <v>448</v>
      </c>
      <c r="R7" s="1862"/>
      <c r="S7" s="1862"/>
      <c r="T7" s="1862"/>
      <c r="U7" s="1862"/>
      <c r="V7" s="1862"/>
      <c r="W7" s="1863"/>
      <c r="X7" s="1861" t="s">
        <v>53</v>
      </c>
      <c r="Y7" s="1862"/>
      <c r="Z7" s="1862"/>
      <c r="AA7" s="1862"/>
      <c r="AB7" s="1863"/>
      <c r="AC7" s="1851" t="s">
        <v>679</v>
      </c>
      <c r="AD7" s="1851" t="s">
        <v>16</v>
      </c>
      <c r="AE7" s="1853"/>
    </row>
    <row r="8" spans="2:36" ht="78" thickTop="1" thickBot="1">
      <c r="B8" s="687" t="s">
        <v>17</v>
      </c>
      <c r="C8" s="688" t="s">
        <v>54</v>
      </c>
      <c r="D8" s="688" t="s">
        <v>55</v>
      </c>
      <c r="E8" s="689" t="s">
        <v>56</v>
      </c>
      <c r="F8" s="687" t="s">
        <v>109</v>
      </c>
      <c r="G8" s="688" t="s">
        <v>57</v>
      </c>
      <c r="H8" s="688" t="s">
        <v>58</v>
      </c>
      <c r="I8" s="688" t="s">
        <v>59</v>
      </c>
      <c r="J8" s="690" t="s">
        <v>887</v>
      </c>
      <c r="K8" s="691" t="s">
        <v>107</v>
      </c>
      <c r="L8" s="689" t="s">
        <v>106</v>
      </c>
      <c r="M8" s="687" t="s">
        <v>60</v>
      </c>
      <c r="N8" s="688" t="s">
        <v>735</v>
      </c>
      <c r="O8" s="688" t="s">
        <v>108</v>
      </c>
      <c r="P8" s="690" t="s">
        <v>64</v>
      </c>
      <c r="Q8" s="687" t="s">
        <v>61</v>
      </c>
      <c r="R8" s="688" t="s">
        <v>736</v>
      </c>
      <c r="S8" s="689" t="s">
        <v>62</v>
      </c>
      <c r="T8" s="692" t="s">
        <v>63</v>
      </c>
      <c r="U8" s="688" t="s">
        <v>737</v>
      </c>
      <c r="V8" s="690" t="s">
        <v>734</v>
      </c>
      <c r="W8" s="693" t="s">
        <v>64</v>
      </c>
      <c r="X8" s="687" t="s">
        <v>65</v>
      </c>
      <c r="Y8" s="688" t="s">
        <v>66</v>
      </c>
      <c r="Z8" s="688" t="s">
        <v>67</v>
      </c>
      <c r="AA8" s="688" t="s">
        <v>68</v>
      </c>
      <c r="AB8" s="689" t="s">
        <v>69</v>
      </c>
      <c r="AC8" s="1852"/>
      <c r="AD8" s="1854"/>
      <c r="AE8" s="1855"/>
    </row>
    <row r="9" spans="2:36" ht="15" customHeight="1" thickTop="1">
      <c r="B9" s="812">
        <v>1</v>
      </c>
      <c r="C9" s="813">
        <v>1</v>
      </c>
      <c r="D9" s="814" t="s">
        <v>1369</v>
      </c>
      <c r="E9" s="815"/>
      <c r="F9" s="806">
        <v>180835</v>
      </c>
      <c r="G9" s="807">
        <f>IF(ISBLANK(F9),"",-F9*$M$3)</f>
        <v>0</v>
      </c>
      <c r="H9" s="808">
        <f>IF(ISBLANK(F9),"",-F9*$M$4)</f>
        <v>0</v>
      </c>
      <c r="I9" s="816">
        <v>0</v>
      </c>
      <c r="J9" s="978">
        <f t="shared" ref="J9" si="0">IF(ISBLANK(F9),"",(SUM(F9:I9)+(F9+G9)*0.15))</f>
        <v>207960.25</v>
      </c>
      <c r="K9" s="817">
        <v>46084</v>
      </c>
      <c r="L9" s="818">
        <v>46142</v>
      </c>
      <c r="M9" s="819">
        <v>46146</v>
      </c>
      <c r="N9" s="820" t="s">
        <v>70</v>
      </c>
      <c r="O9" s="821">
        <f>M9</f>
        <v>46146</v>
      </c>
      <c r="P9" s="822">
        <f t="shared" ref="P9" si="1">IF(ISBLANK(O9),"",O9-M9)</f>
        <v>0</v>
      </c>
      <c r="Q9" s="819">
        <f>O9</f>
        <v>46146</v>
      </c>
      <c r="R9" s="820" t="s">
        <v>70</v>
      </c>
      <c r="S9" s="818">
        <f>Q9</f>
        <v>46146</v>
      </c>
      <c r="T9" s="823">
        <f>S9</f>
        <v>46146</v>
      </c>
      <c r="U9" s="820" t="s">
        <v>70</v>
      </c>
      <c r="V9" s="824">
        <f>T9</f>
        <v>46146</v>
      </c>
      <c r="W9" s="822">
        <f>IF(ISBLANK(V9),"",V9-T9)</f>
        <v>0</v>
      </c>
      <c r="X9" s="819">
        <v>46177</v>
      </c>
      <c r="Y9" s="809">
        <f>F9</f>
        <v>180835</v>
      </c>
      <c r="Z9" s="811">
        <v>0</v>
      </c>
      <c r="AA9" s="826">
        <f t="shared" ref="AA9" si="2">IF(ISBLANK(X9),"",X9-V9)</f>
        <v>31</v>
      </c>
      <c r="AB9" s="810">
        <f t="shared" ref="AB9" si="3">IF(ISBLANK(Y9),"",(F9-Y9))</f>
        <v>0</v>
      </c>
      <c r="AC9" s="240">
        <f t="shared" ref="AC9" si="4">IF(ISBLANK(X9),"",X9-M9)</f>
        <v>31</v>
      </c>
      <c r="AD9" s="1836"/>
      <c r="AE9" s="1837"/>
      <c r="AH9" s="1" t="s">
        <v>103</v>
      </c>
    </row>
    <row r="10" spans="2:36">
      <c r="B10" s="812">
        <v>2</v>
      </c>
      <c r="C10" s="813">
        <v>2</v>
      </c>
      <c r="D10" s="814" t="s">
        <v>1416</v>
      </c>
      <c r="E10" s="815"/>
      <c r="F10" s="806">
        <v>318233</v>
      </c>
      <c r="G10" s="807">
        <f>IF(ISBLANK(F10),"",-F10*$M$3)</f>
        <v>0</v>
      </c>
      <c r="H10" s="808">
        <f>IF(ISBLANK(F10),"",-F10*$M$4)</f>
        <v>0</v>
      </c>
      <c r="I10" s="816">
        <v>0</v>
      </c>
      <c r="J10" s="978">
        <f t="shared" ref="J10" si="5">IF(ISBLANK(F10),"",(SUM(F10:I10)+(F10+G10)*0.15))</f>
        <v>365967.95</v>
      </c>
      <c r="K10" s="817">
        <v>46143</v>
      </c>
      <c r="L10" s="818">
        <v>46173</v>
      </c>
      <c r="M10" s="819">
        <v>46179</v>
      </c>
      <c r="N10" s="820" t="s">
        <v>70</v>
      </c>
      <c r="O10" s="821">
        <f>M10</f>
        <v>46179</v>
      </c>
      <c r="P10" s="822">
        <f t="shared" ref="P10" si="6">IF(ISBLANK(O10),"",O10-M10)</f>
        <v>0</v>
      </c>
      <c r="Q10" s="819">
        <f>O10</f>
        <v>46179</v>
      </c>
      <c r="R10" s="820" t="s">
        <v>70</v>
      </c>
      <c r="S10" s="818">
        <f>Q10</f>
        <v>46179</v>
      </c>
      <c r="T10" s="823">
        <f>S10</f>
        <v>46179</v>
      </c>
      <c r="U10" s="820" t="s">
        <v>70</v>
      </c>
      <c r="V10" s="824">
        <f>T10</f>
        <v>46179</v>
      </c>
      <c r="W10" s="822">
        <f>IF(ISBLANK(V10),"",V10-T10)</f>
        <v>0</v>
      </c>
      <c r="X10" s="819">
        <v>46210</v>
      </c>
      <c r="Y10" s="809">
        <f>F10</f>
        <v>318233</v>
      </c>
      <c r="Z10" s="811">
        <v>0</v>
      </c>
      <c r="AA10" s="826">
        <f t="shared" ref="AA10" si="7">IF(ISBLANK(X10),"",X10-V10)</f>
        <v>31</v>
      </c>
      <c r="AB10" s="810">
        <f t="shared" ref="AB10" si="8">IF(ISBLANK(Y10),"",(F10-Y10))</f>
        <v>0</v>
      </c>
      <c r="AC10" s="240">
        <f t="shared" ref="AC10" si="9">IF(ISBLANK(X10),"",X10-M10)</f>
        <v>31</v>
      </c>
      <c r="AD10" s="1836"/>
      <c r="AE10" s="1837"/>
    </row>
    <row r="11" spans="2:36">
      <c r="B11" s="812">
        <v>3</v>
      </c>
      <c r="C11" s="813">
        <v>3</v>
      </c>
      <c r="D11" s="814" t="s">
        <v>1417</v>
      </c>
      <c r="E11" s="815"/>
      <c r="F11" s="806">
        <v>1407308</v>
      </c>
      <c r="G11" s="807">
        <f>IF(ISBLANK(F11),"",-F11*$M$3)</f>
        <v>0</v>
      </c>
      <c r="H11" s="808">
        <f>IF(ISBLANK(F11),"",-F11*$M$4)</f>
        <v>0</v>
      </c>
      <c r="I11" s="816">
        <v>0</v>
      </c>
      <c r="J11" s="978">
        <f>IF(ISBLANK(F11),"",(SUM(F11:I11)+(F11+G11)*0.15))+1</f>
        <v>1618405.2</v>
      </c>
      <c r="K11" s="817">
        <v>46174</v>
      </c>
      <c r="L11" s="818">
        <v>46203</v>
      </c>
      <c r="M11" s="819">
        <v>46203</v>
      </c>
      <c r="N11" s="820" t="s">
        <v>70</v>
      </c>
      <c r="O11" s="821">
        <f>M11</f>
        <v>46203</v>
      </c>
      <c r="P11" s="822">
        <f t="shared" ref="P11" si="10">IF(ISBLANK(O11),"",O11-M11)</f>
        <v>0</v>
      </c>
      <c r="Q11" s="819">
        <f>O11</f>
        <v>46203</v>
      </c>
      <c r="R11" s="820" t="s">
        <v>70</v>
      </c>
      <c r="S11" s="818">
        <f>Q11</f>
        <v>46203</v>
      </c>
      <c r="T11" s="823">
        <f>S11</f>
        <v>46203</v>
      </c>
      <c r="U11" s="820" t="s">
        <v>70</v>
      </c>
      <c r="V11" s="824">
        <f>T11</f>
        <v>46203</v>
      </c>
      <c r="W11" s="822">
        <f>IF(ISBLANK(V11),"",V11-T11)</f>
        <v>0</v>
      </c>
      <c r="X11" s="819">
        <v>46225</v>
      </c>
      <c r="Y11" s="809">
        <f>F11</f>
        <v>1407308</v>
      </c>
      <c r="Z11" s="811">
        <v>0</v>
      </c>
      <c r="AA11" s="826">
        <f t="shared" ref="AA11" si="11">IF(ISBLANK(X11),"",X11-V11)</f>
        <v>22</v>
      </c>
      <c r="AB11" s="810">
        <f t="shared" ref="AB11" si="12">IF(ISBLANK(Y11),"",(F11-Y11))</f>
        <v>0</v>
      </c>
      <c r="AC11" s="240">
        <f t="shared" ref="AC11" si="13">IF(ISBLANK(X11),"",X11-M11)</f>
        <v>22</v>
      </c>
      <c r="AD11" s="1836"/>
      <c r="AE11" s="1837"/>
    </row>
    <row r="12" spans="2:36">
      <c r="B12" s="812">
        <v>4</v>
      </c>
      <c r="C12" s="813">
        <v>4</v>
      </c>
      <c r="D12" s="814" t="s">
        <v>1438</v>
      </c>
      <c r="E12" s="815"/>
      <c r="F12" s="806">
        <v>2554234</v>
      </c>
      <c r="G12" s="807">
        <f>IF(ISBLANK(F12),"",-F12*$M$3)</f>
        <v>0</v>
      </c>
      <c r="H12" s="808">
        <f>IF(ISBLANK(F12),"",-F12*$M$4)</f>
        <v>0</v>
      </c>
      <c r="I12" s="816">
        <v>0</v>
      </c>
      <c r="J12" s="978">
        <f>IF(ISBLANK(F12),"",(SUM(F12:I12)+(F12+G12)*0.15))+1</f>
        <v>2937370.1</v>
      </c>
      <c r="K12" s="817">
        <v>46204</v>
      </c>
      <c r="L12" s="818">
        <v>46234</v>
      </c>
      <c r="M12" s="819">
        <v>46235</v>
      </c>
      <c r="N12" s="820" t="s">
        <v>70</v>
      </c>
      <c r="O12" s="821">
        <f>M12</f>
        <v>46235</v>
      </c>
      <c r="P12" s="822">
        <f t="shared" ref="P12" si="14">IF(ISBLANK(O12),"",O12-M12)</f>
        <v>0</v>
      </c>
      <c r="Q12" s="819">
        <f>O12</f>
        <v>46235</v>
      </c>
      <c r="R12" s="820" t="s">
        <v>70</v>
      </c>
      <c r="S12" s="818">
        <f>Q12</f>
        <v>46235</v>
      </c>
      <c r="T12" s="823">
        <f>S12</f>
        <v>46235</v>
      </c>
      <c r="U12" s="820" t="s">
        <v>70</v>
      </c>
      <c r="V12" s="824">
        <f>T12</f>
        <v>46235</v>
      </c>
      <c r="W12" s="822">
        <f>IF(ISBLANK(V12),"",V12-T12)</f>
        <v>0</v>
      </c>
      <c r="X12" s="819">
        <v>46258</v>
      </c>
      <c r="Y12" s="809">
        <v>2554234</v>
      </c>
      <c r="Z12" s="811">
        <v>0</v>
      </c>
      <c r="AA12" s="826">
        <f t="shared" ref="AA12:AA13" si="15">IF(ISBLANK(X12),"",X12-V12)</f>
        <v>23</v>
      </c>
      <c r="AB12" s="810">
        <f t="shared" ref="AB12" si="16">IF(ISBLANK(Y12),"",(F12-Y12))</f>
        <v>0</v>
      </c>
      <c r="AC12" s="240">
        <f t="shared" ref="AC12:AC13" si="17">IF(ISBLANK(X12),"",X12-M12)</f>
        <v>23</v>
      </c>
      <c r="AD12" s="1836"/>
      <c r="AE12" s="1837"/>
    </row>
    <row r="13" spans="2:36">
      <c r="B13" s="812">
        <v>5</v>
      </c>
      <c r="C13" s="813">
        <v>5</v>
      </c>
      <c r="D13" s="814" t="s">
        <v>1449</v>
      </c>
      <c r="E13" s="815"/>
      <c r="F13" s="806">
        <v>2044391</v>
      </c>
      <c r="G13" s="807">
        <f>IF(ISBLANK(F13),"",-F13*$M$3)</f>
        <v>0</v>
      </c>
      <c r="H13" s="808">
        <f>IF(ISBLANK(F13),"",-F13*$M$4)</f>
        <v>0</v>
      </c>
      <c r="I13" s="816">
        <v>-20000</v>
      </c>
      <c r="J13" s="978">
        <f>IF(ISBLANK(F13),"",(SUM(F13:I13)+(F13+G13)*0.15))-1</f>
        <v>2331048.65</v>
      </c>
      <c r="K13" s="817">
        <v>46235</v>
      </c>
      <c r="L13" s="818">
        <v>46265</v>
      </c>
      <c r="M13" s="819">
        <v>46266</v>
      </c>
      <c r="N13" s="820" t="s">
        <v>70</v>
      </c>
      <c r="O13" s="821">
        <f>M13</f>
        <v>46266</v>
      </c>
      <c r="P13" s="822">
        <f t="shared" ref="P13" si="18">IF(ISBLANK(O13),"",O13-M13)</f>
        <v>0</v>
      </c>
      <c r="Q13" s="819">
        <f>O13</f>
        <v>46266</v>
      </c>
      <c r="R13" s="820" t="s">
        <v>70</v>
      </c>
      <c r="S13" s="818">
        <f>Q13</f>
        <v>46266</v>
      </c>
      <c r="T13" s="823">
        <f>S13</f>
        <v>46266</v>
      </c>
      <c r="U13" s="820" t="s">
        <v>70</v>
      </c>
      <c r="V13" s="824">
        <f>T13</f>
        <v>46266</v>
      </c>
      <c r="W13" s="822">
        <f>IF(ISBLANK(V13),"",V13-T13)</f>
        <v>0</v>
      </c>
      <c r="X13" s="819"/>
      <c r="Y13" s="809">
        <v>0</v>
      </c>
      <c r="Z13" s="811">
        <v>0</v>
      </c>
      <c r="AA13" s="826" t="str">
        <f t="shared" si="15"/>
        <v/>
      </c>
      <c r="AB13" s="810">
        <f t="shared" ref="AB13" si="19">IF(ISBLANK(Y13),"",(F13-Y13))</f>
        <v>2044391</v>
      </c>
      <c r="AC13" s="240" t="str">
        <f t="shared" si="17"/>
        <v/>
      </c>
      <c r="AD13" s="1836"/>
      <c r="AE13" s="1837"/>
    </row>
    <row r="14" spans="2:36">
      <c r="B14" s="812">
        <v>6</v>
      </c>
      <c r="C14" s="813"/>
      <c r="D14" s="814"/>
      <c r="E14" s="815"/>
      <c r="F14" s="827"/>
      <c r="G14" s="807"/>
      <c r="H14" s="808"/>
      <c r="I14" s="816"/>
      <c r="J14" s="810"/>
      <c r="K14" s="817"/>
      <c r="L14" s="818"/>
      <c r="M14" s="819"/>
      <c r="N14" s="820"/>
      <c r="O14" s="821"/>
      <c r="P14" s="822"/>
      <c r="Q14" s="819"/>
      <c r="R14" s="820"/>
      <c r="S14" s="818"/>
      <c r="T14" s="823"/>
      <c r="U14" s="820"/>
      <c r="V14" s="824"/>
      <c r="W14" s="825"/>
      <c r="X14" s="819"/>
      <c r="Y14" s="816"/>
      <c r="Z14" s="811"/>
      <c r="AA14" s="826"/>
      <c r="AB14" s="810"/>
      <c r="AC14" s="240"/>
      <c r="AD14" s="1836"/>
      <c r="AE14" s="1837"/>
    </row>
    <row r="15" spans="2:36">
      <c r="B15" s="812">
        <v>7</v>
      </c>
      <c r="C15" s="813"/>
      <c r="D15" s="814"/>
      <c r="E15" s="815"/>
      <c r="F15" s="827"/>
      <c r="G15" s="807"/>
      <c r="H15" s="808"/>
      <c r="I15" s="816"/>
      <c r="J15" s="810"/>
      <c r="K15" s="817"/>
      <c r="L15" s="818"/>
      <c r="M15" s="819"/>
      <c r="N15" s="820"/>
      <c r="O15" s="821"/>
      <c r="P15" s="822"/>
      <c r="Q15" s="819"/>
      <c r="R15" s="820"/>
      <c r="S15" s="818"/>
      <c r="T15" s="823"/>
      <c r="U15" s="820"/>
      <c r="V15" s="824"/>
      <c r="W15" s="825"/>
      <c r="X15" s="819"/>
      <c r="Y15" s="816"/>
      <c r="Z15" s="811"/>
      <c r="AA15" s="826"/>
      <c r="AB15" s="810"/>
      <c r="AC15" s="240"/>
      <c r="AD15" s="1836"/>
      <c r="AE15" s="1837"/>
    </row>
    <row r="16" spans="2:36">
      <c r="B16" s="812">
        <v>8</v>
      </c>
      <c r="C16" s="813"/>
      <c r="D16" s="814"/>
      <c r="E16" s="815"/>
      <c r="F16" s="827"/>
      <c r="G16" s="807"/>
      <c r="H16" s="808"/>
      <c r="I16" s="816"/>
      <c r="J16" s="810"/>
      <c r="K16" s="817"/>
      <c r="L16" s="818"/>
      <c r="M16" s="819"/>
      <c r="N16" s="820"/>
      <c r="O16" s="821"/>
      <c r="P16" s="822"/>
      <c r="Q16" s="819"/>
      <c r="R16" s="820"/>
      <c r="S16" s="818"/>
      <c r="T16" s="823"/>
      <c r="U16" s="820"/>
      <c r="V16" s="824"/>
      <c r="W16" s="825"/>
      <c r="X16" s="819"/>
      <c r="Y16" s="816"/>
      <c r="Z16" s="811"/>
      <c r="AA16" s="826"/>
      <c r="AB16" s="810"/>
      <c r="AC16" s="240"/>
      <c r="AD16" s="1836"/>
      <c r="AE16" s="1837"/>
    </row>
    <row r="17" spans="2:34">
      <c r="B17" s="812">
        <v>9</v>
      </c>
      <c r="C17" s="813"/>
      <c r="D17" s="814"/>
      <c r="E17" s="815"/>
      <c r="F17" s="827"/>
      <c r="G17" s="807"/>
      <c r="H17" s="808"/>
      <c r="I17" s="816"/>
      <c r="J17" s="810"/>
      <c r="K17" s="817"/>
      <c r="L17" s="818"/>
      <c r="M17" s="819"/>
      <c r="N17" s="820"/>
      <c r="O17" s="821"/>
      <c r="P17" s="822"/>
      <c r="Q17" s="819"/>
      <c r="R17" s="820"/>
      <c r="S17" s="818"/>
      <c r="T17" s="823"/>
      <c r="U17" s="820"/>
      <c r="V17" s="824"/>
      <c r="W17" s="825"/>
      <c r="X17" s="819"/>
      <c r="Y17" s="816"/>
      <c r="Z17" s="811"/>
      <c r="AA17" s="826"/>
      <c r="AB17" s="810"/>
      <c r="AC17" s="240"/>
      <c r="AD17" s="1836"/>
      <c r="AE17" s="1837"/>
    </row>
    <row r="18" spans="2:34">
      <c r="B18" s="812">
        <v>10</v>
      </c>
      <c r="C18" s="813"/>
      <c r="D18" s="814"/>
      <c r="E18" s="815"/>
      <c r="F18" s="827"/>
      <c r="G18" s="807"/>
      <c r="H18" s="808"/>
      <c r="I18" s="816"/>
      <c r="J18" s="810"/>
      <c r="K18" s="817"/>
      <c r="L18" s="818"/>
      <c r="M18" s="819"/>
      <c r="N18" s="820"/>
      <c r="O18" s="821"/>
      <c r="P18" s="822"/>
      <c r="Q18" s="819"/>
      <c r="R18" s="820"/>
      <c r="S18" s="818"/>
      <c r="T18" s="823"/>
      <c r="U18" s="820"/>
      <c r="V18" s="824"/>
      <c r="W18" s="825"/>
      <c r="X18" s="819"/>
      <c r="Y18" s="816"/>
      <c r="Z18" s="811"/>
      <c r="AA18" s="826"/>
      <c r="AB18" s="810"/>
      <c r="AC18" s="240"/>
      <c r="AD18" s="1836"/>
      <c r="AE18" s="1837"/>
      <c r="AH18" s="1042"/>
    </row>
    <row r="19" spans="2:34">
      <c r="B19" s="812">
        <v>11</v>
      </c>
      <c r="C19" s="813"/>
      <c r="D19" s="814"/>
      <c r="E19" s="815"/>
      <c r="F19" s="827"/>
      <c r="G19" s="807"/>
      <c r="H19" s="808"/>
      <c r="I19" s="816"/>
      <c r="J19" s="810"/>
      <c r="K19" s="817"/>
      <c r="L19" s="818"/>
      <c r="M19" s="819"/>
      <c r="N19" s="820"/>
      <c r="O19" s="821"/>
      <c r="P19" s="822"/>
      <c r="Q19" s="819"/>
      <c r="R19" s="820"/>
      <c r="S19" s="818"/>
      <c r="T19" s="823"/>
      <c r="U19" s="820"/>
      <c r="V19" s="824"/>
      <c r="W19" s="825"/>
      <c r="X19" s="819"/>
      <c r="Y19" s="816"/>
      <c r="Z19" s="811"/>
      <c r="AA19" s="826"/>
      <c r="AB19" s="810"/>
      <c r="AC19" s="240"/>
      <c r="AD19" s="1836"/>
      <c r="AE19" s="1837"/>
      <c r="AH19" s="1042"/>
    </row>
    <row r="20" spans="2:34">
      <c r="B20" s="812">
        <v>12</v>
      </c>
      <c r="C20" s="813"/>
      <c r="D20" s="814"/>
      <c r="E20" s="815"/>
      <c r="F20" s="827"/>
      <c r="G20" s="807"/>
      <c r="H20" s="808"/>
      <c r="I20" s="816"/>
      <c r="J20" s="810"/>
      <c r="K20" s="817"/>
      <c r="L20" s="818"/>
      <c r="M20" s="819"/>
      <c r="N20" s="820"/>
      <c r="O20" s="821"/>
      <c r="P20" s="822"/>
      <c r="Q20" s="819"/>
      <c r="R20" s="820"/>
      <c r="S20" s="818"/>
      <c r="T20" s="823"/>
      <c r="U20" s="820"/>
      <c r="V20" s="824"/>
      <c r="W20" s="825"/>
      <c r="X20" s="819"/>
      <c r="Y20" s="816"/>
      <c r="Z20" s="811"/>
      <c r="AA20" s="826"/>
      <c r="AB20" s="810"/>
      <c r="AC20" s="240"/>
      <c r="AD20" s="1836"/>
      <c r="AE20" s="1837"/>
    </row>
    <row r="21" spans="2:34">
      <c r="B21" s="812">
        <v>13</v>
      </c>
      <c r="C21" s="813"/>
      <c r="D21" s="814"/>
      <c r="E21" s="815"/>
      <c r="F21" s="827"/>
      <c r="G21" s="807"/>
      <c r="H21" s="808"/>
      <c r="I21" s="816"/>
      <c r="J21" s="810"/>
      <c r="K21" s="817"/>
      <c r="L21" s="818"/>
      <c r="M21" s="819"/>
      <c r="N21" s="820"/>
      <c r="O21" s="821"/>
      <c r="P21" s="822"/>
      <c r="Q21" s="819"/>
      <c r="R21" s="820"/>
      <c r="S21" s="818"/>
      <c r="T21" s="823"/>
      <c r="U21" s="820"/>
      <c r="V21" s="824"/>
      <c r="W21" s="825"/>
      <c r="X21" s="819"/>
      <c r="Y21" s="816"/>
      <c r="Z21" s="811"/>
      <c r="AA21" s="826"/>
      <c r="AB21" s="810"/>
      <c r="AC21" s="240"/>
      <c r="AD21" s="1836"/>
      <c r="AE21" s="1837"/>
    </row>
    <row r="22" spans="2:34">
      <c r="B22" s="812">
        <v>14</v>
      </c>
      <c r="C22" s="813"/>
      <c r="D22" s="814"/>
      <c r="E22" s="815"/>
      <c r="F22" s="827"/>
      <c r="G22" s="807"/>
      <c r="H22" s="808"/>
      <c r="I22" s="816"/>
      <c r="J22" s="810"/>
      <c r="K22" s="817"/>
      <c r="L22" s="818"/>
      <c r="M22" s="819"/>
      <c r="N22" s="820"/>
      <c r="O22" s="821"/>
      <c r="P22" s="822"/>
      <c r="Q22" s="819"/>
      <c r="R22" s="820"/>
      <c r="S22" s="818"/>
      <c r="T22" s="823"/>
      <c r="U22" s="820"/>
      <c r="V22" s="824"/>
      <c r="W22" s="825"/>
      <c r="X22" s="819"/>
      <c r="Y22" s="816"/>
      <c r="Z22" s="811"/>
      <c r="AA22" s="826"/>
      <c r="AB22" s="810"/>
      <c r="AC22" s="240"/>
      <c r="AD22" s="1836"/>
      <c r="AE22" s="1837"/>
    </row>
    <row r="23" spans="2:34">
      <c r="B23" s="812">
        <v>15</v>
      </c>
      <c r="C23" s="813"/>
      <c r="D23" s="814"/>
      <c r="E23" s="815"/>
      <c r="F23" s="827"/>
      <c r="G23" s="807"/>
      <c r="H23" s="808"/>
      <c r="I23" s="816"/>
      <c r="J23" s="810"/>
      <c r="K23" s="817"/>
      <c r="L23" s="818"/>
      <c r="M23" s="819"/>
      <c r="N23" s="820"/>
      <c r="O23" s="821"/>
      <c r="P23" s="822"/>
      <c r="Q23" s="819"/>
      <c r="R23" s="820"/>
      <c r="S23" s="818"/>
      <c r="T23" s="823"/>
      <c r="U23" s="820"/>
      <c r="V23" s="824"/>
      <c r="W23" s="825"/>
      <c r="X23" s="819"/>
      <c r="Y23" s="816"/>
      <c r="Z23" s="811"/>
      <c r="AA23" s="826"/>
      <c r="AB23" s="810"/>
      <c r="AC23" s="240"/>
      <c r="AD23" s="1836"/>
      <c r="AE23" s="1837"/>
    </row>
    <row r="24" spans="2:34">
      <c r="B24" s="812">
        <v>16</v>
      </c>
      <c r="C24" s="813"/>
      <c r="D24" s="814"/>
      <c r="E24" s="815"/>
      <c r="F24" s="827"/>
      <c r="G24" s="807"/>
      <c r="H24" s="808"/>
      <c r="I24" s="816"/>
      <c r="J24" s="810"/>
      <c r="K24" s="817"/>
      <c r="L24" s="818"/>
      <c r="M24" s="819"/>
      <c r="N24" s="820"/>
      <c r="O24" s="821"/>
      <c r="P24" s="822"/>
      <c r="Q24" s="819"/>
      <c r="R24" s="820"/>
      <c r="S24" s="818"/>
      <c r="T24" s="823"/>
      <c r="U24" s="820"/>
      <c r="V24" s="824"/>
      <c r="W24" s="825"/>
      <c r="X24" s="819"/>
      <c r="Y24" s="816"/>
      <c r="Z24" s="811"/>
      <c r="AA24" s="826"/>
      <c r="AB24" s="810"/>
      <c r="AC24" s="240"/>
      <c r="AD24" s="1836"/>
      <c r="AE24" s="1837"/>
    </row>
    <row r="25" spans="2:34">
      <c r="B25" s="812">
        <v>17</v>
      </c>
      <c r="C25" s="813"/>
      <c r="D25" s="813"/>
      <c r="E25" s="815"/>
      <c r="F25" s="827"/>
      <c r="G25" s="807"/>
      <c r="H25" s="808"/>
      <c r="I25" s="816"/>
      <c r="J25" s="810"/>
      <c r="K25" s="817"/>
      <c r="L25" s="818"/>
      <c r="M25" s="819"/>
      <c r="N25" s="820"/>
      <c r="O25" s="821"/>
      <c r="P25" s="822"/>
      <c r="Q25" s="819"/>
      <c r="R25" s="820"/>
      <c r="S25" s="818"/>
      <c r="T25" s="823"/>
      <c r="U25" s="820"/>
      <c r="V25" s="824"/>
      <c r="W25" s="825"/>
      <c r="X25" s="819"/>
      <c r="Y25" s="816"/>
      <c r="Z25" s="811"/>
      <c r="AA25" s="826"/>
      <c r="AB25" s="810"/>
      <c r="AC25" s="240"/>
      <c r="AD25" s="1836"/>
      <c r="AE25" s="1837"/>
    </row>
    <row r="26" spans="2:34">
      <c r="B26" s="812">
        <v>18</v>
      </c>
      <c r="C26" s="813"/>
      <c r="D26" s="813"/>
      <c r="E26" s="815"/>
      <c r="F26" s="827"/>
      <c r="G26" s="807"/>
      <c r="H26" s="808"/>
      <c r="I26" s="816"/>
      <c r="J26" s="810"/>
      <c r="K26" s="817"/>
      <c r="L26" s="818"/>
      <c r="M26" s="819"/>
      <c r="N26" s="820"/>
      <c r="O26" s="821"/>
      <c r="P26" s="822"/>
      <c r="Q26" s="819"/>
      <c r="R26" s="820"/>
      <c r="S26" s="818"/>
      <c r="T26" s="823"/>
      <c r="U26" s="820"/>
      <c r="V26" s="824"/>
      <c r="W26" s="825"/>
      <c r="X26" s="819"/>
      <c r="Y26" s="816"/>
      <c r="Z26" s="811"/>
      <c r="AA26" s="826"/>
      <c r="AB26" s="810"/>
      <c r="AC26" s="240"/>
      <c r="AD26" s="1836"/>
      <c r="AE26" s="1837"/>
    </row>
    <row r="27" spans="2:34">
      <c r="B27" s="812">
        <v>19</v>
      </c>
      <c r="C27" s="813"/>
      <c r="D27" s="813"/>
      <c r="E27" s="815"/>
      <c r="F27" s="827"/>
      <c r="G27" s="807" t="str">
        <f t="shared" ref="G27:G31" si="20">IF(ISBLANK(F27),"",-F27*$M$3)</f>
        <v/>
      </c>
      <c r="H27" s="808" t="str">
        <f t="shared" ref="H27:H31" si="21">IF(ISBLANK(F27),"",-F27*$M$4)</f>
        <v/>
      </c>
      <c r="I27" s="816"/>
      <c r="J27" s="810" t="str">
        <f t="shared" ref="J27:J31" si="22">IF(ISBLANK(F27),"",(SUM(F27:I27)+(F27+G27)*0.15))</f>
        <v/>
      </c>
      <c r="K27" s="817"/>
      <c r="L27" s="818"/>
      <c r="M27" s="819"/>
      <c r="N27" s="820"/>
      <c r="O27" s="821"/>
      <c r="P27" s="822" t="str">
        <f t="shared" ref="P27:P32" si="23">IF(ISBLANK(O27),"",O27-M27)</f>
        <v/>
      </c>
      <c r="Q27" s="819"/>
      <c r="R27" s="820"/>
      <c r="S27" s="818"/>
      <c r="T27" s="823"/>
      <c r="U27" s="820"/>
      <c r="V27" s="824"/>
      <c r="W27" s="825" t="str">
        <f t="shared" ref="W27:W32" si="24">IF(ISBLANK(V27),"",V27-Q27)</f>
        <v/>
      </c>
      <c r="X27" s="819"/>
      <c r="Y27" s="816"/>
      <c r="Z27" s="811" t="str">
        <f t="shared" ref="Z27:Z31" si="25">IF(ISBLANK(Y27),"",Y27/F27)</f>
        <v/>
      </c>
      <c r="AA27" s="826" t="str">
        <f t="shared" ref="AA27:AA32" si="26">IF(ISBLANK(X27),"",X27-V27)</f>
        <v/>
      </c>
      <c r="AB27" s="810" t="str">
        <f t="shared" ref="AB27:AB31" si="27">IF(ISBLANK(Y27),"",(F27-Y27))</f>
        <v/>
      </c>
      <c r="AC27" s="240" t="str">
        <f t="shared" ref="AC27:AC32" si="28">IF(ISBLANK(X27),"",X27-M27)</f>
        <v/>
      </c>
      <c r="AD27" s="1836"/>
      <c r="AE27" s="1837"/>
    </row>
    <row r="28" spans="2:34">
      <c r="B28" s="812">
        <v>20</v>
      </c>
      <c r="C28" s="813"/>
      <c r="D28" s="813"/>
      <c r="E28" s="815"/>
      <c r="F28" s="827"/>
      <c r="G28" s="807" t="str">
        <f t="shared" si="20"/>
        <v/>
      </c>
      <c r="H28" s="808" t="str">
        <f t="shared" si="21"/>
        <v/>
      </c>
      <c r="I28" s="816"/>
      <c r="J28" s="810" t="str">
        <f t="shared" si="22"/>
        <v/>
      </c>
      <c r="K28" s="817"/>
      <c r="L28" s="818"/>
      <c r="M28" s="819"/>
      <c r="N28" s="820"/>
      <c r="O28" s="821"/>
      <c r="P28" s="822" t="str">
        <f t="shared" si="23"/>
        <v/>
      </c>
      <c r="Q28" s="819"/>
      <c r="R28" s="820"/>
      <c r="S28" s="818"/>
      <c r="T28" s="823"/>
      <c r="U28" s="820"/>
      <c r="V28" s="824"/>
      <c r="W28" s="825" t="str">
        <f t="shared" si="24"/>
        <v/>
      </c>
      <c r="X28" s="819"/>
      <c r="Y28" s="816"/>
      <c r="Z28" s="811" t="str">
        <f t="shared" si="25"/>
        <v/>
      </c>
      <c r="AA28" s="826" t="str">
        <f t="shared" si="26"/>
        <v/>
      </c>
      <c r="AB28" s="810" t="str">
        <f t="shared" si="27"/>
        <v/>
      </c>
      <c r="AC28" s="240" t="str">
        <f t="shared" si="28"/>
        <v/>
      </c>
      <c r="AD28" s="1836"/>
      <c r="AE28" s="1837"/>
    </row>
    <row r="29" spans="2:34">
      <c r="B29" s="812">
        <v>21</v>
      </c>
      <c r="C29" s="813"/>
      <c r="D29" s="813"/>
      <c r="E29" s="815"/>
      <c r="F29" s="827"/>
      <c r="G29" s="807" t="str">
        <f t="shared" si="20"/>
        <v/>
      </c>
      <c r="H29" s="808" t="str">
        <f t="shared" si="21"/>
        <v/>
      </c>
      <c r="I29" s="816"/>
      <c r="J29" s="810" t="str">
        <f t="shared" si="22"/>
        <v/>
      </c>
      <c r="K29" s="817"/>
      <c r="L29" s="818"/>
      <c r="M29" s="819"/>
      <c r="N29" s="820"/>
      <c r="O29" s="821"/>
      <c r="P29" s="822" t="str">
        <f t="shared" si="23"/>
        <v/>
      </c>
      <c r="Q29" s="819"/>
      <c r="R29" s="820"/>
      <c r="S29" s="818"/>
      <c r="T29" s="823"/>
      <c r="U29" s="820"/>
      <c r="V29" s="824"/>
      <c r="W29" s="825" t="str">
        <f t="shared" si="24"/>
        <v/>
      </c>
      <c r="X29" s="819"/>
      <c r="Y29" s="816"/>
      <c r="Z29" s="811" t="str">
        <f t="shared" si="25"/>
        <v/>
      </c>
      <c r="AA29" s="826" t="str">
        <f t="shared" si="26"/>
        <v/>
      </c>
      <c r="AB29" s="810" t="str">
        <f t="shared" si="27"/>
        <v/>
      </c>
      <c r="AC29" s="240" t="str">
        <f t="shared" si="28"/>
        <v/>
      </c>
      <c r="AD29" s="1836"/>
      <c r="AE29" s="1837"/>
    </row>
    <row r="30" spans="2:34">
      <c r="B30" s="812">
        <v>22</v>
      </c>
      <c r="C30" s="813"/>
      <c r="D30" s="813"/>
      <c r="E30" s="815"/>
      <c r="F30" s="827"/>
      <c r="G30" s="807" t="str">
        <f t="shared" si="20"/>
        <v/>
      </c>
      <c r="H30" s="808" t="str">
        <f t="shared" si="21"/>
        <v/>
      </c>
      <c r="I30" s="816"/>
      <c r="J30" s="810" t="str">
        <f t="shared" si="22"/>
        <v/>
      </c>
      <c r="K30" s="817"/>
      <c r="L30" s="818"/>
      <c r="M30" s="819"/>
      <c r="N30" s="820"/>
      <c r="O30" s="821"/>
      <c r="P30" s="822" t="str">
        <f t="shared" si="23"/>
        <v/>
      </c>
      <c r="Q30" s="819"/>
      <c r="R30" s="820"/>
      <c r="S30" s="818"/>
      <c r="T30" s="823"/>
      <c r="U30" s="820"/>
      <c r="V30" s="824"/>
      <c r="W30" s="825" t="str">
        <f t="shared" si="24"/>
        <v/>
      </c>
      <c r="X30" s="819"/>
      <c r="Y30" s="816"/>
      <c r="Z30" s="811" t="str">
        <f t="shared" si="25"/>
        <v/>
      </c>
      <c r="AA30" s="826" t="str">
        <f t="shared" si="26"/>
        <v/>
      </c>
      <c r="AB30" s="810" t="str">
        <f t="shared" si="27"/>
        <v/>
      </c>
      <c r="AC30" s="240" t="str">
        <f t="shared" si="28"/>
        <v/>
      </c>
      <c r="AD30" s="1836"/>
      <c r="AE30" s="1837"/>
    </row>
    <row r="31" spans="2:34">
      <c r="B31" s="812">
        <v>23</v>
      </c>
      <c r="C31" s="813"/>
      <c r="D31" s="813"/>
      <c r="E31" s="815"/>
      <c r="F31" s="827"/>
      <c r="G31" s="807" t="str">
        <f t="shared" si="20"/>
        <v/>
      </c>
      <c r="H31" s="808" t="str">
        <f t="shared" si="21"/>
        <v/>
      </c>
      <c r="I31" s="816"/>
      <c r="J31" s="810" t="str">
        <f t="shared" si="22"/>
        <v/>
      </c>
      <c r="K31" s="817"/>
      <c r="L31" s="818"/>
      <c r="M31" s="819"/>
      <c r="N31" s="820"/>
      <c r="O31" s="821"/>
      <c r="P31" s="822" t="str">
        <f t="shared" si="23"/>
        <v/>
      </c>
      <c r="Q31" s="819"/>
      <c r="R31" s="820"/>
      <c r="S31" s="818"/>
      <c r="T31" s="823"/>
      <c r="U31" s="820"/>
      <c r="V31" s="824"/>
      <c r="W31" s="825" t="str">
        <f t="shared" si="24"/>
        <v/>
      </c>
      <c r="X31" s="819"/>
      <c r="Y31" s="816"/>
      <c r="Z31" s="811" t="str">
        <f t="shared" si="25"/>
        <v/>
      </c>
      <c r="AA31" s="826" t="str">
        <f t="shared" si="26"/>
        <v/>
      </c>
      <c r="AB31" s="810" t="str">
        <f t="shared" si="27"/>
        <v/>
      </c>
      <c r="AC31" s="240" t="str">
        <f t="shared" si="28"/>
        <v/>
      </c>
      <c r="AD31" s="1836"/>
      <c r="AE31" s="1837"/>
    </row>
    <row r="32" spans="2:34" ht="15.75" thickBot="1">
      <c r="B32" s="828"/>
      <c r="C32" s="829"/>
      <c r="D32" s="829"/>
      <c r="E32" s="830" t="s">
        <v>72</v>
      </c>
      <c r="F32" s="831">
        <f>SUM(F9:F31)</f>
        <v>6505001</v>
      </c>
      <c r="G32" s="832">
        <f>SUM(G9:G31)</f>
        <v>0</v>
      </c>
      <c r="H32" s="832">
        <f>SUM(H9:H31)</f>
        <v>0</v>
      </c>
      <c r="I32" s="833">
        <f>SUM(I9:I31)</f>
        <v>-20000</v>
      </c>
      <c r="J32" s="834">
        <f>SUM(J9:J31)</f>
        <v>7460752.1500000004</v>
      </c>
      <c r="K32" s="835"/>
      <c r="L32" s="836"/>
      <c r="M32" s="837"/>
      <c r="N32" s="838"/>
      <c r="O32" s="829"/>
      <c r="P32" s="839" t="str">
        <f t="shared" si="23"/>
        <v/>
      </c>
      <c r="Q32" s="837"/>
      <c r="R32" s="838"/>
      <c r="S32" s="840"/>
      <c r="T32" s="841"/>
      <c r="U32" s="838"/>
      <c r="V32" s="842"/>
      <c r="W32" s="839" t="str">
        <f t="shared" si="24"/>
        <v/>
      </c>
      <c r="X32" s="837"/>
      <c r="Y32" s="832">
        <f>SUM(Y9:Y31)</f>
        <v>4460610</v>
      </c>
      <c r="Z32" s="843"/>
      <c r="AA32" s="844" t="str">
        <f t="shared" si="26"/>
        <v/>
      </c>
      <c r="AB32" s="834">
        <f>SUM(AB9:AB31)</f>
        <v>2044391</v>
      </c>
      <c r="AC32" s="256" t="str">
        <f t="shared" si="28"/>
        <v/>
      </c>
      <c r="AD32" s="1838"/>
      <c r="AE32" s="1839"/>
    </row>
    <row r="33" spans="23:28">
      <c r="W33" s="19"/>
    </row>
    <row r="35" spans="23:28">
      <c r="Y35" s="1038"/>
    </row>
    <row r="36" spans="23:28">
      <c r="AB36" s="1115"/>
    </row>
  </sheetData>
  <mergeCells count="95">
    <mergeCell ref="E5:F5"/>
    <mergeCell ref="E6:F6"/>
    <mergeCell ref="O3:P3"/>
    <mergeCell ref="Q3:R3"/>
    <mergeCell ref="O4:P4"/>
    <mergeCell ref="Q4:R4"/>
    <mergeCell ref="O5:P5"/>
    <mergeCell ref="Q5:R5"/>
    <mergeCell ref="G4:H4"/>
    <mergeCell ref="I4:J4"/>
    <mergeCell ref="M6:N6"/>
    <mergeCell ref="Q6:R6"/>
    <mergeCell ref="K5:L5"/>
    <mergeCell ref="M5:N5"/>
    <mergeCell ref="K6:L6"/>
    <mergeCell ref="G6:H6"/>
    <mergeCell ref="B4:D4"/>
    <mergeCell ref="E3:F3"/>
    <mergeCell ref="E4:F4"/>
    <mergeCell ref="S4:T4"/>
    <mergeCell ref="Y3:Z3"/>
    <mergeCell ref="U3:V3"/>
    <mergeCell ref="G3:H3"/>
    <mergeCell ref="I3:J3"/>
    <mergeCell ref="Y4:Z4"/>
    <mergeCell ref="B7:E7"/>
    <mergeCell ref="F7:J7"/>
    <mergeCell ref="K7:L7"/>
    <mergeCell ref="M7:P7"/>
    <mergeCell ref="Q7:W7"/>
    <mergeCell ref="B2:J2"/>
    <mergeCell ref="S3:T3"/>
    <mergeCell ref="W3:X3"/>
    <mergeCell ref="B5:D5"/>
    <mergeCell ref="B6:D6"/>
    <mergeCell ref="K4:L4"/>
    <mergeCell ref="M4:N4"/>
    <mergeCell ref="W4:X4"/>
    <mergeCell ref="B3:D3"/>
    <mergeCell ref="K3:L3"/>
    <mergeCell ref="M3:N3"/>
    <mergeCell ref="K2:R2"/>
    <mergeCell ref="S2:AB2"/>
    <mergeCell ref="AA3:AA4"/>
    <mergeCell ref="AB3:AB4"/>
    <mergeCell ref="U4:V4"/>
    <mergeCell ref="G5:H5"/>
    <mergeCell ref="I5:J5"/>
    <mergeCell ref="O6:P6"/>
    <mergeCell ref="Y5:Z5"/>
    <mergeCell ref="W6:X6"/>
    <mergeCell ref="Y6:Z6"/>
    <mergeCell ref="S5:T5"/>
    <mergeCell ref="U5:V5"/>
    <mergeCell ref="S6:T6"/>
    <mergeCell ref="U6:V6"/>
    <mergeCell ref="AD18:AE18"/>
    <mergeCell ref="AD19:AE19"/>
    <mergeCell ref="AD20:AE20"/>
    <mergeCell ref="I6:J6"/>
    <mergeCell ref="AB5:AB6"/>
    <mergeCell ref="AA5:AA6"/>
    <mergeCell ref="X7:AB7"/>
    <mergeCell ref="AD32:AE32"/>
    <mergeCell ref="AG3:AG4"/>
    <mergeCell ref="AH3:AI4"/>
    <mergeCell ref="AC2:AE2"/>
    <mergeCell ref="AC3:AD3"/>
    <mergeCell ref="AC4:AD4"/>
    <mergeCell ref="AC5:AD5"/>
    <mergeCell ref="AC6:AD6"/>
    <mergeCell ref="AD23:AE23"/>
    <mergeCell ref="AC7:AC8"/>
    <mergeCell ref="AD7:AE8"/>
    <mergeCell ref="AD9:AE9"/>
    <mergeCell ref="AD10:AE10"/>
    <mergeCell ref="AD11:AE11"/>
    <mergeCell ref="AD12:AE12"/>
    <mergeCell ref="AD13:AE13"/>
    <mergeCell ref="B1:AE1"/>
    <mergeCell ref="AD29:AE29"/>
    <mergeCell ref="AD30:AE30"/>
    <mergeCell ref="AD31:AE31"/>
    <mergeCell ref="AD24:AE24"/>
    <mergeCell ref="AD25:AE25"/>
    <mergeCell ref="AD26:AE26"/>
    <mergeCell ref="AD27:AE27"/>
    <mergeCell ref="AD28:AE28"/>
    <mergeCell ref="AD14:AE14"/>
    <mergeCell ref="AD15:AE15"/>
    <mergeCell ref="AD16:AE16"/>
    <mergeCell ref="AD17:AE17"/>
    <mergeCell ref="AD21:AE21"/>
    <mergeCell ref="AD22:AE22"/>
    <mergeCell ref="W5:X5"/>
  </mergeCells>
  <conditionalFormatting sqref="E6:F6">
    <cfRule type="cellIs" dxfId="15" priority="10" operator="greaterThan">
      <formula>0</formula>
    </cfRule>
  </conditionalFormatting>
  <conditionalFormatting sqref="I6:J6">
    <cfRule type="cellIs" dxfId="14" priority="9" operator="greaterThan">
      <formula>0</formula>
    </cfRule>
  </conditionalFormatting>
  <dataValidations count="1">
    <dataValidation type="list" allowBlank="1" showInputMessage="1" showErrorMessage="1" sqref="N9:N32 U9:U32 R9:R32" xr:uid="{00000000-0002-0000-1100-000000000000}">
      <formula1>$AJ$1:$AJ$2</formula1>
    </dataValidation>
  </dataValidations>
  <printOptions horizontalCentered="1"/>
  <pageMargins left="0.2" right="0.2" top="0.75" bottom="0.75" header="0.3" footer="0.3"/>
  <pageSetup paperSize="8" scale="60"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0482B-B111-43C2-A171-CCFDABF90677}">
  <sheetPr codeName="Sheet23" filterMode="1">
    <pageSetUpPr fitToPage="1"/>
  </sheetPr>
  <dimension ref="A1:AA5619"/>
  <sheetViews>
    <sheetView view="pageBreakPreview" topLeftCell="B5" zoomScale="40" zoomScaleNormal="40" zoomScaleSheetLayoutView="40" workbookViewId="0">
      <pane xSplit="3" ySplit="1" topLeftCell="O6" activePane="bottomRight" state="frozen"/>
      <selection activeCell="B5" sqref="B5"/>
      <selection pane="topRight" activeCell="E5" sqref="E5"/>
      <selection pane="bottomLeft" activeCell="B6" sqref="B6"/>
      <selection pane="bottomRight" activeCell="O107" sqref="O107"/>
    </sheetView>
  </sheetViews>
  <sheetFormatPr defaultColWidth="9.140625" defaultRowHeight="26.25"/>
  <cols>
    <col min="1" max="1" width="21.5703125" style="880" hidden="1" customWidth="1"/>
    <col min="2" max="2" width="40.28515625" style="880" customWidth="1"/>
    <col min="3" max="3" width="44.42578125" style="889" customWidth="1"/>
    <col min="4" max="4" width="75.7109375" style="878" customWidth="1"/>
    <col min="5" max="5" width="63.28515625" style="889" customWidth="1"/>
    <col min="6" max="6" width="29.42578125" style="890" customWidth="1"/>
    <col min="7" max="7" width="33.5703125" style="889" customWidth="1"/>
    <col min="8" max="8" width="16.28515625" style="880" customWidth="1"/>
    <col min="9" max="9" width="21.5703125" style="880" customWidth="1"/>
    <col min="10" max="10" width="25.28515625" style="880" customWidth="1"/>
    <col min="11" max="11" width="31.5703125" style="989" customWidth="1"/>
    <col min="12" max="12" width="30.28515625" style="989" customWidth="1"/>
    <col min="13" max="13" width="82.28515625" style="989" customWidth="1"/>
    <col min="14" max="14" width="73.28515625" style="989" customWidth="1"/>
    <col min="15" max="15" width="40.5703125" style="880" customWidth="1"/>
    <col min="16" max="16" width="23.85546875" style="880" customWidth="1"/>
    <col min="17" max="17" width="29.42578125" style="880" customWidth="1"/>
    <col min="18" max="18" width="31.5703125" style="880" customWidth="1"/>
    <col min="19" max="19" width="28.42578125" style="880" customWidth="1"/>
    <col min="20" max="20" width="22.42578125" style="880" customWidth="1"/>
    <col min="21" max="21" width="29.28515625" style="880" customWidth="1"/>
    <col min="22" max="22" width="28.7109375" style="880" customWidth="1"/>
    <col min="23" max="23" width="24.42578125" style="880" customWidth="1"/>
    <col min="24" max="24" width="88.140625" style="1016" customWidth="1"/>
    <col min="25" max="25" width="16.42578125" style="889" hidden="1" customWidth="1"/>
    <col min="26" max="26" width="16.42578125" style="976" hidden="1" customWidth="1"/>
    <col min="27" max="27" width="9.140625" style="878" hidden="1" customWidth="1"/>
    <col min="28" max="28" width="9.140625" style="878" customWidth="1"/>
    <col min="29" max="32" width="9.140625" style="878"/>
    <col min="33" max="33" width="26.28515625" style="878" bestFit="1" customWidth="1"/>
    <col min="34" max="16384" width="9.140625" style="878"/>
  </cols>
  <sheetData>
    <row r="1" spans="1:27" s="1030" customFormat="1" ht="69.95" hidden="1" customHeight="1">
      <c r="A1" s="1029"/>
      <c r="B1" s="1901" t="s">
        <v>1428</v>
      </c>
      <c r="C1" s="1901"/>
      <c r="D1" s="1901"/>
      <c r="E1" s="1901"/>
      <c r="F1" s="1901"/>
      <c r="G1" s="1901"/>
      <c r="H1" s="1901"/>
      <c r="I1" s="1901"/>
      <c r="J1" s="1901"/>
      <c r="K1" s="1901"/>
      <c r="L1" s="1901"/>
      <c r="M1" s="1901"/>
      <c r="N1" s="1901"/>
      <c r="O1" s="1901"/>
      <c r="P1" s="1901"/>
      <c r="Q1" s="1901"/>
      <c r="R1" s="1901"/>
      <c r="S1" s="1901"/>
      <c r="T1" s="1901"/>
      <c r="U1" s="1901"/>
      <c r="V1" s="1901"/>
      <c r="W1" s="1901"/>
      <c r="X1" s="1901"/>
    </row>
    <row r="2" spans="1:27" s="1031" customFormat="1" ht="39.950000000000003" hidden="1" customHeight="1">
      <c r="A2" s="1029"/>
      <c r="B2" s="1033" t="s">
        <v>1425</v>
      </c>
      <c r="C2" s="1034"/>
      <c r="D2" s="1034"/>
      <c r="E2" s="1034"/>
      <c r="F2" s="1034"/>
      <c r="G2" s="1034"/>
      <c r="H2" s="1035"/>
      <c r="I2" s="1034"/>
      <c r="J2" s="1036"/>
      <c r="K2" s="1034"/>
      <c r="M2" s="1034"/>
      <c r="N2" s="1034"/>
      <c r="O2" s="1034"/>
      <c r="P2" s="1034"/>
      <c r="Q2" s="1034"/>
      <c r="T2" s="1032"/>
    </row>
    <row r="3" spans="1:27" s="1031" customFormat="1" ht="39.950000000000003" hidden="1" customHeight="1">
      <c r="A3" s="1029"/>
      <c r="B3" s="1033" t="s">
        <v>1426</v>
      </c>
      <c r="C3" s="1034"/>
      <c r="D3" s="1034"/>
      <c r="E3" s="1034"/>
      <c r="F3" s="1034" t="s">
        <v>1434</v>
      </c>
      <c r="G3" s="1034"/>
      <c r="H3" s="1035"/>
      <c r="I3" s="1034"/>
      <c r="J3" s="1036"/>
      <c r="K3" s="1034"/>
      <c r="M3" s="1037" t="s">
        <v>1427</v>
      </c>
      <c r="N3" s="1900">
        <v>46193</v>
      </c>
      <c r="O3" s="1900"/>
      <c r="T3" s="1032"/>
      <c r="X3" s="1041">
        <v>46229</v>
      </c>
    </row>
    <row r="4" spans="1:27" hidden="1">
      <c r="A4" s="889"/>
      <c r="B4" s="889"/>
      <c r="F4" s="878"/>
      <c r="H4" s="889"/>
      <c r="I4" s="889"/>
      <c r="J4" s="889"/>
      <c r="K4" s="1019"/>
      <c r="L4" s="1019"/>
      <c r="M4" s="1019"/>
      <c r="N4" s="1019"/>
      <c r="O4" s="889"/>
      <c r="P4" s="889"/>
      <c r="Q4" s="889"/>
      <c r="R4" s="889"/>
      <c r="S4" s="889"/>
      <c r="T4" s="889"/>
      <c r="U4" s="889"/>
      <c r="V4" s="889"/>
      <c r="W4" s="889"/>
      <c r="X4" s="1020"/>
    </row>
    <row r="5" spans="1:27" ht="52.5">
      <c r="A5" s="1017" t="s">
        <v>144</v>
      </c>
      <c r="B5" s="1022" t="s">
        <v>112</v>
      </c>
      <c r="C5" s="1023" t="s">
        <v>145</v>
      </c>
      <c r="D5" s="1022" t="s">
        <v>146</v>
      </c>
      <c r="E5" s="1022" t="s">
        <v>902</v>
      </c>
      <c r="F5" s="1022" t="s">
        <v>903</v>
      </c>
      <c r="G5" s="1022" t="s">
        <v>147</v>
      </c>
      <c r="H5" s="1024" t="s">
        <v>148</v>
      </c>
      <c r="I5" s="1025" t="s">
        <v>149</v>
      </c>
      <c r="J5" s="1025" t="s">
        <v>150</v>
      </c>
      <c r="K5" s="1026" t="s">
        <v>151</v>
      </c>
      <c r="L5" s="1026" t="s">
        <v>152</v>
      </c>
      <c r="M5" s="1026" t="s">
        <v>153</v>
      </c>
      <c r="N5" s="1026" t="s">
        <v>154</v>
      </c>
      <c r="O5" s="1026" t="s">
        <v>904</v>
      </c>
      <c r="P5" s="1026" t="s">
        <v>155</v>
      </c>
      <c r="Q5" s="1027" t="s">
        <v>156</v>
      </c>
      <c r="R5" s="1027" t="s">
        <v>157</v>
      </c>
      <c r="S5" s="1027" t="s">
        <v>158</v>
      </c>
      <c r="T5" s="1028" t="s">
        <v>159</v>
      </c>
      <c r="U5" s="1026" t="s">
        <v>160</v>
      </c>
      <c r="V5" s="1026" t="s">
        <v>893</v>
      </c>
      <c r="W5" s="1026" t="s">
        <v>894</v>
      </c>
      <c r="X5" s="1027" t="s">
        <v>16</v>
      </c>
      <c r="Y5" s="1021"/>
      <c r="Z5" s="1018"/>
    </row>
    <row r="6" spans="1:27" ht="30" customHeight="1">
      <c r="A6" s="879">
        <v>1</v>
      </c>
      <c r="B6" s="880" t="s">
        <v>1406</v>
      </c>
      <c r="C6" s="950" t="s">
        <v>1007</v>
      </c>
      <c r="D6" s="881" t="s">
        <v>1402</v>
      </c>
      <c r="E6" s="882" t="s">
        <v>991</v>
      </c>
      <c r="F6" s="984" t="s">
        <v>993</v>
      </c>
      <c r="G6" s="882">
        <v>3.4</v>
      </c>
      <c r="H6" s="880" t="s">
        <v>1289</v>
      </c>
      <c r="I6" s="880">
        <v>55</v>
      </c>
      <c r="J6" s="880">
        <f>I6</f>
        <v>55</v>
      </c>
      <c r="K6" s="884">
        <v>46158</v>
      </c>
      <c r="L6" s="998">
        <v>46183</v>
      </c>
      <c r="M6" s="880" t="s">
        <v>1411</v>
      </c>
      <c r="N6" s="999" t="s">
        <v>1412</v>
      </c>
      <c r="O6" s="1000" t="s">
        <v>1413</v>
      </c>
      <c r="P6" s="985" t="s">
        <v>1366</v>
      </c>
      <c r="Q6" s="884">
        <f t="shared" ref="Q6:Q69" si="0">R6+3</f>
        <v>46261</v>
      </c>
      <c r="R6" s="884">
        <v>46258</v>
      </c>
      <c r="S6" s="884">
        <v>46225</v>
      </c>
      <c r="T6" s="885">
        <f t="shared" ref="T6" si="1">S6-L6</f>
        <v>42</v>
      </c>
      <c r="U6" s="886" t="s">
        <v>26</v>
      </c>
      <c r="V6" s="986">
        <v>16500</v>
      </c>
      <c r="W6" s="888">
        <v>1</v>
      </c>
      <c r="X6" s="1013" t="s">
        <v>1367</v>
      </c>
      <c r="Y6" s="1001">
        <v>1</v>
      </c>
      <c r="Z6" s="974" t="s">
        <v>886</v>
      </c>
    </row>
    <row r="7" spans="1:27" ht="30" customHeight="1">
      <c r="A7" s="879">
        <v>2</v>
      </c>
      <c r="B7" s="880" t="s">
        <v>1406</v>
      </c>
      <c r="C7" s="950" t="s">
        <v>1008</v>
      </c>
      <c r="D7" s="881" t="s">
        <v>1009</v>
      </c>
      <c r="E7" s="882" t="s">
        <v>1010</v>
      </c>
      <c r="F7" s="984" t="s">
        <v>993</v>
      </c>
      <c r="G7" s="882" t="s">
        <v>1011</v>
      </c>
      <c r="H7" s="880" t="s">
        <v>1286</v>
      </c>
      <c r="I7" s="880">
        <v>12</v>
      </c>
      <c r="J7" s="880">
        <v>12</v>
      </c>
      <c r="K7" s="884">
        <v>46158</v>
      </c>
      <c r="L7" s="884">
        <v>46111</v>
      </c>
      <c r="M7" s="880" t="s">
        <v>1368</v>
      </c>
      <c r="N7" s="999" t="s">
        <v>1383</v>
      </c>
      <c r="O7" s="1000" t="s">
        <v>1384</v>
      </c>
      <c r="P7" s="985" t="s">
        <v>1366</v>
      </c>
      <c r="Q7" s="884">
        <f t="shared" si="0"/>
        <v>46297</v>
      </c>
      <c r="R7" s="884">
        <v>46294</v>
      </c>
      <c r="S7" s="884">
        <v>46217</v>
      </c>
      <c r="T7" s="885">
        <f t="shared" ref="T7" si="2">S7-L7</f>
        <v>106</v>
      </c>
      <c r="U7" s="886" t="s">
        <v>26</v>
      </c>
      <c r="V7" s="986">
        <v>240000</v>
      </c>
      <c r="W7" s="888">
        <v>1</v>
      </c>
      <c r="X7" s="1013" t="s">
        <v>1367</v>
      </c>
      <c r="Y7" s="1001">
        <v>1</v>
      </c>
      <c r="Z7" s="974" t="s">
        <v>1005</v>
      </c>
    </row>
    <row r="8" spans="1:27" ht="30" customHeight="1">
      <c r="A8" s="879">
        <v>3</v>
      </c>
      <c r="B8" s="880" t="s">
        <v>1406</v>
      </c>
      <c r="C8" s="950" t="s">
        <v>1012</v>
      </c>
      <c r="D8" s="881" t="s">
        <v>1013</v>
      </c>
      <c r="E8" s="882" t="s">
        <v>1010</v>
      </c>
      <c r="F8" s="984" t="s">
        <v>993</v>
      </c>
      <c r="G8" s="882" t="s">
        <v>1014</v>
      </c>
      <c r="H8" s="880" t="s">
        <v>1287</v>
      </c>
      <c r="I8" s="880">
        <v>12</v>
      </c>
      <c r="J8" s="880">
        <f>I8</f>
        <v>12</v>
      </c>
      <c r="K8" s="884">
        <v>46158</v>
      </c>
      <c r="L8" s="884">
        <v>46159</v>
      </c>
      <c r="M8" s="989" t="s">
        <v>1399</v>
      </c>
      <c r="N8" s="999" t="s">
        <v>1397</v>
      </c>
      <c r="O8" s="1000" t="s">
        <v>1401</v>
      </c>
      <c r="P8" s="985" t="s">
        <v>1366</v>
      </c>
      <c r="Q8" s="884">
        <f t="shared" si="0"/>
        <v>46284</v>
      </c>
      <c r="R8" s="884">
        <v>46281</v>
      </c>
      <c r="S8" s="884">
        <v>46207</v>
      </c>
      <c r="T8" s="885">
        <f t="shared" ref="T8:T9" si="3">S8-L8</f>
        <v>48</v>
      </c>
      <c r="U8" s="886" t="s">
        <v>26</v>
      </c>
      <c r="V8" s="986">
        <v>36000</v>
      </c>
      <c r="W8" s="888">
        <v>1</v>
      </c>
      <c r="X8" s="1013" t="s">
        <v>1367</v>
      </c>
      <c r="Y8" s="1001">
        <v>1</v>
      </c>
      <c r="Z8" s="974" t="s">
        <v>1005</v>
      </c>
      <c r="AA8" s="1040" t="s">
        <v>1433</v>
      </c>
    </row>
    <row r="9" spans="1:27" ht="30" customHeight="1">
      <c r="A9" s="879">
        <v>4</v>
      </c>
      <c r="B9" s="880" t="s">
        <v>1406</v>
      </c>
      <c r="C9" s="950" t="s">
        <v>1015</v>
      </c>
      <c r="D9" s="881" t="s">
        <v>1016</v>
      </c>
      <c r="E9" s="882" t="s">
        <v>1010</v>
      </c>
      <c r="F9" s="984" t="s">
        <v>993</v>
      </c>
      <c r="G9" s="882" t="s">
        <v>1017</v>
      </c>
      <c r="H9" s="880" t="s">
        <v>1287</v>
      </c>
      <c r="I9" s="880">
        <v>2</v>
      </c>
      <c r="J9" s="880">
        <v>2</v>
      </c>
      <c r="K9" s="884">
        <v>46158</v>
      </c>
      <c r="L9" s="884">
        <v>46159</v>
      </c>
      <c r="M9" s="989" t="s">
        <v>1399</v>
      </c>
      <c r="N9" s="999" t="s">
        <v>1397</v>
      </c>
      <c r="O9" s="1000" t="s">
        <v>1401</v>
      </c>
      <c r="P9" s="985" t="s">
        <v>1366</v>
      </c>
      <c r="Q9" s="884">
        <f t="shared" si="0"/>
        <v>46284</v>
      </c>
      <c r="R9" s="884">
        <v>46281</v>
      </c>
      <c r="S9" s="884">
        <v>46207</v>
      </c>
      <c r="T9" s="885">
        <f t="shared" si="3"/>
        <v>48</v>
      </c>
      <c r="U9" s="886" t="s">
        <v>26</v>
      </c>
      <c r="V9" s="986">
        <v>6000</v>
      </c>
      <c r="W9" s="888">
        <v>1</v>
      </c>
      <c r="X9" s="1013" t="s">
        <v>1367</v>
      </c>
      <c r="Y9" s="973">
        <v>1</v>
      </c>
      <c r="Z9" s="974" t="s">
        <v>1005</v>
      </c>
    </row>
    <row r="10" spans="1:27" ht="30" customHeight="1">
      <c r="A10" s="879">
        <v>5</v>
      </c>
      <c r="B10" s="880" t="s">
        <v>1406</v>
      </c>
      <c r="C10" s="950" t="s">
        <v>1018</v>
      </c>
      <c r="D10" s="881" t="s">
        <v>1019</v>
      </c>
      <c r="E10" s="882" t="s">
        <v>1010</v>
      </c>
      <c r="F10" s="984" t="s">
        <v>993</v>
      </c>
      <c r="G10" s="882" t="s">
        <v>1020</v>
      </c>
      <c r="H10" s="880" t="s">
        <v>1287</v>
      </c>
      <c r="I10" s="880">
        <v>2</v>
      </c>
      <c r="J10" s="880">
        <f>I10</f>
        <v>2</v>
      </c>
      <c r="K10" s="884">
        <v>46158</v>
      </c>
      <c r="L10" s="884">
        <v>46159</v>
      </c>
      <c r="M10" s="989" t="s">
        <v>1399</v>
      </c>
      <c r="N10" s="999" t="s">
        <v>1397</v>
      </c>
      <c r="O10" s="1000" t="s">
        <v>1401</v>
      </c>
      <c r="P10" s="985" t="s">
        <v>1366</v>
      </c>
      <c r="Q10" s="884">
        <f t="shared" si="0"/>
        <v>46297</v>
      </c>
      <c r="R10" s="884">
        <v>46294</v>
      </c>
      <c r="S10" s="884">
        <v>46207</v>
      </c>
      <c r="T10" s="885">
        <f t="shared" ref="T10" si="4">S10-L10</f>
        <v>48</v>
      </c>
      <c r="U10" s="886" t="s">
        <v>26</v>
      </c>
      <c r="V10" s="986">
        <v>7000</v>
      </c>
      <c r="W10" s="888">
        <v>1</v>
      </c>
      <c r="X10" s="1013" t="s">
        <v>1367</v>
      </c>
      <c r="Y10" s="973"/>
      <c r="Z10" s="974" t="s">
        <v>1005</v>
      </c>
    </row>
    <row r="11" spans="1:27" ht="30" customHeight="1">
      <c r="A11" s="879">
        <v>6</v>
      </c>
      <c r="B11" s="880" t="s">
        <v>1406</v>
      </c>
      <c r="C11" s="950" t="s">
        <v>1021</v>
      </c>
      <c r="D11" s="881" t="s">
        <v>1022</v>
      </c>
      <c r="E11" s="882" t="s">
        <v>1010</v>
      </c>
      <c r="F11" s="984" t="s">
        <v>993</v>
      </c>
      <c r="G11" s="882" t="s">
        <v>1023</v>
      </c>
      <c r="H11" s="880" t="s">
        <v>1286</v>
      </c>
      <c r="I11" s="880">
        <v>14</v>
      </c>
      <c r="J11" s="880">
        <f>I11</f>
        <v>14</v>
      </c>
      <c r="K11" s="884">
        <v>46158</v>
      </c>
      <c r="L11" s="1004">
        <v>46139</v>
      </c>
      <c r="M11" s="880" t="s">
        <v>127</v>
      </c>
      <c r="N11" s="999" t="s">
        <v>1380</v>
      </c>
      <c r="O11" s="1002" t="s">
        <v>1388</v>
      </c>
      <c r="P11" s="985" t="s">
        <v>1366</v>
      </c>
      <c r="Q11" s="884">
        <f t="shared" si="0"/>
        <v>46297</v>
      </c>
      <c r="R11" s="884">
        <v>46294</v>
      </c>
      <c r="S11" s="884">
        <v>46235</v>
      </c>
      <c r="T11" s="885">
        <f t="shared" ref="T11:T12" si="5">S11-L11</f>
        <v>96</v>
      </c>
      <c r="U11" s="886" t="s">
        <v>26</v>
      </c>
      <c r="V11" s="986">
        <v>19200</v>
      </c>
      <c r="W11" s="888">
        <v>1</v>
      </c>
      <c r="X11" s="1013" t="s">
        <v>1367</v>
      </c>
      <c r="Y11" s="973"/>
      <c r="Z11" s="974" t="s">
        <v>1005</v>
      </c>
    </row>
    <row r="12" spans="1:27" ht="30" customHeight="1">
      <c r="A12" s="879">
        <v>7</v>
      </c>
      <c r="B12" s="880" t="s">
        <v>1406</v>
      </c>
      <c r="C12" s="950" t="s">
        <v>1024</v>
      </c>
      <c r="D12" s="881" t="s">
        <v>1025</v>
      </c>
      <c r="E12" s="882" t="s">
        <v>1010</v>
      </c>
      <c r="F12" s="984" t="s">
        <v>993</v>
      </c>
      <c r="G12" s="882" t="s">
        <v>1026</v>
      </c>
      <c r="H12" s="880" t="s">
        <v>1286</v>
      </c>
      <c r="I12" s="880">
        <v>1</v>
      </c>
      <c r="J12" s="880">
        <f>I12</f>
        <v>1</v>
      </c>
      <c r="K12" s="884">
        <v>46158</v>
      </c>
      <c r="L12" s="1004">
        <v>46139</v>
      </c>
      <c r="M12" s="880" t="s">
        <v>127</v>
      </c>
      <c r="N12" s="999" t="s">
        <v>1380</v>
      </c>
      <c r="O12" s="1002" t="s">
        <v>1388</v>
      </c>
      <c r="P12" s="985" t="s">
        <v>1366</v>
      </c>
      <c r="Q12" s="884">
        <f t="shared" si="0"/>
        <v>46297</v>
      </c>
      <c r="R12" s="884">
        <v>46294</v>
      </c>
      <c r="S12" s="884">
        <v>46235</v>
      </c>
      <c r="T12" s="885">
        <f t="shared" si="5"/>
        <v>96</v>
      </c>
      <c r="U12" s="886" t="s">
        <v>26</v>
      </c>
      <c r="V12" s="986">
        <v>7500</v>
      </c>
      <c r="W12" s="888">
        <v>1</v>
      </c>
      <c r="X12" s="1013" t="s">
        <v>1367</v>
      </c>
      <c r="Y12" s="1001"/>
      <c r="Z12" s="974" t="s">
        <v>1005</v>
      </c>
    </row>
    <row r="13" spans="1:27" ht="30" customHeight="1">
      <c r="A13" s="879">
        <v>8</v>
      </c>
      <c r="B13" s="880" t="s">
        <v>1406</v>
      </c>
      <c r="C13" s="950" t="s">
        <v>1027</v>
      </c>
      <c r="D13" s="881" t="s">
        <v>1028</v>
      </c>
      <c r="E13" s="882" t="s">
        <v>1029</v>
      </c>
      <c r="F13" s="984" t="s">
        <v>993</v>
      </c>
      <c r="G13" s="882" t="s">
        <v>1030</v>
      </c>
      <c r="H13" s="880" t="s">
        <v>1286</v>
      </c>
      <c r="I13" s="880">
        <v>1</v>
      </c>
      <c r="J13" s="880">
        <v>1</v>
      </c>
      <c r="K13" s="884">
        <v>46118</v>
      </c>
      <c r="L13" s="884">
        <v>46107</v>
      </c>
      <c r="M13" s="989" t="s">
        <v>1415</v>
      </c>
      <c r="N13" s="999" t="s">
        <v>1390</v>
      </c>
      <c r="O13" s="1000" t="s">
        <v>1391</v>
      </c>
      <c r="P13" s="985" t="s">
        <v>1366</v>
      </c>
      <c r="Q13" s="884">
        <f t="shared" si="0"/>
        <v>46186</v>
      </c>
      <c r="R13" s="884">
        <v>46183</v>
      </c>
      <c r="S13" s="884">
        <v>46187</v>
      </c>
      <c r="T13" s="885">
        <f>S13-L13</f>
        <v>80</v>
      </c>
      <c r="U13" s="886" t="s">
        <v>26</v>
      </c>
      <c r="V13" s="986">
        <v>1700000</v>
      </c>
      <c r="W13" s="888">
        <v>1</v>
      </c>
      <c r="X13" s="1013" t="s">
        <v>1367</v>
      </c>
      <c r="Y13" s="1001">
        <v>1</v>
      </c>
      <c r="Z13" s="974" t="s">
        <v>886</v>
      </c>
    </row>
    <row r="14" spans="1:27" ht="30" customHeight="1">
      <c r="A14" s="879">
        <v>9</v>
      </c>
      <c r="B14" s="880" t="s">
        <v>1406</v>
      </c>
      <c r="C14" s="950" t="s">
        <v>1031</v>
      </c>
      <c r="D14" s="881" t="s">
        <v>1032</v>
      </c>
      <c r="E14" s="882" t="s">
        <v>1029</v>
      </c>
      <c r="F14" s="984" t="s">
        <v>993</v>
      </c>
      <c r="G14" s="882" t="s">
        <v>1030</v>
      </c>
      <c r="H14" s="880" t="s">
        <v>1286</v>
      </c>
      <c r="I14" s="880">
        <v>1</v>
      </c>
      <c r="J14" s="880">
        <v>1</v>
      </c>
      <c r="K14" s="884">
        <v>46118</v>
      </c>
      <c r="L14" s="884">
        <v>46127</v>
      </c>
      <c r="M14" s="989" t="s">
        <v>1376</v>
      </c>
      <c r="N14" s="999" t="s">
        <v>1378</v>
      </c>
      <c r="O14" s="1000" t="s">
        <v>1392</v>
      </c>
      <c r="P14" s="985" t="s">
        <v>1366</v>
      </c>
      <c r="Q14" s="884">
        <f t="shared" si="0"/>
        <v>46186</v>
      </c>
      <c r="R14" s="884">
        <v>46183</v>
      </c>
      <c r="S14" s="884">
        <v>46218</v>
      </c>
      <c r="T14" s="885">
        <f>S14-L14</f>
        <v>91</v>
      </c>
      <c r="U14" s="886" t="s">
        <v>26</v>
      </c>
      <c r="V14" s="986">
        <v>1700000</v>
      </c>
      <c r="W14" s="888">
        <v>1</v>
      </c>
      <c r="X14" s="1013" t="s">
        <v>1367</v>
      </c>
      <c r="Y14" s="1001">
        <v>1</v>
      </c>
      <c r="Z14" s="974" t="s">
        <v>886</v>
      </c>
    </row>
    <row r="15" spans="1:27" ht="30" customHeight="1">
      <c r="A15" s="879">
        <v>10</v>
      </c>
      <c r="B15" s="880" t="s">
        <v>1406</v>
      </c>
      <c r="C15" s="950" t="s">
        <v>1033</v>
      </c>
      <c r="D15" s="881" t="s">
        <v>1034</v>
      </c>
      <c r="E15" s="882" t="s">
        <v>1029</v>
      </c>
      <c r="F15" s="984" t="s">
        <v>993</v>
      </c>
      <c r="G15" s="882" t="s">
        <v>1035</v>
      </c>
      <c r="H15" s="880" t="s">
        <v>1</v>
      </c>
      <c r="I15" s="880">
        <v>1</v>
      </c>
      <c r="J15" s="880">
        <f>I15</f>
        <v>1</v>
      </c>
      <c r="K15" s="884">
        <v>46118</v>
      </c>
      <c r="L15" s="884">
        <v>46107</v>
      </c>
      <c r="M15" s="989" t="s">
        <v>1415</v>
      </c>
      <c r="N15" s="999" t="s">
        <v>1390</v>
      </c>
      <c r="O15" s="1000" t="s">
        <v>1391</v>
      </c>
      <c r="P15" s="985" t="s">
        <v>1366</v>
      </c>
      <c r="Q15" s="884">
        <f t="shared" si="0"/>
        <v>46186</v>
      </c>
      <c r="R15" s="884">
        <v>46183</v>
      </c>
      <c r="S15" s="884">
        <v>46175</v>
      </c>
      <c r="T15" s="885">
        <f>S15-L15</f>
        <v>68</v>
      </c>
      <c r="U15" s="886" t="s">
        <v>26</v>
      </c>
      <c r="V15" s="986">
        <v>35000</v>
      </c>
      <c r="W15" s="888">
        <v>1</v>
      </c>
      <c r="X15" s="1013" t="s">
        <v>1367</v>
      </c>
      <c r="Y15" s="1001">
        <v>1</v>
      </c>
      <c r="Z15" s="974" t="s">
        <v>886</v>
      </c>
    </row>
    <row r="16" spans="1:27" ht="30" customHeight="1">
      <c r="A16" s="879">
        <v>11</v>
      </c>
      <c r="B16" s="880" t="s">
        <v>1406</v>
      </c>
      <c r="C16" s="950" t="s">
        <v>1036</v>
      </c>
      <c r="D16" s="881" t="s">
        <v>1037</v>
      </c>
      <c r="E16" s="882" t="s">
        <v>1169</v>
      </c>
      <c r="F16" s="984" t="s">
        <v>993</v>
      </c>
      <c r="G16" s="882" t="s">
        <v>905</v>
      </c>
      <c r="H16" s="880" t="s">
        <v>1</v>
      </c>
      <c r="I16" s="880">
        <v>1</v>
      </c>
      <c r="J16" s="880">
        <v>1</v>
      </c>
      <c r="K16" s="884">
        <v>46121</v>
      </c>
      <c r="L16" s="884">
        <v>46148</v>
      </c>
      <c r="M16" s="989" t="s">
        <v>1374</v>
      </c>
      <c r="N16" s="999" t="s">
        <v>1375</v>
      </c>
      <c r="O16" s="1000" t="s">
        <v>1385</v>
      </c>
      <c r="P16" s="985" t="s">
        <v>1366</v>
      </c>
      <c r="Q16" s="884">
        <f t="shared" si="0"/>
        <v>46207</v>
      </c>
      <c r="R16" s="884">
        <v>46204</v>
      </c>
      <c r="S16" s="884">
        <v>46298</v>
      </c>
      <c r="T16" s="885">
        <f>S16-L16</f>
        <v>150</v>
      </c>
      <c r="U16" s="886" t="s">
        <v>26</v>
      </c>
      <c r="V16" s="986">
        <v>420000</v>
      </c>
      <c r="W16" s="888">
        <v>1</v>
      </c>
      <c r="X16" s="1013" t="s">
        <v>1367</v>
      </c>
      <c r="Y16" s="1001"/>
      <c r="Z16" s="974" t="s">
        <v>213</v>
      </c>
    </row>
    <row r="17" spans="1:26" ht="30" customHeight="1">
      <c r="A17" s="879">
        <v>12</v>
      </c>
      <c r="B17" s="880" t="s">
        <v>1406</v>
      </c>
      <c r="C17" s="950" t="s">
        <v>1038</v>
      </c>
      <c r="D17" s="881" t="s">
        <v>1393</v>
      </c>
      <c r="E17" s="882" t="s">
        <v>1169</v>
      </c>
      <c r="F17" s="984" t="s">
        <v>993</v>
      </c>
      <c r="G17" s="882" t="s">
        <v>1039</v>
      </c>
      <c r="H17" s="880" t="s">
        <v>1286</v>
      </c>
      <c r="I17" s="880">
        <v>1</v>
      </c>
      <c r="J17" s="880">
        <v>1</v>
      </c>
      <c r="K17" s="884">
        <v>46121</v>
      </c>
      <c r="L17" s="884">
        <v>46132</v>
      </c>
      <c r="M17" s="989" t="s">
        <v>1362</v>
      </c>
      <c r="N17" s="999" t="s">
        <v>1363</v>
      </c>
      <c r="O17" s="1000" t="s">
        <v>1386</v>
      </c>
      <c r="P17" s="985" t="s">
        <v>1366</v>
      </c>
      <c r="Q17" s="884">
        <f t="shared" si="0"/>
        <v>46207</v>
      </c>
      <c r="R17" s="884">
        <v>46204</v>
      </c>
      <c r="S17" s="884">
        <v>46242</v>
      </c>
      <c r="T17" s="885">
        <f t="shared" ref="T17" si="6">S17-L17</f>
        <v>110</v>
      </c>
      <c r="U17" s="886" t="s">
        <v>26</v>
      </c>
      <c r="V17" s="986">
        <v>500000</v>
      </c>
      <c r="W17" s="888">
        <v>1</v>
      </c>
      <c r="X17" s="1013" t="s">
        <v>1367</v>
      </c>
      <c r="Y17" s="1001"/>
      <c r="Z17" s="974" t="s">
        <v>213</v>
      </c>
    </row>
    <row r="18" spans="1:26" ht="30" customHeight="1">
      <c r="A18" s="879">
        <v>13</v>
      </c>
      <c r="B18" s="880" t="s">
        <v>1406</v>
      </c>
      <c r="C18" s="950" t="s">
        <v>1040</v>
      </c>
      <c r="D18" s="881" t="s">
        <v>1041</v>
      </c>
      <c r="E18" s="882" t="s">
        <v>1042</v>
      </c>
      <c r="F18" s="984" t="s">
        <v>993</v>
      </c>
      <c r="G18" s="882">
        <v>16.3</v>
      </c>
      <c r="H18" s="880" t="s">
        <v>1292</v>
      </c>
      <c r="I18" s="880">
        <v>1</v>
      </c>
      <c r="J18" s="880">
        <f>I18</f>
        <v>1</v>
      </c>
      <c r="K18" s="884">
        <v>46128</v>
      </c>
      <c r="L18" s="884">
        <v>46156</v>
      </c>
      <c r="M18" s="989" t="s">
        <v>1398</v>
      </c>
      <c r="N18" s="999" t="s">
        <v>1400</v>
      </c>
      <c r="O18" s="1000" t="s">
        <v>1388</v>
      </c>
      <c r="P18" s="985" t="s">
        <v>1366</v>
      </c>
      <c r="Q18" s="884">
        <f t="shared" si="0"/>
        <v>46243</v>
      </c>
      <c r="R18" s="884">
        <v>46240</v>
      </c>
      <c r="S18" s="884">
        <v>46222</v>
      </c>
      <c r="T18" s="885">
        <f t="shared" ref="T18:T23" si="7">S18-L18</f>
        <v>66</v>
      </c>
      <c r="U18" s="886" t="s">
        <v>26</v>
      </c>
      <c r="V18" s="986">
        <v>211600</v>
      </c>
      <c r="W18" s="888">
        <v>1</v>
      </c>
      <c r="X18" s="1013" t="s">
        <v>1367</v>
      </c>
      <c r="Y18" s="1001">
        <v>1</v>
      </c>
      <c r="Z18" s="974" t="s">
        <v>214</v>
      </c>
    </row>
    <row r="19" spans="1:26" ht="30" customHeight="1">
      <c r="A19" s="879">
        <v>14</v>
      </c>
      <c r="B19" s="880" t="s">
        <v>1406</v>
      </c>
      <c r="C19" s="950" t="s">
        <v>1043</v>
      </c>
      <c r="D19" s="881" t="s">
        <v>1044</v>
      </c>
      <c r="E19" s="882" t="s">
        <v>1042</v>
      </c>
      <c r="F19" s="984" t="s">
        <v>993</v>
      </c>
      <c r="G19" s="882">
        <v>16.8</v>
      </c>
      <c r="H19" s="880" t="s">
        <v>1286</v>
      </c>
      <c r="I19" s="880">
        <v>54</v>
      </c>
      <c r="J19" s="880">
        <f>18*3</f>
        <v>54</v>
      </c>
      <c r="K19" s="884">
        <v>46127</v>
      </c>
      <c r="L19" s="884">
        <v>46110</v>
      </c>
      <c r="M19" s="880" t="s">
        <v>1377</v>
      </c>
      <c r="N19" s="999" t="s">
        <v>1379</v>
      </c>
      <c r="O19" s="1000" t="s">
        <v>1387</v>
      </c>
      <c r="P19" s="985" t="s">
        <v>1366</v>
      </c>
      <c r="Q19" s="884">
        <f t="shared" si="0"/>
        <v>46289</v>
      </c>
      <c r="R19" s="884">
        <v>46286</v>
      </c>
      <c r="S19" s="884">
        <v>46232</v>
      </c>
      <c r="T19" s="885">
        <f t="shared" si="7"/>
        <v>122</v>
      </c>
      <c r="U19" s="886" t="s">
        <v>26</v>
      </c>
      <c r="V19" s="986">
        <v>273600</v>
      </c>
      <c r="W19" s="888">
        <v>1</v>
      </c>
      <c r="X19" s="1013" t="s">
        <v>1367</v>
      </c>
      <c r="Y19" s="973">
        <v>1</v>
      </c>
      <c r="Z19" s="974" t="s">
        <v>214</v>
      </c>
    </row>
    <row r="20" spans="1:26" ht="30" customHeight="1">
      <c r="A20" s="879">
        <v>15</v>
      </c>
      <c r="B20" s="880" t="s">
        <v>1406</v>
      </c>
      <c r="C20" s="950" t="s">
        <v>1045</v>
      </c>
      <c r="D20" s="881" t="s">
        <v>1046</v>
      </c>
      <c r="E20" s="882" t="s">
        <v>1042</v>
      </c>
      <c r="F20" s="984" t="s">
        <v>993</v>
      </c>
      <c r="G20" s="882" t="s">
        <v>1047</v>
      </c>
      <c r="H20" s="880" t="s">
        <v>1292</v>
      </c>
      <c r="I20" s="880">
        <v>1</v>
      </c>
      <c r="J20" s="880">
        <f>I20</f>
        <v>1</v>
      </c>
      <c r="K20" s="884">
        <v>46127</v>
      </c>
      <c r="L20" s="884">
        <v>46156</v>
      </c>
      <c r="M20" s="880" t="s">
        <v>1398</v>
      </c>
      <c r="N20" s="999" t="s">
        <v>1400</v>
      </c>
      <c r="O20" s="1000" t="s">
        <v>1388</v>
      </c>
      <c r="P20" s="985" t="s">
        <v>1366</v>
      </c>
      <c r="Q20" s="884">
        <f t="shared" si="0"/>
        <v>46302</v>
      </c>
      <c r="R20" s="884">
        <v>46299</v>
      </c>
      <c r="S20" s="884">
        <v>46222</v>
      </c>
      <c r="T20" s="885">
        <f t="shared" si="7"/>
        <v>66</v>
      </c>
      <c r="U20" s="886" t="s">
        <v>26</v>
      </c>
      <c r="V20" s="986">
        <v>190640</v>
      </c>
      <c r="W20" s="888">
        <v>1</v>
      </c>
      <c r="X20" s="1013" t="s">
        <v>1367</v>
      </c>
      <c r="Y20" s="973">
        <v>1</v>
      </c>
      <c r="Z20" s="974" t="s">
        <v>214</v>
      </c>
    </row>
    <row r="21" spans="1:26" ht="30" customHeight="1">
      <c r="A21" s="879">
        <f t="shared" ref="A21:A52" si="8">A20+1</f>
        <v>16</v>
      </c>
      <c r="B21" s="880" t="s">
        <v>1406</v>
      </c>
      <c r="C21" s="950" t="s">
        <v>1048</v>
      </c>
      <c r="D21" s="881" t="s">
        <v>1049</v>
      </c>
      <c r="E21" s="882" t="s">
        <v>1042</v>
      </c>
      <c r="F21" s="984" t="s">
        <v>993</v>
      </c>
      <c r="G21" s="882">
        <v>16.14</v>
      </c>
      <c r="H21" s="880" t="s">
        <v>1292</v>
      </c>
      <c r="I21" s="880">
        <v>1</v>
      </c>
      <c r="J21" s="880">
        <v>1</v>
      </c>
      <c r="K21" s="884">
        <v>46127</v>
      </c>
      <c r="L21" s="884">
        <v>46162</v>
      </c>
      <c r="M21" s="880" t="s">
        <v>1403</v>
      </c>
      <c r="N21" s="999" t="s">
        <v>1404</v>
      </c>
      <c r="O21" s="880" t="s">
        <v>1405</v>
      </c>
      <c r="P21" s="985" t="s">
        <v>1366</v>
      </c>
      <c r="Q21" s="884">
        <f t="shared" si="0"/>
        <v>46325</v>
      </c>
      <c r="R21" s="884">
        <v>46322</v>
      </c>
      <c r="S21" s="884">
        <v>46187</v>
      </c>
      <c r="T21" s="885">
        <f t="shared" si="7"/>
        <v>25</v>
      </c>
      <c r="U21" s="886" t="s">
        <v>26</v>
      </c>
      <c r="V21" s="986">
        <v>106280</v>
      </c>
      <c r="W21" s="888">
        <v>1</v>
      </c>
      <c r="X21" s="1013" t="s">
        <v>1367</v>
      </c>
      <c r="Y21" s="973">
        <v>1</v>
      </c>
      <c r="Z21" s="974" t="s">
        <v>214</v>
      </c>
    </row>
    <row r="22" spans="1:26" ht="30" customHeight="1">
      <c r="A22" s="879">
        <f t="shared" si="8"/>
        <v>17</v>
      </c>
      <c r="B22" s="880" t="s">
        <v>1406</v>
      </c>
      <c r="C22" s="950" t="s">
        <v>1050</v>
      </c>
      <c r="D22" s="881" t="s">
        <v>1051</v>
      </c>
      <c r="E22" s="882" t="s">
        <v>1042</v>
      </c>
      <c r="F22" s="984" t="s">
        <v>993</v>
      </c>
      <c r="G22" s="882" t="s">
        <v>1052</v>
      </c>
      <c r="H22" s="880" t="s">
        <v>1288</v>
      </c>
      <c r="I22" s="880">
        <v>12</v>
      </c>
      <c r="J22" s="880">
        <v>12</v>
      </c>
      <c r="K22" s="884">
        <v>46127</v>
      </c>
      <c r="L22" s="884">
        <v>46110</v>
      </c>
      <c r="M22" s="880" t="s">
        <v>1381</v>
      </c>
      <c r="N22" s="999" t="s">
        <v>1382</v>
      </c>
      <c r="O22" s="1000" t="s">
        <v>1389</v>
      </c>
      <c r="P22" s="985" t="s">
        <v>1366</v>
      </c>
      <c r="Q22" s="884">
        <f t="shared" si="0"/>
        <v>46254</v>
      </c>
      <c r="R22" s="884">
        <v>46251</v>
      </c>
      <c r="S22" s="884">
        <v>46162</v>
      </c>
      <c r="T22" s="885">
        <f t="shared" si="7"/>
        <v>52</v>
      </c>
      <c r="U22" s="886" t="s">
        <v>26</v>
      </c>
      <c r="V22" s="986">
        <v>441600</v>
      </c>
      <c r="W22" s="888">
        <v>1</v>
      </c>
      <c r="X22" s="1013" t="s">
        <v>1367</v>
      </c>
      <c r="Y22" s="973">
        <v>1</v>
      </c>
      <c r="Z22" s="974" t="s">
        <v>214</v>
      </c>
    </row>
    <row r="23" spans="1:26" ht="30" customHeight="1">
      <c r="A23" s="879">
        <f t="shared" si="8"/>
        <v>18</v>
      </c>
      <c r="B23" s="880" t="s">
        <v>1406</v>
      </c>
      <c r="C23" s="950" t="s">
        <v>1053</v>
      </c>
      <c r="D23" s="881" t="s">
        <v>1054</v>
      </c>
      <c r="E23" s="882" t="s">
        <v>1042</v>
      </c>
      <c r="F23" s="984" t="s">
        <v>993</v>
      </c>
      <c r="G23" s="882" t="s">
        <v>1055</v>
      </c>
      <c r="H23" s="880" t="s">
        <v>1286</v>
      </c>
      <c r="I23" s="880">
        <v>24</v>
      </c>
      <c r="J23" s="880">
        <v>24</v>
      </c>
      <c r="K23" s="884">
        <v>46127</v>
      </c>
      <c r="L23" s="884">
        <v>46106</v>
      </c>
      <c r="M23" s="880" t="s">
        <v>1396</v>
      </c>
      <c r="N23" s="999" t="s">
        <v>1394</v>
      </c>
      <c r="O23" s="880" t="s">
        <v>1395</v>
      </c>
      <c r="P23" s="985" t="s">
        <v>1366</v>
      </c>
      <c r="Q23" s="884">
        <f t="shared" si="0"/>
        <v>46254</v>
      </c>
      <c r="R23" s="884">
        <v>46251</v>
      </c>
      <c r="S23" s="884">
        <v>46232</v>
      </c>
      <c r="T23" s="885">
        <f t="shared" si="7"/>
        <v>126</v>
      </c>
      <c r="U23" s="886" t="s">
        <v>26</v>
      </c>
      <c r="V23" s="986">
        <v>63360</v>
      </c>
      <c r="W23" s="888">
        <v>1</v>
      </c>
      <c r="X23" s="1013" t="s">
        <v>1367</v>
      </c>
      <c r="Y23" s="973">
        <v>1</v>
      </c>
      <c r="Z23" s="974" t="s">
        <v>214</v>
      </c>
    </row>
    <row r="24" spans="1:26" ht="30" hidden="1" customHeight="1">
      <c r="A24" s="879">
        <f t="shared" si="8"/>
        <v>19</v>
      </c>
      <c r="B24" s="880" t="s">
        <v>1406</v>
      </c>
      <c r="C24" s="950" t="s">
        <v>1056</v>
      </c>
      <c r="D24" s="881" t="s">
        <v>1057</v>
      </c>
      <c r="E24" s="882" t="s">
        <v>990</v>
      </c>
      <c r="F24" s="984" t="s">
        <v>994</v>
      </c>
      <c r="G24" s="882" t="s">
        <v>1058</v>
      </c>
      <c r="H24" s="880" t="s">
        <v>914</v>
      </c>
      <c r="I24" s="880">
        <v>2615</v>
      </c>
      <c r="J24" s="880">
        <f>I24</f>
        <v>2615</v>
      </c>
      <c r="K24" s="884">
        <v>46160</v>
      </c>
      <c r="L24" s="884"/>
      <c r="M24" s="880" t="s">
        <v>127</v>
      </c>
      <c r="N24" s="879"/>
      <c r="P24" s="985" t="s">
        <v>1366</v>
      </c>
      <c r="Q24" s="884">
        <f t="shared" si="0"/>
        <v>46166</v>
      </c>
      <c r="R24" s="884">
        <v>46163</v>
      </c>
      <c r="S24" s="884">
        <v>46152</v>
      </c>
      <c r="T24" s="885"/>
      <c r="U24" s="886" t="s">
        <v>26</v>
      </c>
      <c r="V24" s="986">
        <v>94140</v>
      </c>
      <c r="W24" s="888">
        <v>1</v>
      </c>
      <c r="X24" s="1014" t="s">
        <v>1367</v>
      </c>
      <c r="Y24" s="973">
        <v>1</v>
      </c>
      <c r="Z24" s="1005" t="s">
        <v>1300</v>
      </c>
    </row>
    <row r="25" spans="1:26" ht="30" hidden="1" customHeight="1">
      <c r="A25" s="879">
        <f t="shared" si="8"/>
        <v>20</v>
      </c>
      <c r="B25" s="880" t="s">
        <v>1406</v>
      </c>
      <c r="C25" s="950" t="s">
        <v>1059</v>
      </c>
      <c r="D25" s="881" t="s">
        <v>1060</v>
      </c>
      <c r="E25" s="882" t="s">
        <v>990</v>
      </c>
      <c r="F25" s="984" t="s">
        <v>994</v>
      </c>
      <c r="G25" s="882" t="s">
        <v>1061</v>
      </c>
      <c r="H25" s="880" t="s">
        <v>914</v>
      </c>
      <c r="I25" s="880">
        <v>217</v>
      </c>
      <c r="K25" s="884">
        <v>46273</v>
      </c>
      <c r="L25" s="884"/>
      <c r="M25" s="880"/>
      <c r="N25" s="879"/>
      <c r="P25" s="985"/>
      <c r="Q25" s="884">
        <f t="shared" si="0"/>
        <v>46313</v>
      </c>
      <c r="R25" s="884">
        <v>46310</v>
      </c>
      <c r="S25" s="884"/>
      <c r="T25" s="885"/>
      <c r="U25" s="886"/>
      <c r="V25" s="986">
        <v>208320</v>
      </c>
      <c r="W25" s="888"/>
      <c r="X25" s="1014" t="s">
        <v>1422</v>
      </c>
      <c r="Y25" s="973"/>
      <c r="Z25" s="1005" t="s">
        <v>1300</v>
      </c>
    </row>
    <row r="26" spans="1:26" ht="30" hidden="1" customHeight="1">
      <c r="A26" s="879">
        <f t="shared" si="8"/>
        <v>21</v>
      </c>
      <c r="B26" s="880" t="s">
        <v>1406</v>
      </c>
      <c r="C26" s="950" t="s">
        <v>1062</v>
      </c>
      <c r="D26" s="881" t="s">
        <v>1063</v>
      </c>
      <c r="E26" s="882" t="s">
        <v>990</v>
      </c>
      <c r="F26" s="984" t="s">
        <v>994</v>
      </c>
      <c r="G26" s="882" t="s">
        <v>1064</v>
      </c>
      <c r="H26" s="880" t="s">
        <v>914</v>
      </c>
      <c r="I26" s="880">
        <v>304</v>
      </c>
      <c r="K26" s="884">
        <v>46250</v>
      </c>
      <c r="L26" s="884"/>
      <c r="M26" s="880"/>
      <c r="N26" s="879"/>
      <c r="P26" s="985"/>
      <c r="Q26" s="884">
        <f t="shared" si="0"/>
        <v>46310</v>
      </c>
      <c r="R26" s="884">
        <v>46307</v>
      </c>
      <c r="S26" s="884"/>
      <c r="T26" s="885"/>
      <c r="U26" s="886"/>
      <c r="V26" s="986">
        <v>291840</v>
      </c>
      <c r="W26" s="888"/>
      <c r="X26" s="1014" t="s">
        <v>1422</v>
      </c>
      <c r="Y26" s="973"/>
      <c r="Z26" s="1005" t="s">
        <v>1300</v>
      </c>
    </row>
    <row r="27" spans="1:26" ht="30" hidden="1" customHeight="1">
      <c r="A27" s="879">
        <f t="shared" si="8"/>
        <v>22</v>
      </c>
      <c r="B27" s="880" t="s">
        <v>1406</v>
      </c>
      <c r="C27" s="950" t="s">
        <v>1065</v>
      </c>
      <c r="D27" s="881" t="s">
        <v>1066</v>
      </c>
      <c r="E27" s="882" t="s">
        <v>990</v>
      </c>
      <c r="F27" s="984" t="s">
        <v>994</v>
      </c>
      <c r="G27" s="882" t="s">
        <v>1067</v>
      </c>
      <c r="H27" s="880" t="s">
        <v>914</v>
      </c>
      <c r="I27" s="880">
        <v>867</v>
      </c>
      <c r="K27" s="884">
        <v>46226</v>
      </c>
      <c r="L27" s="884"/>
      <c r="M27" s="880" t="s">
        <v>127</v>
      </c>
      <c r="N27" s="879"/>
      <c r="P27" s="985" t="s">
        <v>1366</v>
      </c>
      <c r="Q27" s="884">
        <f t="shared" si="0"/>
        <v>46233</v>
      </c>
      <c r="R27" s="884">
        <v>46230</v>
      </c>
      <c r="S27" s="884">
        <v>46215</v>
      </c>
      <c r="T27" s="885"/>
      <c r="U27" s="886" t="s">
        <v>26</v>
      </c>
      <c r="V27" s="986">
        <v>43350</v>
      </c>
      <c r="W27" s="888">
        <v>1</v>
      </c>
      <c r="X27" s="1014" t="s">
        <v>1367</v>
      </c>
      <c r="Y27" s="973">
        <v>1</v>
      </c>
      <c r="Z27" s="1005" t="s">
        <v>1300</v>
      </c>
    </row>
    <row r="28" spans="1:26" ht="30" hidden="1" customHeight="1">
      <c r="A28" s="879">
        <f t="shared" si="8"/>
        <v>23</v>
      </c>
      <c r="B28" s="880" t="s">
        <v>1406</v>
      </c>
      <c r="C28" s="950" t="s">
        <v>1068</v>
      </c>
      <c r="D28" s="881" t="s">
        <v>1069</v>
      </c>
      <c r="E28" s="882" t="s">
        <v>990</v>
      </c>
      <c r="F28" s="984" t="s">
        <v>994</v>
      </c>
      <c r="G28" s="882" t="s">
        <v>1070</v>
      </c>
      <c r="H28" s="880" t="s">
        <v>914</v>
      </c>
      <c r="I28" s="880">
        <v>1300</v>
      </c>
      <c r="K28" s="884">
        <v>46203</v>
      </c>
      <c r="L28" s="884"/>
      <c r="M28" s="880" t="s">
        <v>127</v>
      </c>
      <c r="N28" s="879"/>
      <c r="P28" s="985" t="s">
        <v>1366</v>
      </c>
      <c r="Q28" s="884">
        <f t="shared" si="0"/>
        <v>46210</v>
      </c>
      <c r="R28" s="884">
        <v>46207</v>
      </c>
      <c r="S28" s="884">
        <v>46203</v>
      </c>
      <c r="T28" s="885"/>
      <c r="U28" s="886" t="s">
        <v>26</v>
      </c>
      <c r="V28" s="986">
        <v>52000</v>
      </c>
      <c r="W28" s="888">
        <v>1</v>
      </c>
      <c r="X28" s="1014" t="s">
        <v>1367</v>
      </c>
      <c r="Y28" s="973">
        <v>1</v>
      </c>
      <c r="Z28" s="1005" t="s">
        <v>1300</v>
      </c>
    </row>
    <row r="29" spans="1:26" ht="30" hidden="1" customHeight="1">
      <c r="A29" s="879">
        <f t="shared" si="8"/>
        <v>24</v>
      </c>
      <c r="B29" s="880" t="s">
        <v>1406</v>
      </c>
      <c r="C29" s="950" t="s">
        <v>1071</v>
      </c>
      <c r="D29" s="1007" t="s">
        <v>1072</v>
      </c>
      <c r="E29" s="882" t="s">
        <v>990</v>
      </c>
      <c r="F29" s="984" t="s">
        <v>994</v>
      </c>
      <c r="G29" s="882" t="s">
        <v>1073</v>
      </c>
      <c r="H29" s="880" t="s">
        <v>1</v>
      </c>
      <c r="I29" s="880">
        <v>1</v>
      </c>
      <c r="K29" s="884">
        <v>46298</v>
      </c>
      <c r="L29" s="884"/>
      <c r="M29" s="880"/>
      <c r="N29" s="879"/>
      <c r="P29" s="985"/>
      <c r="Q29" s="884">
        <f t="shared" si="0"/>
        <v>46304</v>
      </c>
      <c r="R29" s="884">
        <v>46301</v>
      </c>
      <c r="S29" s="884"/>
      <c r="T29" s="885"/>
      <c r="U29" s="886"/>
      <c r="V29" s="986">
        <v>12000</v>
      </c>
      <c r="W29" s="888"/>
      <c r="X29" s="1014" t="s">
        <v>1422</v>
      </c>
      <c r="Y29" s="973"/>
      <c r="Z29" s="1005" t="s">
        <v>1300</v>
      </c>
    </row>
    <row r="30" spans="1:26" ht="30" hidden="1" customHeight="1">
      <c r="A30" s="879">
        <f t="shared" si="8"/>
        <v>25</v>
      </c>
      <c r="B30" s="880" t="s">
        <v>1406</v>
      </c>
      <c r="C30" s="950" t="s">
        <v>1074</v>
      </c>
      <c r="D30" s="881" t="s">
        <v>1075</v>
      </c>
      <c r="E30" s="882" t="s">
        <v>990</v>
      </c>
      <c r="F30" s="984" t="s">
        <v>994</v>
      </c>
      <c r="G30" s="882" t="s">
        <v>1076</v>
      </c>
      <c r="H30" s="880" t="s">
        <v>1286</v>
      </c>
      <c r="I30" s="880">
        <v>42</v>
      </c>
      <c r="K30" s="884">
        <v>46250</v>
      </c>
      <c r="L30" s="884"/>
      <c r="M30" s="880"/>
      <c r="N30" s="879"/>
      <c r="P30" s="985" t="s">
        <v>1366</v>
      </c>
      <c r="Q30" s="884">
        <f t="shared" si="0"/>
        <v>46256</v>
      </c>
      <c r="R30" s="884">
        <v>46253</v>
      </c>
      <c r="S30" s="884">
        <v>46228</v>
      </c>
      <c r="T30" s="885"/>
      <c r="U30" s="886" t="s">
        <v>26</v>
      </c>
      <c r="V30" s="986">
        <v>9660</v>
      </c>
      <c r="W30" s="888">
        <v>1</v>
      </c>
      <c r="X30" s="1013" t="s">
        <v>1367</v>
      </c>
      <c r="Y30" s="973">
        <v>1</v>
      </c>
      <c r="Z30" s="1005" t="s">
        <v>1300</v>
      </c>
    </row>
    <row r="31" spans="1:26" ht="30" hidden="1" customHeight="1">
      <c r="A31" s="879">
        <f t="shared" si="8"/>
        <v>26</v>
      </c>
      <c r="B31" s="880" t="s">
        <v>1406</v>
      </c>
      <c r="C31" s="950" t="s">
        <v>1077</v>
      </c>
      <c r="D31" s="881" t="s">
        <v>1078</v>
      </c>
      <c r="E31" s="882" t="s">
        <v>990</v>
      </c>
      <c r="F31" s="984" t="s">
        <v>994</v>
      </c>
      <c r="G31" s="882" t="s">
        <v>1079</v>
      </c>
      <c r="H31" s="880" t="s">
        <v>1289</v>
      </c>
      <c r="I31" s="880">
        <v>1326</v>
      </c>
      <c r="K31" s="884">
        <v>46250</v>
      </c>
      <c r="L31" s="884"/>
      <c r="M31" s="880"/>
      <c r="N31" s="879"/>
      <c r="P31" s="985" t="s">
        <v>1366</v>
      </c>
      <c r="Q31" s="884">
        <f t="shared" si="0"/>
        <v>46256</v>
      </c>
      <c r="R31" s="884">
        <v>46253</v>
      </c>
      <c r="S31" s="884">
        <v>46223</v>
      </c>
      <c r="T31" s="885"/>
      <c r="U31" s="886" t="s">
        <v>26</v>
      </c>
      <c r="V31" s="986">
        <v>145860</v>
      </c>
      <c r="W31" s="888">
        <v>1</v>
      </c>
      <c r="X31" s="1013" t="s">
        <v>1367</v>
      </c>
      <c r="Y31" s="973">
        <v>1</v>
      </c>
      <c r="Z31" s="1005" t="s">
        <v>1300</v>
      </c>
    </row>
    <row r="32" spans="1:26" ht="30" hidden="1" customHeight="1">
      <c r="A32" s="879">
        <f t="shared" si="8"/>
        <v>27</v>
      </c>
      <c r="B32" s="880" t="s">
        <v>1406</v>
      </c>
      <c r="C32" s="950" t="s">
        <v>1080</v>
      </c>
      <c r="D32" s="881" t="s">
        <v>1081</v>
      </c>
      <c r="E32" s="882" t="s">
        <v>990</v>
      </c>
      <c r="F32" s="984" t="s">
        <v>994</v>
      </c>
      <c r="G32" s="882" t="s">
        <v>1082</v>
      </c>
      <c r="H32" s="880" t="s">
        <v>906</v>
      </c>
      <c r="I32" s="880">
        <v>1294</v>
      </c>
      <c r="K32" s="884">
        <v>46250</v>
      </c>
      <c r="L32" s="884"/>
      <c r="M32" s="880"/>
      <c r="N32" s="879"/>
      <c r="P32" s="985" t="s">
        <v>1366</v>
      </c>
      <c r="Q32" s="884">
        <f t="shared" si="0"/>
        <v>46256</v>
      </c>
      <c r="R32" s="884">
        <v>46253</v>
      </c>
      <c r="S32" s="884">
        <v>46221</v>
      </c>
      <c r="T32" s="885"/>
      <c r="U32" s="886" t="s">
        <v>26</v>
      </c>
      <c r="V32" s="986">
        <v>122930</v>
      </c>
      <c r="W32" s="888">
        <v>1</v>
      </c>
      <c r="X32" s="1014" t="s">
        <v>1367</v>
      </c>
      <c r="Y32" s="973">
        <v>1</v>
      </c>
      <c r="Z32" s="1005" t="s">
        <v>1300</v>
      </c>
    </row>
    <row r="33" spans="1:27" ht="30" hidden="1" customHeight="1">
      <c r="A33" s="879">
        <f t="shared" si="8"/>
        <v>28</v>
      </c>
      <c r="B33" s="880" t="s">
        <v>1406</v>
      </c>
      <c r="C33" s="950" t="s">
        <v>1083</v>
      </c>
      <c r="D33" s="1007" t="s">
        <v>1084</v>
      </c>
      <c r="E33" s="882" t="s">
        <v>990</v>
      </c>
      <c r="F33" s="984" t="s">
        <v>994</v>
      </c>
      <c r="G33" s="882">
        <v>2.4</v>
      </c>
      <c r="H33" s="880" t="s">
        <v>1286</v>
      </c>
      <c r="I33" s="880">
        <v>25</v>
      </c>
      <c r="K33" s="884">
        <v>46321</v>
      </c>
      <c r="L33" s="884"/>
      <c r="M33" s="880"/>
      <c r="N33" s="879"/>
      <c r="P33" s="985" t="s">
        <v>1366</v>
      </c>
      <c r="Q33" s="884">
        <f t="shared" si="0"/>
        <v>46327</v>
      </c>
      <c r="R33" s="884">
        <v>46324</v>
      </c>
      <c r="S33" s="884">
        <v>46216</v>
      </c>
      <c r="T33" s="885"/>
      <c r="U33" s="886" t="s">
        <v>26</v>
      </c>
      <c r="V33" s="986">
        <v>30000</v>
      </c>
      <c r="W33" s="888">
        <v>1</v>
      </c>
      <c r="X33" s="1014" t="s">
        <v>1367</v>
      </c>
      <c r="Y33" s="973">
        <v>1</v>
      </c>
      <c r="Z33" s="1005" t="s">
        <v>1300</v>
      </c>
    </row>
    <row r="34" spans="1:27" ht="30" hidden="1" customHeight="1">
      <c r="A34" s="879">
        <f t="shared" si="8"/>
        <v>29</v>
      </c>
      <c r="B34" s="880" t="s">
        <v>1406</v>
      </c>
      <c r="C34" s="950" t="s">
        <v>1085</v>
      </c>
      <c r="D34" s="881" t="s">
        <v>1086</v>
      </c>
      <c r="E34" s="882" t="s">
        <v>991</v>
      </c>
      <c r="F34" s="984" t="s">
        <v>994</v>
      </c>
      <c r="G34" s="882">
        <v>3</v>
      </c>
      <c r="H34" s="880" t="s">
        <v>1292</v>
      </c>
      <c r="I34" s="880">
        <v>1</v>
      </c>
      <c r="J34" s="880">
        <v>0.25</v>
      </c>
      <c r="K34" s="884">
        <v>46133</v>
      </c>
      <c r="L34" s="884"/>
      <c r="M34" s="880" t="s">
        <v>127</v>
      </c>
      <c r="N34" s="879"/>
      <c r="P34" s="985" t="s">
        <v>1366</v>
      </c>
      <c r="Q34" s="884">
        <f t="shared" si="0"/>
        <v>46140</v>
      </c>
      <c r="R34" s="884">
        <v>46137</v>
      </c>
      <c r="S34" s="884">
        <v>46130</v>
      </c>
      <c r="T34" s="885"/>
      <c r="U34" s="886" t="s">
        <v>26</v>
      </c>
      <c r="V34" s="986">
        <v>831150</v>
      </c>
      <c r="W34" s="888">
        <v>1</v>
      </c>
      <c r="X34" s="1014" t="s">
        <v>1367</v>
      </c>
      <c r="Y34" s="973">
        <v>1</v>
      </c>
      <c r="Z34" s="1005" t="s">
        <v>886</v>
      </c>
    </row>
    <row r="35" spans="1:27" ht="30" hidden="1" customHeight="1">
      <c r="A35" s="879">
        <f t="shared" si="8"/>
        <v>30</v>
      </c>
      <c r="B35" s="880" t="s">
        <v>1406</v>
      </c>
      <c r="C35" s="950" t="s">
        <v>1087</v>
      </c>
      <c r="D35" s="881" t="s">
        <v>1088</v>
      </c>
      <c r="E35" s="882" t="s">
        <v>991</v>
      </c>
      <c r="F35" s="984" t="s">
        <v>994</v>
      </c>
      <c r="G35" s="882">
        <v>3</v>
      </c>
      <c r="H35" s="880" t="s">
        <v>1292</v>
      </c>
      <c r="I35" s="880">
        <v>1</v>
      </c>
      <c r="J35" s="880" t="s">
        <v>1361</v>
      </c>
      <c r="K35" s="884">
        <v>46133</v>
      </c>
      <c r="L35" s="884">
        <v>46128</v>
      </c>
      <c r="M35" s="880" t="s">
        <v>1359</v>
      </c>
      <c r="N35" s="879" t="s">
        <v>1360</v>
      </c>
      <c r="P35" s="985" t="s">
        <v>1366</v>
      </c>
      <c r="Q35" s="884">
        <f t="shared" si="0"/>
        <v>46140</v>
      </c>
      <c r="R35" s="884">
        <v>46137</v>
      </c>
      <c r="S35" s="884">
        <v>46130</v>
      </c>
      <c r="T35" s="885"/>
      <c r="U35" s="886" t="s">
        <v>26</v>
      </c>
      <c r="V35" s="986">
        <v>0</v>
      </c>
      <c r="W35" s="888">
        <v>1</v>
      </c>
      <c r="X35" s="1014" t="s">
        <v>1367</v>
      </c>
      <c r="Y35" s="973">
        <v>1</v>
      </c>
      <c r="Z35" s="1005" t="s">
        <v>886</v>
      </c>
    </row>
    <row r="36" spans="1:27" ht="30" hidden="1" customHeight="1">
      <c r="A36" s="879">
        <f t="shared" si="8"/>
        <v>31</v>
      </c>
      <c r="B36" s="880" t="s">
        <v>1406</v>
      </c>
      <c r="C36" s="950" t="s">
        <v>1089</v>
      </c>
      <c r="D36" s="881" t="s">
        <v>1090</v>
      </c>
      <c r="E36" s="882" t="s">
        <v>1000</v>
      </c>
      <c r="F36" s="984" t="s">
        <v>994</v>
      </c>
      <c r="G36" s="882">
        <v>4.0999999999999996</v>
      </c>
      <c r="H36" s="880" t="s">
        <v>1289</v>
      </c>
      <c r="I36" s="880">
        <v>444</v>
      </c>
      <c r="K36" s="884">
        <v>46271</v>
      </c>
      <c r="L36" s="884"/>
      <c r="M36" s="880" t="s">
        <v>127</v>
      </c>
      <c r="N36" s="879"/>
      <c r="P36" s="985" t="s">
        <v>1366</v>
      </c>
      <c r="Q36" s="884">
        <f t="shared" si="0"/>
        <v>46277</v>
      </c>
      <c r="R36" s="884">
        <v>46274</v>
      </c>
      <c r="S36" s="884">
        <v>46140</v>
      </c>
      <c r="T36" s="885"/>
      <c r="U36" s="886" t="s">
        <v>26</v>
      </c>
      <c r="V36" s="986">
        <v>41720</v>
      </c>
      <c r="W36" s="888">
        <v>1</v>
      </c>
      <c r="X36" s="1014" t="s">
        <v>1367</v>
      </c>
      <c r="Y36" s="973">
        <v>1</v>
      </c>
      <c r="Z36" s="974" t="s">
        <v>1005</v>
      </c>
    </row>
    <row r="37" spans="1:27" ht="30" hidden="1" customHeight="1">
      <c r="A37" s="879">
        <f t="shared" si="8"/>
        <v>32</v>
      </c>
      <c r="B37" s="880" t="s">
        <v>1406</v>
      </c>
      <c r="C37" s="950" t="s">
        <v>1091</v>
      </c>
      <c r="D37" s="881" t="s">
        <v>1092</v>
      </c>
      <c r="E37" s="882" t="s">
        <v>1093</v>
      </c>
      <c r="F37" s="984" t="s">
        <v>994</v>
      </c>
      <c r="G37" s="882">
        <v>5.0999999999999996</v>
      </c>
      <c r="H37" s="880" t="s">
        <v>1286</v>
      </c>
      <c r="I37" s="880">
        <v>1</v>
      </c>
      <c r="K37" s="884">
        <v>46194</v>
      </c>
      <c r="L37" s="884"/>
      <c r="M37" s="880"/>
      <c r="N37" s="879"/>
      <c r="P37" s="985" t="s">
        <v>1366</v>
      </c>
      <c r="Q37" s="884">
        <f t="shared" si="0"/>
        <v>46200</v>
      </c>
      <c r="R37" s="884">
        <v>46197</v>
      </c>
      <c r="S37" s="884"/>
      <c r="T37" s="885"/>
      <c r="U37" s="886" t="s">
        <v>26</v>
      </c>
      <c r="V37" s="986">
        <v>9000</v>
      </c>
      <c r="W37" s="888">
        <v>1</v>
      </c>
      <c r="X37" s="1014" t="s">
        <v>1367</v>
      </c>
      <c r="Y37" s="973">
        <v>1</v>
      </c>
      <c r="Z37" s="974" t="s">
        <v>1005</v>
      </c>
    </row>
    <row r="38" spans="1:27" ht="30" hidden="1" customHeight="1">
      <c r="A38" s="879">
        <f t="shared" si="8"/>
        <v>33</v>
      </c>
      <c r="B38" s="880" t="s">
        <v>1406</v>
      </c>
      <c r="C38" s="950" t="s">
        <v>1094</v>
      </c>
      <c r="D38" s="881" t="s">
        <v>1095</v>
      </c>
      <c r="E38" s="882" t="s">
        <v>1093</v>
      </c>
      <c r="F38" s="984" t="s">
        <v>994</v>
      </c>
      <c r="G38" s="882">
        <v>5.2</v>
      </c>
      <c r="H38" s="880" t="s">
        <v>1286</v>
      </c>
      <c r="I38" s="880">
        <v>24</v>
      </c>
      <c r="K38" s="884">
        <v>46309</v>
      </c>
      <c r="L38" s="884"/>
      <c r="M38" s="880"/>
      <c r="N38" s="879"/>
      <c r="P38" s="985" t="s">
        <v>1366</v>
      </c>
      <c r="Q38" s="884">
        <f t="shared" si="0"/>
        <v>46316</v>
      </c>
      <c r="R38" s="884">
        <v>46313</v>
      </c>
      <c r="S38" s="884">
        <v>46218</v>
      </c>
      <c r="T38" s="885">
        <f>S38-L38</f>
        <v>46218</v>
      </c>
      <c r="U38" s="886" t="s">
        <v>26</v>
      </c>
      <c r="V38" s="986">
        <v>16800</v>
      </c>
      <c r="W38" s="888">
        <v>1</v>
      </c>
      <c r="X38" s="1014" t="s">
        <v>1367</v>
      </c>
      <c r="Y38" s="973">
        <v>1</v>
      </c>
      <c r="Z38" s="974" t="s">
        <v>1005</v>
      </c>
      <c r="AA38" s="1040" t="s">
        <v>1433</v>
      </c>
    </row>
    <row r="39" spans="1:27" ht="30" hidden="1" customHeight="1">
      <c r="A39" s="879">
        <f t="shared" si="8"/>
        <v>34</v>
      </c>
      <c r="B39" s="880" t="s">
        <v>1406</v>
      </c>
      <c r="C39" s="950" t="s">
        <v>1096</v>
      </c>
      <c r="D39" s="881" t="s">
        <v>1097</v>
      </c>
      <c r="E39" s="882" t="s">
        <v>1093</v>
      </c>
      <c r="F39" s="984" t="s">
        <v>994</v>
      </c>
      <c r="G39" s="882">
        <v>5.3</v>
      </c>
      <c r="H39" s="880" t="s">
        <v>1286</v>
      </c>
      <c r="I39" s="880">
        <v>12</v>
      </c>
      <c r="K39" s="884">
        <v>46271</v>
      </c>
      <c r="L39" s="884"/>
      <c r="M39" s="880"/>
      <c r="N39" s="879"/>
      <c r="P39" s="985" t="s">
        <v>1366</v>
      </c>
      <c r="Q39" s="884">
        <f t="shared" si="0"/>
        <v>46277</v>
      </c>
      <c r="R39" s="884">
        <v>46274</v>
      </c>
      <c r="S39" s="884"/>
      <c r="T39" s="885"/>
      <c r="U39" s="886" t="s">
        <v>26</v>
      </c>
      <c r="V39" s="986">
        <v>36000</v>
      </c>
      <c r="W39" s="888">
        <v>1</v>
      </c>
      <c r="X39" s="1014" t="s">
        <v>1367</v>
      </c>
      <c r="Y39" s="973">
        <v>1</v>
      </c>
      <c r="Z39" s="974" t="s">
        <v>1005</v>
      </c>
    </row>
    <row r="40" spans="1:27" ht="30" hidden="1" customHeight="1">
      <c r="A40" s="879">
        <f t="shared" si="8"/>
        <v>35</v>
      </c>
      <c r="B40" s="880" t="s">
        <v>1406</v>
      </c>
      <c r="C40" s="950" t="s">
        <v>1098</v>
      </c>
      <c r="D40" s="881" t="s">
        <v>1099</v>
      </c>
      <c r="E40" s="882" t="s">
        <v>1093</v>
      </c>
      <c r="F40" s="984" t="s">
        <v>994</v>
      </c>
      <c r="G40" s="882">
        <v>5.4</v>
      </c>
      <c r="H40" s="880" t="s">
        <v>1286</v>
      </c>
      <c r="I40" s="880">
        <v>12</v>
      </c>
      <c r="K40" s="884">
        <v>46287</v>
      </c>
      <c r="L40" s="884"/>
      <c r="M40" s="880" t="s">
        <v>127</v>
      </c>
      <c r="N40" s="879"/>
      <c r="P40" s="985" t="s">
        <v>1366</v>
      </c>
      <c r="Q40" s="884">
        <f t="shared" si="0"/>
        <v>46295</v>
      </c>
      <c r="R40" s="884">
        <v>46292</v>
      </c>
      <c r="S40" s="884">
        <v>46200</v>
      </c>
      <c r="T40" s="885"/>
      <c r="U40" s="886" t="s">
        <v>26</v>
      </c>
      <c r="V40" s="986">
        <v>10800</v>
      </c>
      <c r="W40" s="888">
        <v>1</v>
      </c>
      <c r="X40" s="1014" t="s">
        <v>1367</v>
      </c>
      <c r="Y40" s="973">
        <v>1</v>
      </c>
      <c r="Z40" s="974" t="s">
        <v>1005</v>
      </c>
    </row>
    <row r="41" spans="1:27" ht="30" hidden="1" customHeight="1">
      <c r="A41" s="879">
        <f t="shared" si="8"/>
        <v>36</v>
      </c>
      <c r="B41" s="880" t="s">
        <v>1406</v>
      </c>
      <c r="C41" s="950" t="s">
        <v>1100</v>
      </c>
      <c r="D41" s="881" t="s">
        <v>1101</v>
      </c>
      <c r="E41" s="882" t="s">
        <v>985</v>
      </c>
      <c r="F41" s="984" t="s">
        <v>994</v>
      </c>
      <c r="G41" s="882">
        <v>7.1</v>
      </c>
      <c r="H41" s="880" t="s">
        <v>1289</v>
      </c>
      <c r="I41" s="880">
        <v>1972</v>
      </c>
      <c r="J41" s="880">
        <f t="shared" ref="J41:J43" si="9">I41</f>
        <v>1972</v>
      </c>
      <c r="K41" s="884">
        <v>46133</v>
      </c>
      <c r="L41" s="884">
        <v>46121</v>
      </c>
      <c r="M41" s="880" t="s">
        <v>1365</v>
      </c>
      <c r="N41" s="880" t="s">
        <v>1364</v>
      </c>
      <c r="P41" s="985" t="s">
        <v>1366</v>
      </c>
      <c r="Q41" s="884">
        <f t="shared" si="0"/>
        <v>46140</v>
      </c>
      <c r="R41" s="884">
        <v>46137</v>
      </c>
      <c r="S41" s="884">
        <v>46134</v>
      </c>
      <c r="T41" s="885"/>
      <c r="U41" s="886" t="s">
        <v>26</v>
      </c>
      <c r="V41" s="986">
        <v>29580</v>
      </c>
      <c r="W41" s="888">
        <v>1</v>
      </c>
      <c r="X41" s="1014" t="s">
        <v>1367</v>
      </c>
      <c r="Y41" s="973">
        <v>1</v>
      </c>
      <c r="Z41" s="974" t="s">
        <v>1005</v>
      </c>
    </row>
    <row r="42" spans="1:27" ht="30" hidden="1" customHeight="1">
      <c r="A42" s="879">
        <f t="shared" si="8"/>
        <v>37</v>
      </c>
      <c r="B42" s="880" t="s">
        <v>1406</v>
      </c>
      <c r="C42" s="950" t="s">
        <v>1102</v>
      </c>
      <c r="D42" s="881" t="s">
        <v>1103</v>
      </c>
      <c r="E42" s="882" t="s">
        <v>985</v>
      </c>
      <c r="F42" s="984" t="s">
        <v>994</v>
      </c>
      <c r="G42" s="882">
        <v>7.2</v>
      </c>
      <c r="H42" s="880" t="s">
        <v>1289</v>
      </c>
      <c r="I42" s="880">
        <v>2148</v>
      </c>
      <c r="J42" s="880">
        <f t="shared" si="9"/>
        <v>2148</v>
      </c>
      <c r="K42" s="884">
        <v>46133</v>
      </c>
      <c r="L42" s="884"/>
      <c r="M42" s="880" t="s">
        <v>127</v>
      </c>
      <c r="N42" s="879"/>
      <c r="P42" s="985" t="s">
        <v>1366</v>
      </c>
      <c r="Q42" s="884">
        <f t="shared" si="0"/>
        <v>46140</v>
      </c>
      <c r="R42" s="884">
        <v>46137</v>
      </c>
      <c r="S42" s="884">
        <v>46161</v>
      </c>
      <c r="T42" s="885"/>
      <c r="U42" s="886" t="s">
        <v>26</v>
      </c>
      <c r="V42" s="986">
        <v>21480</v>
      </c>
      <c r="W42" s="888">
        <v>1</v>
      </c>
      <c r="X42" s="1014" t="s">
        <v>1367</v>
      </c>
      <c r="Y42" s="973">
        <v>1</v>
      </c>
      <c r="Z42" s="974" t="s">
        <v>1005</v>
      </c>
    </row>
    <row r="43" spans="1:27" ht="30" hidden="1" customHeight="1">
      <c r="A43" s="879">
        <f t="shared" si="8"/>
        <v>38</v>
      </c>
      <c r="B43" s="880" t="s">
        <v>1406</v>
      </c>
      <c r="C43" s="950" t="s">
        <v>1104</v>
      </c>
      <c r="D43" s="881" t="s">
        <v>1105</v>
      </c>
      <c r="E43" s="882" t="s">
        <v>985</v>
      </c>
      <c r="F43" s="984" t="s">
        <v>994</v>
      </c>
      <c r="G43" s="882">
        <v>7.3</v>
      </c>
      <c r="H43" s="880" t="s">
        <v>1289</v>
      </c>
      <c r="I43" s="880">
        <v>2186</v>
      </c>
      <c r="J43" s="880">
        <f t="shared" si="9"/>
        <v>2186</v>
      </c>
      <c r="K43" s="884">
        <v>46130</v>
      </c>
      <c r="L43" s="884"/>
      <c r="M43" s="880" t="s">
        <v>127</v>
      </c>
      <c r="N43" s="879"/>
      <c r="P43" s="985" t="s">
        <v>1366</v>
      </c>
      <c r="Q43" s="884">
        <f t="shared" si="0"/>
        <v>46136</v>
      </c>
      <c r="R43" s="884">
        <v>46133</v>
      </c>
      <c r="S43" s="884">
        <v>46161</v>
      </c>
      <c r="T43" s="885"/>
      <c r="U43" s="886" t="s">
        <v>26</v>
      </c>
      <c r="V43" s="986">
        <v>17488</v>
      </c>
      <c r="W43" s="888">
        <v>1</v>
      </c>
      <c r="X43" s="1014" t="s">
        <v>1367</v>
      </c>
      <c r="Y43" s="973">
        <v>1</v>
      </c>
      <c r="Z43" s="974" t="s">
        <v>1005</v>
      </c>
    </row>
    <row r="44" spans="1:27" ht="30" hidden="1" customHeight="1">
      <c r="A44" s="879">
        <f t="shared" si="8"/>
        <v>39</v>
      </c>
      <c r="B44" s="880" t="s">
        <v>1406</v>
      </c>
      <c r="C44" s="950" t="s">
        <v>1106</v>
      </c>
      <c r="D44" s="881" t="s">
        <v>1107</v>
      </c>
      <c r="E44" s="882" t="s">
        <v>985</v>
      </c>
      <c r="F44" s="984" t="s">
        <v>994</v>
      </c>
      <c r="G44" s="882" t="s">
        <v>1108</v>
      </c>
      <c r="H44" s="880" t="s">
        <v>1289</v>
      </c>
      <c r="I44" s="880">
        <v>80</v>
      </c>
      <c r="K44" s="884">
        <v>46271</v>
      </c>
      <c r="L44" s="884"/>
      <c r="M44" s="880"/>
      <c r="N44" s="879"/>
      <c r="P44" s="985"/>
      <c r="Q44" s="884">
        <f t="shared" si="0"/>
        <v>46277</v>
      </c>
      <c r="R44" s="884">
        <v>46274</v>
      </c>
      <c r="S44" s="884"/>
      <c r="T44" s="885"/>
      <c r="U44" s="886"/>
      <c r="V44" s="986">
        <v>8000</v>
      </c>
      <c r="W44" s="888">
        <v>1</v>
      </c>
      <c r="X44" s="1014" t="s">
        <v>1367</v>
      </c>
      <c r="Y44" s="973">
        <v>1</v>
      </c>
      <c r="Z44" s="974" t="s">
        <v>1005</v>
      </c>
    </row>
    <row r="45" spans="1:27" ht="30" hidden="1" customHeight="1">
      <c r="A45" s="879">
        <f t="shared" si="8"/>
        <v>40</v>
      </c>
      <c r="B45" s="880" t="s">
        <v>1406</v>
      </c>
      <c r="C45" s="950" t="s">
        <v>1109</v>
      </c>
      <c r="D45" s="881" t="s">
        <v>1110</v>
      </c>
      <c r="E45" s="882" t="s">
        <v>985</v>
      </c>
      <c r="F45" s="984" t="s">
        <v>994</v>
      </c>
      <c r="G45" s="882" t="s">
        <v>1111</v>
      </c>
      <c r="H45" s="880" t="s">
        <v>1289</v>
      </c>
      <c r="I45" s="880">
        <v>80</v>
      </c>
      <c r="K45" s="884">
        <v>46271</v>
      </c>
      <c r="L45" s="884"/>
      <c r="M45" s="880"/>
      <c r="N45" s="879"/>
      <c r="P45" s="985"/>
      <c r="Q45" s="884">
        <f t="shared" si="0"/>
        <v>46277</v>
      </c>
      <c r="R45" s="884">
        <v>46274</v>
      </c>
      <c r="S45" s="884"/>
      <c r="T45" s="885"/>
      <c r="U45" s="886"/>
      <c r="V45" s="986">
        <v>1280</v>
      </c>
      <c r="W45" s="888">
        <v>1</v>
      </c>
      <c r="X45" s="1014" t="s">
        <v>1367</v>
      </c>
      <c r="Y45" s="973">
        <v>1</v>
      </c>
      <c r="Z45" s="974" t="s">
        <v>1005</v>
      </c>
    </row>
    <row r="46" spans="1:27" ht="30" hidden="1" customHeight="1">
      <c r="A46" s="879">
        <f t="shared" si="8"/>
        <v>41</v>
      </c>
      <c r="B46" s="880" t="s">
        <v>1406</v>
      </c>
      <c r="C46" s="950" t="s">
        <v>1112</v>
      </c>
      <c r="D46" s="881" t="s">
        <v>1113</v>
      </c>
      <c r="E46" s="882" t="s">
        <v>985</v>
      </c>
      <c r="F46" s="984" t="s">
        <v>994</v>
      </c>
      <c r="G46" s="882" t="s">
        <v>1114</v>
      </c>
      <c r="H46" s="880" t="s">
        <v>1289</v>
      </c>
      <c r="I46" s="880">
        <v>19</v>
      </c>
      <c r="K46" s="884">
        <v>46271</v>
      </c>
      <c r="L46" s="884"/>
      <c r="M46" s="880"/>
      <c r="N46" s="879"/>
      <c r="P46" s="985"/>
      <c r="Q46" s="884">
        <f t="shared" si="0"/>
        <v>46277</v>
      </c>
      <c r="R46" s="884">
        <v>46274</v>
      </c>
      <c r="S46" s="884"/>
      <c r="T46" s="885"/>
      <c r="U46" s="886"/>
      <c r="V46" s="986">
        <v>2280</v>
      </c>
      <c r="W46" s="888"/>
      <c r="X46" s="1014" t="s">
        <v>1436</v>
      </c>
      <c r="Y46" s="973"/>
      <c r="Z46" s="974" t="s">
        <v>1005</v>
      </c>
    </row>
    <row r="47" spans="1:27" ht="30" hidden="1" customHeight="1">
      <c r="A47" s="879">
        <f t="shared" si="8"/>
        <v>42</v>
      </c>
      <c r="B47" s="880" t="s">
        <v>1406</v>
      </c>
      <c r="C47" s="950" t="s">
        <v>1115</v>
      </c>
      <c r="D47" s="881" t="s">
        <v>1116</v>
      </c>
      <c r="E47" s="882" t="s">
        <v>985</v>
      </c>
      <c r="F47" s="984" t="s">
        <v>994</v>
      </c>
      <c r="G47" s="882">
        <v>7.4</v>
      </c>
      <c r="H47" s="880" t="s">
        <v>1292</v>
      </c>
      <c r="I47" s="880">
        <v>1</v>
      </c>
      <c r="K47" s="884">
        <v>46271</v>
      </c>
      <c r="L47" s="884"/>
      <c r="M47" s="880"/>
      <c r="N47" s="879"/>
      <c r="P47" s="985"/>
      <c r="Q47" s="884">
        <f t="shared" si="0"/>
        <v>46277</v>
      </c>
      <c r="R47" s="884">
        <v>46274</v>
      </c>
      <c r="S47" s="884"/>
      <c r="T47" s="885"/>
      <c r="U47" s="886"/>
      <c r="V47" s="986">
        <v>46672</v>
      </c>
      <c r="W47" s="888"/>
      <c r="X47" s="1014" t="s">
        <v>1437</v>
      </c>
      <c r="Y47" s="973">
        <v>1</v>
      </c>
      <c r="Z47" s="974" t="s">
        <v>1005</v>
      </c>
    </row>
    <row r="48" spans="1:27" ht="30" hidden="1" customHeight="1">
      <c r="A48" s="879">
        <f t="shared" si="8"/>
        <v>43</v>
      </c>
      <c r="B48" s="880" t="s">
        <v>1406</v>
      </c>
      <c r="C48" s="950" t="s">
        <v>1117</v>
      </c>
      <c r="D48" s="881" t="s">
        <v>1118</v>
      </c>
      <c r="E48" s="882" t="s">
        <v>985</v>
      </c>
      <c r="F48" s="984" t="s">
        <v>994</v>
      </c>
      <c r="G48" s="882">
        <v>7.5</v>
      </c>
      <c r="H48" s="880" t="s">
        <v>1289</v>
      </c>
      <c r="I48" s="880">
        <v>250</v>
      </c>
      <c r="K48" s="884">
        <v>46271</v>
      </c>
      <c r="L48" s="884"/>
      <c r="M48" s="880"/>
      <c r="N48" s="879"/>
      <c r="P48" s="985"/>
      <c r="Q48" s="884">
        <f t="shared" si="0"/>
        <v>46277</v>
      </c>
      <c r="R48" s="884">
        <v>46274</v>
      </c>
      <c r="S48" s="884"/>
      <c r="T48" s="885"/>
      <c r="U48" s="886"/>
      <c r="V48" s="986">
        <v>75000</v>
      </c>
      <c r="W48" s="888"/>
      <c r="X48" s="1014" t="s">
        <v>1421</v>
      </c>
      <c r="Y48" s="973">
        <v>1</v>
      </c>
      <c r="Z48" s="974" t="s">
        <v>1005</v>
      </c>
    </row>
    <row r="49" spans="1:26" ht="30" hidden="1" customHeight="1">
      <c r="A49" s="879">
        <f t="shared" si="8"/>
        <v>44</v>
      </c>
      <c r="B49" s="880" t="s">
        <v>1406</v>
      </c>
      <c r="C49" s="950" t="s">
        <v>1119</v>
      </c>
      <c r="D49" s="881" t="s">
        <v>1120</v>
      </c>
      <c r="E49" s="882" t="s">
        <v>992</v>
      </c>
      <c r="F49" s="984" t="s">
        <v>994</v>
      </c>
      <c r="G49" s="882" t="s">
        <v>1121</v>
      </c>
      <c r="H49" s="880" t="s">
        <v>1289</v>
      </c>
      <c r="I49" s="880">
        <v>75</v>
      </c>
      <c r="K49" s="884">
        <v>46158</v>
      </c>
      <c r="L49" s="884"/>
      <c r="M49" s="880" t="s">
        <v>127</v>
      </c>
      <c r="N49" s="879"/>
      <c r="P49" s="985" t="s">
        <v>1366</v>
      </c>
      <c r="Q49" s="884">
        <f t="shared" ref="Q49" si="10">R49+3</f>
        <v>46311</v>
      </c>
      <c r="R49" s="884">
        <v>46308</v>
      </c>
      <c r="S49" s="884">
        <v>46210</v>
      </c>
      <c r="T49" s="885"/>
      <c r="U49" s="886" t="s">
        <v>26</v>
      </c>
      <c r="V49" s="986">
        <v>111000</v>
      </c>
      <c r="W49" s="888">
        <v>1</v>
      </c>
      <c r="X49" s="1014" t="s">
        <v>1367</v>
      </c>
      <c r="Y49" s="973">
        <v>1</v>
      </c>
      <c r="Z49" s="974" t="s">
        <v>1005</v>
      </c>
    </row>
    <row r="50" spans="1:26" ht="30" hidden="1" customHeight="1">
      <c r="A50" s="879">
        <f t="shared" si="8"/>
        <v>45</v>
      </c>
      <c r="B50" s="880" t="s">
        <v>1406</v>
      </c>
      <c r="C50" s="950" t="s">
        <v>1122</v>
      </c>
      <c r="D50" s="881" t="s">
        <v>1123</v>
      </c>
      <c r="E50" s="882" t="s">
        <v>992</v>
      </c>
      <c r="F50" s="984" t="s">
        <v>994</v>
      </c>
      <c r="G50" s="882" t="s">
        <v>1124</v>
      </c>
      <c r="H50" s="880" t="s">
        <v>1289</v>
      </c>
      <c r="I50" s="880">
        <v>56</v>
      </c>
      <c r="K50" s="884">
        <v>46158</v>
      </c>
      <c r="L50" s="884"/>
      <c r="M50" s="880"/>
      <c r="N50" s="879"/>
      <c r="P50" s="985"/>
      <c r="Q50" s="884">
        <f t="shared" si="0"/>
        <v>46164</v>
      </c>
      <c r="R50" s="884">
        <v>46161</v>
      </c>
      <c r="S50" s="884"/>
      <c r="T50" s="885"/>
      <c r="U50" s="886"/>
      <c r="V50" s="986">
        <v>18480</v>
      </c>
      <c r="W50" s="888"/>
      <c r="X50" s="1014" t="s">
        <v>1423</v>
      </c>
      <c r="Y50" s="973"/>
      <c r="Z50" s="974" t="s">
        <v>1005</v>
      </c>
    </row>
    <row r="51" spans="1:26" ht="30" hidden="1" customHeight="1">
      <c r="A51" s="879">
        <f t="shared" si="8"/>
        <v>46</v>
      </c>
      <c r="B51" s="880" t="s">
        <v>1406</v>
      </c>
      <c r="C51" s="950" t="s">
        <v>1125</v>
      </c>
      <c r="D51" s="881" t="s">
        <v>1126</v>
      </c>
      <c r="E51" s="882" t="s">
        <v>992</v>
      </c>
      <c r="F51" s="984" t="s">
        <v>994</v>
      </c>
      <c r="G51" s="882" t="s">
        <v>1127</v>
      </c>
      <c r="H51" s="880" t="s">
        <v>1289</v>
      </c>
      <c r="I51" s="880">
        <v>1850</v>
      </c>
      <c r="K51" s="884">
        <v>46305</v>
      </c>
      <c r="L51" s="884"/>
      <c r="M51" s="880" t="s">
        <v>127</v>
      </c>
      <c r="N51" s="879"/>
      <c r="P51" s="985"/>
      <c r="Q51" s="884">
        <f t="shared" si="0"/>
        <v>46311</v>
      </c>
      <c r="R51" s="884">
        <v>46308</v>
      </c>
      <c r="S51" s="884">
        <v>46237</v>
      </c>
      <c r="T51" s="885"/>
      <c r="U51" s="886" t="s">
        <v>26</v>
      </c>
      <c r="V51" s="986">
        <v>111000</v>
      </c>
      <c r="W51" s="888">
        <v>1</v>
      </c>
      <c r="X51" s="1014" t="s">
        <v>1367</v>
      </c>
      <c r="Y51" s="973">
        <v>1</v>
      </c>
      <c r="Z51" s="974" t="s">
        <v>1005</v>
      </c>
    </row>
    <row r="52" spans="1:26" ht="30" hidden="1" customHeight="1">
      <c r="A52" s="879">
        <f t="shared" si="8"/>
        <v>47</v>
      </c>
      <c r="B52" s="880" t="s">
        <v>1406</v>
      </c>
      <c r="C52" s="950" t="s">
        <v>1128</v>
      </c>
      <c r="D52" s="881" t="s">
        <v>1129</v>
      </c>
      <c r="E52" s="882" t="s">
        <v>992</v>
      </c>
      <c r="F52" s="984" t="s">
        <v>994</v>
      </c>
      <c r="G52" s="882" t="s">
        <v>1130</v>
      </c>
      <c r="H52" s="880" t="s">
        <v>1289</v>
      </c>
      <c r="I52" s="880">
        <v>35</v>
      </c>
      <c r="K52" s="884">
        <v>46158</v>
      </c>
      <c r="L52" s="884"/>
      <c r="M52" s="880"/>
      <c r="N52" s="879"/>
      <c r="P52" s="985"/>
      <c r="Q52" s="884">
        <f t="shared" si="0"/>
        <v>46164</v>
      </c>
      <c r="R52" s="884">
        <v>46161</v>
      </c>
      <c r="S52" s="884"/>
      <c r="T52" s="885"/>
      <c r="U52" s="886"/>
      <c r="V52" s="986">
        <v>8750</v>
      </c>
      <c r="W52" s="888"/>
      <c r="X52" s="1014" t="s">
        <v>1422</v>
      </c>
      <c r="Y52" s="973"/>
      <c r="Z52" s="974" t="s">
        <v>1005</v>
      </c>
    </row>
    <row r="53" spans="1:26" ht="30" hidden="1" customHeight="1">
      <c r="A53" s="879">
        <f t="shared" ref="A53:A84" si="11">A52+1</f>
        <v>48</v>
      </c>
      <c r="B53" s="880" t="s">
        <v>1406</v>
      </c>
      <c r="C53" s="950" t="s">
        <v>1131</v>
      </c>
      <c r="D53" s="881" t="s">
        <v>1132</v>
      </c>
      <c r="E53" s="882" t="s">
        <v>992</v>
      </c>
      <c r="F53" s="984" t="s">
        <v>994</v>
      </c>
      <c r="G53" s="882" t="s">
        <v>1133</v>
      </c>
      <c r="H53" s="880" t="s">
        <v>906</v>
      </c>
      <c r="I53" s="880">
        <v>3</v>
      </c>
      <c r="K53" s="884">
        <v>46158</v>
      </c>
      <c r="L53" s="884"/>
      <c r="M53" s="880"/>
      <c r="N53" s="879"/>
      <c r="P53" s="985"/>
      <c r="Q53" s="884">
        <f t="shared" si="0"/>
        <v>46164</v>
      </c>
      <c r="R53" s="884">
        <v>46161</v>
      </c>
      <c r="S53" s="884"/>
      <c r="T53" s="885"/>
      <c r="U53" s="886"/>
      <c r="V53" s="986">
        <v>750</v>
      </c>
      <c r="W53" s="888"/>
      <c r="X53" s="1014" t="s">
        <v>1422</v>
      </c>
      <c r="Y53" s="973"/>
      <c r="Z53" s="974" t="s">
        <v>1005</v>
      </c>
    </row>
    <row r="54" spans="1:26" ht="30" hidden="1" customHeight="1">
      <c r="A54" s="879">
        <f t="shared" si="11"/>
        <v>49</v>
      </c>
      <c r="B54" s="880" t="s">
        <v>1406</v>
      </c>
      <c r="C54" s="950" t="s">
        <v>1134</v>
      </c>
      <c r="D54" s="881" t="s">
        <v>1135</v>
      </c>
      <c r="E54" s="882" t="s">
        <v>992</v>
      </c>
      <c r="F54" s="984" t="s">
        <v>994</v>
      </c>
      <c r="G54" s="882" t="s">
        <v>1136</v>
      </c>
      <c r="H54" s="880" t="s">
        <v>906</v>
      </c>
      <c r="I54" s="880">
        <v>43</v>
      </c>
      <c r="K54" s="884">
        <v>46158</v>
      </c>
      <c r="L54" s="884"/>
      <c r="M54" s="880"/>
      <c r="N54" s="879"/>
      <c r="P54" s="985"/>
      <c r="Q54" s="884">
        <f t="shared" si="0"/>
        <v>46164</v>
      </c>
      <c r="R54" s="884">
        <v>46161</v>
      </c>
      <c r="S54" s="884"/>
      <c r="T54" s="885"/>
      <c r="U54" s="886"/>
      <c r="V54" s="986">
        <v>1505</v>
      </c>
      <c r="W54" s="888"/>
      <c r="X54" s="1014" t="s">
        <v>1422</v>
      </c>
      <c r="Y54" s="973"/>
      <c r="Z54" s="974" t="s">
        <v>1005</v>
      </c>
    </row>
    <row r="55" spans="1:26" ht="30" hidden="1" customHeight="1">
      <c r="A55" s="879">
        <f t="shared" si="11"/>
        <v>50</v>
      </c>
      <c r="B55" s="880" t="s">
        <v>1406</v>
      </c>
      <c r="C55" s="950" t="s">
        <v>1137</v>
      </c>
      <c r="D55" s="881" t="s">
        <v>1138</v>
      </c>
      <c r="E55" s="882" t="s">
        <v>992</v>
      </c>
      <c r="F55" s="984" t="s">
        <v>994</v>
      </c>
      <c r="G55" s="882" t="s">
        <v>1139</v>
      </c>
      <c r="H55" s="880" t="s">
        <v>1289</v>
      </c>
      <c r="I55" s="880">
        <v>316</v>
      </c>
      <c r="K55" s="884">
        <v>46158</v>
      </c>
      <c r="L55" s="884"/>
      <c r="M55" s="880"/>
      <c r="N55" s="879"/>
      <c r="P55" s="985" t="s">
        <v>1366</v>
      </c>
      <c r="Q55" s="884">
        <f t="shared" si="0"/>
        <v>46164</v>
      </c>
      <c r="R55" s="884">
        <v>46161</v>
      </c>
      <c r="S55" s="884">
        <v>46228</v>
      </c>
      <c r="T55" s="885"/>
      <c r="U55" s="886" t="s">
        <v>26</v>
      </c>
      <c r="V55" s="986">
        <v>9480</v>
      </c>
      <c r="W55" s="888">
        <v>1</v>
      </c>
      <c r="X55" s="1013" t="s">
        <v>1367</v>
      </c>
      <c r="Y55" s="973">
        <v>1</v>
      </c>
      <c r="Z55" s="974" t="s">
        <v>1005</v>
      </c>
    </row>
    <row r="56" spans="1:26" ht="30" hidden="1" customHeight="1">
      <c r="A56" s="879">
        <f t="shared" si="11"/>
        <v>51</v>
      </c>
      <c r="B56" s="880" t="s">
        <v>1406</v>
      </c>
      <c r="C56" s="950" t="s">
        <v>1140</v>
      </c>
      <c r="D56" s="881" t="s">
        <v>1141</v>
      </c>
      <c r="E56" s="882" t="s">
        <v>992</v>
      </c>
      <c r="F56" s="984" t="s">
        <v>994</v>
      </c>
      <c r="G56" s="882" t="s">
        <v>1142</v>
      </c>
      <c r="H56" s="880" t="s">
        <v>1289</v>
      </c>
      <c r="I56" s="880">
        <v>75</v>
      </c>
      <c r="K56" s="884">
        <v>46158</v>
      </c>
      <c r="L56" s="884"/>
      <c r="M56" s="880"/>
      <c r="N56" s="879"/>
      <c r="P56" s="985"/>
      <c r="Q56" s="884">
        <f t="shared" si="0"/>
        <v>46164</v>
      </c>
      <c r="R56" s="884">
        <v>46161</v>
      </c>
      <c r="S56" s="884"/>
      <c r="T56" s="885"/>
      <c r="U56" s="886"/>
      <c r="V56" s="986">
        <v>4500</v>
      </c>
      <c r="W56" s="888"/>
      <c r="X56" s="1014" t="s">
        <v>1424</v>
      </c>
      <c r="Y56" s="973"/>
      <c r="Z56" s="974" t="s">
        <v>1005</v>
      </c>
    </row>
    <row r="57" spans="1:26" ht="30" hidden="1" customHeight="1">
      <c r="A57" s="879">
        <f t="shared" si="11"/>
        <v>52</v>
      </c>
      <c r="B57" s="880" t="s">
        <v>1406</v>
      </c>
      <c r="C57" s="950" t="s">
        <v>1143</v>
      </c>
      <c r="D57" s="881" t="s">
        <v>1144</v>
      </c>
      <c r="E57" s="882" t="s">
        <v>992</v>
      </c>
      <c r="F57" s="984" t="s">
        <v>994</v>
      </c>
      <c r="G57" s="882" t="s">
        <v>1145</v>
      </c>
      <c r="H57" s="880" t="s">
        <v>1289</v>
      </c>
      <c r="I57" s="880">
        <v>11</v>
      </c>
      <c r="K57" s="884">
        <v>46158</v>
      </c>
      <c r="L57" s="884"/>
      <c r="N57" s="999"/>
      <c r="P57" s="985"/>
      <c r="Q57" s="884">
        <f>Q6</f>
        <v>46261</v>
      </c>
      <c r="R57" s="884">
        <f>R6</f>
        <v>46258</v>
      </c>
      <c r="S57" s="884">
        <v>46231</v>
      </c>
      <c r="T57" s="885"/>
      <c r="U57" s="886"/>
      <c r="V57" s="986">
        <v>4400</v>
      </c>
      <c r="W57" s="888">
        <v>1</v>
      </c>
      <c r="X57" s="1013" t="s">
        <v>1367</v>
      </c>
      <c r="Y57" s="973">
        <v>1</v>
      </c>
      <c r="Z57" s="974" t="s">
        <v>1005</v>
      </c>
    </row>
    <row r="58" spans="1:26" ht="30" hidden="1" customHeight="1">
      <c r="A58" s="879">
        <f t="shared" si="11"/>
        <v>53</v>
      </c>
      <c r="B58" s="880" t="s">
        <v>1406</v>
      </c>
      <c r="C58" s="950" t="s">
        <v>1146</v>
      </c>
      <c r="D58" s="881" t="s">
        <v>1147</v>
      </c>
      <c r="E58" s="882" t="s">
        <v>992</v>
      </c>
      <c r="F58" s="984" t="s">
        <v>994</v>
      </c>
      <c r="G58" s="882" t="s">
        <v>1148</v>
      </c>
      <c r="H58" s="880" t="s">
        <v>1289</v>
      </c>
      <c r="I58" s="880">
        <v>75</v>
      </c>
      <c r="K58" s="884">
        <v>46158</v>
      </c>
      <c r="L58" s="884"/>
      <c r="M58" s="880"/>
      <c r="N58" s="879"/>
      <c r="P58" s="985"/>
      <c r="Q58" s="884">
        <f t="shared" si="0"/>
        <v>46164</v>
      </c>
      <c r="R58" s="884">
        <v>46161</v>
      </c>
      <c r="S58" s="884"/>
      <c r="T58" s="885"/>
      <c r="U58" s="886"/>
      <c r="V58" s="986">
        <v>45000</v>
      </c>
      <c r="W58" s="888"/>
      <c r="X58" s="1014" t="s">
        <v>1424</v>
      </c>
      <c r="Y58" s="973"/>
      <c r="Z58" s="974" t="s">
        <v>1005</v>
      </c>
    </row>
    <row r="59" spans="1:26" ht="30" hidden="1" customHeight="1">
      <c r="A59" s="879">
        <f t="shared" si="11"/>
        <v>54</v>
      </c>
      <c r="B59" s="880" t="s">
        <v>1406</v>
      </c>
      <c r="C59" s="950" t="s">
        <v>1149</v>
      </c>
      <c r="D59" s="881" t="s">
        <v>1150</v>
      </c>
      <c r="E59" s="882" t="s">
        <v>992</v>
      </c>
      <c r="F59" s="984" t="s">
        <v>994</v>
      </c>
      <c r="G59" s="882" t="s">
        <v>1151</v>
      </c>
      <c r="H59" s="880" t="s">
        <v>1289</v>
      </c>
      <c r="I59" s="880">
        <v>75</v>
      </c>
      <c r="K59" s="884">
        <v>46158</v>
      </c>
      <c r="L59" s="884"/>
      <c r="M59" s="880"/>
      <c r="N59" s="879"/>
      <c r="P59" s="985" t="s">
        <v>1366</v>
      </c>
      <c r="Q59" s="884">
        <f t="shared" si="0"/>
        <v>46164</v>
      </c>
      <c r="R59" s="884">
        <v>46161</v>
      </c>
      <c r="S59" s="884">
        <v>46221</v>
      </c>
      <c r="T59" s="885"/>
      <c r="U59" s="886" t="s">
        <v>26</v>
      </c>
      <c r="V59" s="986">
        <v>11250</v>
      </c>
      <c r="W59" s="888">
        <v>1</v>
      </c>
      <c r="X59" s="1013" t="s">
        <v>1367</v>
      </c>
      <c r="Y59" s="973">
        <v>1</v>
      </c>
      <c r="Z59" s="974" t="s">
        <v>1005</v>
      </c>
    </row>
    <row r="60" spans="1:26" ht="30" hidden="1" customHeight="1">
      <c r="A60" s="879">
        <f t="shared" si="11"/>
        <v>55</v>
      </c>
      <c r="B60" s="880" t="s">
        <v>1406</v>
      </c>
      <c r="C60" s="950" t="s">
        <v>1152</v>
      </c>
      <c r="D60" s="881" t="s">
        <v>1153</v>
      </c>
      <c r="E60" s="882" t="s">
        <v>1154</v>
      </c>
      <c r="F60" s="984" t="s">
        <v>994</v>
      </c>
      <c r="G60" s="882">
        <v>10.1</v>
      </c>
      <c r="H60" s="880" t="s">
        <v>1286</v>
      </c>
      <c r="I60" s="880">
        <v>40</v>
      </c>
      <c r="K60" s="884">
        <v>46158</v>
      </c>
      <c r="L60" s="884"/>
      <c r="M60" s="880"/>
      <c r="N60" s="879"/>
      <c r="P60" s="985"/>
      <c r="Q60" s="884">
        <f t="shared" si="0"/>
        <v>46164</v>
      </c>
      <c r="R60" s="884">
        <v>46161</v>
      </c>
      <c r="S60" s="884">
        <v>46221</v>
      </c>
      <c r="T60" s="885"/>
      <c r="U60" s="886" t="s">
        <v>26</v>
      </c>
      <c r="V60" s="986">
        <v>25000</v>
      </c>
      <c r="W60" s="888">
        <v>1</v>
      </c>
      <c r="X60" s="1013" t="s">
        <v>1367</v>
      </c>
      <c r="Y60" s="973">
        <v>1</v>
      </c>
      <c r="Z60" s="974" t="s">
        <v>1005</v>
      </c>
    </row>
    <row r="61" spans="1:26" ht="30" hidden="1" customHeight="1">
      <c r="A61" s="879">
        <f t="shared" si="11"/>
        <v>56</v>
      </c>
      <c r="B61" s="880" t="s">
        <v>1406</v>
      </c>
      <c r="C61" s="950" t="s">
        <v>1155</v>
      </c>
      <c r="D61" s="881" t="s">
        <v>1435</v>
      </c>
      <c r="E61" s="882" t="s">
        <v>1154</v>
      </c>
      <c r="F61" s="984" t="s">
        <v>994</v>
      </c>
      <c r="G61" s="882">
        <v>10.199999999999999</v>
      </c>
      <c r="H61" s="880" t="s">
        <v>1286</v>
      </c>
      <c r="I61" s="880">
        <v>3</v>
      </c>
      <c r="K61" s="884">
        <v>46177</v>
      </c>
      <c r="L61" s="884"/>
      <c r="M61" s="880"/>
      <c r="N61" s="879"/>
      <c r="P61" s="985"/>
      <c r="Q61" s="884">
        <f t="shared" si="0"/>
        <v>46184</v>
      </c>
      <c r="R61" s="884">
        <v>46181</v>
      </c>
      <c r="S61" s="884"/>
      <c r="T61" s="885"/>
      <c r="U61" s="886"/>
      <c r="V61" s="986">
        <v>750</v>
      </c>
      <c r="W61" s="888"/>
      <c r="X61" s="1014" t="s">
        <v>599</v>
      </c>
      <c r="Y61" s="973"/>
      <c r="Z61" s="974" t="s">
        <v>1005</v>
      </c>
    </row>
    <row r="62" spans="1:26" ht="30" hidden="1" customHeight="1">
      <c r="A62" s="879">
        <f t="shared" si="11"/>
        <v>57</v>
      </c>
      <c r="B62" s="880" t="s">
        <v>1406</v>
      </c>
      <c r="C62" s="950" t="s">
        <v>1156</v>
      </c>
      <c r="D62" s="881" t="s">
        <v>1157</v>
      </c>
      <c r="E62" s="882" t="s">
        <v>1154</v>
      </c>
      <c r="F62" s="984" t="s">
        <v>994</v>
      </c>
      <c r="G62" s="882">
        <v>10.3</v>
      </c>
      <c r="H62" s="880" t="s">
        <v>1286</v>
      </c>
      <c r="I62" s="880">
        <v>4</v>
      </c>
      <c r="K62" s="884">
        <v>46177</v>
      </c>
      <c r="L62" s="884"/>
      <c r="M62" s="880"/>
      <c r="N62" s="879"/>
      <c r="P62" s="985"/>
      <c r="Q62" s="884">
        <f t="shared" si="0"/>
        <v>46187</v>
      </c>
      <c r="R62" s="884">
        <v>46184</v>
      </c>
      <c r="S62" s="884"/>
      <c r="T62" s="885"/>
      <c r="U62" s="886"/>
      <c r="V62" s="986">
        <v>20000</v>
      </c>
      <c r="W62" s="888"/>
      <c r="X62" s="1014" t="s">
        <v>599</v>
      </c>
      <c r="Y62" s="973"/>
      <c r="Z62" s="974" t="s">
        <v>1005</v>
      </c>
    </row>
    <row r="63" spans="1:26" ht="30" customHeight="1">
      <c r="A63" s="879">
        <f t="shared" si="11"/>
        <v>58</v>
      </c>
      <c r="B63" s="880" t="s">
        <v>1406</v>
      </c>
      <c r="C63" s="950" t="s">
        <v>1158</v>
      </c>
      <c r="D63" s="881" t="s">
        <v>1159</v>
      </c>
      <c r="E63" s="882" t="s">
        <v>1029</v>
      </c>
      <c r="F63" s="984" t="s">
        <v>1373</v>
      </c>
      <c r="G63" s="882" t="s">
        <v>1160</v>
      </c>
      <c r="H63" s="880" t="s">
        <v>1290</v>
      </c>
      <c r="I63" s="880">
        <v>1</v>
      </c>
      <c r="J63" s="880">
        <f>I63</f>
        <v>1</v>
      </c>
      <c r="K63" s="884">
        <v>46196</v>
      </c>
      <c r="L63" s="884">
        <v>46155</v>
      </c>
      <c r="M63" s="989" t="s">
        <v>1415</v>
      </c>
      <c r="N63" s="879"/>
      <c r="P63" s="985" t="s">
        <v>1366</v>
      </c>
      <c r="Q63" s="884">
        <f t="shared" si="0"/>
        <v>46203</v>
      </c>
      <c r="R63" s="884">
        <v>46200</v>
      </c>
      <c r="S63" s="884">
        <v>46202</v>
      </c>
      <c r="T63" s="885">
        <f>S63-L63</f>
        <v>47</v>
      </c>
      <c r="U63" s="886" t="s">
        <v>26</v>
      </c>
      <c r="V63" s="986">
        <v>220000</v>
      </c>
      <c r="W63" s="888">
        <v>1</v>
      </c>
      <c r="X63" s="1013" t="s">
        <v>1367</v>
      </c>
      <c r="Y63" s="973">
        <v>1</v>
      </c>
      <c r="Z63" s="1005" t="s">
        <v>886</v>
      </c>
    </row>
    <row r="64" spans="1:26" ht="30" hidden="1" customHeight="1">
      <c r="A64" s="879">
        <f t="shared" si="11"/>
        <v>59</v>
      </c>
      <c r="B64" s="880" t="s">
        <v>1406</v>
      </c>
      <c r="C64" s="950" t="s">
        <v>1161</v>
      </c>
      <c r="D64" s="881" t="s">
        <v>1162</v>
      </c>
      <c r="E64" s="882" t="s">
        <v>1029</v>
      </c>
      <c r="F64" s="984" t="s">
        <v>994</v>
      </c>
      <c r="G64" s="882" t="s">
        <v>1163</v>
      </c>
      <c r="H64" s="880" t="s">
        <v>906</v>
      </c>
      <c r="I64" s="880">
        <v>36</v>
      </c>
      <c r="K64" s="884">
        <v>46158</v>
      </c>
      <c r="L64" s="884"/>
      <c r="M64" s="880"/>
      <c r="N64" s="879"/>
      <c r="P64" s="985"/>
      <c r="Q64" s="884">
        <f t="shared" si="0"/>
        <v>46164</v>
      </c>
      <c r="R64" s="884">
        <v>46161</v>
      </c>
      <c r="S64" s="884"/>
      <c r="T64" s="885"/>
      <c r="U64" s="886"/>
      <c r="V64" s="986">
        <v>50400</v>
      </c>
      <c r="W64" s="888"/>
      <c r="X64" s="1014" t="s">
        <v>1421</v>
      </c>
      <c r="Y64" s="973"/>
      <c r="Z64" s="1005" t="s">
        <v>886</v>
      </c>
    </row>
    <row r="65" spans="1:26" ht="30" hidden="1" customHeight="1">
      <c r="A65" s="879">
        <f t="shared" si="11"/>
        <v>60</v>
      </c>
      <c r="B65" s="880" t="s">
        <v>1406</v>
      </c>
      <c r="C65" s="950" t="s">
        <v>1164</v>
      </c>
      <c r="D65" s="881" t="s">
        <v>1165</v>
      </c>
      <c r="E65" s="882" t="s">
        <v>1029</v>
      </c>
      <c r="F65" s="984" t="s">
        <v>994</v>
      </c>
      <c r="G65" s="882" t="s">
        <v>1166</v>
      </c>
      <c r="H65" s="880" t="s">
        <v>1292</v>
      </c>
      <c r="I65" s="880">
        <v>1</v>
      </c>
      <c r="K65" s="884">
        <v>46177</v>
      </c>
      <c r="L65" s="884"/>
      <c r="M65" s="880"/>
      <c r="N65" s="879"/>
      <c r="P65" s="985"/>
      <c r="Q65" s="884">
        <f t="shared" si="0"/>
        <v>46187</v>
      </c>
      <c r="R65" s="884">
        <v>46184</v>
      </c>
      <c r="S65" s="884"/>
      <c r="T65" s="885"/>
      <c r="U65" s="886"/>
      <c r="V65" s="986">
        <v>69000</v>
      </c>
      <c r="W65" s="888"/>
      <c r="X65" s="1014" t="s">
        <v>1421</v>
      </c>
      <c r="Y65" s="973"/>
      <c r="Z65" s="1005" t="s">
        <v>886</v>
      </c>
    </row>
    <row r="66" spans="1:26" ht="30" hidden="1" customHeight="1">
      <c r="A66" s="879">
        <f t="shared" si="11"/>
        <v>61</v>
      </c>
      <c r="B66" s="880" t="s">
        <v>1406</v>
      </c>
      <c r="C66" s="950" t="s">
        <v>1167</v>
      </c>
      <c r="D66" s="881" t="s">
        <v>1168</v>
      </c>
      <c r="E66" s="882" t="s">
        <v>1169</v>
      </c>
      <c r="F66" s="984" t="s">
        <v>994</v>
      </c>
      <c r="G66" s="882" t="s">
        <v>1170</v>
      </c>
      <c r="H66" s="880" t="s">
        <v>906</v>
      </c>
      <c r="I66" s="880">
        <v>248</v>
      </c>
      <c r="K66" s="884">
        <v>46130</v>
      </c>
      <c r="L66" s="884"/>
      <c r="M66" s="880"/>
      <c r="N66" s="879"/>
      <c r="P66" s="985" t="s">
        <v>1366</v>
      </c>
      <c r="Q66" s="884">
        <f t="shared" si="0"/>
        <v>46136</v>
      </c>
      <c r="R66" s="884">
        <v>46133</v>
      </c>
      <c r="S66" s="884">
        <v>46156</v>
      </c>
      <c r="T66" s="885"/>
      <c r="U66" s="886" t="s">
        <v>26</v>
      </c>
      <c r="V66" s="986">
        <v>58000</v>
      </c>
      <c r="W66" s="888">
        <v>1</v>
      </c>
      <c r="X66" s="1014" t="s">
        <v>1367</v>
      </c>
      <c r="Y66" s="973">
        <v>1</v>
      </c>
      <c r="Z66" s="974" t="s">
        <v>213</v>
      </c>
    </row>
    <row r="67" spans="1:26" ht="30" hidden="1" customHeight="1">
      <c r="A67" s="879">
        <f t="shared" si="11"/>
        <v>62</v>
      </c>
      <c r="B67" s="880" t="s">
        <v>1406</v>
      </c>
      <c r="C67" s="950" t="s">
        <v>1171</v>
      </c>
      <c r="D67" s="881" t="s">
        <v>1172</v>
      </c>
      <c r="E67" s="882" t="s">
        <v>1169</v>
      </c>
      <c r="F67" s="984" t="s">
        <v>994</v>
      </c>
      <c r="G67" s="882" t="s">
        <v>1173</v>
      </c>
      <c r="H67" s="880" t="s">
        <v>1286</v>
      </c>
      <c r="I67" s="880">
        <v>2</v>
      </c>
      <c r="K67" s="884">
        <v>46146</v>
      </c>
      <c r="L67" s="884"/>
      <c r="M67" s="880" t="s">
        <v>127</v>
      </c>
      <c r="N67" s="879"/>
      <c r="P67" s="985" t="s">
        <v>1366</v>
      </c>
      <c r="Q67" s="884">
        <f t="shared" si="0"/>
        <v>46152</v>
      </c>
      <c r="R67" s="884">
        <v>46149</v>
      </c>
      <c r="S67" s="998">
        <v>46197</v>
      </c>
      <c r="T67" s="885"/>
      <c r="U67" s="886" t="s">
        <v>26</v>
      </c>
      <c r="V67" s="986">
        <v>9500</v>
      </c>
      <c r="W67" s="888">
        <v>1</v>
      </c>
      <c r="X67" s="1014" t="s">
        <v>1367</v>
      </c>
      <c r="Y67" s="973">
        <v>1</v>
      </c>
      <c r="Z67" s="974" t="s">
        <v>213</v>
      </c>
    </row>
    <row r="68" spans="1:26" s="990" customFormat="1" ht="30" hidden="1" customHeight="1">
      <c r="A68" s="999">
        <f t="shared" si="11"/>
        <v>63</v>
      </c>
      <c r="B68" s="880" t="s">
        <v>1406</v>
      </c>
      <c r="C68" s="1006" t="s">
        <v>1174</v>
      </c>
      <c r="D68" s="1007" t="s">
        <v>1168</v>
      </c>
      <c r="E68" s="1008" t="s">
        <v>1169</v>
      </c>
      <c r="F68" s="984" t="s">
        <v>994</v>
      </c>
      <c r="G68" s="1008" t="s">
        <v>1175</v>
      </c>
      <c r="H68" s="989" t="s">
        <v>906</v>
      </c>
      <c r="I68" s="989">
        <v>303</v>
      </c>
      <c r="J68" s="989">
        <f>I68</f>
        <v>303</v>
      </c>
      <c r="K68" s="998">
        <v>46130</v>
      </c>
      <c r="L68" s="998"/>
      <c r="M68" s="989" t="s">
        <v>1409</v>
      </c>
      <c r="N68" s="999"/>
      <c r="O68" s="989"/>
      <c r="P68" s="985" t="s">
        <v>1366</v>
      </c>
      <c r="Q68" s="998">
        <f t="shared" si="0"/>
        <v>46136</v>
      </c>
      <c r="R68" s="998">
        <v>46133</v>
      </c>
      <c r="S68" s="998">
        <v>46156</v>
      </c>
      <c r="T68" s="1009"/>
      <c r="U68" s="886" t="s">
        <v>26</v>
      </c>
      <c r="V68" s="1011">
        <v>53180</v>
      </c>
      <c r="W68" s="888">
        <v>1</v>
      </c>
      <c r="X68" s="1014" t="s">
        <v>1367</v>
      </c>
      <c r="Y68" s="973">
        <v>1</v>
      </c>
      <c r="Z68" s="974" t="s">
        <v>213</v>
      </c>
    </row>
    <row r="69" spans="1:26" s="990" customFormat="1" ht="30" hidden="1" customHeight="1">
      <c r="A69" s="999">
        <f t="shared" si="11"/>
        <v>64</v>
      </c>
      <c r="B69" s="880" t="s">
        <v>1406</v>
      </c>
      <c r="C69" s="1006" t="s">
        <v>1176</v>
      </c>
      <c r="D69" s="1007" t="s">
        <v>1172</v>
      </c>
      <c r="E69" s="1008" t="s">
        <v>1169</v>
      </c>
      <c r="F69" s="984" t="s">
        <v>994</v>
      </c>
      <c r="G69" s="1008" t="s">
        <v>1177</v>
      </c>
      <c r="H69" s="989" t="s">
        <v>1286</v>
      </c>
      <c r="I69" s="989">
        <v>16</v>
      </c>
      <c r="J69" s="989"/>
      <c r="K69" s="998">
        <v>46146</v>
      </c>
      <c r="L69" s="998"/>
      <c r="M69" s="989" t="s">
        <v>127</v>
      </c>
      <c r="N69" s="999"/>
      <c r="O69" s="989"/>
      <c r="P69" s="985" t="s">
        <v>1366</v>
      </c>
      <c r="Q69" s="998">
        <f t="shared" si="0"/>
        <v>46152</v>
      </c>
      <c r="R69" s="998">
        <v>46149</v>
      </c>
      <c r="S69" s="998">
        <v>46197</v>
      </c>
      <c r="T69" s="1009"/>
      <c r="U69" s="886" t="s">
        <v>26</v>
      </c>
      <c r="V69" s="1011">
        <v>16000</v>
      </c>
      <c r="W69" s="888">
        <v>1</v>
      </c>
      <c r="X69" s="1014" t="s">
        <v>1367</v>
      </c>
      <c r="Y69" s="973">
        <v>1</v>
      </c>
      <c r="Z69" s="974" t="s">
        <v>213</v>
      </c>
    </row>
    <row r="70" spans="1:26" s="990" customFormat="1" ht="30" hidden="1" customHeight="1">
      <c r="A70" s="999">
        <f t="shared" si="11"/>
        <v>65</v>
      </c>
      <c r="B70" s="880" t="s">
        <v>1406</v>
      </c>
      <c r="C70" s="1006" t="s">
        <v>1178</v>
      </c>
      <c r="D70" s="1007" t="s">
        <v>989</v>
      </c>
      <c r="E70" s="1008" t="s">
        <v>1169</v>
      </c>
      <c r="F70" s="984" t="s">
        <v>994</v>
      </c>
      <c r="G70" s="1008" t="s">
        <v>1179</v>
      </c>
      <c r="H70" s="989" t="s">
        <v>1286</v>
      </c>
      <c r="I70" s="989">
        <v>1</v>
      </c>
      <c r="J70" s="989"/>
      <c r="K70" s="998">
        <v>46162</v>
      </c>
      <c r="L70" s="998"/>
      <c r="M70" s="989" t="s">
        <v>127</v>
      </c>
      <c r="N70" s="999"/>
      <c r="O70" s="989"/>
      <c r="P70" s="985" t="s">
        <v>1366</v>
      </c>
      <c r="Q70" s="998">
        <f t="shared" ref="Q70:Q113" si="12">R70+3</f>
        <v>46169</v>
      </c>
      <c r="R70" s="998">
        <v>46166</v>
      </c>
      <c r="S70" s="998">
        <v>46197</v>
      </c>
      <c r="T70" s="1009"/>
      <c r="U70" s="886" t="s">
        <v>26</v>
      </c>
      <c r="V70" s="1011">
        <v>7500</v>
      </c>
      <c r="W70" s="888">
        <v>1</v>
      </c>
      <c r="X70" s="1014" t="s">
        <v>1367</v>
      </c>
      <c r="Y70" s="973">
        <v>1</v>
      </c>
      <c r="Z70" s="974" t="s">
        <v>213</v>
      </c>
    </row>
    <row r="71" spans="1:26" s="990" customFormat="1" ht="30" hidden="1" customHeight="1">
      <c r="A71" s="999">
        <f t="shared" si="11"/>
        <v>66</v>
      </c>
      <c r="B71" s="880" t="s">
        <v>1406</v>
      </c>
      <c r="C71" s="1006" t="s">
        <v>1180</v>
      </c>
      <c r="D71" s="1007" t="s">
        <v>988</v>
      </c>
      <c r="E71" s="1008" t="s">
        <v>1169</v>
      </c>
      <c r="F71" s="984" t="s">
        <v>994</v>
      </c>
      <c r="G71" s="1008" t="s">
        <v>1181</v>
      </c>
      <c r="H71" s="989" t="s">
        <v>1286</v>
      </c>
      <c r="I71" s="989">
        <v>1</v>
      </c>
      <c r="J71" s="989"/>
      <c r="K71" s="998">
        <v>46182</v>
      </c>
      <c r="L71" s="998"/>
      <c r="M71" s="989" t="s">
        <v>127</v>
      </c>
      <c r="N71" s="999"/>
      <c r="O71" s="989"/>
      <c r="P71" s="985" t="s">
        <v>1366</v>
      </c>
      <c r="Q71" s="998">
        <f t="shared" si="12"/>
        <v>46189</v>
      </c>
      <c r="R71" s="998">
        <v>46186</v>
      </c>
      <c r="S71" s="998">
        <v>46197</v>
      </c>
      <c r="T71" s="1009"/>
      <c r="U71" s="886" t="s">
        <v>26</v>
      </c>
      <c r="V71" s="1011">
        <v>9500</v>
      </c>
      <c r="W71" s="888">
        <v>1</v>
      </c>
      <c r="X71" s="1014" t="s">
        <v>1367</v>
      </c>
      <c r="Y71" s="973">
        <v>1</v>
      </c>
      <c r="Z71" s="974" t="s">
        <v>213</v>
      </c>
    </row>
    <row r="72" spans="1:26" s="990" customFormat="1" ht="30" hidden="1" customHeight="1">
      <c r="A72" s="999">
        <f t="shared" si="11"/>
        <v>67</v>
      </c>
      <c r="B72" s="880" t="s">
        <v>1406</v>
      </c>
      <c r="C72" s="1006" t="s">
        <v>1182</v>
      </c>
      <c r="D72" s="1007" t="s">
        <v>1183</v>
      </c>
      <c r="E72" s="1008" t="s">
        <v>1169</v>
      </c>
      <c r="F72" s="984" t="s">
        <v>994</v>
      </c>
      <c r="G72" s="1008"/>
      <c r="H72" s="989">
        <v>0</v>
      </c>
      <c r="I72" s="989">
        <v>0</v>
      </c>
      <c r="J72" s="989"/>
      <c r="K72" s="998">
        <v>46182</v>
      </c>
      <c r="L72" s="998"/>
      <c r="M72" s="989" t="s">
        <v>127</v>
      </c>
      <c r="N72" s="999"/>
      <c r="O72" s="989"/>
      <c r="P72" s="985" t="s">
        <v>1366</v>
      </c>
      <c r="Q72" s="998">
        <f t="shared" si="12"/>
        <v>46189</v>
      </c>
      <c r="R72" s="998">
        <v>46186</v>
      </c>
      <c r="S72" s="998">
        <v>46214</v>
      </c>
      <c r="T72" s="1009"/>
      <c r="U72" s="886" t="s">
        <v>26</v>
      </c>
      <c r="V72" s="1011">
        <v>0</v>
      </c>
      <c r="W72" s="888">
        <v>1</v>
      </c>
      <c r="X72" s="1014" t="s">
        <v>1367</v>
      </c>
      <c r="Y72" s="973">
        <v>1</v>
      </c>
      <c r="Z72" s="974" t="s">
        <v>213</v>
      </c>
    </row>
    <row r="73" spans="1:26" s="990" customFormat="1" ht="30" hidden="1" customHeight="1">
      <c r="A73" s="999">
        <f t="shared" si="11"/>
        <v>68</v>
      </c>
      <c r="B73" s="880" t="s">
        <v>1406</v>
      </c>
      <c r="C73" s="1006" t="s">
        <v>1184</v>
      </c>
      <c r="D73" s="1007" t="s">
        <v>1185</v>
      </c>
      <c r="E73" s="1008" t="s">
        <v>1169</v>
      </c>
      <c r="F73" s="984" t="s">
        <v>994</v>
      </c>
      <c r="G73" s="1008" t="s">
        <v>1186</v>
      </c>
      <c r="H73" s="989" t="s">
        <v>1293</v>
      </c>
      <c r="I73" s="989">
        <v>1</v>
      </c>
      <c r="J73" s="989"/>
      <c r="K73" s="998">
        <v>46198</v>
      </c>
      <c r="L73" s="998"/>
      <c r="M73" s="989" t="s">
        <v>127</v>
      </c>
      <c r="N73" s="999"/>
      <c r="O73" s="989"/>
      <c r="P73" s="985" t="s">
        <v>1366</v>
      </c>
      <c r="Q73" s="998">
        <f t="shared" si="12"/>
        <v>46205</v>
      </c>
      <c r="R73" s="998">
        <v>46202</v>
      </c>
      <c r="S73" s="998">
        <v>46214</v>
      </c>
      <c r="T73" s="1009"/>
      <c r="U73" s="886" t="s">
        <v>26</v>
      </c>
      <c r="V73" s="1011">
        <v>110000</v>
      </c>
      <c r="W73" s="1012">
        <v>1</v>
      </c>
      <c r="X73" s="1014" t="s">
        <v>1367</v>
      </c>
      <c r="Y73" s="973">
        <v>1</v>
      </c>
      <c r="Z73" s="974" t="s">
        <v>213</v>
      </c>
    </row>
    <row r="74" spans="1:26" s="990" customFormat="1" ht="30" hidden="1" customHeight="1">
      <c r="A74" s="999">
        <f t="shared" si="11"/>
        <v>69</v>
      </c>
      <c r="B74" s="880" t="s">
        <v>1406</v>
      </c>
      <c r="C74" s="1006" t="s">
        <v>1187</v>
      </c>
      <c r="D74" s="1007" t="s">
        <v>1188</v>
      </c>
      <c r="E74" s="1008" t="s">
        <v>1169</v>
      </c>
      <c r="F74" s="984" t="s">
        <v>994</v>
      </c>
      <c r="G74" s="1008" t="s">
        <v>1189</v>
      </c>
      <c r="H74" s="989" t="s">
        <v>906</v>
      </c>
      <c r="I74" s="989">
        <v>550</v>
      </c>
      <c r="J74" s="989">
        <f>I74</f>
        <v>550</v>
      </c>
      <c r="K74" s="998">
        <v>46130</v>
      </c>
      <c r="L74" s="998"/>
      <c r="M74" s="989" t="s">
        <v>127</v>
      </c>
      <c r="N74" s="999"/>
      <c r="O74" s="989"/>
      <c r="P74" s="985" t="s">
        <v>1366</v>
      </c>
      <c r="Q74" s="998">
        <f t="shared" si="12"/>
        <v>46136</v>
      </c>
      <c r="R74" s="998">
        <v>46133</v>
      </c>
      <c r="S74" s="998">
        <v>46156</v>
      </c>
      <c r="T74" s="1009"/>
      <c r="U74" s="886" t="s">
        <v>26</v>
      </c>
      <c r="V74" s="1011">
        <v>48750</v>
      </c>
      <c r="W74" s="1012">
        <v>1</v>
      </c>
      <c r="X74" s="1014" t="s">
        <v>1367</v>
      </c>
      <c r="Y74" s="973">
        <v>1</v>
      </c>
      <c r="Z74" s="974" t="s">
        <v>213</v>
      </c>
    </row>
    <row r="75" spans="1:26" s="990" customFormat="1" ht="30" hidden="1" customHeight="1">
      <c r="A75" s="999">
        <f t="shared" si="11"/>
        <v>70</v>
      </c>
      <c r="B75" s="880" t="s">
        <v>1406</v>
      </c>
      <c r="C75" s="1006" t="s">
        <v>1190</v>
      </c>
      <c r="D75" s="1007" t="s">
        <v>1191</v>
      </c>
      <c r="E75" s="1008" t="s">
        <v>1169</v>
      </c>
      <c r="F75" s="984" t="s">
        <v>994</v>
      </c>
      <c r="G75" s="1008" t="s">
        <v>1192</v>
      </c>
      <c r="H75" s="989" t="s">
        <v>1286</v>
      </c>
      <c r="I75" s="989">
        <v>11</v>
      </c>
      <c r="J75" s="989"/>
      <c r="K75" s="998">
        <v>46130</v>
      </c>
      <c r="L75" s="998"/>
      <c r="M75" s="989" t="s">
        <v>127</v>
      </c>
      <c r="N75" s="999"/>
      <c r="O75" s="989"/>
      <c r="P75" s="985" t="s">
        <v>1366</v>
      </c>
      <c r="Q75" s="998">
        <f t="shared" si="12"/>
        <v>46136</v>
      </c>
      <c r="R75" s="998">
        <v>46133</v>
      </c>
      <c r="S75" s="998">
        <v>46214</v>
      </c>
      <c r="T75" s="1009"/>
      <c r="U75" s="886" t="s">
        <v>26</v>
      </c>
      <c r="V75" s="1011">
        <v>110000</v>
      </c>
      <c r="W75" s="1012">
        <v>1</v>
      </c>
      <c r="X75" s="1014" t="s">
        <v>1367</v>
      </c>
      <c r="Y75" s="973">
        <v>1</v>
      </c>
      <c r="Z75" s="974" t="s">
        <v>213</v>
      </c>
    </row>
    <row r="76" spans="1:26" s="990" customFormat="1" ht="30" hidden="1" customHeight="1">
      <c r="A76" s="999">
        <f t="shared" si="11"/>
        <v>71</v>
      </c>
      <c r="B76" s="880" t="s">
        <v>1406</v>
      </c>
      <c r="C76" s="1006" t="s">
        <v>1193</v>
      </c>
      <c r="D76" s="1007" t="s">
        <v>1194</v>
      </c>
      <c r="E76" s="1008" t="s">
        <v>1169</v>
      </c>
      <c r="F76" s="984" t="s">
        <v>994</v>
      </c>
      <c r="G76" s="1008" t="s">
        <v>1195</v>
      </c>
      <c r="H76" s="989" t="s">
        <v>1286</v>
      </c>
      <c r="I76" s="989">
        <v>8</v>
      </c>
      <c r="J76" s="989">
        <f>I76</f>
        <v>8</v>
      </c>
      <c r="K76" s="998">
        <v>46146</v>
      </c>
      <c r="L76" s="998"/>
      <c r="M76" s="989" t="s">
        <v>127</v>
      </c>
      <c r="N76" s="999"/>
      <c r="O76" s="989"/>
      <c r="P76" s="985" t="s">
        <v>1366</v>
      </c>
      <c r="Q76" s="998">
        <f t="shared" si="12"/>
        <v>46152</v>
      </c>
      <c r="R76" s="998">
        <v>46149</v>
      </c>
      <c r="S76" s="998">
        <v>46182</v>
      </c>
      <c r="T76" s="1009"/>
      <c r="U76" s="886" t="s">
        <v>26</v>
      </c>
      <c r="V76" s="1011">
        <v>10400</v>
      </c>
      <c r="W76" s="1012">
        <v>1</v>
      </c>
      <c r="X76" s="1014" t="s">
        <v>1367</v>
      </c>
      <c r="Y76" s="973">
        <v>1</v>
      </c>
      <c r="Z76" s="974" t="s">
        <v>213</v>
      </c>
    </row>
    <row r="77" spans="1:26" s="990" customFormat="1" ht="30" hidden="1" customHeight="1">
      <c r="A77" s="999">
        <f t="shared" si="11"/>
        <v>72</v>
      </c>
      <c r="B77" s="880" t="s">
        <v>1406</v>
      </c>
      <c r="C77" s="1006" t="s">
        <v>1196</v>
      </c>
      <c r="D77" s="1007" t="s">
        <v>1168</v>
      </c>
      <c r="E77" s="1008" t="s">
        <v>1169</v>
      </c>
      <c r="F77" s="984" t="s">
        <v>994</v>
      </c>
      <c r="G77" s="1008" t="s">
        <v>907</v>
      </c>
      <c r="H77" s="989" t="s">
        <v>906</v>
      </c>
      <c r="I77" s="989">
        <v>15</v>
      </c>
      <c r="J77" s="989">
        <f>I77</f>
        <v>15</v>
      </c>
      <c r="K77" s="998">
        <v>46130</v>
      </c>
      <c r="L77" s="998"/>
      <c r="M77" s="989" t="s">
        <v>127</v>
      </c>
      <c r="N77" s="999"/>
      <c r="O77" s="989"/>
      <c r="P77" s="985" t="s">
        <v>1366</v>
      </c>
      <c r="Q77" s="998">
        <f t="shared" si="12"/>
        <v>46136</v>
      </c>
      <c r="R77" s="998">
        <v>46133</v>
      </c>
      <c r="S77" s="998">
        <v>46156</v>
      </c>
      <c r="T77" s="1009"/>
      <c r="U77" s="886" t="s">
        <v>26</v>
      </c>
      <c r="V77" s="1011">
        <v>6000</v>
      </c>
      <c r="W77" s="1012">
        <v>1</v>
      </c>
      <c r="X77" s="1014" t="s">
        <v>1367</v>
      </c>
      <c r="Y77" s="973">
        <v>1</v>
      </c>
      <c r="Z77" s="974" t="s">
        <v>213</v>
      </c>
    </row>
    <row r="78" spans="1:26" s="990" customFormat="1" ht="30" hidden="1" customHeight="1">
      <c r="A78" s="999">
        <f t="shared" si="11"/>
        <v>73</v>
      </c>
      <c r="B78" s="880" t="s">
        <v>1406</v>
      </c>
      <c r="C78" s="1006" t="s">
        <v>1197</v>
      </c>
      <c r="D78" s="1007" t="s">
        <v>1198</v>
      </c>
      <c r="E78" s="1008" t="s">
        <v>1169</v>
      </c>
      <c r="F78" s="984" t="s">
        <v>994</v>
      </c>
      <c r="G78" s="1008" t="s">
        <v>908</v>
      </c>
      <c r="H78" s="989" t="s">
        <v>906</v>
      </c>
      <c r="I78" s="989">
        <v>1083</v>
      </c>
      <c r="J78" s="989"/>
      <c r="K78" s="998">
        <v>46130</v>
      </c>
      <c r="L78" s="998"/>
      <c r="M78" s="989"/>
      <c r="N78" s="999"/>
      <c r="O78" s="989"/>
      <c r="P78" s="985" t="s">
        <v>1366</v>
      </c>
      <c r="Q78" s="998">
        <f t="shared" si="12"/>
        <v>46136</v>
      </c>
      <c r="R78" s="998">
        <v>46133</v>
      </c>
      <c r="S78" s="998">
        <v>46212</v>
      </c>
      <c r="T78" s="1009"/>
      <c r="U78" s="886" t="s">
        <v>26</v>
      </c>
      <c r="V78" s="1011">
        <v>232750</v>
      </c>
      <c r="W78" s="888">
        <v>1</v>
      </c>
      <c r="X78" s="1014" t="s">
        <v>1367</v>
      </c>
      <c r="Y78" s="973">
        <v>1</v>
      </c>
      <c r="Z78" s="974" t="s">
        <v>213</v>
      </c>
    </row>
    <row r="79" spans="1:26" s="990" customFormat="1" ht="30" hidden="1" customHeight="1">
      <c r="A79" s="999">
        <f t="shared" si="11"/>
        <v>74</v>
      </c>
      <c r="B79" s="880" t="s">
        <v>1406</v>
      </c>
      <c r="C79" s="1006" t="s">
        <v>1199</v>
      </c>
      <c r="D79" s="1007" t="s">
        <v>1200</v>
      </c>
      <c r="E79" s="1008" t="s">
        <v>1169</v>
      </c>
      <c r="F79" s="984" t="s">
        <v>994</v>
      </c>
      <c r="G79" s="1008" t="s">
        <v>909</v>
      </c>
      <c r="H79" s="989" t="s">
        <v>1286</v>
      </c>
      <c r="I79" s="989">
        <v>195</v>
      </c>
      <c r="J79" s="989"/>
      <c r="K79" s="998">
        <v>46130</v>
      </c>
      <c r="L79" s="998"/>
      <c r="M79" s="989"/>
      <c r="N79" s="999"/>
      <c r="O79" s="989"/>
      <c r="P79" s="985"/>
      <c r="Q79" s="998">
        <f t="shared" si="12"/>
        <v>46136</v>
      </c>
      <c r="R79" s="998">
        <v>46133</v>
      </c>
      <c r="S79" s="998"/>
      <c r="T79" s="1009"/>
      <c r="U79" s="1010"/>
      <c r="V79" s="1011">
        <v>12810</v>
      </c>
      <c r="W79" s="1012"/>
      <c r="X79" s="1014" t="s">
        <v>599</v>
      </c>
      <c r="Y79" s="973"/>
      <c r="Z79" s="974" t="s">
        <v>213</v>
      </c>
    </row>
    <row r="80" spans="1:26" s="990" customFormat="1" ht="30" hidden="1" customHeight="1">
      <c r="A80" s="999">
        <f t="shared" si="11"/>
        <v>75</v>
      </c>
      <c r="B80" s="880" t="s">
        <v>1406</v>
      </c>
      <c r="C80" s="1006" t="s">
        <v>1201</v>
      </c>
      <c r="D80" s="1007" t="s">
        <v>1202</v>
      </c>
      <c r="E80" s="1008" t="s">
        <v>1169</v>
      </c>
      <c r="F80" s="984" t="s">
        <v>994</v>
      </c>
      <c r="G80" s="1008" t="s">
        <v>910</v>
      </c>
      <c r="H80" s="989" t="s">
        <v>1286</v>
      </c>
      <c r="I80" s="989">
        <v>6</v>
      </c>
      <c r="J80" s="989">
        <f>I80</f>
        <v>6</v>
      </c>
      <c r="K80" s="998">
        <v>46146</v>
      </c>
      <c r="L80" s="998"/>
      <c r="M80" s="989" t="s">
        <v>127</v>
      </c>
      <c r="N80" s="999"/>
      <c r="O80" s="989"/>
      <c r="P80" s="985" t="s">
        <v>1366</v>
      </c>
      <c r="Q80" s="998">
        <f t="shared" si="12"/>
        <v>46152</v>
      </c>
      <c r="R80" s="998">
        <v>46149</v>
      </c>
      <c r="S80" s="998">
        <v>46182</v>
      </c>
      <c r="T80" s="1009"/>
      <c r="U80" s="886" t="s">
        <v>26</v>
      </c>
      <c r="V80" s="1011">
        <v>18000</v>
      </c>
      <c r="W80" s="1012">
        <v>1</v>
      </c>
      <c r="X80" s="1014" t="s">
        <v>1367</v>
      </c>
      <c r="Y80" s="973">
        <v>1</v>
      </c>
      <c r="Z80" s="974" t="s">
        <v>213</v>
      </c>
    </row>
    <row r="81" spans="1:26" s="990" customFormat="1" ht="30" hidden="1" customHeight="1">
      <c r="A81" s="999">
        <f t="shared" si="11"/>
        <v>76</v>
      </c>
      <c r="B81" s="880" t="s">
        <v>1406</v>
      </c>
      <c r="C81" s="1006" t="s">
        <v>1203</v>
      </c>
      <c r="D81" s="1007" t="s">
        <v>1204</v>
      </c>
      <c r="E81" s="1008" t="s">
        <v>1169</v>
      </c>
      <c r="F81" s="984" t="s">
        <v>994</v>
      </c>
      <c r="G81" s="1008" t="s">
        <v>911</v>
      </c>
      <c r="H81" s="989" t="s">
        <v>1286</v>
      </c>
      <c r="I81" s="989">
        <v>17</v>
      </c>
      <c r="J81" s="989"/>
      <c r="K81" s="998">
        <v>46146</v>
      </c>
      <c r="L81" s="998"/>
      <c r="M81" s="989"/>
      <c r="N81" s="999"/>
      <c r="O81" s="989"/>
      <c r="P81" s="985" t="s">
        <v>1366</v>
      </c>
      <c r="Q81" s="998">
        <f t="shared" si="12"/>
        <v>46152</v>
      </c>
      <c r="R81" s="998">
        <v>46149</v>
      </c>
      <c r="S81" s="998">
        <v>46212</v>
      </c>
      <c r="T81" s="1009"/>
      <c r="U81" s="886" t="s">
        <v>26</v>
      </c>
      <c r="V81" s="1011">
        <v>23800</v>
      </c>
      <c r="W81" s="888">
        <v>1</v>
      </c>
      <c r="X81" s="1014" t="s">
        <v>1367</v>
      </c>
      <c r="Y81" s="973">
        <v>1</v>
      </c>
      <c r="Z81" s="974" t="s">
        <v>213</v>
      </c>
    </row>
    <row r="82" spans="1:26" s="990" customFormat="1" ht="30" hidden="1" customHeight="1">
      <c r="A82" s="999">
        <f t="shared" si="11"/>
        <v>77</v>
      </c>
      <c r="B82" s="880" t="s">
        <v>1406</v>
      </c>
      <c r="C82" s="1006" t="s">
        <v>1205</v>
      </c>
      <c r="D82" s="1007" t="s">
        <v>1206</v>
      </c>
      <c r="E82" s="1008" t="s">
        <v>1169</v>
      </c>
      <c r="F82" s="984" t="s">
        <v>994</v>
      </c>
      <c r="G82" s="1008" t="s">
        <v>912</v>
      </c>
      <c r="H82" s="989" t="s">
        <v>1286</v>
      </c>
      <c r="I82" s="989">
        <v>1</v>
      </c>
      <c r="J82" s="989"/>
      <c r="K82" s="998">
        <v>46146</v>
      </c>
      <c r="L82" s="998"/>
      <c r="M82" s="989"/>
      <c r="N82" s="999"/>
      <c r="O82" s="989"/>
      <c r="P82" s="985" t="s">
        <v>1366</v>
      </c>
      <c r="Q82" s="998">
        <f t="shared" si="12"/>
        <v>46152</v>
      </c>
      <c r="R82" s="998">
        <v>46149</v>
      </c>
      <c r="S82" s="998">
        <v>46212</v>
      </c>
      <c r="T82" s="1009"/>
      <c r="U82" s="886" t="s">
        <v>26</v>
      </c>
      <c r="V82" s="1011">
        <v>5500</v>
      </c>
      <c r="W82" s="888">
        <v>1</v>
      </c>
      <c r="X82" s="1014" t="s">
        <v>1367</v>
      </c>
      <c r="Y82" s="973">
        <v>1</v>
      </c>
      <c r="Z82" s="974" t="s">
        <v>213</v>
      </c>
    </row>
    <row r="83" spans="1:26" s="990" customFormat="1" ht="30" hidden="1" customHeight="1">
      <c r="A83" s="999">
        <f t="shared" si="11"/>
        <v>78</v>
      </c>
      <c r="B83" s="880" t="s">
        <v>1406</v>
      </c>
      <c r="C83" s="1006" t="s">
        <v>1207</v>
      </c>
      <c r="D83" s="1007" t="s">
        <v>1208</v>
      </c>
      <c r="E83" s="1008" t="s">
        <v>1169</v>
      </c>
      <c r="F83" s="984" t="s">
        <v>994</v>
      </c>
      <c r="G83" s="1008" t="s">
        <v>913</v>
      </c>
      <c r="H83" s="989" t="s">
        <v>1288</v>
      </c>
      <c r="I83" s="989">
        <v>1</v>
      </c>
      <c r="J83" s="989"/>
      <c r="K83" s="998">
        <v>46146</v>
      </c>
      <c r="L83" s="998"/>
      <c r="M83" s="989"/>
      <c r="N83" s="999"/>
      <c r="O83" s="989"/>
      <c r="P83" s="985" t="s">
        <v>1366</v>
      </c>
      <c r="Q83" s="998">
        <f t="shared" si="12"/>
        <v>46152</v>
      </c>
      <c r="R83" s="998">
        <v>46149</v>
      </c>
      <c r="S83" s="998">
        <v>46212</v>
      </c>
      <c r="T83" s="1009"/>
      <c r="U83" s="886" t="s">
        <v>26</v>
      </c>
      <c r="V83" s="1011">
        <v>3000</v>
      </c>
      <c r="W83" s="888">
        <v>1</v>
      </c>
      <c r="X83" s="1014" t="s">
        <v>1367</v>
      </c>
      <c r="Y83" s="973">
        <v>1</v>
      </c>
      <c r="Z83" s="974" t="s">
        <v>213</v>
      </c>
    </row>
    <row r="84" spans="1:26" s="990" customFormat="1" ht="30" hidden="1" customHeight="1">
      <c r="A84" s="999">
        <f t="shared" si="11"/>
        <v>79</v>
      </c>
      <c r="B84" s="880" t="s">
        <v>1406</v>
      </c>
      <c r="C84" s="1006" t="s">
        <v>1209</v>
      </c>
      <c r="D84" s="1007" t="s">
        <v>1210</v>
      </c>
      <c r="E84" s="1008" t="s">
        <v>1169</v>
      </c>
      <c r="F84" s="984" t="s">
        <v>994</v>
      </c>
      <c r="G84" s="1008" t="s">
        <v>1211</v>
      </c>
      <c r="H84" s="989" t="s">
        <v>1286</v>
      </c>
      <c r="I84" s="989">
        <v>1</v>
      </c>
      <c r="J84" s="989"/>
      <c r="K84" s="998">
        <v>46146</v>
      </c>
      <c r="L84" s="998"/>
      <c r="M84" s="989"/>
      <c r="N84" s="999"/>
      <c r="O84" s="989"/>
      <c r="P84" s="985" t="s">
        <v>1366</v>
      </c>
      <c r="Q84" s="998">
        <f t="shared" si="12"/>
        <v>46152</v>
      </c>
      <c r="R84" s="998">
        <v>46149</v>
      </c>
      <c r="S84" s="998">
        <v>46212</v>
      </c>
      <c r="T84" s="1009"/>
      <c r="U84" s="886" t="s">
        <v>26</v>
      </c>
      <c r="V84" s="1011">
        <v>1000</v>
      </c>
      <c r="W84" s="888">
        <v>1</v>
      </c>
      <c r="X84" s="1014" t="s">
        <v>1367</v>
      </c>
      <c r="Y84" s="973">
        <v>1</v>
      </c>
      <c r="Z84" s="974" t="s">
        <v>213</v>
      </c>
    </row>
    <row r="85" spans="1:26" s="990" customFormat="1" ht="30" hidden="1" customHeight="1">
      <c r="A85" s="999">
        <f t="shared" ref="A85:A113" si="13">A84+1</f>
        <v>80</v>
      </c>
      <c r="B85" s="880" t="s">
        <v>1406</v>
      </c>
      <c r="C85" s="1006" t="s">
        <v>1212</v>
      </c>
      <c r="D85" s="1007" t="s">
        <v>1168</v>
      </c>
      <c r="E85" s="1008" t="s">
        <v>1169</v>
      </c>
      <c r="F85" s="984" t="s">
        <v>994</v>
      </c>
      <c r="G85" s="1008" t="s">
        <v>1213</v>
      </c>
      <c r="H85" s="989" t="s">
        <v>906</v>
      </c>
      <c r="I85" s="989">
        <v>40</v>
      </c>
      <c r="J85" s="989"/>
      <c r="K85" s="998">
        <v>46146</v>
      </c>
      <c r="L85" s="998"/>
      <c r="M85" s="989" t="s">
        <v>127</v>
      </c>
      <c r="N85" s="999"/>
      <c r="O85" s="989"/>
      <c r="P85" s="985" t="s">
        <v>1366</v>
      </c>
      <c r="Q85" s="998">
        <f t="shared" si="12"/>
        <v>46152</v>
      </c>
      <c r="R85" s="998">
        <v>46149</v>
      </c>
      <c r="S85" s="998">
        <v>46156</v>
      </c>
      <c r="T85" s="1009"/>
      <c r="U85" s="886" t="s">
        <v>26</v>
      </c>
      <c r="V85" s="1011">
        <v>8000</v>
      </c>
      <c r="W85" s="888">
        <v>1</v>
      </c>
      <c r="X85" s="1014" t="s">
        <v>1367</v>
      </c>
      <c r="Y85" s="973">
        <v>1</v>
      </c>
      <c r="Z85" s="974" t="s">
        <v>213</v>
      </c>
    </row>
    <row r="86" spans="1:26" s="990" customFormat="1" ht="30" hidden="1" customHeight="1">
      <c r="A86" s="999">
        <f t="shared" si="13"/>
        <v>81</v>
      </c>
      <c r="B86" s="880" t="s">
        <v>1406</v>
      </c>
      <c r="C86" s="1006" t="s">
        <v>1214</v>
      </c>
      <c r="D86" s="1007" t="s">
        <v>1215</v>
      </c>
      <c r="E86" s="1008" t="s">
        <v>1169</v>
      </c>
      <c r="F86" s="984" t="s">
        <v>994</v>
      </c>
      <c r="G86" s="1008" t="s">
        <v>995</v>
      </c>
      <c r="H86" s="989" t="s">
        <v>906</v>
      </c>
      <c r="I86" s="989">
        <v>79</v>
      </c>
      <c r="J86" s="989"/>
      <c r="K86" s="998">
        <v>46146</v>
      </c>
      <c r="L86" s="998"/>
      <c r="M86" s="989"/>
      <c r="N86" s="999"/>
      <c r="O86" s="989"/>
      <c r="P86" s="985" t="s">
        <v>1366</v>
      </c>
      <c r="Q86" s="998">
        <f t="shared" si="12"/>
        <v>46152</v>
      </c>
      <c r="R86" s="998">
        <v>46149</v>
      </c>
      <c r="S86" s="998">
        <v>46212</v>
      </c>
      <c r="T86" s="1009"/>
      <c r="U86" s="886" t="s">
        <v>26</v>
      </c>
      <c r="V86" s="1011">
        <v>11620</v>
      </c>
      <c r="W86" s="888">
        <v>1</v>
      </c>
      <c r="X86" s="1014" t="s">
        <v>1367</v>
      </c>
      <c r="Y86" s="973">
        <v>1</v>
      </c>
      <c r="Z86" s="974" t="s">
        <v>213</v>
      </c>
    </row>
    <row r="87" spans="1:26" s="990" customFormat="1" ht="30" hidden="1" customHeight="1">
      <c r="A87" s="999">
        <f t="shared" si="13"/>
        <v>82</v>
      </c>
      <c r="B87" s="880" t="s">
        <v>1406</v>
      </c>
      <c r="C87" s="1006" t="s">
        <v>1216</v>
      </c>
      <c r="D87" s="1007" t="s">
        <v>1217</v>
      </c>
      <c r="E87" s="1008" t="s">
        <v>1169</v>
      </c>
      <c r="F87" s="984" t="s">
        <v>994</v>
      </c>
      <c r="G87" s="1008" t="s">
        <v>996</v>
      </c>
      <c r="H87" s="989" t="s">
        <v>1286</v>
      </c>
      <c r="I87" s="989">
        <v>6</v>
      </c>
      <c r="J87" s="989"/>
      <c r="K87" s="998">
        <v>46162</v>
      </c>
      <c r="L87" s="998"/>
      <c r="M87" s="989"/>
      <c r="N87" s="999"/>
      <c r="O87" s="989"/>
      <c r="P87" s="985" t="s">
        <v>1366</v>
      </c>
      <c r="Q87" s="998">
        <f t="shared" si="12"/>
        <v>46169</v>
      </c>
      <c r="R87" s="998">
        <v>46166</v>
      </c>
      <c r="S87" s="998">
        <v>46212</v>
      </c>
      <c r="T87" s="1009"/>
      <c r="U87" s="886" t="s">
        <v>26</v>
      </c>
      <c r="V87" s="1011">
        <v>2560</v>
      </c>
      <c r="W87" s="888">
        <v>1</v>
      </c>
      <c r="X87" s="1014" t="s">
        <v>1367</v>
      </c>
      <c r="Y87" s="973">
        <v>1</v>
      </c>
      <c r="Z87" s="974" t="s">
        <v>213</v>
      </c>
    </row>
    <row r="88" spans="1:26" s="990" customFormat="1" ht="30" hidden="1" customHeight="1">
      <c r="A88" s="999">
        <f t="shared" si="13"/>
        <v>83</v>
      </c>
      <c r="B88" s="880" t="s">
        <v>1406</v>
      </c>
      <c r="C88" s="1006" t="s">
        <v>1218</v>
      </c>
      <c r="D88" s="1007" t="s">
        <v>1219</v>
      </c>
      <c r="E88" s="1008" t="s">
        <v>1169</v>
      </c>
      <c r="F88" s="984" t="s">
        <v>994</v>
      </c>
      <c r="G88" s="1008" t="s">
        <v>1220</v>
      </c>
      <c r="H88" s="989" t="s">
        <v>1286</v>
      </c>
      <c r="I88" s="989">
        <v>14</v>
      </c>
      <c r="J88" s="989"/>
      <c r="K88" s="998">
        <v>46162</v>
      </c>
      <c r="L88" s="998"/>
      <c r="M88" s="989" t="s">
        <v>127</v>
      </c>
      <c r="N88" s="999"/>
      <c r="O88" s="989"/>
      <c r="P88" s="985" t="s">
        <v>1366</v>
      </c>
      <c r="Q88" s="998">
        <f t="shared" si="12"/>
        <v>46169</v>
      </c>
      <c r="R88" s="998">
        <v>46166</v>
      </c>
      <c r="S88" s="998">
        <v>46212</v>
      </c>
      <c r="T88" s="1009"/>
      <c r="U88" s="886" t="s">
        <v>26</v>
      </c>
      <c r="V88" s="1011">
        <v>28400</v>
      </c>
      <c r="W88" s="888">
        <v>1</v>
      </c>
      <c r="X88" s="1014" t="s">
        <v>1367</v>
      </c>
      <c r="Y88" s="973">
        <v>1</v>
      </c>
      <c r="Z88" s="974" t="s">
        <v>213</v>
      </c>
    </row>
    <row r="89" spans="1:26" s="990" customFormat="1" ht="30" hidden="1" customHeight="1">
      <c r="A89" s="999">
        <f t="shared" si="13"/>
        <v>84</v>
      </c>
      <c r="B89" s="880" t="s">
        <v>1406</v>
      </c>
      <c r="C89" s="1006" t="s">
        <v>1221</v>
      </c>
      <c r="D89" s="1007" t="s">
        <v>1222</v>
      </c>
      <c r="E89" s="1008" t="s">
        <v>1169</v>
      </c>
      <c r="F89" s="984" t="s">
        <v>994</v>
      </c>
      <c r="G89" s="1008" t="s">
        <v>1223</v>
      </c>
      <c r="H89" s="989" t="s">
        <v>906</v>
      </c>
      <c r="I89" s="989">
        <v>510</v>
      </c>
      <c r="J89" s="989">
        <f>I89</f>
        <v>510</v>
      </c>
      <c r="K89" s="998">
        <v>46146</v>
      </c>
      <c r="L89" s="998"/>
      <c r="M89" s="989" t="s">
        <v>127</v>
      </c>
      <c r="N89" s="999"/>
      <c r="O89" s="989"/>
      <c r="P89" s="985" t="s">
        <v>1366</v>
      </c>
      <c r="Q89" s="998">
        <f t="shared" si="12"/>
        <v>46156</v>
      </c>
      <c r="R89" s="998">
        <v>46153</v>
      </c>
      <c r="S89" s="998">
        <v>46156</v>
      </c>
      <c r="T89" s="1009"/>
      <c r="U89" s="886" t="s">
        <v>26</v>
      </c>
      <c r="V89" s="1011">
        <v>81420</v>
      </c>
      <c r="W89" s="1012">
        <v>1</v>
      </c>
      <c r="X89" s="1014" t="s">
        <v>1367</v>
      </c>
      <c r="Y89" s="973">
        <v>1</v>
      </c>
      <c r="Z89" s="974" t="s">
        <v>213</v>
      </c>
    </row>
    <row r="90" spans="1:26" s="990" customFormat="1" ht="30" hidden="1" customHeight="1">
      <c r="A90" s="999">
        <f t="shared" si="13"/>
        <v>85</v>
      </c>
      <c r="B90" s="880" t="s">
        <v>1406</v>
      </c>
      <c r="C90" s="1006" t="s">
        <v>1224</v>
      </c>
      <c r="D90" s="1007" t="s">
        <v>1225</v>
      </c>
      <c r="E90" s="1008" t="s">
        <v>1169</v>
      </c>
      <c r="F90" s="984" t="s">
        <v>994</v>
      </c>
      <c r="G90" s="1008" t="s">
        <v>1226</v>
      </c>
      <c r="H90" s="989" t="s">
        <v>1286</v>
      </c>
      <c r="I90" s="989">
        <v>2</v>
      </c>
      <c r="J90" s="989"/>
      <c r="K90" s="998">
        <v>46287</v>
      </c>
      <c r="L90" s="998"/>
      <c r="M90" s="989"/>
      <c r="N90" s="999"/>
      <c r="O90" s="989"/>
      <c r="P90" s="985" t="s">
        <v>1366</v>
      </c>
      <c r="Q90" s="998">
        <f t="shared" si="12"/>
        <v>46295</v>
      </c>
      <c r="R90" s="998">
        <v>46292</v>
      </c>
      <c r="S90" s="998">
        <v>46156</v>
      </c>
      <c r="T90" s="1009"/>
      <c r="U90" s="886" t="s">
        <v>26</v>
      </c>
      <c r="V90" s="1011">
        <v>1000</v>
      </c>
      <c r="W90" s="888">
        <v>1</v>
      </c>
      <c r="X90" s="1014" t="s">
        <v>1367</v>
      </c>
      <c r="Y90" s="973">
        <v>1</v>
      </c>
      <c r="Z90" s="974" t="s">
        <v>213</v>
      </c>
    </row>
    <row r="91" spans="1:26" s="990" customFormat="1" ht="30" hidden="1" customHeight="1">
      <c r="A91" s="999">
        <f t="shared" si="13"/>
        <v>86</v>
      </c>
      <c r="B91" s="880" t="s">
        <v>1406</v>
      </c>
      <c r="C91" s="1006" t="s">
        <v>1227</v>
      </c>
      <c r="D91" s="1007" t="s">
        <v>1228</v>
      </c>
      <c r="E91" s="1008" t="s">
        <v>1169</v>
      </c>
      <c r="F91" s="984" t="s">
        <v>994</v>
      </c>
      <c r="G91" s="1008" t="s">
        <v>1229</v>
      </c>
      <c r="H91" s="989" t="s">
        <v>1286</v>
      </c>
      <c r="I91" s="989">
        <v>22</v>
      </c>
      <c r="J91" s="989"/>
      <c r="K91" s="998">
        <v>46287</v>
      </c>
      <c r="L91" s="998"/>
      <c r="M91" s="989"/>
      <c r="N91" s="999"/>
      <c r="O91" s="989"/>
      <c r="P91" s="985" t="s">
        <v>1366</v>
      </c>
      <c r="Q91" s="998">
        <f t="shared" si="12"/>
        <v>46295</v>
      </c>
      <c r="R91" s="998">
        <v>46292</v>
      </c>
      <c r="S91" s="998">
        <v>46221</v>
      </c>
      <c r="T91" s="1009"/>
      <c r="U91" s="886" t="s">
        <v>26</v>
      </c>
      <c r="V91" s="1011">
        <v>8800</v>
      </c>
      <c r="W91" s="1012">
        <v>1</v>
      </c>
      <c r="X91" s="1014" t="s">
        <v>1367</v>
      </c>
      <c r="Y91" s="973">
        <v>1</v>
      </c>
      <c r="Z91" s="974" t="s">
        <v>213</v>
      </c>
    </row>
    <row r="92" spans="1:26" s="990" customFormat="1" ht="30" hidden="1" customHeight="1">
      <c r="A92" s="999">
        <f t="shared" si="13"/>
        <v>87</v>
      </c>
      <c r="B92" s="880" t="s">
        <v>1406</v>
      </c>
      <c r="C92" s="1006" t="s">
        <v>1230</v>
      </c>
      <c r="D92" s="1007" t="s">
        <v>1231</v>
      </c>
      <c r="E92" s="1008" t="s">
        <v>1169</v>
      </c>
      <c r="F92" s="984" t="s">
        <v>994</v>
      </c>
      <c r="G92" s="1008" t="s">
        <v>1232</v>
      </c>
      <c r="H92" s="989" t="s">
        <v>1286</v>
      </c>
      <c r="I92" s="989">
        <v>8</v>
      </c>
      <c r="J92" s="989"/>
      <c r="K92" s="998">
        <v>46287</v>
      </c>
      <c r="L92" s="998"/>
      <c r="M92" s="989" t="s">
        <v>127</v>
      </c>
      <c r="N92" s="999"/>
      <c r="O92" s="989"/>
      <c r="P92" s="985" t="s">
        <v>1366</v>
      </c>
      <c r="Q92" s="998">
        <f t="shared" si="12"/>
        <v>46295</v>
      </c>
      <c r="R92" s="998">
        <v>46292</v>
      </c>
      <c r="S92" s="998">
        <v>46182</v>
      </c>
      <c r="T92" s="1009"/>
      <c r="U92" s="886" t="s">
        <v>26</v>
      </c>
      <c r="V92" s="1011">
        <v>11600</v>
      </c>
      <c r="W92" s="1012">
        <v>1</v>
      </c>
      <c r="X92" s="1014" t="s">
        <v>1367</v>
      </c>
      <c r="Y92" s="973">
        <v>1</v>
      </c>
      <c r="Z92" s="974" t="s">
        <v>213</v>
      </c>
    </row>
    <row r="93" spans="1:26" s="990" customFormat="1" ht="30" hidden="1" customHeight="1">
      <c r="A93" s="999">
        <f t="shared" si="13"/>
        <v>88</v>
      </c>
      <c r="B93" s="880" t="s">
        <v>1406</v>
      </c>
      <c r="C93" s="1006" t="s">
        <v>1233</v>
      </c>
      <c r="D93" s="1007" t="s">
        <v>1234</v>
      </c>
      <c r="E93" s="1008" t="s">
        <v>1169</v>
      </c>
      <c r="F93" s="984" t="s">
        <v>994</v>
      </c>
      <c r="G93" s="1008" t="s">
        <v>1235</v>
      </c>
      <c r="H93" s="989" t="s">
        <v>1286</v>
      </c>
      <c r="I93" s="989">
        <v>3</v>
      </c>
      <c r="J93" s="989"/>
      <c r="K93" s="998">
        <v>46287</v>
      </c>
      <c r="L93" s="998"/>
      <c r="M93" s="989" t="s">
        <v>127</v>
      </c>
      <c r="N93" s="999"/>
      <c r="O93" s="989"/>
      <c r="P93" s="985" t="s">
        <v>1366</v>
      </c>
      <c r="Q93" s="998">
        <f t="shared" si="12"/>
        <v>46295</v>
      </c>
      <c r="R93" s="998">
        <v>46292</v>
      </c>
      <c r="S93" s="998">
        <v>46214</v>
      </c>
      <c r="T93" s="1009"/>
      <c r="U93" s="886" t="s">
        <v>26</v>
      </c>
      <c r="V93" s="1011">
        <v>13500</v>
      </c>
      <c r="W93" s="1012">
        <v>1</v>
      </c>
      <c r="X93" s="1014" t="s">
        <v>1367</v>
      </c>
      <c r="Y93" s="973">
        <v>1</v>
      </c>
      <c r="Z93" s="974" t="s">
        <v>213</v>
      </c>
    </row>
    <row r="94" spans="1:26" s="990" customFormat="1" ht="30" hidden="1" customHeight="1">
      <c r="A94" s="999">
        <f t="shared" si="13"/>
        <v>89</v>
      </c>
      <c r="B94" s="880" t="s">
        <v>1406</v>
      </c>
      <c r="C94" s="1006" t="s">
        <v>1236</v>
      </c>
      <c r="D94" s="1007" t="s">
        <v>1237</v>
      </c>
      <c r="E94" s="1008" t="s">
        <v>1169</v>
      </c>
      <c r="F94" s="984" t="s">
        <v>994</v>
      </c>
      <c r="G94" s="1008" t="s">
        <v>1238</v>
      </c>
      <c r="H94" s="989" t="s">
        <v>1286</v>
      </c>
      <c r="I94" s="989">
        <v>2</v>
      </c>
      <c r="J94" s="989">
        <f>I94</f>
        <v>2</v>
      </c>
      <c r="K94" s="998">
        <v>46158</v>
      </c>
      <c r="L94" s="998"/>
      <c r="M94" s="989" t="s">
        <v>1409</v>
      </c>
      <c r="N94" s="999"/>
      <c r="O94" s="989"/>
      <c r="P94" s="985" t="s">
        <v>1366</v>
      </c>
      <c r="Q94" s="998">
        <f t="shared" si="12"/>
        <v>46176</v>
      </c>
      <c r="R94" s="998">
        <v>46173</v>
      </c>
      <c r="S94" s="998">
        <v>46228</v>
      </c>
      <c r="T94" s="1009"/>
      <c r="U94" s="886" t="s">
        <v>26</v>
      </c>
      <c r="V94" s="1011">
        <v>2400</v>
      </c>
      <c r="W94" s="1012">
        <v>1</v>
      </c>
      <c r="X94" s="1014" t="s">
        <v>1367</v>
      </c>
      <c r="Y94" s="973">
        <v>1</v>
      </c>
      <c r="Z94" s="974" t="s">
        <v>213</v>
      </c>
    </row>
    <row r="95" spans="1:26" s="990" customFormat="1" ht="30" hidden="1" customHeight="1">
      <c r="A95" s="999">
        <f t="shared" si="13"/>
        <v>90</v>
      </c>
      <c r="B95" s="880" t="s">
        <v>1406</v>
      </c>
      <c r="C95" s="1006" t="s">
        <v>1239</v>
      </c>
      <c r="D95" s="1007" t="s">
        <v>1240</v>
      </c>
      <c r="E95" s="1008" t="s">
        <v>1169</v>
      </c>
      <c r="F95" s="984" t="s">
        <v>994</v>
      </c>
      <c r="G95" s="1008" t="s">
        <v>1241</v>
      </c>
      <c r="H95" s="989" t="s">
        <v>1286</v>
      </c>
      <c r="I95" s="989">
        <v>8</v>
      </c>
      <c r="J95" s="989">
        <f>I95</f>
        <v>8</v>
      </c>
      <c r="K95" s="998">
        <v>46158</v>
      </c>
      <c r="L95" s="998"/>
      <c r="M95" s="989" t="s">
        <v>1409</v>
      </c>
      <c r="N95" s="999"/>
      <c r="O95" s="989"/>
      <c r="P95" s="985" t="s">
        <v>1366</v>
      </c>
      <c r="Q95" s="998">
        <f t="shared" si="12"/>
        <v>46176</v>
      </c>
      <c r="R95" s="998">
        <v>46173</v>
      </c>
      <c r="S95" s="998">
        <v>46182</v>
      </c>
      <c r="T95" s="1009"/>
      <c r="U95" s="886" t="s">
        <v>26</v>
      </c>
      <c r="V95" s="1011">
        <v>14400</v>
      </c>
      <c r="W95" s="1012">
        <v>1</v>
      </c>
      <c r="X95" s="1014" t="s">
        <v>1367</v>
      </c>
      <c r="Y95" s="973">
        <v>1</v>
      </c>
      <c r="Z95" s="974" t="s">
        <v>213</v>
      </c>
    </row>
    <row r="96" spans="1:26" s="990" customFormat="1" ht="30" hidden="1" customHeight="1">
      <c r="A96" s="999">
        <f t="shared" si="13"/>
        <v>91</v>
      </c>
      <c r="B96" s="880" t="s">
        <v>1406</v>
      </c>
      <c r="C96" s="1006" t="s">
        <v>1242</v>
      </c>
      <c r="D96" s="1007" t="s">
        <v>1243</v>
      </c>
      <c r="E96" s="1008" t="s">
        <v>1169</v>
      </c>
      <c r="F96" s="984" t="s">
        <v>994</v>
      </c>
      <c r="G96" s="1008" t="s">
        <v>1244</v>
      </c>
      <c r="H96" s="989" t="s">
        <v>1286</v>
      </c>
      <c r="I96" s="989">
        <v>10</v>
      </c>
      <c r="J96" s="989"/>
      <c r="K96" s="998">
        <v>46158</v>
      </c>
      <c r="L96" s="998"/>
      <c r="M96" s="989"/>
      <c r="N96" s="999"/>
      <c r="O96" s="989"/>
      <c r="P96" s="985"/>
      <c r="Q96" s="998">
        <f t="shared" si="12"/>
        <v>46176</v>
      </c>
      <c r="R96" s="998">
        <v>46173</v>
      </c>
      <c r="S96" s="998"/>
      <c r="T96" s="1009"/>
      <c r="U96" s="1010"/>
      <c r="V96" s="1011">
        <v>5500</v>
      </c>
      <c r="W96" s="1012"/>
      <c r="X96" s="1014" t="s">
        <v>1367</v>
      </c>
      <c r="Y96" s="973">
        <v>1</v>
      </c>
      <c r="Z96" s="974" t="s">
        <v>213</v>
      </c>
    </row>
    <row r="97" spans="1:26" s="990" customFormat="1" ht="30" hidden="1" customHeight="1">
      <c r="A97" s="999">
        <f t="shared" si="13"/>
        <v>92</v>
      </c>
      <c r="B97" s="880" t="s">
        <v>1406</v>
      </c>
      <c r="C97" s="1006" t="s">
        <v>1245</v>
      </c>
      <c r="D97" s="1007" t="s">
        <v>1246</v>
      </c>
      <c r="E97" s="1008" t="s">
        <v>1169</v>
      </c>
      <c r="F97" s="984" t="s">
        <v>994</v>
      </c>
      <c r="G97" s="1008" t="s">
        <v>1247</v>
      </c>
      <c r="H97" s="989" t="s">
        <v>1286</v>
      </c>
      <c r="I97" s="989">
        <v>2</v>
      </c>
      <c r="J97" s="989"/>
      <c r="K97" s="998">
        <v>46158</v>
      </c>
      <c r="L97" s="998"/>
      <c r="M97" s="989"/>
      <c r="N97" s="999"/>
      <c r="O97" s="989"/>
      <c r="P97" s="985" t="s">
        <v>1366</v>
      </c>
      <c r="Q97" s="998">
        <f t="shared" si="12"/>
        <v>46176</v>
      </c>
      <c r="R97" s="998">
        <v>46173</v>
      </c>
      <c r="S97" s="998"/>
      <c r="T97" s="1009"/>
      <c r="U97" s="886" t="s">
        <v>26</v>
      </c>
      <c r="V97" s="1011">
        <v>20000</v>
      </c>
      <c r="W97" s="888">
        <v>1</v>
      </c>
      <c r="X97" s="1014" t="s">
        <v>1367</v>
      </c>
      <c r="Y97" s="973">
        <v>1</v>
      </c>
      <c r="Z97" s="974" t="s">
        <v>213</v>
      </c>
    </row>
    <row r="98" spans="1:26" s="990" customFormat="1" ht="30" hidden="1" customHeight="1">
      <c r="A98" s="999">
        <f t="shared" si="13"/>
        <v>93</v>
      </c>
      <c r="B98" s="880" t="s">
        <v>1406</v>
      </c>
      <c r="C98" s="1006" t="s">
        <v>1248</v>
      </c>
      <c r="D98" s="1007" t="s">
        <v>1249</v>
      </c>
      <c r="E98" s="1008" t="s">
        <v>1169</v>
      </c>
      <c r="F98" s="984" t="s">
        <v>994</v>
      </c>
      <c r="G98" s="1008" t="s">
        <v>1247</v>
      </c>
      <c r="H98" s="989" t="s">
        <v>1286</v>
      </c>
      <c r="I98" s="989">
        <v>2</v>
      </c>
      <c r="J98" s="989"/>
      <c r="K98" s="998">
        <v>46158</v>
      </c>
      <c r="L98" s="998"/>
      <c r="M98" s="989"/>
      <c r="N98" s="999"/>
      <c r="O98" s="989"/>
      <c r="P98" s="985"/>
      <c r="Q98" s="998">
        <f t="shared" si="12"/>
        <v>46176</v>
      </c>
      <c r="R98" s="998">
        <v>46173</v>
      </c>
      <c r="S98" s="998"/>
      <c r="T98" s="1009"/>
      <c r="U98" s="1010"/>
      <c r="V98" s="1011">
        <v>20000</v>
      </c>
      <c r="W98" s="1012"/>
      <c r="X98" s="1014" t="s">
        <v>599</v>
      </c>
      <c r="Y98" s="973"/>
      <c r="Z98" s="974" t="s">
        <v>213</v>
      </c>
    </row>
    <row r="99" spans="1:26" s="990" customFormat="1" ht="30" hidden="1" customHeight="1">
      <c r="A99" s="999">
        <f t="shared" si="13"/>
        <v>94</v>
      </c>
      <c r="B99" s="880" t="s">
        <v>1406</v>
      </c>
      <c r="C99" s="1006" t="s">
        <v>1250</v>
      </c>
      <c r="D99" s="1007" t="s">
        <v>1251</v>
      </c>
      <c r="E99" s="1008" t="s">
        <v>1169</v>
      </c>
      <c r="F99" s="984" t="s">
        <v>994</v>
      </c>
      <c r="G99" s="1008" t="s">
        <v>1252</v>
      </c>
      <c r="H99" s="989" t="s">
        <v>1286</v>
      </c>
      <c r="I99" s="989">
        <v>4</v>
      </c>
      <c r="J99" s="989"/>
      <c r="K99" s="998">
        <v>46158</v>
      </c>
      <c r="L99" s="998"/>
      <c r="M99" s="989"/>
      <c r="N99" s="999"/>
      <c r="O99" s="989"/>
      <c r="P99" s="985"/>
      <c r="Q99" s="998">
        <f t="shared" si="12"/>
        <v>46176</v>
      </c>
      <c r="R99" s="998">
        <v>46173</v>
      </c>
      <c r="S99" s="998"/>
      <c r="T99" s="1009"/>
      <c r="U99" s="1010"/>
      <c r="V99" s="1011">
        <v>10400</v>
      </c>
      <c r="W99" s="1012"/>
      <c r="X99" s="1014" t="s">
        <v>1424</v>
      </c>
      <c r="Y99" s="973"/>
      <c r="Z99" s="974" t="s">
        <v>213</v>
      </c>
    </row>
    <row r="100" spans="1:26" s="990" customFormat="1" ht="30" hidden="1" customHeight="1">
      <c r="A100" s="999">
        <f t="shared" si="13"/>
        <v>95</v>
      </c>
      <c r="B100" s="880" t="s">
        <v>1406</v>
      </c>
      <c r="C100" s="1006" t="s">
        <v>1253</v>
      </c>
      <c r="D100" s="1007" t="s">
        <v>1254</v>
      </c>
      <c r="E100" s="1008" t="s">
        <v>1169</v>
      </c>
      <c r="F100" s="984" t="s">
        <v>994</v>
      </c>
      <c r="G100" s="1008" t="s">
        <v>1255</v>
      </c>
      <c r="H100" s="989" t="s">
        <v>1291</v>
      </c>
      <c r="I100" s="989">
        <v>60</v>
      </c>
      <c r="J100" s="989"/>
      <c r="K100" s="998">
        <v>46158</v>
      </c>
      <c r="L100" s="998"/>
      <c r="M100" s="989"/>
      <c r="N100" s="999"/>
      <c r="O100" s="989"/>
      <c r="P100" s="985"/>
      <c r="Q100" s="998">
        <f t="shared" si="12"/>
        <v>46176</v>
      </c>
      <c r="R100" s="998">
        <v>46173</v>
      </c>
      <c r="S100" s="998"/>
      <c r="T100" s="1009"/>
      <c r="U100" s="1010"/>
      <c r="V100" s="1011">
        <v>7800</v>
      </c>
      <c r="W100" s="1012"/>
      <c r="X100" s="1014" t="s">
        <v>1424</v>
      </c>
      <c r="Y100" s="973"/>
      <c r="Z100" s="974" t="s">
        <v>213</v>
      </c>
    </row>
    <row r="101" spans="1:26" ht="30" hidden="1" customHeight="1">
      <c r="A101" s="879">
        <f t="shared" si="13"/>
        <v>96</v>
      </c>
      <c r="B101" s="880" t="s">
        <v>1406</v>
      </c>
      <c r="C101" s="950" t="s">
        <v>1256</v>
      </c>
      <c r="D101" s="881" t="s">
        <v>1257</v>
      </c>
      <c r="E101" s="882" t="s">
        <v>1169</v>
      </c>
      <c r="F101" s="984" t="s">
        <v>994</v>
      </c>
      <c r="G101" s="882" t="s">
        <v>1258</v>
      </c>
      <c r="H101" s="880" t="s">
        <v>1286</v>
      </c>
      <c r="I101" s="880">
        <v>10</v>
      </c>
      <c r="K101" s="884">
        <v>46158</v>
      </c>
      <c r="L101" s="884"/>
      <c r="M101" s="880"/>
      <c r="N101" s="879"/>
      <c r="P101" s="985"/>
      <c r="Q101" s="884">
        <f t="shared" si="12"/>
        <v>46176</v>
      </c>
      <c r="R101" s="884">
        <v>46173</v>
      </c>
      <c r="S101" s="884"/>
      <c r="T101" s="885"/>
      <c r="U101" s="886"/>
      <c r="V101" s="986">
        <v>2500</v>
      </c>
      <c r="W101" s="888"/>
      <c r="X101" s="1014" t="s">
        <v>1424</v>
      </c>
      <c r="Y101" s="973"/>
      <c r="Z101" s="974" t="s">
        <v>213</v>
      </c>
    </row>
    <row r="102" spans="1:26" ht="30" hidden="1" customHeight="1">
      <c r="A102" s="879">
        <f t="shared" si="13"/>
        <v>97</v>
      </c>
      <c r="B102" s="880" t="s">
        <v>1406</v>
      </c>
      <c r="C102" s="950" t="s">
        <v>1259</v>
      </c>
      <c r="D102" s="881" t="s">
        <v>1260</v>
      </c>
      <c r="E102" s="882" t="s">
        <v>1169</v>
      </c>
      <c r="F102" s="984" t="s">
        <v>994</v>
      </c>
      <c r="G102" s="882" t="s">
        <v>1261</v>
      </c>
      <c r="H102" s="880" t="s">
        <v>1286</v>
      </c>
      <c r="I102" s="880">
        <v>2</v>
      </c>
      <c r="K102" s="884">
        <v>46158</v>
      </c>
      <c r="L102" s="884"/>
      <c r="M102" s="880"/>
      <c r="N102" s="879"/>
      <c r="P102" s="985"/>
      <c r="Q102" s="884">
        <f t="shared" si="12"/>
        <v>46176</v>
      </c>
      <c r="R102" s="884">
        <v>46173</v>
      </c>
      <c r="S102" s="884"/>
      <c r="T102" s="885"/>
      <c r="U102" s="886"/>
      <c r="V102" s="986">
        <v>600</v>
      </c>
      <c r="W102" s="888"/>
      <c r="X102" s="1014" t="s">
        <v>1424</v>
      </c>
      <c r="Y102" s="973"/>
      <c r="Z102" s="974" t="s">
        <v>213</v>
      </c>
    </row>
    <row r="103" spans="1:26" ht="30" hidden="1" customHeight="1">
      <c r="A103" s="879">
        <f t="shared" si="13"/>
        <v>98</v>
      </c>
      <c r="B103" s="880" t="s">
        <v>1406</v>
      </c>
      <c r="C103" s="950" t="s">
        <v>1262</v>
      </c>
      <c r="D103" s="881" t="s">
        <v>1263</v>
      </c>
      <c r="E103" s="882" t="s">
        <v>1169</v>
      </c>
      <c r="F103" s="984" t="s">
        <v>994</v>
      </c>
      <c r="G103" s="882" t="s">
        <v>1264</v>
      </c>
      <c r="H103" s="880" t="s">
        <v>1</v>
      </c>
      <c r="I103" s="880">
        <v>38</v>
      </c>
      <c r="J103" s="880">
        <f>I103</f>
        <v>38</v>
      </c>
      <c r="K103" s="884">
        <v>46196</v>
      </c>
      <c r="L103" s="884"/>
      <c r="M103" s="880" t="s">
        <v>1409</v>
      </c>
      <c r="N103" s="879"/>
      <c r="P103" s="985" t="s">
        <v>1366</v>
      </c>
      <c r="Q103" s="884">
        <f t="shared" si="12"/>
        <v>46203</v>
      </c>
      <c r="R103" s="884">
        <v>46200</v>
      </c>
      <c r="S103" s="998">
        <v>46156</v>
      </c>
      <c r="T103" s="885"/>
      <c r="U103" s="886" t="s">
        <v>26</v>
      </c>
      <c r="V103" s="986">
        <v>34200</v>
      </c>
      <c r="W103" s="888">
        <v>1</v>
      </c>
      <c r="X103" s="1014" t="s">
        <v>1367</v>
      </c>
      <c r="Y103" s="973">
        <v>1</v>
      </c>
      <c r="Z103" s="974" t="s">
        <v>213</v>
      </c>
    </row>
    <row r="104" spans="1:26" ht="30" hidden="1" customHeight="1">
      <c r="A104" s="879">
        <f t="shared" si="13"/>
        <v>99</v>
      </c>
      <c r="B104" s="880" t="s">
        <v>1406</v>
      </c>
      <c r="C104" s="950" t="s">
        <v>1265</v>
      </c>
      <c r="D104" s="881" t="s">
        <v>1266</v>
      </c>
      <c r="E104" s="882" t="s">
        <v>1042</v>
      </c>
      <c r="F104" s="984" t="s">
        <v>994</v>
      </c>
      <c r="G104" s="882">
        <v>16.2</v>
      </c>
      <c r="H104" s="880" t="s">
        <v>1286</v>
      </c>
      <c r="I104" s="880">
        <v>58</v>
      </c>
      <c r="K104" s="884">
        <v>46198</v>
      </c>
      <c r="L104" s="884"/>
      <c r="M104" s="880"/>
      <c r="N104" s="879"/>
      <c r="P104" s="985" t="s">
        <v>1366</v>
      </c>
      <c r="Q104" s="884">
        <f t="shared" si="12"/>
        <v>46205</v>
      </c>
      <c r="R104" s="884">
        <v>46202</v>
      </c>
      <c r="S104" s="998">
        <v>46224</v>
      </c>
      <c r="T104" s="885"/>
      <c r="U104" s="886" t="s">
        <v>26</v>
      </c>
      <c r="V104" s="986">
        <v>188840</v>
      </c>
      <c r="W104" s="888">
        <v>1</v>
      </c>
      <c r="X104" s="1014" t="s">
        <v>1367</v>
      </c>
      <c r="Y104" s="973">
        <v>1</v>
      </c>
      <c r="Z104" s="974" t="s">
        <v>214</v>
      </c>
    </row>
    <row r="105" spans="1:26" ht="30" hidden="1" customHeight="1">
      <c r="A105" s="879">
        <f t="shared" si="13"/>
        <v>100</v>
      </c>
      <c r="B105" s="880" t="s">
        <v>1406</v>
      </c>
      <c r="C105" s="950" t="s">
        <v>1267</v>
      </c>
      <c r="D105" s="881" t="s">
        <v>1268</v>
      </c>
      <c r="E105" s="882" t="s">
        <v>1042</v>
      </c>
      <c r="F105" s="984" t="s">
        <v>994</v>
      </c>
      <c r="G105" s="882">
        <v>16.399999999999999</v>
      </c>
      <c r="H105" s="880" t="s">
        <v>1292</v>
      </c>
      <c r="I105" s="880">
        <v>1</v>
      </c>
      <c r="K105" s="884">
        <v>46198</v>
      </c>
      <c r="L105" s="884"/>
      <c r="M105" s="880"/>
      <c r="N105" s="879"/>
      <c r="P105" s="985"/>
      <c r="Q105" s="884">
        <f t="shared" si="12"/>
        <v>46205</v>
      </c>
      <c r="R105" s="884">
        <v>46202</v>
      </c>
      <c r="S105" s="884"/>
      <c r="T105" s="885"/>
      <c r="U105" s="886"/>
      <c r="V105" s="986">
        <v>67280</v>
      </c>
      <c r="W105" s="888"/>
      <c r="X105" s="1014" t="s">
        <v>1367</v>
      </c>
      <c r="Y105" s="973"/>
      <c r="Z105" s="974" t="s">
        <v>214</v>
      </c>
    </row>
    <row r="106" spans="1:26" ht="30" hidden="1" customHeight="1">
      <c r="A106" s="879">
        <f t="shared" si="13"/>
        <v>101</v>
      </c>
      <c r="B106" s="880" t="s">
        <v>1406</v>
      </c>
      <c r="C106" s="950" t="s">
        <v>1269</v>
      </c>
      <c r="D106" s="881" t="s">
        <v>1270</v>
      </c>
      <c r="E106" s="882" t="s">
        <v>1042</v>
      </c>
      <c r="F106" s="984" t="s">
        <v>994</v>
      </c>
      <c r="G106" s="882">
        <v>16.5</v>
      </c>
      <c r="H106" s="880" t="s">
        <v>1287</v>
      </c>
      <c r="I106" s="880">
        <v>31</v>
      </c>
      <c r="J106" s="880">
        <f>I106</f>
        <v>31</v>
      </c>
      <c r="K106" s="884">
        <v>46215</v>
      </c>
      <c r="L106" s="884"/>
      <c r="M106" s="880" t="s">
        <v>127</v>
      </c>
      <c r="N106" s="879"/>
      <c r="P106" s="985" t="s">
        <v>1366</v>
      </c>
      <c r="Q106" s="884">
        <f t="shared" si="12"/>
        <v>46221</v>
      </c>
      <c r="R106" s="884">
        <v>46218</v>
      </c>
      <c r="S106" s="884">
        <v>46197</v>
      </c>
      <c r="T106" s="885"/>
      <c r="U106" s="886" t="s">
        <v>26</v>
      </c>
      <c r="V106" s="986">
        <v>34000</v>
      </c>
      <c r="W106" s="888">
        <v>1</v>
      </c>
      <c r="X106" s="1014" t="s">
        <v>1367</v>
      </c>
      <c r="Y106" s="973">
        <v>1</v>
      </c>
      <c r="Z106" s="974" t="s">
        <v>214</v>
      </c>
    </row>
    <row r="107" spans="1:26" ht="30" customHeight="1">
      <c r="A107" s="879">
        <f t="shared" si="13"/>
        <v>102</v>
      </c>
      <c r="B107" s="880" t="s">
        <v>1406</v>
      </c>
      <c r="C107" s="950" t="s">
        <v>1271</v>
      </c>
      <c r="D107" s="881" t="s">
        <v>1272</v>
      </c>
      <c r="E107" s="882" t="s">
        <v>1042</v>
      </c>
      <c r="F107" s="984" t="s">
        <v>1373</v>
      </c>
      <c r="G107" s="882">
        <v>16.600000000000001</v>
      </c>
      <c r="H107" s="880" t="s">
        <v>906</v>
      </c>
      <c r="I107" s="880">
        <v>195</v>
      </c>
      <c r="J107" s="880">
        <f>I107</f>
        <v>195</v>
      </c>
      <c r="K107" s="884">
        <v>46215</v>
      </c>
      <c r="L107" s="884">
        <v>46228</v>
      </c>
      <c r="M107" s="880" t="s">
        <v>1418</v>
      </c>
      <c r="N107" s="999" t="s">
        <v>1420</v>
      </c>
      <c r="O107" s="880">
        <v>126360770</v>
      </c>
      <c r="P107" s="985" t="s">
        <v>1366</v>
      </c>
      <c r="Q107" s="884">
        <f t="shared" si="12"/>
        <v>46221</v>
      </c>
      <c r="R107" s="884">
        <v>46218</v>
      </c>
      <c r="S107" s="884">
        <v>46240</v>
      </c>
      <c r="T107" s="885">
        <f>S107-L107</f>
        <v>12</v>
      </c>
      <c r="U107" s="886" t="s">
        <v>26</v>
      </c>
      <c r="V107" s="986">
        <v>89070</v>
      </c>
      <c r="W107" s="888">
        <v>1</v>
      </c>
      <c r="X107" s="1013" t="s">
        <v>1367</v>
      </c>
      <c r="Y107" s="973">
        <v>1</v>
      </c>
      <c r="Z107" s="974" t="s">
        <v>214</v>
      </c>
    </row>
    <row r="108" spans="1:26" ht="30" hidden="1" customHeight="1">
      <c r="A108" s="879">
        <f t="shared" si="13"/>
        <v>103</v>
      </c>
      <c r="B108" s="880" t="s">
        <v>1406</v>
      </c>
      <c r="C108" s="950" t="s">
        <v>1273</v>
      </c>
      <c r="D108" s="881" t="s">
        <v>1274</v>
      </c>
      <c r="E108" s="882" t="s">
        <v>1042</v>
      </c>
      <c r="F108" s="984" t="s">
        <v>994</v>
      </c>
      <c r="G108" s="882">
        <v>16.7</v>
      </c>
      <c r="H108" s="880" t="s">
        <v>906</v>
      </c>
      <c r="I108" s="880">
        <v>500</v>
      </c>
      <c r="K108" s="884">
        <v>46231</v>
      </c>
      <c r="L108" s="884"/>
      <c r="M108" s="880"/>
      <c r="N108" s="879"/>
      <c r="P108" s="985" t="s">
        <v>1366</v>
      </c>
      <c r="Q108" s="884">
        <f t="shared" si="12"/>
        <v>46256</v>
      </c>
      <c r="R108" s="884">
        <v>46253</v>
      </c>
      <c r="S108" s="884"/>
      <c r="T108" s="885"/>
      <c r="U108" s="886" t="s">
        <v>26</v>
      </c>
      <c r="V108" s="986">
        <v>128000</v>
      </c>
      <c r="W108" s="888">
        <v>1</v>
      </c>
      <c r="X108" s="1013" t="s">
        <v>1367</v>
      </c>
      <c r="Y108" s="973">
        <v>1</v>
      </c>
      <c r="Z108" s="974" t="s">
        <v>214</v>
      </c>
    </row>
    <row r="109" spans="1:26" ht="30" customHeight="1">
      <c r="A109" s="879">
        <f t="shared" si="13"/>
        <v>104</v>
      </c>
      <c r="B109" s="880" t="s">
        <v>1406</v>
      </c>
      <c r="C109" s="950" t="s">
        <v>1275</v>
      </c>
      <c r="D109" s="881" t="s">
        <v>1276</v>
      </c>
      <c r="E109" s="882" t="s">
        <v>1042</v>
      </c>
      <c r="F109" s="984" t="s">
        <v>1373</v>
      </c>
      <c r="G109" s="882">
        <v>16.899999999999999</v>
      </c>
      <c r="H109" s="880" t="s">
        <v>1286</v>
      </c>
      <c r="I109" s="880">
        <v>132</v>
      </c>
      <c r="J109" s="880">
        <f>I109</f>
        <v>132</v>
      </c>
      <c r="K109" s="884">
        <v>46247</v>
      </c>
      <c r="L109" s="884">
        <v>46179</v>
      </c>
      <c r="M109" s="880" t="s">
        <v>127</v>
      </c>
      <c r="N109" s="879" t="s">
        <v>1419</v>
      </c>
      <c r="P109" s="985" t="s">
        <v>1366</v>
      </c>
      <c r="Q109" s="884">
        <f t="shared" si="12"/>
        <v>46254</v>
      </c>
      <c r="R109" s="884">
        <v>46251</v>
      </c>
      <c r="S109" s="884">
        <v>46207</v>
      </c>
      <c r="T109" s="885">
        <f>S109-L109</f>
        <v>28</v>
      </c>
      <c r="U109" s="886" t="s">
        <v>26</v>
      </c>
      <c r="V109" s="986">
        <v>52032</v>
      </c>
      <c r="W109" s="888">
        <v>1</v>
      </c>
      <c r="X109" s="1013" t="s">
        <v>1367</v>
      </c>
      <c r="Y109" s="973">
        <v>1</v>
      </c>
      <c r="Z109" s="974" t="s">
        <v>214</v>
      </c>
    </row>
    <row r="110" spans="1:26" ht="30" hidden="1" customHeight="1">
      <c r="A110" s="879">
        <f t="shared" si="13"/>
        <v>105</v>
      </c>
      <c r="B110" s="880" t="s">
        <v>1406</v>
      </c>
      <c r="C110" s="950" t="s">
        <v>1277</v>
      </c>
      <c r="D110" s="881" t="s">
        <v>1278</v>
      </c>
      <c r="E110" s="882" t="s">
        <v>1042</v>
      </c>
      <c r="F110" s="984" t="s">
        <v>994</v>
      </c>
      <c r="G110" s="882">
        <v>16.11</v>
      </c>
      <c r="H110" s="880" t="s">
        <v>1292</v>
      </c>
      <c r="I110" s="880">
        <v>1</v>
      </c>
      <c r="K110" s="884">
        <v>46247</v>
      </c>
      <c r="L110" s="884">
        <v>46179</v>
      </c>
      <c r="M110" s="880" t="s">
        <v>127</v>
      </c>
      <c r="N110" s="879"/>
      <c r="P110" s="985" t="s">
        <v>1366</v>
      </c>
      <c r="Q110" s="884">
        <f t="shared" si="12"/>
        <v>46254</v>
      </c>
      <c r="R110" s="884">
        <v>46251</v>
      </c>
      <c r="S110" s="884">
        <v>46207</v>
      </c>
      <c r="T110" s="885">
        <f>S110-L110</f>
        <v>28</v>
      </c>
      <c r="U110" s="886" t="s">
        <v>26</v>
      </c>
      <c r="V110" s="986">
        <v>198400</v>
      </c>
      <c r="W110" s="888">
        <v>1</v>
      </c>
      <c r="X110" s="1013" t="s">
        <v>1367</v>
      </c>
      <c r="Y110" s="973">
        <v>1</v>
      </c>
      <c r="Z110" s="974" t="s">
        <v>214</v>
      </c>
    </row>
    <row r="111" spans="1:26" ht="30" hidden="1" customHeight="1">
      <c r="A111" s="879">
        <f t="shared" si="13"/>
        <v>106</v>
      </c>
      <c r="B111" s="880" t="s">
        <v>1406</v>
      </c>
      <c r="C111" s="950" t="s">
        <v>1279</v>
      </c>
      <c r="D111" s="881" t="s">
        <v>1280</v>
      </c>
      <c r="E111" s="882" t="s">
        <v>1042</v>
      </c>
      <c r="F111" s="984" t="s">
        <v>994</v>
      </c>
      <c r="G111" s="882">
        <v>16.12</v>
      </c>
      <c r="H111" s="880" t="s">
        <v>1292</v>
      </c>
      <c r="I111" s="880">
        <v>1</v>
      </c>
      <c r="J111" s="880">
        <f>I111</f>
        <v>1</v>
      </c>
      <c r="K111" s="884">
        <v>46215</v>
      </c>
      <c r="L111" s="884"/>
      <c r="M111" s="880" t="s">
        <v>127</v>
      </c>
      <c r="N111" s="879"/>
      <c r="P111" s="985" t="s">
        <v>1366</v>
      </c>
      <c r="Q111" s="884">
        <f t="shared" si="12"/>
        <v>46254</v>
      </c>
      <c r="R111" s="884">
        <v>46251</v>
      </c>
      <c r="S111" s="884">
        <v>46197</v>
      </c>
      <c r="T111" s="885"/>
      <c r="U111" s="886" t="s">
        <v>26</v>
      </c>
      <c r="V111" s="986">
        <v>52800</v>
      </c>
      <c r="W111" s="888">
        <v>1</v>
      </c>
      <c r="X111" s="1014" t="s">
        <v>1367</v>
      </c>
      <c r="Y111" s="973">
        <v>1</v>
      </c>
      <c r="Z111" s="974" t="s">
        <v>214</v>
      </c>
    </row>
    <row r="112" spans="1:26" ht="30" hidden="1" customHeight="1">
      <c r="A112" s="879">
        <f t="shared" si="13"/>
        <v>107</v>
      </c>
      <c r="B112" s="880" t="s">
        <v>1406</v>
      </c>
      <c r="C112" s="950" t="s">
        <v>1281</v>
      </c>
      <c r="D112" s="881" t="s">
        <v>1282</v>
      </c>
      <c r="E112" s="882" t="s">
        <v>1042</v>
      </c>
      <c r="F112" s="883" t="s">
        <v>994</v>
      </c>
      <c r="G112" s="882">
        <v>16.13</v>
      </c>
      <c r="H112" s="880" t="s">
        <v>1288</v>
      </c>
      <c r="I112" s="880">
        <v>2</v>
      </c>
      <c r="K112" s="884">
        <v>46300</v>
      </c>
      <c r="L112" s="884"/>
      <c r="M112" s="880"/>
      <c r="N112" s="879"/>
      <c r="P112" s="985" t="s">
        <v>1366</v>
      </c>
      <c r="Q112" s="884">
        <f t="shared" si="12"/>
        <v>46306</v>
      </c>
      <c r="R112" s="884">
        <v>46303</v>
      </c>
      <c r="S112" s="884">
        <v>46197</v>
      </c>
      <c r="T112" s="885"/>
      <c r="U112" s="886" t="s">
        <v>26</v>
      </c>
      <c r="V112" s="887">
        <v>40000</v>
      </c>
      <c r="W112" s="888">
        <v>1</v>
      </c>
      <c r="X112" s="1014" t="s">
        <v>1367</v>
      </c>
      <c r="Y112" s="973">
        <v>1</v>
      </c>
      <c r="Z112" s="974" t="s">
        <v>214</v>
      </c>
    </row>
    <row r="113" spans="1:26" ht="30" hidden="1" customHeight="1">
      <c r="A113" s="879">
        <f t="shared" si="13"/>
        <v>108</v>
      </c>
      <c r="B113" s="880" t="s">
        <v>1406</v>
      </c>
      <c r="C113" s="950" t="s">
        <v>1283</v>
      </c>
      <c r="D113" s="881" t="s">
        <v>1284</v>
      </c>
      <c r="E113" s="882" t="s">
        <v>1042</v>
      </c>
      <c r="F113" s="883" t="s">
        <v>994</v>
      </c>
      <c r="G113" s="882">
        <v>16.149999999999999</v>
      </c>
      <c r="H113" s="880" t="s">
        <v>1292</v>
      </c>
      <c r="I113" s="880">
        <v>1</v>
      </c>
      <c r="K113" s="884">
        <v>46300</v>
      </c>
      <c r="L113" s="884"/>
      <c r="M113" s="880"/>
      <c r="N113" s="879"/>
      <c r="P113" s="985" t="s">
        <v>1366</v>
      </c>
      <c r="Q113" s="884">
        <f t="shared" si="12"/>
        <v>46306</v>
      </c>
      <c r="R113" s="884">
        <v>46303</v>
      </c>
      <c r="S113" s="998">
        <v>46228</v>
      </c>
      <c r="T113" s="885"/>
      <c r="U113" s="886" t="s">
        <v>26</v>
      </c>
      <c r="V113" s="887">
        <v>98007</v>
      </c>
      <c r="W113" s="888">
        <v>1</v>
      </c>
      <c r="X113" s="1014" t="s">
        <v>1367</v>
      </c>
      <c r="Y113" s="973">
        <v>1</v>
      </c>
      <c r="Z113" s="974" t="s">
        <v>214</v>
      </c>
    </row>
    <row r="114" spans="1:26">
      <c r="A114" s="878"/>
      <c r="B114" s="878"/>
      <c r="C114" s="878"/>
      <c r="F114" s="878"/>
      <c r="H114" s="878"/>
      <c r="I114" s="878"/>
      <c r="J114" s="878"/>
      <c r="K114" s="990"/>
      <c r="L114" s="990"/>
      <c r="M114" s="990"/>
      <c r="N114" s="990"/>
      <c r="O114" s="878"/>
      <c r="P114" s="878"/>
      <c r="Q114" s="878"/>
      <c r="R114" s="878"/>
      <c r="S114" s="878"/>
      <c r="T114" s="878"/>
      <c r="U114" s="878"/>
      <c r="V114" s="878"/>
      <c r="W114" s="878"/>
      <c r="X114" s="1015"/>
      <c r="Y114" s="878"/>
      <c r="Z114" s="975"/>
    </row>
    <row r="115" spans="1:26">
      <c r="A115" s="878"/>
      <c r="B115" s="878"/>
      <c r="C115" s="878"/>
      <c r="F115" s="878"/>
      <c r="H115" s="878"/>
      <c r="I115" s="878"/>
      <c r="J115" s="878"/>
      <c r="K115" s="990"/>
      <c r="L115" s="990"/>
      <c r="M115" s="990"/>
      <c r="N115" s="990"/>
      <c r="O115" s="878"/>
      <c r="P115" s="878"/>
      <c r="Q115" s="878"/>
      <c r="R115" s="878"/>
      <c r="S115" s="878"/>
      <c r="T115" s="878"/>
      <c r="U115" s="878"/>
      <c r="V115" s="878"/>
      <c r="W115" s="878"/>
      <c r="X115" s="1015"/>
      <c r="Y115" s="878"/>
      <c r="Z115" s="975"/>
    </row>
    <row r="116" spans="1:26">
      <c r="A116" s="878"/>
      <c r="B116" s="878"/>
      <c r="C116" s="878"/>
      <c r="F116" s="878"/>
      <c r="H116" s="878"/>
      <c r="I116" s="878"/>
      <c r="J116" s="878"/>
      <c r="K116" s="990"/>
      <c r="L116" s="990"/>
      <c r="M116" s="990"/>
      <c r="N116" s="990"/>
      <c r="O116" s="878"/>
      <c r="P116" s="878"/>
      <c r="Q116" s="878"/>
      <c r="R116" s="878"/>
      <c r="S116" s="878"/>
      <c r="T116" s="878"/>
      <c r="U116" s="878"/>
      <c r="V116" s="878"/>
      <c r="W116" s="878"/>
      <c r="X116" s="1015"/>
      <c r="Y116" s="878"/>
      <c r="Z116" s="975"/>
    </row>
    <row r="117" spans="1:26">
      <c r="A117" s="878"/>
      <c r="B117" s="878"/>
      <c r="C117" s="878"/>
      <c r="F117" s="878"/>
      <c r="H117" s="878"/>
      <c r="I117" s="878"/>
      <c r="J117" s="878"/>
      <c r="K117" s="990"/>
      <c r="L117" s="990"/>
      <c r="M117" s="990"/>
      <c r="N117" s="990"/>
      <c r="O117" s="878"/>
      <c r="P117" s="878"/>
      <c r="Q117" s="878"/>
      <c r="R117" s="878"/>
      <c r="S117" s="878"/>
      <c r="T117" s="878"/>
      <c r="U117" s="878"/>
      <c r="V117" s="878"/>
      <c r="W117" s="878"/>
      <c r="X117" s="1015"/>
      <c r="Y117" s="878"/>
      <c r="Z117" s="975"/>
    </row>
    <row r="118" spans="1:26">
      <c r="A118" s="878"/>
      <c r="B118" s="878"/>
      <c r="C118" s="878"/>
      <c r="F118" s="878"/>
      <c r="H118" s="878"/>
      <c r="I118" s="878"/>
      <c r="J118" s="878"/>
      <c r="K118" s="990"/>
      <c r="L118" s="990"/>
      <c r="M118" s="990"/>
      <c r="N118" s="990"/>
      <c r="O118" s="878"/>
      <c r="P118" s="878"/>
      <c r="Q118" s="878"/>
      <c r="R118" s="878"/>
      <c r="S118" s="878"/>
      <c r="T118" s="878"/>
      <c r="U118" s="878"/>
      <c r="V118" s="878"/>
      <c r="W118" s="878"/>
      <c r="X118" s="1015"/>
      <c r="Y118" s="878"/>
      <c r="Z118" s="975"/>
    </row>
    <row r="119" spans="1:26">
      <c r="A119" s="878"/>
      <c r="B119" s="878"/>
      <c r="C119" s="878"/>
      <c r="F119" s="878"/>
      <c r="H119" s="878"/>
      <c r="I119" s="878"/>
      <c r="J119" s="878"/>
      <c r="K119" s="990"/>
      <c r="L119" s="990"/>
      <c r="M119" s="990"/>
      <c r="N119" s="990"/>
      <c r="O119" s="878"/>
      <c r="P119" s="878"/>
      <c r="Q119" s="878"/>
      <c r="R119" s="878"/>
      <c r="S119" s="878"/>
      <c r="T119" s="878"/>
      <c r="U119" s="878"/>
      <c r="V119" s="878"/>
      <c r="W119" s="878"/>
      <c r="X119" s="1015"/>
      <c r="Y119" s="878"/>
      <c r="Z119" s="975"/>
    </row>
    <row r="120" spans="1:26">
      <c r="A120" s="878"/>
      <c r="B120" s="878"/>
      <c r="C120" s="878"/>
      <c r="F120" s="878"/>
      <c r="H120" s="878"/>
      <c r="I120" s="878"/>
      <c r="J120" s="878"/>
      <c r="K120" s="990"/>
      <c r="L120" s="990"/>
      <c r="M120" s="990"/>
      <c r="N120" s="990"/>
      <c r="O120" s="878"/>
      <c r="P120" s="878"/>
      <c r="Q120" s="878"/>
      <c r="R120" s="878"/>
      <c r="S120" s="878"/>
      <c r="T120" s="878"/>
      <c r="U120" s="878"/>
      <c r="V120" s="878"/>
      <c r="W120" s="878"/>
      <c r="X120" s="1015"/>
      <c r="Y120" s="878"/>
      <c r="Z120" s="975"/>
    </row>
    <row r="121" spans="1:26">
      <c r="A121" s="878"/>
      <c r="B121" s="878"/>
      <c r="C121" s="878"/>
      <c r="F121" s="878"/>
      <c r="H121" s="878"/>
      <c r="I121" s="878"/>
      <c r="J121" s="878"/>
      <c r="K121" s="990"/>
      <c r="L121" s="990"/>
      <c r="M121" s="990"/>
      <c r="N121" s="990"/>
      <c r="O121" s="878"/>
      <c r="P121" s="878"/>
      <c r="Q121" s="878"/>
      <c r="R121" s="878"/>
      <c r="S121" s="878"/>
      <c r="T121" s="878"/>
      <c r="U121" s="878"/>
      <c r="V121" s="878"/>
      <c r="W121" s="878"/>
      <c r="X121" s="1015"/>
      <c r="Y121" s="878"/>
      <c r="Z121" s="975"/>
    </row>
    <row r="122" spans="1:26">
      <c r="A122" s="878"/>
      <c r="B122" s="878"/>
      <c r="C122" s="878"/>
      <c r="F122" s="878"/>
      <c r="H122" s="878"/>
      <c r="I122" s="878"/>
      <c r="J122" s="878"/>
      <c r="K122" s="990"/>
      <c r="L122" s="990"/>
      <c r="M122" s="990"/>
      <c r="N122" s="990"/>
      <c r="O122" s="878"/>
      <c r="P122" s="878"/>
      <c r="Q122" s="878"/>
      <c r="R122" s="878"/>
      <c r="S122" s="878"/>
      <c r="T122" s="878"/>
      <c r="U122" s="878"/>
      <c r="V122" s="878"/>
      <c r="W122" s="878"/>
      <c r="X122" s="1015"/>
      <c r="Y122" s="878"/>
      <c r="Z122" s="975"/>
    </row>
    <row r="123" spans="1:26">
      <c r="A123" s="878"/>
      <c r="B123" s="878"/>
      <c r="C123" s="878"/>
      <c r="F123" s="878"/>
      <c r="H123" s="878"/>
      <c r="I123" s="878"/>
      <c r="J123" s="878"/>
      <c r="K123" s="990"/>
      <c r="L123" s="990"/>
      <c r="M123" s="990"/>
      <c r="N123" s="990"/>
      <c r="O123" s="878"/>
      <c r="P123" s="878"/>
      <c r="Q123" s="878"/>
      <c r="R123" s="878"/>
      <c r="S123" s="878"/>
      <c r="T123" s="878"/>
      <c r="U123" s="878"/>
      <c r="V123" s="878"/>
      <c r="W123" s="878"/>
      <c r="X123" s="1015"/>
      <c r="Y123" s="878"/>
      <c r="Z123" s="975"/>
    </row>
    <row r="124" spans="1:26">
      <c r="A124" s="878"/>
      <c r="B124" s="878"/>
      <c r="C124" s="878"/>
      <c r="F124" s="878"/>
      <c r="H124" s="878"/>
      <c r="I124" s="878"/>
      <c r="J124" s="878"/>
      <c r="K124" s="990"/>
      <c r="L124" s="990"/>
      <c r="M124" s="990"/>
      <c r="N124" s="990"/>
      <c r="O124" s="878"/>
      <c r="P124" s="878"/>
      <c r="Q124" s="878"/>
      <c r="R124" s="878"/>
      <c r="S124" s="878"/>
      <c r="T124" s="878"/>
      <c r="U124" s="878"/>
      <c r="V124" s="878"/>
      <c r="W124" s="878"/>
      <c r="X124" s="1015"/>
      <c r="Y124" s="878"/>
      <c r="Z124" s="975"/>
    </row>
    <row r="125" spans="1:26">
      <c r="A125" s="878"/>
      <c r="B125" s="878"/>
      <c r="C125" s="878"/>
      <c r="F125" s="878"/>
      <c r="H125" s="878"/>
      <c r="I125" s="878"/>
      <c r="J125" s="878"/>
      <c r="K125" s="990"/>
      <c r="L125" s="990"/>
      <c r="M125" s="990"/>
      <c r="N125" s="990"/>
      <c r="O125" s="878"/>
      <c r="P125" s="878"/>
      <c r="Q125" s="878"/>
      <c r="R125" s="878"/>
      <c r="S125" s="878"/>
      <c r="T125" s="878"/>
      <c r="U125" s="878"/>
      <c r="V125" s="878"/>
      <c r="W125" s="878"/>
      <c r="X125" s="1015"/>
      <c r="Y125" s="878"/>
      <c r="Z125" s="975"/>
    </row>
    <row r="126" spans="1:26">
      <c r="A126" s="878"/>
      <c r="B126" s="878"/>
      <c r="C126" s="878"/>
      <c r="F126" s="878"/>
      <c r="H126" s="878"/>
      <c r="I126" s="878"/>
      <c r="J126" s="878"/>
      <c r="K126" s="990"/>
      <c r="L126" s="990"/>
      <c r="M126" s="990"/>
      <c r="N126" s="990"/>
      <c r="O126" s="878"/>
      <c r="P126" s="878"/>
      <c r="Q126" s="878"/>
      <c r="R126" s="878"/>
      <c r="S126" s="878"/>
      <c r="T126" s="878"/>
      <c r="U126" s="878"/>
      <c r="V126" s="878"/>
      <c r="W126" s="878"/>
      <c r="X126" s="1015"/>
      <c r="Y126" s="878"/>
      <c r="Z126" s="975"/>
    </row>
    <row r="127" spans="1:26">
      <c r="A127" s="878"/>
      <c r="B127" s="878"/>
      <c r="C127" s="878"/>
      <c r="F127" s="878"/>
      <c r="H127" s="878"/>
      <c r="I127" s="878"/>
      <c r="J127" s="878"/>
      <c r="K127" s="990"/>
      <c r="L127" s="990"/>
      <c r="M127" s="990"/>
      <c r="N127" s="990"/>
      <c r="O127" s="878"/>
      <c r="P127" s="878"/>
      <c r="Q127" s="878"/>
      <c r="R127" s="878"/>
      <c r="S127" s="878"/>
      <c r="T127" s="878"/>
      <c r="U127" s="878"/>
      <c r="V127" s="878"/>
      <c r="W127" s="878"/>
      <c r="X127" s="1015"/>
      <c r="Y127" s="878"/>
      <c r="Z127" s="975"/>
    </row>
    <row r="128" spans="1:26">
      <c r="A128" s="878"/>
      <c r="B128" s="878"/>
      <c r="C128" s="878"/>
      <c r="F128" s="878"/>
      <c r="H128" s="878"/>
      <c r="I128" s="878"/>
      <c r="J128" s="878"/>
      <c r="K128" s="990"/>
      <c r="L128" s="990"/>
      <c r="M128" s="990"/>
      <c r="N128" s="990"/>
      <c r="O128" s="878"/>
      <c r="P128" s="878"/>
      <c r="Q128" s="878"/>
      <c r="R128" s="878"/>
      <c r="S128" s="878"/>
      <c r="T128" s="878"/>
      <c r="U128" s="878"/>
      <c r="V128" s="878"/>
      <c r="W128" s="878"/>
      <c r="X128" s="1015"/>
      <c r="Y128" s="878"/>
      <c r="Z128" s="975"/>
    </row>
    <row r="129" spans="1:26">
      <c r="A129" s="878"/>
      <c r="B129" s="878"/>
      <c r="C129" s="878"/>
      <c r="F129" s="878"/>
      <c r="H129" s="878"/>
      <c r="I129" s="878"/>
      <c r="J129" s="878"/>
      <c r="K129" s="990"/>
      <c r="L129" s="990"/>
      <c r="M129" s="990"/>
      <c r="N129" s="990"/>
      <c r="O129" s="878"/>
      <c r="P129" s="878"/>
      <c r="Q129" s="878"/>
      <c r="R129" s="878"/>
      <c r="S129" s="878"/>
      <c r="T129" s="878"/>
      <c r="U129" s="878"/>
      <c r="V129" s="878"/>
      <c r="W129" s="878"/>
      <c r="X129" s="1015"/>
      <c r="Y129" s="878"/>
      <c r="Z129" s="975"/>
    </row>
    <row r="130" spans="1:26">
      <c r="A130" s="878"/>
      <c r="B130" s="878"/>
      <c r="C130" s="878"/>
      <c r="F130" s="878"/>
      <c r="H130" s="878"/>
      <c r="I130" s="878"/>
      <c r="J130" s="878"/>
      <c r="K130" s="990"/>
      <c r="L130" s="990"/>
      <c r="M130" s="990"/>
      <c r="N130" s="990"/>
      <c r="O130" s="878"/>
      <c r="P130" s="878"/>
      <c r="Q130" s="878"/>
      <c r="R130" s="878"/>
      <c r="S130" s="878"/>
      <c r="T130" s="878"/>
      <c r="U130" s="878"/>
      <c r="V130" s="878"/>
      <c r="W130" s="878"/>
      <c r="X130" s="1015"/>
      <c r="Y130" s="878"/>
      <c r="Z130" s="975"/>
    </row>
    <row r="131" spans="1:26">
      <c r="A131" s="878"/>
      <c r="B131" s="878"/>
      <c r="C131" s="878"/>
      <c r="F131" s="878"/>
      <c r="H131" s="878"/>
      <c r="I131" s="878"/>
      <c r="J131" s="878"/>
      <c r="K131" s="990"/>
      <c r="L131" s="990"/>
      <c r="M131" s="990"/>
      <c r="N131" s="990"/>
      <c r="O131" s="878"/>
      <c r="P131" s="878"/>
      <c r="Q131" s="878"/>
      <c r="R131" s="878"/>
      <c r="S131" s="878"/>
      <c r="T131" s="878"/>
      <c r="U131" s="878"/>
      <c r="V131" s="878"/>
      <c r="W131" s="878"/>
      <c r="X131" s="1015"/>
      <c r="Y131" s="878"/>
      <c r="Z131" s="975"/>
    </row>
    <row r="132" spans="1:26">
      <c r="A132" s="878"/>
      <c r="B132" s="878"/>
      <c r="C132" s="878"/>
      <c r="F132" s="878"/>
      <c r="H132" s="878"/>
      <c r="I132" s="878"/>
      <c r="J132" s="878"/>
      <c r="K132" s="990"/>
      <c r="L132" s="990"/>
      <c r="M132" s="990"/>
      <c r="N132" s="990"/>
      <c r="O132" s="878"/>
      <c r="P132" s="878"/>
      <c r="Q132" s="878"/>
      <c r="R132" s="878"/>
      <c r="S132" s="878"/>
      <c r="T132" s="878"/>
      <c r="U132" s="878"/>
      <c r="V132" s="878"/>
      <c r="W132" s="878"/>
      <c r="X132" s="1015"/>
      <c r="Y132" s="878"/>
      <c r="Z132" s="975"/>
    </row>
    <row r="133" spans="1:26">
      <c r="A133" s="878"/>
      <c r="B133" s="878"/>
      <c r="C133" s="878"/>
      <c r="F133" s="878"/>
      <c r="H133" s="878"/>
      <c r="I133" s="878"/>
      <c r="J133" s="878"/>
      <c r="K133" s="990"/>
      <c r="L133" s="990"/>
      <c r="M133" s="990"/>
      <c r="N133" s="990"/>
      <c r="O133" s="878"/>
      <c r="P133" s="878"/>
      <c r="Q133" s="878"/>
      <c r="R133" s="878"/>
      <c r="S133" s="878"/>
      <c r="T133" s="878"/>
      <c r="U133" s="878"/>
      <c r="V133" s="878"/>
      <c r="W133" s="878"/>
      <c r="X133" s="1015"/>
      <c r="Y133" s="878"/>
      <c r="Z133" s="975"/>
    </row>
    <row r="134" spans="1:26">
      <c r="A134" s="878"/>
      <c r="B134" s="878"/>
      <c r="C134" s="878"/>
      <c r="F134" s="878"/>
      <c r="H134" s="878"/>
      <c r="I134" s="878"/>
      <c r="J134" s="878"/>
      <c r="K134" s="990"/>
      <c r="L134" s="990"/>
      <c r="M134" s="990"/>
      <c r="N134" s="990"/>
      <c r="O134" s="878"/>
      <c r="P134" s="878"/>
      <c r="Q134" s="878"/>
      <c r="R134" s="878"/>
      <c r="S134" s="878"/>
      <c r="T134" s="878"/>
      <c r="U134" s="878"/>
      <c r="V134" s="878"/>
      <c r="W134" s="878"/>
      <c r="X134" s="1015"/>
      <c r="Y134" s="878"/>
      <c r="Z134" s="975"/>
    </row>
    <row r="135" spans="1:26">
      <c r="A135" s="878"/>
      <c r="B135" s="878"/>
      <c r="C135" s="878"/>
      <c r="F135" s="878"/>
      <c r="H135" s="878"/>
      <c r="I135" s="878"/>
      <c r="J135" s="878"/>
      <c r="K135" s="990"/>
      <c r="L135" s="990"/>
      <c r="M135" s="990"/>
      <c r="N135" s="990"/>
      <c r="O135" s="878"/>
      <c r="P135" s="878"/>
      <c r="Q135" s="878"/>
      <c r="R135" s="878"/>
      <c r="S135" s="878"/>
      <c r="T135" s="878"/>
      <c r="U135" s="878"/>
      <c r="V135" s="878"/>
      <c r="W135" s="878"/>
      <c r="X135" s="1015"/>
      <c r="Y135" s="878"/>
      <c r="Z135" s="975"/>
    </row>
    <row r="136" spans="1:26">
      <c r="A136" s="878"/>
      <c r="B136" s="878"/>
      <c r="C136" s="878"/>
      <c r="F136" s="878"/>
      <c r="H136" s="878"/>
      <c r="I136" s="878"/>
      <c r="J136" s="878"/>
      <c r="K136" s="990"/>
      <c r="L136" s="990"/>
      <c r="M136" s="990"/>
      <c r="N136" s="990"/>
      <c r="O136" s="878"/>
      <c r="P136" s="878"/>
      <c r="Q136" s="878"/>
      <c r="R136" s="878"/>
      <c r="S136" s="878"/>
      <c r="T136" s="878"/>
      <c r="U136" s="878"/>
      <c r="V136" s="878"/>
      <c r="W136" s="878"/>
      <c r="X136" s="1015"/>
      <c r="Y136" s="878"/>
      <c r="Z136" s="975"/>
    </row>
    <row r="137" spans="1:26">
      <c r="A137" s="878"/>
      <c r="B137" s="878"/>
      <c r="C137" s="878"/>
      <c r="F137" s="878"/>
      <c r="H137" s="878"/>
      <c r="I137" s="878"/>
      <c r="J137" s="878"/>
      <c r="K137" s="990"/>
      <c r="L137" s="990"/>
      <c r="M137" s="990"/>
      <c r="N137" s="990"/>
      <c r="O137" s="878"/>
      <c r="P137" s="878"/>
      <c r="Q137" s="878"/>
      <c r="R137" s="878"/>
      <c r="S137" s="878"/>
      <c r="T137" s="878"/>
      <c r="U137" s="878"/>
      <c r="V137" s="878"/>
      <c r="W137" s="878"/>
      <c r="X137" s="1015"/>
      <c r="Y137" s="878"/>
      <c r="Z137" s="975"/>
    </row>
    <row r="138" spans="1:26">
      <c r="A138" s="878"/>
      <c r="B138" s="878"/>
      <c r="C138" s="878"/>
      <c r="F138" s="878"/>
      <c r="H138" s="878"/>
      <c r="I138" s="878"/>
      <c r="J138" s="878"/>
      <c r="K138" s="990"/>
      <c r="L138" s="990"/>
      <c r="M138" s="990"/>
      <c r="N138" s="990"/>
      <c r="O138" s="878"/>
      <c r="P138" s="878"/>
      <c r="Q138" s="878"/>
      <c r="R138" s="878"/>
      <c r="S138" s="878"/>
      <c r="T138" s="878"/>
      <c r="U138" s="878"/>
      <c r="V138" s="878"/>
      <c r="W138" s="878"/>
      <c r="X138" s="1015"/>
      <c r="Y138" s="878"/>
      <c r="Z138" s="975"/>
    </row>
    <row r="139" spans="1:26">
      <c r="A139" s="878"/>
      <c r="B139" s="878"/>
      <c r="C139" s="878"/>
      <c r="F139" s="878"/>
      <c r="H139" s="878"/>
      <c r="I139" s="878"/>
      <c r="J139" s="878"/>
      <c r="K139" s="990"/>
      <c r="L139" s="990"/>
      <c r="M139" s="990"/>
      <c r="N139" s="990"/>
      <c r="O139" s="878"/>
      <c r="P139" s="878"/>
      <c r="Q139" s="878"/>
      <c r="R139" s="878"/>
      <c r="S139" s="878"/>
      <c r="T139" s="878"/>
      <c r="U139" s="878"/>
      <c r="V139" s="878"/>
      <c r="W139" s="878"/>
      <c r="X139" s="1015"/>
      <c r="Y139" s="878"/>
      <c r="Z139" s="975"/>
    </row>
    <row r="140" spans="1:26">
      <c r="A140" s="878"/>
      <c r="B140" s="878"/>
      <c r="C140" s="878"/>
      <c r="F140" s="878"/>
      <c r="H140" s="878"/>
      <c r="I140" s="878"/>
      <c r="J140" s="878"/>
      <c r="K140" s="990"/>
      <c r="L140" s="990"/>
      <c r="M140" s="990"/>
      <c r="N140" s="990"/>
      <c r="O140" s="878"/>
      <c r="P140" s="878"/>
      <c r="Q140" s="878"/>
      <c r="R140" s="878"/>
      <c r="S140" s="878"/>
      <c r="T140" s="878"/>
      <c r="U140" s="878"/>
      <c r="V140" s="878"/>
      <c r="W140" s="878"/>
      <c r="X140" s="1015"/>
      <c r="Y140" s="878"/>
      <c r="Z140" s="975"/>
    </row>
    <row r="141" spans="1:26">
      <c r="A141" s="878"/>
      <c r="B141" s="878"/>
      <c r="C141" s="878"/>
      <c r="F141" s="878"/>
      <c r="H141" s="878"/>
      <c r="I141" s="878"/>
      <c r="J141" s="878"/>
      <c r="K141" s="990"/>
      <c r="L141" s="990"/>
      <c r="M141" s="990"/>
      <c r="N141" s="990"/>
      <c r="O141" s="878"/>
      <c r="P141" s="878"/>
      <c r="Q141" s="878"/>
      <c r="R141" s="878"/>
      <c r="S141" s="878"/>
      <c r="T141" s="878"/>
      <c r="U141" s="878"/>
      <c r="V141" s="878"/>
      <c r="W141" s="878"/>
      <c r="X141" s="1015"/>
      <c r="Y141" s="878"/>
      <c r="Z141" s="975"/>
    </row>
    <row r="142" spans="1:26">
      <c r="A142" s="878"/>
      <c r="B142" s="878"/>
      <c r="C142" s="878"/>
      <c r="F142" s="878"/>
      <c r="H142" s="878"/>
      <c r="I142" s="878"/>
      <c r="J142" s="878"/>
      <c r="K142" s="990"/>
      <c r="L142" s="990"/>
      <c r="M142" s="990"/>
      <c r="N142" s="990"/>
      <c r="O142" s="878"/>
      <c r="P142" s="878"/>
      <c r="Q142" s="878"/>
      <c r="R142" s="878"/>
      <c r="S142" s="878"/>
      <c r="T142" s="878"/>
      <c r="U142" s="878"/>
      <c r="V142" s="878"/>
      <c r="W142" s="878"/>
      <c r="X142" s="1015"/>
      <c r="Y142" s="878"/>
      <c r="Z142" s="975"/>
    </row>
    <row r="143" spans="1:26">
      <c r="A143" s="878"/>
      <c r="B143" s="878"/>
      <c r="C143" s="878"/>
      <c r="F143" s="878"/>
      <c r="H143" s="878"/>
      <c r="I143" s="878"/>
      <c r="J143" s="878"/>
      <c r="K143" s="990"/>
      <c r="L143" s="990"/>
      <c r="M143" s="990"/>
      <c r="N143" s="990"/>
      <c r="O143" s="878"/>
      <c r="P143" s="878"/>
      <c r="Q143" s="878"/>
      <c r="R143" s="878"/>
      <c r="S143" s="878"/>
      <c r="T143" s="878"/>
      <c r="U143" s="878"/>
      <c r="V143" s="878"/>
      <c r="W143" s="878"/>
      <c r="X143" s="1015"/>
      <c r="Y143" s="878"/>
      <c r="Z143" s="975"/>
    </row>
    <row r="144" spans="1:26">
      <c r="A144" s="878"/>
      <c r="B144" s="878"/>
      <c r="C144" s="878"/>
      <c r="F144" s="878"/>
      <c r="H144" s="878"/>
      <c r="I144" s="878"/>
      <c r="J144" s="878"/>
      <c r="K144" s="990"/>
      <c r="L144" s="990"/>
      <c r="M144" s="990"/>
      <c r="N144" s="990"/>
      <c r="O144" s="878"/>
      <c r="P144" s="878"/>
      <c r="Q144" s="878"/>
      <c r="R144" s="878"/>
      <c r="S144" s="878"/>
      <c r="T144" s="878"/>
      <c r="U144" s="878"/>
      <c r="V144" s="878"/>
      <c r="W144" s="878"/>
      <c r="X144" s="1015"/>
      <c r="Y144" s="878"/>
      <c r="Z144" s="975"/>
    </row>
    <row r="145" spans="1:26">
      <c r="A145" s="878"/>
      <c r="B145" s="878"/>
      <c r="C145" s="878"/>
      <c r="F145" s="878"/>
      <c r="H145" s="878"/>
      <c r="I145" s="878"/>
      <c r="J145" s="878"/>
      <c r="K145" s="990"/>
      <c r="L145" s="990"/>
      <c r="M145" s="990"/>
      <c r="N145" s="990"/>
      <c r="O145" s="878"/>
      <c r="P145" s="878"/>
      <c r="Q145" s="878"/>
      <c r="R145" s="878"/>
      <c r="S145" s="878"/>
      <c r="T145" s="878"/>
      <c r="U145" s="878"/>
      <c r="V145" s="878"/>
      <c r="W145" s="878"/>
      <c r="X145" s="1015"/>
      <c r="Y145" s="878"/>
      <c r="Z145" s="975"/>
    </row>
    <row r="146" spans="1:26">
      <c r="A146" s="878"/>
      <c r="B146" s="878"/>
      <c r="C146" s="878"/>
      <c r="F146" s="878"/>
      <c r="H146" s="878"/>
      <c r="I146" s="878"/>
      <c r="J146" s="878"/>
      <c r="K146" s="990"/>
      <c r="L146" s="990"/>
      <c r="M146" s="990"/>
      <c r="N146" s="990"/>
      <c r="O146" s="878"/>
      <c r="P146" s="878"/>
      <c r="Q146" s="878"/>
      <c r="R146" s="878"/>
      <c r="S146" s="878"/>
      <c r="T146" s="878"/>
      <c r="U146" s="878"/>
      <c r="V146" s="878"/>
      <c r="W146" s="878"/>
      <c r="X146" s="1015"/>
      <c r="Y146" s="878"/>
      <c r="Z146" s="975"/>
    </row>
    <row r="147" spans="1:26">
      <c r="A147" s="878"/>
      <c r="B147" s="878"/>
      <c r="C147" s="878"/>
      <c r="F147" s="878"/>
      <c r="H147" s="878"/>
      <c r="I147" s="878"/>
      <c r="J147" s="878"/>
      <c r="K147" s="990"/>
      <c r="L147" s="990"/>
      <c r="M147" s="990"/>
      <c r="N147" s="990"/>
      <c r="O147" s="878"/>
      <c r="P147" s="878"/>
      <c r="Q147" s="878"/>
      <c r="R147" s="878"/>
      <c r="S147" s="878"/>
      <c r="T147" s="878"/>
      <c r="U147" s="878"/>
      <c r="V147" s="878"/>
      <c r="W147" s="878"/>
      <c r="X147" s="1015"/>
      <c r="Y147" s="878"/>
      <c r="Z147" s="975"/>
    </row>
    <row r="148" spans="1:26">
      <c r="A148" s="878"/>
      <c r="B148" s="878"/>
      <c r="C148" s="878"/>
      <c r="F148" s="878"/>
      <c r="H148" s="878"/>
      <c r="I148" s="878"/>
      <c r="J148" s="878"/>
      <c r="K148" s="990"/>
      <c r="L148" s="990"/>
      <c r="M148" s="990"/>
      <c r="N148" s="990"/>
      <c r="O148" s="878"/>
      <c r="P148" s="878"/>
      <c r="Q148" s="878"/>
      <c r="R148" s="878"/>
      <c r="S148" s="878"/>
      <c r="T148" s="878"/>
      <c r="U148" s="878"/>
      <c r="V148" s="878"/>
      <c r="W148" s="878"/>
      <c r="X148" s="1015"/>
      <c r="Y148" s="878"/>
      <c r="Z148" s="975"/>
    </row>
    <row r="149" spans="1:26">
      <c r="A149" s="878"/>
      <c r="B149" s="878"/>
      <c r="C149" s="878"/>
      <c r="F149" s="878"/>
      <c r="H149" s="878"/>
      <c r="I149" s="878"/>
      <c r="J149" s="878"/>
      <c r="K149" s="990"/>
      <c r="L149" s="990"/>
      <c r="M149" s="990"/>
      <c r="N149" s="990"/>
      <c r="O149" s="878"/>
      <c r="P149" s="878"/>
      <c r="Q149" s="878"/>
      <c r="R149" s="878"/>
      <c r="S149" s="878"/>
      <c r="T149" s="878"/>
      <c r="U149" s="878"/>
      <c r="V149" s="878"/>
      <c r="W149" s="878"/>
      <c r="X149" s="1015"/>
      <c r="Y149" s="878"/>
      <c r="Z149" s="975"/>
    </row>
    <row r="150" spans="1:26">
      <c r="A150" s="878"/>
      <c r="B150" s="878"/>
      <c r="C150" s="878"/>
      <c r="F150" s="878"/>
      <c r="H150" s="878"/>
      <c r="I150" s="878"/>
      <c r="J150" s="878"/>
      <c r="K150" s="990"/>
      <c r="L150" s="990"/>
      <c r="M150" s="990"/>
      <c r="N150" s="990"/>
      <c r="O150" s="878"/>
      <c r="P150" s="878"/>
      <c r="Q150" s="878"/>
      <c r="R150" s="878"/>
      <c r="S150" s="878"/>
      <c r="T150" s="878"/>
      <c r="U150" s="878"/>
      <c r="V150" s="878"/>
      <c r="W150" s="878"/>
      <c r="X150" s="1015"/>
      <c r="Y150" s="878"/>
      <c r="Z150" s="975"/>
    </row>
    <row r="151" spans="1:26">
      <c r="A151" s="878"/>
      <c r="B151" s="878"/>
      <c r="C151" s="878"/>
      <c r="F151" s="878"/>
      <c r="H151" s="878"/>
      <c r="I151" s="878"/>
      <c r="J151" s="878"/>
      <c r="K151" s="990"/>
      <c r="L151" s="990"/>
      <c r="M151" s="990"/>
      <c r="N151" s="990"/>
      <c r="O151" s="878"/>
      <c r="P151" s="878"/>
      <c r="Q151" s="878"/>
      <c r="R151" s="878"/>
      <c r="S151" s="878"/>
      <c r="T151" s="878"/>
      <c r="U151" s="878"/>
      <c r="V151" s="878"/>
      <c r="W151" s="878"/>
      <c r="X151" s="1015"/>
      <c r="Y151" s="878"/>
      <c r="Z151" s="975"/>
    </row>
    <row r="152" spans="1:26">
      <c r="A152" s="878"/>
      <c r="B152" s="878"/>
      <c r="C152" s="878"/>
      <c r="F152" s="878"/>
      <c r="H152" s="878"/>
      <c r="I152" s="878"/>
      <c r="J152" s="878"/>
      <c r="K152" s="990"/>
      <c r="L152" s="990"/>
      <c r="M152" s="990"/>
      <c r="N152" s="990"/>
      <c r="O152" s="878"/>
      <c r="P152" s="878"/>
      <c r="Q152" s="878"/>
      <c r="R152" s="878"/>
      <c r="S152" s="878"/>
      <c r="T152" s="878"/>
      <c r="U152" s="878"/>
      <c r="V152" s="878"/>
      <c r="W152" s="878"/>
      <c r="X152" s="1015"/>
      <c r="Y152" s="878"/>
      <c r="Z152" s="975"/>
    </row>
    <row r="153" spans="1:26">
      <c r="A153" s="878"/>
      <c r="B153" s="878"/>
      <c r="C153" s="878"/>
      <c r="F153" s="878"/>
      <c r="H153" s="878"/>
      <c r="I153" s="878"/>
      <c r="J153" s="878"/>
      <c r="K153" s="990"/>
      <c r="L153" s="990"/>
      <c r="M153" s="990"/>
      <c r="N153" s="990"/>
      <c r="O153" s="878"/>
      <c r="P153" s="878"/>
      <c r="Q153" s="878"/>
      <c r="R153" s="878"/>
      <c r="S153" s="878"/>
      <c r="T153" s="878"/>
      <c r="U153" s="878"/>
      <c r="V153" s="878"/>
      <c r="W153" s="878"/>
      <c r="X153" s="1015"/>
      <c r="Y153" s="878"/>
      <c r="Z153" s="975"/>
    </row>
    <row r="154" spans="1:26">
      <c r="A154" s="878"/>
      <c r="B154" s="878"/>
      <c r="C154" s="878"/>
      <c r="F154" s="878"/>
      <c r="H154" s="878"/>
      <c r="I154" s="878"/>
      <c r="J154" s="878"/>
      <c r="K154" s="990"/>
      <c r="L154" s="990"/>
      <c r="M154" s="990"/>
      <c r="N154" s="990"/>
      <c r="O154" s="878"/>
      <c r="P154" s="878"/>
      <c r="Q154" s="878"/>
      <c r="R154" s="878"/>
      <c r="S154" s="878"/>
      <c r="T154" s="878"/>
      <c r="U154" s="878"/>
      <c r="V154" s="878"/>
      <c r="W154" s="878"/>
      <c r="X154" s="1015"/>
      <c r="Y154" s="878"/>
      <c r="Z154" s="975"/>
    </row>
    <row r="155" spans="1:26">
      <c r="A155" s="878"/>
      <c r="B155" s="878"/>
      <c r="C155" s="878"/>
      <c r="F155" s="878"/>
      <c r="H155" s="878"/>
      <c r="I155" s="878"/>
      <c r="J155" s="878"/>
      <c r="K155" s="990"/>
      <c r="L155" s="990"/>
      <c r="M155" s="990"/>
      <c r="N155" s="990"/>
      <c r="O155" s="878"/>
      <c r="P155" s="878"/>
      <c r="Q155" s="878"/>
      <c r="R155" s="878"/>
      <c r="S155" s="878"/>
      <c r="T155" s="878"/>
      <c r="U155" s="878"/>
      <c r="V155" s="878"/>
      <c r="W155" s="878"/>
      <c r="X155" s="1015"/>
      <c r="Y155" s="878"/>
      <c r="Z155" s="975"/>
    </row>
    <row r="156" spans="1:26">
      <c r="A156" s="878"/>
      <c r="B156" s="878"/>
      <c r="C156" s="878"/>
      <c r="F156" s="878"/>
      <c r="H156" s="878"/>
      <c r="I156" s="878"/>
      <c r="J156" s="878"/>
      <c r="K156" s="990"/>
      <c r="L156" s="990"/>
      <c r="M156" s="990"/>
      <c r="N156" s="990"/>
      <c r="O156" s="878"/>
      <c r="P156" s="878"/>
      <c r="Q156" s="878"/>
      <c r="R156" s="878"/>
      <c r="S156" s="878"/>
      <c r="T156" s="878"/>
      <c r="U156" s="878"/>
      <c r="V156" s="878"/>
      <c r="W156" s="878"/>
      <c r="X156" s="1015"/>
      <c r="Y156" s="878"/>
      <c r="Z156" s="975"/>
    </row>
    <row r="157" spans="1:26">
      <c r="A157" s="878"/>
      <c r="B157" s="878"/>
      <c r="C157" s="878"/>
      <c r="F157" s="878"/>
      <c r="H157" s="878"/>
      <c r="I157" s="878"/>
      <c r="J157" s="878"/>
      <c r="K157" s="990"/>
      <c r="L157" s="990"/>
      <c r="M157" s="990"/>
      <c r="N157" s="990"/>
      <c r="O157" s="878"/>
      <c r="P157" s="878"/>
      <c r="Q157" s="878"/>
      <c r="R157" s="878"/>
      <c r="S157" s="878"/>
      <c r="T157" s="878"/>
      <c r="U157" s="878"/>
      <c r="V157" s="878"/>
      <c r="W157" s="878"/>
      <c r="X157" s="1015"/>
      <c r="Y157" s="878"/>
      <c r="Z157" s="975"/>
    </row>
    <row r="158" spans="1:26">
      <c r="A158" s="878"/>
      <c r="B158" s="878"/>
      <c r="C158" s="878"/>
      <c r="F158" s="878"/>
      <c r="H158" s="878"/>
      <c r="I158" s="878"/>
      <c r="J158" s="878"/>
      <c r="K158" s="990"/>
      <c r="L158" s="990"/>
      <c r="M158" s="990"/>
      <c r="N158" s="990"/>
      <c r="O158" s="878"/>
      <c r="P158" s="878"/>
      <c r="Q158" s="878"/>
      <c r="R158" s="878"/>
      <c r="S158" s="878"/>
      <c r="T158" s="878"/>
      <c r="U158" s="878"/>
      <c r="V158" s="878"/>
      <c r="W158" s="878"/>
      <c r="X158" s="1015"/>
      <c r="Y158" s="878"/>
      <c r="Z158" s="975"/>
    </row>
    <row r="159" spans="1:26">
      <c r="A159" s="878"/>
      <c r="B159" s="878"/>
      <c r="C159" s="878"/>
      <c r="F159" s="878"/>
      <c r="H159" s="878"/>
      <c r="I159" s="878"/>
      <c r="J159" s="878"/>
      <c r="K159" s="990"/>
      <c r="L159" s="990"/>
      <c r="M159" s="990"/>
      <c r="N159" s="990"/>
      <c r="O159" s="878"/>
      <c r="P159" s="878"/>
      <c r="Q159" s="878"/>
      <c r="R159" s="878"/>
      <c r="S159" s="878"/>
      <c r="T159" s="878"/>
      <c r="U159" s="878"/>
      <c r="V159" s="878"/>
      <c r="W159" s="878"/>
      <c r="X159" s="1015"/>
      <c r="Y159" s="878"/>
      <c r="Z159" s="975"/>
    </row>
    <row r="160" spans="1:26">
      <c r="A160" s="878"/>
      <c r="B160" s="878"/>
      <c r="C160" s="878"/>
      <c r="F160" s="878"/>
      <c r="H160" s="878"/>
      <c r="I160" s="878"/>
      <c r="J160" s="878"/>
      <c r="K160" s="990"/>
      <c r="L160" s="990"/>
      <c r="M160" s="990"/>
      <c r="N160" s="990"/>
      <c r="O160" s="878"/>
      <c r="P160" s="878"/>
      <c r="Q160" s="878"/>
      <c r="R160" s="878"/>
      <c r="S160" s="878"/>
      <c r="T160" s="878"/>
      <c r="U160" s="878"/>
      <c r="V160" s="878"/>
      <c r="W160" s="878"/>
      <c r="X160" s="1015"/>
      <c r="Y160" s="878"/>
      <c r="Z160" s="975"/>
    </row>
    <row r="161" spans="1:26">
      <c r="A161" s="878"/>
      <c r="B161" s="878"/>
      <c r="C161" s="878"/>
      <c r="F161" s="878"/>
      <c r="H161" s="878"/>
      <c r="I161" s="878"/>
      <c r="J161" s="878"/>
      <c r="K161" s="990"/>
      <c r="L161" s="990"/>
      <c r="M161" s="990"/>
      <c r="N161" s="990"/>
      <c r="O161" s="878"/>
      <c r="P161" s="878"/>
      <c r="Q161" s="878"/>
      <c r="R161" s="878"/>
      <c r="S161" s="878"/>
      <c r="T161" s="878"/>
      <c r="U161" s="878"/>
      <c r="V161" s="878"/>
      <c r="W161" s="878"/>
      <c r="X161" s="1015"/>
      <c r="Y161" s="878"/>
      <c r="Z161" s="975"/>
    </row>
    <row r="162" spans="1:26">
      <c r="A162" s="878"/>
      <c r="B162" s="878"/>
      <c r="C162" s="878"/>
      <c r="F162" s="878"/>
      <c r="H162" s="878"/>
      <c r="I162" s="878"/>
      <c r="J162" s="878"/>
      <c r="K162" s="990"/>
      <c r="L162" s="990"/>
      <c r="M162" s="990"/>
      <c r="N162" s="990"/>
      <c r="O162" s="878"/>
      <c r="P162" s="878"/>
      <c r="Q162" s="878"/>
      <c r="R162" s="878"/>
      <c r="S162" s="878"/>
      <c r="T162" s="878"/>
      <c r="U162" s="878"/>
      <c r="V162" s="878"/>
      <c r="W162" s="878"/>
      <c r="X162" s="1015"/>
      <c r="Y162" s="878"/>
      <c r="Z162" s="975"/>
    </row>
    <row r="163" spans="1:26">
      <c r="A163" s="878"/>
      <c r="B163" s="878"/>
      <c r="C163" s="878"/>
      <c r="F163" s="878"/>
      <c r="H163" s="878"/>
      <c r="I163" s="878"/>
      <c r="J163" s="878"/>
      <c r="K163" s="990"/>
      <c r="L163" s="990"/>
      <c r="M163" s="990"/>
      <c r="N163" s="990"/>
      <c r="O163" s="878"/>
      <c r="P163" s="878"/>
      <c r="Q163" s="878"/>
      <c r="R163" s="878"/>
      <c r="S163" s="878"/>
      <c r="T163" s="878"/>
      <c r="U163" s="878"/>
      <c r="V163" s="878"/>
      <c r="W163" s="878"/>
      <c r="X163" s="1015"/>
      <c r="Y163" s="878"/>
      <c r="Z163" s="975"/>
    </row>
    <row r="164" spans="1:26">
      <c r="A164" s="878"/>
      <c r="B164" s="878"/>
      <c r="C164" s="878"/>
      <c r="F164" s="878"/>
      <c r="H164" s="878"/>
      <c r="I164" s="878"/>
      <c r="J164" s="878"/>
      <c r="K164" s="990"/>
      <c r="L164" s="990"/>
      <c r="M164" s="990"/>
      <c r="N164" s="990"/>
      <c r="O164" s="878"/>
      <c r="P164" s="878"/>
      <c r="Q164" s="878"/>
      <c r="R164" s="878"/>
      <c r="S164" s="878"/>
      <c r="T164" s="878"/>
      <c r="U164" s="878"/>
      <c r="V164" s="878"/>
      <c r="W164" s="878"/>
      <c r="X164" s="1015"/>
      <c r="Y164" s="878"/>
      <c r="Z164" s="975"/>
    </row>
    <row r="165" spans="1:26">
      <c r="A165" s="878"/>
      <c r="B165" s="878"/>
      <c r="C165" s="878"/>
      <c r="F165" s="878"/>
      <c r="H165" s="878"/>
      <c r="I165" s="878"/>
      <c r="J165" s="878"/>
      <c r="K165" s="990"/>
      <c r="L165" s="990"/>
      <c r="M165" s="990"/>
      <c r="N165" s="990"/>
      <c r="O165" s="878"/>
      <c r="P165" s="878"/>
      <c r="Q165" s="878"/>
      <c r="R165" s="878"/>
      <c r="S165" s="878"/>
      <c r="T165" s="878"/>
      <c r="U165" s="878"/>
      <c r="V165" s="878"/>
      <c r="W165" s="878"/>
      <c r="X165" s="1015"/>
      <c r="Y165" s="878"/>
      <c r="Z165" s="975"/>
    </row>
    <row r="166" spans="1:26">
      <c r="A166" s="878"/>
      <c r="B166" s="878"/>
      <c r="C166" s="878"/>
      <c r="F166" s="878"/>
      <c r="H166" s="878"/>
      <c r="I166" s="878"/>
      <c r="J166" s="878"/>
      <c r="K166" s="990"/>
      <c r="L166" s="990"/>
      <c r="M166" s="990"/>
      <c r="N166" s="990"/>
      <c r="O166" s="878"/>
      <c r="P166" s="878"/>
      <c r="Q166" s="878"/>
      <c r="R166" s="878"/>
      <c r="S166" s="878"/>
      <c r="T166" s="878"/>
      <c r="U166" s="878"/>
      <c r="V166" s="878"/>
      <c r="W166" s="878"/>
      <c r="X166" s="1015"/>
      <c r="Y166" s="878"/>
      <c r="Z166" s="975"/>
    </row>
    <row r="167" spans="1:26">
      <c r="A167" s="878"/>
      <c r="B167" s="878"/>
      <c r="C167" s="878"/>
      <c r="F167" s="878"/>
      <c r="H167" s="878"/>
      <c r="I167" s="878"/>
      <c r="J167" s="878"/>
      <c r="K167" s="990"/>
      <c r="L167" s="990"/>
      <c r="M167" s="990"/>
      <c r="N167" s="990"/>
      <c r="O167" s="878"/>
      <c r="P167" s="878"/>
      <c r="Q167" s="878"/>
      <c r="R167" s="878"/>
      <c r="S167" s="878"/>
      <c r="T167" s="878"/>
      <c r="U167" s="878"/>
      <c r="V167" s="878"/>
      <c r="W167" s="878"/>
      <c r="X167" s="1015"/>
      <c r="Y167" s="878"/>
      <c r="Z167" s="975"/>
    </row>
    <row r="168" spans="1:26">
      <c r="A168" s="878"/>
      <c r="B168" s="878"/>
      <c r="C168" s="878"/>
      <c r="F168" s="878"/>
      <c r="H168" s="878"/>
      <c r="I168" s="878"/>
      <c r="J168" s="878"/>
      <c r="K168" s="990"/>
      <c r="L168" s="990"/>
      <c r="M168" s="990"/>
      <c r="N168" s="990"/>
      <c r="O168" s="878"/>
      <c r="P168" s="878"/>
      <c r="Q168" s="878"/>
      <c r="R168" s="878"/>
      <c r="S168" s="878"/>
      <c r="T168" s="878"/>
      <c r="U168" s="878"/>
      <c r="V168" s="878"/>
      <c r="W168" s="878"/>
      <c r="X168" s="1015"/>
      <c r="Y168" s="878"/>
      <c r="Z168" s="975"/>
    </row>
    <row r="169" spans="1:26">
      <c r="A169" s="878"/>
      <c r="B169" s="878"/>
      <c r="C169" s="878"/>
      <c r="F169" s="878"/>
      <c r="H169" s="878"/>
      <c r="I169" s="878"/>
      <c r="J169" s="878"/>
      <c r="K169" s="990"/>
      <c r="L169" s="990"/>
      <c r="M169" s="990"/>
      <c r="N169" s="990"/>
      <c r="O169" s="878"/>
      <c r="P169" s="878"/>
      <c r="Q169" s="878"/>
      <c r="R169" s="878"/>
      <c r="S169" s="878"/>
      <c r="T169" s="878"/>
      <c r="U169" s="878"/>
      <c r="V169" s="878"/>
      <c r="W169" s="878"/>
      <c r="X169" s="1015"/>
      <c r="Y169" s="878"/>
      <c r="Z169" s="975"/>
    </row>
    <row r="170" spans="1:26">
      <c r="A170" s="878"/>
      <c r="B170" s="878"/>
      <c r="C170" s="878"/>
      <c r="F170" s="878"/>
      <c r="H170" s="878"/>
      <c r="I170" s="878"/>
      <c r="J170" s="878"/>
      <c r="K170" s="990"/>
      <c r="L170" s="990"/>
      <c r="M170" s="990"/>
      <c r="N170" s="990"/>
      <c r="O170" s="878"/>
      <c r="P170" s="878"/>
      <c r="Q170" s="878"/>
      <c r="R170" s="878"/>
      <c r="S170" s="878"/>
      <c r="T170" s="878"/>
      <c r="U170" s="878"/>
      <c r="V170" s="878"/>
      <c r="W170" s="878"/>
      <c r="X170" s="1015"/>
      <c r="Y170" s="878"/>
      <c r="Z170" s="975"/>
    </row>
    <row r="171" spans="1:26">
      <c r="A171" s="878"/>
      <c r="B171" s="878"/>
      <c r="C171" s="878"/>
      <c r="F171" s="878"/>
      <c r="H171" s="878"/>
      <c r="I171" s="878"/>
      <c r="J171" s="878"/>
      <c r="K171" s="990"/>
      <c r="L171" s="990"/>
      <c r="M171" s="990"/>
      <c r="N171" s="990"/>
      <c r="O171" s="878"/>
      <c r="P171" s="878"/>
      <c r="Q171" s="878"/>
      <c r="R171" s="878"/>
      <c r="S171" s="878"/>
      <c r="T171" s="878"/>
      <c r="U171" s="878"/>
      <c r="V171" s="878"/>
      <c r="W171" s="878"/>
      <c r="X171" s="1015"/>
      <c r="Y171" s="878"/>
      <c r="Z171" s="975"/>
    </row>
    <row r="172" spans="1:26">
      <c r="A172" s="878"/>
      <c r="B172" s="878"/>
      <c r="C172" s="878"/>
      <c r="F172" s="878"/>
      <c r="H172" s="878"/>
      <c r="I172" s="878"/>
      <c r="J172" s="878"/>
      <c r="K172" s="990"/>
      <c r="L172" s="990"/>
      <c r="M172" s="990"/>
      <c r="N172" s="990"/>
      <c r="O172" s="878"/>
      <c r="P172" s="878"/>
      <c r="Q172" s="878"/>
      <c r="R172" s="878"/>
      <c r="S172" s="878"/>
      <c r="T172" s="878"/>
      <c r="U172" s="878"/>
      <c r="V172" s="878"/>
      <c r="W172" s="878"/>
      <c r="X172" s="1015"/>
      <c r="Y172" s="878"/>
      <c r="Z172" s="975"/>
    </row>
    <row r="173" spans="1:26">
      <c r="A173" s="878"/>
      <c r="B173" s="878"/>
      <c r="C173" s="878"/>
      <c r="F173" s="878"/>
      <c r="H173" s="878"/>
      <c r="I173" s="878"/>
      <c r="J173" s="878"/>
      <c r="K173" s="990"/>
      <c r="L173" s="990"/>
      <c r="M173" s="990"/>
      <c r="N173" s="990"/>
      <c r="O173" s="878"/>
      <c r="P173" s="878"/>
      <c r="Q173" s="878"/>
      <c r="R173" s="878"/>
      <c r="S173" s="878"/>
      <c r="T173" s="878"/>
      <c r="U173" s="878"/>
      <c r="V173" s="878"/>
      <c r="W173" s="878"/>
      <c r="X173" s="1015"/>
      <c r="Y173" s="878"/>
      <c r="Z173" s="975"/>
    </row>
    <row r="174" spans="1:26">
      <c r="A174" s="878"/>
      <c r="B174" s="878"/>
      <c r="C174" s="878"/>
      <c r="F174" s="878"/>
      <c r="H174" s="878"/>
      <c r="I174" s="878"/>
      <c r="J174" s="878"/>
      <c r="K174" s="990"/>
      <c r="L174" s="990"/>
      <c r="M174" s="990"/>
      <c r="N174" s="990"/>
      <c r="O174" s="878"/>
      <c r="P174" s="878"/>
      <c r="Q174" s="878"/>
      <c r="R174" s="878"/>
      <c r="S174" s="878"/>
      <c r="T174" s="878"/>
      <c r="U174" s="878"/>
      <c r="V174" s="878"/>
      <c r="W174" s="878"/>
      <c r="X174" s="1015"/>
      <c r="Y174" s="878"/>
      <c r="Z174" s="975"/>
    </row>
    <row r="175" spans="1:26">
      <c r="A175" s="878"/>
      <c r="B175" s="878"/>
      <c r="C175" s="878"/>
      <c r="F175" s="878"/>
      <c r="H175" s="878"/>
      <c r="I175" s="878"/>
      <c r="J175" s="878"/>
      <c r="K175" s="990"/>
      <c r="L175" s="990"/>
      <c r="M175" s="990"/>
      <c r="N175" s="990"/>
      <c r="O175" s="878"/>
      <c r="P175" s="878"/>
      <c r="Q175" s="878"/>
      <c r="R175" s="878"/>
      <c r="S175" s="878"/>
      <c r="T175" s="878"/>
      <c r="U175" s="878"/>
      <c r="V175" s="878"/>
      <c r="W175" s="878"/>
      <c r="X175" s="1015"/>
      <c r="Y175" s="878"/>
      <c r="Z175" s="975"/>
    </row>
    <row r="176" spans="1:26">
      <c r="A176" s="878"/>
      <c r="B176" s="878"/>
      <c r="C176" s="878"/>
      <c r="F176" s="878"/>
      <c r="H176" s="878"/>
      <c r="I176" s="878"/>
      <c r="J176" s="878"/>
      <c r="K176" s="990"/>
      <c r="L176" s="990"/>
      <c r="M176" s="990"/>
      <c r="N176" s="990"/>
      <c r="O176" s="878"/>
      <c r="P176" s="878"/>
      <c r="Q176" s="878"/>
      <c r="R176" s="878"/>
      <c r="S176" s="878"/>
      <c r="T176" s="878"/>
      <c r="U176" s="878"/>
      <c r="V176" s="878"/>
      <c r="W176" s="878"/>
      <c r="X176" s="1015"/>
      <c r="Y176" s="878"/>
      <c r="Z176" s="975"/>
    </row>
    <row r="177" spans="1:26">
      <c r="A177" s="878"/>
      <c r="B177" s="878"/>
      <c r="C177" s="878"/>
      <c r="F177" s="878"/>
      <c r="H177" s="878"/>
      <c r="I177" s="878"/>
      <c r="J177" s="878"/>
      <c r="K177" s="990"/>
      <c r="L177" s="990"/>
      <c r="M177" s="990"/>
      <c r="N177" s="990"/>
      <c r="O177" s="878"/>
      <c r="P177" s="878"/>
      <c r="Q177" s="878"/>
      <c r="R177" s="878"/>
      <c r="S177" s="878"/>
      <c r="T177" s="878"/>
      <c r="U177" s="878"/>
      <c r="V177" s="878"/>
      <c r="W177" s="878"/>
      <c r="X177" s="1015"/>
      <c r="Y177" s="878"/>
      <c r="Z177" s="975"/>
    </row>
    <row r="178" spans="1:26">
      <c r="A178" s="878"/>
      <c r="B178" s="878"/>
      <c r="C178" s="878"/>
      <c r="F178" s="878"/>
      <c r="H178" s="878"/>
      <c r="I178" s="878"/>
      <c r="J178" s="878"/>
      <c r="K178" s="990"/>
      <c r="L178" s="990"/>
      <c r="M178" s="990"/>
      <c r="N178" s="990"/>
      <c r="O178" s="878"/>
      <c r="P178" s="878"/>
      <c r="Q178" s="878"/>
      <c r="R178" s="878"/>
      <c r="S178" s="878"/>
      <c r="T178" s="878"/>
      <c r="U178" s="878"/>
      <c r="V178" s="878"/>
      <c r="W178" s="878"/>
      <c r="X178" s="1015"/>
      <c r="Y178" s="878"/>
      <c r="Z178" s="975"/>
    </row>
    <row r="179" spans="1:26">
      <c r="A179" s="878"/>
      <c r="B179" s="878"/>
      <c r="C179" s="878"/>
      <c r="F179" s="878"/>
      <c r="H179" s="878"/>
      <c r="I179" s="878"/>
      <c r="J179" s="878"/>
      <c r="K179" s="990"/>
      <c r="L179" s="990"/>
      <c r="M179" s="990"/>
      <c r="N179" s="990"/>
      <c r="O179" s="878"/>
      <c r="P179" s="878"/>
      <c r="Q179" s="878"/>
      <c r="R179" s="878"/>
      <c r="S179" s="878"/>
      <c r="T179" s="878"/>
      <c r="U179" s="878"/>
      <c r="V179" s="878"/>
      <c r="W179" s="878"/>
      <c r="X179" s="1015"/>
      <c r="Y179" s="878"/>
      <c r="Z179" s="975"/>
    </row>
    <row r="180" spans="1:26">
      <c r="A180" s="878"/>
      <c r="B180" s="878"/>
      <c r="C180" s="878"/>
      <c r="F180" s="878"/>
      <c r="H180" s="878"/>
      <c r="I180" s="878"/>
      <c r="J180" s="878"/>
      <c r="K180" s="990"/>
      <c r="L180" s="990"/>
      <c r="M180" s="990"/>
      <c r="N180" s="990"/>
      <c r="O180" s="878"/>
      <c r="P180" s="878"/>
      <c r="Q180" s="878"/>
      <c r="R180" s="878"/>
      <c r="S180" s="878"/>
      <c r="T180" s="878"/>
      <c r="U180" s="878"/>
      <c r="V180" s="878"/>
      <c r="W180" s="878"/>
      <c r="X180" s="1015"/>
      <c r="Y180" s="878"/>
      <c r="Z180" s="975"/>
    </row>
    <row r="181" spans="1:26">
      <c r="A181" s="878"/>
      <c r="B181" s="878"/>
      <c r="C181" s="878"/>
      <c r="F181" s="878"/>
      <c r="H181" s="878"/>
      <c r="I181" s="878"/>
      <c r="J181" s="878"/>
      <c r="K181" s="990"/>
      <c r="L181" s="990"/>
      <c r="M181" s="990"/>
      <c r="N181" s="990"/>
      <c r="O181" s="878"/>
      <c r="P181" s="878"/>
      <c r="Q181" s="878"/>
      <c r="R181" s="878"/>
      <c r="S181" s="878"/>
      <c r="T181" s="878"/>
      <c r="U181" s="878"/>
      <c r="V181" s="878"/>
      <c r="W181" s="878"/>
      <c r="X181" s="1015"/>
      <c r="Y181" s="878"/>
      <c r="Z181" s="975"/>
    </row>
    <row r="182" spans="1:26">
      <c r="A182" s="878"/>
      <c r="B182" s="878"/>
      <c r="C182" s="878"/>
      <c r="F182" s="878"/>
      <c r="H182" s="878"/>
      <c r="I182" s="878"/>
      <c r="J182" s="878"/>
      <c r="K182" s="990"/>
      <c r="L182" s="990"/>
      <c r="M182" s="990"/>
      <c r="N182" s="990"/>
      <c r="O182" s="878"/>
      <c r="P182" s="878"/>
      <c r="Q182" s="878"/>
      <c r="R182" s="878"/>
      <c r="S182" s="878"/>
      <c r="T182" s="878"/>
      <c r="U182" s="878"/>
      <c r="V182" s="878"/>
      <c r="W182" s="878"/>
      <c r="X182" s="1015"/>
      <c r="Y182" s="878"/>
      <c r="Z182" s="975"/>
    </row>
    <row r="183" spans="1:26">
      <c r="A183" s="878"/>
      <c r="B183" s="878"/>
      <c r="C183" s="878"/>
      <c r="F183" s="878"/>
      <c r="H183" s="878"/>
      <c r="I183" s="878"/>
      <c r="J183" s="878"/>
      <c r="K183" s="990"/>
      <c r="L183" s="990"/>
      <c r="M183" s="990"/>
      <c r="N183" s="990"/>
      <c r="O183" s="878"/>
      <c r="P183" s="878"/>
      <c r="Q183" s="878"/>
      <c r="R183" s="878"/>
      <c r="S183" s="878"/>
      <c r="T183" s="878"/>
      <c r="U183" s="878"/>
      <c r="V183" s="878"/>
      <c r="W183" s="878"/>
      <c r="X183" s="1015"/>
      <c r="Y183" s="878"/>
      <c r="Z183" s="975"/>
    </row>
    <row r="184" spans="1:26">
      <c r="A184" s="878"/>
      <c r="B184" s="878"/>
      <c r="C184" s="878"/>
      <c r="F184" s="878"/>
      <c r="H184" s="878"/>
      <c r="I184" s="878"/>
      <c r="J184" s="878"/>
      <c r="K184" s="990"/>
      <c r="L184" s="990"/>
      <c r="M184" s="990"/>
      <c r="N184" s="990"/>
      <c r="O184" s="878"/>
      <c r="P184" s="878"/>
      <c r="Q184" s="878"/>
      <c r="R184" s="878"/>
      <c r="S184" s="878"/>
      <c r="T184" s="878"/>
      <c r="U184" s="878"/>
      <c r="V184" s="878"/>
      <c r="W184" s="878"/>
      <c r="X184" s="1015"/>
      <c r="Y184" s="878"/>
      <c r="Z184" s="975"/>
    </row>
    <row r="185" spans="1:26">
      <c r="A185" s="878"/>
      <c r="B185" s="878"/>
      <c r="C185" s="878"/>
      <c r="F185" s="878"/>
      <c r="H185" s="878"/>
      <c r="I185" s="878"/>
      <c r="J185" s="878"/>
      <c r="K185" s="990"/>
      <c r="L185" s="990"/>
      <c r="M185" s="990"/>
      <c r="N185" s="990"/>
      <c r="O185" s="878"/>
      <c r="P185" s="878"/>
      <c r="Q185" s="878"/>
      <c r="R185" s="878"/>
      <c r="S185" s="878"/>
      <c r="T185" s="878"/>
      <c r="U185" s="878"/>
      <c r="V185" s="878"/>
      <c r="W185" s="878"/>
      <c r="X185" s="1015"/>
      <c r="Y185" s="878"/>
      <c r="Z185" s="975"/>
    </row>
    <row r="186" spans="1:26">
      <c r="A186" s="878"/>
      <c r="B186" s="878"/>
      <c r="C186" s="878"/>
      <c r="F186" s="878"/>
      <c r="H186" s="878"/>
      <c r="I186" s="878"/>
      <c r="J186" s="878"/>
      <c r="K186" s="990"/>
      <c r="L186" s="990"/>
      <c r="M186" s="990"/>
      <c r="N186" s="990"/>
      <c r="O186" s="878"/>
      <c r="P186" s="878"/>
      <c r="Q186" s="878"/>
      <c r="R186" s="878"/>
      <c r="S186" s="878"/>
      <c r="T186" s="878"/>
      <c r="U186" s="878"/>
      <c r="V186" s="878"/>
      <c r="W186" s="878"/>
      <c r="X186" s="1015"/>
      <c r="Y186" s="878"/>
      <c r="Z186" s="975"/>
    </row>
    <row r="187" spans="1:26">
      <c r="A187" s="878"/>
      <c r="B187" s="878"/>
      <c r="C187" s="878"/>
      <c r="F187" s="878"/>
      <c r="H187" s="878"/>
      <c r="I187" s="878"/>
      <c r="J187" s="878"/>
      <c r="K187" s="990"/>
      <c r="L187" s="990"/>
      <c r="M187" s="990"/>
      <c r="N187" s="990"/>
      <c r="O187" s="878"/>
      <c r="P187" s="878"/>
      <c r="Q187" s="878"/>
      <c r="R187" s="878"/>
      <c r="S187" s="878"/>
      <c r="T187" s="878"/>
      <c r="U187" s="878"/>
      <c r="V187" s="878"/>
      <c r="W187" s="878"/>
      <c r="X187" s="1015"/>
      <c r="Y187" s="878"/>
      <c r="Z187" s="975"/>
    </row>
    <row r="188" spans="1:26">
      <c r="A188" s="878"/>
      <c r="B188" s="878"/>
      <c r="C188" s="878"/>
      <c r="F188" s="878"/>
      <c r="H188" s="878"/>
      <c r="I188" s="878"/>
      <c r="J188" s="878"/>
      <c r="K188" s="990"/>
      <c r="L188" s="990"/>
      <c r="M188" s="990"/>
      <c r="N188" s="990"/>
      <c r="O188" s="878"/>
      <c r="P188" s="878"/>
      <c r="Q188" s="878"/>
      <c r="R188" s="878"/>
      <c r="S188" s="878"/>
      <c r="T188" s="878"/>
      <c r="U188" s="878"/>
      <c r="V188" s="878"/>
      <c r="W188" s="878"/>
      <c r="X188" s="1015"/>
      <c r="Y188" s="878"/>
      <c r="Z188" s="975"/>
    </row>
    <row r="189" spans="1:26">
      <c r="A189" s="878"/>
      <c r="B189" s="878"/>
      <c r="C189" s="878"/>
      <c r="F189" s="878"/>
      <c r="H189" s="878"/>
      <c r="I189" s="878"/>
      <c r="J189" s="878"/>
      <c r="K189" s="990"/>
      <c r="L189" s="990"/>
      <c r="M189" s="990"/>
      <c r="N189" s="990"/>
      <c r="O189" s="878"/>
      <c r="P189" s="878"/>
      <c r="Q189" s="878"/>
      <c r="R189" s="878"/>
      <c r="S189" s="878"/>
      <c r="T189" s="878"/>
      <c r="U189" s="878"/>
      <c r="V189" s="878"/>
      <c r="W189" s="878"/>
      <c r="X189" s="1015"/>
      <c r="Y189" s="878"/>
      <c r="Z189" s="975"/>
    </row>
    <row r="190" spans="1:26">
      <c r="A190" s="878"/>
      <c r="B190" s="878"/>
      <c r="C190" s="878"/>
      <c r="F190" s="878"/>
      <c r="H190" s="878"/>
      <c r="I190" s="878"/>
      <c r="J190" s="878"/>
      <c r="K190" s="990"/>
      <c r="L190" s="990"/>
      <c r="M190" s="990"/>
      <c r="N190" s="990"/>
      <c r="O190" s="878"/>
      <c r="P190" s="878"/>
      <c r="Q190" s="878"/>
      <c r="R190" s="878"/>
      <c r="S190" s="878"/>
      <c r="T190" s="878"/>
      <c r="U190" s="878"/>
      <c r="V190" s="878"/>
      <c r="W190" s="878"/>
      <c r="X190" s="1015"/>
      <c r="Y190" s="878"/>
      <c r="Z190" s="975"/>
    </row>
    <row r="191" spans="1:26">
      <c r="A191" s="878"/>
      <c r="B191" s="878"/>
      <c r="C191" s="878"/>
      <c r="F191" s="878"/>
      <c r="H191" s="878"/>
      <c r="I191" s="878"/>
      <c r="J191" s="878"/>
      <c r="K191" s="990"/>
      <c r="L191" s="990"/>
      <c r="M191" s="990"/>
      <c r="N191" s="990"/>
      <c r="O191" s="878"/>
      <c r="P191" s="878"/>
      <c r="Q191" s="878"/>
      <c r="R191" s="878"/>
      <c r="S191" s="878"/>
      <c r="T191" s="878"/>
      <c r="U191" s="878"/>
      <c r="V191" s="878"/>
      <c r="W191" s="878"/>
      <c r="X191" s="1015"/>
      <c r="Y191" s="878"/>
      <c r="Z191" s="975"/>
    </row>
    <row r="192" spans="1:26">
      <c r="A192" s="878"/>
      <c r="B192" s="878"/>
      <c r="C192" s="878"/>
      <c r="F192" s="878"/>
      <c r="H192" s="878"/>
      <c r="I192" s="878"/>
      <c r="J192" s="878"/>
      <c r="K192" s="990"/>
      <c r="L192" s="990"/>
      <c r="M192" s="990"/>
      <c r="N192" s="990"/>
      <c r="O192" s="878"/>
      <c r="P192" s="878"/>
      <c r="Q192" s="878"/>
      <c r="R192" s="878"/>
      <c r="S192" s="878"/>
      <c r="T192" s="878"/>
      <c r="U192" s="878"/>
      <c r="V192" s="878"/>
      <c r="W192" s="878"/>
      <c r="X192" s="1015"/>
      <c r="Y192" s="878"/>
      <c r="Z192" s="975"/>
    </row>
    <row r="193" spans="1:26">
      <c r="A193" s="878"/>
      <c r="B193" s="878"/>
      <c r="C193" s="878"/>
      <c r="F193" s="878"/>
      <c r="H193" s="878"/>
      <c r="I193" s="878"/>
      <c r="J193" s="878"/>
      <c r="K193" s="990"/>
      <c r="L193" s="990"/>
      <c r="M193" s="990"/>
      <c r="N193" s="990"/>
      <c r="O193" s="878"/>
      <c r="P193" s="878"/>
      <c r="Q193" s="878"/>
      <c r="R193" s="878"/>
      <c r="S193" s="878"/>
      <c r="T193" s="878"/>
      <c r="U193" s="878"/>
      <c r="V193" s="878"/>
      <c r="W193" s="878"/>
      <c r="X193" s="1015"/>
      <c r="Y193" s="878"/>
      <c r="Z193" s="975"/>
    </row>
    <row r="194" spans="1:26">
      <c r="A194" s="878"/>
      <c r="B194" s="878"/>
      <c r="C194" s="878"/>
      <c r="F194" s="878"/>
      <c r="H194" s="878"/>
      <c r="I194" s="878"/>
      <c r="J194" s="878"/>
      <c r="K194" s="990"/>
      <c r="L194" s="990"/>
      <c r="M194" s="990"/>
      <c r="N194" s="990"/>
      <c r="O194" s="878"/>
      <c r="P194" s="878"/>
      <c r="Q194" s="878"/>
      <c r="R194" s="878"/>
      <c r="S194" s="878"/>
      <c r="T194" s="878"/>
      <c r="U194" s="878"/>
      <c r="V194" s="878"/>
      <c r="W194" s="878"/>
      <c r="X194" s="1015"/>
      <c r="Y194" s="878"/>
      <c r="Z194" s="975"/>
    </row>
    <row r="195" spans="1:26">
      <c r="A195" s="878"/>
      <c r="B195" s="878"/>
      <c r="C195" s="878"/>
      <c r="F195" s="878"/>
      <c r="H195" s="878"/>
      <c r="I195" s="878"/>
      <c r="J195" s="878"/>
      <c r="K195" s="990"/>
      <c r="L195" s="990"/>
      <c r="M195" s="990"/>
      <c r="N195" s="990"/>
      <c r="O195" s="878"/>
      <c r="P195" s="878"/>
      <c r="Q195" s="878"/>
      <c r="R195" s="878"/>
      <c r="S195" s="878"/>
      <c r="T195" s="878"/>
      <c r="U195" s="878"/>
      <c r="V195" s="878"/>
      <c r="W195" s="878"/>
      <c r="X195" s="1015"/>
      <c r="Y195" s="878"/>
      <c r="Z195" s="975"/>
    </row>
    <row r="196" spans="1:26">
      <c r="A196" s="878"/>
      <c r="B196" s="878"/>
      <c r="C196" s="878"/>
      <c r="F196" s="878"/>
      <c r="H196" s="878"/>
      <c r="I196" s="878"/>
      <c r="J196" s="878"/>
      <c r="K196" s="990"/>
      <c r="L196" s="990"/>
      <c r="M196" s="990"/>
      <c r="N196" s="990"/>
      <c r="O196" s="878"/>
      <c r="P196" s="878"/>
      <c r="Q196" s="878"/>
      <c r="R196" s="878"/>
      <c r="S196" s="878"/>
      <c r="T196" s="878"/>
      <c r="U196" s="878"/>
      <c r="V196" s="878"/>
      <c r="W196" s="878"/>
      <c r="X196" s="1015"/>
      <c r="Y196" s="878"/>
      <c r="Z196" s="975"/>
    </row>
    <row r="197" spans="1:26">
      <c r="A197" s="878"/>
      <c r="B197" s="878"/>
      <c r="C197" s="878"/>
      <c r="F197" s="878"/>
      <c r="H197" s="878"/>
      <c r="I197" s="878"/>
      <c r="J197" s="878"/>
      <c r="K197" s="990"/>
      <c r="L197" s="990"/>
      <c r="M197" s="990"/>
      <c r="N197" s="990"/>
      <c r="O197" s="878"/>
      <c r="P197" s="878"/>
      <c r="Q197" s="878"/>
      <c r="R197" s="878"/>
      <c r="S197" s="878"/>
      <c r="T197" s="878"/>
      <c r="U197" s="878"/>
      <c r="V197" s="878"/>
      <c r="W197" s="878"/>
      <c r="X197" s="1015"/>
      <c r="Y197" s="878"/>
      <c r="Z197" s="975"/>
    </row>
    <row r="198" spans="1:26">
      <c r="A198" s="878"/>
      <c r="B198" s="878"/>
      <c r="C198" s="878"/>
      <c r="F198" s="878"/>
      <c r="H198" s="878"/>
      <c r="I198" s="878"/>
      <c r="J198" s="878"/>
      <c r="K198" s="990"/>
      <c r="L198" s="990"/>
      <c r="M198" s="990"/>
      <c r="N198" s="990"/>
      <c r="O198" s="878"/>
      <c r="P198" s="878"/>
      <c r="Q198" s="878"/>
      <c r="R198" s="878"/>
      <c r="S198" s="878"/>
      <c r="T198" s="878"/>
      <c r="U198" s="878"/>
      <c r="V198" s="878"/>
      <c r="W198" s="878"/>
      <c r="X198" s="1015"/>
      <c r="Y198" s="878"/>
      <c r="Z198" s="975"/>
    </row>
    <row r="199" spans="1:26">
      <c r="A199" s="878"/>
      <c r="B199" s="878"/>
      <c r="C199" s="878"/>
      <c r="F199" s="878"/>
      <c r="H199" s="878"/>
      <c r="I199" s="878"/>
      <c r="J199" s="878"/>
      <c r="K199" s="990"/>
      <c r="L199" s="990"/>
      <c r="M199" s="990"/>
      <c r="N199" s="990"/>
      <c r="O199" s="878"/>
      <c r="P199" s="878"/>
      <c r="Q199" s="878"/>
      <c r="R199" s="878"/>
      <c r="S199" s="878"/>
      <c r="T199" s="878"/>
      <c r="U199" s="878"/>
      <c r="V199" s="878"/>
      <c r="W199" s="878"/>
      <c r="X199" s="1015"/>
      <c r="Y199" s="878"/>
      <c r="Z199" s="975"/>
    </row>
    <row r="200" spans="1:26">
      <c r="A200" s="878"/>
      <c r="B200" s="878"/>
      <c r="C200" s="878"/>
      <c r="F200" s="878"/>
      <c r="H200" s="878"/>
      <c r="I200" s="878"/>
      <c r="J200" s="878"/>
      <c r="K200" s="990"/>
      <c r="L200" s="990"/>
      <c r="M200" s="990"/>
      <c r="N200" s="990"/>
      <c r="O200" s="878"/>
      <c r="P200" s="878"/>
      <c r="Q200" s="878"/>
      <c r="R200" s="878"/>
      <c r="S200" s="878"/>
      <c r="T200" s="878"/>
      <c r="U200" s="878"/>
      <c r="V200" s="878"/>
      <c r="W200" s="878"/>
      <c r="X200" s="1015"/>
      <c r="Y200" s="878"/>
      <c r="Z200" s="975"/>
    </row>
    <row r="201" spans="1:26">
      <c r="A201" s="878"/>
      <c r="B201" s="878"/>
      <c r="C201" s="878"/>
      <c r="F201" s="878"/>
      <c r="H201" s="878"/>
      <c r="I201" s="878"/>
      <c r="J201" s="878"/>
      <c r="K201" s="990"/>
      <c r="L201" s="990"/>
      <c r="M201" s="990"/>
      <c r="N201" s="990"/>
      <c r="O201" s="878"/>
      <c r="P201" s="878"/>
      <c r="Q201" s="878"/>
      <c r="R201" s="878"/>
      <c r="S201" s="878"/>
      <c r="T201" s="878"/>
      <c r="U201" s="878"/>
      <c r="V201" s="878"/>
      <c r="W201" s="878"/>
      <c r="X201" s="1015"/>
      <c r="Y201" s="878"/>
      <c r="Z201" s="975"/>
    </row>
    <row r="202" spans="1:26">
      <c r="A202" s="878"/>
      <c r="B202" s="878"/>
      <c r="C202" s="878"/>
      <c r="F202" s="878"/>
      <c r="H202" s="878"/>
      <c r="I202" s="878"/>
      <c r="J202" s="878"/>
      <c r="K202" s="990"/>
      <c r="L202" s="990"/>
      <c r="M202" s="990"/>
      <c r="N202" s="990"/>
      <c r="O202" s="878"/>
      <c r="P202" s="878"/>
      <c r="Q202" s="878"/>
      <c r="R202" s="878"/>
      <c r="S202" s="878"/>
      <c r="T202" s="878"/>
      <c r="U202" s="878"/>
      <c r="V202" s="878"/>
      <c r="W202" s="878"/>
      <c r="X202" s="1015"/>
      <c r="Y202" s="878"/>
      <c r="Z202" s="975"/>
    </row>
    <row r="203" spans="1:26">
      <c r="A203" s="878"/>
      <c r="B203" s="878"/>
      <c r="C203" s="878"/>
      <c r="F203" s="878"/>
      <c r="H203" s="878"/>
      <c r="I203" s="878"/>
      <c r="J203" s="878"/>
      <c r="K203" s="990"/>
      <c r="L203" s="990"/>
      <c r="M203" s="990"/>
      <c r="N203" s="990"/>
      <c r="O203" s="878"/>
      <c r="P203" s="878"/>
      <c r="Q203" s="878"/>
      <c r="R203" s="878"/>
      <c r="S203" s="878"/>
      <c r="T203" s="878"/>
      <c r="U203" s="878"/>
      <c r="V203" s="878"/>
      <c r="W203" s="878"/>
      <c r="X203" s="1015"/>
      <c r="Y203" s="878"/>
      <c r="Z203" s="975"/>
    </row>
    <row r="204" spans="1:26">
      <c r="A204" s="878"/>
      <c r="B204" s="878"/>
      <c r="C204" s="878"/>
      <c r="F204" s="878"/>
      <c r="H204" s="878"/>
      <c r="I204" s="878"/>
      <c r="J204" s="878"/>
      <c r="K204" s="990"/>
      <c r="L204" s="990"/>
      <c r="M204" s="990"/>
      <c r="N204" s="990"/>
      <c r="O204" s="878"/>
      <c r="P204" s="878"/>
      <c r="Q204" s="878"/>
      <c r="R204" s="878"/>
      <c r="S204" s="878"/>
      <c r="T204" s="878"/>
      <c r="U204" s="878"/>
      <c r="V204" s="878"/>
      <c r="W204" s="878"/>
      <c r="X204" s="1015"/>
      <c r="Y204" s="878"/>
      <c r="Z204" s="975"/>
    </row>
    <row r="205" spans="1:26">
      <c r="A205" s="878"/>
      <c r="B205" s="878"/>
      <c r="C205" s="878"/>
      <c r="F205" s="878"/>
      <c r="H205" s="878"/>
      <c r="I205" s="878"/>
      <c r="J205" s="878"/>
      <c r="K205" s="990"/>
      <c r="L205" s="990"/>
      <c r="M205" s="990"/>
      <c r="N205" s="990"/>
      <c r="O205" s="878"/>
      <c r="P205" s="878"/>
      <c r="Q205" s="878"/>
      <c r="R205" s="878"/>
      <c r="S205" s="878"/>
      <c r="T205" s="878"/>
      <c r="U205" s="878"/>
      <c r="V205" s="878"/>
      <c r="W205" s="878"/>
      <c r="X205" s="1015"/>
      <c r="Y205" s="878"/>
      <c r="Z205" s="975"/>
    </row>
    <row r="206" spans="1:26">
      <c r="A206" s="878"/>
      <c r="B206" s="878"/>
      <c r="C206" s="878"/>
      <c r="F206" s="878"/>
      <c r="H206" s="878"/>
      <c r="I206" s="878"/>
      <c r="J206" s="878"/>
      <c r="K206" s="990"/>
      <c r="L206" s="990"/>
      <c r="M206" s="990"/>
      <c r="N206" s="990"/>
      <c r="O206" s="878"/>
      <c r="P206" s="878"/>
      <c r="Q206" s="878"/>
      <c r="R206" s="878"/>
      <c r="S206" s="878"/>
      <c r="T206" s="878"/>
      <c r="U206" s="878"/>
      <c r="V206" s="878"/>
      <c r="W206" s="878"/>
      <c r="X206" s="1015"/>
      <c r="Y206" s="878"/>
      <c r="Z206" s="975"/>
    </row>
    <row r="207" spans="1:26">
      <c r="A207" s="878"/>
      <c r="B207" s="878"/>
      <c r="C207" s="878"/>
      <c r="F207" s="878"/>
      <c r="H207" s="878"/>
      <c r="I207" s="878"/>
      <c r="J207" s="878"/>
      <c r="K207" s="990"/>
      <c r="L207" s="990"/>
      <c r="M207" s="990"/>
      <c r="N207" s="990"/>
      <c r="O207" s="878"/>
      <c r="P207" s="878"/>
      <c r="Q207" s="878"/>
      <c r="R207" s="878"/>
      <c r="S207" s="878"/>
      <c r="T207" s="878"/>
      <c r="U207" s="878"/>
      <c r="V207" s="878"/>
      <c r="W207" s="878"/>
      <c r="X207" s="1015"/>
      <c r="Y207" s="878"/>
      <c r="Z207" s="975"/>
    </row>
    <row r="208" spans="1:26">
      <c r="A208" s="878"/>
      <c r="B208" s="878"/>
      <c r="C208" s="878"/>
      <c r="F208" s="878"/>
      <c r="H208" s="878"/>
      <c r="I208" s="878"/>
      <c r="J208" s="878"/>
      <c r="K208" s="990"/>
      <c r="L208" s="990"/>
      <c r="M208" s="990"/>
      <c r="N208" s="990"/>
      <c r="O208" s="878"/>
      <c r="P208" s="878"/>
      <c r="Q208" s="878"/>
      <c r="R208" s="878"/>
      <c r="S208" s="878"/>
      <c r="T208" s="878"/>
      <c r="U208" s="878"/>
      <c r="V208" s="878"/>
      <c r="W208" s="878"/>
      <c r="X208" s="1015"/>
      <c r="Y208" s="878"/>
      <c r="Z208" s="975"/>
    </row>
    <row r="209" spans="1:26">
      <c r="A209" s="878"/>
      <c r="B209" s="878"/>
      <c r="C209" s="878"/>
      <c r="F209" s="878"/>
      <c r="H209" s="878"/>
      <c r="I209" s="878"/>
      <c r="J209" s="878"/>
      <c r="K209" s="990"/>
      <c r="L209" s="990"/>
      <c r="M209" s="990"/>
      <c r="N209" s="990"/>
      <c r="O209" s="878"/>
      <c r="P209" s="878"/>
      <c r="Q209" s="878"/>
      <c r="R209" s="878"/>
      <c r="S209" s="878"/>
      <c r="T209" s="878"/>
      <c r="U209" s="878"/>
      <c r="V209" s="878"/>
      <c r="W209" s="878"/>
      <c r="X209" s="1015"/>
      <c r="Y209" s="878"/>
      <c r="Z209" s="975"/>
    </row>
    <row r="210" spans="1:26">
      <c r="A210" s="878"/>
      <c r="B210" s="878"/>
      <c r="C210" s="878"/>
      <c r="F210" s="878"/>
      <c r="H210" s="878"/>
      <c r="I210" s="878"/>
      <c r="J210" s="878"/>
      <c r="K210" s="990"/>
      <c r="L210" s="990"/>
      <c r="M210" s="990"/>
      <c r="N210" s="990"/>
      <c r="O210" s="878"/>
      <c r="P210" s="878"/>
      <c r="Q210" s="878"/>
      <c r="R210" s="878"/>
      <c r="S210" s="878"/>
      <c r="T210" s="878"/>
      <c r="U210" s="878"/>
      <c r="V210" s="878"/>
      <c r="W210" s="878"/>
      <c r="X210" s="1015"/>
      <c r="Y210" s="878"/>
      <c r="Z210" s="975"/>
    </row>
    <row r="211" spans="1:26">
      <c r="A211" s="878"/>
      <c r="B211" s="878"/>
      <c r="C211" s="878"/>
      <c r="F211" s="878"/>
      <c r="H211" s="878"/>
      <c r="I211" s="878"/>
      <c r="J211" s="878"/>
      <c r="K211" s="990"/>
      <c r="L211" s="990"/>
      <c r="M211" s="990"/>
      <c r="N211" s="990"/>
      <c r="O211" s="878"/>
      <c r="P211" s="878"/>
      <c r="Q211" s="878"/>
      <c r="R211" s="878"/>
      <c r="S211" s="878"/>
      <c r="T211" s="878"/>
      <c r="U211" s="878"/>
      <c r="V211" s="878"/>
      <c r="W211" s="878"/>
      <c r="X211" s="1015"/>
      <c r="Y211" s="878"/>
      <c r="Z211" s="975"/>
    </row>
    <row r="212" spans="1:26">
      <c r="A212" s="878"/>
      <c r="B212" s="878"/>
      <c r="C212" s="878"/>
      <c r="F212" s="878"/>
      <c r="H212" s="878"/>
      <c r="I212" s="878"/>
      <c r="J212" s="878"/>
      <c r="K212" s="990"/>
      <c r="L212" s="990"/>
      <c r="M212" s="990"/>
      <c r="N212" s="990"/>
      <c r="O212" s="878"/>
      <c r="P212" s="878"/>
      <c r="Q212" s="878"/>
      <c r="R212" s="878"/>
      <c r="S212" s="878"/>
      <c r="T212" s="878"/>
      <c r="U212" s="878"/>
      <c r="V212" s="878"/>
      <c r="W212" s="878"/>
      <c r="X212" s="1015"/>
      <c r="Y212" s="878"/>
      <c r="Z212" s="975"/>
    </row>
    <row r="213" spans="1:26">
      <c r="A213" s="878"/>
      <c r="B213" s="878"/>
      <c r="C213" s="878"/>
      <c r="F213" s="878"/>
      <c r="H213" s="878"/>
      <c r="I213" s="878"/>
      <c r="J213" s="878"/>
      <c r="K213" s="990"/>
      <c r="L213" s="990"/>
      <c r="M213" s="990"/>
      <c r="N213" s="990"/>
      <c r="O213" s="878"/>
      <c r="P213" s="878"/>
      <c r="Q213" s="878"/>
      <c r="R213" s="878"/>
      <c r="S213" s="878"/>
      <c r="T213" s="878"/>
      <c r="U213" s="878"/>
      <c r="V213" s="878"/>
      <c r="W213" s="878"/>
      <c r="X213" s="1015"/>
      <c r="Y213" s="878"/>
      <c r="Z213" s="975"/>
    </row>
    <row r="214" spans="1:26">
      <c r="A214" s="878"/>
      <c r="B214" s="878"/>
      <c r="C214" s="878"/>
      <c r="F214" s="878"/>
      <c r="H214" s="878"/>
      <c r="I214" s="878"/>
      <c r="J214" s="878"/>
      <c r="K214" s="990"/>
      <c r="L214" s="990"/>
      <c r="M214" s="990"/>
      <c r="N214" s="990"/>
      <c r="O214" s="878"/>
      <c r="P214" s="878"/>
      <c r="Q214" s="878"/>
      <c r="R214" s="878"/>
      <c r="S214" s="878"/>
      <c r="T214" s="878"/>
      <c r="U214" s="878"/>
      <c r="V214" s="878"/>
      <c r="W214" s="878"/>
      <c r="X214" s="1015"/>
      <c r="Y214" s="878"/>
      <c r="Z214" s="975"/>
    </row>
    <row r="215" spans="1:26">
      <c r="A215" s="878"/>
      <c r="B215" s="878"/>
      <c r="C215" s="878"/>
      <c r="F215" s="878"/>
      <c r="H215" s="878"/>
      <c r="I215" s="878"/>
      <c r="J215" s="878"/>
      <c r="K215" s="990"/>
      <c r="L215" s="990"/>
      <c r="M215" s="990"/>
      <c r="N215" s="990"/>
      <c r="O215" s="878"/>
      <c r="P215" s="878"/>
      <c r="Q215" s="878"/>
      <c r="R215" s="878"/>
      <c r="S215" s="878"/>
      <c r="T215" s="878"/>
      <c r="U215" s="878"/>
      <c r="V215" s="878"/>
      <c r="W215" s="878"/>
      <c r="X215" s="1015"/>
      <c r="Y215" s="878"/>
      <c r="Z215" s="975"/>
    </row>
    <row r="216" spans="1:26">
      <c r="A216" s="878"/>
      <c r="B216" s="878"/>
      <c r="C216" s="878"/>
      <c r="F216" s="878"/>
      <c r="H216" s="878"/>
      <c r="I216" s="878"/>
      <c r="J216" s="878"/>
      <c r="K216" s="990"/>
      <c r="L216" s="990"/>
      <c r="M216" s="990"/>
      <c r="N216" s="990"/>
      <c r="O216" s="878"/>
      <c r="P216" s="878"/>
      <c r="Q216" s="878"/>
      <c r="R216" s="878"/>
      <c r="S216" s="878"/>
      <c r="T216" s="878"/>
      <c r="U216" s="878"/>
      <c r="V216" s="878"/>
      <c r="W216" s="878"/>
      <c r="X216" s="1015"/>
      <c r="Y216" s="878"/>
      <c r="Z216" s="975"/>
    </row>
    <row r="217" spans="1:26">
      <c r="A217" s="878"/>
      <c r="B217" s="878"/>
      <c r="C217" s="878"/>
      <c r="F217" s="878"/>
      <c r="H217" s="878"/>
      <c r="I217" s="878"/>
      <c r="J217" s="878"/>
      <c r="K217" s="990"/>
      <c r="L217" s="990"/>
      <c r="M217" s="990"/>
      <c r="N217" s="990"/>
      <c r="O217" s="878"/>
      <c r="P217" s="878"/>
      <c r="Q217" s="878"/>
      <c r="R217" s="878"/>
      <c r="S217" s="878"/>
      <c r="T217" s="878"/>
      <c r="U217" s="878"/>
      <c r="V217" s="878"/>
      <c r="W217" s="878"/>
      <c r="X217" s="1015"/>
      <c r="Y217" s="878"/>
      <c r="Z217" s="975"/>
    </row>
    <row r="218" spans="1:26">
      <c r="A218" s="878"/>
      <c r="B218" s="878"/>
      <c r="C218" s="878"/>
      <c r="F218" s="878"/>
      <c r="H218" s="878"/>
      <c r="I218" s="878"/>
      <c r="J218" s="878"/>
      <c r="K218" s="990"/>
      <c r="L218" s="990"/>
      <c r="M218" s="990"/>
      <c r="N218" s="990"/>
      <c r="O218" s="878"/>
      <c r="P218" s="878"/>
      <c r="Q218" s="878"/>
      <c r="R218" s="878"/>
      <c r="S218" s="878"/>
      <c r="T218" s="878"/>
      <c r="U218" s="878"/>
      <c r="V218" s="878"/>
      <c r="W218" s="878"/>
      <c r="X218" s="1015"/>
      <c r="Y218" s="878"/>
      <c r="Z218" s="975"/>
    </row>
    <row r="219" spans="1:26">
      <c r="A219" s="878"/>
      <c r="B219" s="878"/>
      <c r="C219" s="878"/>
      <c r="F219" s="878"/>
      <c r="H219" s="878"/>
      <c r="I219" s="878"/>
      <c r="J219" s="878"/>
      <c r="K219" s="990"/>
      <c r="L219" s="990"/>
      <c r="M219" s="990"/>
      <c r="N219" s="990"/>
      <c r="O219" s="878"/>
      <c r="P219" s="878"/>
      <c r="Q219" s="878"/>
      <c r="R219" s="878"/>
      <c r="S219" s="878"/>
      <c r="T219" s="878"/>
      <c r="U219" s="878"/>
      <c r="V219" s="878"/>
      <c r="W219" s="878"/>
      <c r="X219" s="1015"/>
      <c r="Y219" s="878"/>
      <c r="Z219" s="975"/>
    </row>
    <row r="220" spans="1:26">
      <c r="A220" s="878"/>
      <c r="B220" s="878"/>
      <c r="C220" s="878"/>
      <c r="F220" s="878"/>
      <c r="H220" s="878"/>
      <c r="I220" s="878"/>
      <c r="J220" s="878"/>
      <c r="K220" s="990"/>
      <c r="L220" s="990"/>
      <c r="M220" s="990"/>
      <c r="N220" s="990"/>
      <c r="O220" s="878"/>
      <c r="P220" s="878"/>
      <c r="Q220" s="878"/>
      <c r="R220" s="878"/>
      <c r="S220" s="878"/>
      <c r="T220" s="878"/>
      <c r="U220" s="878"/>
      <c r="V220" s="878"/>
      <c r="W220" s="878"/>
      <c r="X220" s="1015"/>
      <c r="Y220" s="878"/>
      <c r="Z220" s="975"/>
    </row>
    <row r="221" spans="1:26">
      <c r="A221" s="878"/>
      <c r="B221" s="878"/>
      <c r="C221" s="878"/>
      <c r="F221" s="878"/>
      <c r="H221" s="878"/>
      <c r="I221" s="878"/>
      <c r="J221" s="878"/>
      <c r="K221" s="990"/>
      <c r="L221" s="990"/>
      <c r="M221" s="990"/>
      <c r="N221" s="990"/>
      <c r="O221" s="878"/>
      <c r="P221" s="878"/>
      <c r="Q221" s="878"/>
      <c r="R221" s="878"/>
      <c r="S221" s="878"/>
      <c r="T221" s="878"/>
      <c r="U221" s="878"/>
      <c r="V221" s="878"/>
      <c r="W221" s="878"/>
      <c r="X221" s="1015"/>
      <c r="Y221" s="878"/>
      <c r="Z221" s="975"/>
    </row>
    <row r="222" spans="1:26">
      <c r="A222" s="878"/>
      <c r="B222" s="878"/>
      <c r="C222" s="878"/>
      <c r="F222" s="878"/>
      <c r="H222" s="878"/>
      <c r="I222" s="878"/>
      <c r="J222" s="878"/>
      <c r="K222" s="990"/>
      <c r="L222" s="990"/>
      <c r="M222" s="990"/>
      <c r="N222" s="990"/>
      <c r="O222" s="878"/>
      <c r="P222" s="878"/>
      <c r="Q222" s="878"/>
      <c r="R222" s="878"/>
      <c r="S222" s="878"/>
      <c r="T222" s="878"/>
      <c r="U222" s="878"/>
      <c r="V222" s="878"/>
      <c r="W222" s="878"/>
      <c r="X222" s="1015"/>
      <c r="Y222" s="878"/>
      <c r="Z222" s="975"/>
    </row>
    <row r="223" spans="1:26">
      <c r="A223" s="878"/>
      <c r="B223" s="878"/>
      <c r="C223" s="878"/>
      <c r="F223" s="878"/>
      <c r="H223" s="878"/>
      <c r="I223" s="878"/>
      <c r="J223" s="878"/>
      <c r="K223" s="990"/>
      <c r="L223" s="990"/>
      <c r="M223" s="990"/>
      <c r="N223" s="990"/>
      <c r="O223" s="878"/>
      <c r="P223" s="878"/>
      <c r="Q223" s="878"/>
      <c r="R223" s="878"/>
      <c r="S223" s="878"/>
      <c r="T223" s="878"/>
      <c r="U223" s="878"/>
      <c r="V223" s="878"/>
      <c r="W223" s="878"/>
      <c r="X223" s="1015"/>
      <c r="Y223" s="878"/>
      <c r="Z223" s="975"/>
    </row>
    <row r="224" spans="1:26">
      <c r="A224" s="878"/>
      <c r="B224" s="878"/>
      <c r="C224" s="878"/>
      <c r="F224" s="878"/>
      <c r="H224" s="878"/>
      <c r="I224" s="878"/>
      <c r="J224" s="878"/>
      <c r="K224" s="990"/>
      <c r="L224" s="990"/>
      <c r="M224" s="990"/>
      <c r="N224" s="990"/>
      <c r="O224" s="878"/>
      <c r="P224" s="878"/>
      <c r="Q224" s="878"/>
      <c r="R224" s="878"/>
      <c r="S224" s="878"/>
      <c r="T224" s="878"/>
      <c r="U224" s="878"/>
      <c r="V224" s="878"/>
      <c r="W224" s="878"/>
      <c r="X224" s="1015"/>
      <c r="Y224" s="878"/>
      <c r="Z224" s="975"/>
    </row>
    <row r="225" spans="1:26">
      <c r="A225" s="878"/>
      <c r="B225" s="878"/>
      <c r="C225" s="878"/>
      <c r="F225" s="878"/>
      <c r="H225" s="878"/>
      <c r="I225" s="878"/>
      <c r="J225" s="878"/>
      <c r="K225" s="990"/>
      <c r="L225" s="990"/>
      <c r="M225" s="990"/>
      <c r="N225" s="990"/>
      <c r="O225" s="878"/>
      <c r="P225" s="878"/>
      <c r="Q225" s="878"/>
      <c r="R225" s="878"/>
      <c r="S225" s="878"/>
      <c r="T225" s="878"/>
      <c r="U225" s="878"/>
      <c r="V225" s="878"/>
      <c r="W225" s="878"/>
      <c r="X225" s="1015"/>
      <c r="Y225" s="878"/>
      <c r="Z225" s="975"/>
    </row>
    <row r="226" spans="1:26">
      <c r="A226" s="878"/>
      <c r="B226" s="878"/>
      <c r="C226" s="878"/>
      <c r="F226" s="878"/>
      <c r="H226" s="878"/>
      <c r="I226" s="878"/>
      <c r="J226" s="878"/>
      <c r="K226" s="990"/>
      <c r="L226" s="990"/>
      <c r="M226" s="990"/>
      <c r="N226" s="990"/>
      <c r="O226" s="878"/>
      <c r="P226" s="878"/>
      <c r="Q226" s="878"/>
      <c r="R226" s="878"/>
      <c r="S226" s="878"/>
      <c r="T226" s="878"/>
      <c r="U226" s="878"/>
      <c r="V226" s="878"/>
      <c r="W226" s="878"/>
      <c r="X226" s="1015"/>
      <c r="Y226" s="878"/>
      <c r="Z226" s="975"/>
    </row>
    <row r="227" spans="1:26">
      <c r="A227" s="878"/>
      <c r="B227" s="878"/>
      <c r="C227" s="878"/>
      <c r="F227" s="878"/>
      <c r="H227" s="878"/>
      <c r="I227" s="878"/>
      <c r="J227" s="878"/>
      <c r="K227" s="990"/>
      <c r="L227" s="990"/>
      <c r="M227" s="990"/>
      <c r="N227" s="990"/>
      <c r="O227" s="878"/>
      <c r="P227" s="878"/>
      <c r="Q227" s="878"/>
      <c r="R227" s="878"/>
      <c r="S227" s="878"/>
      <c r="T227" s="878"/>
      <c r="U227" s="878"/>
      <c r="V227" s="878"/>
      <c r="W227" s="878"/>
      <c r="X227" s="1015"/>
      <c r="Y227" s="878"/>
      <c r="Z227" s="975"/>
    </row>
    <row r="228" spans="1:26">
      <c r="A228" s="878"/>
      <c r="B228" s="878"/>
      <c r="C228" s="878"/>
      <c r="F228" s="878"/>
      <c r="H228" s="878"/>
      <c r="I228" s="878"/>
      <c r="J228" s="878"/>
      <c r="K228" s="990"/>
      <c r="L228" s="990"/>
      <c r="M228" s="990"/>
      <c r="N228" s="990"/>
      <c r="O228" s="878"/>
      <c r="P228" s="878"/>
      <c r="Q228" s="878"/>
      <c r="R228" s="878"/>
      <c r="S228" s="878"/>
      <c r="T228" s="878"/>
      <c r="U228" s="878"/>
      <c r="V228" s="878"/>
      <c r="W228" s="878"/>
      <c r="X228" s="1015"/>
      <c r="Y228" s="878"/>
      <c r="Z228" s="975"/>
    </row>
    <row r="229" spans="1:26">
      <c r="A229" s="878"/>
      <c r="B229" s="878"/>
      <c r="C229" s="878"/>
      <c r="F229" s="878"/>
      <c r="H229" s="878"/>
      <c r="I229" s="878"/>
      <c r="J229" s="878"/>
      <c r="K229" s="990"/>
      <c r="L229" s="990"/>
      <c r="M229" s="990"/>
      <c r="N229" s="990"/>
      <c r="O229" s="878"/>
      <c r="P229" s="878"/>
      <c r="Q229" s="878"/>
      <c r="R229" s="878"/>
      <c r="S229" s="878"/>
      <c r="T229" s="878"/>
      <c r="U229" s="878"/>
      <c r="V229" s="878"/>
      <c r="W229" s="878"/>
      <c r="X229" s="1015"/>
      <c r="Y229" s="878"/>
      <c r="Z229" s="975"/>
    </row>
    <row r="230" spans="1:26">
      <c r="A230" s="878"/>
      <c r="B230" s="878"/>
      <c r="C230" s="878"/>
      <c r="F230" s="878"/>
      <c r="H230" s="878"/>
      <c r="I230" s="878"/>
      <c r="J230" s="878"/>
      <c r="K230" s="990"/>
      <c r="L230" s="990"/>
      <c r="M230" s="990"/>
      <c r="N230" s="990"/>
      <c r="O230" s="878"/>
      <c r="P230" s="878"/>
      <c r="Q230" s="878"/>
      <c r="R230" s="878"/>
      <c r="S230" s="878"/>
      <c r="T230" s="878"/>
      <c r="U230" s="878"/>
      <c r="V230" s="878"/>
      <c r="W230" s="878"/>
      <c r="X230" s="1015"/>
      <c r="Y230" s="878"/>
      <c r="Z230" s="975"/>
    </row>
    <row r="231" spans="1:26">
      <c r="A231" s="878"/>
      <c r="B231" s="878"/>
      <c r="C231" s="878"/>
      <c r="F231" s="878"/>
      <c r="H231" s="878"/>
      <c r="I231" s="878"/>
      <c r="J231" s="878"/>
      <c r="K231" s="990"/>
      <c r="L231" s="990"/>
      <c r="M231" s="990"/>
      <c r="N231" s="990"/>
      <c r="O231" s="878"/>
      <c r="P231" s="878"/>
      <c r="Q231" s="878"/>
      <c r="R231" s="878"/>
      <c r="S231" s="878"/>
      <c r="T231" s="878"/>
      <c r="U231" s="878"/>
      <c r="V231" s="878"/>
      <c r="W231" s="878"/>
      <c r="X231" s="1015"/>
      <c r="Y231" s="878"/>
      <c r="Z231" s="975"/>
    </row>
    <row r="232" spans="1:26">
      <c r="A232" s="878"/>
      <c r="B232" s="878"/>
      <c r="C232" s="878"/>
      <c r="F232" s="878"/>
      <c r="H232" s="878"/>
      <c r="I232" s="878"/>
      <c r="J232" s="878"/>
      <c r="K232" s="990"/>
      <c r="L232" s="990"/>
      <c r="M232" s="990"/>
      <c r="N232" s="990"/>
      <c r="O232" s="878"/>
      <c r="P232" s="878"/>
      <c r="Q232" s="878"/>
      <c r="R232" s="878"/>
      <c r="S232" s="878"/>
      <c r="T232" s="878"/>
      <c r="U232" s="878"/>
      <c r="V232" s="878"/>
      <c r="W232" s="878"/>
      <c r="X232" s="1015"/>
      <c r="Y232" s="878"/>
      <c r="Z232" s="975"/>
    </row>
    <row r="233" spans="1:26">
      <c r="A233" s="878"/>
      <c r="B233" s="878"/>
      <c r="C233" s="878"/>
      <c r="F233" s="878"/>
      <c r="H233" s="878"/>
      <c r="I233" s="878"/>
      <c r="J233" s="878"/>
      <c r="K233" s="990"/>
      <c r="L233" s="990"/>
      <c r="M233" s="990"/>
      <c r="N233" s="990"/>
      <c r="O233" s="878"/>
      <c r="P233" s="878"/>
      <c r="Q233" s="878"/>
      <c r="R233" s="878"/>
      <c r="S233" s="878"/>
      <c r="T233" s="878"/>
      <c r="U233" s="878"/>
      <c r="V233" s="878"/>
      <c r="W233" s="878"/>
      <c r="X233" s="1015"/>
      <c r="Y233" s="878"/>
      <c r="Z233" s="975"/>
    </row>
    <row r="234" spans="1:26">
      <c r="A234" s="878"/>
      <c r="B234" s="878"/>
      <c r="C234" s="878"/>
      <c r="F234" s="878"/>
      <c r="H234" s="878"/>
      <c r="I234" s="878"/>
      <c r="J234" s="878"/>
      <c r="K234" s="990"/>
      <c r="L234" s="990"/>
      <c r="M234" s="990"/>
      <c r="N234" s="990"/>
      <c r="O234" s="878"/>
      <c r="P234" s="878"/>
      <c r="Q234" s="878"/>
      <c r="R234" s="878"/>
      <c r="S234" s="878"/>
      <c r="T234" s="878"/>
      <c r="U234" s="878"/>
      <c r="V234" s="878"/>
      <c r="W234" s="878"/>
      <c r="X234" s="1015"/>
      <c r="Y234" s="878"/>
      <c r="Z234" s="975"/>
    </row>
    <row r="235" spans="1:26">
      <c r="A235" s="878"/>
      <c r="B235" s="878"/>
      <c r="C235" s="878"/>
      <c r="F235" s="878"/>
      <c r="H235" s="878"/>
      <c r="I235" s="878"/>
      <c r="J235" s="878"/>
      <c r="K235" s="990"/>
      <c r="L235" s="990"/>
      <c r="M235" s="990"/>
      <c r="N235" s="990"/>
      <c r="O235" s="878"/>
      <c r="P235" s="878"/>
      <c r="Q235" s="878"/>
      <c r="R235" s="878"/>
      <c r="S235" s="878"/>
      <c r="T235" s="878"/>
      <c r="U235" s="878"/>
      <c r="V235" s="878"/>
      <c r="W235" s="878"/>
      <c r="X235" s="1015"/>
      <c r="Y235" s="878"/>
      <c r="Z235" s="975"/>
    </row>
    <row r="236" spans="1:26">
      <c r="A236" s="878"/>
      <c r="B236" s="878"/>
      <c r="C236" s="878"/>
      <c r="F236" s="878"/>
      <c r="H236" s="878"/>
      <c r="I236" s="878"/>
      <c r="J236" s="878"/>
      <c r="K236" s="990"/>
      <c r="L236" s="990"/>
      <c r="M236" s="990"/>
      <c r="N236" s="990"/>
      <c r="O236" s="878"/>
      <c r="P236" s="878"/>
      <c r="Q236" s="878"/>
      <c r="R236" s="878"/>
      <c r="S236" s="878"/>
      <c r="T236" s="878"/>
      <c r="U236" s="878"/>
      <c r="V236" s="878"/>
      <c r="W236" s="878"/>
      <c r="X236" s="1015"/>
      <c r="Y236" s="878"/>
      <c r="Z236" s="975"/>
    </row>
    <row r="237" spans="1:26">
      <c r="A237" s="878"/>
      <c r="B237" s="878"/>
      <c r="C237" s="878"/>
      <c r="F237" s="878"/>
      <c r="H237" s="878"/>
      <c r="I237" s="878"/>
      <c r="J237" s="878"/>
      <c r="K237" s="990"/>
      <c r="L237" s="990"/>
      <c r="M237" s="990"/>
      <c r="N237" s="990"/>
      <c r="O237" s="878"/>
      <c r="P237" s="878"/>
      <c r="Q237" s="878"/>
      <c r="R237" s="878"/>
      <c r="S237" s="878"/>
      <c r="T237" s="878"/>
      <c r="U237" s="878"/>
      <c r="V237" s="878"/>
      <c r="W237" s="878"/>
      <c r="X237" s="1015"/>
      <c r="Y237" s="878"/>
      <c r="Z237" s="975"/>
    </row>
    <row r="238" spans="1:26">
      <c r="A238" s="878"/>
      <c r="B238" s="878"/>
      <c r="C238" s="878"/>
      <c r="F238" s="878"/>
      <c r="H238" s="878"/>
      <c r="I238" s="878"/>
      <c r="J238" s="878"/>
      <c r="K238" s="990"/>
      <c r="L238" s="990"/>
      <c r="M238" s="990"/>
      <c r="N238" s="990"/>
      <c r="O238" s="878"/>
      <c r="P238" s="878"/>
      <c r="Q238" s="878"/>
      <c r="R238" s="878"/>
      <c r="S238" s="878"/>
      <c r="T238" s="878"/>
      <c r="U238" s="878"/>
      <c r="V238" s="878"/>
      <c r="W238" s="878"/>
      <c r="X238" s="1015"/>
      <c r="Y238" s="878"/>
      <c r="Z238" s="975"/>
    </row>
    <row r="239" spans="1:26">
      <c r="A239" s="878"/>
      <c r="B239" s="878"/>
      <c r="C239" s="878"/>
      <c r="F239" s="878"/>
      <c r="H239" s="878"/>
      <c r="I239" s="878"/>
      <c r="J239" s="878"/>
      <c r="K239" s="990"/>
      <c r="L239" s="990"/>
      <c r="M239" s="990"/>
      <c r="N239" s="990"/>
      <c r="O239" s="878"/>
      <c r="P239" s="878"/>
      <c r="Q239" s="878"/>
      <c r="R239" s="878"/>
      <c r="S239" s="878"/>
      <c r="T239" s="878"/>
      <c r="U239" s="878"/>
      <c r="V239" s="878"/>
      <c r="W239" s="878"/>
      <c r="X239" s="1015"/>
      <c r="Y239" s="878"/>
      <c r="Z239" s="975"/>
    </row>
    <row r="240" spans="1:26">
      <c r="A240" s="878"/>
      <c r="B240" s="878"/>
      <c r="C240" s="878"/>
      <c r="F240" s="878"/>
      <c r="H240" s="878"/>
      <c r="I240" s="878"/>
      <c r="J240" s="878"/>
      <c r="K240" s="990"/>
      <c r="L240" s="990"/>
      <c r="M240" s="990"/>
      <c r="N240" s="990"/>
      <c r="O240" s="878"/>
      <c r="P240" s="878"/>
      <c r="Q240" s="878"/>
      <c r="R240" s="878"/>
      <c r="S240" s="878"/>
      <c r="T240" s="878"/>
      <c r="U240" s="878"/>
      <c r="V240" s="878"/>
      <c r="W240" s="878"/>
      <c r="X240" s="1015"/>
      <c r="Y240" s="878"/>
      <c r="Z240" s="975"/>
    </row>
    <row r="241" spans="1:26">
      <c r="A241" s="878"/>
      <c r="B241" s="878"/>
      <c r="C241" s="878"/>
      <c r="F241" s="878"/>
      <c r="H241" s="878"/>
      <c r="I241" s="878"/>
      <c r="J241" s="878"/>
      <c r="K241" s="990"/>
      <c r="L241" s="990"/>
      <c r="M241" s="990"/>
      <c r="N241" s="990"/>
      <c r="O241" s="878"/>
      <c r="P241" s="878"/>
      <c r="Q241" s="878"/>
      <c r="R241" s="878"/>
      <c r="S241" s="878"/>
      <c r="T241" s="878"/>
      <c r="U241" s="878"/>
      <c r="V241" s="878"/>
      <c r="W241" s="878"/>
      <c r="X241" s="1015"/>
      <c r="Y241" s="878"/>
      <c r="Z241" s="975"/>
    </row>
    <row r="242" spans="1:26">
      <c r="A242" s="878"/>
      <c r="B242" s="878"/>
      <c r="C242" s="878"/>
      <c r="F242" s="878"/>
      <c r="H242" s="878"/>
      <c r="I242" s="878"/>
      <c r="J242" s="878"/>
      <c r="K242" s="990"/>
      <c r="L242" s="990"/>
      <c r="M242" s="990"/>
      <c r="N242" s="990"/>
      <c r="O242" s="878"/>
      <c r="P242" s="878"/>
      <c r="Q242" s="878"/>
      <c r="R242" s="878"/>
      <c r="S242" s="878"/>
      <c r="T242" s="878"/>
      <c r="U242" s="878"/>
      <c r="V242" s="878"/>
      <c r="W242" s="878"/>
      <c r="X242" s="1015"/>
      <c r="Y242" s="878"/>
      <c r="Z242" s="975"/>
    </row>
    <row r="243" spans="1:26">
      <c r="A243" s="878"/>
      <c r="B243" s="878"/>
      <c r="C243" s="878"/>
      <c r="F243" s="878"/>
      <c r="H243" s="878"/>
      <c r="I243" s="878"/>
      <c r="J243" s="878"/>
      <c r="K243" s="990"/>
      <c r="L243" s="990"/>
      <c r="M243" s="990"/>
      <c r="N243" s="990"/>
      <c r="O243" s="878"/>
      <c r="P243" s="878"/>
      <c r="Q243" s="878"/>
      <c r="R243" s="878"/>
      <c r="S243" s="878"/>
      <c r="T243" s="878"/>
      <c r="U243" s="878"/>
      <c r="V243" s="878"/>
      <c r="W243" s="878"/>
      <c r="X243" s="1015"/>
      <c r="Y243" s="878"/>
      <c r="Z243" s="975"/>
    </row>
    <row r="244" spans="1:26">
      <c r="A244" s="878"/>
      <c r="B244" s="878"/>
      <c r="C244" s="878"/>
      <c r="F244" s="878"/>
      <c r="H244" s="878"/>
      <c r="I244" s="878"/>
      <c r="J244" s="878"/>
      <c r="K244" s="990"/>
      <c r="L244" s="990"/>
      <c r="M244" s="990"/>
      <c r="N244" s="990"/>
      <c r="O244" s="878"/>
      <c r="P244" s="878"/>
      <c r="Q244" s="878"/>
      <c r="R244" s="878"/>
      <c r="S244" s="878"/>
      <c r="T244" s="878"/>
      <c r="U244" s="878"/>
      <c r="V244" s="878"/>
      <c r="W244" s="878"/>
      <c r="X244" s="1015"/>
      <c r="Y244" s="878"/>
      <c r="Z244" s="975"/>
    </row>
    <row r="245" spans="1:26">
      <c r="A245" s="878"/>
      <c r="B245" s="878"/>
      <c r="C245" s="878"/>
      <c r="F245" s="878"/>
      <c r="H245" s="878"/>
      <c r="I245" s="878"/>
      <c r="J245" s="878"/>
      <c r="K245" s="990"/>
      <c r="L245" s="990"/>
      <c r="M245" s="990"/>
      <c r="N245" s="990"/>
      <c r="O245" s="878"/>
      <c r="P245" s="878"/>
      <c r="Q245" s="878"/>
      <c r="R245" s="878"/>
      <c r="S245" s="878"/>
      <c r="T245" s="878"/>
      <c r="U245" s="878"/>
      <c r="V245" s="878"/>
      <c r="W245" s="878"/>
      <c r="X245" s="1015"/>
      <c r="Y245" s="878"/>
      <c r="Z245" s="975"/>
    </row>
    <row r="246" spans="1:26">
      <c r="A246" s="878"/>
      <c r="B246" s="878"/>
      <c r="C246" s="878"/>
      <c r="F246" s="878"/>
      <c r="H246" s="878"/>
      <c r="I246" s="878"/>
      <c r="J246" s="878"/>
      <c r="K246" s="990"/>
      <c r="L246" s="990"/>
      <c r="M246" s="990"/>
      <c r="N246" s="990"/>
      <c r="O246" s="878"/>
      <c r="P246" s="878"/>
      <c r="Q246" s="878"/>
      <c r="R246" s="878"/>
      <c r="S246" s="878"/>
      <c r="T246" s="878"/>
      <c r="U246" s="878"/>
      <c r="V246" s="878"/>
      <c r="W246" s="878"/>
      <c r="X246" s="1015"/>
      <c r="Y246" s="878"/>
      <c r="Z246" s="975"/>
    </row>
    <row r="247" spans="1:26">
      <c r="A247" s="878"/>
      <c r="B247" s="878"/>
      <c r="C247" s="878"/>
      <c r="F247" s="878"/>
      <c r="H247" s="878"/>
      <c r="I247" s="878"/>
      <c r="J247" s="878"/>
      <c r="K247" s="990"/>
      <c r="L247" s="990"/>
      <c r="M247" s="990"/>
      <c r="N247" s="990"/>
      <c r="O247" s="878"/>
      <c r="P247" s="878"/>
      <c r="Q247" s="878"/>
      <c r="R247" s="878"/>
      <c r="S247" s="878"/>
      <c r="T247" s="878"/>
      <c r="U247" s="878"/>
      <c r="V247" s="878"/>
      <c r="W247" s="878"/>
      <c r="X247" s="1015"/>
      <c r="Y247" s="878"/>
      <c r="Z247" s="975"/>
    </row>
    <row r="248" spans="1:26">
      <c r="A248" s="878"/>
      <c r="B248" s="878"/>
      <c r="C248" s="878"/>
      <c r="F248" s="878"/>
      <c r="H248" s="878"/>
      <c r="I248" s="878"/>
      <c r="J248" s="878"/>
      <c r="K248" s="990"/>
      <c r="L248" s="990"/>
      <c r="M248" s="990"/>
      <c r="N248" s="990"/>
      <c r="O248" s="878"/>
      <c r="P248" s="878"/>
      <c r="Q248" s="878"/>
      <c r="R248" s="878"/>
      <c r="S248" s="878"/>
      <c r="T248" s="878"/>
      <c r="U248" s="878"/>
      <c r="V248" s="878"/>
      <c r="W248" s="878"/>
      <c r="X248" s="1015"/>
      <c r="Y248" s="878"/>
      <c r="Z248" s="975"/>
    </row>
    <row r="249" spans="1:26">
      <c r="A249" s="878"/>
      <c r="B249" s="878"/>
      <c r="C249" s="878"/>
      <c r="F249" s="878"/>
      <c r="H249" s="878"/>
      <c r="I249" s="878"/>
      <c r="J249" s="878"/>
      <c r="K249" s="990"/>
      <c r="L249" s="990"/>
      <c r="M249" s="990"/>
      <c r="N249" s="990"/>
      <c r="O249" s="878"/>
      <c r="P249" s="878"/>
      <c r="Q249" s="878"/>
      <c r="R249" s="878"/>
      <c r="S249" s="878"/>
      <c r="T249" s="878"/>
      <c r="U249" s="878"/>
      <c r="V249" s="878"/>
      <c r="W249" s="878"/>
      <c r="X249" s="1015"/>
      <c r="Y249" s="878"/>
      <c r="Z249" s="975"/>
    </row>
    <row r="250" spans="1:26">
      <c r="A250" s="878"/>
      <c r="B250" s="878"/>
      <c r="C250" s="878"/>
      <c r="F250" s="878"/>
      <c r="H250" s="878"/>
      <c r="I250" s="878"/>
      <c r="J250" s="878"/>
      <c r="K250" s="990"/>
      <c r="L250" s="990"/>
      <c r="M250" s="990"/>
      <c r="N250" s="990"/>
      <c r="O250" s="878"/>
      <c r="P250" s="878"/>
      <c r="Q250" s="878"/>
      <c r="R250" s="878"/>
      <c r="S250" s="878"/>
      <c r="T250" s="878"/>
      <c r="U250" s="878"/>
      <c r="V250" s="878"/>
      <c r="W250" s="878"/>
      <c r="X250" s="1015"/>
      <c r="Y250" s="878"/>
      <c r="Z250" s="975"/>
    </row>
    <row r="251" spans="1:26">
      <c r="A251" s="878"/>
      <c r="B251" s="878"/>
      <c r="C251" s="878"/>
      <c r="F251" s="878"/>
      <c r="H251" s="878"/>
      <c r="I251" s="878"/>
      <c r="J251" s="878"/>
      <c r="K251" s="990"/>
      <c r="L251" s="990"/>
      <c r="M251" s="990"/>
      <c r="N251" s="990"/>
      <c r="O251" s="878"/>
      <c r="P251" s="878"/>
      <c r="Q251" s="878"/>
      <c r="R251" s="878"/>
      <c r="S251" s="878"/>
      <c r="T251" s="878"/>
      <c r="U251" s="878"/>
      <c r="V251" s="878"/>
      <c r="W251" s="878"/>
      <c r="X251" s="1015"/>
      <c r="Y251" s="878"/>
      <c r="Z251" s="975"/>
    </row>
    <row r="252" spans="1:26">
      <c r="A252" s="878"/>
      <c r="B252" s="878"/>
      <c r="C252" s="878"/>
      <c r="F252" s="878"/>
      <c r="H252" s="878"/>
      <c r="I252" s="878"/>
      <c r="J252" s="878"/>
      <c r="K252" s="990"/>
      <c r="L252" s="990"/>
      <c r="M252" s="990"/>
      <c r="N252" s="990"/>
      <c r="O252" s="878"/>
      <c r="P252" s="878"/>
      <c r="Q252" s="878"/>
      <c r="R252" s="878"/>
      <c r="S252" s="878"/>
      <c r="T252" s="878"/>
      <c r="U252" s="878"/>
      <c r="V252" s="878"/>
      <c r="W252" s="878"/>
      <c r="X252" s="1015"/>
      <c r="Y252" s="878"/>
      <c r="Z252" s="975"/>
    </row>
    <row r="253" spans="1:26">
      <c r="A253" s="878"/>
      <c r="B253" s="878"/>
      <c r="C253" s="878"/>
      <c r="F253" s="878"/>
      <c r="H253" s="878"/>
      <c r="I253" s="878"/>
      <c r="J253" s="878"/>
      <c r="K253" s="990"/>
      <c r="L253" s="990"/>
      <c r="M253" s="990"/>
      <c r="N253" s="990"/>
      <c r="O253" s="878"/>
      <c r="P253" s="878"/>
      <c r="Q253" s="878"/>
      <c r="R253" s="878"/>
      <c r="S253" s="878"/>
      <c r="T253" s="878"/>
      <c r="U253" s="878"/>
      <c r="V253" s="878"/>
      <c r="W253" s="878"/>
      <c r="X253" s="1015"/>
      <c r="Y253" s="878"/>
      <c r="Z253" s="975"/>
    </row>
    <row r="254" spans="1:26">
      <c r="A254" s="878"/>
      <c r="B254" s="878"/>
      <c r="C254" s="878"/>
      <c r="F254" s="878"/>
      <c r="H254" s="878"/>
      <c r="I254" s="878"/>
      <c r="J254" s="878"/>
      <c r="K254" s="990"/>
      <c r="L254" s="990"/>
      <c r="M254" s="990"/>
      <c r="N254" s="990"/>
      <c r="O254" s="878"/>
      <c r="P254" s="878"/>
      <c r="Q254" s="878"/>
      <c r="R254" s="878"/>
      <c r="S254" s="878"/>
      <c r="T254" s="878"/>
      <c r="U254" s="878"/>
      <c r="V254" s="878"/>
      <c r="W254" s="878"/>
      <c r="X254" s="1015"/>
      <c r="Y254" s="878"/>
      <c r="Z254" s="975"/>
    </row>
    <row r="255" spans="1:26">
      <c r="A255" s="878"/>
      <c r="B255" s="878"/>
      <c r="C255" s="878"/>
      <c r="F255" s="878"/>
      <c r="H255" s="878"/>
      <c r="I255" s="878"/>
      <c r="J255" s="878"/>
      <c r="K255" s="990"/>
      <c r="L255" s="990"/>
      <c r="M255" s="990"/>
      <c r="N255" s="990"/>
      <c r="O255" s="878"/>
      <c r="P255" s="878"/>
      <c r="Q255" s="878"/>
      <c r="R255" s="878"/>
      <c r="S255" s="878"/>
      <c r="T255" s="878"/>
      <c r="U255" s="878"/>
      <c r="V255" s="878"/>
      <c r="W255" s="878"/>
      <c r="X255" s="1015"/>
      <c r="Y255" s="878"/>
      <c r="Z255" s="975"/>
    </row>
    <row r="256" spans="1:26">
      <c r="A256" s="878"/>
      <c r="B256" s="878"/>
      <c r="C256" s="878"/>
      <c r="F256" s="878"/>
      <c r="H256" s="878"/>
      <c r="I256" s="878"/>
      <c r="J256" s="878"/>
      <c r="K256" s="990"/>
      <c r="L256" s="990"/>
      <c r="M256" s="990"/>
      <c r="N256" s="990"/>
      <c r="O256" s="878"/>
      <c r="P256" s="878"/>
      <c r="Q256" s="878"/>
      <c r="R256" s="878"/>
      <c r="S256" s="878"/>
      <c r="T256" s="878"/>
      <c r="U256" s="878"/>
      <c r="V256" s="878"/>
      <c r="W256" s="878"/>
      <c r="X256" s="1015"/>
      <c r="Y256" s="878"/>
      <c r="Z256" s="975"/>
    </row>
    <row r="257" spans="1:26">
      <c r="A257" s="878"/>
      <c r="B257" s="878"/>
      <c r="C257" s="878"/>
      <c r="F257" s="878"/>
      <c r="H257" s="878"/>
      <c r="I257" s="878"/>
      <c r="J257" s="878"/>
      <c r="K257" s="990"/>
      <c r="L257" s="990"/>
      <c r="M257" s="990"/>
      <c r="N257" s="990"/>
      <c r="O257" s="878"/>
      <c r="P257" s="878"/>
      <c r="Q257" s="878"/>
      <c r="R257" s="878"/>
      <c r="S257" s="878"/>
      <c r="T257" s="878"/>
      <c r="U257" s="878"/>
      <c r="V257" s="878"/>
      <c r="W257" s="878"/>
      <c r="X257" s="1015"/>
      <c r="Y257" s="878"/>
      <c r="Z257" s="975"/>
    </row>
    <row r="258" spans="1:26">
      <c r="A258" s="878"/>
      <c r="B258" s="878"/>
      <c r="C258" s="878"/>
      <c r="F258" s="878"/>
      <c r="H258" s="878"/>
      <c r="I258" s="878"/>
      <c r="J258" s="878"/>
      <c r="K258" s="990"/>
      <c r="L258" s="990"/>
      <c r="M258" s="990"/>
      <c r="N258" s="990"/>
      <c r="O258" s="878"/>
      <c r="P258" s="878"/>
      <c r="Q258" s="878"/>
      <c r="R258" s="878"/>
      <c r="S258" s="878"/>
      <c r="T258" s="878"/>
      <c r="U258" s="878"/>
      <c r="V258" s="878"/>
      <c r="W258" s="878"/>
      <c r="X258" s="1015"/>
      <c r="Y258" s="878"/>
      <c r="Z258" s="975"/>
    </row>
    <row r="259" spans="1:26">
      <c r="A259" s="878"/>
      <c r="B259" s="878"/>
      <c r="C259" s="878"/>
      <c r="F259" s="878"/>
      <c r="H259" s="878"/>
      <c r="I259" s="878"/>
      <c r="J259" s="878"/>
      <c r="K259" s="990"/>
      <c r="L259" s="990"/>
      <c r="M259" s="990"/>
      <c r="N259" s="990"/>
      <c r="O259" s="878"/>
      <c r="P259" s="878"/>
      <c r="Q259" s="878"/>
      <c r="R259" s="878"/>
      <c r="S259" s="878"/>
      <c r="T259" s="878"/>
      <c r="U259" s="878"/>
      <c r="V259" s="878"/>
      <c r="W259" s="878"/>
      <c r="X259" s="1015"/>
      <c r="Y259" s="878"/>
      <c r="Z259" s="975"/>
    </row>
    <row r="260" spans="1:26">
      <c r="A260" s="878"/>
      <c r="B260" s="878"/>
      <c r="C260" s="878"/>
      <c r="F260" s="878"/>
      <c r="H260" s="878"/>
      <c r="I260" s="878"/>
      <c r="J260" s="878"/>
      <c r="K260" s="990"/>
      <c r="L260" s="990"/>
      <c r="M260" s="990"/>
      <c r="N260" s="990"/>
      <c r="O260" s="878"/>
      <c r="P260" s="878"/>
      <c r="Q260" s="878"/>
      <c r="R260" s="878"/>
      <c r="S260" s="878"/>
      <c r="T260" s="878"/>
      <c r="U260" s="878"/>
      <c r="V260" s="878"/>
      <c r="W260" s="878"/>
      <c r="X260" s="1015"/>
      <c r="Y260" s="878"/>
      <c r="Z260" s="975"/>
    </row>
    <row r="261" spans="1:26">
      <c r="A261" s="878"/>
      <c r="B261" s="878"/>
      <c r="C261" s="878"/>
      <c r="F261" s="878"/>
      <c r="H261" s="878"/>
      <c r="I261" s="878"/>
      <c r="J261" s="878"/>
      <c r="K261" s="990"/>
      <c r="L261" s="990"/>
      <c r="M261" s="990"/>
      <c r="N261" s="990"/>
      <c r="O261" s="878"/>
      <c r="P261" s="878"/>
      <c r="Q261" s="878"/>
      <c r="R261" s="878"/>
      <c r="S261" s="878"/>
      <c r="T261" s="878"/>
      <c r="U261" s="878"/>
      <c r="V261" s="878"/>
      <c r="W261" s="878"/>
      <c r="X261" s="1015"/>
      <c r="Y261" s="878"/>
      <c r="Z261" s="975"/>
    </row>
    <row r="262" spans="1:26">
      <c r="A262" s="878"/>
      <c r="B262" s="878"/>
      <c r="C262" s="878"/>
      <c r="F262" s="878"/>
      <c r="H262" s="878"/>
      <c r="I262" s="878"/>
      <c r="J262" s="878"/>
      <c r="K262" s="990"/>
      <c r="L262" s="990"/>
      <c r="M262" s="990"/>
      <c r="N262" s="990"/>
      <c r="O262" s="878"/>
      <c r="P262" s="878"/>
      <c r="Q262" s="878"/>
      <c r="R262" s="878"/>
      <c r="S262" s="878"/>
      <c r="T262" s="878"/>
      <c r="U262" s="878"/>
      <c r="V262" s="878"/>
      <c r="W262" s="878"/>
      <c r="X262" s="1015"/>
      <c r="Y262" s="878"/>
      <c r="Z262" s="975"/>
    </row>
    <row r="263" spans="1:26">
      <c r="A263" s="878"/>
      <c r="B263" s="878"/>
      <c r="C263" s="878"/>
      <c r="F263" s="878"/>
      <c r="H263" s="878"/>
      <c r="I263" s="878"/>
      <c r="J263" s="878"/>
      <c r="K263" s="990"/>
      <c r="L263" s="990"/>
      <c r="M263" s="990"/>
      <c r="N263" s="990"/>
      <c r="O263" s="878"/>
      <c r="P263" s="878"/>
      <c r="Q263" s="878"/>
      <c r="R263" s="878"/>
      <c r="S263" s="878"/>
      <c r="T263" s="878"/>
      <c r="U263" s="878"/>
      <c r="V263" s="878"/>
      <c r="W263" s="878"/>
      <c r="X263" s="1015"/>
      <c r="Y263" s="878"/>
      <c r="Z263" s="975"/>
    </row>
    <row r="264" spans="1:26">
      <c r="A264" s="878"/>
      <c r="B264" s="878"/>
      <c r="C264" s="878"/>
      <c r="F264" s="878"/>
      <c r="H264" s="878"/>
      <c r="I264" s="878"/>
      <c r="J264" s="878"/>
      <c r="K264" s="990"/>
      <c r="L264" s="990"/>
      <c r="M264" s="990"/>
      <c r="N264" s="990"/>
      <c r="O264" s="878"/>
      <c r="P264" s="878"/>
      <c r="Q264" s="878"/>
      <c r="R264" s="878"/>
      <c r="S264" s="878"/>
      <c r="T264" s="878"/>
      <c r="U264" s="878"/>
      <c r="V264" s="878"/>
      <c r="W264" s="878"/>
      <c r="X264" s="1015"/>
      <c r="Y264" s="878"/>
      <c r="Z264" s="975"/>
    </row>
    <row r="265" spans="1:26">
      <c r="A265" s="878"/>
      <c r="B265" s="878"/>
      <c r="C265" s="878"/>
      <c r="F265" s="878"/>
      <c r="H265" s="878"/>
      <c r="I265" s="878"/>
      <c r="J265" s="878"/>
      <c r="K265" s="990"/>
      <c r="L265" s="990"/>
      <c r="M265" s="990"/>
      <c r="N265" s="990"/>
      <c r="O265" s="878"/>
      <c r="P265" s="878"/>
      <c r="Q265" s="878"/>
      <c r="R265" s="878"/>
      <c r="S265" s="878"/>
      <c r="T265" s="878"/>
      <c r="U265" s="878"/>
      <c r="V265" s="878"/>
      <c r="W265" s="878"/>
      <c r="X265" s="1015"/>
      <c r="Y265" s="878"/>
      <c r="Z265" s="975"/>
    </row>
    <row r="266" spans="1:26">
      <c r="A266" s="878"/>
      <c r="B266" s="878"/>
      <c r="C266" s="878"/>
      <c r="F266" s="878"/>
      <c r="H266" s="878"/>
      <c r="I266" s="878"/>
      <c r="J266" s="878"/>
      <c r="K266" s="990"/>
      <c r="L266" s="990"/>
      <c r="M266" s="990"/>
      <c r="N266" s="990"/>
      <c r="O266" s="878"/>
      <c r="P266" s="878"/>
      <c r="Q266" s="878"/>
      <c r="R266" s="878"/>
      <c r="S266" s="878"/>
      <c r="T266" s="878"/>
      <c r="U266" s="878"/>
      <c r="V266" s="878"/>
      <c r="W266" s="878"/>
      <c r="X266" s="1015"/>
      <c r="Y266" s="878"/>
      <c r="Z266" s="975"/>
    </row>
    <row r="267" spans="1:26">
      <c r="A267" s="878"/>
      <c r="B267" s="878"/>
      <c r="C267" s="878"/>
      <c r="F267" s="878"/>
      <c r="H267" s="878"/>
      <c r="I267" s="878"/>
      <c r="J267" s="878"/>
      <c r="K267" s="990"/>
      <c r="L267" s="990"/>
      <c r="M267" s="990"/>
      <c r="N267" s="990"/>
      <c r="O267" s="878"/>
      <c r="P267" s="878"/>
      <c r="Q267" s="878"/>
      <c r="R267" s="878"/>
      <c r="S267" s="878"/>
      <c r="T267" s="878"/>
      <c r="U267" s="878"/>
      <c r="V267" s="878"/>
      <c r="W267" s="878"/>
      <c r="X267" s="1015"/>
      <c r="Y267" s="878"/>
      <c r="Z267" s="975"/>
    </row>
    <row r="268" spans="1:26">
      <c r="A268" s="878"/>
      <c r="B268" s="878"/>
      <c r="C268" s="878"/>
      <c r="F268" s="878"/>
      <c r="H268" s="878"/>
      <c r="I268" s="878"/>
      <c r="J268" s="878"/>
      <c r="K268" s="990"/>
      <c r="L268" s="990"/>
      <c r="M268" s="990"/>
      <c r="N268" s="990"/>
      <c r="O268" s="878"/>
      <c r="P268" s="878"/>
      <c r="Q268" s="878"/>
      <c r="R268" s="878"/>
      <c r="S268" s="878"/>
      <c r="T268" s="878"/>
      <c r="U268" s="878"/>
      <c r="V268" s="878"/>
      <c r="W268" s="878"/>
      <c r="X268" s="1015"/>
      <c r="Y268" s="878"/>
      <c r="Z268" s="975"/>
    </row>
    <row r="269" spans="1:26">
      <c r="A269" s="878"/>
      <c r="B269" s="878"/>
      <c r="C269" s="878"/>
      <c r="F269" s="878"/>
      <c r="H269" s="878"/>
      <c r="I269" s="878"/>
      <c r="J269" s="878"/>
      <c r="K269" s="990"/>
      <c r="L269" s="990"/>
      <c r="M269" s="990"/>
      <c r="N269" s="990"/>
      <c r="O269" s="878"/>
      <c r="P269" s="878"/>
      <c r="Q269" s="878"/>
      <c r="R269" s="878"/>
      <c r="S269" s="878"/>
      <c r="T269" s="878"/>
      <c r="U269" s="878"/>
      <c r="V269" s="878"/>
      <c r="W269" s="878"/>
      <c r="X269" s="1015"/>
      <c r="Y269" s="878"/>
      <c r="Z269" s="975"/>
    </row>
    <row r="270" spans="1:26">
      <c r="A270" s="878"/>
      <c r="B270" s="878"/>
      <c r="C270" s="878"/>
      <c r="F270" s="878"/>
      <c r="H270" s="878"/>
      <c r="I270" s="878"/>
      <c r="J270" s="878"/>
      <c r="K270" s="990"/>
      <c r="L270" s="990"/>
      <c r="M270" s="990"/>
      <c r="N270" s="990"/>
      <c r="O270" s="878"/>
      <c r="P270" s="878"/>
      <c r="Q270" s="878"/>
      <c r="R270" s="878"/>
      <c r="S270" s="878"/>
      <c r="T270" s="878"/>
      <c r="U270" s="878"/>
      <c r="V270" s="878"/>
      <c r="W270" s="878"/>
      <c r="X270" s="1015"/>
      <c r="Y270" s="878"/>
      <c r="Z270" s="975"/>
    </row>
    <row r="271" spans="1:26">
      <c r="A271" s="878"/>
      <c r="B271" s="878"/>
      <c r="C271" s="878"/>
      <c r="F271" s="878"/>
      <c r="H271" s="878"/>
      <c r="I271" s="878"/>
      <c r="J271" s="878"/>
      <c r="K271" s="990"/>
      <c r="L271" s="990"/>
      <c r="M271" s="990"/>
      <c r="N271" s="990"/>
      <c r="O271" s="878"/>
      <c r="P271" s="878"/>
      <c r="Q271" s="878"/>
      <c r="R271" s="878"/>
      <c r="S271" s="878"/>
      <c r="T271" s="878"/>
      <c r="U271" s="878"/>
      <c r="V271" s="878"/>
      <c r="W271" s="878"/>
      <c r="X271" s="1015"/>
      <c r="Y271" s="878"/>
      <c r="Z271" s="975"/>
    </row>
    <row r="272" spans="1:26">
      <c r="A272" s="878"/>
      <c r="B272" s="878"/>
      <c r="C272" s="878"/>
      <c r="F272" s="878"/>
      <c r="H272" s="878"/>
      <c r="I272" s="878"/>
      <c r="J272" s="878"/>
      <c r="K272" s="990"/>
      <c r="L272" s="990"/>
      <c r="M272" s="990"/>
      <c r="N272" s="990"/>
      <c r="O272" s="878"/>
      <c r="P272" s="878"/>
      <c r="Q272" s="878"/>
      <c r="R272" s="878"/>
      <c r="S272" s="878"/>
      <c r="T272" s="878"/>
      <c r="U272" s="878"/>
      <c r="V272" s="878"/>
      <c r="W272" s="878"/>
      <c r="X272" s="1015"/>
      <c r="Y272" s="878"/>
      <c r="Z272" s="975"/>
    </row>
    <row r="273" spans="1:26">
      <c r="A273" s="878"/>
      <c r="B273" s="878"/>
      <c r="C273" s="878"/>
      <c r="F273" s="878"/>
      <c r="H273" s="878"/>
      <c r="I273" s="878"/>
      <c r="J273" s="878"/>
      <c r="K273" s="990"/>
      <c r="L273" s="990"/>
      <c r="M273" s="990"/>
      <c r="N273" s="990"/>
      <c r="O273" s="878"/>
      <c r="P273" s="878"/>
      <c r="Q273" s="878"/>
      <c r="R273" s="878"/>
      <c r="S273" s="878"/>
      <c r="T273" s="878"/>
      <c r="U273" s="878"/>
      <c r="V273" s="878"/>
      <c r="W273" s="878"/>
      <c r="X273" s="1015"/>
      <c r="Y273" s="878"/>
      <c r="Z273" s="975"/>
    </row>
    <row r="274" spans="1:26">
      <c r="A274" s="878"/>
      <c r="B274" s="878"/>
      <c r="C274" s="878"/>
      <c r="F274" s="878"/>
      <c r="H274" s="878"/>
      <c r="I274" s="878"/>
      <c r="J274" s="878"/>
      <c r="K274" s="990"/>
      <c r="L274" s="990"/>
      <c r="M274" s="990"/>
      <c r="N274" s="990"/>
      <c r="O274" s="878"/>
      <c r="P274" s="878"/>
      <c r="Q274" s="878"/>
      <c r="R274" s="878"/>
      <c r="S274" s="878"/>
      <c r="T274" s="878"/>
      <c r="U274" s="878"/>
      <c r="V274" s="878"/>
      <c r="W274" s="878"/>
      <c r="X274" s="1015"/>
      <c r="Y274" s="878"/>
      <c r="Z274" s="975"/>
    </row>
    <row r="275" spans="1:26">
      <c r="A275" s="878"/>
      <c r="B275" s="878"/>
      <c r="C275" s="878"/>
      <c r="F275" s="878"/>
      <c r="H275" s="878"/>
      <c r="I275" s="878"/>
      <c r="J275" s="878"/>
      <c r="K275" s="990"/>
      <c r="L275" s="990"/>
      <c r="M275" s="990"/>
      <c r="N275" s="990"/>
      <c r="O275" s="878"/>
      <c r="P275" s="878"/>
      <c r="Q275" s="878"/>
      <c r="R275" s="878"/>
      <c r="S275" s="878"/>
      <c r="T275" s="878"/>
      <c r="U275" s="878"/>
      <c r="V275" s="878"/>
      <c r="W275" s="878"/>
      <c r="X275" s="1015"/>
      <c r="Y275" s="878"/>
      <c r="Z275" s="975"/>
    </row>
    <row r="276" spans="1:26">
      <c r="A276" s="878"/>
      <c r="B276" s="878"/>
      <c r="C276" s="878"/>
      <c r="F276" s="878"/>
      <c r="H276" s="878"/>
      <c r="I276" s="878"/>
      <c r="J276" s="878"/>
      <c r="K276" s="990"/>
      <c r="L276" s="990"/>
      <c r="M276" s="990"/>
      <c r="N276" s="990"/>
      <c r="O276" s="878"/>
      <c r="P276" s="878"/>
      <c r="Q276" s="878"/>
      <c r="R276" s="878"/>
      <c r="S276" s="878"/>
      <c r="T276" s="878"/>
      <c r="U276" s="878"/>
      <c r="V276" s="878"/>
      <c r="W276" s="878"/>
      <c r="X276" s="1015"/>
      <c r="Y276" s="878"/>
      <c r="Z276" s="975"/>
    </row>
    <row r="277" spans="1:26">
      <c r="A277" s="878"/>
      <c r="B277" s="878"/>
      <c r="C277" s="878"/>
      <c r="F277" s="878"/>
      <c r="H277" s="878"/>
      <c r="I277" s="878"/>
      <c r="J277" s="878"/>
      <c r="K277" s="990"/>
      <c r="L277" s="990"/>
      <c r="M277" s="990"/>
      <c r="N277" s="990"/>
      <c r="O277" s="878"/>
      <c r="P277" s="878"/>
      <c r="Q277" s="878"/>
      <c r="R277" s="878"/>
      <c r="S277" s="878"/>
      <c r="T277" s="878"/>
      <c r="U277" s="878"/>
      <c r="V277" s="878"/>
      <c r="W277" s="878"/>
      <c r="X277" s="1015"/>
      <c r="Y277" s="878"/>
      <c r="Z277" s="975"/>
    </row>
    <row r="278" spans="1:26">
      <c r="A278" s="878"/>
      <c r="B278" s="878"/>
      <c r="C278" s="878"/>
      <c r="F278" s="878"/>
      <c r="H278" s="878"/>
      <c r="I278" s="878"/>
      <c r="J278" s="878"/>
      <c r="K278" s="990"/>
      <c r="L278" s="990"/>
      <c r="M278" s="990"/>
      <c r="N278" s="990"/>
      <c r="O278" s="878"/>
      <c r="P278" s="878"/>
      <c r="Q278" s="878"/>
      <c r="R278" s="878"/>
      <c r="S278" s="878"/>
      <c r="T278" s="878"/>
      <c r="U278" s="878"/>
      <c r="V278" s="878"/>
      <c r="W278" s="878"/>
      <c r="X278" s="1015"/>
      <c r="Y278" s="878"/>
      <c r="Z278" s="975"/>
    </row>
    <row r="279" spans="1:26">
      <c r="A279" s="878"/>
      <c r="B279" s="878"/>
      <c r="C279" s="878"/>
      <c r="F279" s="878"/>
      <c r="H279" s="878"/>
      <c r="I279" s="878"/>
      <c r="J279" s="878"/>
      <c r="K279" s="990"/>
      <c r="L279" s="990"/>
      <c r="M279" s="990"/>
      <c r="N279" s="990"/>
      <c r="O279" s="878"/>
      <c r="P279" s="878"/>
      <c r="Q279" s="878"/>
      <c r="R279" s="878"/>
      <c r="S279" s="878"/>
      <c r="T279" s="878"/>
      <c r="U279" s="878"/>
      <c r="V279" s="878"/>
      <c r="W279" s="878"/>
      <c r="X279" s="1015"/>
      <c r="Y279" s="878"/>
      <c r="Z279" s="975"/>
    </row>
    <row r="280" spans="1:26">
      <c r="A280" s="878"/>
      <c r="B280" s="878"/>
      <c r="C280" s="878"/>
      <c r="F280" s="878"/>
      <c r="H280" s="878"/>
      <c r="I280" s="878"/>
      <c r="J280" s="878"/>
      <c r="K280" s="990"/>
      <c r="L280" s="990"/>
      <c r="M280" s="990"/>
      <c r="N280" s="990"/>
      <c r="O280" s="878"/>
      <c r="P280" s="878"/>
      <c r="Q280" s="878"/>
      <c r="R280" s="878"/>
      <c r="S280" s="878"/>
      <c r="T280" s="878"/>
      <c r="U280" s="878"/>
      <c r="V280" s="878"/>
      <c r="W280" s="878"/>
      <c r="X280" s="1015"/>
      <c r="Y280" s="878"/>
      <c r="Z280" s="975"/>
    </row>
    <row r="281" spans="1:26">
      <c r="A281" s="878"/>
      <c r="B281" s="878"/>
      <c r="C281" s="878"/>
      <c r="F281" s="878"/>
      <c r="H281" s="878"/>
      <c r="I281" s="878"/>
      <c r="J281" s="878"/>
      <c r="K281" s="990"/>
      <c r="L281" s="990"/>
      <c r="M281" s="990"/>
      <c r="N281" s="990"/>
      <c r="O281" s="878"/>
      <c r="P281" s="878"/>
      <c r="Q281" s="878"/>
      <c r="R281" s="878"/>
      <c r="S281" s="878"/>
      <c r="T281" s="878"/>
      <c r="U281" s="878"/>
      <c r="V281" s="878"/>
      <c r="W281" s="878"/>
      <c r="X281" s="1015"/>
      <c r="Y281" s="878"/>
      <c r="Z281" s="975"/>
    </row>
    <row r="282" spans="1:26">
      <c r="A282" s="878"/>
      <c r="B282" s="878"/>
      <c r="C282" s="878"/>
      <c r="F282" s="878"/>
      <c r="H282" s="878"/>
      <c r="I282" s="878"/>
      <c r="J282" s="878"/>
      <c r="K282" s="990"/>
      <c r="L282" s="990"/>
      <c r="M282" s="990"/>
      <c r="N282" s="990"/>
      <c r="O282" s="878"/>
      <c r="P282" s="878"/>
      <c r="Q282" s="878"/>
      <c r="R282" s="878"/>
      <c r="S282" s="878"/>
      <c r="T282" s="878"/>
      <c r="U282" s="878"/>
      <c r="V282" s="878"/>
      <c r="W282" s="878"/>
      <c r="X282" s="1015"/>
      <c r="Y282" s="878"/>
      <c r="Z282" s="975"/>
    </row>
    <row r="283" spans="1:26">
      <c r="A283" s="878"/>
      <c r="B283" s="878"/>
      <c r="C283" s="878"/>
      <c r="F283" s="878"/>
      <c r="H283" s="878"/>
      <c r="I283" s="878"/>
      <c r="J283" s="878"/>
      <c r="K283" s="990"/>
      <c r="L283" s="990"/>
      <c r="M283" s="990"/>
      <c r="N283" s="990"/>
      <c r="O283" s="878"/>
      <c r="P283" s="878"/>
      <c r="Q283" s="878"/>
      <c r="R283" s="878"/>
      <c r="S283" s="878"/>
      <c r="T283" s="878"/>
      <c r="U283" s="878"/>
      <c r="V283" s="878"/>
      <c r="W283" s="878"/>
      <c r="X283" s="1015"/>
      <c r="Y283" s="878"/>
      <c r="Z283" s="975"/>
    </row>
    <row r="284" spans="1:26">
      <c r="A284" s="878"/>
      <c r="B284" s="878"/>
      <c r="C284" s="878"/>
      <c r="F284" s="878"/>
      <c r="H284" s="878"/>
      <c r="I284" s="878"/>
      <c r="J284" s="878"/>
      <c r="K284" s="990"/>
      <c r="L284" s="990"/>
      <c r="M284" s="990"/>
      <c r="N284" s="990"/>
      <c r="O284" s="878"/>
      <c r="P284" s="878"/>
      <c r="Q284" s="878"/>
      <c r="R284" s="878"/>
      <c r="S284" s="878"/>
      <c r="T284" s="878"/>
      <c r="U284" s="878"/>
      <c r="V284" s="878"/>
      <c r="W284" s="878"/>
      <c r="X284" s="1015"/>
      <c r="Y284" s="878"/>
      <c r="Z284" s="975"/>
    </row>
    <row r="285" spans="1:26">
      <c r="A285" s="878"/>
      <c r="B285" s="878"/>
      <c r="C285" s="878"/>
      <c r="F285" s="878"/>
      <c r="H285" s="878"/>
      <c r="I285" s="878"/>
      <c r="J285" s="878"/>
      <c r="K285" s="990"/>
      <c r="L285" s="990"/>
      <c r="M285" s="990"/>
      <c r="N285" s="990"/>
      <c r="O285" s="878"/>
      <c r="P285" s="878"/>
      <c r="Q285" s="878"/>
      <c r="R285" s="878"/>
      <c r="S285" s="878"/>
      <c r="T285" s="878"/>
      <c r="U285" s="878"/>
      <c r="V285" s="878"/>
      <c r="W285" s="878"/>
      <c r="X285" s="1015"/>
      <c r="Y285" s="878"/>
      <c r="Z285" s="975"/>
    </row>
    <row r="286" spans="1:26">
      <c r="A286" s="878"/>
      <c r="B286" s="878"/>
      <c r="C286" s="878"/>
      <c r="F286" s="878"/>
      <c r="H286" s="878"/>
      <c r="I286" s="878"/>
      <c r="J286" s="878"/>
      <c r="K286" s="990"/>
      <c r="L286" s="990"/>
      <c r="M286" s="990"/>
      <c r="N286" s="990"/>
      <c r="O286" s="878"/>
      <c r="P286" s="878"/>
      <c r="Q286" s="878"/>
      <c r="R286" s="878"/>
      <c r="S286" s="878"/>
      <c r="T286" s="878"/>
      <c r="U286" s="878"/>
      <c r="V286" s="878"/>
      <c r="W286" s="878"/>
      <c r="X286" s="1015"/>
      <c r="Y286" s="878"/>
      <c r="Z286" s="975"/>
    </row>
    <row r="287" spans="1:26">
      <c r="A287" s="878"/>
      <c r="B287" s="878"/>
      <c r="C287" s="878"/>
      <c r="F287" s="878"/>
      <c r="H287" s="878"/>
      <c r="I287" s="878"/>
      <c r="J287" s="878"/>
      <c r="K287" s="990"/>
      <c r="L287" s="990"/>
      <c r="M287" s="990"/>
      <c r="N287" s="990"/>
      <c r="O287" s="878"/>
      <c r="P287" s="878"/>
      <c r="Q287" s="878"/>
      <c r="R287" s="878"/>
      <c r="S287" s="878"/>
      <c r="T287" s="878"/>
      <c r="U287" s="878"/>
      <c r="V287" s="878"/>
      <c r="W287" s="878"/>
      <c r="X287" s="1015"/>
      <c r="Y287" s="878"/>
      <c r="Z287" s="975"/>
    </row>
    <row r="288" spans="1:26">
      <c r="A288" s="878"/>
      <c r="B288" s="878"/>
      <c r="C288" s="878"/>
      <c r="F288" s="878"/>
      <c r="H288" s="878"/>
      <c r="I288" s="878"/>
      <c r="J288" s="878"/>
      <c r="K288" s="990"/>
      <c r="L288" s="990"/>
      <c r="M288" s="990"/>
      <c r="N288" s="990"/>
      <c r="O288" s="878"/>
      <c r="P288" s="878"/>
      <c r="Q288" s="878"/>
      <c r="R288" s="878"/>
      <c r="S288" s="878"/>
      <c r="T288" s="878"/>
      <c r="U288" s="878"/>
      <c r="V288" s="878"/>
      <c r="W288" s="878"/>
      <c r="X288" s="1015"/>
      <c r="Y288" s="878"/>
      <c r="Z288" s="975"/>
    </row>
    <row r="289" spans="1:26">
      <c r="A289" s="878"/>
      <c r="B289" s="878"/>
      <c r="C289" s="878"/>
      <c r="F289" s="878"/>
      <c r="H289" s="878"/>
      <c r="I289" s="878"/>
      <c r="J289" s="878"/>
      <c r="K289" s="990"/>
      <c r="L289" s="990"/>
      <c r="M289" s="990"/>
      <c r="N289" s="990"/>
      <c r="O289" s="878"/>
      <c r="P289" s="878"/>
      <c r="Q289" s="878"/>
      <c r="R289" s="878"/>
      <c r="S289" s="878"/>
      <c r="T289" s="878"/>
      <c r="U289" s="878"/>
      <c r="V289" s="878"/>
      <c r="W289" s="878"/>
      <c r="X289" s="1015"/>
      <c r="Y289" s="878"/>
      <c r="Z289" s="975"/>
    </row>
    <row r="290" spans="1:26">
      <c r="A290" s="878"/>
      <c r="B290" s="878"/>
      <c r="C290" s="878"/>
      <c r="F290" s="878"/>
      <c r="H290" s="878"/>
      <c r="I290" s="878"/>
      <c r="J290" s="878"/>
      <c r="K290" s="990"/>
      <c r="L290" s="990"/>
      <c r="M290" s="990"/>
      <c r="N290" s="990"/>
      <c r="O290" s="878"/>
      <c r="P290" s="878"/>
      <c r="Q290" s="878"/>
      <c r="R290" s="878"/>
      <c r="S290" s="878"/>
      <c r="T290" s="878"/>
      <c r="U290" s="878"/>
      <c r="V290" s="878"/>
      <c r="W290" s="878"/>
      <c r="X290" s="1015"/>
      <c r="Y290" s="878"/>
      <c r="Z290" s="975"/>
    </row>
    <row r="291" spans="1:26">
      <c r="A291" s="878"/>
      <c r="B291" s="878"/>
      <c r="C291" s="878"/>
      <c r="F291" s="878"/>
      <c r="H291" s="878"/>
      <c r="I291" s="878"/>
      <c r="J291" s="878"/>
      <c r="K291" s="990"/>
      <c r="L291" s="990"/>
      <c r="M291" s="990"/>
      <c r="N291" s="990"/>
      <c r="O291" s="878"/>
      <c r="P291" s="878"/>
      <c r="Q291" s="878"/>
      <c r="R291" s="878"/>
      <c r="S291" s="878"/>
      <c r="T291" s="878"/>
      <c r="U291" s="878"/>
      <c r="V291" s="878"/>
      <c r="W291" s="878"/>
      <c r="X291" s="1015"/>
      <c r="Y291" s="878"/>
      <c r="Z291" s="975"/>
    </row>
    <row r="292" spans="1:26">
      <c r="A292" s="878"/>
      <c r="B292" s="878"/>
      <c r="C292" s="878"/>
      <c r="F292" s="878"/>
      <c r="H292" s="878"/>
      <c r="I292" s="878"/>
      <c r="J292" s="878"/>
      <c r="K292" s="990"/>
      <c r="L292" s="990"/>
      <c r="M292" s="990"/>
      <c r="N292" s="990"/>
      <c r="O292" s="878"/>
      <c r="P292" s="878"/>
      <c r="Q292" s="878"/>
      <c r="R292" s="878"/>
      <c r="S292" s="878"/>
      <c r="T292" s="878"/>
      <c r="U292" s="878"/>
      <c r="V292" s="878"/>
      <c r="W292" s="878"/>
      <c r="X292" s="1015"/>
      <c r="Y292" s="878"/>
      <c r="Z292" s="975"/>
    </row>
    <row r="293" spans="1:26">
      <c r="A293" s="878"/>
      <c r="B293" s="878"/>
      <c r="C293" s="878"/>
      <c r="F293" s="878"/>
      <c r="H293" s="878"/>
      <c r="I293" s="878"/>
      <c r="J293" s="878"/>
      <c r="K293" s="990"/>
      <c r="L293" s="990"/>
      <c r="M293" s="990"/>
      <c r="N293" s="990"/>
      <c r="O293" s="878"/>
      <c r="P293" s="878"/>
      <c r="Q293" s="878"/>
      <c r="R293" s="878"/>
      <c r="S293" s="878"/>
      <c r="T293" s="878"/>
      <c r="U293" s="878"/>
      <c r="V293" s="878"/>
      <c r="W293" s="878"/>
      <c r="X293" s="1015"/>
      <c r="Y293" s="878"/>
      <c r="Z293" s="975"/>
    </row>
    <row r="294" spans="1:26">
      <c r="A294" s="878"/>
      <c r="B294" s="878"/>
      <c r="C294" s="878"/>
      <c r="F294" s="878"/>
      <c r="H294" s="878"/>
      <c r="I294" s="878"/>
      <c r="J294" s="878"/>
      <c r="K294" s="990"/>
      <c r="L294" s="990"/>
      <c r="M294" s="990"/>
      <c r="N294" s="990"/>
      <c r="O294" s="878"/>
      <c r="P294" s="878"/>
      <c r="Q294" s="878"/>
      <c r="R294" s="878"/>
      <c r="S294" s="878"/>
      <c r="T294" s="878"/>
      <c r="U294" s="878"/>
      <c r="V294" s="878"/>
      <c r="W294" s="878"/>
      <c r="X294" s="1015"/>
      <c r="Y294" s="878"/>
      <c r="Z294" s="975"/>
    </row>
    <row r="295" spans="1:26">
      <c r="A295" s="878"/>
      <c r="B295" s="878"/>
      <c r="C295" s="878"/>
      <c r="F295" s="878"/>
      <c r="H295" s="878"/>
      <c r="I295" s="878"/>
      <c r="J295" s="878"/>
      <c r="K295" s="990"/>
      <c r="L295" s="990"/>
      <c r="M295" s="990"/>
      <c r="N295" s="990"/>
      <c r="O295" s="878"/>
      <c r="P295" s="878"/>
      <c r="Q295" s="878"/>
      <c r="R295" s="878"/>
      <c r="S295" s="878"/>
      <c r="T295" s="878"/>
      <c r="U295" s="878"/>
      <c r="V295" s="878"/>
      <c r="W295" s="878"/>
      <c r="X295" s="1015"/>
      <c r="Y295" s="878"/>
      <c r="Z295" s="975"/>
    </row>
    <row r="296" spans="1:26">
      <c r="A296" s="878"/>
      <c r="B296" s="878"/>
      <c r="C296" s="878"/>
      <c r="F296" s="878"/>
      <c r="H296" s="878"/>
      <c r="I296" s="878"/>
      <c r="J296" s="878"/>
      <c r="K296" s="990"/>
      <c r="L296" s="990"/>
      <c r="M296" s="990"/>
      <c r="N296" s="990"/>
      <c r="O296" s="878"/>
      <c r="P296" s="878"/>
      <c r="Q296" s="878"/>
      <c r="R296" s="878"/>
      <c r="S296" s="878"/>
      <c r="T296" s="878"/>
      <c r="U296" s="878"/>
      <c r="V296" s="878"/>
      <c r="W296" s="878"/>
      <c r="X296" s="1015"/>
      <c r="Y296" s="878"/>
      <c r="Z296" s="975"/>
    </row>
    <row r="297" spans="1:26">
      <c r="A297" s="878"/>
      <c r="B297" s="878"/>
      <c r="C297" s="878"/>
      <c r="F297" s="878"/>
      <c r="H297" s="878"/>
      <c r="I297" s="878"/>
      <c r="J297" s="878"/>
      <c r="K297" s="990"/>
      <c r="L297" s="990"/>
      <c r="M297" s="990"/>
      <c r="N297" s="990"/>
      <c r="O297" s="878"/>
      <c r="P297" s="878"/>
      <c r="Q297" s="878"/>
      <c r="R297" s="878"/>
      <c r="S297" s="878"/>
      <c r="T297" s="878"/>
      <c r="U297" s="878"/>
      <c r="V297" s="878"/>
      <c r="W297" s="878"/>
      <c r="X297" s="1015"/>
      <c r="Y297" s="878"/>
      <c r="Z297" s="975"/>
    </row>
    <row r="298" spans="1:26">
      <c r="A298" s="878"/>
      <c r="B298" s="878"/>
      <c r="C298" s="878"/>
      <c r="F298" s="878"/>
      <c r="H298" s="878"/>
      <c r="I298" s="878"/>
      <c r="J298" s="878"/>
      <c r="K298" s="990"/>
      <c r="L298" s="990"/>
      <c r="M298" s="990"/>
      <c r="N298" s="990"/>
      <c r="O298" s="878"/>
      <c r="P298" s="878"/>
      <c r="Q298" s="878"/>
      <c r="R298" s="878"/>
      <c r="S298" s="878"/>
      <c r="T298" s="878"/>
      <c r="U298" s="878"/>
      <c r="V298" s="878"/>
      <c r="W298" s="878"/>
      <c r="X298" s="1015"/>
      <c r="Y298" s="878"/>
      <c r="Z298" s="975"/>
    </row>
    <row r="299" spans="1:26">
      <c r="A299" s="878"/>
      <c r="B299" s="878"/>
      <c r="C299" s="878"/>
      <c r="F299" s="878"/>
      <c r="H299" s="878"/>
      <c r="I299" s="878"/>
      <c r="J299" s="878"/>
      <c r="K299" s="990"/>
      <c r="L299" s="990"/>
      <c r="M299" s="990"/>
      <c r="N299" s="990"/>
      <c r="O299" s="878"/>
      <c r="P299" s="878"/>
      <c r="Q299" s="878"/>
      <c r="R299" s="878"/>
      <c r="S299" s="878"/>
      <c r="T299" s="878"/>
      <c r="U299" s="878"/>
      <c r="V299" s="878"/>
      <c r="W299" s="878"/>
      <c r="X299" s="1015"/>
      <c r="Y299" s="878"/>
      <c r="Z299" s="975"/>
    </row>
    <row r="300" spans="1:26">
      <c r="A300" s="878"/>
      <c r="B300" s="878"/>
      <c r="C300" s="878"/>
      <c r="F300" s="878"/>
      <c r="H300" s="878"/>
      <c r="I300" s="878"/>
      <c r="J300" s="878"/>
      <c r="K300" s="990"/>
      <c r="L300" s="990"/>
      <c r="M300" s="990"/>
      <c r="N300" s="990"/>
      <c r="O300" s="878"/>
      <c r="P300" s="878"/>
      <c r="Q300" s="878"/>
      <c r="R300" s="878"/>
      <c r="S300" s="878"/>
      <c r="T300" s="878"/>
      <c r="U300" s="878"/>
      <c r="V300" s="878"/>
      <c r="W300" s="878"/>
      <c r="X300" s="1015"/>
      <c r="Y300" s="878"/>
      <c r="Z300" s="975"/>
    </row>
    <row r="301" spans="1:26">
      <c r="A301" s="878"/>
      <c r="B301" s="878"/>
      <c r="C301" s="878"/>
      <c r="F301" s="878"/>
      <c r="H301" s="878"/>
      <c r="I301" s="878"/>
      <c r="J301" s="878"/>
      <c r="K301" s="990"/>
      <c r="L301" s="990"/>
      <c r="M301" s="990"/>
      <c r="N301" s="990"/>
      <c r="O301" s="878"/>
      <c r="P301" s="878"/>
      <c r="Q301" s="878"/>
      <c r="R301" s="878"/>
      <c r="S301" s="878"/>
      <c r="T301" s="878"/>
      <c r="U301" s="878"/>
      <c r="V301" s="878"/>
      <c r="W301" s="878"/>
      <c r="X301" s="1015"/>
      <c r="Y301" s="878"/>
      <c r="Z301" s="975"/>
    </row>
    <row r="302" spans="1:26">
      <c r="A302" s="878"/>
      <c r="B302" s="878"/>
      <c r="C302" s="878"/>
      <c r="F302" s="878"/>
      <c r="H302" s="878"/>
      <c r="I302" s="878"/>
      <c r="J302" s="878"/>
      <c r="K302" s="990"/>
      <c r="L302" s="990"/>
      <c r="M302" s="990"/>
      <c r="N302" s="990"/>
      <c r="O302" s="878"/>
      <c r="P302" s="878"/>
      <c r="Q302" s="878"/>
      <c r="R302" s="878"/>
      <c r="S302" s="878"/>
      <c r="T302" s="878"/>
      <c r="U302" s="878"/>
      <c r="V302" s="878"/>
      <c r="W302" s="878"/>
      <c r="X302" s="1015"/>
      <c r="Y302" s="878"/>
      <c r="Z302" s="975"/>
    </row>
    <row r="303" spans="1:26">
      <c r="A303" s="878"/>
      <c r="B303" s="878"/>
      <c r="C303" s="878"/>
      <c r="F303" s="878"/>
      <c r="H303" s="878"/>
      <c r="I303" s="878"/>
      <c r="J303" s="878"/>
      <c r="K303" s="990"/>
      <c r="L303" s="990"/>
      <c r="M303" s="990"/>
      <c r="N303" s="990"/>
      <c r="O303" s="878"/>
      <c r="P303" s="878"/>
      <c r="Q303" s="878"/>
      <c r="R303" s="878"/>
      <c r="S303" s="878"/>
      <c r="T303" s="878"/>
      <c r="U303" s="878"/>
      <c r="V303" s="878"/>
      <c r="W303" s="878"/>
      <c r="X303" s="1015"/>
      <c r="Y303" s="878"/>
      <c r="Z303" s="975"/>
    </row>
    <row r="304" spans="1:26">
      <c r="A304" s="878"/>
      <c r="B304" s="878"/>
      <c r="C304" s="878"/>
      <c r="F304" s="878"/>
      <c r="H304" s="878"/>
      <c r="I304" s="878"/>
      <c r="J304" s="878"/>
      <c r="K304" s="990"/>
      <c r="L304" s="990"/>
      <c r="M304" s="990"/>
      <c r="N304" s="990"/>
      <c r="O304" s="878"/>
      <c r="P304" s="878"/>
      <c r="Q304" s="878"/>
      <c r="R304" s="878"/>
      <c r="S304" s="878"/>
      <c r="T304" s="878"/>
      <c r="U304" s="878"/>
      <c r="V304" s="878"/>
      <c r="W304" s="878"/>
      <c r="X304" s="1015"/>
      <c r="Y304" s="878"/>
      <c r="Z304" s="975"/>
    </row>
    <row r="305" spans="1:26">
      <c r="A305" s="878"/>
      <c r="B305" s="878"/>
      <c r="C305" s="878"/>
      <c r="F305" s="878"/>
      <c r="H305" s="878"/>
      <c r="I305" s="878"/>
      <c r="J305" s="878"/>
      <c r="K305" s="990"/>
      <c r="L305" s="990"/>
      <c r="M305" s="990"/>
      <c r="N305" s="990"/>
      <c r="O305" s="878"/>
      <c r="P305" s="878"/>
      <c r="Q305" s="878"/>
      <c r="R305" s="878"/>
      <c r="S305" s="878"/>
      <c r="T305" s="878"/>
      <c r="U305" s="878"/>
      <c r="V305" s="878"/>
      <c r="W305" s="878"/>
      <c r="X305" s="1015"/>
      <c r="Y305" s="878"/>
      <c r="Z305" s="975"/>
    </row>
    <row r="306" spans="1:26">
      <c r="A306" s="878"/>
      <c r="B306" s="878"/>
      <c r="C306" s="878"/>
      <c r="F306" s="878"/>
      <c r="H306" s="878"/>
      <c r="I306" s="878"/>
      <c r="J306" s="878"/>
      <c r="K306" s="990"/>
      <c r="L306" s="990"/>
      <c r="M306" s="990"/>
      <c r="N306" s="990"/>
      <c r="O306" s="878"/>
      <c r="P306" s="878"/>
      <c r="Q306" s="878"/>
      <c r="R306" s="878"/>
      <c r="S306" s="878"/>
      <c r="T306" s="878"/>
      <c r="U306" s="878"/>
      <c r="V306" s="878"/>
      <c r="W306" s="878"/>
      <c r="X306" s="1015"/>
      <c r="Y306" s="878"/>
      <c r="Z306" s="975"/>
    </row>
    <row r="307" spans="1:26">
      <c r="A307" s="878"/>
      <c r="B307" s="878"/>
      <c r="C307" s="878"/>
      <c r="F307" s="878"/>
      <c r="H307" s="878"/>
      <c r="I307" s="878"/>
      <c r="J307" s="878"/>
      <c r="K307" s="990"/>
      <c r="L307" s="990"/>
      <c r="M307" s="990"/>
      <c r="N307" s="990"/>
      <c r="O307" s="878"/>
      <c r="P307" s="878"/>
      <c r="Q307" s="878"/>
      <c r="R307" s="878"/>
      <c r="S307" s="878"/>
      <c r="T307" s="878"/>
      <c r="U307" s="878"/>
      <c r="V307" s="878"/>
      <c r="W307" s="878"/>
      <c r="X307" s="1015"/>
      <c r="Y307" s="878"/>
      <c r="Z307" s="975"/>
    </row>
    <row r="308" spans="1:26">
      <c r="A308" s="878"/>
      <c r="B308" s="878"/>
      <c r="C308" s="878"/>
      <c r="F308" s="878"/>
      <c r="H308" s="878"/>
      <c r="I308" s="878"/>
      <c r="J308" s="878"/>
      <c r="K308" s="990"/>
      <c r="L308" s="990"/>
      <c r="M308" s="990"/>
      <c r="N308" s="990"/>
      <c r="O308" s="878"/>
      <c r="P308" s="878"/>
      <c r="Q308" s="878"/>
      <c r="R308" s="878"/>
      <c r="S308" s="878"/>
      <c r="T308" s="878"/>
      <c r="U308" s="878"/>
      <c r="V308" s="878"/>
      <c r="W308" s="878"/>
      <c r="X308" s="1015"/>
      <c r="Y308" s="878"/>
      <c r="Z308" s="975"/>
    </row>
    <row r="309" spans="1:26">
      <c r="A309" s="878"/>
      <c r="B309" s="878"/>
      <c r="C309" s="878"/>
      <c r="F309" s="878"/>
      <c r="H309" s="878"/>
      <c r="I309" s="878"/>
      <c r="J309" s="878"/>
      <c r="K309" s="990"/>
      <c r="L309" s="990"/>
      <c r="M309" s="990"/>
      <c r="N309" s="990"/>
      <c r="O309" s="878"/>
      <c r="P309" s="878"/>
      <c r="Q309" s="878"/>
      <c r="R309" s="878"/>
      <c r="S309" s="878"/>
      <c r="T309" s="878"/>
      <c r="U309" s="878"/>
      <c r="V309" s="878"/>
      <c r="W309" s="878"/>
      <c r="X309" s="1015"/>
      <c r="Y309" s="878"/>
      <c r="Z309" s="975"/>
    </row>
    <row r="310" spans="1:26">
      <c r="A310" s="878"/>
      <c r="B310" s="878"/>
      <c r="C310" s="878"/>
      <c r="F310" s="878"/>
      <c r="H310" s="878"/>
      <c r="I310" s="878"/>
      <c r="J310" s="878"/>
      <c r="K310" s="990"/>
      <c r="L310" s="990"/>
      <c r="M310" s="990"/>
      <c r="N310" s="990"/>
      <c r="O310" s="878"/>
      <c r="P310" s="878"/>
      <c r="Q310" s="878"/>
      <c r="R310" s="878"/>
      <c r="S310" s="878"/>
      <c r="T310" s="878"/>
      <c r="U310" s="878"/>
      <c r="V310" s="878"/>
      <c r="W310" s="878"/>
      <c r="X310" s="1015"/>
      <c r="Y310" s="878"/>
      <c r="Z310" s="975"/>
    </row>
    <row r="311" spans="1:26">
      <c r="A311" s="878"/>
      <c r="B311" s="878"/>
      <c r="C311" s="878"/>
      <c r="F311" s="878"/>
      <c r="H311" s="878"/>
      <c r="I311" s="878"/>
      <c r="J311" s="878"/>
      <c r="K311" s="990"/>
      <c r="L311" s="990"/>
      <c r="M311" s="990"/>
      <c r="N311" s="990"/>
      <c r="O311" s="878"/>
      <c r="P311" s="878"/>
      <c r="Q311" s="878"/>
      <c r="R311" s="878"/>
      <c r="S311" s="878"/>
      <c r="T311" s="878"/>
      <c r="U311" s="878"/>
      <c r="V311" s="878"/>
      <c r="W311" s="878"/>
      <c r="X311" s="1015"/>
      <c r="Y311" s="878"/>
      <c r="Z311" s="975"/>
    </row>
    <row r="312" spans="1:26">
      <c r="A312" s="878"/>
      <c r="B312" s="878"/>
      <c r="C312" s="878"/>
      <c r="F312" s="878"/>
      <c r="H312" s="878"/>
      <c r="I312" s="878"/>
      <c r="J312" s="878"/>
      <c r="K312" s="990"/>
      <c r="L312" s="990"/>
      <c r="M312" s="990"/>
      <c r="N312" s="990"/>
      <c r="O312" s="878"/>
      <c r="P312" s="878"/>
      <c r="Q312" s="878"/>
      <c r="R312" s="878"/>
      <c r="S312" s="878"/>
      <c r="T312" s="878"/>
      <c r="U312" s="878"/>
      <c r="V312" s="878"/>
      <c r="W312" s="878"/>
      <c r="X312" s="1015"/>
      <c r="Y312" s="878"/>
      <c r="Z312" s="975"/>
    </row>
    <row r="313" spans="1:26">
      <c r="A313" s="878"/>
      <c r="B313" s="878"/>
      <c r="C313" s="878"/>
      <c r="F313" s="878"/>
      <c r="H313" s="878"/>
      <c r="I313" s="878"/>
      <c r="J313" s="878"/>
      <c r="K313" s="990"/>
      <c r="L313" s="990"/>
      <c r="M313" s="990"/>
      <c r="N313" s="990"/>
      <c r="O313" s="878"/>
      <c r="P313" s="878"/>
      <c r="Q313" s="878"/>
      <c r="R313" s="878"/>
      <c r="S313" s="878"/>
      <c r="T313" s="878"/>
      <c r="U313" s="878"/>
      <c r="V313" s="878"/>
      <c r="W313" s="878"/>
      <c r="X313" s="1015"/>
      <c r="Y313" s="878"/>
      <c r="Z313" s="975"/>
    </row>
    <row r="314" spans="1:26">
      <c r="A314" s="878"/>
      <c r="B314" s="878"/>
      <c r="C314" s="878"/>
      <c r="F314" s="878"/>
      <c r="H314" s="878"/>
      <c r="I314" s="878"/>
      <c r="J314" s="878"/>
      <c r="K314" s="990"/>
      <c r="L314" s="990"/>
      <c r="M314" s="990"/>
      <c r="N314" s="990"/>
      <c r="O314" s="878"/>
      <c r="P314" s="878"/>
      <c r="Q314" s="878"/>
      <c r="R314" s="878"/>
      <c r="S314" s="878"/>
      <c r="T314" s="878"/>
      <c r="U314" s="878"/>
      <c r="V314" s="878"/>
      <c r="W314" s="878"/>
      <c r="X314" s="1015"/>
      <c r="Y314" s="878"/>
      <c r="Z314" s="975"/>
    </row>
    <row r="315" spans="1:26">
      <c r="A315" s="878"/>
      <c r="B315" s="878"/>
      <c r="C315" s="878"/>
      <c r="F315" s="878"/>
      <c r="H315" s="878"/>
      <c r="I315" s="878"/>
      <c r="J315" s="878"/>
      <c r="K315" s="990"/>
      <c r="L315" s="990"/>
      <c r="M315" s="990"/>
      <c r="N315" s="990"/>
      <c r="O315" s="878"/>
      <c r="P315" s="878"/>
      <c r="Q315" s="878"/>
      <c r="R315" s="878"/>
      <c r="S315" s="878"/>
      <c r="T315" s="878"/>
      <c r="U315" s="878"/>
      <c r="V315" s="878"/>
      <c r="W315" s="878"/>
      <c r="X315" s="1015"/>
      <c r="Y315" s="878"/>
      <c r="Z315" s="975"/>
    </row>
    <row r="316" spans="1:26">
      <c r="A316" s="878"/>
      <c r="B316" s="878"/>
      <c r="C316" s="878"/>
      <c r="F316" s="878"/>
      <c r="H316" s="878"/>
      <c r="I316" s="878"/>
      <c r="J316" s="878"/>
      <c r="K316" s="990"/>
      <c r="L316" s="990"/>
      <c r="M316" s="990"/>
      <c r="N316" s="990"/>
      <c r="O316" s="878"/>
      <c r="P316" s="878"/>
      <c r="Q316" s="878"/>
      <c r="R316" s="878"/>
      <c r="S316" s="878"/>
      <c r="T316" s="878"/>
      <c r="U316" s="878"/>
      <c r="V316" s="878"/>
      <c r="W316" s="878"/>
      <c r="X316" s="1015"/>
      <c r="Y316" s="878"/>
      <c r="Z316" s="975"/>
    </row>
    <row r="317" spans="1:26">
      <c r="A317" s="878"/>
      <c r="B317" s="878"/>
      <c r="C317" s="878"/>
      <c r="F317" s="878"/>
      <c r="H317" s="878"/>
      <c r="I317" s="878"/>
      <c r="J317" s="878"/>
      <c r="K317" s="990"/>
      <c r="L317" s="990"/>
      <c r="M317" s="990"/>
      <c r="N317" s="990"/>
      <c r="O317" s="878"/>
      <c r="P317" s="878"/>
      <c r="Q317" s="878"/>
      <c r="R317" s="878"/>
      <c r="S317" s="878"/>
      <c r="T317" s="878"/>
      <c r="U317" s="878"/>
      <c r="V317" s="878"/>
      <c r="W317" s="878"/>
      <c r="X317" s="1015"/>
      <c r="Y317" s="878"/>
      <c r="Z317" s="975"/>
    </row>
    <row r="318" spans="1:26">
      <c r="A318" s="878"/>
      <c r="B318" s="878"/>
      <c r="C318" s="878"/>
      <c r="F318" s="878"/>
      <c r="H318" s="878"/>
      <c r="I318" s="878"/>
      <c r="J318" s="878"/>
      <c r="K318" s="990"/>
      <c r="L318" s="990"/>
      <c r="M318" s="990"/>
      <c r="N318" s="990"/>
      <c r="O318" s="878"/>
      <c r="P318" s="878"/>
      <c r="Q318" s="878"/>
      <c r="R318" s="878"/>
      <c r="S318" s="878"/>
      <c r="T318" s="878"/>
      <c r="U318" s="878"/>
      <c r="V318" s="878"/>
      <c r="W318" s="878"/>
      <c r="X318" s="1015"/>
      <c r="Y318" s="878"/>
      <c r="Z318" s="975"/>
    </row>
    <row r="319" spans="1:26">
      <c r="A319" s="878"/>
      <c r="B319" s="878"/>
      <c r="C319" s="878"/>
      <c r="F319" s="878"/>
      <c r="H319" s="878"/>
      <c r="I319" s="878"/>
      <c r="J319" s="878"/>
      <c r="K319" s="990"/>
      <c r="L319" s="990"/>
      <c r="M319" s="990"/>
      <c r="N319" s="990"/>
      <c r="O319" s="878"/>
      <c r="P319" s="878"/>
      <c r="Q319" s="878"/>
      <c r="R319" s="878"/>
      <c r="S319" s="878"/>
      <c r="T319" s="878"/>
      <c r="U319" s="878"/>
      <c r="V319" s="878"/>
      <c r="W319" s="878"/>
      <c r="X319" s="1015"/>
      <c r="Y319" s="878"/>
      <c r="Z319" s="975"/>
    </row>
    <row r="320" spans="1:26">
      <c r="A320" s="878"/>
      <c r="B320" s="878"/>
      <c r="C320" s="878"/>
      <c r="F320" s="878"/>
      <c r="H320" s="878"/>
      <c r="I320" s="878"/>
      <c r="J320" s="878"/>
      <c r="K320" s="990"/>
      <c r="L320" s="990"/>
      <c r="M320" s="990"/>
      <c r="N320" s="990"/>
      <c r="O320" s="878"/>
      <c r="P320" s="878"/>
      <c r="Q320" s="878"/>
      <c r="R320" s="878"/>
      <c r="S320" s="878"/>
      <c r="T320" s="878"/>
      <c r="U320" s="878"/>
      <c r="V320" s="878"/>
      <c r="W320" s="878"/>
      <c r="X320" s="1015"/>
      <c r="Y320" s="878"/>
      <c r="Z320" s="975"/>
    </row>
    <row r="321" spans="1:26">
      <c r="A321" s="878"/>
      <c r="B321" s="878"/>
      <c r="C321" s="878"/>
      <c r="F321" s="878"/>
      <c r="H321" s="878"/>
      <c r="I321" s="878"/>
      <c r="J321" s="878"/>
      <c r="K321" s="990"/>
      <c r="L321" s="990"/>
      <c r="M321" s="990"/>
      <c r="N321" s="990"/>
      <c r="O321" s="878"/>
      <c r="P321" s="878"/>
      <c r="Q321" s="878"/>
      <c r="R321" s="878"/>
      <c r="S321" s="878"/>
      <c r="T321" s="878"/>
      <c r="U321" s="878"/>
      <c r="V321" s="878"/>
      <c r="W321" s="878"/>
      <c r="X321" s="1015"/>
      <c r="Y321" s="878"/>
      <c r="Z321" s="975"/>
    </row>
    <row r="322" spans="1:26">
      <c r="A322" s="878"/>
      <c r="B322" s="878"/>
      <c r="C322" s="878"/>
      <c r="F322" s="878"/>
      <c r="H322" s="878"/>
      <c r="I322" s="878"/>
      <c r="J322" s="878"/>
      <c r="K322" s="990"/>
      <c r="L322" s="990"/>
      <c r="M322" s="990"/>
      <c r="N322" s="990"/>
      <c r="O322" s="878"/>
      <c r="P322" s="878"/>
      <c r="Q322" s="878"/>
      <c r="R322" s="878"/>
      <c r="S322" s="878"/>
      <c r="T322" s="878"/>
      <c r="U322" s="878"/>
      <c r="V322" s="878"/>
      <c r="W322" s="878"/>
      <c r="X322" s="1015"/>
      <c r="Y322" s="878"/>
      <c r="Z322" s="975"/>
    </row>
    <row r="323" spans="1:26">
      <c r="A323" s="878"/>
      <c r="B323" s="878"/>
      <c r="C323" s="878"/>
      <c r="F323" s="878"/>
      <c r="H323" s="878"/>
      <c r="I323" s="878"/>
      <c r="J323" s="878"/>
      <c r="K323" s="990"/>
      <c r="L323" s="990"/>
      <c r="M323" s="990"/>
      <c r="N323" s="990"/>
      <c r="O323" s="878"/>
      <c r="P323" s="878"/>
      <c r="Q323" s="878"/>
      <c r="R323" s="878"/>
      <c r="S323" s="878"/>
      <c r="T323" s="878"/>
      <c r="U323" s="878"/>
      <c r="V323" s="878"/>
      <c r="W323" s="878"/>
      <c r="X323" s="1015"/>
      <c r="Y323" s="878"/>
      <c r="Z323" s="975"/>
    </row>
    <row r="324" spans="1:26">
      <c r="A324" s="878"/>
      <c r="B324" s="878"/>
      <c r="C324" s="878"/>
      <c r="F324" s="878"/>
      <c r="H324" s="878"/>
      <c r="I324" s="878"/>
      <c r="J324" s="878"/>
      <c r="K324" s="990"/>
      <c r="L324" s="990"/>
      <c r="M324" s="990"/>
      <c r="N324" s="990"/>
      <c r="O324" s="878"/>
      <c r="P324" s="878"/>
      <c r="Q324" s="878"/>
      <c r="R324" s="878"/>
      <c r="S324" s="878"/>
      <c r="T324" s="878"/>
      <c r="U324" s="878"/>
      <c r="V324" s="878"/>
      <c r="W324" s="878"/>
      <c r="X324" s="1015"/>
      <c r="Y324" s="878"/>
      <c r="Z324" s="975"/>
    </row>
    <row r="325" spans="1:26">
      <c r="A325" s="878"/>
      <c r="B325" s="878"/>
      <c r="C325" s="878"/>
      <c r="F325" s="878"/>
      <c r="H325" s="878"/>
      <c r="I325" s="878"/>
      <c r="J325" s="878"/>
      <c r="K325" s="990"/>
      <c r="L325" s="990"/>
      <c r="M325" s="990"/>
      <c r="N325" s="990"/>
      <c r="O325" s="878"/>
      <c r="P325" s="878"/>
      <c r="Q325" s="878"/>
      <c r="R325" s="878"/>
      <c r="S325" s="878"/>
      <c r="T325" s="878"/>
      <c r="U325" s="878"/>
      <c r="V325" s="878"/>
      <c r="W325" s="878"/>
      <c r="X325" s="1015"/>
      <c r="Y325" s="878"/>
      <c r="Z325" s="975"/>
    </row>
    <row r="326" spans="1:26">
      <c r="A326" s="878"/>
      <c r="B326" s="878"/>
      <c r="C326" s="878"/>
      <c r="F326" s="878"/>
      <c r="H326" s="878"/>
      <c r="I326" s="878"/>
      <c r="J326" s="878"/>
      <c r="K326" s="990"/>
      <c r="L326" s="990"/>
      <c r="M326" s="990"/>
      <c r="N326" s="990"/>
      <c r="O326" s="878"/>
      <c r="P326" s="878"/>
      <c r="Q326" s="878"/>
      <c r="R326" s="878"/>
      <c r="S326" s="878"/>
      <c r="T326" s="878"/>
      <c r="U326" s="878"/>
      <c r="V326" s="878"/>
      <c r="W326" s="878"/>
      <c r="X326" s="1015"/>
      <c r="Y326" s="878"/>
      <c r="Z326" s="975"/>
    </row>
    <row r="327" spans="1:26">
      <c r="A327" s="878"/>
      <c r="B327" s="878"/>
      <c r="C327" s="878"/>
      <c r="F327" s="878"/>
      <c r="H327" s="878"/>
      <c r="I327" s="878"/>
      <c r="J327" s="878"/>
      <c r="K327" s="990"/>
      <c r="L327" s="990"/>
      <c r="M327" s="990"/>
      <c r="N327" s="990"/>
      <c r="O327" s="878"/>
      <c r="P327" s="878"/>
      <c r="Q327" s="878"/>
      <c r="R327" s="878"/>
      <c r="S327" s="878"/>
      <c r="T327" s="878"/>
      <c r="U327" s="878"/>
      <c r="V327" s="878"/>
      <c r="W327" s="878"/>
      <c r="X327" s="1015"/>
      <c r="Y327" s="878"/>
      <c r="Z327" s="975"/>
    </row>
    <row r="328" spans="1:26">
      <c r="A328" s="878"/>
      <c r="B328" s="878"/>
      <c r="C328" s="878"/>
      <c r="F328" s="878"/>
      <c r="H328" s="878"/>
      <c r="I328" s="878"/>
      <c r="J328" s="878"/>
      <c r="K328" s="990"/>
      <c r="L328" s="990"/>
      <c r="M328" s="990"/>
      <c r="N328" s="990"/>
      <c r="O328" s="878"/>
      <c r="P328" s="878"/>
      <c r="Q328" s="878"/>
      <c r="R328" s="878"/>
      <c r="S328" s="878"/>
      <c r="T328" s="878"/>
      <c r="U328" s="878"/>
      <c r="V328" s="878"/>
      <c r="W328" s="878"/>
      <c r="X328" s="1015"/>
      <c r="Y328" s="878"/>
      <c r="Z328" s="975"/>
    </row>
    <row r="329" spans="1:26">
      <c r="A329" s="878"/>
      <c r="B329" s="878"/>
      <c r="C329" s="878"/>
      <c r="F329" s="878"/>
      <c r="H329" s="878"/>
      <c r="I329" s="878"/>
      <c r="J329" s="878"/>
      <c r="K329" s="990"/>
      <c r="L329" s="990"/>
      <c r="M329" s="990"/>
      <c r="N329" s="990"/>
      <c r="O329" s="878"/>
      <c r="P329" s="878"/>
      <c r="Q329" s="878"/>
      <c r="R329" s="878"/>
      <c r="S329" s="878"/>
      <c r="T329" s="878"/>
      <c r="U329" s="878"/>
      <c r="V329" s="878"/>
      <c r="W329" s="878"/>
      <c r="X329" s="1015"/>
      <c r="Y329" s="878"/>
      <c r="Z329" s="975"/>
    </row>
    <row r="330" spans="1:26">
      <c r="A330" s="878"/>
      <c r="B330" s="878"/>
      <c r="C330" s="878"/>
      <c r="F330" s="878"/>
      <c r="H330" s="878"/>
      <c r="I330" s="878"/>
      <c r="J330" s="878"/>
      <c r="K330" s="990"/>
      <c r="L330" s="990"/>
      <c r="M330" s="990"/>
      <c r="N330" s="990"/>
      <c r="O330" s="878"/>
      <c r="P330" s="878"/>
      <c r="Q330" s="878"/>
      <c r="R330" s="878"/>
      <c r="S330" s="878"/>
      <c r="T330" s="878"/>
      <c r="U330" s="878"/>
      <c r="V330" s="878"/>
      <c r="W330" s="878"/>
      <c r="X330" s="1015"/>
      <c r="Y330" s="878"/>
      <c r="Z330" s="975"/>
    </row>
    <row r="331" spans="1:26">
      <c r="A331" s="878"/>
      <c r="B331" s="878"/>
      <c r="C331" s="878"/>
      <c r="F331" s="878"/>
      <c r="H331" s="878"/>
      <c r="I331" s="878"/>
      <c r="J331" s="878"/>
      <c r="K331" s="990"/>
      <c r="L331" s="990"/>
      <c r="M331" s="990"/>
      <c r="N331" s="990"/>
      <c r="O331" s="878"/>
      <c r="P331" s="878"/>
      <c r="Q331" s="878"/>
      <c r="R331" s="878"/>
      <c r="S331" s="878"/>
      <c r="T331" s="878"/>
      <c r="U331" s="878"/>
      <c r="V331" s="878"/>
      <c r="W331" s="878"/>
      <c r="X331" s="1015"/>
      <c r="Y331" s="878"/>
      <c r="Z331" s="975"/>
    </row>
    <row r="332" spans="1:26">
      <c r="A332" s="878"/>
      <c r="B332" s="878"/>
      <c r="C332" s="878"/>
      <c r="F332" s="878"/>
      <c r="H332" s="878"/>
      <c r="I332" s="878"/>
      <c r="J332" s="878"/>
      <c r="K332" s="990"/>
      <c r="L332" s="990"/>
      <c r="M332" s="990"/>
      <c r="N332" s="990"/>
      <c r="O332" s="878"/>
      <c r="P332" s="878"/>
      <c r="Q332" s="878"/>
      <c r="R332" s="878"/>
      <c r="S332" s="878"/>
      <c r="T332" s="878"/>
      <c r="U332" s="878"/>
      <c r="V332" s="878"/>
      <c r="W332" s="878"/>
      <c r="X332" s="1015"/>
      <c r="Y332" s="878"/>
      <c r="Z332" s="975"/>
    </row>
    <row r="333" spans="1:26">
      <c r="A333" s="878"/>
      <c r="B333" s="878"/>
      <c r="C333" s="878"/>
      <c r="F333" s="878"/>
      <c r="H333" s="878"/>
      <c r="I333" s="878"/>
      <c r="J333" s="878"/>
      <c r="K333" s="990"/>
      <c r="L333" s="990"/>
      <c r="M333" s="990"/>
      <c r="N333" s="990"/>
      <c r="O333" s="878"/>
      <c r="P333" s="878"/>
      <c r="Q333" s="878"/>
      <c r="R333" s="878"/>
      <c r="S333" s="878"/>
      <c r="T333" s="878"/>
      <c r="U333" s="878"/>
      <c r="V333" s="878"/>
      <c r="W333" s="878"/>
      <c r="X333" s="1015"/>
      <c r="Y333" s="878"/>
      <c r="Z333" s="975"/>
    </row>
    <row r="334" spans="1:26">
      <c r="A334" s="878"/>
      <c r="B334" s="878"/>
      <c r="C334" s="878"/>
      <c r="F334" s="878"/>
      <c r="H334" s="878"/>
      <c r="I334" s="878"/>
      <c r="J334" s="878"/>
      <c r="K334" s="990"/>
      <c r="L334" s="990"/>
      <c r="M334" s="990"/>
      <c r="N334" s="990"/>
      <c r="O334" s="878"/>
      <c r="P334" s="878"/>
      <c r="Q334" s="878"/>
      <c r="R334" s="878"/>
      <c r="S334" s="878"/>
      <c r="T334" s="878"/>
      <c r="U334" s="878"/>
      <c r="V334" s="878"/>
      <c r="W334" s="878"/>
      <c r="X334" s="1015"/>
      <c r="Y334" s="878"/>
      <c r="Z334" s="975"/>
    </row>
    <row r="335" spans="1:26">
      <c r="A335" s="878"/>
      <c r="B335" s="878"/>
      <c r="C335" s="878"/>
      <c r="F335" s="878"/>
      <c r="H335" s="878"/>
      <c r="I335" s="878"/>
      <c r="J335" s="878"/>
      <c r="K335" s="990"/>
      <c r="L335" s="990"/>
      <c r="M335" s="990"/>
      <c r="N335" s="990"/>
      <c r="O335" s="878"/>
      <c r="P335" s="878"/>
      <c r="Q335" s="878"/>
      <c r="R335" s="878"/>
      <c r="S335" s="878"/>
      <c r="T335" s="878"/>
      <c r="U335" s="878"/>
      <c r="V335" s="878"/>
      <c r="W335" s="878"/>
      <c r="X335" s="1015"/>
      <c r="Y335" s="878"/>
      <c r="Z335" s="975"/>
    </row>
    <row r="336" spans="1:26">
      <c r="A336" s="878"/>
      <c r="B336" s="878"/>
      <c r="C336" s="878"/>
      <c r="F336" s="878"/>
      <c r="H336" s="878"/>
      <c r="I336" s="878"/>
      <c r="J336" s="878"/>
      <c r="K336" s="990"/>
      <c r="L336" s="990"/>
      <c r="M336" s="990"/>
      <c r="N336" s="990"/>
      <c r="O336" s="878"/>
      <c r="P336" s="878"/>
      <c r="Q336" s="878"/>
      <c r="R336" s="878"/>
      <c r="S336" s="878"/>
      <c r="T336" s="878"/>
      <c r="U336" s="878"/>
      <c r="V336" s="878"/>
      <c r="W336" s="878"/>
      <c r="X336" s="1015"/>
      <c r="Y336" s="878"/>
      <c r="Z336" s="975"/>
    </row>
    <row r="337" spans="1:26">
      <c r="A337" s="878"/>
      <c r="B337" s="878"/>
      <c r="C337" s="878"/>
      <c r="F337" s="878"/>
      <c r="H337" s="878"/>
      <c r="I337" s="878"/>
      <c r="J337" s="878"/>
      <c r="K337" s="990"/>
      <c r="L337" s="990"/>
      <c r="M337" s="990"/>
      <c r="N337" s="990"/>
      <c r="O337" s="878"/>
      <c r="P337" s="878"/>
      <c r="Q337" s="878"/>
      <c r="R337" s="878"/>
      <c r="S337" s="878"/>
      <c r="T337" s="878"/>
      <c r="U337" s="878"/>
      <c r="V337" s="878"/>
      <c r="W337" s="878"/>
      <c r="X337" s="1015"/>
      <c r="Y337" s="878"/>
      <c r="Z337" s="975"/>
    </row>
    <row r="338" spans="1:26">
      <c r="A338" s="878"/>
      <c r="B338" s="878"/>
      <c r="C338" s="878"/>
      <c r="F338" s="878"/>
      <c r="H338" s="878"/>
      <c r="I338" s="878"/>
      <c r="J338" s="878"/>
      <c r="K338" s="990"/>
      <c r="L338" s="990"/>
      <c r="M338" s="990"/>
      <c r="N338" s="990"/>
      <c r="O338" s="878"/>
      <c r="P338" s="878"/>
      <c r="Q338" s="878"/>
      <c r="R338" s="878"/>
      <c r="S338" s="878"/>
      <c r="T338" s="878"/>
      <c r="U338" s="878"/>
      <c r="V338" s="878"/>
      <c r="W338" s="878"/>
      <c r="X338" s="1015"/>
      <c r="Y338" s="878"/>
      <c r="Z338" s="975"/>
    </row>
    <row r="339" spans="1:26">
      <c r="A339" s="878"/>
      <c r="B339" s="878"/>
      <c r="C339" s="878"/>
      <c r="F339" s="878"/>
      <c r="H339" s="878"/>
      <c r="I339" s="878"/>
      <c r="J339" s="878"/>
      <c r="K339" s="990"/>
      <c r="L339" s="990"/>
      <c r="M339" s="990"/>
      <c r="N339" s="990"/>
      <c r="O339" s="878"/>
      <c r="P339" s="878"/>
      <c r="Q339" s="878"/>
      <c r="R339" s="878"/>
      <c r="S339" s="878"/>
      <c r="T339" s="878"/>
      <c r="U339" s="878"/>
      <c r="V339" s="878"/>
      <c r="W339" s="878"/>
      <c r="X339" s="1015"/>
      <c r="Y339" s="878"/>
      <c r="Z339" s="975"/>
    </row>
    <row r="340" spans="1:26">
      <c r="A340" s="878"/>
      <c r="B340" s="878"/>
      <c r="C340" s="878"/>
      <c r="F340" s="878"/>
      <c r="H340" s="878"/>
      <c r="I340" s="878"/>
      <c r="J340" s="878"/>
      <c r="K340" s="990"/>
      <c r="L340" s="990"/>
      <c r="M340" s="990"/>
      <c r="N340" s="990"/>
      <c r="O340" s="878"/>
      <c r="P340" s="878"/>
      <c r="Q340" s="878"/>
      <c r="R340" s="878"/>
      <c r="S340" s="878"/>
      <c r="T340" s="878"/>
      <c r="U340" s="878"/>
      <c r="V340" s="878"/>
      <c r="W340" s="878"/>
      <c r="X340" s="1015"/>
      <c r="Y340" s="878"/>
      <c r="Z340" s="975"/>
    </row>
    <row r="341" spans="1:26">
      <c r="A341" s="878"/>
      <c r="B341" s="878"/>
      <c r="C341" s="878"/>
      <c r="F341" s="878"/>
      <c r="H341" s="878"/>
      <c r="I341" s="878"/>
      <c r="J341" s="878"/>
      <c r="K341" s="990"/>
      <c r="L341" s="990"/>
      <c r="M341" s="990"/>
      <c r="N341" s="990"/>
      <c r="O341" s="878"/>
      <c r="P341" s="878"/>
      <c r="Q341" s="878"/>
      <c r="R341" s="878"/>
      <c r="S341" s="878"/>
      <c r="T341" s="878"/>
      <c r="U341" s="878"/>
      <c r="V341" s="878"/>
      <c r="W341" s="878"/>
      <c r="X341" s="1015"/>
      <c r="Y341" s="878"/>
      <c r="Z341" s="975"/>
    </row>
    <row r="342" spans="1:26">
      <c r="A342" s="878"/>
      <c r="B342" s="878"/>
      <c r="C342" s="878"/>
      <c r="F342" s="878"/>
      <c r="H342" s="878"/>
      <c r="I342" s="878"/>
      <c r="J342" s="878"/>
      <c r="K342" s="990"/>
      <c r="L342" s="990"/>
      <c r="M342" s="990"/>
      <c r="N342" s="990"/>
      <c r="O342" s="878"/>
      <c r="P342" s="878"/>
      <c r="Q342" s="878"/>
      <c r="R342" s="878"/>
      <c r="S342" s="878"/>
      <c r="T342" s="878"/>
      <c r="U342" s="878"/>
      <c r="V342" s="878"/>
      <c r="W342" s="878"/>
      <c r="X342" s="1015"/>
      <c r="Y342" s="878"/>
      <c r="Z342" s="975"/>
    </row>
    <row r="343" spans="1:26">
      <c r="A343" s="878"/>
      <c r="B343" s="878"/>
      <c r="C343" s="878"/>
      <c r="F343" s="878"/>
      <c r="H343" s="878"/>
      <c r="I343" s="878"/>
      <c r="J343" s="878"/>
      <c r="K343" s="990"/>
      <c r="L343" s="990"/>
      <c r="M343" s="990"/>
      <c r="N343" s="990"/>
      <c r="O343" s="878"/>
      <c r="P343" s="878"/>
      <c r="Q343" s="878"/>
      <c r="R343" s="878"/>
      <c r="S343" s="878"/>
      <c r="T343" s="878"/>
      <c r="U343" s="878"/>
      <c r="V343" s="878"/>
      <c r="W343" s="878"/>
      <c r="X343" s="1015"/>
      <c r="Y343" s="878"/>
      <c r="Z343" s="975"/>
    </row>
    <row r="344" spans="1:26">
      <c r="A344" s="878"/>
      <c r="B344" s="878"/>
      <c r="C344" s="878"/>
      <c r="F344" s="878"/>
      <c r="H344" s="878"/>
      <c r="I344" s="878"/>
      <c r="J344" s="878"/>
      <c r="K344" s="990"/>
      <c r="L344" s="990"/>
      <c r="M344" s="990"/>
      <c r="N344" s="990"/>
      <c r="O344" s="878"/>
      <c r="P344" s="878"/>
      <c r="Q344" s="878"/>
      <c r="R344" s="878"/>
      <c r="S344" s="878"/>
      <c r="T344" s="878"/>
      <c r="U344" s="878"/>
      <c r="V344" s="878"/>
      <c r="W344" s="878"/>
      <c r="X344" s="1015"/>
      <c r="Y344" s="878"/>
      <c r="Z344" s="975"/>
    </row>
    <row r="345" spans="1:26">
      <c r="A345" s="878"/>
      <c r="B345" s="878"/>
      <c r="C345" s="878"/>
      <c r="F345" s="878"/>
      <c r="H345" s="878"/>
      <c r="I345" s="878"/>
      <c r="J345" s="878"/>
      <c r="K345" s="990"/>
      <c r="L345" s="990"/>
      <c r="M345" s="990"/>
      <c r="N345" s="990"/>
      <c r="O345" s="878"/>
      <c r="P345" s="878"/>
      <c r="Q345" s="878"/>
      <c r="R345" s="878"/>
      <c r="S345" s="878"/>
      <c r="T345" s="878"/>
      <c r="U345" s="878"/>
      <c r="V345" s="878"/>
      <c r="W345" s="878"/>
      <c r="X345" s="1015"/>
      <c r="Y345" s="878"/>
      <c r="Z345" s="975"/>
    </row>
    <row r="346" spans="1:26">
      <c r="A346" s="878"/>
      <c r="B346" s="878"/>
      <c r="C346" s="878"/>
      <c r="F346" s="878"/>
      <c r="H346" s="878"/>
      <c r="I346" s="878"/>
      <c r="J346" s="878"/>
      <c r="K346" s="990"/>
      <c r="L346" s="990"/>
      <c r="M346" s="990"/>
      <c r="N346" s="990"/>
      <c r="O346" s="878"/>
      <c r="P346" s="878"/>
      <c r="Q346" s="878"/>
      <c r="R346" s="878"/>
      <c r="S346" s="878"/>
      <c r="T346" s="878"/>
      <c r="U346" s="878"/>
      <c r="V346" s="878"/>
      <c r="W346" s="878"/>
      <c r="X346" s="1015"/>
      <c r="Y346" s="878"/>
      <c r="Z346" s="975"/>
    </row>
    <row r="347" spans="1:26">
      <c r="A347" s="878"/>
      <c r="B347" s="878"/>
      <c r="C347" s="878"/>
      <c r="F347" s="878"/>
      <c r="H347" s="878"/>
      <c r="I347" s="878"/>
      <c r="J347" s="878"/>
      <c r="K347" s="990"/>
      <c r="L347" s="990"/>
      <c r="M347" s="990"/>
      <c r="N347" s="990"/>
      <c r="O347" s="878"/>
      <c r="P347" s="878"/>
      <c r="Q347" s="878"/>
      <c r="R347" s="878"/>
      <c r="S347" s="878"/>
      <c r="T347" s="878"/>
      <c r="U347" s="878"/>
      <c r="V347" s="878"/>
      <c r="W347" s="878"/>
      <c r="X347" s="1015"/>
      <c r="Y347" s="878"/>
      <c r="Z347" s="975"/>
    </row>
    <row r="348" spans="1:26">
      <c r="A348" s="878"/>
      <c r="B348" s="878"/>
      <c r="C348" s="878"/>
      <c r="F348" s="878"/>
      <c r="H348" s="878"/>
      <c r="I348" s="878"/>
      <c r="J348" s="878"/>
      <c r="K348" s="990"/>
      <c r="L348" s="990"/>
      <c r="M348" s="990"/>
      <c r="N348" s="990"/>
      <c r="O348" s="878"/>
      <c r="P348" s="878"/>
      <c r="Q348" s="878"/>
      <c r="R348" s="878"/>
      <c r="S348" s="878"/>
      <c r="T348" s="878"/>
      <c r="U348" s="878"/>
      <c r="V348" s="878"/>
      <c r="W348" s="878"/>
      <c r="X348" s="1015"/>
      <c r="Y348" s="878"/>
      <c r="Z348" s="975"/>
    </row>
    <row r="349" spans="1:26">
      <c r="A349" s="878"/>
      <c r="B349" s="878"/>
      <c r="C349" s="878"/>
      <c r="F349" s="878"/>
      <c r="H349" s="878"/>
      <c r="I349" s="878"/>
      <c r="J349" s="878"/>
      <c r="K349" s="990"/>
      <c r="L349" s="990"/>
      <c r="M349" s="990"/>
      <c r="N349" s="990"/>
      <c r="O349" s="878"/>
      <c r="P349" s="878"/>
      <c r="Q349" s="878"/>
      <c r="R349" s="878"/>
      <c r="S349" s="878"/>
      <c r="T349" s="878"/>
      <c r="U349" s="878"/>
      <c r="V349" s="878"/>
      <c r="W349" s="878"/>
      <c r="X349" s="1015"/>
      <c r="Y349" s="878"/>
      <c r="Z349" s="975"/>
    </row>
    <row r="350" spans="1:26">
      <c r="A350" s="878"/>
      <c r="B350" s="878"/>
      <c r="C350" s="878"/>
      <c r="F350" s="878"/>
      <c r="H350" s="878"/>
      <c r="I350" s="878"/>
      <c r="J350" s="878"/>
      <c r="K350" s="990"/>
      <c r="L350" s="990"/>
      <c r="M350" s="990"/>
      <c r="N350" s="990"/>
      <c r="O350" s="878"/>
      <c r="P350" s="878"/>
      <c r="Q350" s="878"/>
      <c r="R350" s="878"/>
      <c r="S350" s="878"/>
      <c r="T350" s="878"/>
      <c r="U350" s="878"/>
      <c r="V350" s="878"/>
      <c r="W350" s="878"/>
      <c r="X350" s="1015"/>
      <c r="Y350" s="878"/>
      <c r="Z350" s="975"/>
    </row>
    <row r="351" spans="1:26">
      <c r="A351" s="878"/>
      <c r="B351" s="878"/>
      <c r="C351" s="878"/>
      <c r="F351" s="878"/>
      <c r="H351" s="878"/>
      <c r="I351" s="878"/>
      <c r="J351" s="878"/>
      <c r="K351" s="990"/>
      <c r="L351" s="990"/>
      <c r="M351" s="990"/>
      <c r="N351" s="990"/>
      <c r="O351" s="878"/>
      <c r="P351" s="878"/>
      <c r="Q351" s="878"/>
      <c r="R351" s="878"/>
      <c r="S351" s="878"/>
      <c r="T351" s="878"/>
      <c r="U351" s="878"/>
      <c r="V351" s="878"/>
      <c r="W351" s="878"/>
      <c r="X351" s="1015"/>
      <c r="Y351" s="878"/>
      <c r="Z351" s="975"/>
    </row>
    <row r="352" spans="1:26">
      <c r="A352" s="878"/>
      <c r="B352" s="878"/>
      <c r="C352" s="878"/>
      <c r="F352" s="878"/>
      <c r="H352" s="878"/>
      <c r="I352" s="878"/>
      <c r="J352" s="878"/>
      <c r="K352" s="990"/>
      <c r="L352" s="990"/>
      <c r="M352" s="990"/>
      <c r="N352" s="990"/>
      <c r="O352" s="878"/>
      <c r="P352" s="878"/>
      <c r="Q352" s="878"/>
      <c r="R352" s="878"/>
      <c r="S352" s="878"/>
      <c r="T352" s="878"/>
      <c r="U352" s="878"/>
      <c r="V352" s="878"/>
      <c r="W352" s="878"/>
      <c r="X352" s="1015"/>
      <c r="Y352" s="878"/>
      <c r="Z352" s="975"/>
    </row>
    <row r="353" spans="1:26">
      <c r="A353" s="878"/>
      <c r="B353" s="878"/>
      <c r="C353" s="878"/>
      <c r="F353" s="878"/>
      <c r="H353" s="878"/>
      <c r="I353" s="878"/>
      <c r="J353" s="878"/>
      <c r="K353" s="990"/>
      <c r="L353" s="990"/>
      <c r="M353" s="990"/>
      <c r="N353" s="990"/>
      <c r="O353" s="878"/>
      <c r="P353" s="878"/>
      <c r="Q353" s="878"/>
      <c r="R353" s="878"/>
      <c r="S353" s="878"/>
      <c r="T353" s="878"/>
      <c r="U353" s="878"/>
      <c r="V353" s="878"/>
      <c r="W353" s="878"/>
      <c r="X353" s="1015"/>
      <c r="Y353" s="878"/>
      <c r="Z353" s="975"/>
    </row>
    <row r="354" spans="1:26">
      <c r="A354" s="878"/>
      <c r="B354" s="878"/>
      <c r="C354" s="878"/>
      <c r="F354" s="878"/>
      <c r="H354" s="878"/>
      <c r="I354" s="878"/>
      <c r="J354" s="878"/>
      <c r="K354" s="990"/>
      <c r="L354" s="990"/>
      <c r="M354" s="990"/>
      <c r="N354" s="990"/>
      <c r="O354" s="878"/>
      <c r="P354" s="878"/>
      <c r="Q354" s="878"/>
      <c r="R354" s="878"/>
      <c r="S354" s="878"/>
      <c r="T354" s="878"/>
      <c r="U354" s="878"/>
      <c r="V354" s="878"/>
      <c r="W354" s="878"/>
      <c r="X354" s="1015"/>
      <c r="Y354" s="878"/>
      <c r="Z354" s="975"/>
    </row>
    <row r="355" spans="1:26">
      <c r="A355" s="878"/>
      <c r="B355" s="878"/>
      <c r="C355" s="878"/>
      <c r="F355" s="878"/>
      <c r="H355" s="878"/>
      <c r="I355" s="878"/>
      <c r="J355" s="878"/>
      <c r="K355" s="990"/>
      <c r="L355" s="990"/>
      <c r="M355" s="990"/>
      <c r="N355" s="990"/>
      <c r="O355" s="878"/>
      <c r="P355" s="878"/>
      <c r="Q355" s="878"/>
      <c r="R355" s="878"/>
      <c r="S355" s="878"/>
      <c r="T355" s="878"/>
      <c r="U355" s="878"/>
      <c r="V355" s="878"/>
      <c r="W355" s="878"/>
      <c r="X355" s="1015"/>
      <c r="Y355" s="878"/>
      <c r="Z355" s="975"/>
    </row>
    <row r="356" spans="1:26">
      <c r="A356" s="878"/>
      <c r="B356" s="878"/>
      <c r="C356" s="878"/>
      <c r="F356" s="878"/>
      <c r="H356" s="878"/>
      <c r="I356" s="878"/>
      <c r="J356" s="878"/>
      <c r="K356" s="990"/>
      <c r="L356" s="990"/>
      <c r="M356" s="990"/>
      <c r="N356" s="990"/>
      <c r="O356" s="878"/>
      <c r="P356" s="878"/>
      <c r="Q356" s="878"/>
      <c r="R356" s="878"/>
      <c r="S356" s="878"/>
      <c r="T356" s="878"/>
      <c r="U356" s="878"/>
      <c r="V356" s="878"/>
      <c r="W356" s="878"/>
      <c r="X356" s="1015"/>
      <c r="Y356" s="878"/>
      <c r="Z356" s="975"/>
    </row>
    <row r="357" spans="1:26">
      <c r="A357" s="878"/>
      <c r="B357" s="878"/>
      <c r="C357" s="878"/>
      <c r="F357" s="878"/>
      <c r="H357" s="878"/>
      <c r="I357" s="878"/>
      <c r="J357" s="878"/>
      <c r="K357" s="990"/>
      <c r="L357" s="990"/>
      <c r="M357" s="990"/>
      <c r="N357" s="990"/>
      <c r="O357" s="878"/>
      <c r="P357" s="878"/>
      <c r="Q357" s="878"/>
      <c r="R357" s="878"/>
      <c r="S357" s="878"/>
      <c r="T357" s="878"/>
      <c r="U357" s="878"/>
      <c r="V357" s="878"/>
      <c r="W357" s="878"/>
      <c r="X357" s="1015"/>
      <c r="Y357" s="878"/>
      <c r="Z357" s="975"/>
    </row>
    <row r="358" spans="1:26">
      <c r="A358" s="878"/>
      <c r="B358" s="878"/>
      <c r="C358" s="878"/>
      <c r="F358" s="878"/>
      <c r="H358" s="878"/>
      <c r="I358" s="878"/>
      <c r="J358" s="878"/>
      <c r="K358" s="990"/>
      <c r="L358" s="990"/>
      <c r="M358" s="990"/>
      <c r="N358" s="990"/>
      <c r="O358" s="878"/>
      <c r="P358" s="878"/>
      <c r="Q358" s="878"/>
      <c r="R358" s="878"/>
      <c r="S358" s="878"/>
      <c r="T358" s="878"/>
      <c r="U358" s="878"/>
      <c r="V358" s="878"/>
      <c r="W358" s="878"/>
      <c r="X358" s="1015"/>
      <c r="Y358" s="878"/>
      <c r="Z358" s="975"/>
    </row>
    <row r="359" spans="1:26">
      <c r="A359" s="878"/>
      <c r="B359" s="878"/>
      <c r="C359" s="878"/>
      <c r="F359" s="878"/>
      <c r="H359" s="878"/>
      <c r="I359" s="878"/>
      <c r="J359" s="878"/>
      <c r="K359" s="990"/>
      <c r="L359" s="990"/>
      <c r="M359" s="990"/>
      <c r="N359" s="990"/>
      <c r="O359" s="878"/>
      <c r="P359" s="878"/>
      <c r="Q359" s="878"/>
      <c r="R359" s="878"/>
      <c r="S359" s="878"/>
      <c r="T359" s="878"/>
      <c r="U359" s="878"/>
      <c r="V359" s="878"/>
      <c r="W359" s="878"/>
      <c r="X359" s="1015"/>
      <c r="Y359" s="878"/>
      <c r="Z359" s="975"/>
    </row>
    <row r="360" spans="1:26">
      <c r="A360" s="878"/>
      <c r="B360" s="878"/>
      <c r="C360" s="878"/>
      <c r="F360" s="878"/>
      <c r="H360" s="878"/>
      <c r="I360" s="878"/>
      <c r="J360" s="878"/>
      <c r="K360" s="990"/>
      <c r="L360" s="990"/>
      <c r="M360" s="990"/>
      <c r="N360" s="990"/>
      <c r="O360" s="878"/>
      <c r="P360" s="878"/>
      <c r="Q360" s="878"/>
      <c r="R360" s="878"/>
      <c r="S360" s="878"/>
      <c r="T360" s="878"/>
      <c r="U360" s="878"/>
      <c r="V360" s="878"/>
      <c r="W360" s="878"/>
      <c r="X360" s="1015"/>
      <c r="Y360" s="878"/>
      <c r="Z360" s="975"/>
    </row>
    <row r="361" spans="1:26">
      <c r="A361" s="878"/>
      <c r="B361" s="878"/>
      <c r="C361" s="878"/>
      <c r="F361" s="878"/>
      <c r="H361" s="878"/>
      <c r="I361" s="878"/>
      <c r="J361" s="878"/>
      <c r="K361" s="990"/>
      <c r="L361" s="990"/>
      <c r="M361" s="990"/>
      <c r="N361" s="990"/>
      <c r="O361" s="878"/>
      <c r="P361" s="878"/>
      <c r="Q361" s="878"/>
      <c r="R361" s="878"/>
      <c r="S361" s="878"/>
      <c r="T361" s="878"/>
      <c r="U361" s="878"/>
      <c r="V361" s="878"/>
      <c r="W361" s="878"/>
      <c r="X361" s="1015"/>
      <c r="Y361" s="878"/>
      <c r="Z361" s="975"/>
    </row>
    <row r="362" spans="1:26">
      <c r="A362" s="878"/>
      <c r="B362" s="878"/>
      <c r="C362" s="878"/>
      <c r="F362" s="878"/>
      <c r="H362" s="878"/>
      <c r="I362" s="878"/>
      <c r="J362" s="878"/>
      <c r="K362" s="990"/>
      <c r="L362" s="990"/>
      <c r="M362" s="990"/>
      <c r="N362" s="990"/>
      <c r="O362" s="878"/>
      <c r="P362" s="878"/>
      <c r="Q362" s="878"/>
      <c r="R362" s="878"/>
      <c r="S362" s="878"/>
      <c r="T362" s="878"/>
      <c r="U362" s="878"/>
      <c r="V362" s="878"/>
      <c r="W362" s="878"/>
      <c r="X362" s="1015"/>
      <c r="Y362" s="878"/>
      <c r="Z362" s="975"/>
    </row>
    <row r="363" spans="1:26">
      <c r="A363" s="878"/>
      <c r="B363" s="878"/>
      <c r="C363" s="878"/>
      <c r="F363" s="878"/>
      <c r="H363" s="878"/>
      <c r="I363" s="878"/>
      <c r="J363" s="878"/>
      <c r="K363" s="990"/>
      <c r="L363" s="990"/>
      <c r="M363" s="990"/>
      <c r="N363" s="990"/>
      <c r="O363" s="878"/>
      <c r="P363" s="878"/>
      <c r="Q363" s="878"/>
      <c r="R363" s="878"/>
      <c r="S363" s="878"/>
      <c r="T363" s="878"/>
      <c r="U363" s="878"/>
      <c r="V363" s="878"/>
      <c r="W363" s="878"/>
      <c r="X363" s="1015"/>
      <c r="Y363" s="878"/>
      <c r="Z363" s="975"/>
    </row>
    <row r="364" spans="1:26">
      <c r="A364" s="878"/>
      <c r="B364" s="878"/>
      <c r="C364" s="878"/>
      <c r="F364" s="878"/>
      <c r="H364" s="878"/>
      <c r="I364" s="878"/>
      <c r="J364" s="878"/>
      <c r="K364" s="990"/>
      <c r="L364" s="990"/>
      <c r="M364" s="990"/>
      <c r="N364" s="990"/>
      <c r="O364" s="878"/>
      <c r="P364" s="878"/>
      <c r="Q364" s="878"/>
      <c r="R364" s="878"/>
      <c r="S364" s="878"/>
      <c r="T364" s="878"/>
      <c r="U364" s="878"/>
      <c r="V364" s="878"/>
      <c r="W364" s="878"/>
      <c r="X364" s="1015"/>
      <c r="Y364" s="878"/>
      <c r="Z364" s="975"/>
    </row>
    <row r="365" spans="1:26">
      <c r="A365" s="878"/>
      <c r="B365" s="878"/>
      <c r="C365" s="878"/>
      <c r="F365" s="878"/>
      <c r="H365" s="878"/>
      <c r="I365" s="878"/>
      <c r="J365" s="878"/>
      <c r="K365" s="990"/>
      <c r="L365" s="990"/>
      <c r="M365" s="990"/>
      <c r="N365" s="990"/>
      <c r="O365" s="878"/>
      <c r="P365" s="878"/>
      <c r="Q365" s="878"/>
      <c r="R365" s="878"/>
      <c r="S365" s="878"/>
      <c r="T365" s="878"/>
      <c r="U365" s="878"/>
      <c r="V365" s="878"/>
      <c r="W365" s="878"/>
      <c r="X365" s="1015"/>
      <c r="Y365" s="878"/>
      <c r="Z365" s="975"/>
    </row>
    <row r="366" spans="1:26">
      <c r="A366" s="878"/>
      <c r="B366" s="878"/>
      <c r="C366" s="878"/>
      <c r="F366" s="878"/>
      <c r="H366" s="878"/>
      <c r="I366" s="878"/>
      <c r="J366" s="878"/>
      <c r="K366" s="990"/>
      <c r="L366" s="990"/>
      <c r="M366" s="990"/>
      <c r="N366" s="990"/>
      <c r="O366" s="878"/>
      <c r="P366" s="878"/>
      <c r="Q366" s="878"/>
      <c r="R366" s="878"/>
      <c r="S366" s="878"/>
      <c r="T366" s="878"/>
      <c r="U366" s="878"/>
      <c r="V366" s="878"/>
      <c r="W366" s="878"/>
      <c r="X366" s="1015"/>
      <c r="Y366" s="878"/>
      <c r="Z366" s="975"/>
    </row>
    <row r="367" spans="1:26">
      <c r="A367" s="878"/>
      <c r="B367" s="878"/>
      <c r="C367" s="878"/>
      <c r="F367" s="878"/>
      <c r="H367" s="878"/>
      <c r="I367" s="878"/>
      <c r="J367" s="878"/>
      <c r="K367" s="990"/>
      <c r="L367" s="990"/>
      <c r="M367" s="990"/>
      <c r="N367" s="990"/>
      <c r="O367" s="878"/>
      <c r="P367" s="878"/>
      <c r="Q367" s="878"/>
      <c r="R367" s="878"/>
      <c r="S367" s="878"/>
      <c r="T367" s="878"/>
      <c r="U367" s="878"/>
      <c r="V367" s="878"/>
      <c r="W367" s="878"/>
      <c r="X367" s="1015"/>
      <c r="Y367" s="878"/>
      <c r="Z367" s="975"/>
    </row>
    <row r="368" spans="1:26">
      <c r="A368" s="878"/>
      <c r="B368" s="878"/>
      <c r="C368" s="878"/>
      <c r="F368" s="878"/>
      <c r="H368" s="878"/>
      <c r="I368" s="878"/>
      <c r="J368" s="878"/>
      <c r="K368" s="990"/>
      <c r="L368" s="990"/>
      <c r="M368" s="990"/>
      <c r="N368" s="990"/>
      <c r="O368" s="878"/>
      <c r="P368" s="878"/>
      <c r="Q368" s="878"/>
      <c r="R368" s="878"/>
      <c r="S368" s="878"/>
      <c r="T368" s="878"/>
      <c r="U368" s="878"/>
      <c r="V368" s="878"/>
      <c r="W368" s="878"/>
      <c r="X368" s="1015"/>
      <c r="Y368" s="878"/>
      <c r="Z368" s="975"/>
    </row>
    <row r="369" spans="1:26">
      <c r="A369" s="878"/>
      <c r="B369" s="878"/>
      <c r="C369" s="878"/>
      <c r="F369" s="878"/>
      <c r="H369" s="878"/>
      <c r="I369" s="878"/>
      <c r="J369" s="878"/>
      <c r="K369" s="990"/>
      <c r="L369" s="990"/>
      <c r="M369" s="990"/>
      <c r="N369" s="990"/>
      <c r="O369" s="878"/>
      <c r="P369" s="878"/>
      <c r="Q369" s="878"/>
      <c r="R369" s="878"/>
      <c r="S369" s="878"/>
      <c r="T369" s="878"/>
      <c r="U369" s="878"/>
      <c r="V369" s="878"/>
      <c r="W369" s="878"/>
      <c r="X369" s="1015"/>
      <c r="Y369" s="878"/>
      <c r="Z369" s="975"/>
    </row>
    <row r="370" spans="1:26">
      <c r="A370" s="878"/>
      <c r="B370" s="878"/>
      <c r="C370" s="878"/>
      <c r="F370" s="878"/>
      <c r="H370" s="878"/>
      <c r="I370" s="878"/>
      <c r="J370" s="878"/>
      <c r="K370" s="990"/>
      <c r="L370" s="990"/>
      <c r="M370" s="990"/>
      <c r="N370" s="990"/>
      <c r="O370" s="878"/>
      <c r="P370" s="878"/>
      <c r="Q370" s="878"/>
      <c r="R370" s="878"/>
      <c r="S370" s="878"/>
      <c r="T370" s="878"/>
      <c r="U370" s="878"/>
      <c r="V370" s="878"/>
      <c r="W370" s="878"/>
      <c r="X370" s="1015"/>
      <c r="Y370" s="878"/>
      <c r="Z370" s="975"/>
    </row>
    <row r="371" spans="1:26">
      <c r="A371" s="878"/>
      <c r="B371" s="878"/>
      <c r="C371" s="878"/>
      <c r="F371" s="878"/>
      <c r="H371" s="878"/>
      <c r="I371" s="878"/>
      <c r="J371" s="878"/>
      <c r="K371" s="990"/>
      <c r="L371" s="990"/>
      <c r="M371" s="990"/>
      <c r="N371" s="990"/>
      <c r="O371" s="878"/>
      <c r="P371" s="878"/>
      <c r="Q371" s="878"/>
      <c r="R371" s="878"/>
      <c r="S371" s="878"/>
      <c r="T371" s="878"/>
      <c r="U371" s="878"/>
      <c r="V371" s="878"/>
      <c r="W371" s="878"/>
      <c r="X371" s="1015"/>
      <c r="Y371" s="878"/>
      <c r="Z371" s="975"/>
    </row>
    <row r="372" spans="1:26">
      <c r="A372" s="878"/>
      <c r="B372" s="878"/>
      <c r="C372" s="878"/>
      <c r="F372" s="878"/>
      <c r="H372" s="878"/>
      <c r="I372" s="878"/>
      <c r="J372" s="878"/>
      <c r="K372" s="990"/>
      <c r="L372" s="990"/>
      <c r="M372" s="990"/>
      <c r="N372" s="990"/>
      <c r="O372" s="878"/>
      <c r="P372" s="878"/>
      <c r="Q372" s="878"/>
      <c r="R372" s="878"/>
      <c r="S372" s="878"/>
      <c r="T372" s="878"/>
      <c r="U372" s="878"/>
      <c r="V372" s="878"/>
      <c r="W372" s="878"/>
      <c r="X372" s="1015"/>
      <c r="Y372" s="878"/>
      <c r="Z372" s="975"/>
    </row>
    <row r="373" spans="1:26">
      <c r="A373" s="878"/>
      <c r="B373" s="878"/>
      <c r="C373" s="878"/>
      <c r="F373" s="878"/>
      <c r="H373" s="878"/>
      <c r="I373" s="878"/>
      <c r="J373" s="878"/>
      <c r="K373" s="990"/>
      <c r="L373" s="990"/>
      <c r="M373" s="990"/>
      <c r="N373" s="990"/>
      <c r="O373" s="878"/>
      <c r="P373" s="878"/>
      <c r="Q373" s="878"/>
      <c r="R373" s="878"/>
      <c r="S373" s="878"/>
      <c r="T373" s="878"/>
      <c r="U373" s="878"/>
      <c r="V373" s="878"/>
      <c r="W373" s="878"/>
      <c r="X373" s="1015"/>
      <c r="Y373" s="878"/>
      <c r="Z373" s="975"/>
    </row>
    <row r="374" spans="1:26">
      <c r="A374" s="878"/>
      <c r="B374" s="878"/>
      <c r="C374" s="878"/>
      <c r="F374" s="878"/>
      <c r="H374" s="878"/>
      <c r="I374" s="878"/>
      <c r="J374" s="878"/>
      <c r="K374" s="990"/>
      <c r="L374" s="990"/>
      <c r="M374" s="990"/>
      <c r="N374" s="990"/>
      <c r="O374" s="878"/>
      <c r="P374" s="878"/>
      <c r="Q374" s="878"/>
      <c r="R374" s="878"/>
      <c r="S374" s="878"/>
      <c r="T374" s="878"/>
      <c r="U374" s="878"/>
      <c r="V374" s="878"/>
      <c r="W374" s="878"/>
      <c r="X374" s="1015"/>
      <c r="Y374" s="878"/>
      <c r="Z374" s="975"/>
    </row>
    <row r="375" spans="1:26">
      <c r="A375" s="878"/>
      <c r="B375" s="878"/>
      <c r="C375" s="878"/>
      <c r="F375" s="878"/>
      <c r="H375" s="878"/>
      <c r="I375" s="878"/>
      <c r="J375" s="878"/>
      <c r="K375" s="990"/>
      <c r="L375" s="990"/>
      <c r="M375" s="990"/>
      <c r="N375" s="990"/>
      <c r="O375" s="878"/>
      <c r="P375" s="878"/>
      <c r="Q375" s="878"/>
      <c r="R375" s="878"/>
      <c r="S375" s="878"/>
      <c r="T375" s="878"/>
      <c r="U375" s="878"/>
      <c r="V375" s="878"/>
      <c r="W375" s="878"/>
      <c r="X375" s="1015"/>
      <c r="Y375" s="878"/>
      <c r="Z375" s="975"/>
    </row>
    <row r="376" spans="1:26">
      <c r="A376" s="878"/>
      <c r="B376" s="878"/>
      <c r="C376" s="878"/>
      <c r="F376" s="878"/>
      <c r="H376" s="878"/>
      <c r="I376" s="878"/>
      <c r="J376" s="878"/>
      <c r="K376" s="990"/>
      <c r="L376" s="990"/>
      <c r="M376" s="990"/>
      <c r="N376" s="990"/>
      <c r="O376" s="878"/>
      <c r="P376" s="878"/>
      <c r="Q376" s="878"/>
      <c r="R376" s="878"/>
      <c r="S376" s="878"/>
      <c r="T376" s="878"/>
      <c r="U376" s="878"/>
      <c r="V376" s="878"/>
      <c r="W376" s="878"/>
      <c r="X376" s="1015"/>
      <c r="Y376" s="878"/>
      <c r="Z376" s="975"/>
    </row>
    <row r="377" spans="1:26">
      <c r="A377" s="878"/>
      <c r="B377" s="878"/>
      <c r="C377" s="878"/>
      <c r="F377" s="878"/>
      <c r="H377" s="878"/>
      <c r="I377" s="878"/>
      <c r="J377" s="878"/>
      <c r="K377" s="990"/>
      <c r="L377" s="990"/>
      <c r="M377" s="990"/>
      <c r="N377" s="990"/>
      <c r="O377" s="878"/>
      <c r="P377" s="878"/>
      <c r="Q377" s="878"/>
      <c r="R377" s="878"/>
      <c r="S377" s="878"/>
      <c r="T377" s="878"/>
      <c r="U377" s="878"/>
      <c r="V377" s="878"/>
      <c r="W377" s="878"/>
      <c r="X377" s="1015"/>
      <c r="Y377" s="878"/>
      <c r="Z377" s="975"/>
    </row>
    <row r="378" spans="1:26">
      <c r="A378" s="878"/>
      <c r="B378" s="878"/>
      <c r="C378" s="878"/>
      <c r="F378" s="878"/>
      <c r="H378" s="878"/>
      <c r="I378" s="878"/>
      <c r="J378" s="878"/>
      <c r="K378" s="990"/>
      <c r="L378" s="990"/>
      <c r="M378" s="990"/>
      <c r="N378" s="990"/>
      <c r="O378" s="878"/>
      <c r="P378" s="878"/>
      <c r="Q378" s="878"/>
      <c r="R378" s="878"/>
      <c r="S378" s="878"/>
      <c r="T378" s="878"/>
      <c r="U378" s="878"/>
      <c r="V378" s="878"/>
      <c r="W378" s="878"/>
      <c r="X378" s="1015"/>
      <c r="Y378" s="878"/>
      <c r="Z378" s="975"/>
    </row>
    <row r="379" spans="1:26">
      <c r="A379" s="878"/>
      <c r="B379" s="878"/>
      <c r="C379" s="878"/>
      <c r="F379" s="878"/>
      <c r="H379" s="878"/>
      <c r="I379" s="878"/>
      <c r="J379" s="878"/>
      <c r="K379" s="990"/>
      <c r="L379" s="990"/>
      <c r="M379" s="990"/>
      <c r="N379" s="990"/>
      <c r="O379" s="878"/>
      <c r="P379" s="878"/>
      <c r="Q379" s="878"/>
      <c r="R379" s="878"/>
      <c r="S379" s="878"/>
      <c r="T379" s="878"/>
      <c r="U379" s="878"/>
      <c r="V379" s="878"/>
      <c r="W379" s="878"/>
      <c r="X379" s="1015"/>
      <c r="Y379" s="878"/>
      <c r="Z379" s="975"/>
    </row>
    <row r="380" spans="1:26">
      <c r="A380" s="878"/>
      <c r="B380" s="878"/>
      <c r="C380" s="878"/>
      <c r="F380" s="878"/>
      <c r="H380" s="878"/>
      <c r="I380" s="878"/>
      <c r="J380" s="878"/>
      <c r="K380" s="990"/>
      <c r="L380" s="990"/>
      <c r="M380" s="990"/>
      <c r="N380" s="990"/>
      <c r="O380" s="878"/>
      <c r="P380" s="878"/>
      <c r="Q380" s="878"/>
      <c r="R380" s="878"/>
      <c r="S380" s="878"/>
      <c r="T380" s="878"/>
      <c r="U380" s="878"/>
      <c r="V380" s="878"/>
      <c r="W380" s="878"/>
      <c r="X380" s="1015"/>
      <c r="Y380" s="878"/>
      <c r="Z380" s="975"/>
    </row>
    <row r="381" spans="1:26">
      <c r="A381" s="878"/>
      <c r="B381" s="878"/>
      <c r="C381" s="878"/>
      <c r="F381" s="878"/>
      <c r="H381" s="878"/>
      <c r="I381" s="878"/>
      <c r="J381" s="878"/>
      <c r="K381" s="990"/>
      <c r="L381" s="990"/>
      <c r="M381" s="990"/>
      <c r="N381" s="990"/>
      <c r="O381" s="878"/>
      <c r="P381" s="878"/>
      <c r="Q381" s="878"/>
      <c r="R381" s="878"/>
      <c r="S381" s="878"/>
      <c r="T381" s="878"/>
      <c r="U381" s="878"/>
      <c r="V381" s="878"/>
      <c r="W381" s="878"/>
      <c r="X381" s="1015"/>
      <c r="Y381" s="878"/>
      <c r="Z381" s="975"/>
    </row>
    <row r="382" spans="1:26">
      <c r="A382" s="878"/>
      <c r="B382" s="878"/>
      <c r="C382" s="878"/>
      <c r="F382" s="878"/>
      <c r="H382" s="878"/>
      <c r="I382" s="878"/>
      <c r="J382" s="878"/>
      <c r="K382" s="990"/>
      <c r="L382" s="990"/>
      <c r="M382" s="990"/>
      <c r="N382" s="990"/>
      <c r="O382" s="878"/>
      <c r="P382" s="878"/>
      <c r="Q382" s="878"/>
      <c r="R382" s="878"/>
      <c r="S382" s="878"/>
      <c r="T382" s="878"/>
      <c r="U382" s="878"/>
      <c r="V382" s="878"/>
      <c r="W382" s="878"/>
      <c r="X382" s="1015"/>
      <c r="Y382" s="878"/>
      <c r="Z382" s="975"/>
    </row>
    <row r="383" spans="1:26">
      <c r="A383" s="878"/>
      <c r="B383" s="878"/>
      <c r="C383" s="878"/>
      <c r="F383" s="878"/>
      <c r="H383" s="878"/>
      <c r="I383" s="878"/>
      <c r="J383" s="878"/>
      <c r="K383" s="990"/>
      <c r="L383" s="990"/>
      <c r="M383" s="990"/>
      <c r="N383" s="990"/>
      <c r="O383" s="878"/>
      <c r="P383" s="878"/>
      <c r="Q383" s="878"/>
      <c r="R383" s="878"/>
      <c r="S383" s="878"/>
      <c r="T383" s="878"/>
      <c r="U383" s="878"/>
      <c r="V383" s="878"/>
      <c r="W383" s="878"/>
      <c r="X383" s="1015"/>
      <c r="Y383" s="878"/>
      <c r="Z383" s="975"/>
    </row>
    <row r="384" spans="1:26">
      <c r="A384" s="878"/>
      <c r="B384" s="878"/>
      <c r="C384" s="878"/>
      <c r="F384" s="878"/>
      <c r="H384" s="878"/>
      <c r="I384" s="878"/>
      <c r="J384" s="878"/>
      <c r="K384" s="990"/>
      <c r="L384" s="990"/>
      <c r="M384" s="990"/>
      <c r="N384" s="990"/>
      <c r="O384" s="878"/>
      <c r="P384" s="878"/>
      <c r="Q384" s="878"/>
      <c r="R384" s="878"/>
      <c r="S384" s="878"/>
      <c r="T384" s="878"/>
      <c r="U384" s="878"/>
      <c r="V384" s="878"/>
      <c r="W384" s="878"/>
      <c r="X384" s="1015"/>
      <c r="Y384" s="878"/>
      <c r="Z384" s="975"/>
    </row>
    <row r="385" spans="1:26">
      <c r="A385" s="878"/>
      <c r="B385" s="878"/>
      <c r="C385" s="878"/>
      <c r="F385" s="878"/>
      <c r="H385" s="878"/>
      <c r="I385" s="878"/>
      <c r="J385" s="878"/>
      <c r="K385" s="990"/>
      <c r="L385" s="990"/>
      <c r="M385" s="990"/>
      <c r="N385" s="990"/>
      <c r="O385" s="878"/>
      <c r="P385" s="878"/>
      <c r="Q385" s="878"/>
      <c r="R385" s="878"/>
      <c r="S385" s="878"/>
      <c r="T385" s="878"/>
      <c r="U385" s="878"/>
      <c r="V385" s="878"/>
      <c r="W385" s="878"/>
      <c r="X385" s="1015"/>
      <c r="Y385" s="878"/>
      <c r="Z385" s="975"/>
    </row>
    <row r="386" spans="1:26">
      <c r="A386" s="878"/>
      <c r="B386" s="878"/>
      <c r="C386" s="878"/>
      <c r="F386" s="878"/>
      <c r="H386" s="878"/>
      <c r="I386" s="878"/>
      <c r="J386" s="878"/>
      <c r="K386" s="990"/>
      <c r="L386" s="990"/>
      <c r="M386" s="990"/>
      <c r="N386" s="990"/>
      <c r="O386" s="878"/>
      <c r="P386" s="878"/>
      <c r="Q386" s="878"/>
      <c r="R386" s="878"/>
      <c r="S386" s="878"/>
      <c r="T386" s="878"/>
      <c r="U386" s="878"/>
      <c r="V386" s="878"/>
      <c r="W386" s="878"/>
      <c r="X386" s="1015"/>
      <c r="Y386" s="878"/>
      <c r="Z386" s="975"/>
    </row>
    <row r="387" spans="1:26">
      <c r="A387" s="878"/>
      <c r="B387" s="878"/>
      <c r="C387" s="878"/>
      <c r="F387" s="878"/>
      <c r="H387" s="878"/>
      <c r="I387" s="878"/>
      <c r="J387" s="878"/>
      <c r="K387" s="990"/>
      <c r="L387" s="990"/>
      <c r="M387" s="990"/>
      <c r="N387" s="990"/>
      <c r="O387" s="878"/>
      <c r="P387" s="878"/>
      <c r="Q387" s="878"/>
      <c r="R387" s="878"/>
      <c r="S387" s="878"/>
      <c r="T387" s="878"/>
      <c r="U387" s="878"/>
      <c r="V387" s="878"/>
      <c r="W387" s="878"/>
      <c r="X387" s="1015"/>
      <c r="Y387" s="878"/>
      <c r="Z387" s="975"/>
    </row>
    <row r="388" spans="1:26">
      <c r="A388" s="878"/>
      <c r="B388" s="878"/>
      <c r="C388" s="878"/>
      <c r="F388" s="878"/>
      <c r="H388" s="878"/>
      <c r="I388" s="878"/>
      <c r="J388" s="878"/>
      <c r="K388" s="990"/>
      <c r="L388" s="990"/>
      <c r="M388" s="990"/>
      <c r="N388" s="990"/>
      <c r="O388" s="878"/>
      <c r="P388" s="878"/>
      <c r="Q388" s="878"/>
      <c r="R388" s="878"/>
      <c r="S388" s="878"/>
      <c r="T388" s="878"/>
      <c r="U388" s="878"/>
      <c r="V388" s="878"/>
      <c r="W388" s="878"/>
      <c r="X388" s="1015"/>
      <c r="Y388" s="878"/>
      <c r="Z388" s="975"/>
    </row>
    <row r="389" spans="1:26">
      <c r="A389" s="878"/>
      <c r="B389" s="878"/>
      <c r="C389" s="878"/>
      <c r="F389" s="878"/>
      <c r="H389" s="878"/>
      <c r="I389" s="878"/>
      <c r="J389" s="878"/>
      <c r="K389" s="990"/>
      <c r="L389" s="990"/>
      <c r="M389" s="990"/>
      <c r="N389" s="990"/>
      <c r="O389" s="878"/>
      <c r="P389" s="878"/>
      <c r="Q389" s="878"/>
      <c r="R389" s="878"/>
      <c r="S389" s="878"/>
      <c r="T389" s="878"/>
      <c r="U389" s="878"/>
      <c r="V389" s="878"/>
      <c r="W389" s="878"/>
      <c r="X389" s="1015"/>
      <c r="Y389" s="878"/>
      <c r="Z389" s="975"/>
    </row>
    <row r="390" spans="1:26">
      <c r="A390" s="878"/>
      <c r="B390" s="878"/>
      <c r="C390" s="878"/>
      <c r="F390" s="878"/>
      <c r="H390" s="878"/>
      <c r="I390" s="878"/>
      <c r="J390" s="878"/>
      <c r="K390" s="990"/>
      <c r="L390" s="990"/>
      <c r="M390" s="990"/>
      <c r="N390" s="990"/>
      <c r="O390" s="878"/>
      <c r="P390" s="878"/>
      <c r="Q390" s="878"/>
      <c r="R390" s="878"/>
      <c r="S390" s="878"/>
      <c r="T390" s="878"/>
      <c r="U390" s="878"/>
      <c r="V390" s="878"/>
      <c r="W390" s="878"/>
      <c r="X390" s="1015"/>
      <c r="Y390" s="878"/>
      <c r="Z390" s="975"/>
    </row>
    <row r="391" spans="1:26">
      <c r="A391" s="878"/>
      <c r="B391" s="878"/>
      <c r="C391" s="878"/>
      <c r="F391" s="878"/>
      <c r="H391" s="878"/>
      <c r="I391" s="878"/>
      <c r="J391" s="878"/>
      <c r="K391" s="990"/>
      <c r="L391" s="990"/>
      <c r="M391" s="990"/>
      <c r="N391" s="990"/>
      <c r="O391" s="878"/>
      <c r="P391" s="878"/>
      <c r="Q391" s="878"/>
      <c r="R391" s="878"/>
      <c r="S391" s="878"/>
      <c r="T391" s="878"/>
      <c r="U391" s="878"/>
      <c r="V391" s="878"/>
      <c r="W391" s="878"/>
      <c r="X391" s="1015"/>
      <c r="Y391" s="878"/>
      <c r="Z391" s="975"/>
    </row>
    <row r="392" spans="1:26">
      <c r="A392" s="878"/>
      <c r="B392" s="878"/>
      <c r="C392" s="878"/>
      <c r="F392" s="878"/>
      <c r="H392" s="878"/>
      <c r="I392" s="878"/>
      <c r="J392" s="878"/>
      <c r="K392" s="990"/>
      <c r="L392" s="990"/>
      <c r="M392" s="990"/>
      <c r="N392" s="990"/>
      <c r="O392" s="878"/>
      <c r="P392" s="878"/>
      <c r="Q392" s="878"/>
      <c r="R392" s="878"/>
      <c r="S392" s="878"/>
      <c r="T392" s="878"/>
      <c r="U392" s="878"/>
      <c r="V392" s="878"/>
      <c r="W392" s="878"/>
      <c r="X392" s="1015"/>
      <c r="Y392" s="878"/>
      <c r="Z392" s="975"/>
    </row>
    <row r="393" spans="1:26">
      <c r="A393" s="878"/>
      <c r="B393" s="878"/>
      <c r="C393" s="878"/>
      <c r="F393" s="878"/>
      <c r="H393" s="878"/>
      <c r="I393" s="878"/>
      <c r="J393" s="878"/>
      <c r="K393" s="990"/>
      <c r="L393" s="990"/>
      <c r="M393" s="990"/>
      <c r="N393" s="990"/>
      <c r="O393" s="878"/>
      <c r="P393" s="878"/>
      <c r="Q393" s="878"/>
      <c r="R393" s="878"/>
      <c r="S393" s="878"/>
      <c r="T393" s="878"/>
      <c r="U393" s="878"/>
      <c r="V393" s="878"/>
      <c r="W393" s="878"/>
      <c r="X393" s="1015"/>
      <c r="Y393" s="878"/>
      <c r="Z393" s="975"/>
    </row>
    <row r="394" spans="1:26">
      <c r="A394" s="878"/>
      <c r="B394" s="878"/>
      <c r="C394" s="878"/>
      <c r="F394" s="878"/>
      <c r="H394" s="878"/>
      <c r="I394" s="878"/>
      <c r="J394" s="878"/>
      <c r="K394" s="990"/>
      <c r="L394" s="990"/>
      <c r="M394" s="990"/>
      <c r="N394" s="990"/>
      <c r="O394" s="878"/>
      <c r="P394" s="878"/>
      <c r="Q394" s="878"/>
      <c r="R394" s="878"/>
      <c r="S394" s="878"/>
      <c r="T394" s="878"/>
      <c r="U394" s="878"/>
      <c r="V394" s="878"/>
      <c r="W394" s="878"/>
      <c r="X394" s="1015"/>
      <c r="Y394" s="878"/>
      <c r="Z394" s="975"/>
    </row>
    <row r="395" spans="1:26">
      <c r="A395" s="878"/>
      <c r="B395" s="878"/>
      <c r="C395" s="878"/>
      <c r="F395" s="878"/>
      <c r="H395" s="878"/>
      <c r="I395" s="878"/>
      <c r="J395" s="878"/>
      <c r="K395" s="990"/>
      <c r="L395" s="990"/>
      <c r="M395" s="990"/>
      <c r="N395" s="990"/>
      <c r="O395" s="878"/>
      <c r="P395" s="878"/>
      <c r="Q395" s="878"/>
      <c r="R395" s="878"/>
      <c r="S395" s="878"/>
      <c r="T395" s="878"/>
      <c r="U395" s="878"/>
      <c r="V395" s="878"/>
      <c r="W395" s="878"/>
      <c r="X395" s="1015"/>
      <c r="Y395" s="878"/>
      <c r="Z395" s="975"/>
    </row>
    <row r="396" spans="1:26">
      <c r="A396" s="878"/>
      <c r="B396" s="878"/>
      <c r="C396" s="878"/>
      <c r="F396" s="878"/>
      <c r="H396" s="878"/>
      <c r="I396" s="878"/>
      <c r="J396" s="878"/>
      <c r="K396" s="990"/>
      <c r="L396" s="990"/>
      <c r="M396" s="990"/>
      <c r="N396" s="990"/>
      <c r="O396" s="878"/>
      <c r="P396" s="878"/>
      <c r="Q396" s="878"/>
      <c r="R396" s="878"/>
      <c r="S396" s="878"/>
      <c r="T396" s="878"/>
      <c r="U396" s="878"/>
      <c r="V396" s="878"/>
      <c r="W396" s="878"/>
      <c r="X396" s="1015"/>
      <c r="Y396" s="878"/>
      <c r="Z396" s="975"/>
    </row>
    <row r="397" spans="1:26">
      <c r="A397" s="878"/>
      <c r="B397" s="878"/>
      <c r="C397" s="878"/>
      <c r="F397" s="878"/>
      <c r="H397" s="878"/>
      <c r="I397" s="878"/>
      <c r="J397" s="878"/>
      <c r="K397" s="990"/>
      <c r="L397" s="990"/>
      <c r="M397" s="990"/>
      <c r="N397" s="990"/>
      <c r="O397" s="878"/>
      <c r="P397" s="878"/>
      <c r="Q397" s="878"/>
      <c r="R397" s="878"/>
      <c r="S397" s="878"/>
      <c r="T397" s="878"/>
      <c r="U397" s="878"/>
      <c r="V397" s="878"/>
      <c r="W397" s="878"/>
      <c r="X397" s="1015"/>
      <c r="Y397" s="878"/>
      <c r="Z397" s="975"/>
    </row>
    <row r="398" spans="1:26">
      <c r="A398" s="878"/>
      <c r="B398" s="878"/>
      <c r="C398" s="878"/>
      <c r="F398" s="878"/>
      <c r="H398" s="878"/>
      <c r="I398" s="878"/>
      <c r="J398" s="878"/>
      <c r="K398" s="990"/>
      <c r="L398" s="990"/>
      <c r="M398" s="990"/>
      <c r="N398" s="990"/>
      <c r="O398" s="878"/>
      <c r="P398" s="878"/>
      <c r="Q398" s="878"/>
      <c r="R398" s="878"/>
      <c r="S398" s="878"/>
      <c r="T398" s="878"/>
      <c r="U398" s="878"/>
      <c r="V398" s="878"/>
      <c r="W398" s="878"/>
      <c r="X398" s="1015"/>
      <c r="Y398" s="878"/>
      <c r="Z398" s="975"/>
    </row>
    <row r="399" spans="1:26">
      <c r="A399" s="878"/>
      <c r="B399" s="878"/>
      <c r="C399" s="878"/>
      <c r="F399" s="878"/>
      <c r="H399" s="878"/>
      <c r="I399" s="878"/>
      <c r="J399" s="878"/>
      <c r="K399" s="990"/>
      <c r="L399" s="990"/>
      <c r="M399" s="990"/>
      <c r="N399" s="990"/>
      <c r="O399" s="878"/>
      <c r="P399" s="878"/>
      <c r="Q399" s="878"/>
      <c r="R399" s="878"/>
      <c r="S399" s="878"/>
      <c r="T399" s="878"/>
      <c r="U399" s="878"/>
      <c r="V399" s="878"/>
      <c r="W399" s="878"/>
      <c r="X399" s="1015"/>
      <c r="Y399" s="878"/>
      <c r="Z399" s="975"/>
    </row>
    <row r="400" spans="1:26">
      <c r="A400" s="878"/>
      <c r="B400" s="878"/>
      <c r="C400" s="878"/>
      <c r="F400" s="878"/>
      <c r="H400" s="878"/>
      <c r="I400" s="878"/>
      <c r="J400" s="878"/>
      <c r="K400" s="990"/>
      <c r="L400" s="990"/>
      <c r="M400" s="990"/>
      <c r="N400" s="990"/>
      <c r="O400" s="878"/>
      <c r="P400" s="878"/>
      <c r="Q400" s="878"/>
      <c r="R400" s="878"/>
      <c r="S400" s="878"/>
      <c r="T400" s="878"/>
      <c r="U400" s="878"/>
      <c r="V400" s="878"/>
      <c r="W400" s="878"/>
      <c r="X400" s="1015"/>
      <c r="Y400" s="878"/>
      <c r="Z400" s="975"/>
    </row>
    <row r="401" spans="1:26">
      <c r="A401" s="878"/>
      <c r="B401" s="878"/>
      <c r="C401" s="878"/>
      <c r="F401" s="878"/>
      <c r="H401" s="878"/>
      <c r="I401" s="878"/>
      <c r="J401" s="878"/>
      <c r="K401" s="990"/>
      <c r="L401" s="990"/>
      <c r="M401" s="990"/>
      <c r="N401" s="990"/>
      <c r="O401" s="878"/>
      <c r="P401" s="878"/>
      <c r="Q401" s="878"/>
      <c r="R401" s="878"/>
      <c r="S401" s="878"/>
      <c r="T401" s="878"/>
      <c r="U401" s="878"/>
      <c r="V401" s="878"/>
      <c r="W401" s="878"/>
      <c r="X401" s="1015"/>
      <c r="Y401" s="878"/>
      <c r="Z401" s="975"/>
    </row>
    <row r="402" spans="1:26">
      <c r="A402" s="878"/>
      <c r="B402" s="878"/>
      <c r="C402" s="878"/>
      <c r="F402" s="878"/>
      <c r="H402" s="878"/>
      <c r="I402" s="878"/>
      <c r="J402" s="878"/>
      <c r="K402" s="990"/>
      <c r="L402" s="990"/>
      <c r="M402" s="990"/>
      <c r="N402" s="990"/>
      <c r="O402" s="878"/>
      <c r="P402" s="878"/>
      <c r="Q402" s="878"/>
      <c r="R402" s="878"/>
      <c r="S402" s="878"/>
      <c r="T402" s="878"/>
      <c r="U402" s="878"/>
      <c r="V402" s="878"/>
      <c r="W402" s="878"/>
      <c r="X402" s="1015"/>
      <c r="Y402" s="878"/>
      <c r="Z402" s="975"/>
    </row>
    <row r="403" spans="1:26">
      <c r="A403" s="878"/>
      <c r="B403" s="878"/>
      <c r="C403" s="878"/>
      <c r="F403" s="878"/>
      <c r="H403" s="878"/>
      <c r="I403" s="878"/>
      <c r="J403" s="878"/>
      <c r="K403" s="990"/>
      <c r="L403" s="990"/>
      <c r="M403" s="990"/>
      <c r="N403" s="990"/>
      <c r="O403" s="878"/>
      <c r="P403" s="878"/>
      <c r="Q403" s="878"/>
      <c r="R403" s="878"/>
      <c r="S403" s="878"/>
      <c r="T403" s="878"/>
      <c r="U403" s="878"/>
      <c r="V403" s="878"/>
      <c r="W403" s="878"/>
      <c r="X403" s="1015"/>
      <c r="Y403" s="878"/>
      <c r="Z403" s="975"/>
    </row>
    <row r="404" spans="1:26">
      <c r="A404" s="878"/>
      <c r="B404" s="878"/>
      <c r="C404" s="878"/>
      <c r="F404" s="878"/>
      <c r="H404" s="878"/>
      <c r="I404" s="878"/>
      <c r="J404" s="878"/>
      <c r="K404" s="990"/>
      <c r="L404" s="990"/>
      <c r="M404" s="990"/>
      <c r="N404" s="990"/>
      <c r="O404" s="878"/>
      <c r="P404" s="878"/>
      <c r="Q404" s="878"/>
      <c r="R404" s="878"/>
      <c r="S404" s="878"/>
      <c r="T404" s="878"/>
      <c r="U404" s="878"/>
      <c r="V404" s="878"/>
      <c r="W404" s="878"/>
      <c r="X404" s="1015"/>
      <c r="Y404" s="878"/>
      <c r="Z404" s="975"/>
    </row>
    <row r="405" spans="1:26">
      <c r="A405" s="878"/>
      <c r="B405" s="878"/>
      <c r="C405" s="878"/>
      <c r="F405" s="878"/>
      <c r="H405" s="878"/>
      <c r="I405" s="878"/>
      <c r="J405" s="878"/>
      <c r="K405" s="990"/>
      <c r="L405" s="990"/>
      <c r="M405" s="990"/>
      <c r="N405" s="990"/>
      <c r="O405" s="878"/>
      <c r="P405" s="878"/>
      <c r="Q405" s="878"/>
      <c r="R405" s="878"/>
      <c r="S405" s="878"/>
      <c r="T405" s="878"/>
      <c r="U405" s="878"/>
      <c r="V405" s="878"/>
      <c r="W405" s="878"/>
      <c r="X405" s="1015"/>
      <c r="Y405" s="878"/>
      <c r="Z405" s="975"/>
    </row>
    <row r="406" spans="1:26">
      <c r="A406" s="878"/>
      <c r="B406" s="878"/>
      <c r="C406" s="878"/>
      <c r="F406" s="878"/>
      <c r="H406" s="878"/>
      <c r="I406" s="878"/>
      <c r="J406" s="878"/>
      <c r="K406" s="990"/>
      <c r="L406" s="990"/>
      <c r="M406" s="990"/>
      <c r="N406" s="990"/>
      <c r="O406" s="878"/>
      <c r="P406" s="878"/>
      <c r="Q406" s="878"/>
      <c r="R406" s="878"/>
      <c r="S406" s="878"/>
      <c r="T406" s="878"/>
      <c r="U406" s="878"/>
      <c r="V406" s="878"/>
      <c r="W406" s="878"/>
      <c r="X406" s="1015"/>
      <c r="Y406" s="878"/>
      <c r="Z406" s="975"/>
    </row>
    <row r="407" spans="1:26">
      <c r="A407" s="878"/>
      <c r="B407" s="878"/>
      <c r="C407" s="878"/>
      <c r="F407" s="878"/>
      <c r="H407" s="878"/>
      <c r="I407" s="878"/>
      <c r="J407" s="878"/>
      <c r="K407" s="990"/>
      <c r="L407" s="990"/>
      <c r="M407" s="990"/>
      <c r="N407" s="990"/>
      <c r="O407" s="878"/>
      <c r="P407" s="878"/>
      <c r="Q407" s="878"/>
      <c r="R407" s="878"/>
      <c r="S407" s="878"/>
      <c r="T407" s="878"/>
      <c r="U407" s="878"/>
      <c r="V407" s="878"/>
      <c r="W407" s="878"/>
      <c r="X407" s="1015"/>
      <c r="Y407" s="878"/>
      <c r="Z407" s="975"/>
    </row>
    <row r="408" spans="1:26">
      <c r="A408" s="878"/>
      <c r="B408" s="878"/>
      <c r="C408" s="878"/>
      <c r="F408" s="878"/>
      <c r="H408" s="878"/>
      <c r="I408" s="878"/>
      <c r="J408" s="878"/>
      <c r="K408" s="990"/>
      <c r="L408" s="990"/>
      <c r="M408" s="990"/>
      <c r="N408" s="990"/>
      <c r="O408" s="878"/>
      <c r="P408" s="878"/>
      <c r="Q408" s="878"/>
      <c r="R408" s="878"/>
      <c r="S408" s="878"/>
      <c r="T408" s="878"/>
      <c r="U408" s="878"/>
      <c r="V408" s="878"/>
      <c r="W408" s="878"/>
      <c r="X408" s="1015"/>
      <c r="Y408" s="878"/>
      <c r="Z408" s="975"/>
    </row>
    <row r="409" spans="1:26">
      <c r="A409" s="878"/>
      <c r="B409" s="878"/>
      <c r="C409" s="878"/>
      <c r="F409" s="878"/>
      <c r="H409" s="878"/>
      <c r="I409" s="878"/>
      <c r="J409" s="878"/>
      <c r="K409" s="990"/>
      <c r="L409" s="990"/>
      <c r="M409" s="990"/>
      <c r="N409" s="990"/>
      <c r="O409" s="878"/>
      <c r="P409" s="878"/>
      <c r="Q409" s="878"/>
      <c r="R409" s="878"/>
      <c r="S409" s="878"/>
      <c r="T409" s="878"/>
      <c r="U409" s="878"/>
      <c r="V409" s="878"/>
      <c r="W409" s="878"/>
      <c r="X409" s="1015"/>
      <c r="Y409" s="878"/>
      <c r="Z409" s="975"/>
    </row>
    <row r="410" spans="1:26">
      <c r="A410" s="878"/>
      <c r="B410" s="878"/>
      <c r="C410" s="878"/>
      <c r="F410" s="878"/>
      <c r="H410" s="878"/>
      <c r="I410" s="878"/>
      <c r="J410" s="878"/>
      <c r="K410" s="990"/>
      <c r="L410" s="990"/>
      <c r="M410" s="990"/>
      <c r="N410" s="990"/>
      <c r="O410" s="878"/>
      <c r="P410" s="878"/>
      <c r="Q410" s="878"/>
      <c r="R410" s="878"/>
      <c r="S410" s="878"/>
      <c r="T410" s="878"/>
      <c r="U410" s="878"/>
      <c r="V410" s="878"/>
      <c r="W410" s="878"/>
      <c r="X410" s="1015"/>
      <c r="Y410" s="878"/>
      <c r="Z410" s="975"/>
    </row>
    <row r="411" spans="1:26">
      <c r="A411" s="878"/>
      <c r="B411" s="878"/>
      <c r="C411" s="878"/>
      <c r="F411" s="878"/>
      <c r="H411" s="878"/>
      <c r="I411" s="878"/>
      <c r="J411" s="878"/>
      <c r="K411" s="990"/>
      <c r="L411" s="990"/>
      <c r="M411" s="990"/>
      <c r="N411" s="990"/>
      <c r="O411" s="878"/>
      <c r="P411" s="878"/>
      <c r="Q411" s="878"/>
      <c r="R411" s="878"/>
      <c r="S411" s="878"/>
      <c r="T411" s="878"/>
      <c r="U411" s="878"/>
      <c r="V411" s="878"/>
      <c r="W411" s="878"/>
      <c r="X411" s="1015"/>
      <c r="Y411" s="878"/>
      <c r="Z411" s="975"/>
    </row>
    <row r="412" spans="1:26">
      <c r="A412" s="878"/>
      <c r="B412" s="878"/>
      <c r="C412" s="878"/>
      <c r="F412" s="878"/>
      <c r="H412" s="878"/>
      <c r="I412" s="878"/>
      <c r="J412" s="878"/>
      <c r="K412" s="990"/>
      <c r="L412" s="990"/>
      <c r="M412" s="990"/>
      <c r="N412" s="990"/>
      <c r="O412" s="878"/>
      <c r="P412" s="878"/>
      <c r="Q412" s="878"/>
      <c r="R412" s="878"/>
      <c r="S412" s="878"/>
      <c r="T412" s="878"/>
      <c r="U412" s="878"/>
      <c r="V412" s="878"/>
      <c r="W412" s="878"/>
      <c r="X412" s="1015"/>
      <c r="Y412" s="878"/>
      <c r="Z412" s="975"/>
    </row>
    <row r="413" spans="1:26">
      <c r="A413" s="878"/>
      <c r="B413" s="878"/>
      <c r="C413" s="878"/>
      <c r="F413" s="878"/>
      <c r="H413" s="878"/>
      <c r="I413" s="878"/>
      <c r="J413" s="878"/>
      <c r="K413" s="990"/>
      <c r="L413" s="990"/>
      <c r="M413" s="990"/>
      <c r="N413" s="990"/>
      <c r="O413" s="878"/>
      <c r="P413" s="878"/>
      <c r="Q413" s="878"/>
      <c r="R413" s="878"/>
      <c r="S413" s="878"/>
      <c r="T413" s="878"/>
      <c r="U413" s="878"/>
      <c r="V413" s="878"/>
      <c r="W413" s="878"/>
      <c r="X413" s="1015"/>
      <c r="Y413" s="878"/>
      <c r="Z413" s="975"/>
    </row>
    <row r="414" spans="1:26">
      <c r="A414" s="878"/>
      <c r="B414" s="878"/>
      <c r="C414" s="878"/>
      <c r="F414" s="878"/>
      <c r="H414" s="878"/>
      <c r="I414" s="878"/>
      <c r="J414" s="878"/>
      <c r="K414" s="990"/>
      <c r="L414" s="990"/>
      <c r="M414" s="990"/>
      <c r="N414" s="990"/>
      <c r="O414" s="878"/>
      <c r="P414" s="878"/>
      <c r="Q414" s="878"/>
      <c r="R414" s="878"/>
      <c r="S414" s="878"/>
      <c r="T414" s="878"/>
      <c r="U414" s="878"/>
      <c r="V414" s="878"/>
      <c r="W414" s="878"/>
      <c r="X414" s="1015"/>
      <c r="Y414" s="878"/>
      <c r="Z414" s="975"/>
    </row>
    <row r="415" spans="1:26">
      <c r="A415" s="878"/>
      <c r="B415" s="878"/>
      <c r="C415" s="878"/>
      <c r="F415" s="878"/>
      <c r="H415" s="878"/>
      <c r="I415" s="878"/>
      <c r="J415" s="878"/>
      <c r="K415" s="990"/>
      <c r="L415" s="990"/>
      <c r="M415" s="990"/>
      <c r="N415" s="990"/>
      <c r="O415" s="878"/>
      <c r="P415" s="878"/>
      <c r="Q415" s="878"/>
      <c r="R415" s="878"/>
      <c r="S415" s="878"/>
      <c r="T415" s="878"/>
      <c r="U415" s="878"/>
      <c r="V415" s="878"/>
      <c r="W415" s="878"/>
      <c r="X415" s="1015"/>
      <c r="Y415" s="878"/>
      <c r="Z415" s="975"/>
    </row>
    <row r="416" spans="1:26">
      <c r="A416" s="878"/>
      <c r="B416" s="878"/>
      <c r="C416" s="878"/>
      <c r="F416" s="878"/>
      <c r="H416" s="878"/>
      <c r="I416" s="878"/>
      <c r="J416" s="878"/>
      <c r="K416" s="990"/>
      <c r="L416" s="990"/>
      <c r="M416" s="990"/>
      <c r="N416" s="990"/>
      <c r="O416" s="878"/>
      <c r="P416" s="878"/>
      <c r="Q416" s="878"/>
      <c r="R416" s="878"/>
      <c r="S416" s="878"/>
      <c r="T416" s="878"/>
      <c r="U416" s="878"/>
      <c r="V416" s="878"/>
      <c r="W416" s="878"/>
      <c r="X416" s="1015"/>
      <c r="Y416" s="878"/>
      <c r="Z416" s="975"/>
    </row>
    <row r="417" spans="1:26">
      <c r="A417" s="878"/>
      <c r="B417" s="878"/>
      <c r="C417" s="878"/>
      <c r="F417" s="878"/>
      <c r="H417" s="878"/>
      <c r="I417" s="878"/>
      <c r="J417" s="878"/>
      <c r="K417" s="990"/>
      <c r="L417" s="990"/>
      <c r="M417" s="990"/>
      <c r="N417" s="990"/>
      <c r="O417" s="878"/>
      <c r="P417" s="878"/>
      <c r="Q417" s="878"/>
      <c r="R417" s="878"/>
      <c r="S417" s="878"/>
      <c r="T417" s="878"/>
      <c r="U417" s="878"/>
      <c r="V417" s="878"/>
      <c r="W417" s="878"/>
      <c r="X417" s="1015"/>
      <c r="Y417" s="878"/>
      <c r="Z417" s="975"/>
    </row>
    <row r="418" spans="1:26">
      <c r="A418" s="878"/>
      <c r="B418" s="878"/>
      <c r="C418" s="878"/>
      <c r="F418" s="878"/>
      <c r="H418" s="878"/>
      <c r="I418" s="878"/>
      <c r="J418" s="878"/>
      <c r="K418" s="990"/>
      <c r="L418" s="990"/>
      <c r="M418" s="990"/>
      <c r="N418" s="990"/>
      <c r="O418" s="878"/>
      <c r="P418" s="878"/>
      <c r="Q418" s="878"/>
      <c r="R418" s="878"/>
      <c r="S418" s="878"/>
      <c r="T418" s="878"/>
      <c r="U418" s="878"/>
      <c r="V418" s="878"/>
      <c r="W418" s="878"/>
      <c r="X418" s="1015"/>
      <c r="Y418" s="878"/>
      <c r="Z418" s="975"/>
    </row>
    <row r="419" spans="1:26">
      <c r="A419" s="878"/>
      <c r="B419" s="878"/>
      <c r="C419" s="878"/>
      <c r="F419" s="878"/>
      <c r="H419" s="878"/>
      <c r="I419" s="878"/>
      <c r="J419" s="878"/>
      <c r="K419" s="990"/>
      <c r="L419" s="990"/>
      <c r="M419" s="990"/>
      <c r="N419" s="990"/>
      <c r="O419" s="878"/>
      <c r="P419" s="878"/>
      <c r="Q419" s="878"/>
      <c r="R419" s="878"/>
      <c r="S419" s="878"/>
      <c r="T419" s="878"/>
      <c r="U419" s="878"/>
      <c r="V419" s="878"/>
      <c r="W419" s="878"/>
      <c r="X419" s="1015"/>
      <c r="Y419" s="878"/>
      <c r="Z419" s="975"/>
    </row>
    <row r="420" spans="1:26">
      <c r="A420" s="878"/>
      <c r="B420" s="878"/>
      <c r="C420" s="878"/>
      <c r="F420" s="878"/>
      <c r="H420" s="878"/>
      <c r="I420" s="878"/>
      <c r="J420" s="878"/>
      <c r="K420" s="990"/>
      <c r="L420" s="990"/>
      <c r="M420" s="990"/>
      <c r="N420" s="990"/>
      <c r="O420" s="878"/>
      <c r="P420" s="878"/>
      <c r="Q420" s="878"/>
      <c r="R420" s="878"/>
      <c r="S420" s="878"/>
      <c r="T420" s="878"/>
      <c r="U420" s="878"/>
      <c r="V420" s="878"/>
      <c r="W420" s="878"/>
      <c r="X420" s="1015"/>
      <c r="Y420" s="878"/>
      <c r="Z420" s="975"/>
    </row>
    <row r="421" spans="1:26">
      <c r="A421" s="878"/>
      <c r="B421" s="878"/>
      <c r="C421" s="878"/>
      <c r="F421" s="878"/>
      <c r="H421" s="878"/>
      <c r="I421" s="878"/>
      <c r="J421" s="878"/>
      <c r="K421" s="990"/>
      <c r="L421" s="990"/>
      <c r="M421" s="990"/>
      <c r="N421" s="990"/>
      <c r="O421" s="878"/>
      <c r="P421" s="878"/>
      <c r="Q421" s="878"/>
      <c r="R421" s="878"/>
      <c r="S421" s="878"/>
      <c r="T421" s="878"/>
      <c r="U421" s="878"/>
      <c r="V421" s="878"/>
      <c r="W421" s="878"/>
      <c r="X421" s="1015"/>
      <c r="Y421" s="878"/>
      <c r="Z421" s="975"/>
    </row>
    <row r="422" spans="1:26">
      <c r="A422" s="878"/>
      <c r="B422" s="878"/>
      <c r="C422" s="878"/>
      <c r="F422" s="878"/>
      <c r="H422" s="878"/>
      <c r="I422" s="878"/>
      <c r="J422" s="878"/>
      <c r="K422" s="990"/>
      <c r="L422" s="990"/>
      <c r="M422" s="990"/>
      <c r="N422" s="990"/>
      <c r="O422" s="878"/>
      <c r="P422" s="878"/>
      <c r="Q422" s="878"/>
      <c r="R422" s="878"/>
      <c r="S422" s="878"/>
      <c r="T422" s="878"/>
      <c r="U422" s="878"/>
      <c r="V422" s="878"/>
      <c r="W422" s="878"/>
      <c r="X422" s="1015"/>
      <c r="Y422" s="878"/>
      <c r="Z422" s="975"/>
    </row>
    <row r="423" spans="1:26">
      <c r="A423" s="878"/>
      <c r="B423" s="878"/>
      <c r="C423" s="878"/>
      <c r="F423" s="878"/>
      <c r="H423" s="878"/>
      <c r="I423" s="878"/>
      <c r="J423" s="878"/>
      <c r="K423" s="990"/>
      <c r="L423" s="990"/>
      <c r="M423" s="990"/>
      <c r="N423" s="990"/>
      <c r="O423" s="878"/>
      <c r="P423" s="878"/>
      <c r="Q423" s="878"/>
      <c r="R423" s="878"/>
      <c r="S423" s="878"/>
      <c r="T423" s="878"/>
      <c r="U423" s="878"/>
      <c r="V423" s="878"/>
      <c r="W423" s="878"/>
      <c r="X423" s="1015"/>
      <c r="Y423" s="878"/>
      <c r="Z423" s="975"/>
    </row>
    <row r="424" spans="1:26">
      <c r="A424" s="878"/>
      <c r="B424" s="878"/>
      <c r="C424" s="878"/>
      <c r="F424" s="878"/>
      <c r="H424" s="878"/>
      <c r="I424" s="878"/>
      <c r="J424" s="878"/>
      <c r="K424" s="990"/>
      <c r="L424" s="990"/>
      <c r="M424" s="990"/>
      <c r="N424" s="990"/>
      <c r="O424" s="878"/>
      <c r="P424" s="878"/>
      <c r="Q424" s="878"/>
      <c r="R424" s="878"/>
      <c r="S424" s="878"/>
      <c r="T424" s="878"/>
      <c r="U424" s="878"/>
      <c r="V424" s="878"/>
      <c r="W424" s="878"/>
      <c r="X424" s="1015"/>
      <c r="Y424" s="878"/>
      <c r="Z424" s="975"/>
    </row>
    <row r="425" spans="1:26">
      <c r="A425" s="878"/>
      <c r="B425" s="878"/>
      <c r="C425" s="878"/>
      <c r="F425" s="878"/>
      <c r="H425" s="878"/>
      <c r="I425" s="878"/>
      <c r="J425" s="878"/>
      <c r="K425" s="990"/>
      <c r="L425" s="990"/>
      <c r="M425" s="990"/>
      <c r="N425" s="990"/>
      <c r="O425" s="878"/>
      <c r="P425" s="878"/>
      <c r="Q425" s="878"/>
      <c r="R425" s="878"/>
      <c r="S425" s="878"/>
      <c r="T425" s="878"/>
      <c r="U425" s="878"/>
      <c r="V425" s="878"/>
      <c r="W425" s="878"/>
      <c r="X425" s="1015"/>
      <c r="Y425" s="878"/>
      <c r="Z425" s="975"/>
    </row>
    <row r="426" spans="1:26">
      <c r="A426" s="878"/>
      <c r="B426" s="878"/>
      <c r="C426" s="878"/>
      <c r="F426" s="878"/>
      <c r="H426" s="878"/>
      <c r="I426" s="878"/>
      <c r="J426" s="878"/>
      <c r="K426" s="990"/>
      <c r="L426" s="990"/>
      <c r="M426" s="990"/>
      <c r="N426" s="990"/>
      <c r="O426" s="878"/>
      <c r="P426" s="878"/>
      <c r="Q426" s="878"/>
      <c r="R426" s="878"/>
      <c r="S426" s="878"/>
      <c r="T426" s="878"/>
      <c r="U426" s="878"/>
      <c r="V426" s="878"/>
      <c r="W426" s="878"/>
      <c r="X426" s="1015"/>
      <c r="Y426" s="878"/>
      <c r="Z426" s="975"/>
    </row>
    <row r="427" spans="1:26">
      <c r="A427" s="878"/>
      <c r="B427" s="878"/>
      <c r="C427" s="878"/>
      <c r="F427" s="878"/>
      <c r="H427" s="878"/>
      <c r="I427" s="878"/>
      <c r="J427" s="878"/>
      <c r="K427" s="990"/>
      <c r="L427" s="990"/>
      <c r="M427" s="990"/>
      <c r="N427" s="990"/>
      <c r="O427" s="878"/>
      <c r="P427" s="878"/>
      <c r="Q427" s="878"/>
      <c r="R427" s="878"/>
      <c r="S427" s="878"/>
      <c r="T427" s="878"/>
      <c r="U427" s="878"/>
      <c r="V427" s="878"/>
      <c r="W427" s="878"/>
      <c r="X427" s="1015"/>
      <c r="Y427" s="878"/>
      <c r="Z427" s="975"/>
    </row>
    <row r="428" spans="1:26">
      <c r="A428" s="878"/>
      <c r="B428" s="878"/>
      <c r="C428" s="878"/>
      <c r="F428" s="878"/>
      <c r="H428" s="878"/>
      <c r="I428" s="878"/>
      <c r="J428" s="878"/>
      <c r="K428" s="990"/>
      <c r="L428" s="990"/>
      <c r="M428" s="990"/>
      <c r="N428" s="990"/>
      <c r="O428" s="878"/>
      <c r="P428" s="878"/>
      <c r="Q428" s="878"/>
      <c r="R428" s="878"/>
      <c r="S428" s="878"/>
      <c r="T428" s="878"/>
      <c r="U428" s="878"/>
      <c r="V428" s="878"/>
      <c r="W428" s="878"/>
      <c r="X428" s="1015"/>
      <c r="Y428" s="878"/>
      <c r="Z428" s="975"/>
    </row>
    <row r="429" spans="1:26">
      <c r="A429" s="878"/>
      <c r="B429" s="878"/>
      <c r="C429" s="878"/>
      <c r="F429" s="878"/>
      <c r="H429" s="878"/>
      <c r="I429" s="878"/>
      <c r="J429" s="878"/>
      <c r="K429" s="990"/>
      <c r="L429" s="990"/>
      <c r="M429" s="990"/>
      <c r="N429" s="990"/>
      <c r="O429" s="878"/>
      <c r="P429" s="878"/>
      <c r="Q429" s="878"/>
      <c r="R429" s="878"/>
      <c r="S429" s="878"/>
      <c r="T429" s="878"/>
      <c r="U429" s="878"/>
      <c r="V429" s="878"/>
      <c r="W429" s="878"/>
      <c r="X429" s="1015"/>
      <c r="Y429" s="878"/>
      <c r="Z429" s="975"/>
    </row>
    <row r="430" spans="1:26">
      <c r="A430" s="878"/>
      <c r="B430" s="878"/>
      <c r="C430" s="878"/>
      <c r="F430" s="878"/>
      <c r="H430" s="878"/>
      <c r="I430" s="878"/>
      <c r="J430" s="878"/>
      <c r="K430" s="990"/>
      <c r="L430" s="990"/>
      <c r="M430" s="990"/>
      <c r="N430" s="990"/>
      <c r="O430" s="878"/>
      <c r="P430" s="878"/>
      <c r="Q430" s="878"/>
      <c r="R430" s="878"/>
      <c r="S430" s="878"/>
      <c r="T430" s="878"/>
      <c r="U430" s="878"/>
      <c r="V430" s="878"/>
      <c r="W430" s="878"/>
      <c r="X430" s="1015"/>
      <c r="Y430" s="878"/>
      <c r="Z430" s="975"/>
    </row>
    <row r="431" spans="1:26">
      <c r="A431" s="878"/>
      <c r="B431" s="878"/>
      <c r="C431" s="878"/>
      <c r="F431" s="878"/>
      <c r="H431" s="878"/>
      <c r="I431" s="878"/>
      <c r="J431" s="878"/>
      <c r="K431" s="990"/>
      <c r="L431" s="990"/>
      <c r="M431" s="990"/>
      <c r="N431" s="990"/>
      <c r="O431" s="878"/>
      <c r="P431" s="878"/>
      <c r="Q431" s="878"/>
      <c r="R431" s="878"/>
      <c r="S431" s="878"/>
      <c r="T431" s="878"/>
      <c r="U431" s="878"/>
      <c r="V431" s="878"/>
      <c r="W431" s="878"/>
      <c r="X431" s="1015"/>
      <c r="Y431" s="878"/>
      <c r="Z431" s="975"/>
    </row>
    <row r="432" spans="1:26">
      <c r="A432" s="878"/>
      <c r="B432" s="878"/>
      <c r="C432" s="878"/>
      <c r="F432" s="878"/>
      <c r="H432" s="878"/>
      <c r="I432" s="878"/>
      <c r="J432" s="878"/>
      <c r="K432" s="990"/>
      <c r="L432" s="990"/>
      <c r="M432" s="990"/>
      <c r="N432" s="990"/>
      <c r="O432" s="878"/>
      <c r="P432" s="878"/>
      <c r="Q432" s="878"/>
      <c r="R432" s="878"/>
      <c r="S432" s="878"/>
      <c r="T432" s="878"/>
      <c r="U432" s="878"/>
      <c r="V432" s="878"/>
      <c r="W432" s="878"/>
      <c r="X432" s="1015"/>
      <c r="Y432" s="878"/>
      <c r="Z432" s="975"/>
    </row>
    <row r="433" spans="1:26">
      <c r="A433" s="878"/>
      <c r="B433" s="878"/>
      <c r="C433" s="878"/>
      <c r="F433" s="878"/>
      <c r="H433" s="878"/>
      <c r="I433" s="878"/>
      <c r="J433" s="878"/>
      <c r="K433" s="990"/>
      <c r="L433" s="990"/>
      <c r="M433" s="990"/>
      <c r="N433" s="990"/>
      <c r="O433" s="878"/>
      <c r="P433" s="878"/>
      <c r="Q433" s="878"/>
      <c r="R433" s="878"/>
      <c r="S433" s="878"/>
      <c r="T433" s="878"/>
      <c r="U433" s="878"/>
      <c r="V433" s="878"/>
      <c r="W433" s="878"/>
      <c r="X433" s="1015"/>
      <c r="Y433" s="878"/>
      <c r="Z433" s="975"/>
    </row>
    <row r="434" spans="1:26">
      <c r="A434" s="878"/>
      <c r="B434" s="878"/>
      <c r="C434" s="878"/>
      <c r="F434" s="878"/>
      <c r="H434" s="878"/>
      <c r="I434" s="878"/>
      <c r="J434" s="878"/>
      <c r="K434" s="990"/>
      <c r="L434" s="990"/>
      <c r="M434" s="990"/>
      <c r="N434" s="990"/>
      <c r="O434" s="878"/>
      <c r="P434" s="878"/>
      <c r="Q434" s="878"/>
      <c r="R434" s="878"/>
      <c r="S434" s="878"/>
      <c r="T434" s="878"/>
      <c r="U434" s="878"/>
      <c r="V434" s="878"/>
      <c r="W434" s="878"/>
      <c r="X434" s="1015"/>
      <c r="Y434" s="878"/>
      <c r="Z434" s="975"/>
    </row>
    <row r="435" spans="1:26">
      <c r="A435" s="878"/>
      <c r="B435" s="878"/>
      <c r="C435" s="878"/>
      <c r="F435" s="878"/>
      <c r="H435" s="878"/>
      <c r="I435" s="878"/>
      <c r="J435" s="878"/>
      <c r="K435" s="990"/>
      <c r="L435" s="990"/>
      <c r="M435" s="990"/>
      <c r="N435" s="990"/>
      <c r="O435" s="878"/>
      <c r="P435" s="878"/>
      <c r="Q435" s="878"/>
      <c r="R435" s="878"/>
      <c r="S435" s="878"/>
      <c r="T435" s="878"/>
      <c r="U435" s="878"/>
      <c r="V435" s="878"/>
      <c r="W435" s="878"/>
      <c r="X435" s="1015"/>
      <c r="Y435" s="878"/>
      <c r="Z435" s="975"/>
    </row>
    <row r="436" spans="1:26">
      <c r="A436" s="878"/>
      <c r="B436" s="878"/>
      <c r="C436" s="878"/>
      <c r="F436" s="878"/>
      <c r="H436" s="878"/>
      <c r="I436" s="878"/>
      <c r="J436" s="878"/>
      <c r="K436" s="990"/>
      <c r="L436" s="990"/>
      <c r="M436" s="990"/>
      <c r="N436" s="990"/>
      <c r="O436" s="878"/>
      <c r="P436" s="878"/>
      <c r="Q436" s="878"/>
      <c r="R436" s="878"/>
      <c r="S436" s="878"/>
      <c r="T436" s="878"/>
      <c r="U436" s="878"/>
      <c r="V436" s="878"/>
      <c r="W436" s="878"/>
      <c r="X436" s="1015"/>
      <c r="Y436" s="878"/>
      <c r="Z436" s="975"/>
    </row>
    <row r="437" spans="1:26">
      <c r="A437" s="878"/>
      <c r="B437" s="878"/>
      <c r="C437" s="878"/>
      <c r="F437" s="878"/>
      <c r="H437" s="878"/>
      <c r="I437" s="878"/>
      <c r="J437" s="878"/>
      <c r="K437" s="990"/>
      <c r="L437" s="990"/>
      <c r="M437" s="990"/>
      <c r="N437" s="990"/>
      <c r="O437" s="878"/>
      <c r="P437" s="878"/>
      <c r="Q437" s="878"/>
      <c r="R437" s="878"/>
      <c r="S437" s="878"/>
      <c r="T437" s="878"/>
      <c r="U437" s="878"/>
      <c r="V437" s="878"/>
      <c r="W437" s="878"/>
      <c r="X437" s="1015"/>
      <c r="Y437" s="878"/>
      <c r="Z437" s="975"/>
    </row>
    <row r="438" spans="1:26">
      <c r="A438" s="878"/>
      <c r="B438" s="878"/>
      <c r="C438" s="878"/>
      <c r="F438" s="878"/>
      <c r="H438" s="878"/>
      <c r="I438" s="878"/>
      <c r="J438" s="878"/>
      <c r="K438" s="990"/>
      <c r="L438" s="990"/>
      <c r="M438" s="990"/>
      <c r="N438" s="990"/>
      <c r="O438" s="878"/>
      <c r="P438" s="878"/>
      <c r="Q438" s="878"/>
      <c r="R438" s="878"/>
      <c r="S438" s="878"/>
      <c r="T438" s="878"/>
      <c r="U438" s="878"/>
      <c r="V438" s="878"/>
      <c r="W438" s="878"/>
      <c r="X438" s="1015"/>
      <c r="Y438" s="878"/>
      <c r="Z438" s="975"/>
    </row>
    <row r="439" spans="1:26">
      <c r="A439" s="878"/>
      <c r="B439" s="878"/>
      <c r="C439" s="878"/>
      <c r="F439" s="878"/>
      <c r="H439" s="878"/>
      <c r="I439" s="878"/>
      <c r="J439" s="878"/>
      <c r="K439" s="990"/>
      <c r="L439" s="990"/>
      <c r="M439" s="990"/>
      <c r="N439" s="990"/>
      <c r="O439" s="878"/>
      <c r="P439" s="878"/>
      <c r="Q439" s="878"/>
      <c r="R439" s="878"/>
      <c r="S439" s="878"/>
      <c r="T439" s="878"/>
      <c r="U439" s="878"/>
      <c r="V439" s="878"/>
      <c r="W439" s="878"/>
      <c r="X439" s="1015"/>
      <c r="Y439" s="878"/>
      <c r="Z439" s="975"/>
    </row>
    <row r="440" spans="1:26">
      <c r="A440" s="878"/>
      <c r="B440" s="878"/>
      <c r="C440" s="878"/>
      <c r="F440" s="878"/>
      <c r="H440" s="878"/>
      <c r="I440" s="878"/>
      <c r="J440" s="878"/>
      <c r="K440" s="990"/>
      <c r="L440" s="990"/>
      <c r="M440" s="990"/>
      <c r="N440" s="990"/>
      <c r="O440" s="878"/>
      <c r="P440" s="878"/>
      <c r="Q440" s="878"/>
      <c r="R440" s="878"/>
      <c r="S440" s="878"/>
      <c r="T440" s="878"/>
      <c r="U440" s="878"/>
      <c r="V440" s="878"/>
      <c r="W440" s="878"/>
      <c r="X440" s="1015"/>
      <c r="Y440" s="878"/>
      <c r="Z440" s="975"/>
    </row>
    <row r="441" spans="1:26">
      <c r="A441" s="878"/>
      <c r="B441" s="878"/>
      <c r="C441" s="878"/>
      <c r="F441" s="878"/>
      <c r="H441" s="878"/>
      <c r="I441" s="878"/>
      <c r="J441" s="878"/>
      <c r="K441" s="990"/>
      <c r="L441" s="990"/>
      <c r="M441" s="990"/>
      <c r="N441" s="990"/>
      <c r="O441" s="878"/>
      <c r="P441" s="878"/>
      <c r="Q441" s="878"/>
      <c r="R441" s="878"/>
      <c r="S441" s="878"/>
      <c r="T441" s="878"/>
      <c r="U441" s="878"/>
      <c r="V441" s="878"/>
      <c r="W441" s="878"/>
      <c r="X441" s="1015"/>
      <c r="Y441" s="878"/>
      <c r="Z441" s="975"/>
    </row>
    <row r="442" spans="1:26">
      <c r="A442" s="878"/>
      <c r="B442" s="878"/>
      <c r="C442" s="878"/>
      <c r="F442" s="878"/>
      <c r="H442" s="878"/>
      <c r="I442" s="878"/>
      <c r="J442" s="878"/>
      <c r="K442" s="990"/>
      <c r="L442" s="990"/>
      <c r="M442" s="990"/>
      <c r="N442" s="990"/>
      <c r="O442" s="878"/>
      <c r="P442" s="878"/>
      <c r="Q442" s="878"/>
      <c r="R442" s="878"/>
      <c r="S442" s="878"/>
      <c r="T442" s="878"/>
      <c r="U442" s="878"/>
      <c r="V442" s="878"/>
      <c r="W442" s="878"/>
      <c r="X442" s="1015"/>
      <c r="Y442" s="878"/>
      <c r="Z442" s="975"/>
    </row>
    <row r="443" spans="1:26">
      <c r="A443" s="878"/>
      <c r="B443" s="878"/>
      <c r="C443" s="878"/>
      <c r="F443" s="878"/>
      <c r="H443" s="878"/>
      <c r="I443" s="878"/>
      <c r="J443" s="878"/>
      <c r="K443" s="990"/>
      <c r="L443" s="990"/>
      <c r="M443" s="990"/>
      <c r="N443" s="990"/>
      <c r="O443" s="878"/>
      <c r="P443" s="878"/>
      <c r="Q443" s="878"/>
      <c r="R443" s="878"/>
      <c r="S443" s="878"/>
      <c r="T443" s="878"/>
      <c r="U443" s="878"/>
      <c r="V443" s="878"/>
      <c r="W443" s="878"/>
      <c r="X443" s="1015"/>
      <c r="Y443" s="878"/>
      <c r="Z443" s="975"/>
    </row>
    <row r="444" spans="1:26">
      <c r="A444" s="878"/>
      <c r="B444" s="878"/>
      <c r="C444" s="878"/>
      <c r="F444" s="878"/>
      <c r="H444" s="878"/>
      <c r="I444" s="878"/>
      <c r="J444" s="878"/>
      <c r="K444" s="990"/>
      <c r="L444" s="990"/>
      <c r="M444" s="990"/>
      <c r="N444" s="990"/>
      <c r="O444" s="878"/>
      <c r="P444" s="878"/>
      <c r="Q444" s="878"/>
      <c r="R444" s="878"/>
      <c r="S444" s="878"/>
      <c r="T444" s="878"/>
      <c r="U444" s="878"/>
      <c r="V444" s="878"/>
      <c r="W444" s="878"/>
      <c r="X444" s="1015"/>
      <c r="Y444" s="878"/>
      <c r="Z444" s="975"/>
    </row>
    <row r="445" spans="1:26">
      <c r="A445" s="878"/>
      <c r="B445" s="878"/>
      <c r="C445" s="878"/>
      <c r="F445" s="878"/>
      <c r="H445" s="878"/>
      <c r="I445" s="878"/>
      <c r="J445" s="878"/>
      <c r="K445" s="990"/>
      <c r="L445" s="990"/>
      <c r="M445" s="990"/>
      <c r="N445" s="990"/>
      <c r="O445" s="878"/>
      <c r="P445" s="878"/>
      <c r="Q445" s="878"/>
      <c r="R445" s="878"/>
      <c r="S445" s="878"/>
      <c r="T445" s="878"/>
      <c r="U445" s="878"/>
      <c r="V445" s="878"/>
      <c r="W445" s="878"/>
      <c r="X445" s="1015"/>
      <c r="Y445" s="878"/>
      <c r="Z445" s="975"/>
    </row>
    <row r="446" spans="1:26">
      <c r="A446" s="878"/>
      <c r="B446" s="878"/>
      <c r="C446" s="878"/>
      <c r="F446" s="878"/>
      <c r="H446" s="878"/>
      <c r="I446" s="878"/>
      <c r="J446" s="878"/>
      <c r="K446" s="990"/>
      <c r="L446" s="990"/>
      <c r="M446" s="990"/>
      <c r="N446" s="990"/>
      <c r="O446" s="878"/>
      <c r="P446" s="878"/>
      <c r="Q446" s="878"/>
      <c r="R446" s="878"/>
      <c r="S446" s="878"/>
      <c r="T446" s="878"/>
      <c r="U446" s="878"/>
      <c r="V446" s="878"/>
      <c r="W446" s="878"/>
      <c r="X446" s="1015"/>
      <c r="Y446" s="878"/>
      <c r="Z446" s="975"/>
    </row>
    <row r="447" spans="1:26">
      <c r="A447" s="878"/>
      <c r="B447" s="878"/>
      <c r="C447" s="878"/>
      <c r="F447" s="878"/>
      <c r="H447" s="878"/>
      <c r="I447" s="878"/>
      <c r="J447" s="878"/>
      <c r="K447" s="990"/>
      <c r="L447" s="990"/>
      <c r="M447" s="990"/>
      <c r="N447" s="990"/>
      <c r="O447" s="878"/>
      <c r="P447" s="878"/>
      <c r="Q447" s="878"/>
      <c r="R447" s="878"/>
      <c r="S447" s="878"/>
      <c r="T447" s="878"/>
      <c r="U447" s="878"/>
      <c r="V447" s="878"/>
      <c r="W447" s="878"/>
      <c r="X447" s="1015"/>
      <c r="Y447" s="878"/>
      <c r="Z447" s="975"/>
    </row>
    <row r="448" spans="1:26">
      <c r="A448" s="878"/>
      <c r="B448" s="878"/>
      <c r="C448" s="878"/>
      <c r="F448" s="878"/>
      <c r="H448" s="878"/>
      <c r="I448" s="878"/>
      <c r="J448" s="878"/>
      <c r="K448" s="990"/>
      <c r="L448" s="990"/>
      <c r="M448" s="990"/>
      <c r="N448" s="990"/>
      <c r="O448" s="878"/>
      <c r="P448" s="878"/>
      <c r="Q448" s="878"/>
      <c r="R448" s="878"/>
      <c r="S448" s="878"/>
      <c r="T448" s="878"/>
      <c r="U448" s="878"/>
      <c r="V448" s="878"/>
      <c r="W448" s="878"/>
      <c r="X448" s="1015"/>
      <c r="Y448" s="878"/>
      <c r="Z448" s="975"/>
    </row>
    <row r="449" spans="1:26">
      <c r="A449" s="878"/>
      <c r="B449" s="878"/>
      <c r="C449" s="878"/>
      <c r="F449" s="878"/>
      <c r="H449" s="878"/>
      <c r="I449" s="878"/>
      <c r="J449" s="878"/>
      <c r="K449" s="990"/>
      <c r="L449" s="990"/>
      <c r="M449" s="990"/>
      <c r="N449" s="990"/>
      <c r="O449" s="878"/>
      <c r="P449" s="878"/>
      <c r="Q449" s="878"/>
      <c r="R449" s="878"/>
      <c r="S449" s="878"/>
      <c r="T449" s="878"/>
      <c r="U449" s="878"/>
      <c r="V449" s="878"/>
      <c r="W449" s="878"/>
      <c r="X449" s="1015"/>
      <c r="Y449" s="878"/>
      <c r="Z449" s="975"/>
    </row>
    <row r="450" spans="1:26">
      <c r="A450" s="878"/>
      <c r="B450" s="878"/>
      <c r="C450" s="878"/>
      <c r="F450" s="878"/>
      <c r="H450" s="878"/>
      <c r="I450" s="878"/>
      <c r="J450" s="878"/>
      <c r="K450" s="990"/>
      <c r="L450" s="990"/>
      <c r="M450" s="990"/>
      <c r="N450" s="990"/>
      <c r="O450" s="878"/>
      <c r="P450" s="878"/>
      <c r="Q450" s="878"/>
      <c r="R450" s="878"/>
      <c r="S450" s="878"/>
      <c r="T450" s="878"/>
      <c r="U450" s="878"/>
      <c r="V450" s="878"/>
      <c r="W450" s="878"/>
      <c r="X450" s="1015"/>
      <c r="Y450" s="878"/>
      <c r="Z450" s="975"/>
    </row>
    <row r="451" spans="1:26">
      <c r="A451" s="878"/>
      <c r="B451" s="878"/>
      <c r="C451" s="878"/>
      <c r="F451" s="878"/>
      <c r="H451" s="878"/>
      <c r="I451" s="878"/>
      <c r="J451" s="878"/>
      <c r="K451" s="990"/>
      <c r="L451" s="990"/>
      <c r="M451" s="990"/>
      <c r="N451" s="990"/>
      <c r="O451" s="878"/>
      <c r="P451" s="878"/>
      <c r="Q451" s="878"/>
      <c r="R451" s="878"/>
      <c r="S451" s="878"/>
      <c r="T451" s="878"/>
      <c r="U451" s="878"/>
      <c r="V451" s="878"/>
      <c r="W451" s="878"/>
      <c r="X451" s="1015"/>
      <c r="Y451" s="878"/>
      <c r="Z451" s="975"/>
    </row>
    <row r="452" spans="1:26">
      <c r="A452" s="878"/>
      <c r="B452" s="878"/>
      <c r="C452" s="878"/>
      <c r="F452" s="878"/>
      <c r="H452" s="878"/>
      <c r="I452" s="878"/>
      <c r="J452" s="878"/>
      <c r="K452" s="990"/>
      <c r="L452" s="990"/>
      <c r="M452" s="990"/>
      <c r="N452" s="990"/>
      <c r="O452" s="878"/>
      <c r="P452" s="878"/>
      <c r="Q452" s="878"/>
      <c r="R452" s="878"/>
      <c r="S452" s="878"/>
      <c r="T452" s="878"/>
      <c r="U452" s="878"/>
      <c r="V452" s="878"/>
      <c r="W452" s="878"/>
      <c r="X452" s="1015"/>
      <c r="Y452" s="878"/>
      <c r="Z452" s="975"/>
    </row>
    <row r="453" spans="1:26">
      <c r="A453" s="878"/>
      <c r="B453" s="878"/>
      <c r="C453" s="878"/>
      <c r="F453" s="878"/>
      <c r="H453" s="878"/>
      <c r="I453" s="878"/>
      <c r="J453" s="878"/>
      <c r="K453" s="990"/>
      <c r="L453" s="990"/>
      <c r="M453" s="990"/>
      <c r="N453" s="990"/>
      <c r="O453" s="878"/>
      <c r="P453" s="878"/>
      <c r="Q453" s="878"/>
      <c r="R453" s="878"/>
      <c r="S453" s="878"/>
      <c r="T453" s="878"/>
      <c r="U453" s="878"/>
      <c r="V453" s="878"/>
      <c r="W453" s="878"/>
      <c r="X453" s="1015"/>
      <c r="Y453" s="878"/>
      <c r="Z453" s="975"/>
    </row>
    <row r="454" spans="1:26">
      <c r="A454" s="878"/>
      <c r="B454" s="878"/>
      <c r="C454" s="878"/>
      <c r="F454" s="878"/>
      <c r="H454" s="878"/>
      <c r="I454" s="878"/>
      <c r="J454" s="878"/>
      <c r="K454" s="990"/>
      <c r="L454" s="990"/>
      <c r="M454" s="990"/>
      <c r="N454" s="990"/>
      <c r="O454" s="878"/>
      <c r="P454" s="878"/>
      <c r="Q454" s="878"/>
      <c r="R454" s="878"/>
      <c r="S454" s="878"/>
      <c r="T454" s="878"/>
      <c r="U454" s="878"/>
      <c r="V454" s="878"/>
      <c r="W454" s="878"/>
      <c r="X454" s="1015"/>
      <c r="Y454" s="878"/>
      <c r="Z454" s="975"/>
    </row>
    <row r="455" spans="1:26">
      <c r="A455" s="878"/>
      <c r="B455" s="878"/>
      <c r="C455" s="878"/>
      <c r="F455" s="878"/>
      <c r="H455" s="878"/>
      <c r="I455" s="878"/>
      <c r="J455" s="878"/>
      <c r="K455" s="990"/>
      <c r="L455" s="990"/>
      <c r="M455" s="990"/>
      <c r="N455" s="990"/>
      <c r="O455" s="878"/>
      <c r="P455" s="878"/>
      <c r="Q455" s="878"/>
      <c r="R455" s="878"/>
      <c r="S455" s="878"/>
      <c r="T455" s="878"/>
      <c r="U455" s="878"/>
      <c r="V455" s="878"/>
      <c r="W455" s="878"/>
      <c r="X455" s="1015"/>
      <c r="Y455" s="878"/>
      <c r="Z455" s="975"/>
    </row>
    <row r="456" spans="1:26">
      <c r="A456" s="878"/>
      <c r="B456" s="878"/>
      <c r="C456" s="878"/>
      <c r="F456" s="878"/>
      <c r="H456" s="878"/>
      <c r="I456" s="878"/>
      <c r="J456" s="878"/>
      <c r="K456" s="990"/>
      <c r="L456" s="990"/>
      <c r="M456" s="990"/>
      <c r="N456" s="990"/>
      <c r="O456" s="878"/>
      <c r="P456" s="878"/>
      <c r="Q456" s="878"/>
      <c r="R456" s="878"/>
      <c r="S456" s="878"/>
      <c r="T456" s="878"/>
      <c r="U456" s="878"/>
      <c r="V456" s="878"/>
      <c r="W456" s="878"/>
      <c r="X456" s="1015"/>
      <c r="Y456" s="878"/>
      <c r="Z456" s="975"/>
    </row>
    <row r="457" spans="1:26">
      <c r="A457" s="878"/>
      <c r="B457" s="878"/>
      <c r="C457" s="878"/>
      <c r="F457" s="878"/>
      <c r="H457" s="878"/>
      <c r="I457" s="878"/>
      <c r="J457" s="878"/>
      <c r="K457" s="990"/>
      <c r="L457" s="990"/>
      <c r="M457" s="990"/>
      <c r="N457" s="990"/>
      <c r="O457" s="878"/>
      <c r="P457" s="878"/>
      <c r="Q457" s="878"/>
      <c r="R457" s="878"/>
      <c r="S457" s="878"/>
      <c r="T457" s="878"/>
      <c r="U457" s="878"/>
      <c r="V457" s="878"/>
      <c r="W457" s="878"/>
      <c r="X457" s="1015"/>
      <c r="Y457" s="878"/>
      <c r="Z457" s="975"/>
    </row>
    <row r="458" spans="1:26">
      <c r="A458" s="878"/>
      <c r="B458" s="878"/>
      <c r="C458" s="878"/>
      <c r="F458" s="878"/>
      <c r="H458" s="878"/>
      <c r="I458" s="878"/>
      <c r="J458" s="878"/>
      <c r="K458" s="990"/>
      <c r="L458" s="990"/>
      <c r="M458" s="990"/>
      <c r="N458" s="990"/>
      <c r="O458" s="878"/>
      <c r="P458" s="878"/>
      <c r="Q458" s="878"/>
      <c r="R458" s="878"/>
      <c r="S458" s="878"/>
      <c r="T458" s="878"/>
      <c r="U458" s="878"/>
      <c r="V458" s="878"/>
      <c r="W458" s="878"/>
      <c r="X458" s="1015"/>
      <c r="Y458" s="878"/>
      <c r="Z458" s="975"/>
    </row>
    <row r="459" spans="1:26">
      <c r="A459" s="878"/>
      <c r="B459" s="878"/>
      <c r="C459" s="878"/>
      <c r="F459" s="878"/>
      <c r="H459" s="878"/>
      <c r="I459" s="878"/>
      <c r="J459" s="878"/>
      <c r="K459" s="990"/>
      <c r="L459" s="990"/>
      <c r="M459" s="990"/>
      <c r="N459" s="990"/>
      <c r="O459" s="878"/>
      <c r="P459" s="878"/>
      <c r="Q459" s="878"/>
      <c r="R459" s="878"/>
      <c r="S459" s="878"/>
      <c r="T459" s="878"/>
      <c r="U459" s="878"/>
      <c r="V459" s="878"/>
      <c r="W459" s="878"/>
      <c r="X459" s="1015"/>
      <c r="Y459" s="878"/>
      <c r="Z459" s="975"/>
    </row>
    <row r="460" spans="1:26">
      <c r="A460" s="878"/>
      <c r="B460" s="878"/>
      <c r="C460" s="878"/>
      <c r="F460" s="878"/>
      <c r="H460" s="878"/>
      <c r="I460" s="878"/>
      <c r="J460" s="878"/>
      <c r="K460" s="990"/>
      <c r="L460" s="990"/>
      <c r="M460" s="990"/>
      <c r="N460" s="990"/>
      <c r="O460" s="878"/>
      <c r="P460" s="878"/>
      <c r="Q460" s="878"/>
      <c r="R460" s="878"/>
      <c r="S460" s="878"/>
      <c r="T460" s="878"/>
      <c r="U460" s="878"/>
      <c r="V460" s="878"/>
      <c r="W460" s="878"/>
      <c r="X460" s="1015"/>
      <c r="Y460" s="878"/>
      <c r="Z460" s="975"/>
    </row>
    <row r="461" spans="1:26">
      <c r="A461" s="878"/>
      <c r="B461" s="878"/>
      <c r="C461" s="878"/>
      <c r="F461" s="878"/>
      <c r="H461" s="878"/>
      <c r="I461" s="878"/>
      <c r="J461" s="878"/>
      <c r="K461" s="990"/>
      <c r="L461" s="990"/>
      <c r="M461" s="990"/>
      <c r="N461" s="990"/>
      <c r="O461" s="878"/>
      <c r="P461" s="878"/>
      <c r="Q461" s="878"/>
      <c r="R461" s="878"/>
      <c r="S461" s="878"/>
      <c r="T461" s="878"/>
      <c r="U461" s="878"/>
      <c r="V461" s="878"/>
      <c r="W461" s="878"/>
      <c r="X461" s="1015"/>
      <c r="Y461" s="878"/>
      <c r="Z461" s="975"/>
    </row>
    <row r="462" spans="1:26">
      <c r="A462" s="878"/>
      <c r="B462" s="878"/>
      <c r="C462" s="878"/>
      <c r="F462" s="878"/>
      <c r="H462" s="878"/>
      <c r="I462" s="878"/>
      <c r="J462" s="878"/>
      <c r="K462" s="990"/>
      <c r="L462" s="990"/>
      <c r="M462" s="990"/>
      <c r="N462" s="990"/>
      <c r="O462" s="878"/>
      <c r="P462" s="878"/>
      <c r="Q462" s="878"/>
      <c r="R462" s="878"/>
      <c r="S462" s="878"/>
      <c r="T462" s="878"/>
      <c r="U462" s="878"/>
      <c r="V462" s="878"/>
      <c r="W462" s="878"/>
      <c r="X462" s="1015"/>
      <c r="Y462" s="878"/>
      <c r="Z462" s="975"/>
    </row>
    <row r="463" spans="1:26">
      <c r="A463" s="878"/>
      <c r="B463" s="878"/>
      <c r="C463" s="878"/>
      <c r="F463" s="878"/>
      <c r="H463" s="878"/>
      <c r="I463" s="878"/>
      <c r="J463" s="878"/>
      <c r="K463" s="990"/>
      <c r="L463" s="990"/>
      <c r="M463" s="990"/>
      <c r="N463" s="990"/>
      <c r="O463" s="878"/>
      <c r="P463" s="878"/>
      <c r="Q463" s="878"/>
      <c r="R463" s="878"/>
      <c r="S463" s="878"/>
      <c r="T463" s="878"/>
      <c r="U463" s="878"/>
      <c r="V463" s="878"/>
      <c r="W463" s="878"/>
      <c r="X463" s="1015"/>
      <c r="Y463" s="878"/>
      <c r="Z463" s="975"/>
    </row>
    <row r="464" spans="1:26">
      <c r="A464" s="878"/>
      <c r="B464" s="878"/>
      <c r="C464" s="878"/>
      <c r="F464" s="878"/>
      <c r="H464" s="878"/>
      <c r="I464" s="878"/>
      <c r="J464" s="878"/>
      <c r="K464" s="990"/>
      <c r="L464" s="990"/>
      <c r="M464" s="990"/>
      <c r="N464" s="990"/>
      <c r="O464" s="878"/>
      <c r="P464" s="878"/>
      <c r="Q464" s="878"/>
      <c r="R464" s="878"/>
      <c r="S464" s="878"/>
      <c r="T464" s="878"/>
      <c r="U464" s="878"/>
      <c r="V464" s="878"/>
      <c r="W464" s="878"/>
      <c r="X464" s="1015"/>
      <c r="Y464" s="878"/>
      <c r="Z464" s="975"/>
    </row>
    <row r="465" spans="1:26">
      <c r="A465" s="878"/>
      <c r="B465" s="878"/>
      <c r="C465" s="878"/>
      <c r="F465" s="878"/>
      <c r="H465" s="878"/>
      <c r="I465" s="878"/>
      <c r="J465" s="878"/>
      <c r="K465" s="990"/>
      <c r="L465" s="990"/>
      <c r="M465" s="990"/>
      <c r="N465" s="990"/>
      <c r="O465" s="878"/>
      <c r="P465" s="878"/>
      <c r="Q465" s="878"/>
      <c r="R465" s="878"/>
      <c r="S465" s="878"/>
      <c r="T465" s="878"/>
      <c r="U465" s="878"/>
      <c r="V465" s="878"/>
      <c r="W465" s="878"/>
      <c r="X465" s="1015"/>
      <c r="Y465" s="878"/>
      <c r="Z465" s="975"/>
    </row>
    <row r="466" spans="1:26">
      <c r="A466" s="878"/>
      <c r="B466" s="878"/>
      <c r="C466" s="878"/>
      <c r="F466" s="878"/>
      <c r="H466" s="878"/>
      <c r="I466" s="878"/>
      <c r="J466" s="878"/>
      <c r="K466" s="990"/>
      <c r="L466" s="990"/>
      <c r="M466" s="990"/>
      <c r="N466" s="990"/>
      <c r="O466" s="878"/>
      <c r="P466" s="878"/>
      <c r="Q466" s="878"/>
      <c r="R466" s="878"/>
      <c r="S466" s="878"/>
      <c r="T466" s="878"/>
      <c r="U466" s="878"/>
      <c r="V466" s="878"/>
      <c r="W466" s="878"/>
      <c r="X466" s="1015"/>
      <c r="Y466" s="878"/>
      <c r="Z466" s="975"/>
    </row>
    <row r="467" spans="1:26">
      <c r="A467" s="878"/>
      <c r="B467" s="878"/>
      <c r="C467" s="878"/>
      <c r="F467" s="878"/>
      <c r="H467" s="878"/>
      <c r="I467" s="878"/>
      <c r="J467" s="878"/>
      <c r="K467" s="990"/>
      <c r="L467" s="990"/>
      <c r="M467" s="990"/>
      <c r="N467" s="990"/>
      <c r="O467" s="878"/>
      <c r="P467" s="878"/>
      <c r="Q467" s="878"/>
      <c r="R467" s="878"/>
      <c r="S467" s="878"/>
      <c r="T467" s="878"/>
      <c r="U467" s="878"/>
      <c r="V467" s="878"/>
      <c r="W467" s="878"/>
      <c r="X467" s="1015"/>
      <c r="Y467" s="878"/>
      <c r="Z467" s="975"/>
    </row>
    <row r="468" spans="1:26">
      <c r="A468" s="878"/>
      <c r="B468" s="878"/>
      <c r="C468" s="878"/>
      <c r="F468" s="878"/>
      <c r="H468" s="878"/>
      <c r="I468" s="878"/>
      <c r="J468" s="878"/>
      <c r="K468" s="990"/>
      <c r="L468" s="990"/>
      <c r="M468" s="990"/>
      <c r="N468" s="990"/>
      <c r="O468" s="878"/>
      <c r="P468" s="878"/>
      <c r="Q468" s="878"/>
      <c r="R468" s="878"/>
      <c r="S468" s="878"/>
      <c r="T468" s="878"/>
      <c r="U468" s="878"/>
      <c r="V468" s="878"/>
      <c r="W468" s="878"/>
      <c r="X468" s="1015"/>
      <c r="Y468" s="878"/>
      <c r="Z468" s="975"/>
    </row>
    <row r="469" spans="1:26">
      <c r="A469" s="878"/>
      <c r="B469" s="878"/>
      <c r="C469" s="878"/>
      <c r="F469" s="878"/>
      <c r="H469" s="878"/>
      <c r="I469" s="878"/>
      <c r="J469" s="878"/>
      <c r="K469" s="990"/>
      <c r="L469" s="990"/>
      <c r="M469" s="990"/>
      <c r="N469" s="990"/>
      <c r="O469" s="878"/>
      <c r="P469" s="878"/>
      <c r="Q469" s="878"/>
      <c r="R469" s="878"/>
      <c r="S469" s="878"/>
      <c r="T469" s="878"/>
      <c r="U469" s="878"/>
      <c r="V469" s="878"/>
      <c r="W469" s="878"/>
      <c r="X469" s="1015"/>
      <c r="Y469" s="878"/>
      <c r="Z469" s="975"/>
    </row>
    <row r="470" spans="1:26">
      <c r="A470" s="878"/>
      <c r="B470" s="878"/>
      <c r="C470" s="878"/>
      <c r="F470" s="878"/>
      <c r="H470" s="878"/>
      <c r="I470" s="878"/>
      <c r="J470" s="878"/>
      <c r="K470" s="990"/>
      <c r="L470" s="990"/>
      <c r="M470" s="990"/>
      <c r="N470" s="990"/>
      <c r="O470" s="878"/>
      <c r="P470" s="878"/>
      <c r="Q470" s="878"/>
      <c r="R470" s="878"/>
      <c r="S470" s="878"/>
      <c r="T470" s="878"/>
      <c r="U470" s="878"/>
      <c r="V470" s="878"/>
      <c r="W470" s="878"/>
      <c r="X470" s="1015"/>
      <c r="Y470" s="878"/>
      <c r="Z470" s="975"/>
    </row>
    <row r="471" spans="1:26">
      <c r="A471" s="878"/>
      <c r="B471" s="878"/>
      <c r="C471" s="878"/>
      <c r="F471" s="878"/>
      <c r="H471" s="878"/>
      <c r="I471" s="878"/>
      <c r="J471" s="878"/>
      <c r="K471" s="990"/>
      <c r="L471" s="990"/>
      <c r="M471" s="990"/>
      <c r="N471" s="990"/>
      <c r="O471" s="878"/>
      <c r="P471" s="878"/>
      <c r="Q471" s="878"/>
      <c r="R471" s="878"/>
      <c r="S471" s="878"/>
      <c r="T471" s="878"/>
      <c r="U471" s="878"/>
      <c r="V471" s="878"/>
      <c r="W471" s="878"/>
      <c r="X471" s="1015"/>
      <c r="Y471" s="878"/>
      <c r="Z471" s="975"/>
    </row>
    <row r="472" spans="1:26">
      <c r="A472" s="878"/>
      <c r="B472" s="878"/>
      <c r="C472" s="878"/>
      <c r="F472" s="878"/>
      <c r="H472" s="878"/>
      <c r="I472" s="878"/>
      <c r="J472" s="878"/>
      <c r="K472" s="990"/>
      <c r="L472" s="990"/>
      <c r="M472" s="990"/>
      <c r="N472" s="990"/>
      <c r="O472" s="878"/>
      <c r="P472" s="878"/>
      <c r="Q472" s="878"/>
      <c r="R472" s="878"/>
      <c r="S472" s="878"/>
      <c r="T472" s="878"/>
      <c r="U472" s="878"/>
      <c r="V472" s="878"/>
      <c r="W472" s="878"/>
      <c r="X472" s="1015"/>
      <c r="Y472" s="878"/>
      <c r="Z472" s="975"/>
    </row>
    <row r="473" spans="1:26">
      <c r="A473" s="878"/>
      <c r="B473" s="878"/>
      <c r="C473" s="878"/>
      <c r="F473" s="878"/>
      <c r="H473" s="878"/>
      <c r="I473" s="878"/>
      <c r="J473" s="878"/>
      <c r="K473" s="990"/>
      <c r="L473" s="990"/>
      <c r="M473" s="990"/>
      <c r="N473" s="990"/>
      <c r="O473" s="878"/>
      <c r="P473" s="878"/>
      <c r="Q473" s="878"/>
      <c r="R473" s="878"/>
      <c r="S473" s="878"/>
      <c r="T473" s="878"/>
      <c r="U473" s="878"/>
      <c r="V473" s="878"/>
      <c r="W473" s="878"/>
      <c r="X473" s="1015"/>
      <c r="Y473" s="878"/>
      <c r="Z473" s="975"/>
    </row>
    <row r="474" spans="1:26">
      <c r="A474" s="878"/>
      <c r="B474" s="878"/>
      <c r="C474" s="878"/>
      <c r="F474" s="878"/>
      <c r="H474" s="878"/>
      <c r="I474" s="878"/>
      <c r="J474" s="878"/>
      <c r="K474" s="990"/>
      <c r="L474" s="990"/>
      <c r="M474" s="990"/>
      <c r="N474" s="990"/>
      <c r="O474" s="878"/>
      <c r="P474" s="878"/>
      <c r="Q474" s="878"/>
      <c r="R474" s="878"/>
      <c r="S474" s="878"/>
      <c r="T474" s="878"/>
      <c r="U474" s="878"/>
      <c r="V474" s="878"/>
      <c r="W474" s="878"/>
      <c r="X474" s="1015"/>
      <c r="Y474" s="878"/>
      <c r="Z474" s="975"/>
    </row>
    <row r="475" spans="1:26">
      <c r="A475" s="878"/>
      <c r="B475" s="878"/>
      <c r="C475" s="878"/>
      <c r="F475" s="878"/>
      <c r="H475" s="878"/>
      <c r="I475" s="878"/>
      <c r="J475" s="878"/>
      <c r="K475" s="990"/>
      <c r="L475" s="990"/>
      <c r="M475" s="990"/>
      <c r="N475" s="990"/>
      <c r="O475" s="878"/>
      <c r="P475" s="878"/>
      <c r="Q475" s="878"/>
      <c r="R475" s="878"/>
      <c r="S475" s="878"/>
      <c r="T475" s="878"/>
      <c r="U475" s="878"/>
      <c r="V475" s="878"/>
      <c r="W475" s="878"/>
      <c r="X475" s="1015"/>
      <c r="Y475" s="878"/>
      <c r="Z475" s="975"/>
    </row>
    <row r="476" spans="1:26">
      <c r="A476" s="878"/>
      <c r="B476" s="878"/>
      <c r="C476" s="878"/>
      <c r="F476" s="878"/>
      <c r="H476" s="878"/>
      <c r="I476" s="878"/>
      <c r="J476" s="878"/>
      <c r="K476" s="990"/>
      <c r="L476" s="990"/>
      <c r="M476" s="990"/>
      <c r="N476" s="990"/>
      <c r="O476" s="878"/>
      <c r="P476" s="878"/>
      <c r="Q476" s="878"/>
      <c r="R476" s="878"/>
      <c r="S476" s="878"/>
      <c r="T476" s="878"/>
      <c r="U476" s="878"/>
      <c r="V476" s="878"/>
      <c r="W476" s="878"/>
      <c r="X476" s="1015"/>
      <c r="Y476" s="878"/>
      <c r="Z476" s="975"/>
    </row>
    <row r="477" spans="1:26">
      <c r="A477" s="878"/>
      <c r="B477" s="878"/>
      <c r="C477" s="878"/>
      <c r="F477" s="878"/>
      <c r="H477" s="878"/>
      <c r="I477" s="878"/>
      <c r="J477" s="878"/>
      <c r="K477" s="990"/>
      <c r="L477" s="990"/>
      <c r="M477" s="990"/>
      <c r="N477" s="990"/>
      <c r="O477" s="878"/>
      <c r="P477" s="878"/>
      <c r="Q477" s="878"/>
      <c r="R477" s="878"/>
      <c r="S477" s="878"/>
      <c r="T477" s="878"/>
      <c r="U477" s="878"/>
      <c r="V477" s="878"/>
      <c r="W477" s="878"/>
      <c r="X477" s="1015"/>
      <c r="Y477" s="878"/>
      <c r="Z477" s="975"/>
    </row>
    <row r="478" spans="1:26">
      <c r="A478" s="878"/>
      <c r="B478" s="878"/>
      <c r="C478" s="878"/>
      <c r="F478" s="878"/>
      <c r="H478" s="878"/>
      <c r="I478" s="878"/>
      <c r="J478" s="878"/>
      <c r="K478" s="990"/>
      <c r="L478" s="990"/>
      <c r="M478" s="990"/>
      <c r="N478" s="990"/>
      <c r="O478" s="878"/>
      <c r="P478" s="878"/>
      <c r="Q478" s="878"/>
      <c r="R478" s="878"/>
      <c r="S478" s="878"/>
      <c r="T478" s="878"/>
      <c r="U478" s="878"/>
      <c r="V478" s="878"/>
      <c r="W478" s="878"/>
      <c r="X478" s="1015"/>
      <c r="Y478" s="878"/>
      <c r="Z478" s="975"/>
    </row>
    <row r="479" spans="1:26">
      <c r="A479" s="878"/>
      <c r="B479" s="878"/>
      <c r="C479" s="878"/>
      <c r="F479" s="878"/>
      <c r="H479" s="878"/>
      <c r="I479" s="878"/>
      <c r="J479" s="878"/>
      <c r="K479" s="990"/>
      <c r="L479" s="990"/>
      <c r="M479" s="990"/>
      <c r="N479" s="990"/>
      <c r="O479" s="878"/>
      <c r="P479" s="878"/>
      <c r="Q479" s="878"/>
      <c r="R479" s="878"/>
      <c r="S479" s="878"/>
      <c r="T479" s="878"/>
      <c r="U479" s="878"/>
      <c r="V479" s="878"/>
      <c r="W479" s="878"/>
      <c r="X479" s="1015"/>
      <c r="Y479" s="878"/>
      <c r="Z479" s="975"/>
    </row>
    <row r="480" spans="1:26">
      <c r="A480" s="878"/>
      <c r="B480" s="878"/>
      <c r="C480" s="878"/>
      <c r="F480" s="878"/>
      <c r="H480" s="878"/>
      <c r="I480" s="878"/>
      <c r="J480" s="878"/>
      <c r="K480" s="990"/>
      <c r="L480" s="990"/>
      <c r="M480" s="990"/>
      <c r="N480" s="990"/>
      <c r="O480" s="878"/>
      <c r="P480" s="878"/>
      <c r="Q480" s="878"/>
      <c r="R480" s="878"/>
      <c r="S480" s="878"/>
      <c r="T480" s="878"/>
      <c r="U480" s="878"/>
      <c r="V480" s="878"/>
      <c r="W480" s="878"/>
      <c r="X480" s="1015"/>
      <c r="Y480" s="878"/>
      <c r="Z480" s="975"/>
    </row>
    <row r="481" spans="1:26">
      <c r="A481" s="878"/>
      <c r="B481" s="878"/>
      <c r="C481" s="878"/>
      <c r="F481" s="878"/>
      <c r="H481" s="878"/>
      <c r="I481" s="878"/>
      <c r="J481" s="878"/>
      <c r="K481" s="990"/>
      <c r="L481" s="990"/>
      <c r="M481" s="990"/>
      <c r="N481" s="990"/>
      <c r="O481" s="878"/>
      <c r="P481" s="878"/>
      <c r="Q481" s="878"/>
      <c r="R481" s="878"/>
      <c r="S481" s="878"/>
      <c r="T481" s="878"/>
      <c r="U481" s="878"/>
      <c r="V481" s="878"/>
      <c r="W481" s="878"/>
      <c r="X481" s="1015"/>
      <c r="Y481" s="878"/>
      <c r="Z481" s="975"/>
    </row>
    <row r="482" spans="1:26">
      <c r="A482" s="878"/>
      <c r="B482" s="878"/>
      <c r="C482" s="878"/>
      <c r="F482" s="878"/>
      <c r="H482" s="878"/>
      <c r="I482" s="878"/>
      <c r="J482" s="878"/>
      <c r="K482" s="990"/>
      <c r="L482" s="990"/>
      <c r="M482" s="990"/>
      <c r="N482" s="990"/>
      <c r="O482" s="878"/>
      <c r="P482" s="878"/>
      <c r="Q482" s="878"/>
      <c r="R482" s="878"/>
      <c r="S482" s="878"/>
      <c r="T482" s="878"/>
      <c r="U482" s="878"/>
      <c r="V482" s="878"/>
      <c r="W482" s="878"/>
      <c r="X482" s="1015"/>
      <c r="Y482" s="878"/>
      <c r="Z482" s="975"/>
    </row>
    <row r="483" spans="1:26">
      <c r="A483" s="878"/>
      <c r="B483" s="878"/>
      <c r="C483" s="878"/>
      <c r="F483" s="878"/>
      <c r="H483" s="878"/>
      <c r="I483" s="878"/>
      <c r="J483" s="878"/>
      <c r="K483" s="990"/>
      <c r="L483" s="990"/>
      <c r="M483" s="990"/>
      <c r="N483" s="990"/>
      <c r="O483" s="878"/>
      <c r="P483" s="878"/>
      <c r="Q483" s="878"/>
      <c r="R483" s="878"/>
      <c r="S483" s="878"/>
      <c r="T483" s="878"/>
      <c r="U483" s="878"/>
      <c r="V483" s="878"/>
      <c r="W483" s="878"/>
      <c r="X483" s="1015"/>
      <c r="Y483" s="878"/>
      <c r="Z483" s="975"/>
    </row>
    <row r="484" spans="1:26">
      <c r="A484" s="878"/>
      <c r="B484" s="878"/>
      <c r="C484" s="878"/>
      <c r="F484" s="878"/>
      <c r="H484" s="878"/>
      <c r="I484" s="878"/>
      <c r="J484" s="878"/>
      <c r="K484" s="990"/>
      <c r="L484" s="990"/>
      <c r="M484" s="990"/>
      <c r="N484" s="990"/>
      <c r="O484" s="878"/>
      <c r="P484" s="878"/>
      <c r="Q484" s="878"/>
      <c r="R484" s="878"/>
      <c r="S484" s="878"/>
      <c r="T484" s="878"/>
      <c r="U484" s="878"/>
      <c r="V484" s="878"/>
      <c r="W484" s="878"/>
      <c r="X484" s="1015"/>
      <c r="Y484" s="878"/>
      <c r="Z484" s="975"/>
    </row>
    <row r="485" spans="1:26">
      <c r="A485" s="878"/>
      <c r="B485" s="878"/>
      <c r="C485" s="878"/>
      <c r="F485" s="878"/>
      <c r="H485" s="878"/>
      <c r="I485" s="878"/>
      <c r="J485" s="878"/>
      <c r="K485" s="990"/>
      <c r="L485" s="990"/>
      <c r="M485" s="990"/>
      <c r="N485" s="990"/>
      <c r="O485" s="878"/>
      <c r="P485" s="878"/>
      <c r="Q485" s="878"/>
      <c r="R485" s="878"/>
      <c r="S485" s="878"/>
      <c r="T485" s="878"/>
      <c r="U485" s="878"/>
      <c r="V485" s="878"/>
      <c r="W485" s="878"/>
      <c r="X485" s="1015"/>
      <c r="Y485" s="878"/>
      <c r="Z485" s="975"/>
    </row>
    <row r="486" spans="1:26">
      <c r="A486" s="878"/>
      <c r="B486" s="878"/>
      <c r="C486" s="878"/>
      <c r="F486" s="878"/>
      <c r="H486" s="878"/>
      <c r="I486" s="878"/>
      <c r="J486" s="878"/>
      <c r="K486" s="990"/>
      <c r="L486" s="990"/>
      <c r="M486" s="990"/>
      <c r="N486" s="990"/>
      <c r="O486" s="878"/>
      <c r="P486" s="878"/>
      <c r="Q486" s="878"/>
      <c r="R486" s="878"/>
      <c r="S486" s="878"/>
      <c r="T486" s="878"/>
      <c r="U486" s="878"/>
      <c r="V486" s="878"/>
      <c r="W486" s="878"/>
      <c r="X486" s="1015"/>
      <c r="Y486" s="878"/>
      <c r="Z486" s="975"/>
    </row>
    <row r="487" spans="1:26">
      <c r="A487" s="878"/>
      <c r="B487" s="878"/>
      <c r="C487" s="878"/>
      <c r="F487" s="878"/>
      <c r="H487" s="878"/>
      <c r="I487" s="878"/>
      <c r="J487" s="878"/>
      <c r="K487" s="990"/>
      <c r="L487" s="990"/>
      <c r="M487" s="990"/>
      <c r="N487" s="990"/>
      <c r="O487" s="878"/>
      <c r="P487" s="878"/>
      <c r="Q487" s="878"/>
      <c r="R487" s="878"/>
      <c r="S487" s="878"/>
      <c r="T487" s="878"/>
      <c r="U487" s="878"/>
      <c r="V487" s="878"/>
      <c r="W487" s="878"/>
      <c r="X487" s="1015"/>
      <c r="Y487" s="878"/>
      <c r="Z487" s="975"/>
    </row>
    <row r="488" spans="1:26">
      <c r="A488" s="878"/>
      <c r="B488" s="878"/>
      <c r="C488" s="878"/>
      <c r="F488" s="878"/>
      <c r="H488" s="878"/>
      <c r="I488" s="878"/>
      <c r="J488" s="878"/>
      <c r="K488" s="990"/>
      <c r="L488" s="990"/>
      <c r="M488" s="990"/>
      <c r="N488" s="990"/>
      <c r="O488" s="878"/>
      <c r="P488" s="878"/>
      <c r="Q488" s="878"/>
      <c r="R488" s="878"/>
      <c r="S488" s="878"/>
      <c r="T488" s="878"/>
      <c r="U488" s="878"/>
      <c r="V488" s="878"/>
      <c r="W488" s="878"/>
      <c r="X488" s="1015"/>
      <c r="Y488" s="878"/>
      <c r="Z488" s="975"/>
    </row>
    <row r="489" spans="1:26">
      <c r="A489" s="878"/>
      <c r="B489" s="878"/>
      <c r="C489" s="878"/>
      <c r="F489" s="878"/>
      <c r="H489" s="878"/>
      <c r="I489" s="878"/>
      <c r="J489" s="878"/>
      <c r="K489" s="990"/>
      <c r="L489" s="990"/>
      <c r="M489" s="990"/>
      <c r="N489" s="990"/>
      <c r="O489" s="878"/>
      <c r="P489" s="878"/>
      <c r="Q489" s="878"/>
      <c r="R489" s="878"/>
      <c r="S489" s="878"/>
      <c r="T489" s="878"/>
      <c r="U489" s="878"/>
      <c r="V489" s="878"/>
      <c r="W489" s="878"/>
      <c r="X489" s="1015"/>
      <c r="Y489" s="878"/>
      <c r="Z489" s="975"/>
    </row>
    <row r="490" spans="1:26">
      <c r="A490" s="878"/>
      <c r="B490" s="878"/>
      <c r="C490" s="878"/>
      <c r="F490" s="878"/>
      <c r="H490" s="878"/>
      <c r="I490" s="878"/>
      <c r="J490" s="878"/>
      <c r="K490" s="990"/>
      <c r="L490" s="990"/>
      <c r="M490" s="990"/>
      <c r="N490" s="990"/>
      <c r="O490" s="878"/>
      <c r="P490" s="878"/>
      <c r="Q490" s="878"/>
      <c r="R490" s="878"/>
      <c r="S490" s="878"/>
      <c r="T490" s="878"/>
      <c r="U490" s="878"/>
      <c r="V490" s="878"/>
      <c r="W490" s="878"/>
      <c r="X490" s="1015"/>
      <c r="Y490" s="878"/>
      <c r="Z490" s="975"/>
    </row>
    <row r="491" spans="1:26">
      <c r="A491" s="878"/>
      <c r="B491" s="878"/>
      <c r="C491" s="878"/>
      <c r="F491" s="878"/>
      <c r="H491" s="878"/>
      <c r="I491" s="878"/>
      <c r="J491" s="878"/>
      <c r="K491" s="990"/>
      <c r="L491" s="990"/>
      <c r="M491" s="990"/>
      <c r="N491" s="990"/>
      <c r="O491" s="878"/>
      <c r="P491" s="878"/>
      <c r="Q491" s="878"/>
      <c r="R491" s="878"/>
      <c r="S491" s="878"/>
      <c r="T491" s="878"/>
      <c r="U491" s="878"/>
      <c r="V491" s="878"/>
      <c r="W491" s="878"/>
      <c r="X491" s="1015"/>
      <c r="Y491" s="878"/>
      <c r="Z491" s="975"/>
    </row>
    <row r="492" spans="1:26">
      <c r="A492" s="878"/>
      <c r="B492" s="878"/>
      <c r="C492" s="878"/>
      <c r="F492" s="878"/>
      <c r="H492" s="878"/>
      <c r="I492" s="878"/>
      <c r="J492" s="878"/>
      <c r="K492" s="990"/>
      <c r="L492" s="990"/>
      <c r="M492" s="990"/>
      <c r="N492" s="990"/>
      <c r="O492" s="878"/>
      <c r="P492" s="878"/>
      <c r="Q492" s="878"/>
      <c r="R492" s="878"/>
      <c r="S492" s="878"/>
      <c r="T492" s="878"/>
      <c r="U492" s="878"/>
      <c r="V492" s="878"/>
      <c r="W492" s="878"/>
      <c r="X492" s="1015"/>
      <c r="Y492" s="878"/>
      <c r="Z492" s="975"/>
    </row>
    <row r="493" spans="1:26">
      <c r="A493" s="878"/>
      <c r="B493" s="878"/>
      <c r="C493" s="878"/>
      <c r="F493" s="878"/>
      <c r="H493" s="878"/>
      <c r="I493" s="878"/>
      <c r="J493" s="878"/>
      <c r="K493" s="990"/>
      <c r="L493" s="990"/>
      <c r="M493" s="990"/>
      <c r="N493" s="990"/>
      <c r="O493" s="878"/>
      <c r="P493" s="878"/>
      <c r="Q493" s="878"/>
      <c r="R493" s="878"/>
      <c r="S493" s="878"/>
      <c r="T493" s="878"/>
      <c r="U493" s="878"/>
      <c r="V493" s="878"/>
      <c r="W493" s="878"/>
      <c r="X493" s="1015"/>
      <c r="Y493" s="878"/>
      <c r="Z493" s="975"/>
    </row>
    <row r="494" spans="1:26">
      <c r="A494" s="878"/>
      <c r="B494" s="878"/>
      <c r="C494" s="878"/>
      <c r="F494" s="878"/>
      <c r="H494" s="878"/>
      <c r="I494" s="878"/>
      <c r="J494" s="878"/>
      <c r="K494" s="990"/>
      <c r="L494" s="990"/>
      <c r="M494" s="990"/>
      <c r="N494" s="990"/>
      <c r="O494" s="878"/>
      <c r="P494" s="878"/>
      <c r="Q494" s="878"/>
      <c r="R494" s="878"/>
      <c r="S494" s="878"/>
      <c r="T494" s="878"/>
      <c r="U494" s="878"/>
      <c r="V494" s="878"/>
      <c r="W494" s="878"/>
      <c r="X494" s="1015"/>
      <c r="Y494" s="878"/>
      <c r="Z494" s="975"/>
    </row>
    <row r="495" spans="1:26">
      <c r="A495" s="878"/>
      <c r="B495" s="878"/>
      <c r="C495" s="878"/>
      <c r="F495" s="878"/>
      <c r="H495" s="878"/>
      <c r="I495" s="878"/>
      <c r="J495" s="878"/>
      <c r="K495" s="990"/>
      <c r="L495" s="990"/>
      <c r="M495" s="990"/>
      <c r="N495" s="990"/>
      <c r="O495" s="878"/>
      <c r="P495" s="878"/>
      <c r="Q495" s="878"/>
      <c r="R495" s="878"/>
      <c r="S495" s="878"/>
      <c r="T495" s="878"/>
      <c r="U495" s="878"/>
      <c r="V495" s="878"/>
      <c r="W495" s="878"/>
      <c r="X495" s="1015"/>
      <c r="Y495" s="878"/>
      <c r="Z495" s="975"/>
    </row>
    <row r="496" spans="1:26">
      <c r="A496" s="878"/>
      <c r="B496" s="878"/>
      <c r="C496" s="878"/>
      <c r="F496" s="878"/>
      <c r="H496" s="878"/>
      <c r="I496" s="878"/>
      <c r="J496" s="878"/>
      <c r="K496" s="990"/>
      <c r="L496" s="990"/>
      <c r="M496" s="990"/>
      <c r="N496" s="990"/>
      <c r="O496" s="878"/>
      <c r="P496" s="878"/>
      <c r="Q496" s="878"/>
      <c r="R496" s="878"/>
      <c r="S496" s="878"/>
      <c r="T496" s="878"/>
      <c r="U496" s="878"/>
      <c r="V496" s="878"/>
      <c r="W496" s="878"/>
      <c r="X496" s="1015"/>
      <c r="Y496" s="878"/>
      <c r="Z496" s="975"/>
    </row>
    <row r="497" spans="1:26">
      <c r="A497" s="878"/>
      <c r="B497" s="878"/>
      <c r="C497" s="878"/>
      <c r="F497" s="878"/>
      <c r="H497" s="878"/>
      <c r="I497" s="878"/>
      <c r="J497" s="878"/>
      <c r="K497" s="990"/>
      <c r="L497" s="990"/>
      <c r="M497" s="990"/>
      <c r="N497" s="990"/>
      <c r="O497" s="878"/>
      <c r="P497" s="878"/>
      <c r="Q497" s="878"/>
      <c r="R497" s="878"/>
      <c r="S497" s="878"/>
      <c r="T497" s="878"/>
      <c r="U497" s="878"/>
      <c r="V497" s="878"/>
      <c r="W497" s="878"/>
      <c r="X497" s="1015"/>
      <c r="Y497" s="878"/>
      <c r="Z497" s="975"/>
    </row>
    <row r="498" spans="1:26">
      <c r="A498" s="878"/>
      <c r="B498" s="878"/>
      <c r="C498" s="878"/>
      <c r="F498" s="878"/>
      <c r="H498" s="878"/>
      <c r="I498" s="878"/>
      <c r="J498" s="878"/>
      <c r="K498" s="990"/>
      <c r="L498" s="990"/>
      <c r="M498" s="990"/>
      <c r="N498" s="990"/>
      <c r="O498" s="878"/>
      <c r="P498" s="878"/>
      <c r="Q498" s="878"/>
      <c r="R498" s="878"/>
      <c r="S498" s="878"/>
      <c r="T498" s="878"/>
      <c r="U498" s="878"/>
      <c r="V498" s="878"/>
      <c r="W498" s="878"/>
      <c r="X498" s="1015"/>
      <c r="Y498" s="878"/>
      <c r="Z498" s="975"/>
    </row>
    <row r="499" spans="1:26">
      <c r="A499" s="878"/>
      <c r="B499" s="878"/>
      <c r="C499" s="878"/>
      <c r="F499" s="878"/>
      <c r="H499" s="878"/>
      <c r="I499" s="878"/>
      <c r="J499" s="878"/>
      <c r="K499" s="990"/>
      <c r="L499" s="990"/>
      <c r="M499" s="990"/>
      <c r="N499" s="990"/>
      <c r="O499" s="878"/>
      <c r="P499" s="878"/>
      <c r="Q499" s="878"/>
      <c r="R499" s="878"/>
      <c r="S499" s="878"/>
      <c r="T499" s="878"/>
      <c r="U499" s="878"/>
      <c r="V499" s="878"/>
      <c r="W499" s="878"/>
      <c r="X499" s="1015"/>
      <c r="Y499" s="878"/>
      <c r="Z499" s="975"/>
    </row>
    <row r="500" spans="1:26">
      <c r="A500" s="878"/>
      <c r="B500" s="878"/>
      <c r="C500" s="878"/>
      <c r="F500" s="878"/>
      <c r="H500" s="878"/>
      <c r="I500" s="878"/>
      <c r="J500" s="878"/>
      <c r="K500" s="990"/>
      <c r="L500" s="990"/>
      <c r="M500" s="990"/>
      <c r="N500" s="990"/>
      <c r="O500" s="878"/>
      <c r="P500" s="878"/>
      <c r="Q500" s="878"/>
      <c r="R500" s="878"/>
      <c r="S500" s="878"/>
      <c r="T500" s="878"/>
      <c r="U500" s="878"/>
      <c r="V500" s="878"/>
      <c r="W500" s="878"/>
      <c r="X500" s="1015"/>
      <c r="Y500" s="878"/>
      <c r="Z500" s="975"/>
    </row>
    <row r="501" spans="1:26">
      <c r="A501" s="878"/>
      <c r="B501" s="878"/>
      <c r="C501" s="878"/>
      <c r="F501" s="878"/>
      <c r="H501" s="878"/>
      <c r="I501" s="878"/>
      <c r="J501" s="878"/>
      <c r="K501" s="990"/>
      <c r="L501" s="990"/>
      <c r="M501" s="990"/>
      <c r="N501" s="990"/>
      <c r="O501" s="878"/>
      <c r="P501" s="878"/>
      <c r="Q501" s="878"/>
      <c r="R501" s="878"/>
      <c r="S501" s="878"/>
      <c r="T501" s="878"/>
      <c r="U501" s="878"/>
      <c r="V501" s="878"/>
      <c r="W501" s="878"/>
      <c r="X501" s="1015"/>
      <c r="Y501" s="878"/>
      <c r="Z501" s="975"/>
    </row>
    <row r="502" spans="1:26">
      <c r="A502" s="878"/>
      <c r="B502" s="878"/>
      <c r="C502" s="878"/>
      <c r="F502" s="878"/>
      <c r="H502" s="878"/>
      <c r="I502" s="878"/>
      <c r="J502" s="878"/>
      <c r="K502" s="990"/>
      <c r="L502" s="990"/>
      <c r="M502" s="990"/>
      <c r="N502" s="990"/>
      <c r="O502" s="878"/>
      <c r="P502" s="878"/>
      <c r="Q502" s="878"/>
      <c r="R502" s="878"/>
      <c r="S502" s="878"/>
      <c r="T502" s="878"/>
      <c r="U502" s="878"/>
      <c r="V502" s="878"/>
      <c r="W502" s="878"/>
      <c r="X502" s="1015"/>
      <c r="Y502" s="878"/>
      <c r="Z502" s="975"/>
    </row>
    <row r="503" spans="1:26">
      <c r="A503" s="878"/>
      <c r="B503" s="878"/>
      <c r="C503" s="878"/>
      <c r="F503" s="878"/>
      <c r="H503" s="878"/>
      <c r="I503" s="878"/>
      <c r="J503" s="878"/>
      <c r="K503" s="990"/>
      <c r="L503" s="990"/>
      <c r="M503" s="990"/>
      <c r="N503" s="990"/>
      <c r="O503" s="878"/>
      <c r="P503" s="878"/>
      <c r="Q503" s="878"/>
      <c r="R503" s="878"/>
      <c r="S503" s="878"/>
      <c r="T503" s="878"/>
      <c r="U503" s="878"/>
      <c r="V503" s="878"/>
      <c r="W503" s="878"/>
      <c r="X503" s="1015"/>
      <c r="Y503" s="878"/>
      <c r="Z503" s="975"/>
    </row>
    <row r="504" spans="1:26">
      <c r="A504" s="878"/>
      <c r="B504" s="878"/>
      <c r="C504" s="878"/>
      <c r="F504" s="878"/>
      <c r="H504" s="878"/>
      <c r="I504" s="878"/>
      <c r="J504" s="878"/>
      <c r="K504" s="990"/>
      <c r="L504" s="990"/>
      <c r="M504" s="990"/>
      <c r="N504" s="990"/>
      <c r="O504" s="878"/>
      <c r="P504" s="878"/>
      <c r="Q504" s="878"/>
      <c r="R504" s="878"/>
      <c r="S504" s="878"/>
      <c r="T504" s="878"/>
      <c r="U504" s="878"/>
      <c r="V504" s="878"/>
      <c r="W504" s="878"/>
      <c r="X504" s="1015"/>
      <c r="Y504" s="878"/>
      <c r="Z504" s="975"/>
    </row>
    <row r="505" spans="1:26">
      <c r="A505" s="878"/>
      <c r="B505" s="878"/>
      <c r="C505" s="878"/>
      <c r="F505" s="878"/>
      <c r="H505" s="878"/>
      <c r="I505" s="878"/>
      <c r="J505" s="878"/>
      <c r="K505" s="990"/>
      <c r="L505" s="990"/>
      <c r="M505" s="990"/>
      <c r="N505" s="990"/>
      <c r="O505" s="878"/>
      <c r="P505" s="878"/>
      <c r="Q505" s="878"/>
      <c r="R505" s="878"/>
      <c r="S505" s="878"/>
      <c r="T505" s="878"/>
      <c r="U505" s="878"/>
      <c r="V505" s="878"/>
      <c r="W505" s="878"/>
      <c r="X505" s="1015"/>
      <c r="Y505" s="878"/>
      <c r="Z505" s="975"/>
    </row>
    <row r="506" spans="1:26">
      <c r="A506" s="878"/>
      <c r="B506" s="878"/>
      <c r="C506" s="878"/>
      <c r="F506" s="878"/>
      <c r="H506" s="878"/>
      <c r="I506" s="878"/>
      <c r="J506" s="878"/>
      <c r="K506" s="990"/>
      <c r="L506" s="990"/>
      <c r="M506" s="990"/>
      <c r="N506" s="990"/>
      <c r="O506" s="878"/>
      <c r="P506" s="878"/>
      <c r="Q506" s="878"/>
      <c r="R506" s="878"/>
      <c r="S506" s="878"/>
      <c r="T506" s="878"/>
      <c r="U506" s="878"/>
      <c r="V506" s="878"/>
      <c r="W506" s="878"/>
      <c r="X506" s="1015"/>
      <c r="Y506" s="878"/>
      <c r="Z506" s="975"/>
    </row>
    <row r="507" spans="1:26">
      <c r="A507" s="878"/>
      <c r="B507" s="878"/>
      <c r="C507" s="878"/>
      <c r="F507" s="878"/>
      <c r="H507" s="878"/>
      <c r="I507" s="878"/>
      <c r="J507" s="878"/>
      <c r="K507" s="990"/>
      <c r="L507" s="990"/>
      <c r="M507" s="990"/>
      <c r="N507" s="990"/>
      <c r="O507" s="878"/>
      <c r="P507" s="878"/>
      <c r="Q507" s="878"/>
      <c r="R507" s="878"/>
      <c r="S507" s="878"/>
      <c r="T507" s="878"/>
      <c r="U507" s="878"/>
      <c r="V507" s="878"/>
      <c r="W507" s="878"/>
      <c r="X507" s="1015"/>
      <c r="Y507" s="878"/>
      <c r="Z507" s="975"/>
    </row>
    <row r="508" spans="1:26">
      <c r="A508" s="878"/>
      <c r="B508" s="878"/>
      <c r="C508" s="878"/>
      <c r="F508" s="878"/>
      <c r="H508" s="878"/>
      <c r="I508" s="878"/>
      <c r="J508" s="878"/>
      <c r="K508" s="990"/>
      <c r="L508" s="990"/>
      <c r="M508" s="990"/>
      <c r="N508" s="990"/>
      <c r="O508" s="878"/>
      <c r="P508" s="878"/>
      <c r="Q508" s="878"/>
      <c r="R508" s="878"/>
      <c r="S508" s="878"/>
      <c r="T508" s="878"/>
      <c r="U508" s="878"/>
      <c r="V508" s="878"/>
      <c r="W508" s="878"/>
      <c r="X508" s="1015"/>
      <c r="Y508" s="878"/>
      <c r="Z508" s="975"/>
    </row>
    <row r="509" spans="1:26">
      <c r="A509" s="878"/>
      <c r="B509" s="878"/>
      <c r="C509" s="878"/>
      <c r="F509" s="878"/>
      <c r="H509" s="878"/>
      <c r="I509" s="878"/>
      <c r="J509" s="878"/>
      <c r="K509" s="990"/>
      <c r="L509" s="990"/>
      <c r="M509" s="990"/>
      <c r="N509" s="990"/>
      <c r="O509" s="878"/>
      <c r="P509" s="878"/>
      <c r="Q509" s="878"/>
      <c r="R509" s="878"/>
      <c r="S509" s="878"/>
      <c r="T509" s="878"/>
      <c r="U509" s="878"/>
      <c r="V509" s="878"/>
      <c r="W509" s="878"/>
      <c r="X509" s="1015"/>
      <c r="Y509" s="878"/>
      <c r="Z509" s="975"/>
    </row>
    <row r="510" spans="1:26">
      <c r="A510" s="878"/>
      <c r="B510" s="878"/>
      <c r="C510" s="878"/>
      <c r="F510" s="878"/>
      <c r="H510" s="878"/>
      <c r="I510" s="878"/>
      <c r="J510" s="878"/>
      <c r="K510" s="990"/>
      <c r="L510" s="990"/>
      <c r="M510" s="990"/>
      <c r="N510" s="990"/>
      <c r="O510" s="878"/>
      <c r="P510" s="878"/>
      <c r="Q510" s="878"/>
      <c r="R510" s="878"/>
      <c r="S510" s="878"/>
      <c r="T510" s="878"/>
      <c r="U510" s="878"/>
      <c r="V510" s="878"/>
      <c r="W510" s="878"/>
      <c r="X510" s="1015"/>
      <c r="Y510" s="878"/>
      <c r="Z510" s="975"/>
    </row>
    <row r="511" spans="1:26">
      <c r="A511" s="878"/>
      <c r="B511" s="878"/>
      <c r="C511" s="878"/>
      <c r="F511" s="878"/>
      <c r="H511" s="878"/>
      <c r="I511" s="878"/>
      <c r="J511" s="878"/>
      <c r="K511" s="990"/>
      <c r="L511" s="990"/>
      <c r="M511" s="990"/>
      <c r="N511" s="990"/>
      <c r="O511" s="878"/>
      <c r="P511" s="878"/>
      <c r="Q511" s="878"/>
      <c r="R511" s="878"/>
      <c r="S511" s="878"/>
      <c r="T511" s="878"/>
      <c r="U511" s="878"/>
      <c r="V511" s="878"/>
      <c r="W511" s="878"/>
      <c r="X511" s="1015"/>
      <c r="Y511" s="878"/>
      <c r="Z511" s="975"/>
    </row>
    <row r="512" spans="1:26">
      <c r="A512" s="878"/>
      <c r="B512" s="878"/>
      <c r="C512" s="878"/>
      <c r="F512" s="878"/>
      <c r="H512" s="878"/>
      <c r="I512" s="878"/>
      <c r="J512" s="878"/>
      <c r="K512" s="990"/>
      <c r="L512" s="990"/>
      <c r="M512" s="990"/>
      <c r="N512" s="990"/>
      <c r="O512" s="878"/>
      <c r="P512" s="878"/>
      <c r="Q512" s="878"/>
      <c r="R512" s="878"/>
      <c r="S512" s="878"/>
      <c r="T512" s="878"/>
      <c r="U512" s="878"/>
      <c r="V512" s="878"/>
      <c r="W512" s="878"/>
      <c r="X512" s="1015"/>
      <c r="Y512" s="878"/>
      <c r="Z512" s="975"/>
    </row>
    <row r="513" spans="1:26">
      <c r="A513" s="878"/>
      <c r="B513" s="878"/>
      <c r="C513" s="878"/>
      <c r="F513" s="878"/>
      <c r="H513" s="878"/>
      <c r="I513" s="878"/>
      <c r="J513" s="878"/>
      <c r="K513" s="990"/>
      <c r="L513" s="990"/>
      <c r="M513" s="990"/>
      <c r="N513" s="990"/>
      <c r="O513" s="878"/>
      <c r="P513" s="878"/>
      <c r="Q513" s="878"/>
      <c r="R513" s="878"/>
      <c r="S513" s="878"/>
      <c r="T513" s="878"/>
      <c r="U513" s="878"/>
      <c r="V513" s="878"/>
      <c r="W513" s="878"/>
      <c r="X513" s="1015"/>
      <c r="Y513" s="878"/>
      <c r="Z513" s="975"/>
    </row>
    <row r="514" spans="1:26">
      <c r="A514" s="878"/>
      <c r="B514" s="878"/>
      <c r="C514" s="878"/>
      <c r="F514" s="878"/>
      <c r="H514" s="878"/>
      <c r="I514" s="878"/>
      <c r="J514" s="878"/>
      <c r="K514" s="990"/>
      <c r="L514" s="990"/>
      <c r="M514" s="990"/>
      <c r="N514" s="990"/>
      <c r="O514" s="878"/>
      <c r="P514" s="878"/>
      <c r="Q514" s="878"/>
      <c r="R514" s="878"/>
      <c r="S514" s="878"/>
      <c r="T514" s="878"/>
      <c r="U514" s="878"/>
      <c r="V514" s="878"/>
      <c r="W514" s="878"/>
      <c r="X514" s="1015"/>
      <c r="Y514" s="878"/>
      <c r="Z514" s="975"/>
    </row>
    <row r="515" spans="1:26">
      <c r="A515" s="878"/>
      <c r="B515" s="878"/>
      <c r="C515" s="878"/>
      <c r="F515" s="878"/>
      <c r="H515" s="878"/>
      <c r="I515" s="878"/>
      <c r="J515" s="878"/>
      <c r="K515" s="990"/>
      <c r="L515" s="990"/>
      <c r="M515" s="990"/>
      <c r="N515" s="990"/>
      <c r="O515" s="878"/>
      <c r="P515" s="878"/>
      <c r="Q515" s="878"/>
      <c r="R515" s="878"/>
      <c r="S515" s="878"/>
      <c r="T515" s="878"/>
      <c r="U515" s="878"/>
      <c r="V515" s="878"/>
      <c r="W515" s="878"/>
      <c r="X515" s="1015"/>
      <c r="Y515" s="878"/>
      <c r="Z515" s="975"/>
    </row>
    <row r="516" spans="1:26">
      <c r="A516" s="878"/>
      <c r="B516" s="878"/>
      <c r="C516" s="878"/>
      <c r="F516" s="878"/>
      <c r="H516" s="878"/>
      <c r="I516" s="878"/>
      <c r="J516" s="878"/>
      <c r="K516" s="990"/>
      <c r="L516" s="990"/>
      <c r="M516" s="990"/>
      <c r="N516" s="990"/>
      <c r="O516" s="878"/>
      <c r="P516" s="878"/>
      <c r="Q516" s="878"/>
      <c r="R516" s="878"/>
      <c r="S516" s="878"/>
      <c r="T516" s="878"/>
      <c r="U516" s="878"/>
      <c r="V516" s="878"/>
      <c r="W516" s="878"/>
      <c r="X516" s="1015"/>
      <c r="Y516" s="878"/>
      <c r="Z516" s="975"/>
    </row>
    <row r="517" spans="1:26">
      <c r="A517" s="878"/>
      <c r="B517" s="878"/>
      <c r="C517" s="878"/>
      <c r="F517" s="878"/>
      <c r="H517" s="878"/>
      <c r="I517" s="878"/>
      <c r="J517" s="878"/>
      <c r="K517" s="990"/>
      <c r="L517" s="990"/>
      <c r="M517" s="990"/>
      <c r="N517" s="990"/>
      <c r="O517" s="878"/>
      <c r="P517" s="878"/>
      <c r="Q517" s="878"/>
      <c r="R517" s="878"/>
      <c r="S517" s="878"/>
      <c r="T517" s="878"/>
      <c r="U517" s="878"/>
      <c r="V517" s="878"/>
      <c r="W517" s="878"/>
      <c r="X517" s="1015"/>
      <c r="Y517" s="878"/>
      <c r="Z517" s="975"/>
    </row>
    <row r="518" spans="1:26">
      <c r="A518" s="878"/>
      <c r="B518" s="878"/>
      <c r="C518" s="878"/>
      <c r="F518" s="878"/>
      <c r="H518" s="878"/>
      <c r="I518" s="878"/>
      <c r="J518" s="878"/>
      <c r="K518" s="990"/>
      <c r="L518" s="990"/>
      <c r="M518" s="990"/>
      <c r="N518" s="990"/>
      <c r="O518" s="878"/>
      <c r="P518" s="878"/>
      <c r="Q518" s="878"/>
      <c r="R518" s="878"/>
      <c r="S518" s="878"/>
      <c r="T518" s="878"/>
      <c r="U518" s="878"/>
      <c r="V518" s="878"/>
      <c r="W518" s="878"/>
      <c r="X518" s="1015"/>
      <c r="Y518" s="878"/>
      <c r="Z518" s="975"/>
    </row>
    <row r="519" spans="1:26">
      <c r="A519" s="878"/>
      <c r="B519" s="878"/>
      <c r="C519" s="878"/>
      <c r="F519" s="878"/>
      <c r="H519" s="878"/>
      <c r="I519" s="878"/>
      <c r="J519" s="878"/>
      <c r="K519" s="990"/>
      <c r="L519" s="990"/>
      <c r="M519" s="990"/>
      <c r="N519" s="990"/>
      <c r="O519" s="878"/>
      <c r="P519" s="878"/>
      <c r="Q519" s="878"/>
      <c r="R519" s="878"/>
      <c r="S519" s="878"/>
      <c r="T519" s="878"/>
      <c r="U519" s="878"/>
      <c r="V519" s="878"/>
      <c r="W519" s="878"/>
      <c r="X519" s="1015"/>
      <c r="Y519" s="878"/>
      <c r="Z519" s="975"/>
    </row>
    <row r="520" spans="1:26">
      <c r="A520" s="878"/>
      <c r="B520" s="878"/>
      <c r="C520" s="878"/>
      <c r="F520" s="878"/>
      <c r="H520" s="878"/>
      <c r="I520" s="878"/>
      <c r="J520" s="878"/>
      <c r="K520" s="990"/>
      <c r="L520" s="990"/>
      <c r="M520" s="990"/>
      <c r="N520" s="990"/>
      <c r="O520" s="878"/>
      <c r="P520" s="878"/>
      <c r="Q520" s="878"/>
      <c r="R520" s="878"/>
      <c r="S520" s="878"/>
      <c r="T520" s="878"/>
      <c r="U520" s="878"/>
      <c r="V520" s="878"/>
      <c r="W520" s="878"/>
      <c r="X520" s="1015"/>
      <c r="Y520" s="878"/>
      <c r="Z520" s="975"/>
    </row>
    <row r="521" spans="1:26">
      <c r="A521" s="878"/>
      <c r="B521" s="878"/>
      <c r="C521" s="878"/>
      <c r="F521" s="878"/>
      <c r="H521" s="878"/>
      <c r="I521" s="878"/>
      <c r="J521" s="878"/>
      <c r="K521" s="990"/>
      <c r="L521" s="990"/>
      <c r="M521" s="990"/>
      <c r="N521" s="990"/>
      <c r="O521" s="878"/>
      <c r="P521" s="878"/>
      <c r="Q521" s="878"/>
      <c r="R521" s="878"/>
      <c r="S521" s="878"/>
      <c r="T521" s="878"/>
      <c r="U521" s="878"/>
      <c r="V521" s="878"/>
      <c r="W521" s="878"/>
      <c r="X521" s="1015"/>
      <c r="Y521" s="878"/>
      <c r="Z521" s="975"/>
    </row>
    <row r="522" spans="1:26">
      <c r="A522" s="878"/>
      <c r="B522" s="878"/>
      <c r="C522" s="878"/>
      <c r="F522" s="878"/>
      <c r="H522" s="878"/>
      <c r="I522" s="878"/>
      <c r="J522" s="878"/>
      <c r="K522" s="990"/>
      <c r="L522" s="990"/>
      <c r="M522" s="990"/>
      <c r="N522" s="990"/>
      <c r="O522" s="878"/>
      <c r="P522" s="878"/>
      <c r="Q522" s="878"/>
      <c r="R522" s="878"/>
      <c r="S522" s="878"/>
      <c r="T522" s="878"/>
      <c r="U522" s="878"/>
      <c r="V522" s="878"/>
      <c r="W522" s="878"/>
      <c r="X522" s="1015"/>
      <c r="Y522" s="878"/>
      <c r="Z522" s="975"/>
    </row>
    <row r="523" spans="1:26">
      <c r="A523" s="878"/>
      <c r="B523" s="878"/>
      <c r="C523" s="878"/>
      <c r="F523" s="878"/>
      <c r="H523" s="878"/>
      <c r="I523" s="878"/>
      <c r="J523" s="878"/>
      <c r="K523" s="990"/>
      <c r="L523" s="990"/>
      <c r="M523" s="990"/>
      <c r="N523" s="990"/>
      <c r="O523" s="878"/>
      <c r="P523" s="878"/>
      <c r="Q523" s="878"/>
      <c r="R523" s="878"/>
      <c r="S523" s="878"/>
      <c r="T523" s="878"/>
      <c r="U523" s="878"/>
      <c r="V523" s="878"/>
      <c r="W523" s="878"/>
      <c r="X523" s="1015"/>
      <c r="Y523" s="878"/>
      <c r="Z523" s="975"/>
    </row>
    <row r="524" spans="1:26">
      <c r="A524" s="878"/>
      <c r="B524" s="878"/>
      <c r="C524" s="878"/>
      <c r="F524" s="878"/>
      <c r="H524" s="878"/>
      <c r="I524" s="878"/>
      <c r="J524" s="878"/>
      <c r="K524" s="990"/>
      <c r="L524" s="990"/>
      <c r="M524" s="990"/>
      <c r="N524" s="990"/>
      <c r="O524" s="878"/>
      <c r="P524" s="878"/>
      <c r="Q524" s="878"/>
      <c r="R524" s="878"/>
      <c r="S524" s="878"/>
      <c r="T524" s="878"/>
      <c r="U524" s="878"/>
      <c r="V524" s="878"/>
      <c r="W524" s="878"/>
      <c r="X524" s="1015"/>
      <c r="Y524" s="878"/>
      <c r="Z524" s="975"/>
    </row>
    <row r="525" spans="1:26">
      <c r="A525" s="878"/>
      <c r="B525" s="878"/>
      <c r="C525" s="878"/>
      <c r="F525" s="878"/>
      <c r="H525" s="878"/>
      <c r="I525" s="878"/>
      <c r="J525" s="878"/>
      <c r="K525" s="990"/>
      <c r="L525" s="990"/>
      <c r="M525" s="990"/>
      <c r="N525" s="990"/>
      <c r="O525" s="878"/>
      <c r="P525" s="878"/>
      <c r="Q525" s="878"/>
      <c r="R525" s="878"/>
      <c r="S525" s="878"/>
      <c r="T525" s="878"/>
      <c r="U525" s="878"/>
      <c r="V525" s="878"/>
      <c r="W525" s="878"/>
      <c r="X525" s="1015"/>
      <c r="Y525" s="878"/>
      <c r="Z525" s="975"/>
    </row>
    <row r="526" spans="1:26">
      <c r="A526" s="878"/>
      <c r="B526" s="878"/>
      <c r="C526" s="878"/>
      <c r="F526" s="878"/>
      <c r="H526" s="878"/>
      <c r="I526" s="878"/>
      <c r="J526" s="878"/>
      <c r="K526" s="990"/>
      <c r="L526" s="990"/>
      <c r="M526" s="990"/>
      <c r="N526" s="990"/>
      <c r="O526" s="878"/>
      <c r="P526" s="878"/>
      <c r="Q526" s="878"/>
      <c r="R526" s="878"/>
      <c r="S526" s="878"/>
      <c r="T526" s="878"/>
      <c r="U526" s="878"/>
      <c r="V526" s="878"/>
      <c r="W526" s="878"/>
      <c r="X526" s="1015"/>
      <c r="Y526" s="878"/>
      <c r="Z526" s="975"/>
    </row>
    <row r="527" spans="1:26">
      <c r="A527" s="878"/>
      <c r="B527" s="878"/>
      <c r="C527" s="878"/>
      <c r="F527" s="878"/>
      <c r="H527" s="878"/>
      <c r="I527" s="878"/>
      <c r="J527" s="878"/>
      <c r="K527" s="990"/>
      <c r="L527" s="990"/>
      <c r="M527" s="990"/>
      <c r="N527" s="990"/>
      <c r="O527" s="878"/>
      <c r="P527" s="878"/>
      <c r="Q527" s="878"/>
      <c r="R527" s="878"/>
      <c r="S527" s="878"/>
      <c r="T527" s="878"/>
      <c r="U527" s="878"/>
      <c r="V527" s="878"/>
      <c r="W527" s="878"/>
      <c r="X527" s="1015"/>
      <c r="Y527" s="878"/>
      <c r="Z527" s="975"/>
    </row>
    <row r="528" spans="1:26">
      <c r="A528" s="878"/>
      <c r="B528" s="878"/>
      <c r="C528" s="878"/>
      <c r="F528" s="878"/>
      <c r="H528" s="878"/>
      <c r="I528" s="878"/>
      <c r="J528" s="878"/>
      <c r="K528" s="990"/>
      <c r="L528" s="990"/>
      <c r="M528" s="990"/>
      <c r="N528" s="990"/>
      <c r="O528" s="878"/>
      <c r="P528" s="878"/>
      <c r="Q528" s="878"/>
      <c r="R528" s="878"/>
      <c r="S528" s="878"/>
      <c r="T528" s="878"/>
      <c r="U528" s="878"/>
      <c r="V528" s="878"/>
      <c r="W528" s="878"/>
      <c r="X528" s="1015"/>
      <c r="Y528" s="878"/>
      <c r="Z528" s="975"/>
    </row>
    <row r="529" spans="1:26">
      <c r="A529" s="878"/>
      <c r="B529" s="878"/>
      <c r="C529" s="878"/>
      <c r="F529" s="878"/>
      <c r="H529" s="878"/>
      <c r="I529" s="878"/>
      <c r="J529" s="878"/>
      <c r="K529" s="990"/>
      <c r="L529" s="990"/>
      <c r="M529" s="990"/>
      <c r="N529" s="990"/>
      <c r="O529" s="878"/>
      <c r="P529" s="878"/>
      <c r="Q529" s="878"/>
      <c r="R529" s="878"/>
      <c r="S529" s="878"/>
      <c r="T529" s="878"/>
      <c r="U529" s="878"/>
      <c r="V529" s="878"/>
      <c r="W529" s="878"/>
      <c r="X529" s="1015"/>
      <c r="Y529" s="878"/>
      <c r="Z529" s="975"/>
    </row>
    <row r="530" spans="1:26">
      <c r="A530" s="878"/>
      <c r="B530" s="878"/>
      <c r="C530" s="878"/>
      <c r="F530" s="878"/>
      <c r="H530" s="878"/>
      <c r="I530" s="878"/>
      <c r="J530" s="878"/>
      <c r="K530" s="990"/>
      <c r="L530" s="990"/>
      <c r="M530" s="990"/>
      <c r="N530" s="990"/>
      <c r="O530" s="878"/>
      <c r="P530" s="878"/>
      <c r="Q530" s="878"/>
      <c r="R530" s="878"/>
      <c r="S530" s="878"/>
      <c r="T530" s="878"/>
      <c r="U530" s="878"/>
      <c r="V530" s="878"/>
      <c r="W530" s="878"/>
      <c r="X530" s="1015"/>
      <c r="Y530" s="878"/>
      <c r="Z530" s="975"/>
    </row>
    <row r="531" spans="1:26">
      <c r="A531" s="878"/>
      <c r="B531" s="878"/>
      <c r="C531" s="878"/>
      <c r="F531" s="878"/>
      <c r="H531" s="878"/>
      <c r="I531" s="878"/>
      <c r="J531" s="878"/>
      <c r="K531" s="990"/>
      <c r="L531" s="990"/>
      <c r="M531" s="990"/>
      <c r="N531" s="990"/>
      <c r="O531" s="878"/>
      <c r="P531" s="878"/>
      <c r="Q531" s="878"/>
      <c r="R531" s="878"/>
      <c r="S531" s="878"/>
      <c r="T531" s="878"/>
      <c r="U531" s="878"/>
      <c r="V531" s="878"/>
      <c r="W531" s="878"/>
      <c r="X531" s="1015"/>
      <c r="Y531" s="878"/>
      <c r="Z531" s="975"/>
    </row>
    <row r="532" spans="1:26">
      <c r="A532" s="878"/>
      <c r="B532" s="878"/>
      <c r="C532" s="878"/>
      <c r="F532" s="878"/>
      <c r="H532" s="878"/>
      <c r="I532" s="878"/>
      <c r="J532" s="878"/>
      <c r="K532" s="990"/>
      <c r="L532" s="990"/>
      <c r="M532" s="990"/>
      <c r="N532" s="990"/>
      <c r="O532" s="878"/>
      <c r="P532" s="878"/>
      <c r="Q532" s="878"/>
      <c r="R532" s="878"/>
      <c r="S532" s="878"/>
      <c r="T532" s="878"/>
      <c r="U532" s="878"/>
      <c r="V532" s="878"/>
      <c r="W532" s="878"/>
      <c r="X532" s="1015"/>
      <c r="Y532" s="878"/>
      <c r="Z532" s="975"/>
    </row>
    <row r="533" spans="1:26">
      <c r="A533" s="878"/>
      <c r="B533" s="878"/>
      <c r="C533" s="878"/>
      <c r="F533" s="878"/>
      <c r="H533" s="878"/>
      <c r="I533" s="878"/>
      <c r="J533" s="878"/>
      <c r="K533" s="990"/>
      <c r="L533" s="990"/>
      <c r="M533" s="990"/>
      <c r="N533" s="990"/>
      <c r="O533" s="878"/>
      <c r="P533" s="878"/>
      <c r="Q533" s="878"/>
      <c r="R533" s="878"/>
      <c r="S533" s="878"/>
      <c r="T533" s="878"/>
      <c r="U533" s="878"/>
      <c r="V533" s="878"/>
      <c r="W533" s="878"/>
      <c r="X533" s="1015"/>
      <c r="Y533" s="878"/>
      <c r="Z533" s="975"/>
    </row>
    <row r="534" spans="1:26">
      <c r="A534" s="878"/>
      <c r="B534" s="878"/>
      <c r="C534" s="878"/>
      <c r="F534" s="878"/>
      <c r="H534" s="878"/>
      <c r="I534" s="878"/>
      <c r="J534" s="878"/>
      <c r="K534" s="990"/>
      <c r="L534" s="990"/>
      <c r="M534" s="990"/>
      <c r="N534" s="990"/>
      <c r="O534" s="878"/>
      <c r="P534" s="878"/>
      <c r="Q534" s="878"/>
      <c r="R534" s="878"/>
      <c r="S534" s="878"/>
      <c r="T534" s="878"/>
      <c r="U534" s="878"/>
      <c r="V534" s="878"/>
      <c r="W534" s="878"/>
      <c r="X534" s="1015"/>
      <c r="Y534" s="878"/>
      <c r="Z534" s="975"/>
    </row>
    <row r="535" spans="1:26">
      <c r="A535" s="878"/>
      <c r="B535" s="878"/>
      <c r="C535" s="878"/>
      <c r="F535" s="878"/>
      <c r="H535" s="878"/>
      <c r="I535" s="878"/>
      <c r="J535" s="878"/>
      <c r="K535" s="990"/>
      <c r="L535" s="990"/>
      <c r="M535" s="990"/>
      <c r="N535" s="990"/>
      <c r="O535" s="878"/>
      <c r="P535" s="878"/>
      <c r="Q535" s="878"/>
      <c r="R535" s="878"/>
      <c r="S535" s="878"/>
      <c r="T535" s="878"/>
      <c r="U535" s="878"/>
      <c r="V535" s="878"/>
      <c r="W535" s="878"/>
      <c r="X535" s="1015"/>
      <c r="Y535" s="878"/>
      <c r="Z535" s="975"/>
    </row>
    <row r="536" spans="1:26">
      <c r="A536" s="878"/>
      <c r="B536" s="878"/>
      <c r="C536" s="878"/>
      <c r="F536" s="878"/>
      <c r="H536" s="878"/>
      <c r="I536" s="878"/>
      <c r="J536" s="878"/>
      <c r="K536" s="990"/>
      <c r="L536" s="990"/>
      <c r="M536" s="990"/>
      <c r="N536" s="990"/>
      <c r="O536" s="878"/>
      <c r="P536" s="878"/>
      <c r="Q536" s="878"/>
      <c r="R536" s="878"/>
      <c r="S536" s="878"/>
      <c r="T536" s="878"/>
      <c r="U536" s="878"/>
      <c r="V536" s="878"/>
      <c r="W536" s="878"/>
      <c r="X536" s="1015"/>
      <c r="Y536" s="878"/>
      <c r="Z536" s="975"/>
    </row>
    <row r="537" spans="1:26">
      <c r="A537" s="878"/>
      <c r="B537" s="878"/>
      <c r="C537" s="878"/>
      <c r="F537" s="878"/>
      <c r="H537" s="878"/>
      <c r="I537" s="878"/>
      <c r="J537" s="878"/>
      <c r="K537" s="990"/>
      <c r="L537" s="990"/>
      <c r="M537" s="990"/>
      <c r="N537" s="990"/>
      <c r="O537" s="878"/>
      <c r="P537" s="878"/>
      <c r="Q537" s="878"/>
      <c r="R537" s="878"/>
      <c r="S537" s="878"/>
      <c r="T537" s="878"/>
      <c r="U537" s="878"/>
      <c r="V537" s="878"/>
      <c r="W537" s="878"/>
      <c r="X537" s="1015"/>
      <c r="Y537" s="878"/>
      <c r="Z537" s="975"/>
    </row>
    <row r="538" spans="1:26">
      <c r="A538" s="878"/>
      <c r="B538" s="878"/>
      <c r="C538" s="878"/>
      <c r="F538" s="878"/>
      <c r="H538" s="878"/>
      <c r="I538" s="878"/>
      <c r="J538" s="878"/>
      <c r="K538" s="990"/>
      <c r="L538" s="990"/>
      <c r="M538" s="990"/>
      <c r="N538" s="990"/>
      <c r="O538" s="878"/>
      <c r="P538" s="878"/>
      <c r="Q538" s="878"/>
      <c r="R538" s="878"/>
      <c r="S538" s="878"/>
      <c r="T538" s="878"/>
      <c r="U538" s="878"/>
      <c r="V538" s="878"/>
      <c r="W538" s="878"/>
      <c r="X538" s="1015"/>
      <c r="Y538" s="878"/>
      <c r="Z538" s="975"/>
    </row>
    <row r="539" spans="1:26">
      <c r="A539" s="878"/>
      <c r="B539" s="878"/>
      <c r="C539" s="878"/>
      <c r="F539" s="878"/>
      <c r="H539" s="878"/>
      <c r="I539" s="878"/>
      <c r="J539" s="878"/>
      <c r="K539" s="990"/>
      <c r="L539" s="990"/>
      <c r="M539" s="990"/>
      <c r="N539" s="990"/>
      <c r="O539" s="878"/>
      <c r="P539" s="878"/>
      <c r="Q539" s="878"/>
      <c r="R539" s="878"/>
      <c r="S539" s="878"/>
      <c r="T539" s="878"/>
      <c r="U539" s="878"/>
      <c r="V539" s="878"/>
      <c r="W539" s="878"/>
      <c r="X539" s="1015"/>
      <c r="Y539" s="878"/>
      <c r="Z539" s="975"/>
    </row>
    <row r="540" spans="1:26">
      <c r="A540" s="878"/>
      <c r="B540" s="878"/>
      <c r="C540" s="878"/>
      <c r="F540" s="878"/>
      <c r="H540" s="878"/>
      <c r="I540" s="878"/>
      <c r="J540" s="878"/>
      <c r="K540" s="990"/>
      <c r="L540" s="990"/>
      <c r="M540" s="990"/>
      <c r="N540" s="990"/>
      <c r="O540" s="878"/>
      <c r="P540" s="878"/>
      <c r="Q540" s="878"/>
      <c r="R540" s="878"/>
      <c r="S540" s="878"/>
      <c r="T540" s="878"/>
      <c r="U540" s="878"/>
      <c r="V540" s="878"/>
      <c r="W540" s="878"/>
      <c r="X540" s="1015"/>
      <c r="Y540" s="878"/>
      <c r="Z540" s="975"/>
    </row>
    <row r="541" spans="1:26">
      <c r="A541" s="878"/>
      <c r="B541" s="878"/>
      <c r="C541" s="878"/>
      <c r="F541" s="878"/>
      <c r="H541" s="878"/>
      <c r="I541" s="878"/>
      <c r="J541" s="878"/>
      <c r="K541" s="990"/>
      <c r="L541" s="990"/>
      <c r="M541" s="990"/>
      <c r="N541" s="990"/>
      <c r="O541" s="878"/>
      <c r="P541" s="878"/>
      <c r="Q541" s="878"/>
      <c r="R541" s="878"/>
      <c r="S541" s="878"/>
      <c r="T541" s="878"/>
      <c r="U541" s="878"/>
      <c r="V541" s="878"/>
      <c r="W541" s="878"/>
      <c r="X541" s="1015"/>
      <c r="Y541" s="878"/>
      <c r="Z541" s="975"/>
    </row>
    <row r="542" spans="1:26">
      <c r="A542" s="878"/>
      <c r="B542" s="878"/>
      <c r="C542" s="878"/>
      <c r="F542" s="878"/>
      <c r="H542" s="878"/>
      <c r="I542" s="878"/>
      <c r="J542" s="878"/>
      <c r="K542" s="990"/>
      <c r="L542" s="990"/>
      <c r="M542" s="990"/>
      <c r="N542" s="990"/>
      <c r="O542" s="878"/>
      <c r="P542" s="878"/>
      <c r="Q542" s="878"/>
      <c r="R542" s="878"/>
      <c r="S542" s="878"/>
      <c r="T542" s="878"/>
      <c r="U542" s="878"/>
      <c r="V542" s="878"/>
      <c r="W542" s="878"/>
      <c r="X542" s="1015"/>
      <c r="Y542" s="878"/>
      <c r="Z542" s="975"/>
    </row>
    <row r="543" spans="1:26">
      <c r="A543" s="878"/>
      <c r="B543" s="878"/>
      <c r="C543" s="878"/>
      <c r="F543" s="878"/>
      <c r="H543" s="878"/>
      <c r="I543" s="878"/>
      <c r="J543" s="878"/>
      <c r="K543" s="990"/>
      <c r="L543" s="990"/>
      <c r="M543" s="990"/>
      <c r="N543" s="990"/>
      <c r="O543" s="878"/>
      <c r="P543" s="878"/>
      <c r="Q543" s="878"/>
      <c r="R543" s="878"/>
      <c r="S543" s="878"/>
      <c r="T543" s="878"/>
      <c r="U543" s="878"/>
      <c r="V543" s="878"/>
      <c r="W543" s="878"/>
      <c r="X543" s="1015"/>
      <c r="Y543" s="878"/>
      <c r="Z543" s="975"/>
    </row>
    <row r="544" spans="1:26">
      <c r="A544" s="878"/>
      <c r="B544" s="878"/>
      <c r="C544" s="878"/>
      <c r="F544" s="878"/>
      <c r="H544" s="878"/>
      <c r="I544" s="878"/>
      <c r="J544" s="878"/>
      <c r="K544" s="990"/>
      <c r="L544" s="990"/>
      <c r="M544" s="990"/>
      <c r="N544" s="990"/>
      <c r="O544" s="878"/>
      <c r="P544" s="878"/>
      <c r="Q544" s="878"/>
      <c r="R544" s="878"/>
      <c r="S544" s="878"/>
      <c r="T544" s="878"/>
      <c r="U544" s="878"/>
      <c r="V544" s="878"/>
      <c r="W544" s="878"/>
      <c r="X544" s="1015"/>
      <c r="Y544" s="878"/>
      <c r="Z544" s="975"/>
    </row>
    <row r="545" spans="1:26">
      <c r="A545" s="878"/>
      <c r="B545" s="878"/>
      <c r="C545" s="878"/>
      <c r="F545" s="878"/>
      <c r="H545" s="878"/>
      <c r="I545" s="878"/>
      <c r="J545" s="878"/>
      <c r="K545" s="990"/>
      <c r="L545" s="990"/>
      <c r="M545" s="990"/>
      <c r="N545" s="990"/>
      <c r="O545" s="878"/>
      <c r="P545" s="878"/>
      <c r="Q545" s="878"/>
      <c r="R545" s="878"/>
      <c r="S545" s="878"/>
      <c r="T545" s="878"/>
      <c r="U545" s="878"/>
      <c r="V545" s="878"/>
      <c r="W545" s="878"/>
      <c r="X545" s="1015"/>
      <c r="Y545" s="878"/>
      <c r="Z545" s="975"/>
    </row>
    <row r="546" spans="1:26">
      <c r="A546" s="878"/>
      <c r="B546" s="878"/>
      <c r="C546" s="878"/>
      <c r="F546" s="878"/>
      <c r="H546" s="878"/>
      <c r="I546" s="878"/>
      <c r="J546" s="878"/>
      <c r="K546" s="990"/>
      <c r="L546" s="990"/>
      <c r="M546" s="990"/>
      <c r="N546" s="990"/>
      <c r="O546" s="878"/>
      <c r="P546" s="878"/>
      <c r="Q546" s="878"/>
      <c r="R546" s="878"/>
      <c r="S546" s="878"/>
      <c r="T546" s="878"/>
      <c r="U546" s="878"/>
      <c r="V546" s="878"/>
      <c r="W546" s="878"/>
      <c r="X546" s="1015"/>
      <c r="Y546" s="878"/>
      <c r="Z546" s="975"/>
    </row>
    <row r="547" spans="1:26">
      <c r="A547" s="878"/>
      <c r="B547" s="878"/>
      <c r="C547" s="878"/>
      <c r="F547" s="878"/>
      <c r="H547" s="878"/>
      <c r="I547" s="878"/>
      <c r="J547" s="878"/>
      <c r="K547" s="990"/>
      <c r="L547" s="990"/>
      <c r="M547" s="990"/>
      <c r="N547" s="990"/>
      <c r="O547" s="878"/>
      <c r="P547" s="878"/>
      <c r="Q547" s="878"/>
      <c r="R547" s="878"/>
      <c r="S547" s="878"/>
      <c r="T547" s="878"/>
      <c r="U547" s="878"/>
      <c r="V547" s="878"/>
      <c r="W547" s="878"/>
      <c r="X547" s="1015"/>
      <c r="Y547" s="878"/>
      <c r="Z547" s="975"/>
    </row>
    <row r="548" spans="1:26">
      <c r="A548" s="878"/>
      <c r="B548" s="878"/>
      <c r="C548" s="878"/>
      <c r="F548" s="878"/>
      <c r="H548" s="878"/>
      <c r="I548" s="878"/>
      <c r="J548" s="878"/>
      <c r="K548" s="990"/>
      <c r="L548" s="990"/>
      <c r="M548" s="990"/>
      <c r="N548" s="990"/>
      <c r="O548" s="878"/>
      <c r="P548" s="878"/>
      <c r="Q548" s="878"/>
      <c r="R548" s="878"/>
      <c r="S548" s="878"/>
      <c r="T548" s="878"/>
      <c r="U548" s="878"/>
      <c r="V548" s="878"/>
      <c r="W548" s="878"/>
      <c r="X548" s="1015"/>
      <c r="Y548" s="878"/>
      <c r="Z548" s="975"/>
    </row>
    <row r="549" spans="1:26">
      <c r="A549" s="878"/>
      <c r="B549" s="878"/>
      <c r="C549" s="878"/>
      <c r="F549" s="878"/>
      <c r="H549" s="878"/>
      <c r="I549" s="878"/>
      <c r="J549" s="878"/>
      <c r="K549" s="990"/>
      <c r="L549" s="990"/>
      <c r="M549" s="990"/>
      <c r="N549" s="990"/>
      <c r="O549" s="878"/>
      <c r="P549" s="878"/>
      <c r="Q549" s="878"/>
      <c r="R549" s="878"/>
      <c r="S549" s="878"/>
      <c r="T549" s="878"/>
      <c r="U549" s="878"/>
      <c r="V549" s="878"/>
      <c r="W549" s="878"/>
      <c r="X549" s="1015"/>
      <c r="Y549" s="878"/>
      <c r="Z549" s="975"/>
    </row>
    <row r="550" spans="1:26">
      <c r="A550" s="878"/>
      <c r="B550" s="878"/>
      <c r="C550" s="878"/>
      <c r="F550" s="878"/>
      <c r="H550" s="878"/>
      <c r="I550" s="878"/>
      <c r="J550" s="878"/>
      <c r="K550" s="990"/>
      <c r="L550" s="990"/>
      <c r="M550" s="990"/>
      <c r="N550" s="990"/>
      <c r="O550" s="878"/>
      <c r="P550" s="878"/>
      <c r="Q550" s="878"/>
      <c r="R550" s="878"/>
      <c r="S550" s="878"/>
      <c r="T550" s="878"/>
      <c r="U550" s="878"/>
      <c r="V550" s="878"/>
      <c r="W550" s="878"/>
      <c r="X550" s="1015"/>
      <c r="Y550" s="878"/>
      <c r="Z550" s="975"/>
    </row>
    <row r="551" spans="1:26">
      <c r="A551" s="878"/>
      <c r="B551" s="878"/>
      <c r="C551" s="878"/>
      <c r="F551" s="878"/>
      <c r="H551" s="878"/>
      <c r="I551" s="878"/>
      <c r="J551" s="878"/>
      <c r="K551" s="990"/>
      <c r="L551" s="990"/>
      <c r="M551" s="990"/>
      <c r="N551" s="990"/>
      <c r="O551" s="878"/>
      <c r="P551" s="878"/>
      <c r="Q551" s="878"/>
      <c r="R551" s="878"/>
      <c r="S551" s="878"/>
      <c r="T551" s="878"/>
      <c r="U551" s="878"/>
      <c r="V551" s="878"/>
      <c r="W551" s="878"/>
      <c r="X551" s="1015"/>
      <c r="Y551" s="878"/>
      <c r="Z551" s="975"/>
    </row>
    <row r="552" spans="1:26">
      <c r="A552" s="878"/>
      <c r="B552" s="878"/>
      <c r="C552" s="878"/>
      <c r="F552" s="878"/>
      <c r="H552" s="878"/>
      <c r="I552" s="878"/>
      <c r="J552" s="878"/>
      <c r="K552" s="990"/>
      <c r="L552" s="990"/>
      <c r="M552" s="990"/>
      <c r="N552" s="990"/>
      <c r="O552" s="878"/>
      <c r="P552" s="878"/>
      <c r="Q552" s="878"/>
      <c r="R552" s="878"/>
      <c r="S552" s="878"/>
      <c r="T552" s="878"/>
      <c r="U552" s="878"/>
      <c r="V552" s="878"/>
      <c r="W552" s="878"/>
      <c r="X552" s="1015"/>
      <c r="Y552" s="878"/>
      <c r="Z552" s="975"/>
    </row>
    <row r="553" spans="1:26">
      <c r="A553" s="878"/>
      <c r="B553" s="878"/>
      <c r="C553" s="878"/>
      <c r="F553" s="878"/>
      <c r="H553" s="878"/>
      <c r="I553" s="878"/>
      <c r="J553" s="878"/>
      <c r="K553" s="990"/>
      <c r="L553" s="990"/>
      <c r="M553" s="990"/>
      <c r="N553" s="990"/>
      <c r="O553" s="878"/>
      <c r="P553" s="878"/>
      <c r="Q553" s="878"/>
      <c r="R553" s="878"/>
      <c r="S553" s="878"/>
      <c r="T553" s="878"/>
      <c r="U553" s="878"/>
      <c r="V553" s="878"/>
      <c r="W553" s="878"/>
      <c r="X553" s="1015"/>
      <c r="Y553" s="878"/>
      <c r="Z553" s="975"/>
    </row>
    <row r="554" spans="1:26">
      <c r="A554" s="878"/>
      <c r="B554" s="878"/>
      <c r="C554" s="878"/>
      <c r="F554" s="878"/>
      <c r="H554" s="878"/>
      <c r="I554" s="878"/>
      <c r="J554" s="878"/>
      <c r="K554" s="990"/>
      <c r="L554" s="990"/>
      <c r="M554" s="990"/>
      <c r="N554" s="990"/>
      <c r="O554" s="878"/>
      <c r="P554" s="878"/>
      <c r="Q554" s="878"/>
      <c r="R554" s="878"/>
      <c r="S554" s="878"/>
      <c r="T554" s="878"/>
      <c r="U554" s="878"/>
      <c r="V554" s="878"/>
      <c r="W554" s="878"/>
      <c r="X554" s="1015"/>
      <c r="Y554" s="878"/>
      <c r="Z554" s="975"/>
    </row>
    <row r="555" spans="1:26">
      <c r="A555" s="878"/>
      <c r="B555" s="878"/>
      <c r="C555" s="878"/>
      <c r="F555" s="878"/>
      <c r="H555" s="878"/>
      <c r="I555" s="878"/>
      <c r="J555" s="878"/>
      <c r="K555" s="990"/>
      <c r="L555" s="990"/>
      <c r="M555" s="990"/>
      <c r="N555" s="990"/>
      <c r="O555" s="878"/>
      <c r="P555" s="878"/>
      <c r="Q555" s="878"/>
      <c r="R555" s="878"/>
      <c r="S555" s="878"/>
      <c r="T555" s="878"/>
      <c r="U555" s="878"/>
      <c r="V555" s="878"/>
      <c r="W555" s="878"/>
      <c r="X555" s="1015"/>
      <c r="Y555" s="878"/>
      <c r="Z555" s="975"/>
    </row>
    <row r="556" spans="1:26">
      <c r="A556" s="878"/>
      <c r="B556" s="878"/>
      <c r="C556" s="878"/>
      <c r="F556" s="878"/>
      <c r="H556" s="878"/>
      <c r="I556" s="878"/>
      <c r="J556" s="878"/>
      <c r="K556" s="990"/>
      <c r="L556" s="990"/>
      <c r="M556" s="990"/>
      <c r="N556" s="990"/>
      <c r="O556" s="878"/>
      <c r="P556" s="878"/>
      <c r="Q556" s="878"/>
      <c r="R556" s="878"/>
      <c r="S556" s="878"/>
      <c r="T556" s="878"/>
      <c r="U556" s="878"/>
      <c r="V556" s="878"/>
      <c r="W556" s="878"/>
      <c r="X556" s="1015"/>
      <c r="Y556" s="878"/>
      <c r="Z556" s="975"/>
    </row>
    <row r="557" spans="1:26">
      <c r="A557" s="878"/>
      <c r="B557" s="878"/>
      <c r="C557" s="878"/>
      <c r="F557" s="878"/>
      <c r="H557" s="878"/>
      <c r="I557" s="878"/>
      <c r="J557" s="878"/>
      <c r="K557" s="990"/>
      <c r="L557" s="990"/>
      <c r="M557" s="990"/>
      <c r="N557" s="990"/>
      <c r="O557" s="878"/>
      <c r="P557" s="878"/>
      <c r="Q557" s="878"/>
      <c r="R557" s="878"/>
      <c r="S557" s="878"/>
      <c r="T557" s="878"/>
      <c r="U557" s="878"/>
      <c r="V557" s="878"/>
      <c r="W557" s="878"/>
      <c r="X557" s="1015"/>
      <c r="Y557" s="878"/>
      <c r="Z557" s="975"/>
    </row>
    <row r="558" spans="1:26">
      <c r="A558" s="878"/>
      <c r="B558" s="878"/>
      <c r="C558" s="878"/>
      <c r="F558" s="878"/>
      <c r="H558" s="878"/>
      <c r="I558" s="878"/>
      <c r="J558" s="878"/>
      <c r="K558" s="990"/>
      <c r="L558" s="990"/>
      <c r="M558" s="990"/>
      <c r="N558" s="990"/>
      <c r="O558" s="878"/>
      <c r="P558" s="878"/>
      <c r="Q558" s="878"/>
      <c r="R558" s="878"/>
      <c r="S558" s="878"/>
      <c r="T558" s="878"/>
      <c r="U558" s="878"/>
      <c r="V558" s="878"/>
      <c r="W558" s="878"/>
      <c r="X558" s="1015"/>
      <c r="Y558" s="878"/>
      <c r="Z558" s="975"/>
    </row>
    <row r="559" spans="1:26">
      <c r="A559" s="878"/>
      <c r="B559" s="878"/>
      <c r="C559" s="878"/>
      <c r="F559" s="878"/>
      <c r="H559" s="878"/>
      <c r="I559" s="878"/>
      <c r="J559" s="878"/>
      <c r="K559" s="990"/>
      <c r="L559" s="990"/>
      <c r="M559" s="990"/>
      <c r="N559" s="990"/>
      <c r="O559" s="878"/>
      <c r="P559" s="878"/>
      <c r="Q559" s="878"/>
      <c r="R559" s="878"/>
      <c r="S559" s="878"/>
      <c r="T559" s="878"/>
      <c r="U559" s="878"/>
      <c r="V559" s="878"/>
      <c r="W559" s="878"/>
      <c r="X559" s="1015"/>
      <c r="Y559" s="878"/>
      <c r="Z559" s="975"/>
    </row>
    <row r="560" spans="1:26">
      <c r="A560" s="878"/>
      <c r="B560" s="878"/>
      <c r="C560" s="878"/>
      <c r="F560" s="878"/>
      <c r="H560" s="878"/>
      <c r="I560" s="878"/>
      <c r="J560" s="878"/>
      <c r="K560" s="990"/>
      <c r="L560" s="990"/>
      <c r="M560" s="990"/>
      <c r="N560" s="990"/>
      <c r="O560" s="878"/>
      <c r="P560" s="878"/>
      <c r="Q560" s="878"/>
      <c r="R560" s="878"/>
      <c r="S560" s="878"/>
      <c r="T560" s="878"/>
      <c r="U560" s="878"/>
      <c r="V560" s="878"/>
      <c r="W560" s="878"/>
      <c r="X560" s="1015"/>
      <c r="Y560" s="878"/>
      <c r="Z560" s="975"/>
    </row>
    <row r="561" spans="1:26">
      <c r="A561" s="878"/>
      <c r="B561" s="878"/>
      <c r="C561" s="878"/>
      <c r="F561" s="878"/>
      <c r="H561" s="878"/>
      <c r="I561" s="878"/>
      <c r="J561" s="878"/>
      <c r="K561" s="990"/>
      <c r="L561" s="990"/>
      <c r="M561" s="990"/>
      <c r="N561" s="990"/>
      <c r="O561" s="878"/>
      <c r="P561" s="878"/>
      <c r="Q561" s="878"/>
      <c r="R561" s="878"/>
      <c r="S561" s="878"/>
      <c r="T561" s="878"/>
      <c r="U561" s="878"/>
      <c r="V561" s="878"/>
      <c r="W561" s="878"/>
      <c r="X561" s="1015"/>
      <c r="Y561" s="878"/>
      <c r="Z561" s="975"/>
    </row>
    <row r="562" spans="1:26">
      <c r="A562" s="878"/>
      <c r="B562" s="878"/>
      <c r="C562" s="878"/>
      <c r="F562" s="878"/>
      <c r="H562" s="878"/>
      <c r="I562" s="878"/>
      <c r="J562" s="878"/>
      <c r="K562" s="990"/>
      <c r="L562" s="990"/>
      <c r="M562" s="990"/>
      <c r="N562" s="990"/>
      <c r="O562" s="878"/>
      <c r="P562" s="878"/>
      <c r="Q562" s="878"/>
      <c r="R562" s="878"/>
      <c r="S562" s="878"/>
      <c r="T562" s="878"/>
      <c r="U562" s="878"/>
      <c r="V562" s="878"/>
      <c r="W562" s="878"/>
      <c r="X562" s="1015"/>
      <c r="Y562" s="878"/>
      <c r="Z562" s="975"/>
    </row>
    <row r="563" spans="1:26">
      <c r="A563" s="878"/>
      <c r="B563" s="878"/>
      <c r="C563" s="878"/>
      <c r="F563" s="878"/>
      <c r="H563" s="878"/>
      <c r="I563" s="878"/>
      <c r="J563" s="878"/>
      <c r="K563" s="990"/>
      <c r="L563" s="990"/>
      <c r="M563" s="990"/>
      <c r="N563" s="990"/>
      <c r="O563" s="878"/>
      <c r="P563" s="878"/>
      <c r="Q563" s="878"/>
      <c r="R563" s="878"/>
      <c r="S563" s="878"/>
      <c r="T563" s="878"/>
      <c r="U563" s="878"/>
      <c r="V563" s="878"/>
      <c r="W563" s="878"/>
      <c r="X563" s="1015"/>
      <c r="Y563" s="878"/>
      <c r="Z563" s="975"/>
    </row>
    <row r="564" spans="1:26">
      <c r="A564" s="878"/>
      <c r="B564" s="878"/>
      <c r="C564" s="878"/>
      <c r="F564" s="878"/>
      <c r="H564" s="878"/>
      <c r="I564" s="878"/>
      <c r="J564" s="878"/>
      <c r="K564" s="990"/>
      <c r="L564" s="990"/>
      <c r="M564" s="990"/>
      <c r="N564" s="990"/>
      <c r="O564" s="878"/>
      <c r="P564" s="878"/>
      <c r="Q564" s="878"/>
      <c r="R564" s="878"/>
      <c r="S564" s="878"/>
      <c r="T564" s="878"/>
      <c r="U564" s="878"/>
      <c r="V564" s="878"/>
      <c r="W564" s="878"/>
      <c r="X564" s="1015"/>
      <c r="Y564" s="878"/>
      <c r="Z564" s="975"/>
    </row>
    <row r="565" spans="1:26">
      <c r="A565" s="878"/>
      <c r="B565" s="878"/>
      <c r="C565" s="878"/>
      <c r="F565" s="878"/>
      <c r="H565" s="878"/>
      <c r="I565" s="878"/>
      <c r="J565" s="878"/>
      <c r="K565" s="990"/>
      <c r="L565" s="990"/>
      <c r="M565" s="990"/>
      <c r="N565" s="990"/>
      <c r="O565" s="878"/>
      <c r="P565" s="878"/>
      <c r="Q565" s="878"/>
      <c r="R565" s="878"/>
      <c r="S565" s="878"/>
      <c r="T565" s="878"/>
      <c r="U565" s="878"/>
      <c r="V565" s="878"/>
      <c r="W565" s="878"/>
      <c r="X565" s="1015"/>
      <c r="Y565" s="878"/>
      <c r="Z565" s="975"/>
    </row>
    <row r="566" spans="1:26">
      <c r="A566" s="878"/>
      <c r="B566" s="878"/>
      <c r="C566" s="878"/>
      <c r="F566" s="878"/>
      <c r="H566" s="878"/>
      <c r="I566" s="878"/>
      <c r="J566" s="878"/>
      <c r="K566" s="990"/>
      <c r="L566" s="990"/>
      <c r="M566" s="990"/>
      <c r="N566" s="990"/>
      <c r="O566" s="878"/>
      <c r="P566" s="878"/>
      <c r="Q566" s="878"/>
      <c r="R566" s="878"/>
      <c r="S566" s="878"/>
      <c r="T566" s="878"/>
      <c r="U566" s="878"/>
      <c r="V566" s="878"/>
      <c r="W566" s="878"/>
      <c r="X566" s="1015"/>
      <c r="Y566" s="878"/>
      <c r="Z566" s="975"/>
    </row>
    <row r="567" spans="1:26">
      <c r="A567" s="878"/>
      <c r="B567" s="878"/>
      <c r="C567" s="878"/>
      <c r="F567" s="878"/>
      <c r="H567" s="878"/>
      <c r="I567" s="878"/>
      <c r="J567" s="878"/>
      <c r="K567" s="990"/>
      <c r="L567" s="990"/>
      <c r="M567" s="990"/>
      <c r="N567" s="990"/>
      <c r="O567" s="878"/>
      <c r="P567" s="878"/>
      <c r="Q567" s="878"/>
      <c r="R567" s="878"/>
      <c r="S567" s="878"/>
      <c r="T567" s="878"/>
      <c r="U567" s="878"/>
      <c r="V567" s="878"/>
      <c r="W567" s="878"/>
      <c r="X567" s="1015"/>
      <c r="Y567" s="878"/>
      <c r="Z567" s="975"/>
    </row>
    <row r="568" spans="1:26">
      <c r="A568" s="878"/>
      <c r="B568" s="878"/>
      <c r="C568" s="878"/>
      <c r="F568" s="878"/>
      <c r="H568" s="878"/>
      <c r="I568" s="878"/>
      <c r="J568" s="878"/>
      <c r="K568" s="990"/>
      <c r="L568" s="990"/>
      <c r="M568" s="990"/>
      <c r="N568" s="990"/>
      <c r="O568" s="878"/>
      <c r="P568" s="878"/>
      <c r="Q568" s="878"/>
      <c r="R568" s="878"/>
      <c r="S568" s="878"/>
      <c r="T568" s="878"/>
      <c r="U568" s="878"/>
      <c r="V568" s="878"/>
      <c r="W568" s="878"/>
      <c r="X568" s="1015"/>
      <c r="Y568" s="878"/>
      <c r="Z568" s="975"/>
    </row>
    <row r="569" spans="1:26">
      <c r="A569" s="878"/>
      <c r="B569" s="878"/>
      <c r="C569" s="878"/>
      <c r="F569" s="878"/>
      <c r="H569" s="878"/>
      <c r="I569" s="878"/>
      <c r="J569" s="878"/>
      <c r="K569" s="990"/>
      <c r="L569" s="990"/>
      <c r="M569" s="990"/>
      <c r="N569" s="990"/>
      <c r="O569" s="878"/>
      <c r="P569" s="878"/>
      <c r="Q569" s="878"/>
      <c r="R569" s="878"/>
      <c r="S569" s="878"/>
      <c r="T569" s="878"/>
      <c r="U569" s="878"/>
      <c r="V569" s="878"/>
      <c r="W569" s="878"/>
      <c r="X569" s="1015"/>
      <c r="Y569" s="878"/>
      <c r="Z569" s="975"/>
    </row>
    <row r="570" spans="1:26">
      <c r="A570" s="878"/>
      <c r="B570" s="878"/>
      <c r="C570" s="878"/>
      <c r="F570" s="878"/>
      <c r="H570" s="878"/>
      <c r="I570" s="878"/>
      <c r="J570" s="878"/>
      <c r="K570" s="990"/>
      <c r="L570" s="990"/>
      <c r="M570" s="990"/>
      <c r="N570" s="990"/>
      <c r="O570" s="878"/>
      <c r="P570" s="878"/>
      <c r="Q570" s="878"/>
      <c r="R570" s="878"/>
      <c r="S570" s="878"/>
      <c r="T570" s="878"/>
      <c r="U570" s="878"/>
      <c r="V570" s="878"/>
      <c r="W570" s="878"/>
      <c r="X570" s="1015"/>
      <c r="Y570" s="878"/>
      <c r="Z570" s="975"/>
    </row>
    <row r="571" spans="1:26">
      <c r="A571" s="878"/>
      <c r="B571" s="878"/>
      <c r="C571" s="878"/>
      <c r="F571" s="878"/>
      <c r="H571" s="878"/>
      <c r="I571" s="878"/>
      <c r="J571" s="878"/>
      <c r="K571" s="990"/>
      <c r="L571" s="990"/>
      <c r="M571" s="990"/>
      <c r="N571" s="990"/>
      <c r="O571" s="878"/>
      <c r="P571" s="878"/>
      <c r="Q571" s="878"/>
      <c r="R571" s="878"/>
      <c r="S571" s="878"/>
      <c r="T571" s="878"/>
      <c r="U571" s="878"/>
      <c r="V571" s="878"/>
      <c r="W571" s="878"/>
      <c r="X571" s="1015"/>
      <c r="Y571" s="878"/>
      <c r="Z571" s="975"/>
    </row>
    <row r="572" spans="1:26">
      <c r="A572" s="878"/>
      <c r="B572" s="878"/>
      <c r="C572" s="878"/>
      <c r="F572" s="878"/>
      <c r="H572" s="878"/>
      <c r="I572" s="878"/>
      <c r="J572" s="878"/>
      <c r="K572" s="990"/>
      <c r="L572" s="990"/>
      <c r="M572" s="990"/>
      <c r="N572" s="990"/>
      <c r="O572" s="878"/>
      <c r="P572" s="878"/>
      <c r="Q572" s="878"/>
      <c r="R572" s="878"/>
      <c r="S572" s="878"/>
      <c r="T572" s="878"/>
      <c r="U572" s="878"/>
      <c r="V572" s="878"/>
      <c r="W572" s="878"/>
      <c r="X572" s="1015"/>
      <c r="Y572" s="878"/>
      <c r="Z572" s="975"/>
    </row>
    <row r="573" spans="1:26">
      <c r="A573" s="878"/>
      <c r="B573" s="878"/>
      <c r="C573" s="878"/>
      <c r="F573" s="878"/>
      <c r="H573" s="878"/>
      <c r="I573" s="878"/>
      <c r="J573" s="878"/>
      <c r="K573" s="990"/>
      <c r="L573" s="990"/>
      <c r="M573" s="990"/>
      <c r="N573" s="990"/>
      <c r="O573" s="878"/>
      <c r="P573" s="878"/>
      <c r="Q573" s="878"/>
      <c r="R573" s="878"/>
      <c r="S573" s="878"/>
      <c r="T573" s="878"/>
      <c r="U573" s="878"/>
      <c r="V573" s="878"/>
      <c r="W573" s="878"/>
      <c r="X573" s="1015"/>
      <c r="Y573" s="878"/>
      <c r="Z573" s="975"/>
    </row>
    <row r="574" spans="1:26">
      <c r="A574" s="878"/>
      <c r="B574" s="878"/>
      <c r="C574" s="878"/>
      <c r="F574" s="878"/>
      <c r="H574" s="878"/>
      <c r="I574" s="878"/>
      <c r="J574" s="878"/>
      <c r="K574" s="990"/>
      <c r="L574" s="990"/>
      <c r="M574" s="990"/>
      <c r="N574" s="990"/>
      <c r="O574" s="878"/>
      <c r="P574" s="878"/>
      <c r="Q574" s="878"/>
      <c r="R574" s="878"/>
      <c r="S574" s="878"/>
      <c r="T574" s="878"/>
      <c r="U574" s="878"/>
      <c r="V574" s="878"/>
      <c r="W574" s="878"/>
      <c r="X574" s="1015"/>
      <c r="Y574" s="878"/>
      <c r="Z574" s="975"/>
    </row>
    <row r="575" spans="1:26">
      <c r="A575" s="878"/>
      <c r="B575" s="878"/>
      <c r="C575" s="878"/>
      <c r="F575" s="878"/>
      <c r="H575" s="878"/>
      <c r="I575" s="878"/>
      <c r="J575" s="878"/>
      <c r="K575" s="990"/>
      <c r="L575" s="990"/>
      <c r="M575" s="990"/>
      <c r="N575" s="990"/>
      <c r="O575" s="878"/>
      <c r="P575" s="878"/>
      <c r="Q575" s="878"/>
      <c r="R575" s="878"/>
      <c r="S575" s="878"/>
      <c r="T575" s="878"/>
      <c r="U575" s="878"/>
      <c r="V575" s="878"/>
      <c r="W575" s="878"/>
      <c r="X575" s="1015"/>
      <c r="Y575" s="878"/>
      <c r="Z575" s="975"/>
    </row>
    <row r="576" spans="1:26">
      <c r="A576" s="878"/>
      <c r="B576" s="878"/>
      <c r="C576" s="878"/>
      <c r="F576" s="878"/>
      <c r="H576" s="878"/>
      <c r="I576" s="878"/>
      <c r="J576" s="878"/>
      <c r="K576" s="990"/>
      <c r="L576" s="990"/>
      <c r="M576" s="990"/>
      <c r="N576" s="990"/>
      <c r="O576" s="878"/>
      <c r="P576" s="878"/>
      <c r="Q576" s="878"/>
      <c r="R576" s="878"/>
      <c r="S576" s="878"/>
      <c r="T576" s="878"/>
      <c r="U576" s="878"/>
      <c r="V576" s="878"/>
      <c r="W576" s="878"/>
      <c r="X576" s="1015"/>
      <c r="Y576" s="878"/>
      <c r="Z576" s="975"/>
    </row>
    <row r="577" spans="1:26">
      <c r="A577" s="878"/>
      <c r="B577" s="878"/>
      <c r="C577" s="878"/>
      <c r="F577" s="878"/>
      <c r="H577" s="878"/>
      <c r="I577" s="878"/>
      <c r="J577" s="878"/>
      <c r="K577" s="990"/>
      <c r="L577" s="990"/>
      <c r="M577" s="990"/>
      <c r="N577" s="990"/>
      <c r="O577" s="878"/>
      <c r="P577" s="878"/>
      <c r="Q577" s="878"/>
      <c r="R577" s="878"/>
      <c r="S577" s="878"/>
      <c r="T577" s="878"/>
      <c r="U577" s="878"/>
      <c r="V577" s="878"/>
      <c r="W577" s="878"/>
      <c r="X577" s="1015"/>
      <c r="Y577" s="878"/>
      <c r="Z577" s="975"/>
    </row>
    <row r="578" spans="1:26">
      <c r="A578" s="878"/>
      <c r="B578" s="878"/>
      <c r="C578" s="878"/>
      <c r="F578" s="878"/>
      <c r="H578" s="878"/>
      <c r="I578" s="878"/>
      <c r="J578" s="878"/>
      <c r="K578" s="990"/>
      <c r="L578" s="990"/>
      <c r="M578" s="990"/>
      <c r="N578" s="990"/>
      <c r="O578" s="878"/>
      <c r="P578" s="878"/>
      <c r="Q578" s="878"/>
      <c r="R578" s="878"/>
      <c r="S578" s="878"/>
      <c r="T578" s="878"/>
      <c r="U578" s="878"/>
      <c r="V578" s="878"/>
      <c r="W578" s="878"/>
      <c r="X578" s="1015"/>
      <c r="Y578" s="878"/>
      <c r="Z578" s="975"/>
    </row>
    <row r="579" spans="1:26">
      <c r="A579" s="878"/>
      <c r="B579" s="878"/>
      <c r="C579" s="878"/>
      <c r="F579" s="878"/>
      <c r="H579" s="878"/>
      <c r="I579" s="878"/>
      <c r="J579" s="878"/>
      <c r="K579" s="990"/>
      <c r="L579" s="990"/>
      <c r="M579" s="990"/>
      <c r="N579" s="990"/>
      <c r="O579" s="878"/>
      <c r="P579" s="878"/>
      <c r="Q579" s="878"/>
      <c r="R579" s="878"/>
      <c r="S579" s="878"/>
      <c r="T579" s="878"/>
      <c r="U579" s="878"/>
      <c r="V579" s="878"/>
      <c r="W579" s="878"/>
      <c r="X579" s="1015"/>
      <c r="Y579" s="878"/>
      <c r="Z579" s="975"/>
    </row>
    <row r="580" spans="1:26">
      <c r="A580" s="878"/>
      <c r="B580" s="878"/>
      <c r="C580" s="878"/>
      <c r="F580" s="878"/>
      <c r="H580" s="878"/>
      <c r="I580" s="878"/>
      <c r="J580" s="878"/>
      <c r="K580" s="990"/>
      <c r="L580" s="990"/>
      <c r="M580" s="990"/>
      <c r="N580" s="990"/>
      <c r="O580" s="878"/>
      <c r="P580" s="878"/>
      <c r="Q580" s="878"/>
      <c r="R580" s="878"/>
      <c r="S580" s="878"/>
      <c r="T580" s="878"/>
      <c r="U580" s="878"/>
      <c r="V580" s="878"/>
      <c r="W580" s="878"/>
      <c r="X580" s="1015"/>
      <c r="Y580" s="878"/>
      <c r="Z580" s="975"/>
    </row>
    <row r="581" spans="1:26">
      <c r="A581" s="878"/>
      <c r="B581" s="878"/>
      <c r="C581" s="878"/>
      <c r="F581" s="878"/>
      <c r="H581" s="878"/>
      <c r="I581" s="878"/>
      <c r="J581" s="878"/>
      <c r="K581" s="990"/>
      <c r="L581" s="990"/>
      <c r="M581" s="990"/>
      <c r="N581" s="990"/>
      <c r="O581" s="878"/>
      <c r="P581" s="878"/>
      <c r="Q581" s="878"/>
      <c r="R581" s="878"/>
      <c r="S581" s="878"/>
      <c r="T581" s="878"/>
      <c r="U581" s="878"/>
      <c r="V581" s="878"/>
      <c r="W581" s="878"/>
      <c r="X581" s="1015"/>
      <c r="Y581" s="878"/>
      <c r="Z581" s="975"/>
    </row>
    <row r="582" spans="1:26">
      <c r="A582" s="878"/>
      <c r="B582" s="878"/>
      <c r="C582" s="878"/>
      <c r="F582" s="878"/>
      <c r="H582" s="878"/>
      <c r="I582" s="878"/>
      <c r="J582" s="878"/>
      <c r="K582" s="990"/>
      <c r="L582" s="990"/>
      <c r="M582" s="990"/>
      <c r="N582" s="990"/>
      <c r="O582" s="878"/>
      <c r="P582" s="878"/>
      <c r="Q582" s="878"/>
      <c r="R582" s="878"/>
      <c r="S582" s="878"/>
      <c r="T582" s="878"/>
      <c r="U582" s="878"/>
      <c r="V582" s="878"/>
      <c r="W582" s="878"/>
      <c r="X582" s="1015"/>
      <c r="Y582" s="878"/>
      <c r="Z582" s="975"/>
    </row>
    <row r="583" spans="1:26">
      <c r="A583" s="878"/>
      <c r="B583" s="878"/>
      <c r="C583" s="878"/>
      <c r="F583" s="878"/>
      <c r="H583" s="878"/>
      <c r="I583" s="878"/>
      <c r="J583" s="878"/>
      <c r="K583" s="990"/>
      <c r="L583" s="990"/>
      <c r="M583" s="990"/>
      <c r="N583" s="990"/>
      <c r="O583" s="878"/>
      <c r="P583" s="878"/>
      <c r="Q583" s="878"/>
      <c r="R583" s="878"/>
      <c r="S583" s="878"/>
      <c r="T583" s="878"/>
      <c r="U583" s="878"/>
      <c r="V583" s="878"/>
      <c r="W583" s="878"/>
      <c r="X583" s="1015"/>
      <c r="Y583" s="878"/>
      <c r="Z583" s="975"/>
    </row>
    <row r="584" spans="1:26">
      <c r="A584" s="878"/>
      <c r="B584" s="878"/>
      <c r="C584" s="878"/>
      <c r="F584" s="878"/>
      <c r="H584" s="878"/>
      <c r="I584" s="878"/>
      <c r="J584" s="878"/>
      <c r="K584" s="990"/>
      <c r="L584" s="990"/>
      <c r="M584" s="990"/>
      <c r="N584" s="990"/>
      <c r="O584" s="878"/>
      <c r="P584" s="878"/>
      <c r="Q584" s="878"/>
      <c r="R584" s="878"/>
      <c r="S584" s="878"/>
      <c r="T584" s="878"/>
      <c r="U584" s="878"/>
      <c r="V584" s="878"/>
      <c r="W584" s="878"/>
      <c r="X584" s="1015"/>
      <c r="Y584" s="878"/>
      <c r="Z584" s="975"/>
    </row>
    <row r="585" spans="1:26">
      <c r="A585" s="878"/>
      <c r="B585" s="878"/>
      <c r="C585" s="878"/>
      <c r="F585" s="878"/>
      <c r="H585" s="878"/>
      <c r="I585" s="878"/>
      <c r="J585" s="878"/>
      <c r="K585" s="990"/>
      <c r="L585" s="990"/>
      <c r="M585" s="990"/>
      <c r="N585" s="990"/>
      <c r="O585" s="878"/>
      <c r="P585" s="878"/>
      <c r="Q585" s="878"/>
      <c r="R585" s="878"/>
      <c r="S585" s="878"/>
      <c r="T585" s="878"/>
      <c r="U585" s="878"/>
      <c r="V585" s="878"/>
      <c r="W585" s="878"/>
      <c r="X585" s="1015"/>
      <c r="Y585" s="878"/>
      <c r="Z585" s="975"/>
    </row>
    <row r="586" spans="1:26">
      <c r="A586" s="878"/>
      <c r="B586" s="878"/>
      <c r="C586" s="878"/>
      <c r="F586" s="878"/>
      <c r="H586" s="878"/>
      <c r="I586" s="878"/>
      <c r="J586" s="878"/>
      <c r="K586" s="990"/>
      <c r="L586" s="990"/>
      <c r="M586" s="990"/>
      <c r="N586" s="990"/>
      <c r="O586" s="878"/>
      <c r="P586" s="878"/>
      <c r="Q586" s="878"/>
      <c r="R586" s="878"/>
      <c r="S586" s="878"/>
      <c r="T586" s="878"/>
      <c r="U586" s="878"/>
      <c r="V586" s="878"/>
      <c r="W586" s="878"/>
      <c r="X586" s="1015"/>
      <c r="Y586" s="878"/>
      <c r="Z586" s="975"/>
    </row>
    <row r="587" spans="1:26">
      <c r="A587" s="878"/>
      <c r="B587" s="878"/>
      <c r="C587" s="878"/>
      <c r="F587" s="878"/>
      <c r="H587" s="878"/>
      <c r="I587" s="878"/>
      <c r="J587" s="878"/>
      <c r="K587" s="990"/>
      <c r="L587" s="990"/>
      <c r="M587" s="990"/>
      <c r="N587" s="990"/>
      <c r="O587" s="878"/>
      <c r="P587" s="878"/>
      <c r="Q587" s="878"/>
      <c r="R587" s="878"/>
      <c r="S587" s="878"/>
      <c r="T587" s="878"/>
      <c r="U587" s="878"/>
      <c r="V587" s="878"/>
      <c r="W587" s="878"/>
      <c r="X587" s="1015"/>
      <c r="Y587" s="878"/>
      <c r="Z587" s="975"/>
    </row>
    <row r="588" spans="1:26">
      <c r="A588" s="878"/>
      <c r="B588" s="878"/>
      <c r="C588" s="878"/>
      <c r="F588" s="878"/>
      <c r="H588" s="878"/>
      <c r="I588" s="878"/>
      <c r="J588" s="878"/>
      <c r="K588" s="990"/>
      <c r="L588" s="990"/>
      <c r="M588" s="990"/>
      <c r="N588" s="990"/>
      <c r="O588" s="878"/>
      <c r="P588" s="878"/>
      <c r="Q588" s="878"/>
      <c r="R588" s="878"/>
      <c r="S588" s="878"/>
      <c r="T588" s="878"/>
      <c r="U588" s="878"/>
      <c r="V588" s="878"/>
      <c r="W588" s="878"/>
      <c r="X588" s="1015"/>
      <c r="Y588" s="878"/>
      <c r="Z588" s="975"/>
    </row>
    <row r="589" spans="1:26">
      <c r="A589" s="878"/>
      <c r="B589" s="878"/>
      <c r="C589" s="878"/>
      <c r="F589" s="878"/>
      <c r="H589" s="878"/>
      <c r="I589" s="878"/>
      <c r="J589" s="878"/>
      <c r="K589" s="990"/>
      <c r="L589" s="990"/>
      <c r="M589" s="990"/>
      <c r="N589" s="990"/>
      <c r="O589" s="878"/>
      <c r="P589" s="878"/>
      <c r="Q589" s="878"/>
      <c r="R589" s="878"/>
      <c r="S589" s="878"/>
      <c r="T589" s="878"/>
      <c r="U589" s="878"/>
      <c r="V589" s="878"/>
      <c r="W589" s="878"/>
      <c r="X589" s="1015"/>
      <c r="Y589" s="878"/>
      <c r="Z589" s="975"/>
    </row>
    <row r="590" spans="1:26">
      <c r="A590" s="878"/>
      <c r="B590" s="878"/>
      <c r="C590" s="878"/>
      <c r="F590" s="878"/>
      <c r="H590" s="878"/>
      <c r="I590" s="878"/>
      <c r="J590" s="878"/>
      <c r="K590" s="990"/>
      <c r="L590" s="990"/>
      <c r="M590" s="990"/>
      <c r="N590" s="990"/>
      <c r="O590" s="878"/>
      <c r="P590" s="878"/>
      <c r="Q590" s="878"/>
      <c r="R590" s="878"/>
      <c r="S590" s="878"/>
      <c r="T590" s="878"/>
      <c r="U590" s="878"/>
      <c r="V590" s="878"/>
      <c r="W590" s="878"/>
      <c r="X590" s="1015"/>
      <c r="Y590" s="878"/>
      <c r="Z590" s="975"/>
    </row>
    <row r="591" spans="1:26">
      <c r="A591" s="878"/>
      <c r="B591" s="878"/>
      <c r="C591" s="878"/>
      <c r="F591" s="878"/>
      <c r="H591" s="878"/>
      <c r="I591" s="878"/>
      <c r="J591" s="878"/>
      <c r="K591" s="990"/>
      <c r="L591" s="990"/>
      <c r="M591" s="990"/>
      <c r="N591" s="990"/>
      <c r="O591" s="878"/>
      <c r="P591" s="878"/>
      <c r="Q591" s="878"/>
      <c r="R591" s="878"/>
      <c r="S591" s="878"/>
      <c r="T591" s="878"/>
      <c r="U591" s="878"/>
      <c r="V591" s="878"/>
      <c r="W591" s="878"/>
      <c r="X591" s="1015"/>
      <c r="Y591" s="878"/>
      <c r="Z591" s="975"/>
    </row>
    <row r="592" spans="1:26">
      <c r="A592" s="878"/>
      <c r="B592" s="878"/>
      <c r="C592" s="878"/>
      <c r="F592" s="878"/>
      <c r="H592" s="878"/>
      <c r="I592" s="878"/>
      <c r="J592" s="878"/>
      <c r="K592" s="990"/>
      <c r="L592" s="990"/>
      <c r="M592" s="990"/>
      <c r="N592" s="990"/>
      <c r="O592" s="878"/>
      <c r="P592" s="878"/>
      <c r="Q592" s="878"/>
      <c r="R592" s="878"/>
      <c r="S592" s="878"/>
      <c r="T592" s="878"/>
      <c r="U592" s="878"/>
      <c r="V592" s="878"/>
      <c r="W592" s="878"/>
      <c r="X592" s="1015"/>
      <c r="Y592" s="878"/>
      <c r="Z592" s="975"/>
    </row>
    <row r="593" spans="1:26">
      <c r="A593" s="878"/>
      <c r="B593" s="878"/>
      <c r="C593" s="878"/>
      <c r="F593" s="878"/>
      <c r="H593" s="878"/>
      <c r="I593" s="878"/>
      <c r="J593" s="878"/>
      <c r="K593" s="990"/>
      <c r="L593" s="990"/>
      <c r="M593" s="990"/>
      <c r="N593" s="990"/>
      <c r="O593" s="878"/>
      <c r="P593" s="878"/>
      <c r="Q593" s="878"/>
      <c r="R593" s="878"/>
      <c r="S593" s="878"/>
      <c r="T593" s="878"/>
      <c r="U593" s="878"/>
      <c r="V593" s="878"/>
      <c r="W593" s="878"/>
      <c r="X593" s="1015"/>
      <c r="Y593" s="878"/>
      <c r="Z593" s="975"/>
    </row>
    <row r="594" spans="1:26">
      <c r="A594" s="878"/>
      <c r="B594" s="878"/>
      <c r="C594" s="878"/>
      <c r="F594" s="878"/>
      <c r="H594" s="878"/>
      <c r="I594" s="878"/>
      <c r="J594" s="878"/>
      <c r="K594" s="990"/>
      <c r="L594" s="990"/>
      <c r="M594" s="990"/>
      <c r="N594" s="990"/>
      <c r="O594" s="878"/>
      <c r="P594" s="878"/>
      <c r="Q594" s="878"/>
      <c r="R594" s="878"/>
      <c r="S594" s="878"/>
      <c r="T594" s="878"/>
      <c r="U594" s="878"/>
      <c r="V594" s="878"/>
      <c r="W594" s="878"/>
      <c r="X594" s="1015"/>
      <c r="Y594" s="878"/>
      <c r="Z594" s="975"/>
    </row>
    <row r="595" spans="1:26">
      <c r="A595" s="878"/>
      <c r="B595" s="878"/>
      <c r="C595" s="878"/>
      <c r="F595" s="878"/>
      <c r="H595" s="878"/>
      <c r="I595" s="878"/>
      <c r="J595" s="878"/>
      <c r="K595" s="990"/>
      <c r="L595" s="990"/>
      <c r="M595" s="990"/>
      <c r="N595" s="990"/>
      <c r="O595" s="878"/>
      <c r="P595" s="878"/>
      <c r="Q595" s="878"/>
      <c r="R595" s="878"/>
      <c r="S595" s="878"/>
      <c r="T595" s="878"/>
      <c r="U595" s="878"/>
      <c r="V595" s="878"/>
      <c r="W595" s="878"/>
      <c r="X595" s="1015"/>
      <c r="Y595" s="878"/>
      <c r="Z595" s="975"/>
    </row>
    <row r="596" spans="1:26">
      <c r="A596" s="878"/>
      <c r="B596" s="878"/>
      <c r="C596" s="878"/>
      <c r="F596" s="878"/>
      <c r="H596" s="878"/>
      <c r="I596" s="878"/>
      <c r="J596" s="878"/>
      <c r="K596" s="990"/>
      <c r="L596" s="990"/>
      <c r="M596" s="990"/>
      <c r="N596" s="990"/>
      <c r="O596" s="878"/>
      <c r="P596" s="878"/>
      <c r="Q596" s="878"/>
      <c r="R596" s="878"/>
      <c r="S596" s="878"/>
      <c r="T596" s="878"/>
      <c r="U596" s="878"/>
      <c r="V596" s="878"/>
      <c r="W596" s="878"/>
      <c r="X596" s="1015"/>
      <c r="Y596" s="878"/>
      <c r="Z596" s="975"/>
    </row>
    <row r="597" spans="1:26">
      <c r="A597" s="878"/>
      <c r="B597" s="878"/>
      <c r="C597" s="878"/>
      <c r="F597" s="878"/>
      <c r="H597" s="878"/>
      <c r="I597" s="878"/>
      <c r="J597" s="878"/>
      <c r="K597" s="990"/>
      <c r="L597" s="990"/>
      <c r="M597" s="990"/>
      <c r="N597" s="990"/>
      <c r="O597" s="878"/>
      <c r="P597" s="878"/>
      <c r="Q597" s="878"/>
      <c r="R597" s="878"/>
      <c r="S597" s="878"/>
      <c r="T597" s="878"/>
      <c r="U597" s="878"/>
      <c r="V597" s="878"/>
      <c r="W597" s="878"/>
      <c r="X597" s="1015"/>
      <c r="Y597" s="878"/>
      <c r="Z597" s="975"/>
    </row>
    <row r="598" spans="1:26">
      <c r="A598" s="878"/>
      <c r="B598" s="878"/>
      <c r="C598" s="878"/>
      <c r="F598" s="878"/>
      <c r="H598" s="878"/>
      <c r="I598" s="878"/>
      <c r="J598" s="878"/>
      <c r="K598" s="990"/>
      <c r="L598" s="990"/>
      <c r="M598" s="990"/>
      <c r="N598" s="990"/>
      <c r="O598" s="878"/>
      <c r="P598" s="878"/>
      <c r="Q598" s="878"/>
      <c r="R598" s="878"/>
      <c r="S598" s="878"/>
      <c r="T598" s="878"/>
      <c r="U598" s="878"/>
      <c r="V598" s="878"/>
      <c r="W598" s="878"/>
      <c r="X598" s="1015"/>
      <c r="Y598" s="878"/>
      <c r="Z598" s="975"/>
    </row>
    <row r="599" spans="1:26">
      <c r="A599" s="878"/>
      <c r="B599" s="878"/>
      <c r="C599" s="878"/>
      <c r="F599" s="878"/>
      <c r="H599" s="878"/>
      <c r="I599" s="878"/>
      <c r="J599" s="878"/>
      <c r="K599" s="990"/>
      <c r="L599" s="990"/>
      <c r="M599" s="990"/>
      <c r="N599" s="990"/>
      <c r="O599" s="878"/>
      <c r="P599" s="878"/>
      <c r="Q599" s="878"/>
      <c r="R599" s="878"/>
      <c r="S599" s="878"/>
      <c r="T599" s="878"/>
      <c r="U599" s="878"/>
      <c r="V599" s="878"/>
      <c r="W599" s="878"/>
      <c r="X599" s="1015"/>
      <c r="Y599" s="878"/>
      <c r="Z599" s="975"/>
    </row>
    <row r="600" spans="1:26">
      <c r="A600" s="878"/>
      <c r="B600" s="878"/>
      <c r="C600" s="878"/>
      <c r="F600" s="878"/>
      <c r="H600" s="878"/>
      <c r="I600" s="878"/>
      <c r="J600" s="878"/>
      <c r="K600" s="990"/>
      <c r="L600" s="990"/>
      <c r="M600" s="990"/>
      <c r="N600" s="990"/>
      <c r="O600" s="878"/>
      <c r="P600" s="878"/>
      <c r="Q600" s="878"/>
      <c r="R600" s="878"/>
      <c r="S600" s="878"/>
      <c r="T600" s="878"/>
      <c r="U600" s="878"/>
      <c r="V600" s="878"/>
      <c r="W600" s="878"/>
      <c r="X600" s="1015"/>
      <c r="Y600" s="878"/>
      <c r="Z600" s="975"/>
    </row>
    <row r="601" spans="1:26">
      <c r="A601" s="878"/>
      <c r="B601" s="878"/>
      <c r="C601" s="878"/>
      <c r="F601" s="878"/>
      <c r="H601" s="878"/>
      <c r="I601" s="878"/>
      <c r="J601" s="878"/>
      <c r="K601" s="990"/>
      <c r="L601" s="990"/>
      <c r="M601" s="990"/>
      <c r="N601" s="990"/>
      <c r="O601" s="878"/>
      <c r="P601" s="878"/>
      <c r="Q601" s="878"/>
      <c r="R601" s="878"/>
      <c r="S601" s="878"/>
      <c r="T601" s="878"/>
      <c r="U601" s="878"/>
      <c r="V601" s="878"/>
      <c r="W601" s="878"/>
      <c r="X601" s="1015"/>
      <c r="Y601" s="878"/>
      <c r="Z601" s="975"/>
    </row>
    <row r="602" spans="1:26">
      <c r="A602" s="878"/>
      <c r="B602" s="878"/>
      <c r="C602" s="878"/>
      <c r="F602" s="878"/>
      <c r="H602" s="878"/>
      <c r="I602" s="878"/>
      <c r="J602" s="878"/>
      <c r="K602" s="990"/>
      <c r="L602" s="990"/>
      <c r="M602" s="990"/>
      <c r="N602" s="990"/>
      <c r="O602" s="878"/>
      <c r="P602" s="878"/>
      <c r="Q602" s="878"/>
      <c r="R602" s="878"/>
      <c r="S602" s="878"/>
      <c r="T602" s="878"/>
      <c r="U602" s="878"/>
      <c r="V602" s="878"/>
      <c r="W602" s="878"/>
      <c r="X602" s="1015"/>
      <c r="Y602" s="878"/>
      <c r="Z602" s="975"/>
    </row>
    <row r="603" spans="1:26">
      <c r="A603" s="878"/>
      <c r="B603" s="878"/>
      <c r="C603" s="878"/>
      <c r="F603" s="878"/>
      <c r="H603" s="878"/>
      <c r="I603" s="878"/>
      <c r="J603" s="878"/>
      <c r="K603" s="990"/>
      <c r="L603" s="990"/>
      <c r="M603" s="990"/>
      <c r="N603" s="990"/>
      <c r="O603" s="878"/>
      <c r="P603" s="878"/>
      <c r="Q603" s="878"/>
      <c r="R603" s="878"/>
      <c r="S603" s="878"/>
      <c r="T603" s="878"/>
      <c r="U603" s="878"/>
      <c r="V603" s="878"/>
      <c r="W603" s="878"/>
      <c r="X603" s="1015"/>
      <c r="Y603" s="878"/>
      <c r="Z603" s="975"/>
    </row>
    <row r="604" spans="1:26">
      <c r="A604" s="878"/>
      <c r="B604" s="878"/>
      <c r="C604" s="878"/>
      <c r="F604" s="878"/>
      <c r="H604" s="878"/>
      <c r="I604" s="878"/>
      <c r="J604" s="878"/>
      <c r="K604" s="990"/>
      <c r="L604" s="990"/>
      <c r="M604" s="990"/>
      <c r="N604" s="990"/>
      <c r="O604" s="878"/>
      <c r="P604" s="878"/>
      <c r="Q604" s="878"/>
      <c r="R604" s="878"/>
      <c r="S604" s="878"/>
      <c r="T604" s="878"/>
      <c r="U604" s="878"/>
      <c r="V604" s="878"/>
      <c r="W604" s="878"/>
      <c r="X604" s="1015"/>
      <c r="Y604" s="878"/>
      <c r="Z604" s="975"/>
    </row>
    <row r="605" spans="1:26">
      <c r="A605" s="878"/>
      <c r="B605" s="878"/>
      <c r="C605" s="878"/>
      <c r="F605" s="878"/>
      <c r="H605" s="878"/>
      <c r="I605" s="878"/>
      <c r="J605" s="878"/>
      <c r="K605" s="990"/>
      <c r="L605" s="990"/>
      <c r="M605" s="990"/>
      <c r="N605" s="990"/>
      <c r="O605" s="878"/>
      <c r="P605" s="878"/>
      <c r="Q605" s="878"/>
      <c r="R605" s="878"/>
      <c r="S605" s="878"/>
      <c r="T605" s="878"/>
      <c r="U605" s="878"/>
      <c r="V605" s="878"/>
      <c r="W605" s="878"/>
      <c r="X605" s="1015"/>
      <c r="Y605" s="878"/>
      <c r="Z605" s="975"/>
    </row>
    <row r="606" spans="1:26">
      <c r="A606" s="878"/>
      <c r="B606" s="878"/>
      <c r="C606" s="878"/>
      <c r="F606" s="878"/>
      <c r="H606" s="878"/>
      <c r="I606" s="878"/>
      <c r="J606" s="878"/>
      <c r="K606" s="990"/>
      <c r="L606" s="990"/>
      <c r="M606" s="990"/>
      <c r="N606" s="990"/>
      <c r="O606" s="878"/>
      <c r="P606" s="878"/>
      <c r="Q606" s="878"/>
      <c r="R606" s="878"/>
      <c r="S606" s="878"/>
      <c r="T606" s="878"/>
      <c r="U606" s="878"/>
      <c r="V606" s="878"/>
      <c r="W606" s="878"/>
      <c r="X606" s="1015"/>
      <c r="Y606" s="878"/>
      <c r="Z606" s="975"/>
    </row>
    <row r="607" spans="1:26">
      <c r="A607" s="878"/>
      <c r="B607" s="878"/>
      <c r="C607" s="878"/>
      <c r="F607" s="878"/>
      <c r="H607" s="878"/>
      <c r="I607" s="878"/>
      <c r="J607" s="878"/>
      <c r="K607" s="990"/>
      <c r="L607" s="990"/>
      <c r="M607" s="990"/>
      <c r="N607" s="990"/>
      <c r="O607" s="878"/>
      <c r="P607" s="878"/>
      <c r="Q607" s="878"/>
      <c r="R607" s="878"/>
      <c r="S607" s="878"/>
      <c r="T607" s="878"/>
      <c r="U607" s="878"/>
      <c r="V607" s="878"/>
      <c r="W607" s="878"/>
      <c r="X607" s="1015"/>
      <c r="Y607" s="878"/>
      <c r="Z607" s="975"/>
    </row>
    <row r="608" spans="1:26">
      <c r="A608" s="878"/>
      <c r="B608" s="878"/>
      <c r="C608" s="878"/>
      <c r="F608" s="878"/>
      <c r="H608" s="878"/>
      <c r="I608" s="878"/>
      <c r="J608" s="878"/>
      <c r="K608" s="990"/>
      <c r="L608" s="990"/>
      <c r="M608" s="990"/>
      <c r="N608" s="990"/>
      <c r="O608" s="878"/>
      <c r="P608" s="878"/>
      <c r="Q608" s="878"/>
      <c r="R608" s="878"/>
      <c r="S608" s="878"/>
      <c r="T608" s="878"/>
      <c r="U608" s="878"/>
      <c r="V608" s="878"/>
      <c r="W608" s="878"/>
      <c r="X608" s="1015"/>
      <c r="Y608" s="878"/>
      <c r="Z608" s="975"/>
    </row>
    <row r="609" spans="1:26">
      <c r="A609" s="878"/>
      <c r="B609" s="878"/>
      <c r="C609" s="878"/>
      <c r="F609" s="878"/>
      <c r="H609" s="878"/>
      <c r="I609" s="878"/>
      <c r="J609" s="878"/>
      <c r="K609" s="990"/>
      <c r="L609" s="990"/>
      <c r="M609" s="990"/>
      <c r="N609" s="990"/>
      <c r="O609" s="878"/>
      <c r="P609" s="878"/>
      <c r="Q609" s="878"/>
      <c r="R609" s="878"/>
      <c r="S609" s="878"/>
      <c r="T609" s="878"/>
      <c r="U609" s="878"/>
      <c r="V609" s="878"/>
      <c r="W609" s="878"/>
      <c r="X609" s="1015"/>
      <c r="Y609" s="878"/>
      <c r="Z609" s="975"/>
    </row>
    <row r="610" spans="1:26">
      <c r="A610" s="878"/>
      <c r="B610" s="878"/>
      <c r="C610" s="878"/>
      <c r="F610" s="878"/>
      <c r="H610" s="878"/>
      <c r="I610" s="878"/>
      <c r="J610" s="878"/>
      <c r="K610" s="990"/>
      <c r="L610" s="990"/>
      <c r="M610" s="990"/>
      <c r="N610" s="990"/>
      <c r="O610" s="878"/>
      <c r="P610" s="878"/>
      <c r="Q610" s="878"/>
      <c r="R610" s="878"/>
      <c r="S610" s="878"/>
      <c r="T610" s="878"/>
      <c r="U610" s="878"/>
      <c r="V610" s="878"/>
      <c r="W610" s="878"/>
      <c r="X610" s="1015"/>
      <c r="Y610" s="878"/>
      <c r="Z610" s="975"/>
    </row>
    <row r="611" spans="1:26">
      <c r="A611" s="878"/>
      <c r="B611" s="878"/>
      <c r="C611" s="878"/>
      <c r="F611" s="878"/>
      <c r="H611" s="878"/>
      <c r="I611" s="878"/>
      <c r="J611" s="878"/>
      <c r="K611" s="990"/>
      <c r="L611" s="990"/>
      <c r="M611" s="990"/>
      <c r="N611" s="990"/>
      <c r="O611" s="878"/>
      <c r="P611" s="878"/>
      <c r="Q611" s="878"/>
      <c r="R611" s="878"/>
      <c r="S611" s="878"/>
      <c r="T611" s="878"/>
      <c r="U611" s="878"/>
      <c r="V611" s="878"/>
      <c r="W611" s="878"/>
      <c r="X611" s="1015"/>
      <c r="Y611" s="878"/>
      <c r="Z611" s="975"/>
    </row>
    <row r="612" spans="1:26">
      <c r="A612" s="878"/>
      <c r="B612" s="878"/>
      <c r="C612" s="878"/>
      <c r="F612" s="878"/>
      <c r="H612" s="878"/>
      <c r="I612" s="878"/>
      <c r="J612" s="878"/>
      <c r="K612" s="990"/>
      <c r="L612" s="990"/>
      <c r="M612" s="990"/>
      <c r="N612" s="990"/>
      <c r="O612" s="878"/>
      <c r="P612" s="878"/>
      <c r="Q612" s="878"/>
      <c r="R612" s="878"/>
      <c r="S612" s="878"/>
      <c r="T612" s="878"/>
      <c r="U612" s="878"/>
      <c r="V612" s="878"/>
      <c r="W612" s="878"/>
      <c r="X612" s="1015"/>
      <c r="Y612" s="878"/>
      <c r="Z612" s="975"/>
    </row>
    <row r="613" spans="1:26">
      <c r="A613" s="878"/>
      <c r="B613" s="878"/>
      <c r="C613" s="878"/>
      <c r="F613" s="878"/>
      <c r="H613" s="878"/>
      <c r="I613" s="878"/>
      <c r="J613" s="878"/>
      <c r="K613" s="990"/>
      <c r="L613" s="990"/>
      <c r="M613" s="990"/>
      <c r="N613" s="990"/>
      <c r="O613" s="878"/>
      <c r="P613" s="878"/>
      <c r="Q613" s="878"/>
      <c r="R613" s="878"/>
      <c r="S613" s="878"/>
      <c r="T613" s="878"/>
      <c r="U613" s="878"/>
      <c r="V613" s="878"/>
      <c r="W613" s="878"/>
      <c r="X613" s="1015"/>
      <c r="Y613" s="878"/>
      <c r="Z613" s="975"/>
    </row>
    <row r="614" spans="1:26">
      <c r="A614" s="878"/>
      <c r="B614" s="878"/>
      <c r="C614" s="878"/>
      <c r="F614" s="878"/>
      <c r="H614" s="878"/>
      <c r="I614" s="878"/>
      <c r="J614" s="878"/>
      <c r="K614" s="990"/>
      <c r="L614" s="990"/>
      <c r="M614" s="990"/>
      <c r="N614" s="990"/>
      <c r="O614" s="878"/>
      <c r="P614" s="878"/>
      <c r="Q614" s="878"/>
      <c r="R614" s="878"/>
      <c r="S614" s="878"/>
      <c r="T614" s="878"/>
      <c r="U614" s="878"/>
      <c r="V614" s="878"/>
      <c r="W614" s="878"/>
      <c r="X614" s="1015"/>
      <c r="Y614" s="878"/>
      <c r="Z614" s="975"/>
    </row>
    <row r="615" spans="1:26">
      <c r="A615" s="878"/>
      <c r="B615" s="878"/>
      <c r="C615" s="878"/>
      <c r="F615" s="878"/>
      <c r="H615" s="878"/>
      <c r="I615" s="878"/>
      <c r="J615" s="878"/>
      <c r="K615" s="990"/>
      <c r="L615" s="990"/>
      <c r="M615" s="990"/>
      <c r="N615" s="990"/>
      <c r="O615" s="878"/>
      <c r="P615" s="878"/>
      <c r="Q615" s="878"/>
      <c r="R615" s="878"/>
      <c r="S615" s="878"/>
      <c r="T615" s="878"/>
      <c r="U615" s="878"/>
      <c r="V615" s="878"/>
      <c r="W615" s="878"/>
      <c r="X615" s="1015"/>
      <c r="Y615" s="878"/>
      <c r="Z615" s="975"/>
    </row>
    <row r="616" spans="1:26">
      <c r="A616" s="878"/>
      <c r="B616" s="878"/>
      <c r="C616" s="878"/>
      <c r="F616" s="878"/>
      <c r="H616" s="878"/>
      <c r="I616" s="878"/>
      <c r="J616" s="878"/>
      <c r="K616" s="990"/>
      <c r="L616" s="990"/>
      <c r="M616" s="990"/>
      <c r="N616" s="990"/>
      <c r="O616" s="878"/>
      <c r="P616" s="878"/>
      <c r="Q616" s="878"/>
      <c r="R616" s="878"/>
      <c r="S616" s="878"/>
      <c r="T616" s="878"/>
      <c r="U616" s="878"/>
      <c r="V616" s="878"/>
      <c r="W616" s="878"/>
      <c r="X616" s="1015"/>
      <c r="Y616" s="878"/>
      <c r="Z616" s="975"/>
    </row>
    <row r="617" spans="1:26">
      <c r="A617" s="878"/>
      <c r="B617" s="878"/>
      <c r="C617" s="878"/>
      <c r="F617" s="878"/>
      <c r="H617" s="878"/>
      <c r="I617" s="878"/>
      <c r="J617" s="878"/>
      <c r="K617" s="990"/>
      <c r="L617" s="990"/>
      <c r="M617" s="990"/>
      <c r="N617" s="990"/>
      <c r="O617" s="878"/>
      <c r="P617" s="878"/>
      <c r="Q617" s="878"/>
      <c r="R617" s="878"/>
      <c r="S617" s="878"/>
      <c r="T617" s="878"/>
      <c r="U617" s="878"/>
      <c r="V617" s="878"/>
      <c r="W617" s="878"/>
      <c r="X617" s="1015"/>
      <c r="Y617" s="878"/>
      <c r="Z617" s="975"/>
    </row>
    <row r="618" spans="1:26">
      <c r="A618" s="878"/>
      <c r="B618" s="878"/>
      <c r="C618" s="878"/>
      <c r="F618" s="878"/>
      <c r="H618" s="878"/>
      <c r="I618" s="878"/>
      <c r="J618" s="878"/>
      <c r="K618" s="990"/>
      <c r="L618" s="990"/>
      <c r="M618" s="990"/>
      <c r="N618" s="990"/>
      <c r="O618" s="878"/>
      <c r="P618" s="878"/>
      <c r="Q618" s="878"/>
      <c r="R618" s="878"/>
      <c r="S618" s="878"/>
      <c r="T618" s="878"/>
      <c r="U618" s="878"/>
      <c r="V618" s="878"/>
      <c r="W618" s="878"/>
      <c r="X618" s="1015"/>
      <c r="Y618" s="878"/>
      <c r="Z618" s="975"/>
    </row>
    <row r="619" spans="1:26">
      <c r="A619" s="878"/>
      <c r="B619" s="878"/>
      <c r="C619" s="878"/>
      <c r="F619" s="878"/>
      <c r="H619" s="878"/>
      <c r="I619" s="878"/>
      <c r="J619" s="878"/>
      <c r="K619" s="990"/>
      <c r="L619" s="990"/>
      <c r="M619" s="990"/>
      <c r="N619" s="990"/>
      <c r="O619" s="878"/>
      <c r="P619" s="878"/>
      <c r="Q619" s="878"/>
      <c r="R619" s="878"/>
      <c r="S619" s="878"/>
      <c r="T619" s="878"/>
      <c r="U619" s="878"/>
      <c r="V619" s="878"/>
      <c r="W619" s="878"/>
      <c r="X619" s="1015"/>
      <c r="Y619" s="878"/>
      <c r="Z619" s="975"/>
    </row>
    <row r="620" spans="1:26">
      <c r="A620" s="878"/>
      <c r="B620" s="878"/>
      <c r="C620" s="878"/>
      <c r="F620" s="878"/>
      <c r="H620" s="878"/>
      <c r="I620" s="878"/>
      <c r="J620" s="878"/>
      <c r="K620" s="990"/>
      <c r="L620" s="990"/>
      <c r="M620" s="990"/>
      <c r="N620" s="990"/>
      <c r="O620" s="878"/>
      <c r="P620" s="878"/>
      <c r="Q620" s="878"/>
      <c r="R620" s="878"/>
      <c r="S620" s="878"/>
      <c r="T620" s="878"/>
      <c r="U620" s="878"/>
      <c r="V620" s="878"/>
      <c r="W620" s="878"/>
      <c r="X620" s="1015"/>
      <c r="Y620" s="878"/>
      <c r="Z620" s="975"/>
    </row>
    <row r="621" spans="1:26">
      <c r="A621" s="878"/>
      <c r="B621" s="878"/>
      <c r="C621" s="878"/>
      <c r="F621" s="878"/>
      <c r="H621" s="878"/>
      <c r="I621" s="878"/>
      <c r="J621" s="878"/>
      <c r="K621" s="990"/>
      <c r="L621" s="990"/>
      <c r="M621" s="990"/>
      <c r="N621" s="990"/>
      <c r="O621" s="878"/>
      <c r="P621" s="878"/>
      <c r="Q621" s="878"/>
      <c r="R621" s="878"/>
      <c r="S621" s="878"/>
      <c r="T621" s="878"/>
      <c r="U621" s="878"/>
      <c r="V621" s="878"/>
      <c r="W621" s="878"/>
      <c r="X621" s="1015"/>
      <c r="Y621" s="878"/>
      <c r="Z621" s="975"/>
    </row>
    <row r="622" spans="1:26">
      <c r="A622" s="878"/>
      <c r="B622" s="878"/>
      <c r="C622" s="878"/>
      <c r="F622" s="878"/>
      <c r="H622" s="878"/>
      <c r="I622" s="878"/>
      <c r="J622" s="878"/>
      <c r="K622" s="990"/>
      <c r="L622" s="990"/>
      <c r="M622" s="990"/>
      <c r="N622" s="990"/>
      <c r="O622" s="878"/>
      <c r="P622" s="878"/>
      <c r="Q622" s="878"/>
      <c r="R622" s="878"/>
      <c r="S622" s="878"/>
      <c r="T622" s="878"/>
      <c r="U622" s="878"/>
      <c r="V622" s="878"/>
      <c r="W622" s="878"/>
      <c r="X622" s="1015"/>
      <c r="Y622" s="878"/>
      <c r="Z622" s="975"/>
    </row>
    <row r="623" spans="1:26">
      <c r="A623" s="878"/>
      <c r="B623" s="878"/>
      <c r="C623" s="878"/>
      <c r="F623" s="878"/>
      <c r="H623" s="878"/>
      <c r="I623" s="878"/>
      <c r="J623" s="878"/>
      <c r="K623" s="990"/>
      <c r="L623" s="990"/>
      <c r="M623" s="990"/>
      <c r="N623" s="990"/>
      <c r="O623" s="878"/>
      <c r="P623" s="878"/>
      <c r="Q623" s="878"/>
      <c r="R623" s="878"/>
      <c r="S623" s="878"/>
      <c r="T623" s="878"/>
      <c r="U623" s="878"/>
      <c r="V623" s="878"/>
      <c r="W623" s="878"/>
      <c r="X623" s="1015"/>
      <c r="Y623" s="878"/>
      <c r="Z623" s="975"/>
    </row>
    <row r="624" spans="1:26">
      <c r="A624" s="878"/>
      <c r="B624" s="878"/>
      <c r="C624" s="878"/>
      <c r="F624" s="878"/>
      <c r="H624" s="878"/>
      <c r="I624" s="878"/>
      <c r="J624" s="878"/>
      <c r="K624" s="990"/>
      <c r="L624" s="990"/>
      <c r="M624" s="990"/>
      <c r="N624" s="990"/>
      <c r="O624" s="878"/>
      <c r="P624" s="878"/>
      <c r="Q624" s="878"/>
      <c r="R624" s="878"/>
      <c r="S624" s="878"/>
      <c r="T624" s="878"/>
      <c r="U624" s="878"/>
      <c r="V624" s="878"/>
      <c r="W624" s="878"/>
      <c r="X624" s="1015"/>
      <c r="Y624" s="878"/>
      <c r="Z624" s="975"/>
    </row>
    <row r="625" spans="1:26">
      <c r="A625" s="878"/>
      <c r="B625" s="878"/>
      <c r="C625" s="878"/>
      <c r="F625" s="878"/>
      <c r="H625" s="878"/>
      <c r="I625" s="878"/>
      <c r="J625" s="878"/>
      <c r="K625" s="990"/>
      <c r="L625" s="990"/>
      <c r="M625" s="990"/>
      <c r="N625" s="990"/>
      <c r="O625" s="878"/>
      <c r="P625" s="878"/>
      <c r="Q625" s="878"/>
      <c r="R625" s="878"/>
      <c r="S625" s="878"/>
      <c r="T625" s="878"/>
      <c r="U625" s="878"/>
      <c r="V625" s="878"/>
      <c r="W625" s="878"/>
      <c r="X625" s="1015"/>
      <c r="Y625" s="878"/>
      <c r="Z625" s="975"/>
    </row>
    <row r="626" spans="1:26">
      <c r="A626" s="878"/>
      <c r="B626" s="878"/>
      <c r="C626" s="878"/>
      <c r="F626" s="878"/>
      <c r="H626" s="878"/>
      <c r="I626" s="878"/>
      <c r="J626" s="878"/>
      <c r="K626" s="990"/>
      <c r="L626" s="990"/>
      <c r="M626" s="990"/>
      <c r="N626" s="990"/>
      <c r="O626" s="878"/>
      <c r="P626" s="878"/>
      <c r="Q626" s="878"/>
      <c r="R626" s="878"/>
      <c r="S626" s="878"/>
      <c r="T626" s="878"/>
      <c r="U626" s="878"/>
      <c r="V626" s="878"/>
      <c r="W626" s="878"/>
      <c r="X626" s="1015"/>
      <c r="Y626" s="878"/>
      <c r="Z626" s="975"/>
    </row>
    <row r="627" spans="1:26">
      <c r="A627" s="878"/>
      <c r="B627" s="878"/>
      <c r="C627" s="878"/>
      <c r="F627" s="878"/>
      <c r="H627" s="878"/>
      <c r="I627" s="878"/>
      <c r="J627" s="878"/>
      <c r="K627" s="990"/>
      <c r="L627" s="990"/>
      <c r="M627" s="990"/>
      <c r="N627" s="990"/>
      <c r="O627" s="878"/>
      <c r="P627" s="878"/>
      <c r="Q627" s="878"/>
      <c r="R627" s="878"/>
      <c r="S627" s="878"/>
      <c r="T627" s="878"/>
      <c r="U627" s="878"/>
      <c r="V627" s="878"/>
      <c r="W627" s="878"/>
      <c r="X627" s="1015"/>
      <c r="Y627" s="878"/>
      <c r="Z627" s="975"/>
    </row>
    <row r="628" spans="1:26">
      <c r="A628" s="878"/>
      <c r="B628" s="878"/>
      <c r="C628" s="878"/>
      <c r="F628" s="878"/>
      <c r="H628" s="878"/>
      <c r="I628" s="878"/>
      <c r="J628" s="878"/>
      <c r="K628" s="990"/>
      <c r="L628" s="990"/>
      <c r="M628" s="990"/>
      <c r="N628" s="990"/>
      <c r="O628" s="878"/>
      <c r="P628" s="878"/>
      <c r="Q628" s="878"/>
      <c r="R628" s="878"/>
      <c r="S628" s="878"/>
      <c r="T628" s="878"/>
      <c r="U628" s="878"/>
      <c r="V628" s="878"/>
      <c r="W628" s="878"/>
      <c r="X628" s="1015"/>
      <c r="Y628" s="878"/>
      <c r="Z628" s="975"/>
    </row>
    <row r="629" spans="1:26">
      <c r="A629" s="878"/>
      <c r="B629" s="878"/>
      <c r="C629" s="878"/>
      <c r="F629" s="878"/>
      <c r="H629" s="878"/>
      <c r="I629" s="878"/>
      <c r="J629" s="878"/>
      <c r="K629" s="990"/>
      <c r="L629" s="990"/>
      <c r="M629" s="990"/>
      <c r="N629" s="990"/>
      <c r="O629" s="878"/>
      <c r="P629" s="878"/>
      <c r="Q629" s="878"/>
      <c r="R629" s="878"/>
      <c r="S629" s="878"/>
      <c r="T629" s="878"/>
      <c r="U629" s="878"/>
      <c r="V629" s="878"/>
      <c r="W629" s="878"/>
      <c r="X629" s="1015"/>
      <c r="Y629" s="878"/>
      <c r="Z629" s="975"/>
    </row>
    <row r="630" spans="1:26">
      <c r="A630" s="878"/>
      <c r="B630" s="878"/>
      <c r="C630" s="878"/>
      <c r="F630" s="878"/>
      <c r="H630" s="878"/>
      <c r="I630" s="878"/>
      <c r="J630" s="878"/>
      <c r="K630" s="990"/>
      <c r="L630" s="990"/>
      <c r="M630" s="990"/>
      <c r="N630" s="990"/>
      <c r="O630" s="878"/>
      <c r="P630" s="878"/>
      <c r="Q630" s="878"/>
      <c r="R630" s="878"/>
      <c r="S630" s="878"/>
      <c r="T630" s="878"/>
      <c r="U630" s="878"/>
      <c r="V630" s="878"/>
      <c r="W630" s="878"/>
      <c r="X630" s="1015"/>
      <c r="Y630" s="878"/>
      <c r="Z630" s="975"/>
    </row>
    <row r="631" spans="1:26">
      <c r="A631" s="878"/>
      <c r="B631" s="878"/>
      <c r="C631" s="878"/>
      <c r="F631" s="878"/>
      <c r="H631" s="878"/>
      <c r="I631" s="878"/>
      <c r="J631" s="878"/>
      <c r="K631" s="990"/>
      <c r="L631" s="990"/>
      <c r="M631" s="990"/>
      <c r="N631" s="990"/>
      <c r="O631" s="878"/>
      <c r="P631" s="878"/>
      <c r="Q631" s="878"/>
      <c r="R631" s="878"/>
      <c r="S631" s="878"/>
      <c r="T631" s="878"/>
      <c r="U631" s="878"/>
      <c r="V631" s="878"/>
      <c r="W631" s="878"/>
      <c r="X631" s="1015"/>
      <c r="Y631" s="878"/>
      <c r="Z631" s="975"/>
    </row>
    <row r="632" spans="1:26">
      <c r="A632" s="878"/>
      <c r="B632" s="878"/>
      <c r="C632" s="878"/>
      <c r="F632" s="878"/>
      <c r="H632" s="878"/>
      <c r="I632" s="878"/>
      <c r="J632" s="878"/>
      <c r="K632" s="990"/>
      <c r="L632" s="990"/>
      <c r="M632" s="990"/>
      <c r="N632" s="990"/>
      <c r="O632" s="878"/>
      <c r="P632" s="878"/>
      <c r="Q632" s="878"/>
      <c r="R632" s="878"/>
      <c r="S632" s="878"/>
      <c r="T632" s="878"/>
      <c r="U632" s="878"/>
      <c r="V632" s="878"/>
      <c r="W632" s="878"/>
      <c r="X632" s="1015"/>
      <c r="Y632" s="878"/>
      <c r="Z632" s="975"/>
    </row>
    <row r="633" spans="1:26">
      <c r="A633" s="878"/>
      <c r="B633" s="878"/>
      <c r="C633" s="878"/>
      <c r="F633" s="878"/>
      <c r="H633" s="878"/>
      <c r="I633" s="878"/>
      <c r="J633" s="878"/>
      <c r="K633" s="990"/>
      <c r="L633" s="990"/>
      <c r="M633" s="990"/>
      <c r="N633" s="990"/>
      <c r="O633" s="878"/>
      <c r="P633" s="878"/>
      <c r="Q633" s="878"/>
      <c r="R633" s="878"/>
      <c r="S633" s="878"/>
      <c r="T633" s="878"/>
      <c r="U633" s="878"/>
      <c r="V633" s="878"/>
      <c r="W633" s="878"/>
      <c r="X633" s="1015"/>
      <c r="Y633" s="878"/>
      <c r="Z633" s="975"/>
    </row>
    <row r="634" spans="1:26">
      <c r="A634" s="878"/>
      <c r="B634" s="878"/>
      <c r="C634" s="878"/>
      <c r="F634" s="878"/>
      <c r="H634" s="878"/>
      <c r="I634" s="878"/>
      <c r="J634" s="878"/>
      <c r="K634" s="990"/>
      <c r="L634" s="990"/>
      <c r="M634" s="990"/>
      <c r="N634" s="990"/>
      <c r="O634" s="878"/>
      <c r="P634" s="878"/>
      <c r="Q634" s="878"/>
      <c r="R634" s="878"/>
      <c r="S634" s="878"/>
      <c r="T634" s="878"/>
      <c r="U634" s="878"/>
      <c r="V634" s="878"/>
      <c r="W634" s="878"/>
      <c r="X634" s="1015"/>
      <c r="Y634" s="878"/>
      <c r="Z634" s="975"/>
    </row>
    <row r="635" spans="1:26">
      <c r="A635" s="878"/>
      <c r="B635" s="878"/>
      <c r="C635" s="878"/>
      <c r="F635" s="878"/>
      <c r="H635" s="878"/>
      <c r="I635" s="878"/>
      <c r="J635" s="878"/>
      <c r="K635" s="990"/>
      <c r="L635" s="990"/>
      <c r="M635" s="990"/>
      <c r="N635" s="990"/>
      <c r="O635" s="878"/>
      <c r="P635" s="878"/>
      <c r="Q635" s="878"/>
      <c r="R635" s="878"/>
      <c r="S635" s="878"/>
      <c r="T635" s="878"/>
      <c r="U635" s="878"/>
      <c r="V635" s="878"/>
      <c r="W635" s="878"/>
      <c r="X635" s="1015"/>
      <c r="Y635" s="878"/>
      <c r="Z635" s="975"/>
    </row>
    <row r="636" spans="1:26">
      <c r="A636" s="878"/>
      <c r="B636" s="878"/>
      <c r="C636" s="878"/>
      <c r="F636" s="878"/>
      <c r="H636" s="878"/>
      <c r="I636" s="878"/>
      <c r="J636" s="878"/>
      <c r="K636" s="990"/>
      <c r="L636" s="990"/>
      <c r="M636" s="990"/>
      <c r="N636" s="990"/>
      <c r="O636" s="878"/>
      <c r="P636" s="878"/>
      <c r="Q636" s="878"/>
      <c r="R636" s="878"/>
      <c r="S636" s="878"/>
      <c r="T636" s="878"/>
      <c r="U636" s="878"/>
      <c r="V636" s="878"/>
      <c r="W636" s="878"/>
      <c r="X636" s="1015"/>
      <c r="Y636" s="878"/>
      <c r="Z636" s="975"/>
    </row>
    <row r="637" spans="1:26">
      <c r="A637" s="878"/>
      <c r="B637" s="878"/>
      <c r="C637" s="878"/>
      <c r="F637" s="878"/>
      <c r="H637" s="878"/>
      <c r="I637" s="878"/>
      <c r="J637" s="878"/>
      <c r="K637" s="990"/>
      <c r="L637" s="990"/>
      <c r="M637" s="990"/>
      <c r="N637" s="990"/>
      <c r="O637" s="878"/>
      <c r="P637" s="878"/>
      <c r="Q637" s="878"/>
      <c r="R637" s="878"/>
      <c r="S637" s="878"/>
      <c r="T637" s="878"/>
      <c r="U637" s="878"/>
      <c r="V637" s="878"/>
      <c r="W637" s="878"/>
      <c r="X637" s="1015"/>
      <c r="Y637" s="878"/>
      <c r="Z637" s="975"/>
    </row>
    <row r="638" spans="1:26">
      <c r="A638" s="878"/>
      <c r="B638" s="878"/>
      <c r="C638" s="878"/>
      <c r="F638" s="878"/>
      <c r="H638" s="878"/>
      <c r="I638" s="878"/>
      <c r="J638" s="878"/>
      <c r="K638" s="990"/>
      <c r="L638" s="990"/>
      <c r="M638" s="990"/>
      <c r="N638" s="990"/>
      <c r="O638" s="878"/>
      <c r="P638" s="878"/>
      <c r="Q638" s="878"/>
      <c r="R638" s="878"/>
      <c r="S638" s="878"/>
      <c r="T638" s="878"/>
      <c r="U638" s="878"/>
      <c r="V638" s="878"/>
      <c r="W638" s="878"/>
      <c r="X638" s="1015"/>
      <c r="Y638" s="878"/>
      <c r="Z638" s="975"/>
    </row>
    <row r="639" spans="1:26">
      <c r="A639" s="878"/>
      <c r="B639" s="878"/>
      <c r="C639" s="878"/>
      <c r="F639" s="878"/>
      <c r="H639" s="878"/>
      <c r="I639" s="878"/>
      <c r="J639" s="878"/>
      <c r="K639" s="990"/>
      <c r="L639" s="990"/>
      <c r="M639" s="990"/>
      <c r="N639" s="990"/>
      <c r="O639" s="878"/>
      <c r="P639" s="878"/>
      <c r="Q639" s="878"/>
      <c r="R639" s="878"/>
      <c r="S639" s="878"/>
      <c r="T639" s="878"/>
      <c r="U639" s="878"/>
      <c r="V639" s="878"/>
      <c r="W639" s="878"/>
      <c r="X639" s="1015"/>
      <c r="Y639" s="878"/>
      <c r="Z639" s="975"/>
    </row>
    <row r="640" spans="1:26">
      <c r="A640" s="878"/>
      <c r="B640" s="878"/>
      <c r="C640" s="878"/>
      <c r="F640" s="878"/>
      <c r="H640" s="878"/>
      <c r="I640" s="878"/>
      <c r="J640" s="878"/>
      <c r="K640" s="990"/>
      <c r="L640" s="990"/>
      <c r="M640" s="990"/>
      <c r="N640" s="990"/>
      <c r="O640" s="878"/>
      <c r="P640" s="878"/>
      <c r="Q640" s="878"/>
      <c r="R640" s="878"/>
      <c r="S640" s="878"/>
      <c r="T640" s="878"/>
      <c r="U640" s="878"/>
      <c r="V640" s="878"/>
      <c r="W640" s="878"/>
      <c r="X640" s="1015"/>
      <c r="Y640" s="878"/>
      <c r="Z640" s="975"/>
    </row>
    <row r="641" spans="1:26">
      <c r="A641" s="878"/>
      <c r="B641" s="878"/>
      <c r="C641" s="878"/>
      <c r="F641" s="878"/>
      <c r="H641" s="878"/>
      <c r="I641" s="878"/>
      <c r="J641" s="878"/>
      <c r="K641" s="990"/>
      <c r="L641" s="990"/>
      <c r="M641" s="990"/>
      <c r="N641" s="990"/>
      <c r="O641" s="878"/>
      <c r="P641" s="878"/>
      <c r="Q641" s="878"/>
      <c r="R641" s="878"/>
      <c r="S641" s="878"/>
      <c r="T641" s="878"/>
      <c r="U641" s="878"/>
      <c r="V641" s="878"/>
      <c r="W641" s="878"/>
      <c r="X641" s="1015"/>
      <c r="Y641" s="878"/>
      <c r="Z641" s="975"/>
    </row>
    <row r="642" spans="1:26">
      <c r="A642" s="878"/>
      <c r="B642" s="878"/>
      <c r="C642" s="878"/>
      <c r="F642" s="878"/>
      <c r="H642" s="878"/>
      <c r="I642" s="878"/>
      <c r="J642" s="878"/>
      <c r="K642" s="990"/>
      <c r="L642" s="990"/>
      <c r="M642" s="990"/>
      <c r="N642" s="990"/>
      <c r="O642" s="878"/>
      <c r="P642" s="878"/>
      <c r="Q642" s="878"/>
      <c r="R642" s="878"/>
      <c r="S642" s="878"/>
      <c r="T642" s="878"/>
      <c r="U642" s="878"/>
      <c r="V642" s="878"/>
      <c r="W642" s="878"/>
      <c r="X642" s="1015"/>
      <c r="Y642" s="878"/>
      <c r="Z642" s="975"/>
    </row>
    <row r="643" spans="1:26">
      <c r="A643" s="878"/>
      <c r="B643" s="878"/>
      <c r="C643" s="878"/>
      <c r="F643" s="878"/>
      <c r="H643" s="878"/>
      <c r="I643" s="878"/>
      <c r="J643" s="878"/>
      <c r="K643" s="990"/>
      <c r="L643" s="990"/>
      <c r="M643" s="990"/>
      <c r="N643" s="990"/>
      <c r="O643" s="878"/>
      <c r="P643" s="878"/>
      <c r="Q643" s="878"/>
      <c r="R643" s="878"/>
      <c r="S643" s="878"/>
      <c r="T643" s="878"/>
      <c r="U643" s="878"/>
      <c r="V643" s="878"/>
      <c r="W643" s="878"/>
      <c r="X643" s="1015"/>
      <c r="Y643" s="878"/>
      <c r="Z643" s="975"/>
    </row>
    <row r="644" spans="1:26">
      <c r="A644" s="878"/>
      <c r="B644" s="878"/>
      <c r="C644" s="878"/>
      <c r="F644" s="878"/>
      <c r="H644" s="878"/>
      <c r="I644" s="878"/>
      <c r="J644" s="878"/>
      <c r="K644" s="990"/>
      <c r="L644" s="990"/>
      <c r="M644" s="990"/>
      <c r="N644" s="990"/>
      <c r="O644" s="878"/>
      <c r="P644" s="878"/>
      <c r="Q644" s="878"/>
      <c r="R644" s="878"/>
      <c r="S644" s="878"/>
      <c r="T644" s="878"/>
      <c r="U644" s="878"/>
      <c r="V644" s="878"/>
      <c r="W644" s="878"/>
      <c r="X644" s="1015"/>
      <c r="Y644" s="878"/>
      <c r="Z644" s="975"/>
    </row>
    <row r="645" spans="1:26">
      <c r="A645" s="878"/>
      <c r="B645" s="878"/>
      <c r="C645" s="878"/>
      <c r="F645" s="878"/>
      <c r="H645" s="878"/>
      <c r="I645" s="878"/>
      <c r="J645" s="878"/>
      <c r="K645" s="990"/>
      <c r="L645" s="990"/>
      <c r="M645" s="990"/>
      <c r="N645" s="990"/>
      <c r="O645" s="878"/>
      <c r="P645" s="878"/>
      <c r="Q645" s="878"/>
      <c r="R645" s="878"/>
      <c r="S645" s="878"/>
      <c r="T645" s="878"/>
      <c r="U645" s="878"/>
      <c r="V645" s="878"/>
      <c r="W645" s="878"/>
      <c r="X645" s="1015"/>
      <c r="Y645" s="878"/>
      <c r="Z645" s="975"/>
    </row>
    <row r="646" spans="1:26">
      <c r="A646" s="878"/>
      <c r="B646" s="878"/>
      <c r="C646" s="878"/>
      <c r="F646" s="878"/>
      <c r="H646" s="878"/>
      <c r="I646" s="878"/>
      <c r="J646" s="878"/>
      <c r="K646" s="990"/>
      <c r="L646" s="990"/>
      <c r="M646" s="990"/>
      <c r="N646" s="990"/>
      <c r="O646" s="878"/>
      <c r="P646" s="878"/>
      <c r="Q646" s="878"/>
      <c r="R646" s="878"/>
      <c r="S646" s="878"/>
      <c r="T646" s="878"/>
      <c r="U646" s="878"/>
      <c r="V646" s="878"/>
      <c r="W646" s="878"/>
      <c r="X646" s="1015"/>
      <c r="Y646" s="878"/>
      <c r="Z646" s="975"/>
    </row>
    <row r="647" spans="1:26">
      <c r="A647" s="878"/>
      <c r="B647" s="878"/>
      <c r="C647" s="878"/>
      <c r="F647" s="878"/>
      <c r="H647" s="878"/>
      <c r="I647" s="878"/>
      <c r="J647" s="878"/>
      <c r="K647" s="990"/>
      <c r="L647" s="990"/>
      <c r="M647" s="990"/>
      <c r="N647" s="990"/>
      <c r="O647" s="878"/>
      <c r="P647" s="878"/>
      <c r="Q647" s="878"/>
      <c r="R647" s="878"/>
      <c r="S647" s="878"/>
      <c r="T647" s="878"/>
      <c r="U647" s="878"/>
      <c r="V647" s="878"/>
      <c r="W647" s="878"/>
      <c r="X647" s="1015"/>
      <c r="Y647" s="878"/>
      <c r="Z647" s="975"/>
    </row>
    <row r="648" spans="1:26">
      <c r="A648" s="878"/>
      <c r="B648" s="878"/>
      <c r="C648" s="878"/>
      <c r="F648" s="878"/>
      <c r="H648" s="878"/>
      <c r="I648" s="878"/>
      <c r="J648" s="878"/>
      <c r="K648" s="990"/>
      <c r="L648" s="990"/>
      <c r="M648" s="990"/>
      <c r="N648" s="990"/>
      <c r="O648" s="878"/>
      <c r="P648" s="878"/>
      <c r="Q648" s="878"/>
      <c r="R648" s="878"/>
      <c r="S648" s="878"/>
      <c r="T648" s="878"/>
      <c r="U648" s="878"/>
      <c r="V648" s="878"/>
      <c r="W648" s="878"/>
      <c r="X648" s="1015"/>
      <c r="Y648" s="878"/>
      <c r="Z648" s="975"/>
    </row>
    <row r="649" spans="1:26">
      <c r="A649" s="878"/>
      <c r="B649" s="878"/>
      <c r="C649" s="878"/>
      <c r="F649" s="878"/>
      <c r="H649" s="878"/>
      <c r="I649" s="878"/>
      <c r="J649" s="878"/>
      <c r="K649" s="990"/>
      <c r="L649" s="990"/>
      <c r="M649" s="990"/>
      <c r="N649" s="990"/>
      <c r="O649" s="878"/>
      <c r="P649" s="878"/>
      <c r="Q649" s="878"/>
      <c r="R649" s="878"/>
      <c r="S649" s="878"/>
      <c r="T649" s="878"/>
      <c r="U649" s="878"/>
      <c r="V649" s="878"/>
      <c r="W649" s="878"/>
      <c r="X649" s="1015"/>
      <c r="Y649" s="878"/>
      <c r="Z649" s="975"/>
    </row>
    <row r="650" spans="1:26">
      <c r="A650" s="878"/>
      <c r="B650" s="878"/>
      <c r="C650" s="878"/>
      <c r="F650" s="878"/>
      <c r="H650" s="878"/>
      <c r="I650" s="878"/>
      <c r="J650" s="878"/>
      <c r="K650" s="990"/>
      <c r="L650" s="990"/>
      <c r="M650" s="990"/>
      <c r="N650" s="990"/>
      <c r="O650" s="878"/>
      <c r="P650" s="878"/>
      <c r="Q650" s="878"/>
      <c r="R650" s="878"/>
      <c r="S650" s="878"/>
      <c r="T650" s="878"/>
      <c r="U650" s="878"/>
      <c r="V650" s="878"/>
      <c r="W650" s="878"/>
      <c r="X650" s="1015"/>
      <c r="Y650" s="878"/>
      <c r="Z650" s="975"/>
    </row>
    <row r="651" spans="1:26">
      <c r="A651" s="878"/>
      <c r="B651" s="878"/>
      <c r="C651" s="878"/>
      <c r="F651" s="878"/>
      <c r="H651" s="878"/>
      <c r="I651" s="878"/>
      <c r="J651" s="878"/>
      <c r="K651" s="990"/>
      <c r="L651" s="990"/>
      <c r="M651" s="990"/>
      <c r="N651" s="990"/>
      <c r="O651" s="878"/>
      <c r="P651" s="878"/>
      <c r="Q651" s="878"/>
      <c r="R651" s="878"/>
      <c r="S651" s="878"/>
      <c r="T651" s="878"/>
      <c r="U651" s="878"/>
      <c r="V651" s="878"/>
      <c r="W651" s="878"/>
      <c r="X651" s="1015"/>
      <c r="Y651" s="878"/>
      <c r="Z651" s="975"/>
    </row>
    <row r="652" spans="1:26">
      <c r="A652" s="878"/>
      <c r="B652" s="878"/>
      <c r="C652" s="878"/>
      <c r="F652" s="878"/>
      <c r="H652" s="878"/>
      <c r="I652" s="878"/>
      <c r="J652" s="878"/>
      <c r="K652" s="990"/>
      <c r="L652" s="990"/>
      <c r="M652" s="990"/>
      <c r="N652" s="990"/>
      <c r="O652" s="878"/>
      <c r="P652" s="878"/>
      <c r="Q652" s="878"/>
      <c r="R652" s="878"/>
      <c r="S652" s="878"/>
      <c r="T652" s="878"/>
      <c r="U652" s="878"/>
      <c r="V652" s="878"/>
      <c r="W652" s="878"/>
      <c r="X652" s="1015"/>
      <c r="Y652" s="878"/>
      <c r="Z652" s="975"/>
    </row>
    <row r="653" spans="1:26">
      <c r="A653" s="878"/>
      <c r="B653" s="878"/>
      <c r="C653" s="878"/>
      <c r="F653" s="878"/>
      <c r="H653" s="878"/>
      <c r="I653" s="878"/>
      <c r="J653" s="878"/>
      <c r="K653" s="990"/>
      <c r="L653" s="990"/>
      <c r="M653" s="990"/>
      <c r="N653" s="990"/>
      <c r="O653" s="878"/>
      <c r="P653" s="878"/>
      <c r="Q653" s="878"/>
      <c r="R653" s="878"/>
      <c r="S653" s="878"/>
      <c r="T653" s="878"/>
      <c r="U653" s="878"/>
      <c r="V653" s="878"/>
      <c r="W653" s="878"/>
      <c r="X653" s="1015"/>
      <c r="Y653" s="878"/>
      <c r="Z653" s="975"/>
    </row>
    <row r="654" spans="1:26">
      <c r="A654" s="878"/>
      <c r="B654" s="878"/>
      <c r="C654" s="878"/>
      <c r="F654" s="878"/>
      <c r="H654" s="878"/>
      <c r="I654" s="878"/>
      <c r="J654" s="878"/>
      <c r="K654" s="990"/>
      <c r="L654" s="990"/>
      <c r="M654" s="990"/>
      <c r="N654" s="990"/>
      <c r="O654" s="878"/>
      <c r="P654" s="878"/>
      <c r="Q654" s="878"/>
      <c r="R654" s="878"/>
      <c r="S654" s="878"/>
      <c r="T654" s="878"/>
      <c r="U654" s="878"/>
      <c r="V654" s="878"/>
      <c r="W654" s="878"/>
      <c r="X654" s="1015"/>
      <c r="Y654" s="878"/>
      <c r="Z654" s="975"/>
    </row>
    <row r="655" spans="1:26">
      <c r="A655" s="878"/>
      <c r="B655" s="878"/>
      <c r="C655" s="878"/>
      <c r="F655" s="878"/>
      <c r="H655" s="878"/>
      <c r="I655" s="878"/>
      <c r="J655" s="878"/>
      <c r="K655" s="990"/>
      <c r="L655" s="990"/>
      <c r="M655" s="990"/>
      <c r="N655" s="990"/>
      <c r="O655" s="878"/>
      <c r="P655" s="878"/>
      <c r="Q655" s="878"/>
      <c r="R655" s="878"/>
      <c r="S655" s="878"/>
      <c r="T655" s="878"/>
      <c r="U655" s="878"/>
      <c r="V655" s="878"/>
      <c r="W655" s="878"/>
      <c r="X655" s="1015"/>
      <c r="Y655" s="878"/>
      <c r="Z655" s="975"/>
    </row>
    <row r="656" spans="1:26">
      <c r="A656" s="878"/>
      <c r="B656" s="878"/>
      <c r="C656" s="878"/>
      <c r="F656" s="878"/>
      <c r="H656" s="878"/>
      <c r="I656" s="878"/>
      <c r="J656" s="878"/>
      <c r="K656" s="990"/>
      <c r="L656" s="990"/>
      <c r="M656" s="990"/>
      <c r="N656" s="990"/>
      <c r="O656" s="878"/>
      <c r="P656" s="878"/>
      <c r="Q656" s="878"/>
      <c r="R656" s="878"/>
      <c r="S656" s="878"/>
      <c r="T656" s="878"/>
      <c r="U656" s="878"/>
      <c r="V656" s="878"/>
      <c r="W656" s="878"/>
      <c r="X656" s="1015"/>
      <c r="Y656" s="878"/>
      <c r="Z656" s="975"/>
    </row>
    <row r="657" spans="1:26">
      <c r="A657" s="878"/>
      <c r="B657" s="878"/>
      <c r="C657" s="878"/>
      <c r="F657" s="878"/>
      <c r="H657" s="878"/>
      <c r="I657" s="878"/>
      <c r="J657" s="878"/>
      <c r="K657" s="990"/>
      <c r="L657" s="990"/>
      <c r="M657" s="990"/>
      <c r="N657" s="990"/>
      <c r="O657" s="878"/>
      <c r="P657" s="878"/>
      <c r="Q657" s="878"/>
      <c r="R657" s="878"/>
      <c r="S657" s="878"/>
      <c r="T657" s="878"/>
      <c r="U657" s="878"/>
      <c r="V657" s="878"/>
      <c r="W657" s="878"/>
      <c r="X657" s="1015"/>
      <c r="Y657" s="878"/>
      <c r="Z657" s="975"/>
    </row>
    <row r="658" spans="1:26">
      <c r="A658" s="878"/>
      <c r="B658" s="878"/>
      <c r="C658" s="878"/>
      <c r="F658" s="878"/>
      <c r="H658" s="878"/>
      <c r="I658" s="878"/>
      <c r="J658" s="878"/>
      <c r="K658" s="990"/>
      <c r="L658" s="990"/>
      <c r="M658" s="990"/>
      <c r="N658" s="990"/>
      <c r="O658" s="878"/>
      <c r="P658" s="878"/>
      <c r="Q658" s="878"/>
      <c r="R658" s="878"/>
      <c r="S658" s="878"/>
      <c r="T658" s="878"/>
      <c r="U658" s="878"/>
      <c r="V658" s="878"/>
      <c r="W658" s="878"/>
      <c r="X658" s="1015"/>
      <c r="Y658" s="878"/>
      <c r="Z658" s="975"/>
    </row>
    <row r="659" spans="1:26">
      <c r="A659" s="878"/>
      <c r="B659" s="878"/>
      <c r="C659" s="878"/>
      <c r="F659" s="878"/>
      <c r="H659" s="878"/>
      <c r="I659" s="878"/>
      <c r="J659" s="878"/>
      <c r="K659" s="990"/>
      <c r="L659" s="990"/>
      <c r="M659" s="990"/>
      <c r="N659" s="990"/>
      <c r="O659" s="878"/>
      <c r="P659" s="878"/>
      <c r="Q659" s="878"/>
      <c r="R659" s="878"/>
      <c r="S659" s="878"/>
      <c r="T659" s="878"/>
      <c r="U659" s="878"/>
      <c r="V659" s="878"/>
      <c r="W659" s="878"/>
      <c r="X659" s="1015"/>
      <c r="Y659" s="878"/>
      <c r="Z659" s="975"/>
    </row>
    <row r="660" spans="1:26">
      <c r="A660" s="878"/>
      <c r="B660" s="878"/>
      <c r="C660" s="878"/>
      <c r="F660" s="878"/>
      <c r="H660" s="878"/>
      <c r="I660" s="878"/>
      <c r="J660" s="878"/>
      <c r="K660" s="990"/>
      <c r="L660" s="990"/>
      <c r="M660" s="990"/>
      <c r="N660" s="990"/>
      <c r="O660" s="878"/>
      <c r="P660" s="878"/>
      <c r="Q660" s="878"/>
      <c r="R660" s="878"/>
      <c r="S660" s="878"/>
      <c r="T660" s="878"/>
      <c r="U660" s="878"/>
      <c r="V660" s="878"/>
      <c r="W660" s="878"/>
      <c r="X660" s="1015"/>
      <c r="Y660" s="878"/>
      <c r="Z660" s="975"/>
    </row>
    <row r="661" spans="1:26">
      <c r="A661" s="878"/>
      <c r="B661" s="878"/>
      <c r="C661" s="878"/>
      <c r="F661" s="878"/>
      <c r="H661" s="878"/>
      <c r="I661" s="878"/>
      <c r="J661" s="878"/>
      <c r="K661" s="990"/>
      <c r="L661" s="990"/>
      <c r="M661" s="990"/>
      <c r="N661" s="990"/>
      <c r="O661" s="878"/>
      <c r="P661" s="878"/>
      <c r="Q661" s="878"/>
      <c r="R661" s="878"/>
      <c r="S661" s="878"/>
      <c r="T661" s="878"/>
      <c r="U661" s="878"/>
      <c r="V661" s="878"/>
      <c r="W661" s="878"/>
      <c r="X661" s="1015"/>
      <c r="Y661" s="878"/>
      <c r="Z661" s="975"/>
    </row>
    <row r="662" spans="1:26">
      <c r="A662" s="878"/>
      <c r="B662" s="878"/>
      <c r="C662" s="878"/>
      <c r="F662" s="878"/>
      <c r="H662" s="878"/>
      <c r="I662" s="878"/>
      <c r="J662" s="878"/>
      <c r="K662" s="990"/>
      <c r="L662" s="990"/>
      <c r="M662" s="990"/>
      <c r="N662" s="990"/>
      <c r="O662" s="878"/>
      <c r="P662" s="878"/>
      <c r="Q662" s="878"/>
      <c r="R662" s="878"/>
      <c r="S662" s="878"/>
      <c r="T662" s="878"/>
      <c r="U662" s="878"/>
      <c r="V662" s="878"/>
      <c r="W662" s="878"/>
      <c r="X662" s="1015"/>
      <c r="Y662" s="878"/>
      <c r="Z662" s="975"/>
    </row>
    <row r="663" spans="1:26">
      <c r="A663" s="878"/>
      <c r="B663" s="878"/>
      <c r="C663" s="878"/>
      <c r="F663" s="878"/>
      <c r="H663" s="878"/>
      <c r="I663" s="878"/>
      <c r="J663" s="878"/>
      <c r="K663" s="990"/>
      <c r="L663" s="990"/>
      <c r="M663" s="990"/>
      <c r="N663" s="990"/>
      <c r="O663" s="878"/>
      <c r="P663" s="878"/>
      <c r="Q663" s="878"/>
      <c r="R663" s="878"/>
      <c r="S663" s="878"/>
      <c r="T663" s="878"/>
      <c r="U663" s="878"/>
      <c r="V663" s="878"/>
      <c r="W663" s="878"/>
      <c r="X663" s="1015"/>
      <c r="Y663" s="878"/>
      <c r="Z663" s="975"/>
    </row>
    <row r="664" spans="1:26">
      <c r="A664" s="878"/>
      <c r="B664" s="878"/>
      <c r="C664" s="878"/>
      <c r="F664" s="878"/>
      <c r="H664" s="878"/>
      <c r="I664" s="878"/>
      <c r="J664" s="878"/>
      <c r="K664" s="990"/>
      <c r="L664" s="990"/>
      <c r="M664" s="990"/>
      <c r="N664" s="990"/>
      <c r="O664" s="878"/>
      <c r="P664" s="878"/>
      <c r="Q664" s="878"/>
      <c r="R664" s="878"/>
      <c r="S664" s="878"/>
      <c r="T664" s="878"/>
      <c r="U664" s="878"/>
      <c r="V664" s="878"/>
      <c r="W664" s="878"/>
      <c r="X664" s="1015"/>
      <c r="Y664" s="878"/>
      <c r="Z664" s="975"/>
    </row>
    <row r="665" spans="1:26">
      <c r="A665" s="878"/>
      <c r="B665" s="878"/>
      <c r="C665" s="878"/>
      <c r="F665" s="878"/>
      <c r="H665" s="878"/>
      <c r="I665" s="878"/>
      <c r="J665" s="878"/>
      <c r="K665" s="990"/>
      <c r="L665" s="990"/>
      <c r="M665" s="990"/>
      <c r="N665" s="990"/>
      <c r="O665" s="878"/>
      <c r="P665" s="878"/>
      <c r="Q665" s="878"/>
      <c r="R665" s="878"/>
      <c r="S665" s="878"/>
      <c r="T665" s="878"/>
      <c r="U665" s="878"/>
      <c r="V665" s="878"/>
      <c r="W665" s="878"/>
      <c r="X665" s="1015"/>
      <c r="Y665" s="878"/>
      <c r="Z665" s="975"/>
    </row>
    <row r="666" spans="1:26">
      <c r="A666" s="878"/>
      <c r="B666" s="878"/>
      <c r="C666" s="878"/>
      <c r="F666" s="878"/>
      <c r="H666" s="878"/>
      <c r="I666" s="878"/>
      <c r="J666" s="878"/>
      <c r="K666" s="990"/>
      <c r="L666" s="990"/>
      <c r="M666" s="990"/>
      <c r="N666" s="990"/>
      <c r="O666" s="878"/>
      <c r="P666" s="878"/>
      <c r="Q666" s="878"/>
      <c r="R666" s="878"/>
      <c r="S666" s="878"/>
      <c r="T666" s="878"/>
      <c r="U666" s="878"/>
      <c r="V666" s="878"/>
      <c r="W666" s="878"/>
      <c r="X666" s="1015"/>
      <c r="Y666" s="878"/>
      <c r="Z666" s="975"/>
    </row>
    <row r="667" spans="1:26">
      <c r="A667" s="878"/>
      <c r="B667" s="878"/>
      <c r="C667" s="878"/>
      <c r="F667" s="878"/>
      <c r="H667" s="878"/>
      <c r="I667" s="878"/>
      <c r="J667" s="878"/>
      <c r="K667" s="990"/>
      <c r="L667" s="990"/>
      <c r="M667" s="990"/>
      <c r="N667" s="990"/>
      <c r="O667" s="878"/>
      <c r="P667" s="878"/>
      <c r="Q667" s="878"/>
      <c r="R667" s="878"/>
      <c r="S667" s="878"/>
      <c r="T667" s="878"/>
      <c r="U667" s="878"/>
      <c r="V667" s="878"/>
      <c r="W667" s="878"/>
      <c r="X667" s="1015"/>
      <c r="Y667" s="878"/>
      <c r="Z667" s="975"/>
    </row>
    <row r="668" spans="1:26">
      <c r="A668" s="878"/>
      <c r="B668" s="878"/>
      <c r="C668" s="878"/>
      <c r="F668" s="878"/>
      <c r="H668" s="878"/>
      <c r="I668" s="878"/>
      <c r="J668" s="878"/>
      <c r="K668" s="990"/>
      <c r="L668" s="990"/>
      <c r="M668" s="990"/>
      <c r="N668" s="990"/>
      <c r="O668" s="878"/>
      <c r="P668" s="878"/>
      <c r="Q668" s="878"/>
      <c r="R668" s="878"/>
      <c r="S668" s="878"/>
      <c r="T668" s="878"/>
      <c r="U668" s="878"/>
      <c r="V668" s="878"/>
      <c r="W668" s="878"/>
      <c r="X668" s="1015"/>
      <c r="Y668" s="878"/>
      <c r="Z668" s="975"/>
    </row>
    <row r="669" spans="1:26">
      <c r="A669" s="878"/>
      <c r="B669" s="878"/>
      <c r="C669" s="878"/>
      <c r="F669" s="878"/>
      <c r="H669" s="878"/>
      <c r="I669" s="878"/>
      <c r="J669" s="878"/>
      <c r="K669" s="990"/>
      <c r="L669" s="990"/>
      <c r="M669" s="990"/>
      <c r="N669" s="990"/>
      <c r="O669" s="878"/>
      <c r="P669" s="878"/>
      <c r="Q669" s="878"/>
      <c r="R669" s="878"/>
      <c r="S669" s="878"/>
      <c r="T669" s="878"/>
      <c r="U669" s="878"/>
      <c r="V669" s="878"/>
      <c r="W669" s="878"/>
      <c r="X669" s="1015"/>
      <c r="Y669" s="878"/>
      <c r="Z669" s="975"/>
    </row>
    <row r="670" spans="1:26">
      <c r="A670" s="878"/>
      <c r="B670" s="878"/>
      <c r="C670" s="878"/>
      <c r="F670" s="878"/>
      <c r="H670" s="878"/>
      <c r="I670" s="878"/>
      <c r="J670" s="878"/>
      <c r="K670" s="990"/>
      <c r="L670" s="990"/>
      <c r="M670" s="990"/>
      <c r="N670" s="990"/>
      <c r="O670" s="878"/>
      <c r="P670" s="878"/>
      <c r="Q670" s="878"/>
      <c r="R670" s="878"/>
      <c r="S670" s="878"/>
      <c r="T670" s="878"/>
      <c r="U670" s="878"/>
      <c r="V670" s="878"/>
      <c r="W670" s="878"/>
      <c r="X670" s="1015"/>
      <c r="Y670" s="878"/>
      <c r="Z670" s="975"/>
    </row>
    <row r="671" spans="1:26">
      <c r="A671" s="878"/>
      <c r="B671" s="878"/>
      <c r="C671" s="878"/>
      <c r="F671" s="878"/>
      <c r="H671" s="878"/>
      <c r="I671" s="878"/>
      <c r="J671" s="878"/>
      <c r="K671" s="990"/>
      <c r="L671" s="990"/>
      <c r="M671" s="990"/>
      <c r="N671" s="990"/>
      <c r="O671" s="878"/>
      <c r="P671" s="878"/>
      <c r="Q671" s="878"/>
      <c r="R671" s="878"/>
      <c r="S671" s="878"/>
      <c r="T671" s="878"/>
      <c r="U671" s="878"/>
      <c r="V671" s="878"/>
      <c r="W671" s="878"/>
      <c r="X671" s="1015"/>
      <c r="Y671" s="878"/>
      <c r="Z671" s="975"/>
    </row>
    <row r="672" spans="1:26">
      <c r="A672" s="878"/>
      <c r="B672" s="878"/>
      <c r="C672" s="878"/>
      <c r="F672" s="878"/>
      <c r="H672" s="878"/>
      <c r="I672" s="878"/>
      <c r="J672" s="878"/>
      <c r="K672" s="990"/>
      <c r="L672" s="990"/>
      <c r="M672" s="990"/>
      <c r="N672" s="990"/>
      <c r="O672" s="878"/>
      <c r="P672" s="878"/>
      <c r="Q672" s="878"/>
      <c r="R672" s="878"/>
      <c r="S672" s="878"/>
      <c r="T672" s="878"/>
      <c r="U672" s="878"/>
      <c r="V672" s="878"/>
      <c r="W672" s="878"/>
      <c r="X672" s="1015"/>
      <c r="Y672" s="878"/>
      <c r="Z672" s="975"/>
    </row>
    <row r="673" spans="1:26">
      <c r="A673" s="878"/>
      <c r="B673" s="878"/>
      <c r="C673" s="878"/>
      <c r="F673" s="878"/>
      <c r="H673" s="878"/>
      <c r="I673" s="878"/>
      <c r="J673" s="878"/>
      <c r="K673" s="990"/>
      <c r="L673" s="990"/>
      <c r="M673" s="990"/>
      <c r="N673" s="990"/>
      <c r="O673" s="878"/>
      <c r="P673" s="878"/>
      <c r="Q673" s="878"/>
      <c r="R673" s="878"/>
      <c r="S673" s="878"/>
      <c r="T673" s="878"/>
      <c r="U673" s="878"/>
      <c r="V673" s="878"/>
      <c r="W673" s="878"/>
      <c r="X673" s="1015"/>
      <c r="Y673" s="878"/>
      <c r="Z673" s="975"/>
    </row>
    <row r="674" spans="1:26">
      <c r="A674" s="878"/>
      <c r="B674" s="878"/>
      <c r="C674" s="878"/>
      <c r="F674" s="878"/>
      <c r="H674" s="878"/>
      <c r="I674" s="878"/>
      <c r="J674" s="878"/>
      <c r="K674" s="990"/>
      <c r="L674" s="990"/>
      <c r="M674" s="990"/>
      <c r="N674" s="990"/>
      <c r="O674" s="878"/>
      <c r="P674" s="878"/>
      <c r="Q674" s="878"/>
      <c r="R674" s="878"/>
      <c r="S674" s="878"/>
      <c r="T674" s="878"/>
      <c r="U674" s="878"/>
      <c r="V674" s="878"/>
      <c r="W674" s="878"/>
      <c r="X674" s="1015"/>
      <c r="Y674" s="878"/>
      <c r="Z674" s="975"/>
    </row>
    <row r="675" spans="1:26">
      <c r="A675" s="878"/>
      <c r="B675" s="878"/>
      <c r="C675" s="878"/>
      <c r="F675" s="878"/>
      <c r="H675" s="878"/>
      <c r="I675" s="878"/>
      <c r="J675" s="878"/>
      <c r="K675" s="990"/>
      <c r="L675" s="990"/>
      <c r="M675" s="990"/>
      <c r="N675" s="990"/>
      <c r="O675" s="878"/>
      <c r="P675" s="878"/>
      <c r="Q675" s="878"/>
      <c r="R675" s="878"/>
      <c r="S675" s="878"/>
      <c r="T675" s="878"/>
      <c r="U675" s="878"/>
      <c r="V675" s="878"/>
      <c r="W675" s="878"/>
      <c r="X675" s="1015"/>
      <c r="Y675" s="878"/>
      <c r="Z675" s="975"/>
    </row>
    <row r="676" spans="1:26">
      <c r="A676" s="878"/>
      <c r="B676" s="878"/>
      <c r="C676" s="878"/>
      <c r="F676" s="878"/>
      <c r="H676" s="878"/>
      <c r="I676" s="878"/>
      <c r="J676" s="878"/>
      <c r="K676" s="990"/>
      <c r="L676" s="990"/>
      <c r="M676" s="990"/>
      <c r="N676" s="990"/>
      <c r="O676" s="878"/>
      <c r="P676" s="878"/>
      <c r="Q676" s="878"/>
      <c r="R676" s="878"/>
      <c r="S676" s="878"/>
      <c r="T676" s="878"/>
      <c r="U676" s="878"/>
      <c r="V676" s="878"/>
      <c r="W676" s="878"/>
      <c r="X676" s="1015"/>
      <c r="Y676" s="878"/>
      <c r="Z676" s="975"/>
    </row>
    <row r="677" spans="1:26">
      <c r="A677" s="878"/>
      <c r="B677" s="878"/>
      <c r="C677" s="878"/>
      <c r="F677" s="878"/>
      <c r="H677" s="878"/>
      <c r="I677" s="878"/>
      <c r="J677" s="878"/>
      <c r="K677" s="990"/>
      <c r="L677" s="990"/>
      <c r="M677" s="990"/>
      <c r="N677" s="990"/>
      <c r="O677" s="878"/>
      <c r="P677" s="878"/>
      <c r="Q677" s="878"/>
      <c r="R677" s="878"/>
      <c r="S677" s="878"/>
      <c r="T677" s="878"/>
      <c r="U677" s="878"/>
      <c r="V677" s="878"/>
      <c r="W677" s="878"/>
      <c r="X677" s="1015"/>
      <c r="Y677" s="878"/>
      <c r="Z677" s="975"/>
    </row>
    <row r="678" spans="1:26">
      <c r="A678" s="878"/>
      <c r="B678" s="878"/>
      <c r="C678" s="878"/>
      <c r="F678" s="878"/>
      <c r="H678" s="878"/>
      <c r="I678" s="878"/>
      <c r="J678" s="878"/>
      <c r="K678" s="990"/>
      <c r="L678" s="990"/>
      <c r="M678" s="990"/>
      <c r="N678" s="990"/>
      <c r="O678" s="878"/>
      <c r="P678" s="878"/>
      <c r="Q678" s="878"/>
      <c r="R678" s="878"/>
      <c r="S678" s="878"/>
      <c r="T678" s="878"/>
      <c r="U678" s="878"/>
      <c r="V678" s="878"/>
      <c r="W678" s="878"/>
      <c r="X678" s="1015"/>
      <c r="Y678" s="878"/>
      <c r="Z678" s="975"/>
    </row>
    <row r="679" spans="1:26">
      <c r="A679" s="878"/>
      <c r="B679" s="878"/>
      <c r="C679" s="878"/>
      <c r="F679" s="878"/>
      <c r="H679" s="878"/>
      <c r="I679" s="878"/>
      <c r="J679" s="878"/>
      <c r="K679" s="990"/>
      <c r="L679" s="990"/>
      <c r="M679" s="990"/>
      <c r="N679" s="990"/>
      <c r="O679" s="878"/>
      <c r="P679" s="878"/>
      <c r="Q679" s="878"/>
      <c r="R679" s="878"/>
      <c r="S679" s="878"/>
      <c r="T679" s="878"/>
      <c r="U679" s="878"/>
      <c r="V679" s="878"/>
      <c r="W679" s="878"/>
      <c r="X679" s="1015"/>
      <c r="Y679" s="878"/>
      <c r="Z679" s="975"/>
    </row>
    <row r="680" spans="1:26">
      <c r="A680" s="878"/>
      <c r="B680" s="878"/>
      <c r="C680" s="878"/>
      <c r="F680" s="878"/>
      <c r="H680" s="878"/>
      <c r="I680" s="878"/>
      <c r="J680" s="878"/>
      <c r="K680" s="990"/>
      <c r="L680" s="990"/>
      <c r="M680" s="990"/>
      <c r="N680" s="990"/>
      <c r="O680" s="878"/>
      <c r="P680" s="878"/>
      <c r="Q680" s="878"/>
      <c r="R680" s="878"/>
      <c r="S680" s="878"/>
      <c r="T680" s="878"/>
      <c r="U680" s="878"/>
      <c r="V680" s="878"/>
      <c r="W680" s="878"/>
      <c r="X680" s="1015"/>
      <c r="Y680" s="878"/>
      <c r="Z680" s="975"/>
    </row>
    <row r="681" spans="1:26">
      <c r="A681" s="878"/>
      <c r="B681" s="878"/>
      <c r="C681" s="878"/>
      <c r="F681" s="878"/>
      <c r="H681" s="878"/>
      <c r="I681" s="878"/>
      <c r="J681" s="878"/>
      <c r="K681" s="990"/>
      <c r="L681" s="990"/>
      <c r="M681" s="990"/>
      <c r="N681" s="990"/>
      <c r="O681" s="878"/>
      <c r="P681" s="878"/>
      <c r="Q681" s="878"/>
      <c r="R681" s="878"/>
      <c r="S681" s="878"/>
      <c r="T681" s="878"/>
      <c r="U681" s="878"/>
      <c r="V681" s="878"/>
      <c r="W681" s="878"/>
      <c r="X681" s="1015"/>
      <c r="Y681" s="878"/>
      <c r="Z681" s="975"/>
    </row>
    <row r="682" spans="1:26">
      <c r="A682" s="878"/>
      <c r="B682" s="878"/>
      <c r="C682" s="878"/>
      <c r="F682" s="878"/>
      <c r="H682" s="878"/>
      <c r="I682" s="878"/>
      <c r="J682" s="878"/>
      <c r="K682" s="990"/>
      <c r="L682" s="990"/>
      <c r="M682" s="990"/>
      <c r="N682" s="990"/>
      <c r="O682" s="878"/>
      <c r="P682" s="878"/>
      <c r="Q682" s="878"/>
      <c r="R682" s="878"/>
      <c r="S682" s="878"/>
      <c r="T682" s="878"/>
      <c r="U682" s="878"/>
      <c r="V682" s="878"/>
      <c r="W682" s="878"/>
      <c r="X682" s="1015"/>
      <c r="Y682" s="878"/>
      <c r="Z682" s="975"/>
    </row>
    <row r="683" spans="1:26">
      <c r="A683" s="878"/>
      <c r="B683" s="878"/>
      <c r="C683" s="878"/>
      <c r="F683" s="878"/>
      <c r="H683" s="878"/>
      <c r="I683" s="878"/>
      <c r="J683" s="878"/>
      <c r="K683" s="990"/>
      <c r="L683" s="990"/>
      <c r="M683" s="990"/>
      <c r="N683" s="990"/>
      <c r="O683" s="878"/>
      <c r="P683" s="878"/>
      <c r="Q683" s="878"/>
      <c r="R683" s="878"/>
      <c r="S683" s="878"/>
      <c r="T683" s="878"/>
      <c r="U683" s="878"/>
      <c r="V683" s="878"/>
      <c r="W683" s="878"/>
      <c r="X683" s="1015"/>
      <c r="Y683" s="878"/>
      <c r="Z683" s="975"/>
    </row>
    <row r="684" spans="1:26">
      <c r="A684" s="878"/>
      <c r="B684" s="878"/>
      <c r="C684" s="878"/>
      <c r="F684" s="878"/>
      <c r="H684" s="878"/>
      <c r="I684" s="878"/>
      <c r="J684" s="878"/>
      <c r="K684" s="990"/>
      <c r="L684" s="990"/>
      <c r="M684" s="990"/>
      <c r="N684" s="990"/>
      <c r="O684" s="878"/>
      <c r="P684" s="878"/>
      <c r="Q684" s="878"/>
      <c r="R684" s="878"/>
      <c r="S684" s="878"/>
      <c r="T684" s="878"/>
      <c r="U684" s="878"/>
      <c r="V684" s="878"/>
      <c r="W684" s="878"/>
      <c r="X684" s="1015"/>
      <c r="Y684" s="878"/>
      <c r="Z684" s="975"/>
    </row>
    <row r="685" spans="1:26">
      <c r="A685" s="878"/>
      <c r="B685" s="878"/>
      <c r="C685" s="878"/>
      <c r="F685" s="878"/>
      <c r="H685" s="878"/>
      <c r="I685" s="878"/>
      <c r="J685" s="878"/>
      <c r="K685" s="990"/>
      <c r="L685" s="990"/>
      <c r="M685" s="990"/>
      <c r="N685" s="990"/>
      <c r="O685" s="878"/>
      <c r="P685" s="878"/>
      <c r="Q685" s="878"/>
      <c r="R685" s="878"/>
      <c r="S685" s="878"/>
      <c r="T685" s="878"/>
      <c r="U685" s="878"/>
      <c r="V685" s="878"/>
      <c r="W685" s="878"/>
      <c r="X685" s="1015"/>
      <c r="Y685" s="878"/>
      <c r="Z685" s="975"/>
    </row>
    <row r="686" spans="1:26">
      <c r="A686" s="878"/>
      <c r="B686" s="878"/>
      <c r="C686" s="878"/>
      <c r="F686" s="878"/>
      <c r="H686" s="878"/>
      <c r="I686" s="878"/>
      <c r="J686" s="878"/>
      <c r="K686" s="990"/>
      <c r="L686" s="990"/>
      <c r="M686" s="990"/>
      <c r="N686" s="990"/>
      <c r="O686" s="878"/>
      <c r="P686" s="878"/>
      <c r="Q686" s="878"/>
      <c r="R686" s="878"/>
      <c r="S686" s="878"/>
      <c r="T686" s="878"/>
      <c r="U686" s="878"/>
      <c r="V686" s="878"/>
      <c r="W686" s="878"/>
      <c r="X686" s="1015"/>
      <c r="Y686" s="878"/>
      <c r="Z686" s="975"/>
    </row>
    <row r="687" spans="1:26">
      <c r="A687" s="878"/>
      <c r="B687" s="878"/>
      <c r="C687" s="878"/>
      <c r="F687" s="878"/>
      <c r="H687" s="878"/>
      <c r="I687" s="878"/>
      <c r="J687" s="878"/>
      <c r="K687" s="990"/>
      <c r="L687" s="990"/>
      <c r="M687" s="990"/>
      <c r="N687" s="990"/>
      <c r="O687" s="878"/>
      <c r="P687" s="878"/>
      <c r="Q687" s="878"/>
      <c r="R687" s="878"/>
      <c r="S687" s="878"/>
      <c r="T687" s="878"/>
      <c r="U687" s="878"/>
      <c r="V687" s="878"/>
      <c r="W687" s="878"/>
      <c r="X687" s="1015"/>
      <c r="Y687" s="878"/>
      <c r="Z687" s="975"/>
    </row>
    <row r="688" spans="1:26">
      <c r="A688" s="878"/>
      <c r="B688" s="878"/>
      <c r="C688" s="878"/>
      <c r="F688" s="878"/>
      <c r="H688" s="878"/>
      <c r="I688" s="878"/>
      <c r="J688" s="878"/>
      <c r="K688" s="990"/>
      <c r="L688" s="990"/>
      <c r="M688" s="990"/>
      <c r="N688" s="990"/>
      <c r="O688" s="878"/>
      <c r="P688" s="878"/>
      <c r="Q688" s="878"/>
      <c r="R688" s="878"/>
      <c r="S688" s="878"/>
      <c r="T688" s="878"/>
      <c r="U688" s="878"/>
      <c r="V688" s="878"/>
      <c r="W688" s="878"/>
      <c r="X688" s="1015"/>
      <c r="Y688" s="878"/>
      <c r="Z688" s="975"/>
    </row>
    <row r="689" spans="1:26">
      <c r="A689" s="878"/>
      <c r="B689" s="878"/>
      <c r="C689" s="878"/>
      <c r="F689" s="878"/>
      <c r="H689" s="878"/>
      <c r="I689" s="878"/>
      <c r="J689" s="878"/>
      <c r="K689" s="990"/>
      <c r="L689" s="990"/>
      <c r="M689" s="990"/>
      <c r="N689" s="990"/>
      <c r="O689" s="878"/>
      <c r="P689" s="878"/>
      <c r="Q689" s="878"/>
      <c r="R689" s="878"/>
      <c r="S689" s="878"/>
      <c r="T689" s="878"/>
      <c r="U689" s="878"/>
      <c r="V689" s="878"/>
      <c r="W689" s="878"/>
      <c r="X689" s="1015"/>
      <c r="Y689" s="878"/>
      <c r="Z689" s="975"/>
    </row>
    <row r="690" spans="1:26">
      <c r="A690" s="878"/>
      <c r="B690" s="878"/>
      <c r="C690" s="878"/>
      <c r="F690" s="878"/>
      <c r="H690" s="878"/>
      <c r="I690" s="878"/>
      <c r="J690" s="878"/>
      <c r="K690" s="990"/>
      <c r="L690" s="990"/>
      <c r="M690" s="990"/>
      <c r="N690" s="990"/>
      <c r="O690" s="878"/>
      <c r="P690" s="878"/>
      <c r="Q690" s="878"/>
      <c r="R690" s="878"/>
      <c r="S690" s="878"/>
      <c r="T690" s="878"/>
      <c r="U690" s="878"/>
      <c r="V690" s="878"/>
      <c r="W690" s="878"/>
      <c r="X690" s="1015"/>
      <c r="Y690" s="878"/>
      <c r="Z690" s="975"/>
    </row>
    <row r="691" spans="1:26">
      <c r="A691" s="878"/>
      <c r="B691" s="878"/>
      <c r="C691" s="878"/>
      <c r="F691" s="878"/>
      <c r="H691" s="878"/>
      <c r="I691" s="878"/>
      <c r="J691" s="878"/>
      <c r="K691" s="990"/>
      <c r="L691" s="990"/>
      <c r="M691" s="990"/>
      <c r="N691" s="990"/>
      <c r="O691" s="878"/>
      <c r="P691" s="878"/>
      <c r="Q691" s="878"/>
      <c r="R691" s="878"/>
      <c r="S691" s="878"/>
      <c r="T691" s="878"/>
      <c r="U691" s="878"/>
      <c r="V691" s="878"/>
      <c r="W691" s="878"/>
      <c r="X691" s="1015"/>
      <c r="Y691" s="878"/>
      <c r="Z691" s="975"/>
    </row>
    <row r="692" spans="1:26">
      <c r="A692" s="878"/>
      <c r="B692" s="878"/>
      <c r="C692" s="878"/>
      <c r="F692" s="878"/>
      <c r="H692" s="878"/>
      <c r="I692" s="878"/>
      <c r="J692" s="878"/>
      <c r="K692" s="990"/>
      <c r="L692" s="990"/>
      <c r="M692" s="990"/>
      <c r="N692" s="990"/>
      <c r="O692" s="878"/>
      <c r="P692" s="878"/>
      <c r="Q692" s="878"/>
      <c r="R692" s="878"/>
      <c r="S692" s="878"/>
      <c r="T692" s="878"/>
      <c r="U692" s="878"/>
      <c r="V692" s="878"/>
      <c r="W692" s="878"/>
      <c r="X692" s="1015"/>
      <c r="Y692" s="878"/>
      <c r="Z692" s="975"/>
    </row>
    <row r="693" spans="1:26">
      <c r="A693" s="878"/>
      <c r="B693" s="878"/>
      <c r="C693" s="878"/>
      <c r="F693" s="878"/>
      <c r="H693" s="878"/>
      <c r="I693" s="878"/>
      <c r="J693" s="878"/>
      <c r="K693" s="990"/>
      <c r="L693" s="990"/>
      <c r="M693" s="990"/>
      <c r="N693" s="990"/>
      <c r="O693" s="878"/>
      <c r="P693" s="878"/>
      <c r="Q693" s="878"/>
      <c r="R693" s="878"/>
      <c r="S693" s="878"/>
      <c r="T693" s="878"/>
      <c r="U693" s="878"/>
      <c r="V693" s="878"/>
      <c r="W693" s="878"/>
      <c r="X693" s="1015"/>
      <c r="Y693" s="878"/>
      <c r="Z693" s="975"/>
    </row>
    <row r="694" spans="1:26">
      <c r="A694" s="878"/>
      <c r="B694" s="878"/>
      <c r="C694" s="878"/>
      <c r="F694" s="878"/>
      <c r="H694" s="878"/>
      <c r="I694" s="878"/>
      <c r="J694" s="878"/>
      <c r="K694" s="990"/>
      <c r="L694" s="990"/>
      <c r="M694" s="990"/>
      <c r="N694" s="990"/>
      <c r="O694" s="878"/>
      <c r="P694" s="878"/>
      <c r="Q694" s="878"/>
      <c r="R694" s="878"/>
      <c r="S694" s="878"/>
      <c r="T694" s="878"/>
      <c r="U694" s="878"/>
      <c r="V694" s="878"/>
      <c r="W694" s="878"/>
      <c r="X694" s="1015"/>
      <c r="Y694" s="878"/>
      <c r="Z694" s="975"/>
    </row>
    <row r="695" spans="1:26">
      <c r="A695" s="878"/>
      <c r="B695" s="878"/>
      <c r="C695" s="878"/>
      <c r="F695" s="878"/>
      <c r="H695" s="878"/>
      <c r="I695" s="878"/>
      <c r="J695" s="878"/>
      <c r="K695" s="990"/>
      <c r="L695" s="990"/>
      <c r="M695" s="990"/>
      <c r="N695" s="990"/>
      <c r="O695" s="878"/>
      <c r="P695" s="878"/>
      <c r="Q695" s="878"/>
      <c r="R695" s="878"/>
      <c r="S695" s="878"/>
      <c r="T695" s="878"/>
      <c r="U695" s="878"/>
      <c r="V695" s="878"/>
      <c r="W695" s="878"/>
      <c r="X695" s="1015"/>
      <c r="Y695" s="878"/>
      <c r="Z695" s="975"/>
    </row>
    <row r="696" spans="1:26">
      <c r="A696" s="878"/>
      <c r="B696" s="878"/>
      <c r="C696" s="878"/>
      <c r="F696" s="878"/>
      <c r="H696" s="878"/>
      <c r="I696" s="878"/>
      <c r="J696" s="878"/>
      <c r="K696" s="990"/>
      <c r="L696" s="990"/>
      <c r="M696" s="990"/>
      <c r="N696" s="990"/>
      <c r="O696" s="878"/>
      <c r="P696" s="878"/>
      <c r="Q696" s="878"/>
      <c r="R696" s="878"/>
      <c r="S696" s="878"/>
      <c r="T696" s="878"/>
      <c r="U696" s="878"/>
      <c r="V696" s="878"/>
      <c r="W696" s="878"/>
      <c r="X696" s="1015"/>
      <c r="Y696" s="878"/>
      <c r="Z696" s="975"/>
    </row>
    <row r="697" spans="1:26">
      <c r="A697" s="878"/>
      <c r="B697" s="878"/>
      <c r="C697" s="878"/>
      <c r="F697" s="878"/>
      <c r="H697" s="878"/>
      <c r="I697" s="878"/>
      <c r="J697" s="878"/>
      <c r="K697" s="990"/>
      <c r="L697" s="990"/>
      <c r="M697" s="990"/>
      <c r="N697" s="990"/>
      <c r="O697" s="878"/>
      <c r="P697" s="878"/>
      <c r="Q697" s="878"/>
      <c r="R697" s="878"/>
      <c r="S697" s="878"/>
      <c r="T697" s="878"/>
      <c r="U697" s="878"/>
      <c r="V697" s="878"/>
      <c r="W697" s="878"/>
      <c r="X697" s="1015"/>
      <c r="Y697" s="878"/>
      <c r="Z697" s="975"/>
    </row>
    <row r="698" spans="1:26">
      <c r="A698" s="878"/>
      <c r="B698" s="878"/>
      <c r="C698" s="878"/>
      <c r="F698" s="878"/>
      <c r="H698" s="878"/>
      <c r="I698" s="878"/>
      <c r="J698" s="878"/>
      <c r="K698" s="990"/>
      <c r="L698" s="990"/>
      <c r="M698" s="990"/>
      <c r="N698" s="990"/>
      <c r="O698" s="878"/>
      <c r="P698" s="878"/>
      <c r="Q698" s="878"/>
      <c r="R698" s="878"/>
      <c r="S698" s="878"/>
      <c r="T698" s="878"/>
      <c r="U698" s="878"/>
      <c r="V698" s="878"/>
      <c r="W698" s="878"/>
      <c r="X698" s="1015"/>
      <c r="Y698" s="878"/>
      <c r="Z698" s="975"/>
    </row>
    <row r="699" spans="1:26">
      <c r="A699" s="878"/>
      <c r="B699" s="878"/>
      <c r="C699" s="878"/>
      <c r="F699" s="878"/>
      <c r="H699" s="878"/>
      <c r="I699" s="878"/>
      <c r="J699" s="878"/>
      <c r="K699" s="990"/>
      <c r="L699" s="990"/>
      <c r="M699" s="990"/>
      <c r="N699" s="990"/>
      <c r="O699" s="878"/>
      <c r="P699" s="878"/>
      <c r="Q699" s="878"/>
      <c r="R699" s="878"/>
      <c r="S699" s="878"/>
      <c r="T699" s="878"/>
      <c r="U699" s="878"/>
      <c r="V699" s="878"/>
      <c r="W699" s="878"/>
      <c r="X699" s="1015"/>
      <c r="Y699" s="878"/>
      <c r="Z699" s="975"/>
    </row>
    <row r="700" spans="1:26">
      <c r="A700" s="878"/>
      <c r="B700" s="878"/>
      <c r="C700" s="878"/>
      <c r="F700" s="878"/>
      <c r="H700" s="878"/>
      <c r="I700" s="878"/>
      <c r="J700" s="878"/>
      <c r="K700" s="990"/>
      <c r="L700" s="990"/>
      <c r="M700" s="990"/>
      <c r="N700" s="990"/>
      <c r="O700" s="878"/>
      <c r="P700" s="878"/>
      <c r="Q700" s="878"/>
      <c r="R700" s="878"/>
      <c r="S700" s="878"/>
      <c r="T700" s="878"/>
      <c r="U700" s="878"/>
      <c r="V700" s="878"/>
      <c r="W700" s="878"/>
      <c r="X700" s="1015"/>
      <c r="Y700" s="878"/>
      <c r="Z700" s="975"/>
    </row>
    <row r="701" spans="1:26">
      <c r="A701" s="878"/>
      <c r="B701" s="878"/>
      <c r="C701" s="878"/>
      <c r="F701" s="878"/>
      <c r="H701" s="878"/>
      <c r="I701" s="878"/>
      <c r="J701" s="878"/>
      <c r="K701" s="990"/>
      <c r="L701" s="990"/>
      <c r="M701" s="990"/>
      <c r="N701" s="990"/>
      <c r="O701" s="878"/>
      <c r="P701" s="878"/>
      <c r="Q701" s="878"/>
      <c r="R701" s="878"/>
      <c r="S701" s="878"/>
      <c r="T701" s="878"/>
      <c r="U701" s="878"/>
      <c r="V701" s="878"/>
      <c r="W701" s="878"/>
      <c r="X701" s="1015"/>
      <c r="Y701" s="878"/>
      <c r="Z701" s="975"/>
    </row>
    <row r="702" spans="1:26">
      <c r="A702" s="878"/>
      <c r="B702" s="878"/>
      <c r="C702" s="878"/>
      <c r="F702" s="878"/>
      <c r="H702" s="878"/>
      <c r="I702" s="878"/>
      <c r="J702" s="878"/>
      <c r="K702" s="990"/>
      <c r="L702" s="990"/>
      <c r="M702" s="990"/>
      <c r="N702" s="990"/>
      <c r="O702" s="878"/>
      <c r="P702" s="878"/>
      <c r="Q702" s="878"/>
      <c r="R702" s="878"/>
      <c r="S702" s="878"/>
      <c r="T702" s="878"/>
      <c r="U702" s="878"/>
      <c r="V702" s="878"/>
      <c r="W702" s="878"/>
      <c r="X702" s="1015"/>
      <c r="Y702" s="878"/>
      <c r="Z702" s="975"/>
    </row>
    <row r="703" spans="1:26">
      <c r="A703" s="878"/>
      <c r="B703" s="878"/>
      <c r="C703" s="878"/>
      <c r="F703" s="878"/>
      <c r="H703" s="878"/>
      <c r="I703" s="878"/>
      <c r="J703" s="878"/>
      <c r="K703" s="990"/>
      <c r="L703" s="990"/>
      <c r="M703" s="990"/>
      <c r="N703" s="990"/>
      <c r="O703" s="878"/>
      <c r="P703" s="878"/>
      <c r="Q703" s="878"/>
      <c r="R703" s="878"/>
      <c r="S703" s="878"/>
      <c r="T703" s="878"/>
      <c r="U703" s="878"/>
      <c r="V703" s="878"/>
      <c r="W703" s="878"/>
      <c r="X703" s="1015"/>
      <c r="Y703" s="878"/>
      <c r="Z703" s="975"/>
    </row>
    <row r="704" spans="1:26">
      <c r="A704" s="878"/>
      <c r="B704" s="878"/>
      <c r="C704" s="878"/>
      <c r="F704" s="878"/>
      <c r="H704" s="878"/>
      <c r="I704" s="878"/>
      <c r="J704" s="878"/>
      <c r="K704" s="990"/>
      <c r="L704" s="990"/>
      <c r="M704" s="990"/>
      <c r="N704" s="990"/>
      <c r="O704" s="878"/>
      <c r="P704" s="878"/>
      <c r="Q704" s="878"/>
      <c r="R704" s="878"/>
      <c r="S704" s="878"/>
      <c r="T704" s="878"/>
      <c r="U704" s="878"/>
      <c r="V704" s="878"/>
      <c r="W704" s="878"/>
      <c r="X704" s="1015"/>
      <c r="Y704" s="878"/>
      <c r="Z704" s="975"/>
    </row>
    <row r="705" spans="1:26">
      <c r="A705" s="878"/>
      <c r="B705" s="878"/>
      <c r="C705" s="878"/>
      <c r="F705" s="878"/>
      <c r="H705" s="878"/>
      <c r="I705" s="878"/>
      <c r="J705" s="878"/>
      <c r="K705" s="990"/>
      <c r="L705" s="990"/>
      <c r="M705" s="990"/>
      <c r="N705" s="990"/>
      <c r="O705" s="878"/>
      <c r="P705" s="878"/>
      <c r="Q705" s="878"/>
      <c r="R705" s="878"/>
      <c r="S705" s="878"/>
      <c r="T705" s="878"/>
      <c r="U705" s="878"/>
      <c r="V705" s="878"/>
      <c r="W705" s="878"/>
      <c r="X705" s="1015"/>
      <c r="Y705" s="878"/>
      <c r="Z705" s="975"/>
    </row>
    <row r="706" spans="1:26">
      <c r="A706" s="878"/>
      <c r="B706" s="878"/>
      <c r="C706" s="878"/>
      <c r="F706" s="878"/>
      <c r="H706" s="878"/>
      <c r="I706" s="878"/>
      <c r="J706" s="878"/>
      <c r="K706" s="990"/>
      <c r="L706" s="990"/>
      <c r="M706" s="990"/>
      <c r="N706" s="990"/>
      <c r="O706" s="878"/>
      <c r="P706" s="878"/>
      <c r="Q706" s="878"/>
      <c r="R706" s="878"/>
      <c r="S706" s="878"/>
      <c r="T706" s="878"/>
      <c r="U706" s="878"/>
      <c r="V706" s="878"/>
      <c r="W706" s="878"/>
      <c r="X706" s="1015"/>
      <c r="Y706" s="878"/>
      <c r="Z706" s="975"/>
    </row>
    <row r="707" spans="1:26">
      <c r="A707" s="878"/>
      <c r="B707" s="878"/>
      <c r="C707" s="878"/>
      <c r="F707" s="878"/>
      <c r="H707" s="878"/>
      <c r="I707" s="878"/>
      <c r="J707" s="878"/>
      <c r="K707" s="990"/>
      <c r="L707" s="990"/>
      <c r="M707" s="990"/>
      <c r="N707" s="990"/>
      <c r="O707" s="878"/>
      <c r="P707" s="878"/>
      <c r="Q707" s="878"/>
      <c r="R707" s="878"/>
      <c r="S707" s="878"/>
      <c r="T707" s="878"/>
      <c r="U707" s="878"/>
      <c r="V707" s="878"/>
      <c r="W707" s="878"/>
      <c r="X707" s="1015"/>
      <c r="Y707" s="878"/>
      <c r="Z707" s="975"/>
    </row>
    <row r="708" spans="1:26">
      <c r="A708" s="878"/>
      <c r="B708" s="878"/>
      <c r="C708" s="878"/>
      <c r="F708" s="878"/>
      <c r="H708" s="878"/>
      <c r="I708" s="878"/>
      <c r="J708" s="878"/>
      <c r="K708" s="990"/>
      <c r="L708" s="990"/>
      <c r="M708" s="990"/>
      <c r="N708" s="990"/>
      <c r="O708" s="878"/>
      <c r="P708" s="878"/>
      <c r="Q708" s="878"/>
      <c r="R708" s="878"/>
      <c r="S708" s="878"/>
      <c r="T708" s="878"/>
      <c r="U708" s="878"/>
      <c r="V708" s="878"/>
      <c r="W708" s="878"/>
      <c r="X708" s="1015"/>
      <c r="Y708" s="878"/>
      <c r="Z708" s="975"/>
    </row>
    <row r="709" spans="1:26">
      <c r="A709" s="878"/>
      <c r="B709" s="878"/>
      <c r="C709" s="878"/>
      <c r="F709" s="878"/>
      <c r="H709" s="878"/>
      <c r="I709" s="878"/>
      <c r="J709" s="878"/>
      <c r="K709" s="990"/>
      <c r="L709" s="990"/>
      <c r="M709" s="990"/>
      <c r="N709" s="990"/>
      <c r="O709" s="878"/>
      <c r="P709" s="878"/>
      <c r="Q709" s="878"/>
      <c r="R709" s="878"/>
      <c r="S709" s="878"/>
      <c r="T709" s="878"/>
      <c r="U709" s="878"/>
      <c r="V709" s="878"/>
      <c r="W709" s="878"/>
      <c r="X709" s="1015"/>
      <c r="Y709" s="878"/>
      <c r="Z709" s="975"/>
    </row>
    <row r="710" spans="1:26">
      <c r="A710" s="878"/>
      <c r="B710" s="878"/>
      <c r="C710" s="878"/>
      <c r="F710" s="878"/>
      <c r="H710" s="878"/>
      <c r="I710" s="878"/>
      <c r="J710" s="878"/>
      <c r="K710" s="990"/>
      <c r="L710" s="990"/>
      <c r="M710" s="990"/>
      <c r="N710" s="990"/>
      <c r="O710" s="878"/>
      <c r="P710" s="878"/>
      <c r="Q710" s="878"/>
      <c r="R710" s="878"/>
      <c r="S710" s="878"/>
      <c r="T710" s="878"/>
      <c r="U710" s="878"/>
      <c r="V710" s="878"/>
      <c r="W710" s="878"/>
      <c r="X710" s="1015"/>
      <c r="Y710" s="878"/>
      <c r="Z710" s="975"/>
    </row>
    <row r="711" spans="1:26">
      <c r="A711" s="878"/>
      <c r="B711" s="878"/>
      <c r="C711" s="878"/>
      <c r="F711" s="878"/>
      <c r="H711" s="878"/>
      <c r="I711" s="878"/>
      <c r="J711" s="878"/>
      <c r="K711" s="990"/>
      <c r="L711" s="990"/>
      <c r="M711" s="990"/>
      <c r="N711" s="990"/>
      <c r="O711" s="878"/>
      <c r="P711" s="878"/>
      <c r="Q711" s="878"/>
      <c r="R711" s="878"/>
      <c r="S711" s="878"/>
      <c r="T711" s="878"/>
      <c r="U711" s="878"/>
      <c r="V711" s="878"/>
      <c r="W711" s="878"/>
      <c r="X711" s="1015"/>
      <c r="Y711" s="878"/>
      <c r="Z711" s="975"/>
    </row>
    <row r="712" spans="1:26">
      <c r="A712" s="878"/>
      <c r="B712" s="878"/>
      <c r="C712" s="878"/>
      <c r="F712" s="878"/>
      <c r="H712" s="878"/>
      <c r="I712" s="878"/>
      <c r="J712" s="878"/>
      <c r="K712" s="990"/>
      <c r="L712" s="990"/>
      <c r="M712" s="990"/>
      <c r="N712" s="990"/>
      <c r="O712" s="878"/>
      <c r="P712" s="878"/>
      <c r="Q712" s="878"/>
      <c r="R712" s="878"/>
      <c r="S712" s="878"/>
      <c r="T712" s="878"/>
      <c r="U712" s="878"/>
      <c r="V712" s="878"/>
      <c r="W712" s="878"/>
      <c r="X712" s="1015"/>
      <c r="Y712" s="878"/>
      <c r="Z712" s="975"/>
    </row>
    <row r="713" spans="1:26">
      <c r="A713" s="878"/>
      <c r="B713" s="878"/>
      <c r="C713" s="878"/>
      <c r="F713" s="878"/>
      <c r="H713" s="878"/>
      <c r="I713" s="878"/>
      <c r="J713" s="878"/>
      <c r="K713" s="990"/>
      <c r="L713" s="990"/>
      <c r="M713" s="990"/>
      <c r="N713" s="990"/>
      <c r="O713" s="878"/>
      <c r="P713" s="878"/>
      <c r="Q713" s="878"/>
      <c r="R713" s="878"/>
      <c r="S713" s="878"/>
      <c r="T713" s="878"/>
      <c r="U713" s="878"/>
      <c r="V713" s="878"/>
      <c r="W713" s="878"/>
      <c r="X713" s="1015"/>
      <c r="Y713" s="878"/>
      <c r="Z713" s="975"/>
    </row>
    <row r="714" spans="1:26">
      <c r="A714" s="878"/>
      <c r="B714" s="878"/>
      <c r="C714" s="878"/>
      <c r="F714" s="878"/>
      <c r="H714" s="878"/>
      <c r="I714" s="878"/>
      <c r="J714" s="878"/>
      <c r="K714" s="990"/>
      <c r="L714" s="990"/>
      <c r="M714" s="990"/>
      <c r="N714" s="990"/>
      <c r="O714" s="878"/>
      <c r="P714" s="878"/>
      <c r="Q714" s="878"/>
      <c r="R714" s="878"/>
      <c r="S714" s="878"/>
      <c r="T714" s="878"/>
      <c r="U714" s="878"/>
      <c r="V714" s="878"/>
      <c r="W714" s="878"/>
      <c r="X714" s="1015"/>
      <c r="Y714" s="878"/>
      <c r="Z714" s="975"/>
    </row>
    <row r="715" spans="1:26">
      <c r="A715" s="878"/>
      <c r="B715" s="878"/>
      <c r="C715" s="878"/>
      <c r="F715" s="878"/>
      <c r="H715" s="878"/>
      <c r="I715" s="878"/>
      <c r="J715" s="878"/>
      <c r="K715" s="990"/>
      <c r="L715" s="990"/>
      <c r="M715" s="990"/>
      <c r="N715" s="990"/>
      <c r="O715" s="878"/>
      <c r="P715" s="878"/>
      <c r="Q715" s="878"/>
      <c r="R715" s="878"/>
      <c r="S715" s="878"/>
      <c r="T715" s="878"/>
      <c r="U715" s="878"/>
      <c r="V715" s="878"/>
      <c r="W715" s="878"/>
      <c r="X715" s="1015"/>
      <c r="Y715" s="878"/>
      <c r="Z715" s="975"/>
    </row>
    <row r="716" spans="1:26">
      <c r="A716" s="878"/>
      <c r="B716" s="878"/>
      <c r="C716" s="878"/>
      <c r="F716" s="878"/>
      <c r="H716" s="878"/>
      <c r="I716" s="878"/>
      <c r="J716" s="878"/>
      <c r="K716" s="990"/>
      <c r="L716" s="990"/>
      <c r="M716" s="990"/>
      <c r="N716" s="990"/>
      <c r="O716" s="878"/>
      <c r="P716" s="878"/>
      <c r="Q716" s="878"/>
      <c r="R716" s="878"/>
      <c r="S716" s="878"/>
      <c r="T716" s="878"/>
      <c r="U716" s="878"/>
      <c r="V716" s="878"/>
      <c r="W716" s="878"/>
      <c r="X716" s="1015"/>
      <c r="Y716" s="878"/>
      <c r="Z716" s="975"/>
    </row>
    <row r="717" spans="1:26">
      <c r="A717" s="878"/>
      <c r="B717" s="878"/>
      <c r="C717" s="878"/>
      <c r="F717" s="878"/>
      <c r="H717" s="878"/>
      <c r="I717" s="878"/>
      <c r="J717" s="878"/>
      <c r="K717" s="990"/>
      <c r="L717" s="990"/>
      <c r="M717" s="990"/>
      <c r="N717" s="990"/>
      <c r="O717" s="878"/>
      <c r="P717" s="878"/>
      <c r="Q717" s="878"/>
      <c r="R717" s="878"/>
      <c r="S717" s="878"/>
      <c r="T717" s="878"/>
      <c r="U717" s="878"/>
      <c r="V717" s="878"/>
      <c r="W717" s="878"/>
      <c r="X717" s="1015"/>
      <c r="Y717" s="878"/>
      <c r="Z717" s="975"/>
    </row>
    <row r="718" spans="1:26">
      <c r="A718" s="878"/>
      <c r="B718" s="878"/>
      <c r="C718" s="878"/>
      <c r="F718" s="878"/>
      <c r="H718" s="878"/>
      <c r="I718" s="878"/>
      <c r="J718" s="878"/>
      <c r="K718" s="990"/>
      <c r="L718" s="990"/>
      <c r="M718" s="990"/>
      <c r="N718" s="990"/>
      <c r="O718" s="878"/>
      <c r="P718" s="878"/>
      <c r="Q718" s="878"/>
      <c r="R718" s="878"/>
      <c r="S718" s="878"/>
      <c r="T718" s="878"/>
      <c r="U718" s="878"/>
      <c r="V718" s="878"/>
      <c r="W718" s="878"/>
      <c r="X718" s="1015"/>
      <c r="Y718" s="878"/>
      <c r="Z718" s="975"/>
    </row>
    <row r="719" spans="1:26">
      <c r="A719" s="878"/>
      <c r="B719" s="878"/>
      <c r="C719" s="878"/>
      <c r="F719" s="878"/>
      <c r="H719" s="878"/>
      <c r="I719" s="878"/>
      <c r="J719" s="878"/>
      <c r="K719" s="990"/>
      <c r="L719" s="990"/>
      <c r="M719" s="990"/>
      <c r="N719" s="990"/>
      <c r="O719" s="878"/>
      <c r="P719" s="878"/>
      <c r="Q719" s="878"/>
      <c r="R719" s="878"/>
      <c r="S719" s="878"/>
      <c r="T719" s="878"/>
      <c r="U719" s="878"/>
      <c r="V719" s="878"/>
      <c r="W719" s="878"/>
      <c r="X719" s="1015"/>
      <c r="Y719" s="878"/>
      <c r="Z719" s="975"/>
    </row>
    <row r="720" spans="1:26">
      <c r="A720" s="878"/>
      <c r="B720" s="878"/>
      <c r="C720" s="878"/>
      <c r="F720" s="878"/>
      <c r="H720" s="878"/>
      <c r="I720" s="878"/>
      <c r="J720" s="878"/>
      <c r="K720" s="990"/>
      <c r="L720" s="990"/>
      <c r="M720" s="990"/>
      <c r="N720" s="990"/>
      <c r="O720" s="878"/>
      <c r="P720" s="878"/>
      <c r="Q720" s="878"/>
      <c r="R720" s="878"/>
      <c r="S720" s="878"/>
      <c r="T720" s="878"/>
      <c r="U720" s="878"/>
      <c r="V720" s="878"/>
      <c r="W720" s="878"/>
      <c r="X720" s="1015"/>
      <c r="Y720" s="878"/>
      <c r="Z720" s="975"/>
    </row>
    <row r="721" spans="1:26">
      <c r="A721" s="878"/>
      <c r="B721" s="878"/>
      <c r="C721" s="878"/>
      <c r="F721" s="878"/>
      <c r="H721" s="878"/>
      <c r="I721" s="878"/>
      <c r="J721" s="878"/>
      <c r="K721" s="990"/>
      <c r="L721" s="990"/>
      <c r="M721" s="990"/>
      <c r="N721" s="990"/>
      <c r="O721" s="878"/>
      <c r="P721" s="878"/>
      <c r="Q721" s="878"/>
      <c r="R721" s="878"/>
      <c r="S721" s="878"/>
      <c r="T721" s="878"/>
      <c r="U721" s="878"/>
      <c r="V721" s="878"/>
      <c r="W721" s="878"/>
      <c r="X721" s="1015"/>
      <c r="Y721" s="878"/>
      <c r="Z721" s="975"/>
    </row>
    <row r="722" spans="1:26">
      <c r="A722" s="878"/>
      <c r="B722" s="878"/>
      <c r="C722" s="878"/>
      <c r="F722" s="878"/>
      <c r="H722" s="878"/>
      <c r="I722" s="878"/>
      <c r="J722" s="878"/>
      <c r="K722" s="990"/>
      <c r="L722" s="990"/>
      <c r="M722" s="990"/>
      <c r="N722" s="990"/>
      <c r="O722" s="878"/>
      <c r="P722" s="878"/>
      <c r="Q722" s="878"/>
      <c r="R722" s="878"/>
      <c r="S722" s="878"/>
      <c r="T722" s="878"/>
      <c r="U722" s="878"/>
      <c r="V722" s="878"/>
      <c r="W722" s="878"/>
      <c r="X722" s="1015"/>
      <c r="Y722" s="878"/>
      <c r="Z722" s="975"/>
    </row>
    <row r="723" spans="1:26">
      <c r="A723" s="878"/>
      <c r="B723" s="878"/>
      <c r="C723" s="878"/>
      <c r="F723" s="878"/>
      <c r="H723" s="878"/>
      <c r="I723" s="878"/>
      <c r="J723" s="878"/>
      <c r="K723" s="990"/>
      <c r="L723" s="990"/>
      <c r="M723" s="990"/>
      <c r="N723" s="990"/>
      <c r="O723" s="878"/>
      <c r="P723" s="878"/>
      <c r="Q723" s="878"/>
      <c r="R723" s="878"/>
      <c r="S723" s="878"/>
      <c r="T723" s="878"/>
      <c r="U723" s="878"/>
      <c r="V723" s="878"/>
      <c r="W723" s="878"/>
      <c r="X723" s="1015"/>
      <c r="Y723" s="878"/>
      <c r="Z723" s="975"/>
    </row>
    <row r="724" spans="1:26">
      <c r="A724" s="878"/>
      <c r="B724" s="878"/>
      <c r="C724" s="878"/>
      <c r="F724" s="878"/>
      <c r="H724" s="878"/>
      <c r="I724" s="878"/>
      <c r="J724" s="878"/>
      <c r="K724" s="990"/>
      <c r="L724" s="990"/>
      <c r="M724" s="990"/>
      <c r="N724" s="990"/>
      <c r="O724" s="878"/>
      <c r="P724" s="878"/>
      <c r="Q724" s="878"/>
      <c r="R724" s="878"/>
      <c r="S724" s="878"/>
      <c r="T724" s="878"/>
      <c r="U724" s="878"/>
      <c r="V724" s="878"/>
      <c r="W724" s="878"/>
      <c r="X724" s="1015"/>
      <c r="Y724" s="878"/>
      <c r="Z724" s="975"/>
    </row>
    <row r="725" spans="1:26">
      <c r="A725" s="878"/>
      <c r="B725" s="878"/>
      <c r="C725" s="878"/>
      <c r="F725" s="878"/>
      <c r="H725" s="878"/>
      <c r="I725" s="878"/>
      <c r="J725" s="878"/>
      <c r="K725" s="990"/>
      <c r="L725" s="990"/>
      <c r="M725" s="990"/>
      <c r="N725" s="990"/>
      <c r="O725" s="878"/>
      <c r="P725" s="878"/>
      <c r="Q725" s="878"/>
      <c r="R725" s="878"/>
      <c r="S725" s="878"/>
      <c r="T725" s="878"/>
      <c r="U725" s="878"/>
      <c r="V725" s="878"/>
      <c r="W725" s="878"/>
      <c r="X725" s="1015"/>
      <c r="Y725" s="878"/>
      <c r="Z725" s="975"/>
    </row>
    <row r="726" spans="1:26">
      <c r="A726" s="878"/>
      <c r="B726" s="878"/>
      <c r="C726" s="878"/>
      <c r="F726" s="878"/>
      <c r="H726" s="878"/>
      <c r="I726" s="878"/>
      <c r="J726" s="878"/>
      <c r="K726" s="990"/>
      <c r="L726" s="990"/>
      <c r="M726" s="990"/>
      <c r="N726" s="990"/>
      <c r="O726" s="878"/>
      <c r="P726" s="878"/>
      <c r="Q726" s="878"/>
      <c r="R726" s="878"/>
      <c r="S726" s="878"/>
      <c r="T726" s="878"/>
      <c r="U726" s="878"/>
      <c r="V726" s="878"/>
      <c r="W726" s="878"/>
      <c r="X726" s="1015"/>
      <c r="Y726" s="878"/>
      <c r="Z726" s="975"/>
    </row>
    <row r="727" spans="1:26">
      <c r="A727" s="878"/>
      <c r="B727" s="878"/>
      <c r="C727" s="878"/>
      <c r="F727" s="878"/>
      <c r="H727" s="878"/>
      <c r="I727" s="878"/>
      <c r="J727" s="878"/>
      <c r="K727" s="990"/>
      <c r="L727" s="990"/>
      <c r="M727" s="990"/>
      <c r="N727" s="990"/>
      <c r="O727" s="878"/>
      <c r="P727" s="878"/>
      <c r="Q727" s="878"/>
      <c r="R727" s="878"/>
      <c r="S727" s="878"/>
      <c r="T727" s="878"/>
      <c r="U727" s="878"/>
      <c r="V727" s="878"/>
      <c r="W727" s="878"/>
      <c r="X727" s="1015"/>
      <c r="Y727" s="878"/>
      <c r="Z727" s="975"/>
    </row>
    <row r="728" spans="1:26">
      <c r="A728" s="878"/>
      <c r="B728" s="878"/>
      <c r="C728" s="878"/>
      <c r="F728" s="878"/>
      <c r="H728" s="878"/>
      <c r="I728" s="878"/>
      <c r="J728" s="878"/>
      <c r="K728" s="990"/>
      <c r="L728" s="990"/>
      <c r="M728" s="990"/>
      <c r="N728" s="990"/>
      <c r="O728" s="878"/>
      <c r="P728" s="878"/>
      <c r="Q728" s="878"/>
      <c r="R728" s="878"/>
      <c r="S728" s="878"/>
      <c r="T728" s="878"/>
      <c r="U728" s="878"/>
      <c r="V728" s="878"/>
      <c r="W728" s="878"/>
      <c r="X728" s="1015"/>
      <c r="Y728" s="878"/>
      <c r="Z728" s="975"/>
    </row>
    <row r="729" spans="1:26">
      <c r="A729" s="878"/>
      <c r="B729" s="878"/>
      <c r="C729" s="878"/>
      <c r="F729" s="878"/>
      <c r="H729" s="878"/>
      <c r="I729" s="878"/>
      <c r="J729" s="878"/>
      <c r="K729" s="990"/>
      <c r="L729" s="990"/>
      <c r="M729" s="990"/>
      <c r="N729" s="990"/>
      <c r="O729" s="878"/>
      <c r="P729" s="878"/>
      <c r="Q729" s="878"/>
      <c r="R729" s="878"/>
      <c r="S729" s="878"/>
      <c r="T729" s="878"/>
      <c r="U729" s="878"/>
      <c r="V729" s="878"/>
      <c r="W729" s="878"/>
      <c r="X729" s="1015"/>
      <c r="Y729" s="878"/>
      <c r="Z729" s="975"/>
    </row>
    <row r="730" spans="1:26">
      <c r="A730" s="878"/>
      <c r="B730" s="878"/>
      <c r="C730" s="878"/>
      <c r="F730" s="878"/>
      <c r="H730" s="878"/>
      <c r="I730" s="878"/>
      <c r="J730" s="878"/>
      <c r="K730" s="990"/>
      <c r="L730" s="990"/>
      <c r="M730" s="990"/>
      <c r="N730" s="990"/>
      <c r="O730" s="878"/>
      <c r="P730" s="878"/>
      <c r="Q730" s="878"/>
      <c r="R730" s="878"/>
      <c r="S730" s="878"/>
      <c r="T730" s="878"/>
      <c r="U730" s="878"/>
      <c r="V730" s="878"/>
      <c r="W730" s="878"/>
      <c r="X730" s="1015"/>
      <c r="Y730" s="878"/>
      <c r="Z730" s="975"/>
    </row>
    <row r="731" spans="1:26">
      <c r="A731" s="878"/>
      <c r="B731" s="878"/>
      <c r="C731" s="878"/>
      <c r="F731" s="878"/>
      <c r="H731" s="878"/>
      <c r="I731" s="878"/>
      <c r="J731" s="878"/>
      <c r="K731" s="990"/>
      <c r="L731" s="990"/>
      <c r="M731" s="990"/>
      <c r="N731" s="990"/>
      <c r="O731" s="878"/>
      <c r="P731" s="878"/>
      <c r="Q731" s="878"/>
      <c r="R731" s="878"/>
      <c r="S731" s="878"/>
      <c r="T731" s="878"/>
      <c r="U731" s="878"/>
      <c r="V731" s="878"/>
      <c r="W731" s="878"/>
      <c r="X731" s="1015"/>
      <c r="Y731" s="878"/>
      <c r="Z731" s="975"/>
    </row>
    <row r="732" spans="1:26">
      <c r="A732" s="878"/>
      <c r="B732" s="878"/>
      <c r="C732" s="878"/>
      <c r="F732" s="878"/>
      <c r="H732" s="878"/>
      <c r="I732" s="878"/>
      <c r="J732" s="878"/>
      <c r="K732" s="990"/>
      <c r="L732" s="990"/>
      <c r="M732" s="990"/>
      <c r="N732" s="990"/>
      <c r="O732" s="878"/>
      <c r="P732" s="878"/>
      <c r="Q732" s="878"/>
      <c r="R732" s="878"/>
      <c r="S732" s="878"/>
      <c r="T732" s="878"/>
      <c r="U732" s="878"/>
      <c r="V732" s="878"/>
      <c r="W732" s="878"/>
      <c r="X732" s="1015"/>
      <c r="Y732" s="878"/>
      <c r="Z732" s="975"/>
    </row>
    <row r="733" spans="1:26">
      <c r="A733" s="878"/>
      <c r="B733" s="878"/>
      <c r="C733" s="878"/>
      <c r="F733" s="878"/>
      <c r="H733" s="878"/>
      <c r="I733" s="878"/>
      <c r="J733" s="878"/>
      <c r="K733" s="990"/>
      <c r="L733" s="990"/>
      <c r="M733" s="990"/>
      <c r="N733" s="990"/>
      <c r="O733" s="878"/>
      <c r="P733" s="878"/>
      <c r="Q733" s="878"/>
      <c r="R733" s="878"/>
      <c r="S733" s="878"/>
      <c r="T733" s="878"/>
      <c r="U733" s="878"/>
      <c r="V733" s="878"/>
      <c r="W733" s="878"/>
      <c r="X733" s="1015"/>
      <c r="Y733" s="878"/>
      <c r="Z733" s="975"/>
    </row>
    <row r="734" spans="1:26">
      <c r="A734" s="878"/>
      <c r="B734" s="878"/>
      <c r="C734" s="878"/>
      <c r="F734" s="878"/>
      <c r="H734" s="878"/>
      <c r="I734" s="878"/>
      <c r="J734" s="878"/>
      <c r="K734" s="990"/>
      <c r="L734" s="990"/>
      <c r="M734" s="990"/>
      <c r="N734" s="990"/>
      <c r="O734" s="878"/>
      <c r="P734" s="878"/>
      <c r="Q734" s="878"/>
      <c r="R734" s="878"/>
      <c r="S734" s="878"/>
      <c r="T734" s="878"/>
      <c r="U734" s="878"/>
      <c r="V734" s="878"/>
      <c r="W734" s="878"/>
      <c r="X734" s="1015"/>
      <c r="Y734" s="878"/>
      <c r="Z734" s="975"/>
    </row>
    <row r="735" spans="1:26">
      <c r="A735" s="878"/>
      <c r="B735" s="878"/>
      <c r="C735" s="878"/>
      <c r="F735" s="878"/>
      <c r="H735" s="878"/>
      <c r="I735" s="878"/>
      <c r="J735" s="878"/>
      <c r="K735" s="990"/>
      <c r="L735" s="990"/>
      <c r="M735" s="990"/>
      <c r="N735" s="990"/>
      <c r="O735" s="878"/>
      <c r="P735" s="878"/>
      <c r="Q735" s="878"/>
      <c r="R735" s="878"/>
      <c r="S735" s="878"/>
      <c r="T735" s="878"/>
      <c r="U735" s="878"/>
      <c r="V735" s="878"/>
      <c r="W735" s="878"/>
      <c r="X735" s="1015"/>
      <c r="Y735" s="878"/>
      <c r="Z735" s="975"/>
    </row>
    <row r="736" spans="1:26">
      <c r="A736" s="878"/>
      <c r="B736" s="878"/>
      <c r="C736" s="878"/>
      <c r="F736" s="878"/>
      <c r="H736" s="878"/>
      <c r="I736" s="878"/>
      <c r="J736" s="878"/>
      <c r="K736" s="990"/>
      <c r="L736" s="990"/>
      <c r="M736" s="990"/>
      <c r="N736" s="990"/>
      <c r="O736" s="878"/>
      <c r="P736" s="878"/>
      <c r="Q736" s="878"/>
      <c r="R736" s="878"/>
      <c r="S736" s="878"/>
      <c r="T736" s="878"/>
      <c r="U736" s="878"/>
      <c r="V736" s="878"/>
      <c r="W736" s="878"/>
      <c r="X736" s="1015"/>
      <c r="Y736" s="878"/>
      <c r="Z736" s="975"/>
    </row>
    <row r="737" spans="1:26">
      <c r="A737" s="878"/>
      <c r="B737" s="878"/>
      <c r="C737" s="878"/>
      <c r="F737" s="878"/>
      <c r="H737" s="878"/>
      <c r="I737" s="878"/>
      <c r="J737" s="878"/>
      <c r="K737" s="990"/>
      <c r="L737" s="990"/>
      <c r="M737" s="990"/>
      <c r="N737" s="990"/>
      <c r="O737" s="878"/>
      <c r="P737" s="878"/>
      <c r="Q737" s="878"/>
      <c r="R737" s="878"/>
      <c r="S737" s="878"/>
      <c r="T737" s="878"/>
      <c r="U737" s="878"/>
      <c r="V737" s="878"/>
      <c r="W737" s="878"/>
      <c r="X737" s="1015"/>
      <c r="Y737" s="878"/>
      <c r="Z737" s="975"/>
    </row>
    <row r="738" spans="1:26">
      <c r="A738" s="878"/>
      <c r="B738" s="878"/>
      <c r="C738" s="878"/>
      <c r="F738" s="878"/>
      <c r="H738" s="878"/>
      <c r="I738" s="878"/>
      <c r="J738" s="878"/>
      <c r="K738" s="990"/>
      <c r="L738" s="990"/>
      <c r="M738" s="990"/>
      <c r="N738" s="990"/>
      <c r="O738" s="878"/>
      <c r="P738" s="878"/>
      <c r="Q738" s="878"/>
      <c r="R738" s="878"/>
      <c r="S738" s="878"/>
      <c r="T738" s="878"/>
      <c r="U738" s="878"/>
      <c r="V738" s="878"/>
      <c r="W738" s="878"/>
      <c r="X738" s="1015"/>
      <c r="Y738" s="878"/>
      <c r="Z738" s="975"/>
    </row>
    <row r="739" spans="1:26">
      <c r="A739" s="878"/>
      <c r="B739" s="878"/>
      <c r="C739" s="878"/>
      <c r="F739" s="878"/>
      <c r="H739" s="878"/>
      <c r="I739" s="878"/>
      <c r="J739" s="878"/>
      <c r="K739" s="990"/>
      <c r="L739" s="990"/>
      <c r="M739" s="990"/>
      <c r="N739" s="990"/>
      <c r="O739" s="878"/>
      <c r="P739" s="878"/>
      <c r="Q739" s="878"/>
      <c r="R739" s="878"/>
      <c r="S739" s="878"/>
      <c r="T739" s="878"/>
      <c r="U739" s="878"/>
      <c r="V739" s="878"/>
      <c r="W739" s="878"/>
      <c r="X739" s="1015"/>
      <c r="Y739" s="878"/>
      <c r="Z739" s="975"/>
    </row>
    <row r="740" spans="1:26">
      <c r="A740" s="878"/>
      <c r="B740" s="878"/>
      <c r="C740" s="878"/>
      <c r="F740" s="878"/>
      <c r="H740" s="878"/>
      <c r="I740" s="878"/>
      <c r="J740" s="878"/>
      <c r="K740" s="990"/>
      <c r="L740" s="990"/>
      <c r="M740" s="990"/>
      <c r="N740" s="990"/>
      <c r="O740" s="878"/>
      <c r="P740" s="878"/>
      <c r="Q740" s="878"/>
      <c r="R740" s="878"/>
      <c r="S740" s="878"/>
      <c r="T740" s="878"/>
      <c r="U740" s="878"/>
      <c r="V740" s="878"/>
      <c r="W740" s="878"/>
      <c r="X740" s="1015"/>
      <c r="Y740" s="878"/>
      <c r="Z740" s="975"/>
    </row>
    <row r="741" spans="1:26">
      <c r="A741" s="878"/>
      <c r="B741" s="878"/>
      <c r="C741" s="878"/>
      <c r="F741" s="878"/>
      <c r="H741" s="878"/>
      <c r="I741" s="878"/>
      <c r="J741" s="878"/>
      <c r="K741" s="990"/>
      <c r="L741" s="990"/>
      <c r="M741" s="990"/>
      <c r="N741" s="990"/>
      <c r="O741" s="878"/>
      <c r="P741" s="878"/>
      <c r="Q741" s="878"/>
      <c r="R741" s="878"/>
      <c r="S741" s="878"/>
      <c r="T741" s="878"/>
      <c r="U741" s="878"/>
      <c r="V741" s="878"/>
      <c r="W741" s="878"/>
      <c r="X741" s="1015"/>
      <c r="Y741" s="878"/>
      <c r="Z741" s="975"/>
    </row>
    <row r="742" spans="1:26">
      <c r="A742" s="878"/>
      <c r="B742" s="878"/>
      <c r="C742" s="878"/>
      <c r="F742" s="878"/>
      <c r="H742" s="878"/>
      <c r="I742" s="878"/>
      <c r="J742" s="878"/>
      <c r="K742" s="990"/>
      <c r="L742" s="990"/>
      <c r="M742" s="990"/>
      <c r="N742" s="990"/>
      <c r="O742" s="878"/>
      <c r="P742" s="878"/>
      <c r="Q742" s="878"/>
      <c r="R742" s="878"/>
      <c r="S742" s="878"/>
      <c r="T742" s="878"/>
      <c r="U742" s="878"/>
      <c r="V742" s="878"/>
      <c r="W742" s="878"/>
      <c r="X742" s="1015"/>
      <c r="Y742" s="878"/>
      <c r="Z742" s="975"/>
    </row>
    <row r="743" spans="1:26">
      <c r="A743" s="878"/>
      <c r="B743" s="878"/>
      <c r="C743" s="878"/>
      <c r="F743" s="878"/>
      <c r="H743" s="878"/>
      <c r="I743" s="878"/>
      <c r="J743" s="878"/>
      <c r="K743" s="990"/>
      <c r="L743" s="990"/>
      <c r="M743" s="990"/>
      <c r="N743" s="990"/>
      <c r="O743" s="878"/>
      <c r="P743" s="878"/>
      <c r="Q743" s="878"/>
      <c r="R743" s="878"/>
      <c r="S743" s="878"/>
      <c r="T743" s="878"/>
      <c r="U743" s="878"/>
      <c r="V743" s="878"/>
      <c r="W743" s="878"/>
      <c r="X743" s="1015"/>
      <c r="Y743" s="878"/>
      <c r="Z743" s="975"/>
    </row>
    <row r="744" spans="1:26">
      <c r="A744" s="878"/>
      <c r="B744" s="878"/>
      <c r="C744" s="878"/>
      <c r="F744" s="878"/>
      <c r="H744" s="878"/>
      <c r="I744" s="878"/>
      <c r="J744" s="878"/>
      <c r="K744" s="990"/>
      <c r="L744" s="990"/>
      <c r="M744" s="990"/>
      <c r="N744" s="990"/>
      <c r="O744" s="878"/>
      <c r="P744" s="878"/>
      <c r="Q744" s="878"/>
      <c r="R744" s="878"/>
      <c r="S744" s="878"/>
      <c r="T744" s="878"/>
      <c r="U744" s="878"/>
      <c r="V744" s="878"/>
      <c r="W744" s="878"/>
      <c r="X744" s="1015"/>
      <c r="Y744" s="878"/>
      <c r="Z744" s="975"/>
    </row>
    <row r="745" spans="1:26">
      <c r="A745" s="878"/>
      <c r="B745" s="878"/>
      <c r="C745" s="878"/>
      <c r="F745" s="878"/>
      <c r="H745" s="878"/>
      <c r="I745" s="878"/>
      <c r="J745" s="878"/>
      <c r="K745" s="990"/>
      <c r="L745" s="990"/>
      <c r="M745" s="990"/>
      <c r="N745" s="990"/>
      <c r="O745" s="878"/>
      <c r="P745" s="878"/>
      <c r="Q745" s="878"/>
      <c r="R745" s="878"/>
      <c r="S745" s="878"/>
      <c r="T745" s="878"/>
      <c r="U745" s="878"/>
      <c r="V745" s="878"/>
      <c r="W745" s="878"/>
      <c r="X745" s="1015"/>
      <c r="Y745" s="878"/>
      <c r="Z745" s="975"/>
    </row>
    <row r="746" spans="1:26">
      <c r="A746" s="878"/>
      <c r="B746" s="878"/>
      <c r="C746" s="878"/>
      <c r="F746" s="878"/>
      <c r="H746" s="878"/>
      <c r="I746" s="878"/>
      <c r="J746" s="878"/>
      <c r="K746" s="990"/>
      <c r="L746" s="990"/>
      <c r="M746" s="990"/>
      <c r="N746" s="990"/>
      <c r="O746" s="878"/>
      <c r="P746" s="878"/>
      <c r="Q746" s="878"/>
      <c r="R746" s="878"/>
      <c r="S746" s="878"/>
      <c r="T746" s="878"/>
      <c r="U746" s="878"/>
      <c r="V746" s="878"/>
      <c r="W746" s="878"/>
      <c r="X746" s="1015"/>
      <c r="Y746" s="878"/>
      <c r="Z746" s="975"/>
    </row>
    <row r="747" spans="1:26">
      <c r="A747" s="878"/>
      <c r="B747" s="878"/>
      <c r="C747" s="878"/>
      <c r="F747" s="878"/>
      <c r="H747" s="878"/>
      <c r="I747" s="878"/>
      <c r="J747" s="878"/>
      <c r="K747" s="990"/>
      <c r="L747" s="990"/>
      <c r="M747" s="990"/>
      <c r="N747" s="990"/>
      <c r="O747" s="878"/>
      <c r="P747" s="878"/>
      <c r="Q747" s="878"/>
      <c r="R747" s="878"/>
      <c r="S747" s="878"/>
      <c r="T747" s="878"/>
      <c r="U747" s="878"/>
      <c r="V747" s="878"/>
      <c r="W747" s="878"/>
      <c r="X747" s="1015"/>
      <c r="Y747" s="878"/>
      <c r="Z747" s="975"/>
    </row>
    <row r="748" spans="1:26">
      <c r="A748" s="878"/>
      <c r="B748" s="878"/>
      <c r="C748" s="878"/>
      <c r="F748" s="878"/>
      <c r="H748" s="878"/>
      <c r="I748" s="878"/>
      <c r="J748" s="878"/>
      <c r="K748" s="990"/>
      <c r="L748" s="990"/>
      <c r="M748" s="990"/>
      <c r="N748" s="990"/>
      <c r="O748" s="878"/>
      <c r="P748" s="878"/>
      <c r="Q748" s="878"/>
      <c r="R748" s="878"/>
      <c r="S748" s="878"/>
      <c r="T748" s="878"/>
      <c r="U748" s="878"/>
      <c r="V748" s="878"/>
      <c r="W748" s="878"/>
      <c r="X748" s="1015"/>
      <c r="Y748" s="878"/>
      <c r="Z748" s="975"/>
    </row>
    <row r="749" spans="1:26">
      <c r="A749" s="878"/>
      <c r="B749" s="878"/>
      <c r="C749" s="878"/>
      <c r="F749" s="878"/>
      <c r="H749" s="878"/>
      <c r="I749" s="878"/>
      <c r="J749" s="878"/>
      <c r="K749" s="990"/>
      <c r="L749" s="990"/>
      <c r="M749" s="990"/>
      <c r="N749" s="990"/>
      <c r="O749" s="878"/>
      <c r="P749" s="878"/>
      <c r="Q749" s="878"/>
      <c r="R749" s="878"/>
      <c r="S749" s="878"/>
      <c r="T749" s="878"/>
      <c r="U749" s="878"/>
      <c r="V749" s="878"/>
      <c r="W749" s="878"/>
      <c r="X749" s="1015"/>
      <c r="Y749" s="878"/>
      <c r="Z749" s="975"/>
    </row>
    <row r="750" spans="1:26">
      <c r="A750" s="878"/>
      <c r="B750" s="878"/>
      <c r="C750" s="878"/>
      <c r="F750" s="878"/>
      <c r="H750" s="878"/>
      <c r="I750" s="878"/>
      <c r="J750" s="878"/>
      <c r="K750" s="990"/>
      <c r="L750" s="990"/>
      <c r="M750" s="990"/>
      <c r="N750" s="990"/>
      <c r="O750" s="878"/>
      <c r="P750" s="878"/>
      <c r="Q750" s="878"/>
      <c r="R750" s="878"/>
      <c r="S750" s="878"/>
      <c r="T750" s="878"/>
      <c r="U750" s="878"/>
      <c r="V750" s="878"/>
      <c r="W750" s="878"/>
      <c r="X750" s="1015"/>
      <c r="Y750" s="878"/>
      <c r="Z750" s="975"/>
    </row>
    <row r="751" spans="1:26">
      <c r="A751" s="878"/>
      <c r="B751" s="878"/>
      <c r="C751" s="878"/>
      <c r="F751" s="878"/>
      <c r="H751" s="878"/>
      <c r="I751" s="878"/>
      <c r="J751" s="878"/>
      <c r="K751" s="990"/>
      <c r="L751" s="990"/>
      <c r="M751" s="990"/>
      <c r="N751" s="990"/>
      <c r="O751" s="878"/>
      <c r="P751" s="878"/>
      <c r="Q751" s="878"/>
      <c r="R751" s="878"/>
      <c r="S751" s="878"/>
      <c r="T751" s="878"/>
      <c r="U751" s="878"/>
      <c r="V751" s="878"/>
      <c r="W751" s="878"/>
      <c r="X751" s="1015"/>
      <c r="Y751" s="878"/>
      <c r="Z751" s="975"/>
    </row>
    <row r="752" spans="1:26">
      <c r="A752" s="878"/>
      <c r="B752" s="878"/>
      <c r="C752" s="878"/>
      <c r="F752" s="878"/>
      <c r="H752" s="878"/>
      <c r="I752" s="878"/>
      <c r="J752" s="878"/>
      <c r="K752" s="990"/>
      <c r="L752" s="990"/>
      <c r="M752" s="990"/>
      <c r="N752" s="990"/>
      <c r="O752" s="878"/>
      <c r="P752" s="878"/>
      <c r="Q752" s="878"/>
      <c r="R752" s="878"/>
      <c r="S752" s="878"/>
      <c r="T752" s="878"/>
      <c r="U752" s="878"/>
      <c r="V752" s="878"/>
      <c r="W752" s="878"/>
      <c r="X752" s="1015"/>
      <c r="Y752" s="878"/>
      <c r="Z752" s="975"/>
    </row>
    <row r="753" spans="1:26">
      <c r="A753" s="878"/>
      <c r="B753" s="878"/>
      <c r="C753" s="878"/>
      <c r="F753" s="878"/>
      <c r="H753" s="878"/>
      <c r="I753" s="878"/>
      <c r="J753" s="878"/>
      <c r="K753" s="990"/>
      <c r="L753" s="990"/>
      <c r="M753" s="990"/>
      <c r="N753" s="990"/>
      <c r="O753" s="878"/>
      <c r="P753" s="878"/>
      <c r="Q753" s="878"/>
      <c r="R753" s="878"/>
      <c r="S753" s="878"/>
      <c r="T753" s="878"/>
      <c r="U753" s="878"/>
      <c r="V753" s="878"/>
      <c r="W753" s="878"/>
      <c r="X753" s="1015"/>
      <c r="Y753" s="878"/>
      <c r="Z753" s="975"/>
    </row>
    <row r="754" spans="1:26">
      <c r="A754" s="878"/>
      <c r="B754" s="878"/>
      <c r="C754" s="878"/>
      <c r="F754" s="878"/>
      <c r="H754" s="878"/>
      <c r="I754" s="878"/>
      <c r="J754" s="878"/>
      <c r="K754" s="990"/>
      <c r="L754" s="990"/>
      <c r="M754" s="990"/>
      <c r="N754" s="990"/>
      <c r="O754" s="878"/>
      <c r="P754" s="878"/>
      <c r="Q754" s="878"/>
      <c r="R754" s="878"/>
      <c r="S754" s="878"/>
      <c r="T754" s="878"/>
      <c r="U754" s="878"/>
      <c r="V754" s="878"/>
      <c r="W754" s="878"/>
      <c r="X754" s="1015"/>
      <c r="Y754" s="878"/>
      <c r="Z754" s="975"/>
    </row>
    <row r="755" spans="1:26">
      <c r="A755" s="878"/>
      <c r="B755" s="878"/>
      <c r="C755" s="878"/>
      <c r="F755" s="878"/>
      <c r="H755" s="878"/>
      <c r="I755" s="878"/>
      <c r="J755" s="878"/>
      <c r="K755" s="990"/>
      <c r="L755" s="990"/>
      <c r="M755" s="990"/>
      <c r="N755" s="990"/>
      <c r="O755" s="878"/>
      <c r="P755" s="878"/>
      <c r="Q755" s="878"/>
      <c r="R755" s="878"/>
      <c r="S755" s="878"/>
      <c r="T755" s="878"/>
      <c r="U755" s="878"/>
      <c r="V755" s="878"/>
      <c r="W755" s="878"/>
      <c r="X755" s="1015"/>
      <c r="Y755" s="878"/>
      <c r="Z755" s="975"/>
    </row>
    <row r="756" spans="1:26">
      <c r="A756" s="878"/>
      <c r="B756" s="878"/>
      <c r="C756" s="878"/>
      <c r="F756" s="878"/>
      <c r="H756" s="878"/>
      <c r="I756" s="878"/>
      <c r="J756" s="878"/>
      <c r="K756" s="990"/>
      <c r="L756" s="990"/>
      <c r="M756" s="990"/>
      <c r="N756" s="990"/>
      <c r="O756" s="878"/>
      <c r="P756" s="878"/>
      <c r="Q756" s="878"/>
      <c r="R756" s="878"/>
      <c r="S756" s="878"/>
      <c r="T756" s="878"/>
      <c r="U756" s="878"/>
      <c r="V756" s="878"/>
      <c r="W756" s="878"/>
      <c r="X756" s="1015"/>
      <c r="Y756" s="878"/>
      <c r="Z756" s="975"/>
    </row>
    <row r="757" spans="1:26">
      <c r="A757" s="878"/>
      <c r="B757" s="878"/>
      <c r="C757" s="878"/>
      <c r="F757" s="878"/>
      <c r="H757" s="878"/>
      <c r="I757" s="878"/>
      <c r="J757" s="878"/>
      <c r="K757" s="990"/>
      <c r="L757" s="990"/>
      <c r="M757" s="990"/>
      <c r="N757" s="990"/>
      <c r="O757" s="878"/>
      <c r="P757" s="878"/>
      <c r="Q757" s="878"/>
      <c r="R757" s="878"/>
      <c r="S757" s="878"/>
      <c r="T757" s="878"/>
      <c r="U757" s="878"/>
      <c r="V757" s="878"/>
      <c r="W757" s="878"/>
      <c r="X757" s="1015"/>
      <c r="Y757" s="878"/>
      <c r="Z757" s="975"/>
    </row>
    <row r="758" spans="1:26">
      <c r="A758" s="878"/>
      <c r="B758" s="878"/>
      <c r="C758" s="878"/>
      <c r="F758" s="878"/>
      <c r="H758" s="878"/>
      <c r="I758" s="878"/>
      <c r="J758" s="878"/>
      <c r="K758" s="990"/>
      <c r="L758" s="990"/>
      <c r="M758" s="990"/>
      <c r="N758" s="990"/>
      <c r="O758" s="878"/>
      <c r="P758" s="878"/>
      <c r="Q758" s="878"/>
      <c r="R758" s="878"/>
      <c r="S758" s="878"/>
      <c r="T758" s="878"/>
      <c r="U758" s="878"/>
      <c r="V758" s="878"/>
      <c r="W758" s="878"/>
      <c r="X758" s="1015"/>
      <c r="Y758" s="878"/>
      <c r="Z758" s="975"/>
    </row>
    <row r="759" spans="1:26">
      <c r="A759" s="878"/>
      <c r="B759" s="878"/>
      <c r="C759" s="878"/>
      <c r="F759" s="878"/>
      <c r="H759" s="878"/>
      <c r="I759" s="878"/>
      <c r="J759" s="878"/>
      <c r="K759" s="990"/>
      <c r="L759" s="990"/>
      <c r="M759" s="990"/>
      <c r="N759" s="990"/>
      <c r="O759" s="878"/>
      <c r="P759" s="878"/>
      <c r="Q759" s="878"/>
      <c r="R759" s="878"/>
      <c r="S759" s="878"/>
      <c r="T759" s="878"/>
      <c r="U759" s="878"/>
      <c r="V759" s="878"/>
      <c r="W759" s="878"/>
      <c r="X759" s="1015"/>
      <c r="Y759" s="878"/>
      <c r="Z759" s="975"/>
    </row>
    <row r="760" spans="1:26">
      <c r="A760" s="878"/>
      <c r="B760" s="878"/>
      <c r="C760" s="878"/>
      <c r="F760" s="878"/>
      <c r="H760" s="878"/>
      <c r="I760" s="878"/>
      <c r="J760" s="878"/>
      <c r="K760" s="990"/>
      <c r="L760" s="990"/>
      <c r="M760" s="990"/>
      <c r="N760" s="990"/>
      <c r="O760" s="878"/>
      <c r="P760" s="878"/>
      <c r="Q760" s="878"/>
      <c r="R760" s="878"/>
      <c r="S760" s="878"/>
      <c r="T760" s="878"/>
      <c r="U760" s="878"/>
      <c r="V760" s="878"/>
      <c r="W760" s="878"/>
      <c r="X760" s="1015"/>
      <c r="Y760" s="878"/>
      <c r="Z760" s="975"/>
    </row>
    <row r="761" spans="1:26">
      <c r="A761" s="878"/>
      <c r="B761" s="878"/>
      <c r="C761" s="878"/>
      <c r="F761" s="878"/>
      <c r="H761" s="878"/>
      <c r="I761" s="878"/>
      <c r="J761" s="878"/>
      <c r="K761" s="990"/>
      <c r="L761" s="990"/>
      <c r="M761" s="990"/>
      <c r="N761" s="990"/>
      <c r="O761" s="878"/>
      <c r="P761" s="878"/>
      <c r="Q761" s="878"/>
      <c r="R761" s="878"/>
      <c r="S761" s="878"/>
      <c r="T761" s="878"/>
      <c r="U761" s="878"/>
      <c r="V761" s="878"/>
      <c r="W761" s="878"/>
      <c r="X761" s="1015"/>
      <c r="Y761" s="878"/>
      <c r="Z761" s="975"/>
    </row>
    <row r="762" spans="1:26">
      <c r="A762" s="878"/>
      <c r="B762" s="878"/>
      <c r="C762" s="878"/>
      <c r="F762" s="878"/>
      <c r="H762" s="878"/>
      <c r="I762" s="878"/>
      <c r="J762" s="878"/>
      <c r="K762" s="990"/>
      <c r="L762" s="990"/>
      <c r="M762" s="990"/>
      <c r="N762" s="990"/>
      <c r="O762" s="878"/>
      <c r="P762" s="878"/>
      <c r="Q762" s="878"/>
      <c r="R762" s="878"/>
      <c r="S762" s="878"/>
      <c r="T762" s="878"/>
      <c r="U762" s="878"/>
      <c r="V762" s="878"/>
      <c r="W762" s="878"/>
      <c r="X762" s="1015"/>
      <c r="Y762" s="878"/>
      <c r="Z762" s="975"/>
    </row>
    <row r="763" spans="1:26">
      <c r="A763" s="878"/>
      <c r="B763" s="878"/>
      <c r="C763" s="878"/>
      <c r="F763" s="878"/>
      <c r="H763" s="878"/>
      <c r="I763" s="878"/>
      <c r="J763" s="878"/>
      <c r="K763" s="990"/>
      <c r="L763" s="990"/>
      <c r="M763" s="990"/>
      <c r="N763" s="990"/>
      <c r="O763" s="878"/>
      <c r="P763" s="878"/>
      <c r="Q763" s="878"/>
      <c r="R763" s="878"/>
      <c r="S763" s="878"/>
      <c r="T763" s="878"/>
      <c r="U763" s="878"/>
      <c r="V763" s="878"/>
      <c r="W763" s="878"/>
      <c r="X763" s="1015"/>
      <c r="Y763" s="878"/>
      <c r="Z763" s="975"/>
    </row>
    <row r="764" spans="1:26">
      <c r="A764" s="878"/>
      <c r="B764" s="878"/>
      <c r="C764" s="878"/>
      <c r="F764" s="878"/>
      <c r="H764" s="878"/>
      <c r="I764" s="878"/>
      <c r="J764" s="878"/>
      <c r="K764" s="990"/>
      <c r="L764" s="990"/>
      <c r="M764" s="990"/>
      <c r="N764" s="990"/>
      <c r="O764" s="878"/>
      <c r="P764" s="878"/>
      <c r="Q764" s="878"/>
      <c r="R764" s="878"/>
      <c r="S764" s="878"/>
      <c r="T764" s="878"/>
      <c r="U764" s="878"/>
      <c r="V764" s="878"/>
      <c r="W764" s="878"/>
      <c r="X764" s="1015"/>
      <c r="Y764" s="878"/>
      <c r="Z764" s="975"/>
    </row>
    <row r="765" spans="1:26">
      <c r="A765" s="878"/>
      <c r="B765" s="878"/>
      <c r="C765" s="878"/>
      <c r="F765" s="878"/>
      <c r="H765" s="878"/>
      <c r="I765" s="878"/>
      <c r="J765" s="878"/>
      <c r="K765" s="990"/>
      <c r="L765" s="990"/>
      <c r="M765" s="990"/>
      <c r="N765" s="990"/>
      <c r="O765" s="878"/>
      <c r="P765" s="878"/>
      <c r="Q765" s="878"/>
      <c r="R765" s="878"/>
      <c r="S765" s="878"/>
      <c r="T765" s="878"/>
      <c r="U765" s="878"/>
      <c r="V765" s="878"/>
      <c r="W765" s="878"/>
      <c r="X765" s="1015"/>
      <c r="Y765" s="878"/>
      <c r="Z765" s="975"/>
    </row>
    <row r="766" spans="1:26">
      <c r="A766" s="878"/>
      <c r="B766" s="878"/>
      <c r="C766" s="878"/>
      <c r="F766" s="878"/>
      <c r="H766" s="878"/>
      <c r="I766" s="878"/>
      <c r="J766" s="878"/>
      <c r="K766" s="990"/>
      <c r="L766" s="990"/>
      <c r="M766" s="990"/>
      <c r="N766" s="990"/>
      <c r="O766" s="878"/>
      <c r="P766" s="878"/>
      <c r="Q766" s="878"/>
      <c r="R766" s="878"/>
      <c r="S766" s="878"/>
      <c r="T766" s="878"/>
      <c r="U766" s="878"/>
      <c r="V766" s="878"/>
      <c r="W766" s="878"/>
      <c r="X766" s="1015"/>
      <c r="Y766" s="878"/>
      <c r="Z766" s="975"/>
    </row>
    <row r="767" spans="1:26">
      <c r="A767" s="878"/>
      <c r="B767" s="878"/>
      <c r="C767" s="878"/>
      <c r="F767" s="878"/>
      <c r="H767" s="878"/>
      <c r="I767" s="878"/>
      <c r="J767" s="878"/>
      <c r="K767" s="990"/>
      <c r="L767" s="990"/>
      <c r="M767" s="990"/>
      <c r="N767" s="990"/>
      <c r="O767" s="878"/>
      <c r="P767" s="878"/>
      <c r="Q767" s="878"/>
      <c r="R767" s="878"/>
      <c r="S767" s="878"/>
      <c r="T767" s="878"/>
      <c r="U767" s="878"/>
      <c r="V767" s="878"/>
      <c r="W767" s="878"/>
      <c r="X767" s="1015"/>
      <c r="Y767" s="878"/>
      <c r="Z767" s="975"/>
    </row>
    <row r="768" spans="1:26">
      <c r="A768" s="878"/>
      <c r="B768" s="878"/>
      <c r="C768" s="878"/>
      <c r="F768" s="878"/>
      <c r="H768" s="878"/>
      <c r="I768" s="878"/>
      <c r="J768" s="878"/>
      <c r="K768" s="990"/>
      <c r="L768" s="990"/>
      <c r="M768" s="990"/>
      <c r="N768" s="990"/>
      <c r="O768" s="878"/>
      <c r="P768" s="878"/>
      <c r="Q768" s="878"/>
      <c r="R768" s="878"/>
      <c r="S768" s="878"/>
      <c r="T768" s="878"/>
      <c r="U768" s="878"/>
      <c r="V768" s="878"/>
      <c r="W768" s="878"/>
      <c r="X768" s="1015"/>
      <c r="Y768" s="878"/>
      <c r="Z768" s="975"/>
    </row>
    <row r="769" spans="1:26">
      <c r="A769" s="878"/>
      <c r="B769" s="878"/>
      <c r="C769" s="878"/>
      <c r="F769" s="878"/>
      <c r="H769" s="878"/>
      <c r="I769" s="878"/>
      <c r="J769" s="878"/>
      <c r="K769" s="990"/>
      <c r="L769" s="990"/>
      <c r="M769" s="990"/>
      <c r="N769" s="990"/>
      <c r="O769" s="878"/>
      <c r="P769" s="878"/>
      <c r="Q769" s="878"/>
      <c r="R769" s="878"/>
      <c r="S769" s="878"/>
      <c r="T769" s="878"/>
      <c r="U769" s="878"/>
      <c r="V769" s="878"/>
      <c r="W769" s="878"/>
      <c r="X769" s="1015"/>
      <c r="Y769" s="878"/>
      <c r="Z769" s="975"/>
    </row>
    <row r="770" spans="1:26">
      <c r="A770" s="878"/>
      <c r="B770" s="878"/>
      <c r="C770" s="878"/>
      <c r="F770" s="878"/>
      <c r="H770" s="878"/>
      <c r="I770" s="878"/>
      <c r="J770" s="878"/>
      <c r="K770" s="990"/>
      <c r="L770" s="990"/>
      <c r="M770" s="990"/>
      <c r="N770" s="990"/>
      <c r="O770" s="878"/>
      <c r="P770" s="878"/>
      <c r="Q770" s="878"/>
      <c r="R770" s="878"/>
      <c r="S770" s="878"/>
      <c r="T770" s="878"/>
      <c r="U770" s="878"/>
      <c r="V770" s="878"/>
      <c r="W770" s="878"/>
      <c r="X770" s="1015"/>
      <c r="Y770" s="878"/>
      <c r="Z770" s="975"/>
    </row>
    <row r="771" spans="1:26">
      <c r="A771" s="878"/>
      <c r="B771" s="878"/>
      <c r="C771" s="878"/>
      <c r="F771" s="878"/>
      <c r="H771" s="878"/>
      <c r="I771" s="878"/>
      <c r="J771" s="878"/>
      <c r="K771" s="990"/>
      <c r="L771" s="990"/>
      <c r="M771" s="990"/>
      <c r="N771" s="990"/>
      <c r="O771" s="878"/>
      <c r="P771" s="878"/>
      <c r="Q771" s="878"/>
      <c r="R771" s="878"/>
      <c r="S771" s="878"/>
      <c r="T771" s="878"/>
      <c r="U771" s="878"/>
      <c r="V771" s="878"/>
      <c r="W771" s="878"/>
      <c r="X771" s="1015"/>
      <c r="Y771" s="878"/>
      <c r="Z771" s="975"/>
    </row>
    <row r="772" spans="1:26">
      <c r="A772" s="878"/>
      <c r="B772" s="878"/>
      <c r="C772" s="878"/>
      <c r="F772" s="878"/>
      <c r="H772" s="878"/>
      <c r="I772" s="878"/>
      <c r="J772" s="878"/>
      <c r="K772" s="990"/>
      <c r="L772" s="990"/>
      <c r="M772" s="990"/>
      <c r="N772" s="990"/>
      <c r="O772" s="878"/>
      <c r="P772" s="878"/>
      <c r="Q772" s="878"/>
      <c r="R772" s="878"/>
      <c r="S772" s="878"/>
      <c r="T772" s="878"/>
      <c r="U772" s="878"/>
      <c r="V772" s="878"/>
      <c r="W772" s="878"/>
      <c r="X772" s="1015"/>
      <c r="Y772" s="878"/>
      <c r="Z772" s="975"/>
    </row>
    <row r="773" spans="1:26">
      <c r="A773" s="878"/>
      <c r="B773" s="878"/>
      <c r="C773" s="878"/>
      <c r="F773" s="878"/>
      <c r="H773" s="878"/>
      <c r="I773" s="878"/>
      <c r="J773" s="878"/>
      <c r="K773" s="990"/>
      <c r="L773" s="990"/>
      <c r="M773" s="990"/>
      <c r="N773" s="990"/>
      <c r="O773" s="878"/>
      <c r="P773" s="878"/>
      <c r="Q773" s="878"/>
      <c r="R773" s="878"/>
      <c r="S773" s="878"/>
      <c r="T773" s="878"/>
      <c r="U773" s="878"/>
      <c r="V773" s="878"/>
      <c r="W773" s="878"/>
      <c r="X773" s="1015"/>
      <c r="Y773" s="878"/>
      <c r="Z773" s="975"/>
    </row>
    <row r="774" spans="1:26">
      <c r="A774" s="878"/>
      <c r="B774" s="878"/>
      <c r="C774" s="878"/>
      <c r="F774" s="878"/>
      <c r="H774" s="878"/>
      <c r="I774" s="878"/>
      <c r="J774" s="878"/>
      <c r="K774" s="990"/>
      <c r="L774" s="990"/>
      <c r="M774" s="990"/>
      <c r="N774" s="990"/>
      <c r="O774" s="878"/>
      <c r="P774" s="878"/>
      <c r="Q774" s="878"/>
      <c r="R774" s="878"/>
      <c r="S774" s="878"/>
      <c r="T774" s="878"/>
      <c r="U774" s="878"/>
      <c r="V774" s="878"/>
      <c r="W774" s="878"/>
      <c r="X774" s="1015"/>
      <c r="Y774" s="878"/>
      <c r="Z774" s="975"/>
    </row>
    <row r="775" spans="1:26">
      <c r="A775" s="878"/>
      <c r="B775" s="878"/>
      <c r="C775" s="878"/>
      <c r="F775" s="878"/>
      <c r="H775" s="878"/>
      <c r="I775" s="878"/>
      <c r="J775" s="878"/>
      <c r="K775" s="990"/>
      <c r="L775" s="990"/>
      <c r="M775" s="990"/>
      <c r="N775" s="990"/>
      <c r="O775" s="878"/>
      <c r="P775" s="878"/>
      <c r="Q775" s="878"/>
      <c r="R775" s="878"/>
      <c r="S775" s="878"/>
      <c r="T775" s="878"/>
      <c r="U775" s="878"/>
      <c r="V775" s="878"/>
      <c r="W775" s="878"/>
      <c r="X775" s="1015"/>
      <c r="Y775" s="878"/>
      <c r="Z775" s="975"/>
    </row>
    <row r="776" spans="1:26">
      <c r="A776" s="878"/>
      <c r="B776" s="878"/>
      <c r="C776" s="878"/>
      <c r="F776" s="878"/>
      <c r="H776" s="878"/>
      <c r="I776" s="878"/>
      <c r="J776" s="878"/>
      <c r="K776" s="990"/>
      <c r="L776" s="990"/>
      <c r="M776" s="990"/>
      <c r="N776" s="990"/>
      <c r="O776" s="878"/>
      <c r="P776" s="878"/>
      <c r="Q776" s="878"/>
      <c r="R776" s="878"/>
      <c r="S776" s="878"/>
      <c r="T776" s="878"/>
      <c r="U776" s="878"/>
      <c r="V776" s="878"/>
      <c r="W776" s="878"/>
      <c r="X776" s="1015"/>
      <c r="Y776" s="878"/>
      <c r="Z776" s="975"/>
    </row>
    <row r="777" spans="1:26">
      <c r="A777" s="878"/>
      <c r="B777" s="878"/>
      <c r="C777" s="878"/>
      <c r="F777" s="878"/>
      <c r="H777" s="878"/>
      <c r="I777" s="878"/>
      <c r="J777" s="878"/>
      <c r="K777" s="990"/>
      <c r="L777" s="990"/>
      <c r="M777" s="990"/>
      <c r="N777" s="990"/>
      <c r="O777" s="878"/>
      <c r="P777" s="878"/>
      <c r="Q777" s="878"/>
      <c r="R777" s="878"/>
      <c r="S777" s="878"/>
      <c r="T777" s="878"/>
      <c r="U777" s="878"/>
      <c r="V777" s="878"/>
      <c r="W777" s="878"/>
      <c r="X777" s="1015"/>
      <c r="Y777" s="878"/>
      <c r="Z777" s="975"/>
    </row>
    <row r="778" spans="1:26">
      <c r="A778" s="878"/>
      <c r="B778" s="878"/>
      <c r="C778" s="878"/>
      <c r="F778" s="878"/>
      <c r="H778" s="878"/>
      <c r="I778" s="878"/>
      <c r="J778" s="878"/>
      <c r="K778" s="990"/>
      <c r="L778" s="990"/>
      <c r="M778" s="990"/>
      <c r="N778" s="990"/>
      <c r="O778" s="878"/>
      <c r="P778" s="878"/>
      <c r="Q778" s="878"/>
      <c r="R778" s="878"/>
      <c r="S778" s="878"/>
      <c r="T778" s="878"/>
      <c r="U778" s="878"/>
      <c r="V778" s="878"/>
      <c r="W778" s="878"/>
      <c r="X778" s="1015"/>
      <c r="Y778" s="878"/>
      <c r="Z778" s="975"/>
    </row>
    <row r="779" spans="1:26">
      <c r="A779" s="878"/>
      <c r="B779" s="878"/>
      <c r="C779" s="878"/>
      <c r="F779" s="878"/>
      <c r="H779" s="878"/>
      <c r="I779" s="878"/>
      <c r="J779" s="878"/>
      <c r="K779" s="990"/>
      <c r="L779" s="990"/>
      <c r="M779" s="990"/>
      <c r="N779" s="990"/>
      <c r="O779" s="878"/>
      <c r="P779" s="878"/>
      <c r="Q779" s="878"/>
      <c r="R779" s="878"/>
      <c r="S779" s="878"/>
      <c r="T779" s="878"/>
      <c r="U779" s="878"/>
      <c r="V779" s="878"/>
      <c r="W779" s="878"/>
      <c r="X779" s="1015"/>
      <c r="Y779" s="878"/>
      <c r="Z779" s="975"/>
    </row>
    <row r="780" spans="1:26">
      <c r="A780" s="878"/>
      <c r="B780" s="878"/>
      <c r="C780" s="878"/>
      <c r="F780" s="878"/>
      <c r="H780" s="878"/>
      <c r="I780" s="878"/>
      <c r="J780" s="878"/>
      <c r="K780" s="990"/>
      <c r="L780" s="990"/>
      <c r="M780" s="990"/>
      <c r="N780" s="990"/>
      <c r="O780" s="878"/>
      <c r="P780" s="878"/>
      <c r="Q780" s="878"/>
      <c r="R780" s="878"/>
      <c r="S780" s="878"/>
      <c r="T780" s="878"/>
      <c r="U780" s="878"/>
      <c r="V780" s="878"/>
      <c r="W780" s="878"/>
      <c r="X780" s="1015"/>
      <c r="Y780" s="878"/>
      <c r="Z780" s="975"/>
    </row>
    <row r="781" spans="1:26">
      <c r="A781" s="878"/>
      <c r="B781" s="878"/>
      <c r="C781" s="878"/>
      <c r="F781" s="878"/>
      <c r="H781" s="878"/>
      <c r="I781" s="878"/>
      <c r="J781" s="878"/>
      <c r="K781" s="990"/>
      <c r="L781" s="990"/>
      <c r="M781" s="990"/>
      <c r="N781" s="990"/>
      <c r="O781" s="878"/>
      <c r="P781" s="878"/>
      <c r="Q781" s="878"/>
      <c r="R781" s="878"/>
      <c r="S781" s="878"/>
      <c r="T781" s="878"/>
      <c r="U781" s="878"/>
      <c r="V781" s="878"/>
      <c r="W781" s="878"/>
      <c r="X781" s="1015"/>
      <c r="Y781" s="878"/>
      <c r="Z781" s="975"/>
    </row>
    <row r="782" spans="1:26">
      <c r="A782" s="878"/>
      <c r="B782" s="878"/>
      <c r="C782" s="878"/>
      <c r="F782" s="878"/>
      <c r="H782" s="878"/>
      <c r="I782" s="878"/>
      <c r="J782" s="878"/>
      <c r="K782" s="990"/>
      <c r="L782" s="990"/>
      <c r="M782" s="990"/>
      <c r="N782" s="990"/>
      <c r="O782" s="878"/>
      <c r="P782" s="878"/>
      <c r="Q782" s="878"/>
      <c r="R782" s="878"/>
      <c r="S782" s="878"/>
      <c r="T782" s="878"/>
      <c r="U782" s="878"/>
      <c r="V782" s="878"/>
      <c r="W782" s="878"/>
      <c r="X782" s="1015"/>
      <c r="Y782" s="878"/>
      <c r="Z782" s="975"/>
    </row>
    <row r="783" spans="1:26">
      <c r="A783" s="878"/>
      <c r="B783" s="878"/>
      <c r="C783" s="878"/>
      <c r="F783" s="878"/>
      <c r="H783" s="878"/>
      <c r="I783" s="878"/>
      <c r="J783" s="878"/>
      <c r="K783" s="990"/>
      <c r="L783" s="990"/>
      <c r="M783" s="990"/>
      <c r="N783" s="990"/>
      <c r="O783" s="878"/>
      <c r="P783" s="878"/>
      <c r="Q783" s="878"/>
      <c r="R783" s="878"/>
      <c r="S783" s="878"/>
      <c r="T783" s="878"/>
      <c r="U783" s="878"/>
      <c r="V783" s="878"/>
      <c r="W783" s="878"/>
      <c r="X783" s="1015"/>
      <c r="Y783" s="878"/>
      <c r="Z783" s="975"/>
    </row>
    <row r="784" spans="1:26">
      <c r="A784" s="878"/>
      <c r="B784" s="878"/>
      <c r="C784" s="878"/>
      <c r="F784" s="878"/>
      <c r="H784" s="878"/>
      <c r="I784" s="878"/>
      <c r="J784" s="878"/>
      <c r="K784" s="990"/>
      <c r="L784" s="990"/>
      <c r="M784" s="990"/>
      <c r="N784" s="990"/>
      <c r="O784" s="878"/>
      <c r="P784" s="878"/>
      <c r="Q784" s="878"/>
      <c r="R784" s="878"/>
      <c r="S784" s="878"/>
      <c r="T784" s="878"/>
      <c r="U784" s="878"/>
      <c r="V784" s="878"/>
      <c r="W784" s="878"/>
      <c r="X784" s="1015"/>
      <c r="Y784" s="878"/>
      <c r="Z784" s="975"/>
    </row>
    <row r="785" spans="1:26">
      <c r="A785" s="878"/>
      <c r="B785" s="878"/>
      <c r="C785" s="878"/>
      <c r="F785" s="878"/>
      <c r="H785" s="878"/>
      <c r="I785" s="878"/>
      <c r="J785" s="878"/>
      <c r="K785" s="990"/>
      <c r="L785" s="990"/>
      <c r="M785" s="990"/>
      <c r="N785" s="990"/>
      <c r="O785" s="878"/>
      <c r="P785" s="878"/>
      <c r="Q785" s="878"/>
      <c r="R785" s="878"/>
      <c r="S785" s="878"/>
      <c r="T785" s="878"/>
      <c r="U785" s="878"/>
      <c r="V785" s="878"/>
      <c r="W785" s="878"/>
      <c r="X785" s="1015"/>
      <c r="Y785" s="878"/>
      <c r="Z785" s="975"/>
    </row>
    <row r="786" spans="1:26">
      <c r="A786" s="878"/>
      <c r="B786" s="878"/>
      <c r="C786" s="878"/>
      <c r="F786" s="878"/>
      <c r="H786" s="878"/>
      <c r="I786" s="878"/>
      <c r="J786" s="878"/>
      <c r="K786" s="990"/>
      <c r="L786" s="990"/>
      <c r="M786" s="990"/>
      <c r="N786" s="990"/>
      <c r="O786" s="878"/>
      <c r="P786" s="878"/>
      <c r="Q786" s="878"/>
      <c r="R786" s="878"/>
      <c r="S786" s="878"/>
      <c r="T786" s="878"/>
      <c r="U786" s="878"/>
      <c r="V786" s="878"/>
      <c r="W786" s="878"/>
      <c r="X786" s="1015"/>
      <c r="Y786" s="878"/>
      <c r="Z786" s="975"/>
    </row>
    <row r="787" spans="1:26">
      <c r="A787" s="878"/>
      <c r="B787" s="878"/>
      <c r="C787" s="878"/>
      <c r="F787" s="878"/>
      <c r="H787" s="878"/>
      <c r="I787" s="878"/>
      <c r="J787" s="878"/>
      <c r="K787" s="990"/>
      <c r="L787" s="990"/>
      <c r="M787" s="990"/>
      <c r="N787" s="990"/>
      <c r="O787" s="878"/>
      <c r="P787" s="878"/>
      <c r="Q787" s="878"/>
      <c r="R787" s="878"/>
      <c r="S787" s="878"/>
      <c r="T787" s="878"/>
      <c r="U787" s="878"/>
      <c r="V787" s="878"/>
      <c r="W787" s="878"/>
      <c r="X787" s="1015"/>
      <c r="Y787" s="878"/>
      <c r="Z787" s="975"/>
    </row>
    <row r="788" spans="1:26">
      <c r="A788" s="878"/>
      <c r="B788" s="878"/>
      <c r="C788" s="878"/>
      <c r="F788" s="878"/>
      <c r="H788" s="878"/>
      <c r="I788" s="878"/>
      <c r="J788" s="878"/>
      <c r="K788" s="990"/>
      <c r="L788" s="990"/>
      <c r="M788" s="990"/>
      <c r="N788" s="990"/>
      <c r="O788" s="878"/>
      <c r="P788" s="878"/>
      <c r="Q788" s="878"/>
      <c r="R788" s="878"/>
      <c r="S788" s="878"/>
      <c r="T788" s="878"/>
      <c r="U788" s="878"/>
      <c r="V788" s="878"/>
      <c r="W788" s="878"/>
      <c r="X788" s="1015"/>
      <c r="Y788" s="878"/>
      <c r="Z788" s="975"/>
    </row>
    <row r="789" spans="1:26">
      <c r="A789" s="878"/>
      <c r="B789" s="878"/>
      <c r="C789" s="878"/>
      <c r="F789" s="878"/>
      <c r="H789" s="878"/>
      <c r="I789" s="878"/>
      <c r="J789" s="878"/>
      <c r="K789" s="990"/>
      <c r="L789" s="990"/>
      <c r="M789" s="990"/>
      <c r="N789" s="990"/>
      <c r="O789" s="878"/>
      <c r="P789" s="878"/>
      <c r="Q789" s="878"/>
      <c r="R789" s="878"/>
      <c r="S789" s="878"/>
      <c r="T789" s="878"/>
      <c r="U789" s="878"/>
      <c r="V789" s="878"/>
      <c r="W789" s="878"/>
      <c r="X789" s="1015"/>
      <c r="Y789" s="878"/>
      <c r="Z789" s="975"/>
    </row>
    <row r="790" spans="1:26">
      <c r="A790" s="878"/>
      <c r="B790" s="878"/>
      <c r="C790" s="878"/>
      <c r="F790" s="878"/>
      <c r="H790" s="878"/>
      <c r="I790" s="878"/>
      <c r="J790" s="878"/>
      <c r="K790" s="990"/>
      <c r="L790" s="990"/>
      <c r="M790" s="990"/>
      <c r="N790" s="990"/>
      <c r="O790" s="878"/>
      <c r="P790" s="878"/>
      <c r="Q790" s="878"/>
      <c r="R790" s="878"/>
      <c r="S790" s="878"/>
      <c r="T790" s="878"/>
      <c r="U790" s="878"/>
      <c r="V790" s="878"/>
      <c r="W790" s="878"/>
      <c r="X790" s="1015"/>
      <c r="Y790" s="878"/>
      <c r="Z790" s="975"/>
    </row>
    <row r="791" spans="1:26">
      <c r="A791" s="878"/>
      <c r="B791" s="878"/>
      <c r="C791" s="878"/>
      <c r="F791" s="878"/>
      <c r="H791" s="878"/>
      <c r="I791" s="878"/>
      <c r="J791" s="878"/>
      <c r="K791" s="990"/>
      <c r="L791" s="990"/>
      <c r="M791" s="990"/>
      <c r="N791" s="990"/>
      <c r="O791" s="878"/>
      <c r="P791" s="878"/>
      <c r="Q791" s="878"/>
      <c r="R791" s="878"/>
      <c r="S791" s="878"/>
      <c r="T791" s="878"/>
      <c r="U791" s="878"/>
      <c r="V791" s="878"/>
      <c r="W791" s="878"/>
      <c r="X791" s="1015"/>
      <c r="Y791" s="878"/>
      <c r="Z791" s="975"/>
    </row>
    <row r="792" spans="1:26">
      <c r="A792" s="878"/>
      <c r="B792" s="878"/>
      <c r="C792" s="878"/>
      <c r="F792" s="878"/>
      <c r="H792" s="878"/>
      <c r="I792" s="878"/>
      <c r="J792" s="878"/>
      <c r="K792" s="990"/>
      <c r="L792" s="990"/>
      <c r="M792" s="990"/>
      <c r="N792" s="990"/>
      <c r="O792" s="878"/>
      <c r="P792" s="878"/>
      <c r="Q792" s="878"/>
      <c r="R792" s="878"/>
      <c r="S792" s="878"/>
      <c r="T792" s="878"/>
      <c r="U792" s="878"/>
      <c r="V792" s="878"/>
      <c r="W792" s="878"/>
      <c r="X792" s="1015"/>
      <c r="Y792" s="878"/>
      <c r="Z792" s="975"/>
    </row>
    <row r="793" spans="1:26">
      <c r="A793" s="878"/>
      <c r="B793" s="878"/>
      <c r="C793" s="878"/>
      <c r="F793" s="878"/>
      <c r="H793" s="878"/>
      <c r="I793" s="878"/>
      <c r="J793" s="878"/>
      <c r="K793" s="990"/>
      <c r="L793" s="990"/>
      <c r="M793" s="990"/>
      <c r="N793" s="990"/>
      <c r="O793" s="878"/>
      <c r="P793" s="878"/>
      <c r="Q793" s="878"/>
      <c r="R793" s="878"/>
      <c r="S793" s="878"/>
      <c r="T793" s="878"/>
      <c r="U793" s="878"/>
      <c r="V793" s="878"/>
      <c r="W793" s="878"/>
      <c r="X793" s="1015"/>
      <c r="Y793" s="878"/>
      <c r="Z793" s="975"/>
    </row>
    <row r="794" spans="1:26">
      <c r="A794" s="878"/>
      <c r="B794" s="878"/>
      <c r="C794" s="878"/>
      <c r="F794" s="878"/>
      <c r="H794" s="878"/>
      <c r="I794" s="878"/>
      <c r="J794" s="878"/>
      <c r="K794" s="990"/>
      <c r="L794" s="990"/>
      <c r="M794" s="990"/>
      <c r="N794" s="990"/>
      <c r="O794" s="878"/>
      <c r="P794" s="878"/>
      <c r="Q794" s="878"/>
      <c r="R794" s="878"/>
      <c r="S794" s="878"/>
      <c r="T794" s="878"/>
      <c r="U794" s="878"/>
      <c r="V794" s="878"/>
      <c r="W794" s="878"/>
      <c r="X794" s="1015"/>
      <c r="Y794" s="878"/>
      <c r="Z794" s="975"/>
    </row>
    <row r="795" spans="1:26">
      <c r="A795" s="878"/>
      <c r="B795" s="878"/>
      <c r="C795" s="878"/>
      <c r="F795" s="878"/>
      <c r="H795" s="878"/>
      <c r="I795" s="878"/>
      <c r="J795" s="878"/>
      <c r="K795" s="990"/>
      <c r="L795" s="990"/>
      <c r="M795" s="990"/>
      <c r="N795" s="990"/>
      <c r="O795" s="878"/>
      <c r="P795" s="878"/>
      <c r="Q795" s="878"/>
      <c r="R795" s="878"/>
      <c r="S795" s="878"/>
      <c r="T795" s="878"/>
      <c r="U795" s="878"/>
      <c r="V795" s="878"/>
      <c r="W795" s="878"/>
      <c r="X795" s="1015"/>
      <c r="Y795" s="878"/>
      <c r="Z795" s="975"/>
    </row>
    <row r="796" spans="1:26">
      <c r="A796" s="878"/>
      <c r="B796" s="878"/>
      <c r="C796" s="878"/>
      <c r="F796" s="878"/>
      <c r="H796" s="878"/>
      <c r="I796" s="878"/>
      <c r="J796" s="878"/>
      <c r="K796" s="990"/>
      <c r="L796" s="990"/>
      <c r="M796" s="990"/>
      <c r="N796" s="990"/>
      <c r="O796" s="878"/>
      <c r="P796" s="878"/>
      <c r="Q796" s="878"/>
      <c r="R796" s="878"/>
      <c r="S796" s="878"/>
      <c r="T796" s="878"/>
      <c r="U796" s="878"/>
      <c r="V796" s="878"/>
      <c r="W796" s="878"/>
      <c r="X796" s="1015"/>
      <c r="Y796" s="878"/>
      <c r="Z796" s="975"/>
    </row>
    <row r="797" spans="1:26">
      <c r="A797" s="878"/>
      <c r="B797" s="878"/>
      <c r="C797" s="878"/>
      <c r="F797" s="878"/>
      <c r="H797" s="878"/>
      <c r="I797" s="878"/>
      <c r="J797" s="878"/>
      <c r="K797" s="990"/>
      <c r="L797" s="990"/>
      <c r="M797" s="990"/>
      <c r="N797" s="990"/>
      <c r="O797" s="878"/>
      <c r="P797" s="878"/>
      <c r="Q797" s="878"/>
      <c r="R797" s="878"/>
      <c r="S797" s="878"/>
      <c r="T797" s="878"/>
      <c r="U797" s="878"/>
      <c r="V797" s="878"/>
      <c r="W797" s="878"/>
      <c r="X797" s="1015"/>
      <c r="Y797" s="878"/>
      <c r="Z797" s="975"/>
    </row>
    <row r="798" spans="1:26">
      <c r="A798" s="878"/>
      <c r="B798" s="878"/>
      <c r="C798" s="878"/>
      <c r="F798" s="878"/>
      <c r="H798" s="878"/>
      <c r="I798" s="878"/>
      <c r="J798" s="878"/>
      <c r="K798" s="990"/>
      <c r="L798" s="990"/>
      <c r="M798" s="990"/>
      <c r="N798" s="990"/>
      <c r="O798" s="878"/>
      <c r="P798" s="878"/>
      <c r="Q798" s="878"/>
      <c r="R798" s="878"/>
      <c r="S798" s="878"/>
      <c r="T798" s="878"/>
      <c r="U798" s="878"/>
      <c r="V798" s="878"/>
      <c r="W798" s="878"/>
      <c r="X798" s="1015"/>
      <c r="Y798" s="878"/>
      <c r="Z798" s="975"/>
    </row>
    <row r="799" spans="1:26">
      <c r="A799" s="878"/>
      <c r="B799" s="878"/>
      <c r="C799" s="878"/>
      <c r="F799" s="878"/>
      <c r="H799" s="878"/>
      <c r="I799" s="878"/>
      <c r="J799" s="878"/>
      <c r="K799" s="990"/>
      <c r="L799" s="990"/>
      <c r="M799" s="990"/>
      <c r="N799" s="990"/>
      <c r="O799" s="878"/>
      <c r="P799" s="878"/>
      <c r="Q799" s="878"/>
      <c r="R799" s="878"/>
      <c r="S799" s="878"/>
      <c r="T799" s="878"/>
      <c r="U799" s="878"/>
      <c r="V799" s="878"/>
      <c r="W799" s="878"/>
      <c r="X799" s="1015"/>
      <c r="Y799" s="878"/>
      <c r="Z799" s="975"/>
    </row>
    <row r="800" spans="1:26">
      <c r="A800" s="878"/>
      <c r="B800" s="878"/>
      <c r="C800" s="878"/>
      <c r="F800" s="878"/>
      <c r="H800" s="878"/>
      <c r="I800" s="878"/>
      <c r="J800" s="878"/>
      <c r="K800" s="990"/>
      <c r="L800" s="990"/>
      <c r="M800" s="990"/>
      <c r="N800" s="990"/>
      <c r="O800" s="878"/>
      <c r="P800" s="878"/>
      <c r="Q800" s="878"/>
      <c r="R800" s="878"/>
      <c r="S800" s="878"/>
      <c r="T800" s="878"/>
      <c r="U800" s="878"/>
      <c r="V800" s="878"/>
      <c r="W800" s="878"/>
      <c r="X800" s="1015"/>
      <c r="Y800" s="878"/>
      <c r="Z800" s="975"/>
    </row>
    <row r="801" spans="1:26">
      <c r="A801" s="878"/>
      <c r="B801" s="878"/>
      <c r="C801" s="878"/>
      <c r="F801" s="878"/>
      <c r="H801" s="878"/>
      <c r="I801" s="878"/>
      <c r="J801" s="878"/>
      <c r="K801" s="990"/>
      <c r="L801" s="990"/>
      <c r="M801" s="990"/>
      <c r="N801" s="990"/>
      <c r="O801" s="878"/>
      <c r="P801" s="878"/>
      <c r="Q801" s="878"/>
      <c r="R801" s="878"/>
      <c r="S801" s="878"/>
      <c r="T801" s="878"/>
      <c r="U801" s="878"/>
      <c r="V801" s="878"/>
      <c r="W801" s="878"/>
      <c r="X801" s="1015"/>
      <c r="Y801" s="878"/>
      <c r="Z801" s="975"/>
    </row>
    <row r="802" spans="1:26">
      <c r="A802" s="878"/>
      <c r="B802" s="878"/>
      <c r="C802" s="878"/>
      <c r="F802" s="878"/>
      <c r="H802" s="878"/>
      <c r="I802" s="878"/>
      <c r="J802" s="878"/>
      <c r="K802" s="990"/>
      <c r="L802" s="990"/>
      <c r="M802" s="990"/>
      <c r="N802" s="990"/>
      <c r="O802" s="878"/>
      <c r="P802" s="878"/>
      <c r="Q802" s="878"/>
      <c r="R802" s="878"/>
      <c r="S802" s="878"/>
      <c r="T802" s="878"/>
      <c r="U802" s="878"/>
      <c r="V802" s="878"/>
      <c r="W802" s="878"/>
      <c r="X802" s="1015"/>
      <c r="Y802" s="878"/>
      <c r="Z802" s="975"/>
    </row>
    <row r="803" spans="1:26">
      <c r="A803" s="878"/>
      <c r="B803" s="878"/>
      <c r="C803" s="878"/>
      <c r="F803" s="878"/>
      <c r="H803" s="878"/>
      <c r="I803" s="878"/>
      <c r="J803" s="878"/>
      <c r="K803" s="990"/>
      <c r="L803" s="990"/>
      <c r="M803" s="990"/>
      <c r="N803" s="990"/>
      <c r="O803" s="878"/>
      <c r="P803" s="878"/>
      <c r="Q803" s="878"/>
      <c r="R803" s="878"/>
      <c r="S803" s="878"/>
      <c r="T803" s="878"/>
      <c r="U803" s="878"/>
      <c r="V803" s="878"/>
      <c r="W803" s="878"/>
      <c r="X803" s="1015"/>
      <c r="Y803" s="878"/>
      <c r="Z803" s="975"/>
    </row>
    <row r="804" spans="1:26">
      <c r="A804" s="878"/>
      <c r="B804" s="878"/>
      <c r="C804" s="878"/>
      <c r="F804" s="878"/>
      <c r="H804" s="878"/>
      <c r="I804" s="878"/>
      <c r="J804" s="878"/>
      <c r="K804" s="990"/>
      <c r="L804" s="990"/>
      <c r="M804" s="990"/>
      <c r="N804" s="990"/>
      <c r="O804" s="878"/>
      <c r="P804" s="878"/>
      <c r="Q804" s="878"/>
      <c r="R804" s="878"/>
      <c r="S804" s="878"/>
      <c r="T804" s="878"/>
      <c r="U804" s="878"/>
      <c r="V804" s="878"/>
      <c r="W804" s="878"/>
      <c r="X804" s="1015"/>
      <c r="Y804" s="878"/>
      <c r="Z804" s="975"/>
    </row>
    <row r="805" spans="1:26">
      <c r="A805" s="878"/>
      <c r="B805" s="878"/>
      <c r="C805" s="878"/>
      <c r="F805" s="878"/>
      <c r="H805" s="878"/>
      <c r="I805" s="878"/>
      <c r="J805" s="878"/>
      <c r="K805" s="990"/>
      <c r="L805" s="990"/>
      <c r="M805" s="990"/>
      <c r="N805" s="990"/>
      <c r="O805" s="878"/>
      <c r="P805" s="878"/>
      <c r="Q805" s="878"/>
      <c r="R805" s="878"/>
      <c r="S805" s="878"/>
      <c r="T805" s="878"/>
      <c r="U805" s="878"/>
      <c r="V805" s="878"/>
      <c r="W805" s="878"/>
      <c r="X805" s="1015"/>
      <c r="Y805" s="878"/>
      <c r="Z805" s="975"/>
    </row>
    <row r="806" spans="1:26">
      <c r="A806" s="878"/>
      <c r="B806" s="878"/>
      <c r="C806" s="878"/>
      <c r="F806" s="878"/>
      <c r="H806" s="878"/>
      <c r="I806" s="878"/>
      <c r="J806" s="878"/>
      <c r="K806" s="990"/>
      <c r="L806" s="990"/>
      <c r="M806" s="990"/>
      <c r="N806" s="990"/>
      <c r="O806" s="878"/>
      <c r="P806" s="878"/>
      <c r="Q806" s="878"/>
      <c r="R806" s="878"/>
      <c r="S806" s="878"/>
      <c r="T806" s="878"/>
      <c r="U806" s="878"/>
      <c r="V806" s="878"/>
      <c r="W806" s="878"/>
      <c r="X806" s="1015"/>
      <c r="Y806" s="878"/>
      <c r="Z806" s="975"/>
    </row>
    <row r="807" spans="1:26">
      <c r="A807" s="878"/>
      <c r="B807" s="878"/>
      <c r="C807" s="878"/>
      <c r="F807" s="878"/>
      <c r="H807" s="878"/>
      <c r="I807" s="878"/>
      <c r="J807" s="878"/>
      <c r="K807" s="990"/>
      <c r="L807" s="990"/>
      <c r="M807" s="990"/>
      <c r="N807" s="990"/>
      <c r="O807" s="878"/>
      <c r="P807" s="878"/>
      <c r="Q807" s="878"/>
      <c r="R807" s="878"/>
      <c r="S807" s="878"/>
      <c r="T807" s="878"/>
      <c r="U807" s="878"/>
      <c r="V807" s="878"/>
      <c r="W807" s="878"/>
      <c r="X807" s="1015"/>
      <c r="Y807" s="878"/>
      <c r="Z807" s="975"/>
    </row>
    <row r="808" spans="1:26">
      <c r="A808" s="878"/>
      <c r="B808" s="878"/>
      <c r="C808" s="878"/>
      <c r="F808" s="878"/>
      <c r="H808" s="878"/>
      <c r="I808" s="878"/>
      <c r="J808" s="878"/>
      <c r="K808" s="990"/>
      <c r="L808" s="990"/>
      <c r="M808" s="990"/>
      <c r="N808" s="990"/>
      <c r="O808" s="878"/>
      <c r="P808" s="878"/>
      <c r="Q808" s="878"/>
      <c r="R808" s="878"/>
      <c r="S808" s="878"/>
      <c r="T808" s="878"/>
      <c r="U808" s="878"/>
      <c r="V808" s="878"/>
      <c r="W808" s="878"/>
      <c r="X808" s="1015"/>
      <c r="Y808" s="878"/>
      <c r="Z808" s="975"/>
    </row>
    <row r="809" spans="1:26">
      <c r="A809" s="878"/>
      <c r="B809" s="878"/>
      <c r="C809" s="878"/>
      <c r="F809" s="878"/>
      <c r="H809" s="878"/>
      <c r="I809" s="878"/>
      <c r="J809" s="878"/>
      <c r="K809" s="990"/>
      <c r="L809" s="990"/>
      <c r="M809" s="990"/>
      <c r="N809" s="990"/>
      <c r="O809" s="878"/>
      <c r="P809" s="878"/>
      <c r="Q809" s="878"/>
      <c r="R809" s="878"/>
      <c r="S809" s="878"/>
      <c r="T809" s="878"/>
      <c r="U809" s="878"/>
      <c r="V809" s="878"/>
      <c r="W809" s="878"/>
      <c r="X809" s="1015"/>
      <c r="Y809" s="878"/>
      <c r="Z809" s="975"/>
    </row>
    <row r="810" spans="1:26">
      <c r="A810" s="878"/>
      <c r="B810" s="878"/>
      <c r="C810" s="878"/>
      <c r="F810" s="878"/>
      <c r="H810" s="878"/>
      <c r="I810" s="878"/>
      <c r="J810" s="878"/>
      <c r="K810" s="990"/>
      <c r="L810" s="990"/>
      <c r="M810" s="990"/>
      <c r="N810" s="990"/>
      <c r="O810" s="878"/>
      <c r="P810" s="878"/>
      <c r="Q810" s="878"/>
      <c r="R810" s="878"/>
      <c r="S810" s="878"/>
      <c r="T810" s="878"/>
      <c r="U810" s="878"/>
      <c r="V810" s="878"/>
      <c r="W810" s="878"/>
      <c r="X810" s="1015"/>
      <c r="Y810" s="878"/>
      <c r="Z810" s="975"/>
    </row>
    <row r="811" spans="1:26">
      <c r="A811" s="878"/>
      <c r="B811" s="878"/>
      <c r="C811" s="878"/>
      <c r="F811" s="878"/>
      <c r="H811" s="878"/>
      <c r="I811" s="878"/>
      <c r="J811" s="878"/>
      <c r="K811" s="990"/>
      <c r="L811" s="990"/>
      <c r="M811" s="990"/>
      <c r="N811" s="990"/>
      <c r="O811" s="878"/>
      <c r="P811" s="878"/>
      <c r="Q811" s="878"/>
      <c r="R811" s="878"/>
      <c r="S811" s="878"/>
      <c r="T811" s="878"/>
      <c r="U811" s="878"/>
      <c r="V811" s="878"/>
      <c r="W811" s="878"/>
      <c r="X811" s="1015"/>
      <c r="Y811" s="878"/>
      <c r="Z811" s="975"/>
    </row>
    <row r="812" spans="1:26">
      <c r="A812" s="878"/>
      <c r="B812" s="878"/>
      <c r="C812" s="878"/>
      <c r="F812" s="878"/>
      <c r="H812" s="878"/>
      <c r="I812" s="878"/>
      <c r="J812" s="878"/>
      <c r="K812" s="990"/>
      <c r="L812" s="990"/>
      <c r="M812" s="990"/>
      <c r="N812" s="990"/>
      <c r="O812" s="878"/>
      <c r="P812" s="878"/>
      <c r="Q812" s="878"/>
      <c r="R812" s="878"/>
      <c r="S812" s="878"/>
      <c r="T812" s="878"/>
      <c r="U812" s="878"/>
      <c r="V812" s="878"/>
      <c r="W812" s="878"/>
      <c r="X812" s="1015"/>
      <c r="Y812" s="878"/>
      <c r="Z812" s="975"/>
    </row>
    <row r="813" spans="1:26">
      <c r="A813" s="878"/>
      <c r="B813" s="878"/>
      <c r="C813" s="878"/>
      <c r="F813" s="878"/>
      <c r="H813" s="878"/>
      <c r="I813" s="878"/>
      <c r="J813" s="878"/>
      <c r="K813" s="990"/>
      <c r="L813" s="990"/>
      <c r="M813" s="990"/>
      <c r="N813" s="990"/>
      <c r="O813" s="878"/>
      <c r="P813" s="878"/>
      <c r="Q813" s="878"/>
      <c r="R813" s="878"/>
      <c r="S813" s="878"/>
      <c r="T813" s="878"/>
      <c r="U813" s="878"/>
      <c r="V813" s="878"/>
      <c r="W813" s="878"/>
      <c r="X813" s="1015"/>
      <c r="Y813" s="878"/>
      <c r="Z813" s="975"/>
    </row>
    <row r="814" spans="1:26">
      <c r="A814" s="878"/>
      <c r="B814" s="878"/>
      <c r="C814" s="878"/>
      <c r="F814" s="878"/>
      <c r="H814" s="878"/>
      <c r="I814" s="878"/>
      <c r="J814" s="878"/>
      <c r="K814" s="990"/>
      <c r="L814" s="990"/>
      <c r="M814" s="990"/>
      <c r="N814" s="990"/>
      <c r="O814" s="878"/>
      <c r="P814" s="878"/>
      <c r="Q814" s="878"/>
      <c r="R814" s="878"/>
      <c r="S814" s="878"/>
      <c r="T814" s="878"/>
      <c r="U814" s="878"/>
      <c r="V814" s="878"/>
      <c r="W814" s="878"/>
      <c r="X814" s="1015"/>
      <c r="Y814" s="878"/>
      <c r="Z814" s="975"/>
    </row>
    <row r="815" spans="1:26">
      <c r="A815" s="878"/>
      <c r="B815" s="878"/>
      <c r="C815" s="878"/>
      <c r="F815" s="878"/>
      <c r="H815" s="878"/>
      <c r="I815" s="878"/>
      <c r="J815" s="878"/>
      <c r="K815" s="990"/>
      <c r="L815" s="990"/>
      <c r="M815" s="990"/>
      <c r="N815" s="990"/>
      <c r="O815" s="878"/>
      <c r="P815" s="878"/>
      <c r="Q815" s="878"/>
      <c r="R815" s="878"/>
      <c r="S815" s="878"/>
      <c r="T815" s="878"/>
      <c r="U815" s="878"/>
      <c r="V815" s="878"/>
      <c r="W815" s="878"/>
      <c r="X815" s="1015"/>
      <c r="Y815" s="878"/>
      <c r="Z815" s="975"/>
    </row>
    <row r="816" spans="1:26">
      <c r="A816" s="878"/>
      <c r="B816" s="878"/>
      <c r="C816" s="878"/>
      <c r="F816" s="878"/>
      <c r="H816" s="878"/>
      <c r="I816" s="878"/>
      <c r="J816" s="878"/>
      <c r="K816" s="990"/>
      <c r="L816" s="990"/>
      <c r="M816" s="990"/>
      <c r="N816" s="990"/>
      <c r="O816" s="878"/>
      <c r="P816" s="878"/>
      <c r="Q816" s="878"/>
      <c r="R816" s="878"/>
      <c r="S816" s="878"/>
      <c r="T816" s="878"/>
      <c r="U816" s="878"/>
      <c r="V816" s="878"/>
      <c r="W816" s="878"/>
      <c r="X816" s="1015"/>
      <c r="Y816" s="878"/>
      <c r="Z816" s="975"/>
    </row>
    <row r="817" spans="1:26">
      <c r="A817" s="878"/>
      <c r="B817" s="878"/>
      <c r="C817" s="878"/>
      <c r="F817" s="878"/>
      <c r="H817" s="878"/>
      <c r="I817" s="878"/>
      <c r="J817" s="878"/>
      <c r="K817" s="990"/>
      <c r="L817" s="990"/>
      <c r="M817" s="990"/>
      <c r="N817" s="990"/>
      <c r="O817" s="878"/>
      <c r="P817" s="878"/>
      <c r="Q817" s="878"/>
      <c r="R817" s="878"/>
      <c r="S817" s="878"/>
      <c r="T817" s="878"/>
      <c r="U817" s="878"/>
      <c r="V817" s="878"/>
      <c r="W817" s="878"/>
      <c r="X817" s="1015"/>
      <c r="Y817" s="878"/>
      <c r="Z817" s="975"/>
    </row>
    <row r="818" spans="1:26">
      <c r="A818" s="878"/>
      <c r="B818" s="878"/>
      <c r="C818" s="878"/>
      <c r="F818" s="878"/>
      <c r="H818" s="878"/>
      <c r="I818" s="878"/>
      <c r="J818" s="878"/>
      <c r="K818" s="990"/>
      <c r="L818" s="990"/>
      <c r="M818" s="990"/>
      <c r="N818" s="990"/>
      <c r="O818" s="878"/>
      <c r="P818" s="878"/>
      <c r="Q818" s="878"/>
      <c r="R818" s="878"/>
      <c r="S818" s="878"/>
      <c r="T818" s="878"/>
      <c r="U818" s="878"/>
      <c r="V818" s="878"/>
      <c r="W818" s="878"/>
      <c r="X818" s="1015"/>
      <c r="Y818" s="878"/>
      <c r="Z818" s="975"/>
    </row>
    <row r="819" spans="1:26">
      <c r="A819" s="878"/>
      <c r="B819" s="878"/>
      <c r="C819" s="878"/>
      <c r="F819" s="878"/>
      <c r="H819" s="878"/>
      <c r="I819" s="878"/>
      <c r="J819" s="878"/>
      <c r="K819" s="990"/>
      <c r="L819" s="990"/>
      <c r="M819" s="990"/>
      <c r="N819" s="990"/>
      <c r="O819" s="878"/>
      <c r="P819" s="878"/>
      <c r="Q819" s="878"/>
      <c r="R819" s="878"/>
      <c r="S819" s="878"/>
      <c r="T819" s="878"/>
      <c r="U819" s="878"/>
      <c r="V819" s="878"/>
      <c r="W819" s="878"/>
      <c r="X819" s="1015"/>
      <c r="Y819" s="878"/>
      <c r="Z819" s="975"/>
    </row>
    <row r="820" spans="1:26">
      <c r="A820" s="878"/>
      <c r="B820" s="878"/>
      <c r="C820" s="878"/>
      <c r="F820" s="878"/>
      <c r="H820" s="878"/>
      <c r="I820" s="878"/>
      <c r="J820" s="878"/>
      <c r="K820" s="990"/>
      <c r="L820" s="990"/>
      <c r="M820" s="990"/>
      <c r="N820" s="990"/>
      <c r="O820" s="878"/>
      <c r="P820" s="878"/>
      <c r="Q820" s="878"/>
      <c r="R820" s="878"/>
      <c r="S820" s="878"/>
      <c r="T820" s="878"/>
      <c r="U820" s="878"/>
      <c r="V820" s="878"/>
      <c r="W820" s="878"/>
      <c r="X820" s="1015"/>
      <c r="Y820" s="878"/>
      <c r="Z820" s="975"/>
    </row>
    <row r="821" spans="1:26">
      <c r="A821" s="878"/>
      <c r="B821" s="878"/>
      <c r="C821" s="878"/>
      <c r="F821" s="878"/>
      <c r="H821" s="878"/>
      <c r="I821" s="878"/>
      <c r="J821" s="878"/>
      <c r="K821" s="990"/>
      <c r="L821" s="990"/>
      <c r="M821" s="990"/>
      <c r="N821" s="990"/>
      <c r="O821" s="878"/>
      <c r="P821" s="878"/>
      <c r="Q821" s="878"/>
      <c r="R821" s="878"/>
      <c r="S821" s="878"/>
      <c r="T821" s="878"/>
      <c r="U821" s="878"/>
      <c r="V821" s="878"/>
      <c r="W821" s="878"/>
      <c r="X821" s="1015"/>
      <c r="Y821" s="878"/>
      <c r="Z821" s="975"/>
    </row>
    <row r="822" spans="1:26">
      <c r="A822" s="878"/>
      <c r="B822" s="878"/>
      <c r="C822" s="878"/>
      <c r="F822" s="878"/>
      <c r="H822" s="878"/>
      <c r="I822" s="878"/>
      <c r="J822" s="878"/>
      <c r="K822" s="990"/>
      <c r="L822" s="990"/>
      <c r="M822" s="990"/>
      <c r="N822" s="990"/>
      <c r="O822" s="878"/>
      <c r="P822" s="878"/>
      <c r="Q822" s="878"/>
      <c r="R822" s="878"/>
      <c r="S822" s="878"/>
      <c r="T822" s="878"/>
      <c r="U822" s="878"/>
      <c r="V822" s="878"/>
      <c r="W822" s="878"/>
      <c r="X822" s="1015"/>
      <c r="Y822" s="878"/>
      <c r="Z822" s="975"/>
    </row>
    <row r="823" spans="1:26">
      <c r="A823" s="878"/>
      <c r="B823" s="878"/>
      <c r="C823" s="878"/>
      <c r="F823" s="878"/>
      <c r="H823" s="878"/>
      <c r="I823" s="878"/>
      <c r="J823" s="878"/>
      <c r="K823" s="990"/>
      <c r="L823" s="990"/>
      <c r="M823" s="990"/>
      <c r="N823" s="990"/>
      <c r="O823" s="878"/>
      <c r="P823" s="878"/>
      <c r="Q823" s="878"/>
      <c r="R823" s="878"/>
      <c r="S823" s="878"/>
      <c r="T823" s="878"/>
      <c r="U823" s="878"/>
      <c r="V823" s="878"/>
      <c r="W823" s="878"/>
      <c r="X823" s="1015"/>
      <c r="Y823" s="878"/>
      <c r="Z823" s="975"/>
    </row>
    <row r="824" spans="1:26">
      <c r="A824" s="878"/>
      <c r="B824" s="878"/>
      <c r="C824" s="878"/>
      <c r="F824" s="878"/>
      <c r="H824" s="878"/>
      <c r="I824" s="878"/>
      <c r="J824" s="878"/>
      <c r="K824" s="990"/>
      <c r="L824" s="990"/>
      <c r="M824" s="990"/>
      <c r="N824" s="990"/>
      <c r="O824" s="878"/>
      <c r="P824" s="878"/>
      <c r="Q824" s="878"/>
      <c r="R824" s="878"/>
      <c r="S824" s="878"/>
      <c r="T824" s="878"/>
      <c r="U824" s="878"/>
      <c r="V824" s="878"/>
      <c r="W824" s="878"/>
      <c r="X824" s="1015"/>
      <c r="Y824" s="878"/>
      <c r="Z824" s="975"/>
    </row>
    <row r="825" spans="1:26">
      <c r="A825" s="878"/>
      <c r="B825" s="878"/>
      <c r="C825" s="878"/>
      <c r="F825" s="878"/>
      <c r="H825" s="878"/>
      <c r="I825" s="878"/>
      <c r="J825" s="878"/>
      <c r="K825" s="990"/>
      <c r="L825" s="990"/>
      <c r="M825" s="990"/>
      <c r="N825" s="990"/>
      <c r="O825" s="878"/>
      <c r="P825" s="878"/>
      <c r="Q825" s="878"/>
      <c r="R825" s="878"/>
      <c r="S825" s="878"/>
      <c r="T825" s="878"/>
      <c r="U825" s="878"/>
      <c r="V825" s="878"/>
      <c r="W825" s="878"/>
      <c r="X825" s="1015"/>
      <c r="Y825" s="878"/>
      <c r="Z825" s="975"/>
    </row>
    <row r="826" spans="1:26">
      <c r="A826" s="878"/>
      <c r="B826" s="878"/>
      <c r="C826" s="878"/>
      <c r="F826" s="878"/>
      <c r="H826" s="878"/>
      <c r="I826" s="878"/>
      <c r="J826" s="878"/>
      <c r="K826" s="990"/>
      <c r="L826" s="990"/>
      <c r="M826" s="990"/>
      <c r="N826" s="990"/>
      <c r="O826" s="878"/>
      <c r="P826" s="878"/>
      <c r="Q826" s="878"/>
      <c r="R826" s="878"/>
      <c r="S826" s="878"/>
      <c r="T826" s="878"/>
      <c r="U826" s="878"/>
      <c r="V826" s="878"/>
      <c r="W826" s="878"/>
      <c r="X826" s="1015"/>
      <c r="Y826" s="878"/>
      <c r="Z826" s="975"/>
    </row>
    <row r="827" spans="1:26">
      <c r="A827" s="878"/>
      <c r="B827" s="878"/>
      <c r="C827" s="878"/>
      <c r="F827" s="878"/>
      <c r="H827" s="878"/>
      <c r="I827" s="878"/>
      <c r="J827" s="878"/>
      <c r="K827" s="990"/>
      <c r="L827" s="990"/>
      <c r="M827" s="990"/>
      <c r="N827" s="990"/>
      <c r="O827" s="878"/>
      <c r="P827" s="878"/>
      <c r="Q827" s="878"/>
      <c r="R827" s="878"/>
      <c r="S827" s="878"/>
      <c r="T827" s="878"/>
      <c r="U827" s="878"/>
      <c r="V827" s="878"/>
      <c r="W827" s="878"/>
      <c r="X827" s="1015"/>
      <c r="Y827" s="878"/>
      <c r="Z827" s="975"/>
    </row>
    <row r="828" spans="1:26">
      <c r="A828" s="878"/>
      <c r="B828" s="878"/>
      <c r="C828" s="878"/>
      <c r="F828" s="878"/>
      <c r="H828" s="878"/>
      <c r="I828" s="878"/>
      <c r="J828" s="878"/>
      <c r="K828" s="990"/>
      <c r="L828" s="990"/>
      <c r="M828" s="990"/>
      <c r="N828" s="990"/>
      <c r="O828" s="878"/>
      <c r="P828" s="878"/>
      <c r="Q828" s="878"/>
      <c r="R828" s="878"/>
      <c r="S828" s="878"/>
      <c r="T828" s="878"/>
      <c r="U828" s="878"/>
      <c r="V828" s="878"/>
      <c r="W828" s="878"/>
      <c r="X828" s="1015"/>
      <c r="Y828" s="878"/>
      <c r="Z828" s="975"/>
    </row>
    <row r="829" spans="1:26">
      <c r="A829" s="878"/>
      <c r="B829" s="878"/>
      <c r="C829" s="878"/>
      <c r="F829" s="878"/>
      <c r="H829" s="878"/>
      <c r="I829" s="878"/>
      <c r="J829" s="878"/>
      <c r="K829" s="990"/>
      <c r="L829" s="990"/>
      <c r="M829" s="990"/>
      <c r="N829" s="990"/>
      <c r="O829" s="878"/>
      <c r="P829" s="878"/>
      <c r="Q829" s="878"/>
      <c r="R829" s="878"/>
      <c r="S829" s="878"/>
      <c r="T829" s="878"/>
      <c r="U829" s="878"/>
      <c r="V829" s="878"/>
      <c r="W829" s="878"/>
      <c r="X829" s="1015"/>
      <c r="Y829" s="878"/>
      <c r="Z829" s="975"/>
    </row>
    <row r="830" spans="1:26">
      <c r="A830" s="878"/>
      <c r="B830" s="878"/>
      <c r="C830" s="878"/>
      <c r="F830" s="878"/>
      <c r="H830" s="878"/>
      <c r="I830" s="878"/>
      <c r="J830" s="878"/>
      <c r="K830" s="990"/>
      <c r="L830" s="990"/>
      <c r="M830" s="990"/>
      <c r="N830" s="990"/>
      <c r="O830" s="878"/>
      <c r="P830" s="878"/>
      <c r="Q830" s="878"/>
      <c r="R830" s="878"/>
      <c r="S830" s="878"/>
      <c r="T830" s="878"/>
      <c r="U830" s="878"/>
      <c r="V830" s="878"/>
      <c r="W830" s="878"/>
      <c r="X830" s="1015"/>
      <c r="Y830" s="878"/>
      <c r="Z830" s="975"/>
    </row>
    <row r="831" spans="1:26">
      <c r="A831" s="878"/>
      <c r="B831" s="878"/>
      <c r="C831" s="878"/>
      <c r="F831" s="878"/>
      <c r="H831" s="878"/>
      <c r="I831" s="878"/>
      <c r="J831" s="878"/>
      <c r="K831" s="990"/>
      <c r="L831" s="990"/>
      <c r="M831" s="990"/>
      <c r="N831" s="990"/>
      <c r="O831" s="878"/>
      <c r="P831" s="878"/>
      <c r="Q831" s="878"/>
      <c r="R831" s="878"/>
      <c r="S831" s="878"/>
      <c r="T831" s="878"/>
      <c r="U831" s="878"/>
      <c r="V831" s="878"/>
      <c r="W831" s="878"/>
      <c r="X831" s="1015"/>
      <c r="Y831" s="878"/>
      <c r="Z831" s="975"/>
    </row>
    <row r="832" spans="1:26">
      <c r="A832" s="878"/>
      <c r="B832" s="878"/>
      <c r="C832" s="878"/>
      <c r="F832" s="878"/>
      <c r="H832" s="878"/>
      <c r="I832" s="878"/>
      <c r="J832" s="878"/>
      <c r="K832" s="990"/>
      <c r="L832" s="990"/>
      <c r="M832" s="990"/>
      <c r="N832" s="990"/>
      <c r="O832" s="878"/>
      <c r="P832" s="878"/>
      <c r="Q832" s="878"/>
      <c r="R832" s="878"/>
      <c r="S832" s="878"/>
      <c r="T832" s="878"/>
      <c r="U832" s="878"/>
      <c r="V832" s="878"/>
      <c r="W832" s="878"/>
      <c r="X832" s="1015"/>
      <c r="Y832" s="878"/>
      <c r="Z832" s="975"/>
    </row>
    <row r="833" spans="1:26">
      <c r="A833" s="878"/>
      <c r="B833" s="878"/>
      <c r="C833" s="878"/>
      <c r="F833" s="878"/>
      <c r="H833" s="878"/>
      <c r="I833" s="878"/>
      <c r="J833" s="878"/>
      <c r="K833" s="990"/>
      <c r="L833" s="990"/>
      <c r="M833" s="990"/>
      <c r="N833" s="990"/>
      <c r="O833" s="878"/>
      <c r="P833" s="878"/>
      <c r="Q833" s="878"/>
      <c r="R833" s="878"/>
      <c r="S833" s="878"/>
      <c r="T833" s="878"/>
      <c r="U833" s="878"/>
      <c r="V833" s="878"/>
      <c r="W833" s="878"/>
      <c r="X833" s="1015"/>
      <c r="Y833" s="878"/>
      <c r="Z833" s="975"/>
    </row>
    <row r="834" spans="1:26">
      <c r="A834" s="878"/>
      <c r="B834" s="878"/>
      <c r="C834" s="878"/>
      <c r="F834" s="878"/>
      <c r="H834" s="878"/>
      <c r="I834" s="878"/>
      <c r="J834" s="878"/>
      <c r="K834" s="990"/>
      <c r="L834" s="990"/>
      <c r="M834" s="990"/>
      <c r="N834" s="990"/>
      <c r="O834" s="878"/>
      <c r="P834" s="878"/>
      <c r="Q834" s="878"/>
      <c r="R834" s="878"/>
      <c r="S834" s="878"/>
      <c r="T834" s="878"/>
      <c r="U834" s="878"/>
      <c r="V834" s="878"/>
      <c r="W834" s="878"/>
      <c r="X834" s="1015"/>
      <c r="Y834" s="878"/>
      <c r="Z834" s="975"/>
    </row>
    <row r="835" spans="1:26">
      <c r="A835" s="878"/>
      <c r="B835" s="878"/>
      <c r="C835" s="878"/>
      <c r="F835" s="878"/>
      <c r="H835" s="878"/>
      <c r="I835" s="878"/>
      <c r="J835" s="878"/>
      <c r="K835" s="990"/>
      <c r="L835" s="990"/>
      <c r="M835" s="990"/>
      <c r="N835" s="990"/>
      <c r="O835" s="878"/>
      <c r="P835" s="878"/>
      <c r="Q835" s="878"/>
      <c r="R835" s="878"/>
      <c r="S835" s="878"/>
      <c r="T835" s="878"/>
      <c r="U835" s="878"/>
      <c r="V835" s="878"/>
      <c r="W835" s="878"/>
      <c r="X835" s="1015"/>
      <c r="Y835" s="878"/>
      <c r="Z835" s="975"/>
    </row>
    <row r="836" spans="1:26">
      <c r="A836" s="878"/>
      <c r="B836" s="878"/>
      <c r="C836" s="878"/>
      <c r="F836" s="878"/>
      <c r="H836" s="878"/>
      <c r="I836" s="878"/>
      <c r="J836" s="878"/>
      <c r="K836" s="990"/>
      <c r="L836" s="990"/>
      <c r="M836" s="990"/>
      <c r="N836" s="990"/>
      <c r="O836" s="878"/>
      <c r="P836" s="878"/>
      <c r="Q836" s="878"/>
      <c r="R836" s="878"/>
      <c r="S836" s="878"/>
      <c r="T836" s="878"/>
      <c r="U836" s="878"/>
      <c r="V836" s="878"/>
      <c r="W836" s="878"/>
      <c r="X836" s="1015"/>
      <c r="Y836" s="878"/>
      <c r="Z836" s="975"/>
    </row>
    <row r="837" spans="1:26">
      <c r="A837" s="878"/>
      <c r="B837" s="878"/>
      <c r="C837" s="878"/>
      <c r="F837" s="878"/>
      <c r="H837" s="878"/>
      <c r="I837" s="878"/>
      <c r="J837" s="878"/>
      <c r="K837" s="990"/>
      <c r="L837" s="990"/>
      <c r="M837" s="990"/>
      <c r="N837" s="990"/>
      <c r="O837" s="878"/>
      <c r="P837" s="878"/>
      <c r="Q837" s="878"/>
      <c r="R837" s="878"/>
      <c r="S837" s="878"/>
      <c r="T837" s="878"/>
      <c r="U837" s="878"/>
      <c r="V837" s="878"/>
      <c r="W837" s="878"/>
      <c r="X837" s="1015"/>
      <c r="Y837" s="878"/>
      <c r="Z837" s="975"/>
    </row>
    <row r="838" spans="1:26">
      <c r="A838" s="878"/>
      <c r="B838" s="878"/>
      <c r="C838" s="878"/>
      <c r="F838" s="878"/>
      <c r="H838" s="878"/>
      <c r="I838" s="878"/>
      <c r="J838" s="878"/>
      <c r="K838" s="990"/>
      <c r="L838" s="990"/>
      <c r="M838" s="990"/>
      <c r="N838" s="990"/>
      <c r="O838" s="878"/>
      <c r="P838" s="878"/>
      <c r="Q838" s="878"/>
      <c r="R838" s="878"/>
      <c r="S838" s="878"/>
      <c r="T838" s="878"/>
      <c r="U838" s="878"/>
      <c r="V838" s="878"/>
      <c r="W838" s="878"/>
      <c r="X838" s="1015"/>
      <c r="Y838" s="878"/>
      <c r="Z838" s="975"/>
    </row>
    <row r="839" spans="1:26">
      <c r="A839" s="878"/>
      <c r="B839" s="878"/>
      <c r="C839" s="878"/>
      <c r="F839" s="878"/>
      <c r="H839" s="878"/>
      <c r="I839" s="878"/>
      <c r="J839" s="878"/>
      <c r="K839" s="990"/>
      <c r="L839" s="990"/>
      <c r="M839" s="990"/>
      <c r="N839" s="990"/>
      <c r="O839" s="878"/>
      <c r="P839" s="878"/>
      <c r="Q839" s="878"/>
      <c r="R839" s="878"/>
      <c r="S839" s="878"/>
      <c r="T839" s="878"/>
      <c r="U839" s="878"/>
      <c r="V839" s="878"/>
      <c r="W839" s="878"/>
      <c r="X839" s="1015"/>
      <c r="Y839" s="878"/>
      <c r="Z839" s="975"/>
    </row>
    <row r="840" spans="1:26">
      <c r="A840" s="878"/>
      <c r="B840" s="878"/>
      <c r="C840" s="878"/>
      <c r="F840" s="878"/>
      <c r="H840" s="878"/>
      <c r="I840" s="878"/>
      <c r="J840" s="878"/>
      <c r="K840" s="990"/>
      <c r="L840" s="990"/>
      <c r="M840" s="990"/>
      <c r="N840" s="990"/>
      <c r="O840" s="878"/>
      <c r="P840" s="878"/>
      <c r="Q840" s="878"/>
      <c r="R840" s="878"/>
      <c r="S840" s="878"/>
      <c r="T840" s="878"/>
      <c r="U840" s="878"/>
      <c r="V840" s="878"/>
      <c r="W840" s="878"/>
      <c r="X840" s="1015"/>
      <c r="Y840" s="878"/>
      <c r="Z840" s="975"/>
    </row>
    <row r="841" spans="1:26">
      <c r="A841" s="878"/>
      <c r="B841" s="878"/>
      <c r="C841" s="878"/>
      <c r="F841" s="878"/>
      <c r="H841" s="878"/>
      <c r="I841" s="878"/>
      <c r="J841" s="878"/>
      <c r="K841" s="990"/>
      <c r="L841" s="990"/>
      <c r="M841" s="990"/>
      <c r="N841" s="990"/>
      <c r="O841" s="878"/>
      <c r="P841" s="878"/>
      <c r="Q841" s="878"/>
      <c r="R841" s="878"/>
      <c r="S841" s="878"/>
      <c r="T841" s="878"/>
      <c r="U841" s="878"/>
      <c r="V841" s="878"/>
      <c r="W841" s="878"/>
      <c r="X841" s="1015"/>
      <c r="Y841" s="878"/>
      <c r="Z841" s="975"/>
    </row>
    <row r="842" spans="1:26">
      <c r="A842" s="878"/>
      <c r="B842" s="878"/>
      <c r="C842" s="878"/>
      <c r="F842" s="878"/>
      <c r="H842" s="878"/>
      <c r="I842" s="878"/>
      <c r="J842" s="878"/>
      <c r="K842" s="990"/>
      <c r="L842" s="990"/>
      <c r="M842" s="990"/>
      <c r="N842" s="990"/>
      <c r="O842" s="878"/>
      <c r="P842" s="878"/>
      <c r="Q842" s="878"/>
      <c r="R842" s="878"/>
      <c r="S842" s="878"/>
      <c r="T842" s="878"/>
      <c r="U842" s="878"/>
      <c r="V842" s="878"/>
      <c r="W842" s="878"/>
      <c r="X842" s="1015"/>
      <c r="Y842" s="878"/>
      <c r="Z842" s="975"/>
    </row>
    <row r="843" spans="1:26">
      <c r="A843" s="878"/>
      <c r="B843" s="878"/>
      <c r="C843" s="878"/>
      <c r="F843" s="878"/>
      <c r="H843" s="878"/>
      <c r="I843" s="878"/>
      <c r="J843" s="878"/>
      <c r="K843" s="990"/>
      <c r="L843" s="990"/>
      <c r="M843" s="990"/>
      <c r="N843" s="990"/>
      <c r="O843" s="878"/>
      <c r="P843" s="878"/>
      <c r="Q843" s="878"/>
      <c r="R843" s="878"/>
      <c r="S843" s="878"/>
      <c r="T843" s="878"/>
      <c r="U843" s="878"/>
      <c r="V843" s="878"/>
      <c r="W843" s="878"/>
      <c r="X843" s="1015"/>
      <c r="Y843" s="878"/>
      <c r="Z843" s="975"/>
    </row>
    <row r="844" spans="1:26">
      <c r="A844" s="878"/>
      <c r="B844" s="878"/>
      <c r="C844" s="878"/>
      <c r="F844" s="878"/>
      <c r="H844" s="878"/>
      <c r="I844" s="878"/>
      <c r="J844" s="878"/>
      <c r="K844" s="990"/>
      <c r="L844" s="990"/>
      <c r="M844" s="990"/>
      <c r="N844" s="990"/>
      <c r="O844" s="878"/>
      <c r="P844" s="878"/>
      <c r="Q844" s="878"/>
      <c r="R844" s="878"/>
      <c r="S844" s="878"/>
      <c r="T844" s="878"/>
      <c r="U844" s="878"/>
      <c r="V844" s="878"/>
      <c r="W844" s="878"/>
      <c r="X844" s="1015"/>
      <c r="Y844" s="878"/>
      <c r="Z844" s="975"/>
    </row>
    <row r="845" spans="1:26">
      <c r="A845" s="878"/>
      <c r="B845" s="878"/>
      <c r="C845" s="878"/>
      <c r="F845" s="878"/>
      <c r="H845" s="878"/>
      <c r="I845" s="878"/>
      <c r="J845" s="878"/>
      <c r="K845" s="990"/>
      <c r="L845" s="990"/>
      <c r="M845" s="990"/>
      <c r="N845" s="990"/>
      <c r="O845" s="878"/>
      <c r="P845" s="878"/>
      <c r="Q845" s="878"/>
      <c r="R845" s="878"/>
      <c r="S845" s="878"/>
      <c r="T845" s="878"/>
      <c r="U845" s="878"/>
      <c r="V845" s="878"/>
      <c r="W845" s="878"/>
      <c r="X845" s="1015"/>
      <c r="Y845" s="878"/>
      <c r="Z845" s="975"/>
    </row>
    <row r="846" spans="1:26">
      <c r="A846" s="878"/>
      <c r="B846" s="878"/>
      <c r="C846" s="878"/>
      <c r="F846" s="878"/>
      <c r="H846" s="878"/>
      <c r="I846" s="878"/>
      <c r="J846" s="878"/>
      <c r="K846" s="990"/>
      <c r="L846" s="990"/>
      <c r="M846" s="990"/>
      <c r="N846" s="990"/>
      <c r="O846" s="878"/>
      <c r="P846" s="878"/>
      <c r="Q846" s="878"/>
      <c r="R846" s="878"/>
      <c r="S846" s="878"/>
      <c r="T846" s="878"/>
      <c r="U846" s="878"/>
      <c r="V846" s="878"/>
      <c r="W846" s="878"/>
      <c r="X846" s="1015"/>
      <c r="Y846" s="878"/>
      <c r="Z846" s="975"/>
    </row>
    <row r="847" spans="1:26">
      <c r="A847" s="878"/>
      <c r="B847" s="878"/>
      <c r="C847" s="878"/>
      <c r="F847" s="878"/>
      <c r="H847" s="878"/>
      <c r="I847" s="878"/>
      <c r="J847" s="878"/>
      <c r="K847" s="990"/>
      <c r="L847" s="990"/>
      <c r="M847" s="990"/>
      <c r="N847" s="990"/>
      <c r="O847" s="878"/>
      <c r="P847" s="878"/>
      <c r="Q847" s="878"/>
      <c r="R847" s="878"/>
      <c r="S847" s="878"/>
      <c r="T847" s="878"/>
      <c r="U847" s="878"/>
      <c r="V847" s="878"/>
      <c r="W847" s="878"/>
      <c r="X847" s="1015"/>
      <c r="Y847" s="878"/>
      <c r="Z847" s="975"/>
    </row>
    <row r="848" spans="1:26">
      <c r="A848" s="878"/>
      <c r="B848" s="878"/>
      <c r="C848" s="878"/>
      <c r="F848" s="878"/>
      <c r="H848" s="878"/>
      <c r="I848" s="878"/>
      <c r="J848" s="878"/>
      <c r="K848" s="990"/>
      <c r="L848" s="990"/>
      <c r="M848" s="990"/>
      <c r="N848" s="990"/>
      <c r="O848" s="878"/>
      <c r="P848" s="878"/>
      <c r="Q848" s="878"/>
      <c r="R848" s="878"/>
      <c r="S848" s="878"/>
      <c r="T848" s="878"/>
      <c r="U848" s="878"/>
      <c r="V848" s="878"/>
      <c r="W848" s="878"/>
      <c r="X848" s="1015"/>
      <c r="Y848" s="878"/>
      <c r="Z848" s="975"/>
    </row>
    <row r="849" spans="1:26">
      <c r="A849" s="878"/>
      <c r="B849" s="878"/>
      <c r="C849" s="878"/>
      <c r="F849" s="878"/>
      <c r="H849" s="878"/>
      <c r="I849" s="878"/>
      <c r="J849" s="878"/>
      <c r="K849" s="990"/>
      <c r="L849" s="990"/>
      <c r="M849" s="990"/>
      <c r="N849" s="990"/>
      <c r="O849" s="878"/>
      <c r="P849" s="878"/>
      <c r="Q849" s="878"/>
      <c r="R849" s="878"/>
      <c r="S849" s="878"/>
      <c r="T849" s="878"/>
      <c r="U849" s="878"/>
      <c r="V849" s="878"/>
      <c r="W849" s="878"/>
      <c r="X849" s="1015"/>
      <c r="Y849" s="878"/>
      <c r="Z849" s="975"/>
    </row>
    <row r="850" spans="1:26">
      <c r="A850" s="878"/>
      <c r="B850" s="878"/>
      <c r="C850" s="878"/>
      <c r="F850" s="878"/>
      <c r="H850" s="878"/>
      <c r="I850" s="878"/>
      <c r="J850" s="878"/>
      <c r="K850" s="990"/>
      <c r="L850" s="990"/>
      <c r="M850" s="990"/>
      <c r="N850" s="990"/>
      <c r="O850" s="878"/>
      <c r="P850" s="878"/>
      <c r="Q850" s="878"/>
      <c r="R850" s="878"/>
      <c r="S850" s="878"/>
      <c r="T850" s="878"/>
      <c r="U850" s="878"/>
      <c r="V850" s="878"/>
      <c r="W850" s="878"/>
      <c r="X850" s="1015"/>
      <c r="Y850" s="878"/>
      <c r="Z850" s="975"/>
    </row>
    <row r="851" spans="1:26">
      <c r="A851" s="878"/>
      <c r="B851" s="878"/>
      <c r="C851" s="878"/>
      <c r="F851" s="878"/>
      <c r="H851" s="878"/>
      <c r="I851" s="878"/>
      <c r="J851" s="878"/>
      <c r="K851" s="990"/>
      <c r="L851" s="990"/>
      <c r="M851" s="990"/>
      <c r="N851" s="990"/>
      <c r="O851" s="878"/>
      <c r="P851" s="878"/>
      <c r="Q851" s="878"/>
      <c r="R851" s="878"/>
      <c r="S851" s="878"/>
      <c r="T851" s="878"/>
      <c r="U851" s="878"/>
      <c r="V851" s="878"/>
      <c r="W851" s="878"/>
      <c r="X851" s="1015"/>
      <c r="Y851" s="878"/>
      <c r="Z851" s="975"/>
    </row>
    <row r="852" spans="1:26">
      <c r="A852" s="878"/>
      <c r="B852" s="878"/>
      <c r="C852" s="878"/>
      <c r="F852" s="878"/>
      <c r="H852" s="878"/>
      <c r="I852" s="878"/>
      <c r="J852" s="878"/>
      <c r="K852" s="990"/>
      <c r="L852" s="990"/>
      <c r="M852" s="990"/>
      <c r="N852" s="990"/>
      <c r="O852" s="878"/>
      <c r="P852" s="878"/>
      <c r="Q852" s="878"/>
      <c r="R852" s="878"/>
      <c r="S852" s="878"/>
      <c r="T852" s="878"/>
      <c r="U852" s="878"/>
      <c r="V852" s="878"/>
      <c r="W852" s="878"/>
      <c r="X852" s="1015"/>
      <c r="Y852" s="878"/>
      <c r="Z852" s="975"/>
    </row>
    <row r="853" spans="1:26">
      <c r="A853" s="878"/>
      <c r="B853" s="878"/>
      <c r="C853" s="878"/>
      <c r="F853" s="878"/>
      <c r="H853" s="878"/>
      <c r="I853" s="878"/>
      <c r="J853" s="878"/>
      <c r="K853" s="990"/>
      <c r="L853" s="990"/>
      <c r="M853" s="990"/>
      <c r="N853" s="990"/>
      <c r="O853" s="878"/>
      <c r="P853" s="878"/>
      <c r="Q853" s="878"/>
      <c r="R853" s="878"/>
      <c r="S853" s="878"/>
      <c r="T853" s="878"/>
      <c r="U853" s="878"/>
      <c r="V853" s="878"/>
      <c r="W853" s="878"/>
      <c r="X853" s="1015"/>
      <c r="Y853" s="878"/>
      <c r="Z853" s="975"/>
    </row>
    <row r="854" spans="1:26">
      <c r="A854" s="878"/>
      <c r="B854" s="878"/>
      <c r="C854" s="878"/>
      <c r="F854" s="878"/>
      <c r="H854" s="878"/>
      <c r="I854" s="878"/>
      <c r="J854" s="878"/>
      <c r="K854" s="990"/>
      <c r="L854" s="990"/>
      <c r="M854" s="990"/>
      <c r="N854" s="990"/>
      <c r="O854" s="878"/>
      <c r="P854" s="878"/>
      <c r="Q854" s="878"/>
      <c r="R854" s="878"/>
      <c r="S854" s="878"/>
      <c r="T854" s="878"/>
      <c r="U854" s="878"/>
      <c r="V854" s="878"/>
      <c r="W854" s="878"/>
      <c r="X854" s="1015"/>
      <c r="Y854" s="878"/>
      <c r="Z854" s="975"/>
    </row>
    <row r="855" spans="1:26">
      <c r="A855" s="878"/>
      <c r="B855" s="878"/>
      <c r="C855" s="878"/>
      <c r="F855" s="878"/>
      <c r="H855" s="878"/>
      <c r="I855" s="878"/>
      <c r="J855" s="878"/>
      <c r="K855" s="990"/>
      <c r="L855" s="990"/>
      <c r="M855" s="990"/>
      <c r="N855" s="990"/>
      <c r="O855" s="878"/>
      <c r="P855" s="878"/>
      <c r="Q855" s="878"/>
      <c r="R855" s="878"/>
      <c r="S855" s="878"/>
      <c r="T855" s="878"/>
      <c r="U855" s="878"/>
      <c r="V855" s="878"/>
      <c r="W855" s="878"/>
      <c r="X855" s="1015"/>
      <c r="Y855" s="878"/>
      <c r="Z855" s="975"/>
    </row>
    <row r="856" spans="1:26">
      <c r="A856" s="878"/>
      <c r="B856" s="878"/>
      <c r="C856" s="878"/>
      <c r="F856" s="878"/>
      <c r="H856" s="878"/>
      <c r="I856" s="878"/>
      <c r="J856" s="878"/>
      <c r="K856" s="990"/>
      <c r="L856" s="990"/>
      <c r="M856" s="990"/>
      <c r="N856" s="990"/>
      <c r="O856" s="878"/>
      <c r="P856" s="878"/>
      <c r="Q856" s="878"/>
      <c r="R856" s="878"/>
      <c r="S856" s="878"/>
      <c r="T856" s="878"/>
      <c r="U856" s="878"/>
      <c r="V856" s="878"/>
      <c r="W856" s="878"/>
      <c r="X856" s="1015"/>
      <c r="Y856" s="878"/>
      <c r="Z856" s="975"/>
    </row>
    <row r="857" spans="1:26">
      <c r="A857" s="878"/>
      <c r="B857" s="878"/>
      <c r="C857" s="878"/>
      <c r="F857" s="878"/>
      <c r="H857" s="878"/>
      <c r="I857" s="878"/>
      <c r="J857" s="878"/>
      <c r="K857" s="990"/>
      <c r="L857" s="990"/>
      <c r="M857" s="990"/>
      <c r="N857" s="990"/>
      <c r="O857" s="878"/>
      <c r="P857" s="878"/>
      <c r="Q857" s="878"/>
      <c r="R857" s="878"/>
      <c r="S857" s="878"/>
      <c r="T857" s="878"/>
      <c r="U857" s="878"/>
      <c r="V857" s="878"/>
      <c r="W857" s="878"/>
      <c r="X857" s="1015"/>
      <c r="Y857" s="878"/>
      <c r="Z857" s="975"/>
    </row>
    <row r="858" spans="1:26">
      <c r="A858" s="878"/>
      <c r="B858" s="878"/>
      <c r="C858" s="878"/>
      <c r="F858" s="878"/>
      <c r="H858" s="878"/>
      <c r="I858" s="878"/>
      <c r="J858" s="878"/>
      <c r="K858" s="990"/>
      <c r="L858" s="990"/>
      <c r="M858" s="990"/>
      <c r="N858" s="990"/>
      <c r="O858" s="878"/>
      <c r="P858" s="878"/>
      <c r="Q858" s="878"/>
      <c r="R858" s="878"/>
      <c r="S858" s="878"/>
      <c r="T858" s="878"/>
      <c r="U858" s="878"/>
      <c r="V858" s="878"/>
      <c r="W858" s="878"/>
      <c r="X858" s="1015"/>
      <c r="Y858" s="878"/>
      <c r="Z858" s="975"/>
    </row>
    <row r="859" spans="1:26">
      <c r="A859" s="878"/>
      <c r="B859" s="878"/>
      <c r="C859" s="878"/>
      <c r="F859" s="878"/>
      <c r="H859" s="878"/>
      <c r="I859" s="878"/>
      <c r="J859" s="878"/>
      <c r="K859" s="990"/>
      <c r="L859" s="990"/>
      <c r="M859" s="990"/>
      <c r="N859" s="990"/>
      <c r="O859" s="878"/>
      <c r="P859" s="878"/>
      <c r="Q859" s="878"/>
      <c r="R859" s="878"/>
      <c r="S859" s="878"/>
      <c r="T859" s="878"/>
      <c r="U859" s="878"/>
      <c r="V859" s="878"/>
      <c r="W859" s="878"/>
      <c r="X859" s="1015"/>
      <c r="Y859" s="878"/>
      <c r="Z859" s="975"/>
    </row>
    <row r="860" spans="1:26">
      <c r="A860" s="878"/>
      <c r="B860" s="878"/>
      <c r="C860" s="878"/>
      <c r="F860" s="878"/>
      <c r="H860" s="878"/>
      <c r="I860" s="878"/>
      <c r="J860" s="878"/>
      <c r="K860" s="990"/>
      <c r="L860" s="990"/>
      <c r="M860" s="990"/>
      <c r="N860" s="990"/>
      <c r="O860" s="878"/>
      <c r="P860" s="878"/>
      <c r="Q860" s="878"/>
      <c r="R860" s="878"/>
      <c r="S860" s="878"/>
      <c r="T860" s="878"/>
      <c r="U860" s="878"/>
      <c r="V860" s="878"/>
      <c r="W860" s="878"/>
      <c r="X860" s="1015"/>
      <c r="Y860" s="878"/>
      <c r="Z860" s="975"/>
    </row>
    <row r="861" spans="1:26">
      <c r="A861" s="878"/>
      <c r="B861" s="878"/>
      <c r="C861" s="878"/>
      <c r="F861" s="878"/>
      <c r="H861" s="878"/>
      <c r="I861" s="878"/>
      <c r="J861" s="878"/>
      <c r="K861" s="990"/>
      <c r="L861" s="990"/>
      <c r="M861" s="990"/>
      <c r="N861" s="990"/>
      <c r="O861" s="878"/>
      <c r="P861" s="878"/>
      <c r="Q861" s="878"/>
      <c r="R861" s="878"/>
      <c r="S861" s="878"/>
      <c r="T861" s="878"/>
      <c r="U861" s="878"/>
      <c r="V861" s="878"/>
      <c r="W861" s="878"/>
      <c r="X861" s="1015"/>
      <c r="Y861" s="878"/>
      <c r="Z861" s="975"/>
    </row>
    <row r="862" spans="1:26">
      <c r="A862" s="878"/>
      <c r="B862" s="878"/>
      <c r="C862" s="878"/>
      <c r="F862" s="878"/>
      <c r="H862" s="878"/>
      <c r="I862" s="878"/>
      <c r="J862" s="878"/>
      <c r="K862" s="990"/>
      <c r="L862" s="990"/>
      <c r="M862" s="990"/>
      <c r="N862" s="990"/>
      <c r="O862" s="878"/>
      <c r="P862" s="878"/>
      <c r="Q862" s="878"/>
      <c r="R862" s="878"/>
      <c r="S862" s="878"/>
      <c r="T862" s="878"/>
      <c r="U862" s="878"/>
      <c r="V862" s="878"/>
      <c r="W862" s="878"/>
      <c r="X862" s="1015"/>
      <c r="Y862" s="878"/>
      <c r="Z862" s="975"/>
    </row>
    <row r="863" spans="1:26">
      <c r="A863" s="878"/>
      <c r="B863" s="878"/>
      <c r="C863" s="878"/>
      <c r="F863" s="878"/>
      <c r="H863" s="878"/>
      <c r="I863" s="878"/>
      <c r="J863" s="878"/>
      <c r="K863" s="990"/>
      <c r="L863" s="990"/>
      <c r="M863" s="990"/>
      <c r="N863" s="990"/>
      <c r="O863" s="878"/>
      <c r="P863" s="878"/>
      <c r="Q863" s="878"/>
      <c r="R863" s="878"/>
      <c r="S863" s="878"/>
      <c r="T863" s="878"/>
      <c r="U863" s="878"/>
      <c r="V863" s="878"/>
      <c r="W863" s="878"/>
      <c r="X863" s="1015"/>
      <c r="Y863" s="878"/>
      <c r="Z863" s="975"/>
    </row>
    <row r="864" spans="1:26">
      <c r="A864" s="878"/>
      <c r="B864" s="878"/>
      <c r="C864" s="878"/>
      <c r="F864" s="878"/>
      <c r="H864" s="878"/>
      <c r="I864" s="878"/>
      <c r="J864" s="878"/>
      <c r="K864" s="990"/>
      <c r="L864" s="990"/>
      <c r="M864" s="990"/>
      <c r="N864" s="990"/>
      <c r="O864" s="878"/>
      <c r="P864" s="878"/>
      <c r="Q864" s="878"/>
      <c r="R864" s="878"/>
      <c r="S864" s="878"/>
      <c r="T864" s="878"/>
      <c r="U864" s="878"/>
      <c r="V864" s="878"/>
      <c r="W864" s="878"/>
      <c r="X864" s="1015"/>
      <c r="Y864" s="878"/>
      <c r="Z864" s="975"/>
    </row>
    <row r="865" spans="1:26">
      <c r="A865" s="878"/>
      <c r="B865" s="878"/>
      <c r="C865" s="878"/>
      <c r="F865" s="878"/>
      <c r="H865" s="878"/>
      <c r="I865" s="878"/>
      <c r="J865" s="878"/>
      <c r="K865" s="990"/>
      <c r="L865" s="990"/>
      <c r="M865" s="990"/>
      <c r="N865" s="990"/>
      <c r="O865" s="878"/>
      <c r="P865" s="878"/>
      <c r="Q865" s="878"/>
      <c r="R865" s="878"/>
      <c r="S865" s="878"/>
      <c r="T865" s="878"/>
      <c r="U865" s="878"/>
      <c r="V865" s="878"/>
      <c r="W865" s="878"/>
      <c r="X865" s="1015"/>
      <c r="Y865" s="878"/>
      <c r="Z865" s="975"/>
    </row>
    <row r="866" spans="1:26">
      <c r="A866" s="878"/>
      <c r="B866" s="878"/>
      <c r="C866" s="878"/>
      <c r="F866" s="878"/>
      <c r="H866" s="878"/>
      <c r="I866" s="878"/>
      <c r="J866" s="878"/>
      <c r="K866" s="990"/>
      <c r="L866" s="990"/>
      <c r="M866" s="990"/>
      <c r="N866" s="990"/>
      <c r="O866" s="878"/>
      <c r="P866" s="878"/>
      <c r="Q866" s="878"/>
      <c r="R866" s="878"/>
      <c r="S866" s="878"/>
      <c r="T866" s="878"/>
      <c r="U866" s="878"/>
      <c r="V866" s="878"/>
      <c r="W866" s="878"/>
      <c r="X866" s="1015"/>
      <c r="Y866" s="878"/>
      <c r="Z866" s="975"/>
    </row>
    <row r="867" spans="1:26">
      <c r="A867" s="878"/>
      <c r="B867" s="878"/>
      <c r="C867" s="878"/>
      <c r="F867" s="878"/>
      <c r="H867" s="878"/>
      <c r="I867" s="878"/>
      <c r="J867" s="878"/>
      <c r="K867" s="990"/>
      <c r="L867" s="990"/>
      <c r="M867" s="990"/>
      <c r="N867" s="990"/>
      <c r="O867" s="878"/>
      <c r="P867" s="878"/>
      <c r="Q867" s="878"/>
      <c r="R867" s="878"/>
      <c r="S867" s="878"/>
      <c r="T867" s="878"/>
      <c r="U867" s="878"/>
      <c r="V867" s="878"/>
      <c r="W867" s="878"/>
      <c r="X867" s="1015"/>
      <c r="Y867" s="878"/>
      <c r="Z867" s="975"/>
    </row>
    <row r="868" spans="1:26">
      <c r="A868" s="878"/>
      <c r="B868" s="878"/>
      <c r="C868" s="878"/>
      <c r="F868" s="878"/>
      <c r="H868" s="878"/>
      <c r="I868" s="878"/>
      <c r="J868" s="878"/>
      <c r="K868" s="990"/>
      <c r="L868" s="990"/>
      <c r="M868" s="990"/>
      <c r="N868" s="990"/>
      <c r="O868" s="878"/>
      <c r="P868" s="878"/>
      <c r="Q868" s="878"/>
      <c r="R868" s="878"/>
      <c r="S868" s="878"/>
      <c r="T868" s="878"/>
      <c r="U868" s="878"/>
      <c r="V868" s="878"/>
      <c r="W868" s="878"/>
      <c r="X868" s="1015"/>
      <c r="Y868" s="878"/>
      <c r="Z868" s="975"/>
    </row>
    <row r="869" spans="1:26">
      <c r="A869" s="878"/>
      <c r="B869" s="878"/>
      <c r="C869" s="878"/>
      <c r="F869" s="878"/>
      <c r="H869" s="878"/>
      <c r="I869" s="878"/>
      <c r="J869" s="878"/>
      <c r="K869" s="990"/>
      <c r="L869" s="990"/>
      <c r="M869" s="990"/>
      <c r="N869" s="990"/>
      <c r="O869" s="878"/>
      <c r="P869" s="878"/>
      <c r="Q869" s="878"/>
      <c r="R869" s="878"/>
      <c r="S869" s="878"/>
      <c r="T869" s="878"/>
      <c r="U869" s="878"/>
      <c r="V869" s="878"/>
      <c r="W869" s="878"/>
      <c r="X869" s="1015"/>
      <c r="Y869" s="878"/>
      <c r="Z869" s="975"/>
    </row>
    <row r="870" spans="1:26">
      <c r="A870" s="878"/>
      <c r="B870" s="878"/>
      <c r="C870" s="878"/>
      <c r="F870" s="878"/>
      <c r="H870" s="878"/>
      <c r="I870" s="878"/>
      <c r="J870" s="878"/>
      <c r="K870" s="990"/>
      <c r="L870" s="990"/>
      <c r="M870" s="990"/>
      <c r="N870" s="990"/>
      <c r="O870" s="878"/>
      <c r="P870" s="878"/>
      <c r="Q870" s="878"/>
      <c r="R870" s="878"/>
      <c r="S870" s="878"/>
      <c r="T870" s="878"/>
      <c r="U870" s="878"/>
      <c r="V870" s="878"/>
      <c r="W870" s="878"/>
      <c r="X870" s="1015"/>
      <c r="Y870" s="878"/>
      <c r="Z870" s="975"/>
    </row>
    <row r="871" spans="1:26">
      <c r="A871" s="878"/>
      <c r="B871" s="878"/>
      <c r="C871" s="878"/>
      <c r="F871" s="878"/>
      <c r="H871" s="878"/>
      <c r="I871" s="878"/>
      <c r="J871" s="878"/>
      <c r="K871" s="990"/>
      <c r="L871" s="990"/>
      <c r="M871" s="990"/>
      <c r="N871" s="990"/>
      <c r="O871" s="878"/>
      <c r="P871" s="878"/>
      <c r="Q871" s="878"/>
      <c r="R871" s="878"/>
      <c r="S871" s="878"/>
      <c r="T871" s="878"/>
      <c r="U871" s="878"/>
      <c r="V871" s="878"/>
      <c r="W871" s="878"/>
      <c r="X871" s="1015"/>
      <c r="Y871" s="878"/>
      <c r="Z871" s="975"/>
    </row>
    <row r="872" spans="1:26">
      <c r="A872" s="878"/>
      <c r="B872" s="878"/>
      <c r="C872" s="878"/>
      <c r="F872" s="878"/>
      <c r="H872" s="878"/>
      <c r="I872" s="878"/>
      <c r="J872" s="878"/>
      <c r="K872" s="990"/>
      <c r="L872" s="990"/>
      <c r="M872" s="990"/>
      <c r="N872" s="990"/>
      <c r="O872" s="878"/>
      <c r="P872" s="878"/>
      <c r="Q872" s="878"/>
      <c r="R872" s="878"/>
      <c r="S872" s="878"/>
      <c r="T872" s="878"/>
      <c r="U872" s="878"/>
      <c r="V872" s="878"/>
      <c r="W872" s="878"/>
      <c r="X872" s="1015"/>
      <c r="Y872" s="878"/>
      <c r="Z872" s="975"/>
    </row>
    <row r="873" spans="1:26">
      <c r="A873" s="878"/>
      <c r="B873" s="878"/>
      <c r="C873" s="878"/>
      <c r="F873" s="878"/>
      <c r="H873" s="878"/>
      <c r="I873" s="878"/>
      <c r="J873" s="878"/>
      <c r="K873" s="990"/>
      <c r="L873" s="990"/>
      <c r="M873" s="990"/>
      <c r="N873" s="990"/>
      <c r="O873" s="878"/>
      <c r="P873" s="878"/>
      <c r="Q873" s="878"/>
      <c r="R873" s="878"/>
      <c r="S873" s="878"/>
      <c r="T873" s="878"/>
      <c r="U873" s="878"/>
      <c r="V873" s="878"/>
      <c r="W873" s="878"/>
      <c r="X873" s="1015"/>
      <c r="Y873" s="878"/>
      <c r="Z873" s="975"/>
    </row>
    <row r="874" spans="1:26">
      <c r="A874" s="878"/>
      <c r="B874" s="878"/>
      <c r="C874" s="878"/>
      <c r="F874" s="878"/>
      <c r="H874" s="878"/>
      <c r="I874" s="878"/>
      <c r="J874" s="878"/>
      <c r="K874" s="990"/>
      <c r="L874" s="990"/>
      <c r="M874" s="990"/>
      <c r="N874" s="990"/>
      <c r="O874" s="878"/>
      <c r="P874" s="878"/>
      <c r="Q874" s="878"/>
      <c r="R874" s="878"/>
      <c r="S874" s="878"/>
      <c r="T874" s="878"/>
      <c r="U874" s="878"/>
      <c r="V874" s="878"/>
      <c r="W874" s="878"/>
      <c r="X874" s="1015"/>
      <c r="Y874" s="878"/>
      <c r="Z874" s="975"/>
    </row>
    <row r="875" spans="1:26">
      <c r="A875" s="878"/>
      <c r="B875" s="878"/>
      <c r="C875" s="878"/>
      <c r="F875" s="878"/>
      <c r="H875" s="878"/>
      <c r="I875" s="878"/>
      <c r="J875" s="878"/>
      <c r="K875" s="990"/>
      <c r="L875" s="990"/>
      <c r="M875" s="990"/>
      <c r="N875" s="990"/>
      <c r="O875" s="878"/>
      <c r="P875" s="878"/>
      <c r="Q875" s="878"/>
      <c r="R875" s="878"/>
      <c r="S875" s="878"/>
      <c r="T875" s="878"/>
      <c r="U875" s="878"/>
      <c r="V875" s="878"/>
      <c r="W875" s="878"/>
      <c r="X875" s="1015"/>
      <c r="Y875" s="878"/>
      <c r="Z875" s="975"/>
    </row>
    <row r="876" spans="1:26">
      <c r="A876" s="878"/>
      <c r="B876" s="878"/>
      <c r="C876" s="878"/>
      <c r="F876" s="878"/>
      <c r="H876" s="878"/>
      <c r="I876" s="878"/>
      <c r="J876" s="878"/>
      <c r="K876" s="990"/>
      <c r="L876" s="990"/>
      <c r="M876" s="990"/>
      <c r="N876" s="990"/>
      <c r="O876" s="878"/>
      <c r="P876" s="878"/>
      <c r="Q876" s="878"/>
      <c r="R876" s="878"/>
      <c r="S876" s="878"/>
      <c r="T876" s="878"/>
      <c r="U876" s="878"/>
      <c r="V876" s="878"/>
      <c r="W876" s="878"/>
      <c r="X876" s="1015"/>
      <c r="Y876" s="878"/>
      <c r="Z876" s="975"/>
    </row>
    <row r="877" spans="1:26">
      <c r="A877" s="878"/>
      <c r="B877" s="878"/>
      <c r="C877" s="878"/>
      <c r="F877" s="878"/>
      <c r="H877" s="878"/>
      <c r="I877" s="878"/>
      <c r="J877" s="878"/>
      <c r="K877" s="990"/>
      <c r="L877" s="990"/>
      <c r="M877" s="990"/>
      <c r="N877" s="990"/>
      <c r="O877" s="878"/>
      <c r="P877" s="878"/>
      <c r="Q877" s="878"/>
      <c r="R877" s="878"/>
      <c r="S877" s="878"/>
      <c r="T877" s="878"/>
      <c r="U877" s="878"/>
      <c r="V877" s="878"/>
      <c r="W877" s="878"/>
      <c r="X877" s="1015"/>
      <c r="Y877" s="878"/>
      <c r="Z877" s="975"/>
    </row>
    <row r="878" spans="1:26">
      <c r="A878" s="878"/>
      <c r="B878" s="878"/>
      <c r="C878" s="878"/>
      <c r="F878" s="878"/>
      <c r="H878" s="878"/>
      <c r="I878" s="878"/>
      <c r="J878" s="878"/>
      <c r="K878" s="990"/>
      <c r="L878" s="990"/>
      <c r="M878" s="990"/>
      <c r="N878" s="990"/>
      <c r="O878" s="878"/>
      <c r="P878" s="878"/>
      <c r="Q878" s="878"/>
      <c r="R878" s="878"/>
      <c r="S878" s="878"/>
      <c r="T878" s="878"/>
      <c r="U878" s="878"/>
      <c r="V878" s="878"/>
      <c r="W878" s="878"/>
      <c r="X878" s="1015"/>
      <c r="Y878" s="878"/>
      <c r="Z878" s="975"/>
    </row>
    <row r="879" spans="1:26">
      <c r="A879" s="878"/>
      <c r="B879" s="878"/>
      <c r="C879" s="878"/>
      <c r="F879" s="878"/>
      <c r="H879" s="878"/>
      <c r="I879" s="878"/>
      <c r="J879" s="878"/>
      <c r="K879" s="990"/>
      <c r="L879" s="990"/>
      <c r="M879" s="990"/>
      <c r="N879" s="990"/>
      <c r="O879" s="878"/>
      <c r="P879" s="878"/>
      <c r="Q879" s="878"/>
      <c r="R879" s="878"/>
      <c r="S879" s="878"/>
      <c r="T879" s="878"/>
      <c r="U879" s="878"/>
      <c r="V879" s="878"/>
      <c r="W879" s="878"/>
      <c r="X879" s="1015"/>
      <c r="Y879" s="878"/>
      <c r="Z879" s="975"/>
    </row>
    <row r="880" spans="1:26">
      <c r="A880" s="878"/>
      <c r="B880" s="878"/>
      <c r="C880" s="878"/>
      <c r="F880" s="878"/>
      <c r="H880" s="878"/>
      <c r="I880" s="878"/>
      <c r="J880" s="878"/>
      <c r="K880" s="990"/>
      <c r="L880" s="990"/>
      <c r="M880" s="990"/>
      <c r="N880" s="990"/>
      <c r="O880" s="878"/>
      <c r="P880" s="878"/>
      <c r="Q880" s="878"/>
      <c r="R880" s="878"/>
      <c r="S880" s="878"/>
      <c r="T880" s="878"/>
      <c r="U880" s="878"/>
      <c r="V880" s="878"/>
      <c r="W880" s="878"/>
      <c r="X880" s="1015"/>
      <c r="Y880" s="878"/>
      <c r="Z880" s="975"/>
    </row>
    <row r="881" spans="1:26">
      <c r="A881" s="878"/>
      <c r="B881" s="878"/>
      <c r="C881" s="878"/>
      <c r="F881" s="878"/>
      <c r="H881" s="878"/>
      <c r="I881" s="878"/>
      <c r="J881" s="878"/>
      <c r="K881" s="990"/>
      <c r="L881" s="990"/>
      <c r="M881" s="990"/>
      <c r="N881" s="990"/>
      <c r="O881" s="878"/>
      <c r="P881" s="878"/>
      <c r="Q881" s="878"/>
      <c r="R881" s="878"/>
      <c r="S881" s="878"/>
      <c r="T881" s="878"/>
      <c r="U881" s="878"/>
      <c r="V881" s="878"/>
      <c r="W881" s="878"/>
      <c r="X881" s="1015"/>
      <c r="Y881" s="878"/>
      <c r="Z881" s="975"/>
    </row>
    <row r="882" spans="1:26">
      <c r="A882" s="878"/>
      <c r="B882" s="878"/>
      <c r="C882" s="878"/>
      <c r="F882" s="878"/>
      <c r="H882" s="878"/>
      <c r="I882" s="878"/>
      <c r="J882" s="878"/>
      <c r="K882" s="990"/>
      <c r="L882" s="990"/>
      <c r="M882" s="990"/>
      <c r="N882" s="990"/>
      <c r="O882" s="878"/>
      <c r="P882" s="878"/>
      <c r="Q882" s="878"/>
      <c r="R882" s="878"/>
      <c r="S882" s="878"/>
      <c r="T882" s="878"/>
      <c r="U882" s="878"/>
      <c r="V882" s="878"/>
      <c r="W882" s="878"/>
      <c r="X882" s="1015"/>
      <c r="Y882" s="878"/>
      <c r="Z882" s="975"/>
    </row>
    <row r="883" spans="1:26">
      <c r="A883" s="878"/>
      <c r="B883" s="878"/>
      <c r="C883" s="878"/>
      <c r="F883" s="878"/>
      <c r="H883" s="878"/>
      <c r="I883" s="878"/>
      <c r="J883" s="878"/>
      <c r="K883" s="990"/>
      <c r="L883" s="990"/>
      <c r="M883" s="990"/>
      <c r="N883" s="990"/>
      <c r="O883" s="878"/>
      <c r="P883" s="878"/>
      <c r="Q883" s="878"/>
      <c r="R883" s="878"/>
      <c r="S883" s="878"/>
      <c r="T883" s="878"/>
      <c r="U883" s="878"/>
      <c r="V883" s="878"/>
      <c r="W883" s="878"/>
      <c r="X883" s="1015"/>
      <c r="Y883" s="878"/>
      <c r="Z883" s="975"/>
    </row>
    <row r="884" spans="1:26">
      <c r="A884" s="878"/>
      <c r="B884" s="878"/>
      <c r="C884" s="878"/>
      <c r="F884" s="878"/>
      <c r="H884" s="878"/>
      <c r="I884" s="878"/>
      <c r="J884" s="878"/>
      <c r="K884" s="990"/>
      <c r="L884" s="990"/>
      <c r="M884" s="990"/>
      <c r="N884" s="990"/>
      <c r="O884" s="878"/>
      <c r="P884" s="878"/>
      <c r="Q884" s="878"/>
      <c r="R884" s="878"/>
      <c r="S884" s="878"/>
      <c r="T884" s="878"/>
      <c r="U884" s="878"/>
      <c r="V884" s="878"/>
      <c r="W884" s="878"/>
      <c r="X884" s="1015"/>
      <c r="Y884" s="878"/>
      <c r="Z884" s="975"/>
    </row>
    <row r="885" spans="1:26">
      <c r="A885" s="878"/>
      <c r="B885" s="878"/>
      <c r="C885" s="878"/>
      <c r="F885" s="878"/>
      <c r="H885" s="878"/>
      <c r="I885" s="878"/>
      <c r="J885" s="878"/>
      <c r="K885" s="990"/>
      <c r="L885" s="990"/>
      <c r="M885" s="990"/>
      <c r="N885" s="990"/>
      <c r="O885" s="878"/>
      <c r="P885" s="878"/>
      <c r="Q885" s="878"/>
      <c r="R885" s="878"/>
      <c r="S885" s="878"/>
      <c r="T885" s="878"/>
      <c r="U885" s="878"/>
      <c r="V885" s="878"/>
      <c r="W885" s="878"/>
      <c r="X885" s="1015"/>
      <c r="Y885" s="878"/>
      <c r="Z885" s="975"/>
    </row>
    <row r="886" spans="1:26">
      <c r="A886" s="878"/>
      <c r="B886" s="878"/>
      <c r="C886" s="878"/>
      <c r="F886" s="878"/>
      <c r="H886" s="878"/>
      <c r="I886" s="878"/>
      <c r="J886" s="878"/>
      <c r="K886" s="990"/>
      <c r="L886" s="990"/>
      <c r="M886" s="990"/>
      <c r="N886" s="990"/>
      <c r="O886" s="878"/>
      <c r="P886" s="878"/>
      <c r="Q886" s="878"/>
      <c r="R886" s="878"/>
      <c r="S886" s="878"/>
      <c r="T886" s="878"/>
      <c r="U886" s="878"/>
      <c r="V886" s="878"/>
      <c r="W886" s="878"/>
      <c r="X886" s="1015"/>
      <c r="Y886" s="878"/>
      <c r="Z886" s="975"/>
    </row>
    <row r="887" spans="1:26">
      <c r="A887" s="878"/>
      <c r="B887" s="878"/>
      <c r="C887" s="878"/>
      <c r="F887" s="878"/>
      <c r="H887" s="878"/>
      <c r="I887" s="878"/>
      <c r="J887" s="878"/>
      <c r="K887" s="990"/>
      <c r="L887" s="990"/>
      <c r="M887" s="990"/>
      <c r="N887" s="990"/>
      <c r="O887" s="878"/>
      <c r="P887" s="878"/>
      <c r="Q887" s="878"/>
      <c r="R887" s="878"/>
      <c r="S887" s="878"/>
      <c r="T887" s="878"/>
      <c r="U887" s="878"/>
      <c r="V887" s="878"/>
      <c r="W887" s="878"/>
      <c r="X887" s="1015"/>
      <c r="Y887" s="878"/>
      <c r="Z887" s="975"/>
    </row>
    <row r="888" spans="1:26">
      <c r="A888" s="878"/>
      <c r="B888" s="878"/>
      <c r="C888" s="878"/>
      <c r="F888" s="878"/>
      <c r="H888" s="878"/>
      <c r="I888" s="878"/>
      <c r="J888" s="878"/>
      <c r="K888" s="990"/>
      <c r="L888" s="990"/>
      <c r="M888" s="990"/>
      <c r="N888" s="990"/>
      <c r="O888" s="878"/>
      <c r="P888" s="878"/>
      <c r="Q888" s="878"/>
      <c r="R888" s="878"/>
      <c r="S888" s="878"/>
      <c r="T888" s="878"/>
      <c r="U888" s="878"/>
      <c r="V888" s="878"/>
      <c r="W888" s="878"/>
      <c r="X888" s="1015"/>
      <c r="Y888" s="878"/>
      <c r="Z888" s="975"/>
    </row>
    <row r="889" spans="1:26">
      <c r="A889" s="878"/>
      <c r="B889" s="878"/>
      <c r="C889" s="878"/>
      <c r="F889" s="878"/>
      <c r="H889" s="878"/>
      <c r="I889" s="878"/>
      <c r="J889" s="878"/>
      <c r="K889" s="990"/>
      <c r="L889" s="990"/>
      <c r="M889" s="990"/>
      <c r="N889" s="990"/>
      <c r="O889" s="878"/>
      <c r="P889" s="878"/>
      <c r="Q889" s="878"/>
      <c r="R889" s="878"/>
      <c r="S889" s="878"/>
      <c r="T889" s="878"/>
      <c r="U889" s="878"/>
      <c r="V889" s="878"/>
      <c r="W889" s="878"/>
      <c r="X889" s="1015"/>
      <c r="Y889" s="878"/>
      <c r="Z889" s="975"/>
    </row>
    <row r="890" spans="1:26">
      <c r="A890" s="878"/>
      <c r="B890" s="878"/>
      <c r="C890" s="878"/>
      <c r="F890" s="878"/>
      <c r="H890" s="878"/>
      <c r="I890" s="878"/>
      <c r="J890" s="878"/>
      <c r="K890" s="990"/>
      <c r="L890" s="990"/>
      <c r="M890" s="990"/>
      <c r="N890" s="990"/>
      <c r="O890" s="878"/>
      <c r="P890" s="878"/>
      <c r="Q890" s="878"/>
      <c r="R890" s="878"/>
      <c r="S890" s="878"/>
      <c r="T890" s="878"/>
      <c r="U890" s="878"/>
      <c r="V890" s="878"/>
      <c r="W890" s="878"/>
      <c r="X890" s="1015"/>
      <c r="Y890" s="878"/>
      <c r="Z890" s="975"/>
    </row>
    <row r="891" spans="1:26">
      <c r="A891" s="878"/>
      <c r="B891" s="878"/>
      <c r="C891" s="878"/>
      <c r="F891" s="878"/>
      <c r="H891" s="878"/>
      <c r="I891" s="878"/>
      <c r="J891" s="878"/>
      <c r="K891" s="990"/>
      <c r="L891" s="990"/>
      <c r="M891" s="990"/>
      <c r="N891" s="990"/>
      <c r="O891" s="878"/>
      <c r="P891" s="878"/>
      <c r="Q891" s="878"/>
      <c r="R891" s="878"/>
      <c r="S891" s="878"/>
      <c r="T891" s="878"/>
      <c r="U891" s="878"/>
      <c r="V891" s="878"/>
      <c r="W891" s="878"/>
      <c r="X891" s="1015"/>
      <c r="Y891" s="878"/>
      <c r="Z891" s="975"/>
    </row>
    <row r="892" spans="1:26">
      <c r="A892" s="878"/>
      <c r="B892" s="878"/>
      <c r="C892" s="878"/>
      <c r="F892" s="878"/>
      <c r="H892" s="878"/>
      <c r="I892" s="878"/>
      <c r="J892" s="878"/>
      <c r="K892" s="990"/>
      <c r="L892" s="990"/>
      <c r="M892" s="990"/>
      <c r="N892" s="990"/>
      <c r="O892" s="878"/>
      <c r="P892" s="878"/>
      <c r="Q892" s="878"/>
      <c r="R892" s="878"/>
      <c r="S892" s="878"/>
      <c r="T892" s="878"/>
      <c r="U892" s="878"/>
      <c r="V892" s="878"/>
      <c r="W892" s="878"/>
      <c r="X892" s="1015"/>
      <c r="Y892" s="878"/>
      <c r="Z892" s="975"/>
    </row>
    <row r="893" spans="1:26">
      <c r="A893" s="878"/>
      <c r="B893" s="878"/>
      <c r="C893" s="878"/>
      <c r="F893" s="878"/>
      <c r="H893" s="878"/>
      <c r="I893" s="878"/>
      <c r="J893" s="878"/>
      <c r="K893" s="990"/>
      <c r="L893" s="990"/>
      <c r="M893" s="990"/>
      <c r="N893" s="990"/>
      <c r="O893" s="878"/>
      <c r="P893" s="878"/>
      <c r="Q893" s="878"/>
      <c r="R893" s="878"/>
      <c r="S893" s="878"/>
      <c r="T893" s="878"/>
      <c r="U893" s="878"/>
      <c r="V893" s="878"/>
      <c r="W893" s="878"/>
      <c r="X893" s="1015"/>
      <c r="Y893" s="878"/>
      <c r="Z893" s="975"/>
    </row>
    <row r="894" spans="1:26">
      <c r="A894" s="878"/>
      <c r="B894" s="878"/>
      <c r="C894" s="878"/>
      <c r="F894" s="878"/>
      <c r="H894" s="878"/>
      <c r="I894" s="878"/>
      <c r="J894" s="878"/>
      <c r="K894" s="990"/>
      <c r="L894" s="990"/>
      <c r="M894" s="990"/>
      <c r="N894" s="990"/>
      <c r="O894" s="878"/>
      <c r="P894" s="878"/>
      <c r="Q894" s="878"/>
      <c r="R894" s="878"/>
      <c r="S894" s="878"/>
      <c r="T894" s="878"/>
      <c r="U894" s="878"/>
      <c r="V894" s="878"/>
      <c r="W894" s="878"/>
      <c r="X894" s="1015"/>
      <c r="Y894" s="878"/>
      <c r="Z894" s="975"/>
    </row>
    <row r="895" spans="1:26">
      <c r="A895" s="878"/>
      <c r="B895" s="878"/>
      <c r="C895" s="878"/>
      <c r="F895" s="878"/>
      <c r="H895" s="878"/>
      <c r="I895" s="878"/>
      <c r="J895" s="878"/>
      <c r="K895" s="990"/>
      <c r="L895" s="990"/>
      <c r="M895" s="990"/>
      <c r="N895" s="990"/>
      <c r="O895" s="878"/>
      <c r="P895" s="878"/>
      <c r="Q895" s="878"/>
      <c r="R895" s="878"/>
      <c r="S895" s="878"/>
      <c r="T895" s="878"/>
      <c r="U895" s="878"/>
      <c r="V895" s="878"/>
      <c r="W895" s="878"/>
      <c r="X895" s="1015"/>
      <c r="Y895" s="878"/>
      <c r="Z895" s="975"/>
    </row>
    <row r="896" spans="1:26">
      <c r="A896" s="878"/>
      <c r="B896" s="878"/>
      <c r="C896" s="878"/>
      <c r="F896" s="878"/>
      <c r="H896" s="878"/>
      <c r="I896" s="878"/>
      <c r="J896" s="878"/>
      <c r="K896" s="990"/>
      <c r="L896" s="990"/>
      <c r="M896" s="990"/>
      <c r="N896" s="990"/>
      <c r="O896" s="878"/>
      <c r="P896" s="878"/>
      <c r="Q896" s="878"/>
      <c r="R896" s="878"/>
      <c r="S896" s="878"/>
      <c r="T896" s="878"/>
      <c r="U896" s="878"/>
      <c r="V896" s="878"/>
      <c r="W896" s="878"/>
      <c r="X896" s="1015"/>
      <c r="Y896" s="878"/>
      <c r="Z896" s="975"/>
    </row>
    <row r="897" spans="1:26">
      <c r="A897" s="878"/>
      <c r="B897" s="878"/>
      <c r="C897" s="878"/>
      <c r="F897" s="878"/>
      <c r="H897" s="878"/>
      <c r="I897" s="878"/>
      <c r="J897" s="878"/>
      <c r="K897" s="990"/>
      <c r="L897" s="990"/>
      <c r="M897" s="990"/>
      <c r="N897" s="990"/>
      <c r="O897" s="878"/>
      <c r="P897" s="878"/>
      <c r="Q897" s="878"/>
      <c r="R897" s="878"/>
      <c r="S897" s="878"/>
      <c r="T897" s="878"/>
      <c r="U897" s="878"/>
      <c r="V897" s="878"/>
      <c r="W897" s="878"/>
      <c r="X897" s="1015"/>
      <c r="Y897" s="878"/>
      <c r="Z897" s="975"/>
    </row>
    <row r="898" spans="1:26">
      <c r="A898" s="878"/>
      <c r="B898" s="878"/>
      <c r="C898" s="878"/>
      <c r="F898" s="878"/>
      <c r="H898" s="878"/>
      <c r="I898" s="878"/>
      <c r="J898" s="878"/>
      <c r="K898" s="990"/>
      <c r="L898" s="990"/>
      <c r="M898" s="990"/>
      <c r="N898" s="990"/>
      <c r="O898" s="878"/>
      <c r="P898" s="878"/>
      <c r="Q898" s="878"/>
      <c r="R898" s="878"/>
      <c r="S898" s="878"/>
      <c r="T898" s="878"/>
      <c r="U898" s="878"/>
      <c r="V898" s="878"/>
      <c r="W898" s="878"/>
      <c r="X898" s="1015"/>
      <c r="Y898" s="878"/>
      <c r="Z898" s="975"/>
    </row>
    <row r="899" spans="1:26">
      <c r="A899" s="878"/>
      <c r="B899" s="878"/>
      <c r="C899" s="878"/>
      <c r="F899" s="878"/>
      <c r="H899" s="878"/>
      <c r="I899" s="878"/>
      <c r="J899" s="878"/>
      <c r="K899" s="990"/>
      <c r="L899" s="990"/>
      <c r="M899" s="990"/>
      <c r="N899" s="990"/>
      <c r="O899" s="878"/>
      <c r="P899" s="878"/>
      <c r="Q899" s="878"/>
      <c r="R899" s="878"/>
      <c r="S899" s="878"/>
      <c r="T899" s="878"/>
      <c r="U899" s="878"/>
      <c r="V899" s="878"/>
      <c r="W899" s="878"/>
      <c r="X899" s="1015"/>
      <c r="Y899" s="878"/>
      <c r="Z899" s="975"/>
    </row>
    <row r="900" spans="1:26">
      <c r="A900" s="878"/>
      <c r="B900" s="878"/>
      <c r="C900" s="878"/>
      <c r="F900" s="878"/>
      <c r="H900" s="878"/>
      <c r="I900" s="878"/>
      <c r="J900" s="878"/>
      <c r="K900" s="990"/>
      <c r="L900" s="990"/>
      <c r="M900" s="990"/>
      <c r="N900" s="990"/>
      <c r="O900" s="878"/>
      <c r="P900" s="878"/>
      <c r="Q900" s="878"/>
      <c r="R900" s="878"/>
      <c r="S900" s="878"/>
      <c r="T900" s="878"/>
      <c r="U900" s="878"/>
      <c r="V900" s="878"/>
      <c r="W900" s="878"/>
      <c r="X900" s="1015"/>
      <c r="Y900" s="878"/>
      <c r="Z900" s="975"/>
    </row>
    <row r="901" spans="1:26">
      <c r="A901" s="878"/>
      <c r="B901" s="878"/>
      <c r="C901" s="878"/>
      <c r="F901" s="878"/>
      <c r="H901" s="878"/>
      <c r="I901" s="878"/>
      <c r="J901" s="878"/>
      <c r="K901" s="990"/>
      <c r="L901" s="990"/>
      <c r="M901" s="990"/>
      <c r="N901" s="990"/>
      <c r="O901" s="878"/>
      <c r="P901" s="878"/>
      <c r="Q901" s="878"/>
      <c r="R901" s="878"/>
      <c r="S901" s="878"/>
      <c r="T901" s="878"/>
      <c r="U901" s="878"/>
      <c r="V901" s="878"/>
      <c r="W901" s="878"/>
      <c r="X901" s="1015"/>
      <c r="Y901" s="878"/>
      <c r="Z901" s="975"/>
    </row>
    <row r="902" spans="1:26">
      <c r="A902" s="878"/>
      <c r="B902" s="878"/>
      <c r="C902" s="878"/>
      <c r="F902" s="878"/>
      <c r="H902" s="878"/>
      <c r="I902" s="878"/>
      <c r="J902" s="878"/>
      <c r="K902" s="990"/>
      <c r="L902" s="990"/>
      <c r="M902" s="990"/>
      <c r="N902" s="990"/>
      <c r="O902" s="878"/>
      <c r="P902" s="878"/>
      <c r="Q902" s="878"/>
      <c r="R902" s="878"/>
      <c r="S902" s="878"/>
      <c r="T902" s="878"/>
      <c r="U902" s="878"/>
      <c r="V902" s="878"/>
      <c r="W902" s="878"/>
      <c r="X902" s="1015"/>
      <c r="Y902" s="878"/>
      <c r="Z902" s="975"/>
    </row>
    <row r="903" spans="1:26">
      <c r="A903" s="878"/>
      <c r="B903" s="878"/>
      <c r="C903" s="878"/>
      <c r="F903" s="878"/>
      <c r="H903" s="878"/>
      <c r="I903" s="878"/>
      <c r="J903" s="878"/>
      <c r="K903" s="990"/>
      <c r="L903" s="990"/>
      <c r="M903" s="990"/>
      <c r="N903" s="990"/>
      <c r="O903" s="878"/>
      <c r="P903" s="878"/>
      <c r="Q903" s="878"/>
      <c r="R903" s="878"/>
      <c r="S903" s="878"/>
      <c r="T903" s="878"/>
      <c r="U903" s="878"/>
      <c r="V903" s="878"/>
      <c r="W903" s="878"/>
      <c r="X903" s="1015"/>
      <c r="Y903" s="878"/>
      <c r="Z903" s="975"/>
    </row>
    <row r="904" spans="1:26">
      <c r="A904" s="878"/>
      <c r="B904" s="878"/>
      <c r="C904" s="878"/>
      <c r="F904" s="878"/>
      <c r="H904" s="878"/>
      <c r="I904" s="878"/>
      <c r="J904" s="878"/>
      <c r="K904" s="990"/>
      <c r="L904" s="990"/>
      <c r="M904" s="990"/>
      <c r="N904" s="990"/>
      <c r="O904" s="878"/>
      <c r="P904" s="878"/>
      <c r="Q904" s="878"/>
      <c r="R904" s="878"/>
      <c r="S904" s="878"/>
      <c r="T904" s="878"/>
      <c r="U904" s="878"/>
      <c r="V904" s="878"/>
      <c r="W904" s="878"/>
      <c r="X904" s="1015"/>
      <c r="Y904" s="878"/>
      <c r="Z904" s="975"/>
    </row>
    <row r="905" spans="1:26">
      <c r="A905" s="878"/>
      <c r="B905" s="878"/>
      <c r="C905" s="878"/>
      <c r="F905" s="878"/>
      <c r="H905" s="878"/>
      <c r="I905" s="878"/>
      <c r="J905" s="878"/>
      <c r="K905" s="990"/>
      <c r="L905" s="990"/>
      <c r="M905" s="990"/>
      <c r="N905" s="990"/>
      <c r="O905" s="878"/>
      <c r="P905" s="878"/>
      <c r="Q905" s="878"/>
      <c r="R905" s="878"/>
      <c r="S905" s="878"/>
      <c r="T905" s="878"/>
      <c r="U905" s="878"/>
      <c r="V905" s="878"/>
      <c r="W905" s="878"/>
      <c r="X905" s="1015"/>
      <c r="Y905" s="878"/>
      <c r="Z905" s="975"/>
    </row>
    <row r="906" spans="1:26">
      <c r="A906" s="878"/>
      <c r="B906" s="878"/>
      <c r="C906" s="878"/>
      <c r="F906" s="878"/>
      <c r="H906" s="878"/>
      <c r="I906" s="878"/>
      <c r="J906" s="878"/>
      <c r="K906" s="990"/>
      <c r="L906" s="990"/>
      <c r="M906" s="990"/>
      <c r="N906" s="990"/>
      <c r="O906" s="878"/>
      <c r="P906" s="878"/>
      <c r="Q906" s="878"/>
      <c r="R906" s="878"/>
      <c r="S906" s="878"/>
      <c r="T906" s="878"/>
      <c r="U906" s="878"/>
      <c r="V906" s="878"/>
      <c r="W906" s="878"/>
      <c r="X906" s="1015"/>
      <c r="Y906" s="878"/>
      <c r="Z906" s="975"/>
    </row>
    <row r="907" spans="1:26">
      <c r="A907" s="878"/>
      <c r="B907" s="878"/>
      <c r="C907" s="878"/>
      <c r="F907" s="878"/>
      <c r="H907" s="878"/>
      <c r="I907" s="878"/>
      <c r="J907" s="878"/>
      <c r="K907" s="990"/>
      <c r="L907" s="990"/>
      <c r="M907" s="990"/>
      <c r="N907" s="990"/>
      <c r="O907" s="878"/>
      <c r="P907" s="878"/>
      <c r="Q907" s="878"/>
      <c r="R907" s="878"/>
      <c r="S907" s="878"/>
      <c r="T907" s="878"/>
      <c r="U907" s="878"/>
      <c r="V907" s="878"/>
      <c r="W907" s="878"/>
      <c r="X907" s="1015"/>
      <c r="Y907" s="878"/>
      <c r="Z907" s="975"/>
    </row>
    <row r="908" spans="1:26">
      <c r="A908" s="878"/>
      <c r="B908" s="878"/>
      <c r="C908" s="878"/>
      <c r="F908" s="878"/>
      <c r="H908" s="878"/>
      <c r="I908" s="878"/>
      <c r="J908" s="878"/>
      <c r="K908" s="990"/>
      <c r="L908" s="990"/>
      <c r="M908" s="990"/>
      <c r="N908" s="990"/>
      <c r="O908" s="878"/>
      <c r="P908" s="878"/>
      <c r="Q908" s="878"/>
      <c r="R908" s="878"/>
      <c r="S908" s="878"/>
      <c r="T908" s="878"/>
      <c r="U908" s="878"/>
      <c r="V908" s="878"/>
      <c r="W908" s="878"/>
      <c r="X908" s="1015"/>
      <c r="Y908" s="878"/>
      <c r="Z908" s="975"/>
    </row>
    <row r="909" spans="1:26">
      <c r="A909" s="878"/>
      <c r="B909" s="878"/>
      <c r="C909" s="878"/>
      <c r="F909" s="878"/>
      <c r="H909" s="878"/>
      <c r="I909" s="878"/>
      <c r="J909" s="878"/>
      <c r="K909" s="990"/>
      <c r="L909" s="990"/>
      <c r="M909" s="990"/>
      <c r="N909" s="990"/>
      <c r="O909" s="878"/>
      <c r="P909" s="878"/>
      <c r="Q909" s="878"/>
      <c r="R909" s="878"/>
      <c r="S909" s="878"/>
      <c r="T909" s="878"/>
      <c r="U909" s="878"/>
      <c r="V909" s="878"/>
      <c r="W909" s="878"/>
      <c r="X909" s="1015"/>
      <c r="Y909" s="878"/>
      <c r="Z909" s="975"/>
    </row>
    <row r="910" spans="1:26">
      <c r="A910" s="878"/>
      <c r="B910" s="878"/>
      <c r="C910" s="878"/>
      <c r="F910" s="878"/>
      <c r="H910" s="878"/>
      <c r="I910" s="878"/>
      <c r="J910" s="878"/>
      <c r="K910" s="990"/>
      <c r="L910" s="990"/>
      <c r="M910" s="990"/>
      <c r="N910" s="990"/>
      <c r="O910" s="878"/>
      <c r="P910" s="878"/>
      <c r="Q910" s="878"/>
      <c r="R910" s="878"/>
      <c r="S910" s="878"/>
      <c r="T910" s="878"/>
      <c r="U910" s="878"/>
      <c r="V910" s="878"/>
      <c r="W910" s="878"/>
      <c r="X910" s="1015"/>
      <c r="Y910" s="878"/>
      <c r="Z910" s="975"/>
    </row>
    <row r="911" spans="1:26">
      <c r="A911" s="878"/>
      <c r="B911" s="878"/>
      <c r="C911" s="878"/>
      <c r="F911" s="878"/>
      <c r="H911" s="878"/>
      <c r="I911" s="878"/>
      <c r="J911" s="878"/>
      <c r="K911" s="990"/>
      <c r="L911" s="990"/>
      <c r="M911" s="990"/>
      <c r="N911" s="990"/>
      <c r="O911" s="878"/>
      <c r="P911" s="878"/>
      <c r="Q911" s="878"/>
      <c r="R911" s="878"/>
      <c r="S911" s="878"/>
      <c r="T911" s="878"/>
      <c r="U911" s="878"/>
      <c r="V911" s="878"/>
      <c r="W911" s="878"/>
      <c r="X911" s="1015"/>
      <c r="Y911" s="878"/>
      <c r="Z911" s="975"/>
    </row>
    <row r="912" spans="1:26">
      <c r="A912" s="878"/>
      <c r="B912" s="878"/>
      <c r="C912" s="878"/>
      <c r="F912" s="878"/>
      <c r="H912" s="878"/>
      <c r="I912" s="878"/>
      <c r="J912" s="878"/>
      <c r="K912" s="990"/>
      <c r="L912" s="990"/>
      <c r="M912" s="990"/>
      <c r="N912" s="990"/>
      <c r="O912" s="878"/>
      <c r="P912" s="878"/>
      <c r="Q912" s="878"/>
      <c r="R912" s="878"/>
      <c r="S912" s="878"/>
      <c r="T912" s="878"/>
      <c r="U912" s="878"/>
      <c r="V912" s="878"/>
      <c r="W912" s="878"/>
      <c r="X912" s="1015"/>
      <c r="Y912" s="878"/>
      <c r="Z912" s="975"/>
    </row>
    <row r="913" spans="1:26">
      <c r="A913" s="878"/>
      <c r="B913" s="878"/>
      <c r="C913" s="878"/>
      <c r="F913" s="878"/>
      <c r="H913" s="878"/>
      <c r="I913" s="878"/>
      <c r="J913" s="878"/>
      <c r="K913" s="990"/>
      <c r="L913" s="990"/>
      <c r="M913" s="990"/>
      <c r="N913" s="990"/>
      <c r="O913" s="878"/>
      <c r="P913" s="878"/>
      <c r="Q913" s="878"/>
      <c r="R913" s="878"/>
      <c r="S913" s="878"/>
      <c r="T913" s="878"/>
      <c r="U913" s="878"/>
      <c r="V913" s="878"/>
      <c r="W913" s="878"/>
      <c r="X913" s="1015"/>
      <c r="Y913" s="878"/>
      <c r="Z913" s="975"/>
    </row>
    <row r="914" spans="1:26">
      <c r="A914" s="878"/>
      <c r="B914" s="878"/>
      <c r="C914" s="878"/>
      <c r="F914" s="878"/>
      <c r="H914" s="878"/>
      <c r="I914" s="878"/>
      <c r="J914" s="878"/>
      <c r="K914" s="990"/>
      <c r="L914" s="990"/>
      <c r="M914" s="990"/>
      <c r="N914" s="990"/>
      <c r="O914" s="878"/>
      <c r="P914" s="878"/>
      <c r="Q914" s="878"/>
      <c r="R914" s="878"/>
      <c r="S914" s="878"/>
      <c r="T914" s="878"/>
      <c r="U914" s="878"/>
      <c r="V914" s="878"/>
      <c r="W914" s="878"/>
      <c r="X914" s="1015"/>
      <c r="Y914" s="878"/>
      <c r="Z914" s="975"/>
    </row>
    <row r="915" spans="1:26">
      <c r="A915" s="878"/>
      <c r="B915" s="878"/>
      <c r="C915" s="878"/>
      <c r="F915" s="878"/>
      <c r="H915" s="878"/>
      <c r="I915" s="878"/>
      <c r="J915" s="878"/>
      <c r="K915" s="990"/>
      <c r="L915" s="990"/>
      <c r="M915" s="990"/>
      <c r="N915" s="990"/>
      <c r="O915" s="878"/>
      <c r="P915" s="878"/>
      <c r="Q915" s="878"/>
      <c r="R915" s="878"/>
      <c r="S915" s="878"/>
      <c r="T915" s="878"/>
      <c r="U915" s="878"/>
      <c r="V915" s="878"/>
      <c r="W915" s="878"/>
      <c r="X915" s="1015"/>
      <c r="Y915" s="878"/>
      <c r="Z915" s="975"/>
    </row>
    <row r="916" spans="1:26">
      <c r="A916" s="878"/>
      <c r="B916" s="878"/>
      <c r="C916" s="878"/>
      <c r="F916" s="878"/>
      <c r="H916" s="878"/>
      <c r="I916" s="878"/>
      <c r="J916" s="878"/>
      <c r="K916" s="990"/>
      <c r="L916" s="990"/>
      <c r="M916" s="990"/>
      <c r="N916" s="990"/>
      <c r="O916" s="878"/>
      <c r="P916" s="878"/>
      <c r="Q916" s="878"/>
      <c r="R916" s="878"/>
      <c r="S916" s="878"/>
      <c r="T916" s="878"/>
      <c r="U916" s="878"/>
      <c r="V916" s="878"/>
      <c r="W916" s="878"/>
      <c r="X916" s="1015"/>
      <c r="Y916" s="878"/>
      <c r="Z916" s="975"/>
    </row>
    <row r="917" spans="1:26">
      <c r="A917" s="878"/>
      <c r="B917" s="878"/>
      <c r="C917" s="878"/>
      <c r="F917" s="878"/>
      <c r="H917" s="878"/>
      <c r="I917" s="878"/>
      <c r="J917" s="878"/>
      <c r="K917" s="990"/>
      <c r="L917" s="990"/>
      <c r="M917" s="990"/>
      <c r="N917" s="990"/>
      <c r="O917" s="878"/>
      <c r="P917" s="878"/>
      <c r="Q917" s="878"/>
      <c r="R917" s="878"/>
      <c r="S917" s="878"/>
      <c r="T917" s="878"/>
      <c r="U917" s="878"/>
      <c r="V917" s="878"/>
      <c r="W917" s="878"/>
      <c r="X917" s="1015"/>
      <c r="Y917" s="878"/>
      <c r="Z917" s="975"/>
    </row>
    <row r="918" spans="1:26">
      <c r="A918" s="878"/>
      <c r="B918" s="878"/>
      <c r="C918" s="878"/>
      <c r="F918" s="878"/>
      <c r="H918" s="878"/>
      <c r="I918" s="878"/>
      <c r="J918" s="878"/>
      <c r="K918" s="990"/>
      <c r="L918" s="990"/>
      <c r="M918" s="990"/>
      <c r="N918" s="990"/>
      <c r="O918" s="878"/>
      <c r="P918" s="878"/>
      <c r="Q918" s="878"/>
      <c r="R918" s="878"/>
      <c r="S918" s="878"/>
      <c r="T918" s="878"/>
      <c r="U918" s="878"/>
      <c r="V918" s="878"/>
      <c r="W918" s="878"/>
      <c r="X918" s="1015"/>
      <c r="Y918" s="878"/>
      <c r="Z918" s="975"/>
    </row>
    <row r="919" spans="1:26">
      <c r="A919" s="878"/>
      <c r="B919" s="878"/>
      <c r="C919" s="878"/>
      <c r="F919" s="878"/>
      <c r="H919" s="878"/>
      <c r="I919" s="878"/>
      <c r="J919" s="878"/>
      <c r="K919" s="990"/>
      <c r="L919" s="990"/>
      <c r="M919" s="990"/>
      <c r="N919" s="990"/>
      <c r="O919" s="878"/>
      <c r="P919" s="878"/>
      <c r="Q919" s="878"/>
      <c r="R919" s="878"/>
      <c r="S919" s="878"/>
      <c r="T919" s="878"/>
      <c r="U919" s="878"/>
      <c r="V919" s="878"/>
      <c r="W919" s="878"/>
      <c r="X919" s="1015"/>
      <c r="Y919" s="878"/>
      <c r="Z919" s="975"/>
    </row>
    <row r="920" spans="1:26">
      <c r="A920" s="878"/>
      <c r="B920" s="878"/>
      <c r="C920" s="878"/>
      <c r="F920" s="878"/>
      <c r="H920" s="878"/>
      <c r="I920" s="878"/>
      <c r="J920" s="878"/>
      <c r="K920" s="990"/>
      <c r="L920" s="990"/>
      <c r="M920" s="990"/>
      <c r="N920" s="990"/>
      <c r="O920" s="878"/>
      <c r="P920" s="878"/>
      <c r="Q920" s="878"/>
      <c r="R920" s="878"/>
      <c r="S920" s="878"/>
      <c r="T920" s="878"/>
      <c r="U920" s="878"/>
      <c r="V920" s="878"/>
      <c r="W920" s="878"/>
      <c r="X920" s="1015"/>
      <c r="Y920" s="878"/>
      <c r="Z920" s="975"/>
    </row>
    <row r="921" spans="1:26">
      <c r="A921" s="878"/>
      <c r="B921" s="878"/>
      <c r="C921" s="878"/>
      <c r="F921" s="878"/>
      <c r="H921" s="878"/>
      <c r="I921" s="878"/>
      <c r="J921" s="878"/>
      <c r="K921" s="990"/>
      <c r="L921" s="990"/>
      <c r="M921" s="990"/>
      <c r="N921" s="990"/>
      <c r="O921" s="878"/>
      <c r="P921" s="878"/>
      <c r="Q921" s="878"/>
      <c r="R921" s="878"/>
      <c r="S921" s="878"/>
      <c r="T921" s="878"/>
      <c r="U921" s="878"/>
      <c r="V921" s="878"/>
      <c r="W921" s="878"/>
      <c r="X921" s="1015"/>
      <c r="Y921" s="878"/>
      <c r="Z921" s="975"/>
    </row>
    <row r="922" spans="1:26">
      <c r="A922" s="878"/>
      <c r="B922" s="878"/>
      <c r="C922" s="878"/>
      <c r="F922" s="878"/>
      <c r="H922" s="878"/>
      <c r="I922" s="878"/>
      <c r="J922" s="878"/>
      <c r="K922" s="990"/>
      <c r="L922" s="990"/>
      <c r="M922" s="990"/>
      <c r="N922" s="990"/>
      <c r="O922" s="878"/>
      <c r="P922" s="878"/>
      <c r="Q922" s="878"/>
      <c r="R922" s="878"/>
      <c r="S922" s="878"/>
      <c r="T922" s="878"/>
      <c r="U922" s="878"/>
      <c r="V922" s="878"/>
      <c r="W922" s="878"/>
      <c r="X922" s="1015"/>
      <c r="Y922" s="878"/>
      <c r="Z922" s="975"/>
    </row>
    <row r="923" spans="1:26">
      <c r="A923" s="878"/>
      <c r="B923" s="878"/>
      <c r="C923" s="878"/>
      <c r="F923" s="878"/>
      <c r="H923" s="878"/>
      <c r="I923" s="878"/>
      <c r="J923" s="878"/>
      <c r="K923" s="990"/>
      <c r="L923" s="990"/>
      <c r="M923" s="990"/>
      <c r="N923" s="990"/>
      <c r="O923" s="878"/>
      <c r="P923" s="878"/>
      <c r="Q923" s="878"/>
      <c r="R923" s="878"/>
      <c r="S923" s="878"/>
      <c r="T923" s="878"/>
      <c r="U923" s="878"/>
      <c r="V923" s="878"/>
      <c r="W923" s="878"/>
      <c r="X923" s="1015"/>
      <c r="Y923" s="878"/>
      <c r="Z923" s="975"/>
    </row>
    <row r="924" spans="1:26">
      <c r="A924" s="878"/>
      <c r="B924" s="878"/>
      <c r="C924" s="878"/>
      <c r="F924" s="878"/>
      <c r="H924" s="878"/>
      <c r="I924" s="878"/>
      <c r="J924" s="878"/>
      <c r="K924" s="990"/>
      <c r="L924" s="990"/>
      <c r="M924" s="990"/>
      <c r="N924" s="990"/>
      <c r="O924" s="878"/>
      <c r="P924" s="878"/>
      <c r="Q924" s="878"/>
      <c r="R924" s="878"/>
      <c r="S924" s="878"/>
      <c r="T924" s="878"/>
      <c r="U924" s="878"/>
      <c r="V924" s="878"/>
      <c r="W924" s="878"/>
      <c r="X924" s="1015"/>
      <c r="Y924" s="878"/>
      <c r="Z924" s="975"/>
    </row>
    <row r="925" spans="1:26">
      <c r="A925" s="878"/>
      <c r="B925" s="878"/>
      <c r="C925" s="878"/>
      <c r="F925" s="878"/>
      <c r="H925" s="878"/>
      <c r="I925" s="878"/>
      <c r="J925" s="878"/>
      <c r="K925" s="990"/>
      <c r="L925" s="990"/>
      <c r="M925" s="990"/>
      <c r="N925" s="990"/>
      <c r="O925" s="878"/>
      <c r="P925" s="878"/>
      <c r="Q925" s="878"/>
      <c r="R925" s="878"/>
      <c r="S925" s="878"/>
      <c r="T925" s="878"/>
      <c r="U925" s="878"/>
      <c r="V925" s="878"/>
      <c r="W925" s="878"/>
      <c r="X925" s="1015"/>
      <c r="Y925" s="878"/>
      <c r="Z925" s="975"/>
    </row>
    <row r="926" spans="1:26">
      <c r="A926" s="878"/>
      <c r="B926" s="878"/>
      <c r="C926" s="878"/>
      <c r="F926" s="878"/>
      <c r="H926" s="878"/>
      <c r="I926" s="878"/>
      <c r="J926" s="878"/>
      <c r="K926" s="990"/>
      <c r="L926" s="990"/>
      <c r="M926" s="990"/>
      <c r="N926" s="990"/>
      <c r="O926" s="878"/>
      <c r="P926" s="878"/>
      <c r="Q926" s="878"/>
      <c r="R926" s="878"/>
      <c r="S926" s="878"/>
      <c r="T926" s="878"/>
      <c r="U926" s="878"/>
      <c r="V926" s="878"/>
      <c r="W926" s="878"/>
      <c r="X926" s="1015"/>
      <c r="Y926" s="878"/>
      <c r="Z926" s="975"/>
    </row>
    <row r="927" spans="1:26">
      <c r="A927" s="878"/>
      <c r="B927" s="878"/>
      <c r="C927" s="878"/>
      <c r="F927" s="878"/>
      <c r="H927" s="878"/>
      <c r="I927" s="878"/>
      <c r="J927" s="878"/>
      <c r="K927" s="990"/>
      <c r="L927" s="990"/>
      <c r="M927" s="990"/>
      <c r="N927" s="990"/>
      <c r="O927" s="878"/>
      <c r="P927" s="878"/>
      <c r="Q927" s="878"/>
      <c r="R927" s="878"/>
      <c r="S927" s="878"/>
      <c r="T927" s="878"/>
      <c r="U927" s="878"/>
      <c r="V927" s="878"/>
      <c r="W927" s="878"/>
      <c r="X927" s="1015"/>
      <c r="Y927" s="878"/>
      <c r="Z927" s="975"/>
    </row>
    <row r="928" spans="1:26">
      <c r="A928" s="878"/>
      <c r="B928" s="878"/>
      <c r="C928" s="878"/>
      <c r="F928" s="878"/>
      <c r="H928" s="878"/>
      <c r="I928" s="878"/>
      <c r="J928" s="878"/>
      <c r="K928" s="990"/>
      <c r="L928" s="990"/>
      <c r="M928" s="990"/>
      <c r="N928" s="990"/>
      <c r="O928" s="878"/>
      <c r="P928" s="878"/>
      <c r="Q928" s="878"/>
      <c r="R928" s="878"/>
      <c r="S928" s="878"/>
      <c r="T928" s="878"/>
      <c r="U928" s="878"/>
      <c r="V928" s="878"/>
      <c r="W928" s="878"/>
      <c r="X928" s="1015"/>
      <c r="Y928" s="878"/>
      <c r="Z928" s="975"/>
    </row>
    <row r="929" spans="1:26">
      <c r="A929" s="878"/>
      <c r="B929" s="878"/>
      <c r="C929" s="878"/>
      <c r="F929" s="878"/>
      <c r="H929" s="878"/>
      <c r="I929" s="878"/>
      <c r="J929" s="878"/>
      <c r="K929" s="990"/>
      <c r="L929" s="990"/>
      <c r="M929" s="990"/>
      <c r="N929" s="990"/>
      <c r="O929" s="878"/>
      <c r="P929" s="878"/>
      <c r="Q929" s="878"/>
      <c r="R929" s="878"/>
      <c r="S929" s="878"/>
      <c r="T929" s="878"/>
      <c r="U929" s="878"/>
      <c r="V929" s="878"/>
      <c r="W929" s="878"/>
      <c r="X929" s="1015"/>
      <c r="Y929" s="878"/>
      <c r="Z929" s="975"/>
    </row>
    <row r="930" spans="1:26">
      <c r="A930" s="878"/>
      <c r="B930" s="878"/>
      <c r="C930" s="878"/>
      <c r="F930" s="878"/>
      <c r="H930" s="878"/>
      <c r="I930" s="878"/>
      <c r="J930" s="878"/>
      <c r="K930" s="990"/>
      <c r="L930" s="990"/>
      <c r="M930" s="990"/>
      <c r="N930" s="990"/>
      <c r="O930" s="878"/>
      <c r="P930" s="878"/>
      <c r="Q930" s="878"/>
      <c r="R930" s="878"/>
      <c r="S930" s="878"/>
      <c r="T930" s="878"/>
      <c r="U930" s="878"/>
      <c r="V930" s="878"/>
      <c r="W930" s="878"/>
      <c r="X930" s="1015"/>
      <c r="Y930" s="878"/>
      <c r="Z930" s="975"/>
    </row>
    <row r="931" spans="1:26">
      <c r="A931" s="878"/>
      <c r="B931" s="878"/>
      <c r="C931" s="878"/>
      <c r="F931" s="878"/>
      <c r="H931" s="878"/>
      <c r="I931" s="878"/>
      <c r="J931" s="878"/>
      <c r="K931" s="990"/>
      <c r="L931" s="990"/>
      <c r="M931" s="990"/>
      <c r="N931" s="990"/>
      <c r="O931" s="878"/>
      <c r="P931" s="878"/>
      <c r="Q931" s="878"/>
      <c r="R931" s="878"/>
      <c r="S931" s="878"/>
      <c r="T931" s="878"/>
      <c r="U931" s="878"/>
      <c r="V931" s="878"/>
      <c r="W931" s="878"/>
      <c r="X931" s="1015"/>
      <c r="Y931" s="878"/>
      <c r="Z931" s="975"/>
    </row>
    <row r="932" spans="1:26">
      <c r="A932" s="878"/>
      <c r="B932" s="878"/>
      <c r="C932" s="878"/>
      <c r="F932" s="878"/>
      <c r="H932" s="878"/>
      <c r="I932" s="878"/>
      <c r="J932" s="878"/>
      <c r="K932" s="990"/>
      <c r="L932" s="990"/>
      <c r="M932" s="990"/>
      <c r="N932" s="990"/>
      <c r="O932" s="878"/>
      <c r="P932" s="878"/>
      <c r="Q932" s="878"/>
      <c r="R932" s="878"/>
      <c r="S932" s="878"/>
      <c r="T932" s="878"/>
      <c r="U932" s="878"/>
      <c r="V932" s="878"/>
      <c r="W932" s="878"/>
      <c r="X932" s="1015"/>
      <c r="Y932" s="878"/>
      <c r="Z932" s="975"/>
    </row>
    <row r="933" spans="1:26">
      <c r="A933" s="878"/>
      <c r="B933" s="878"/>
      <c r="C933" s="878"/>
      <c r="F933" s="878"/>
      <c r="H933" s="878"/>
      <c r="I933" s="878"/>
      <c r="J933" s="878"/>
      <c r="K933" s="990"/>
      <c r="L933" s="990"/>
      <c r="M933" s="990"/>
      <c r="N933" s="990"/>
      <c r="O933" s="878"/>
      <c r="P933" s="878"/>
      <c r="Q933" s="878"/>
      <c r="R933" s="878"/>
      <c r="S933" s="878"/>
      <c r="T933" s="878"/>
      <c r="U933" s="878"/>
      <c r="V933" s="878"/>
      <c r="W933" s="878"/>
      <c r="X933" s="1015"/>
      <c r="Y933" s="878"/>
      <c r="Z933" s="975"/>
    </row>
    <row r="934" spans="1:26">
      <c r="A934" s="878"/>
      <c r="B934" s="878"/>
      <c r="C934" s="878"/>
      <c r="F934" s="878"/>
      <c r="H934" s="878"/>
      <c r="I934" s="878"/>
      <c r="J934" s="878"/>
      <c r="K934" s="990"/>
      <c r="L934" s="990"/>
      <c r="M934" s="990"/>
      <c r="N934" s="990"/>
      <c r="O934" s="878"/>
      <c r="P934" s="878"/>
      <c r="Q934" s="878"/>
      <c r="R934" s="878"/>
      <c r="S934" s="878"/>
      <c r="T934" s="878"/>
      <c r="U934" s="878"/>
      <c r="V934" s="878"/>
      <c r="W934" s="878"/>
      <c r="X934" s="1015"/>
      <c r="Y934" s="878"/>
      <c r="Z934" s="975"/>
    </row>
    <row r="935" spans="1:26">
      <c r="A935" s="878"/>
      <c r="B935" s="878"/>
      <c r="C935" s="878"/>
      <c r="F935" s="878"/>
      <c r="H935" s="878"/>
      <c r="I935" s="878"/>
      <c r="J935" s="878"/>
      <c r="K935" s="990"/>
      <c r="L935" s="990"/>
      <c r="M935" s="990"/>
      <c r="N935" s="990"/>
      <c r="O935" s="878"/>
      <c r="P935" s="878"/>
      <c r="Q935" s="878"/>
      <c r="R935" s="878"/>
      <c r="S935" s="878"/>
      <c r="T935" s="878"/>
      <c r="U935" s="878"/>
      <c r="V935" s="878"/>
      <c r="W935" s="878"/>
      <c r="X935" s="1015"/>
      <c r="Y935" s="878"/>
      <c r="Z935" s="975"/>
    </row>
    <row r="936" spans="1:26">
      <c r="A936" s="878"/>
      <c r="B936" s="878"/>
      <c r="C936" s="878"/>
      <c r="F936" s="878"/>
      <c r="H936" s="878"/>
      <c r="I936" s="878"/>
      <c r="J936" s="878"/>
      <c r="K936" s="990"/>
      <c r="L936" s="990"/>
      <c r="M936" s="990"/>
      <c r="N936" s="990"/>
      <c r="O936" s="878"/>
      <c r="P936" s="878"/>
      <c r="Q936" s="878"/>
      <c r="R936" s="878"/>
      <c r="S936" s="878"/>
      <c r="T936" s="878"/>
      <c r="U936" s="878"/>
      <c r="V936" s="878"/>
      <c r="W936" s="878"/>
      <c r="X936" s="1015"/>
      <c r="Y936" s="878"/>
      <c r="Z936" s="975"/>
    </row>
    <row r="937" spans="1:26">
      <c r="A937" s="878"/>
      <c r="B937" s="878"/>
      <c r="C937" s="878"/>
      <c r="F937" s="878"/>
      <c r="H937" s="878"/>
      <c r="I937" s="878"/>
      <c r="J937" s="878"/>
      <c r="K937" s="990"/>
      <c r="L937" s="990"/>
      <c r="M937" s="990"/>
      <c r="N937" s="990"/>
      <c r="O937" s="878"/>
      <c r="P937" s="878"/>
      <c r="Q937" s="878"/>
      <c r="R937" s="878"/>
      <c r="S937" s="878"/>
      <c r="T937" s="878"/>
      <c r="U937" s="878"/>
      <c r="V937" s="878"/>
      <c r="W937" s="878"/>
      <c r="X937" s="1015"/>
      <c r="Y937" s="878"/>
      <c r="Z937" s="975"/>
    </row>
    <row r="938" spans="1:26">
      <c r="A938" s="878"/>
      <c r="B938" s="878"/>
      <c r="C938" s="878"/>
      <c r="F938" s="878"/>
      <c r="H938" s="878"/>
      <c r="I938" s="878"/>
      <c r="J938" s="878"/>
      <c r="K938" s="990"/>
      <c r="L938" s="990"/>
      <c r="M938" s="990"/>
      <c r="N938" s="990"/>
      <c r="O938" s="878"/>
      <c r="P938" s="878"/>
      <c r="Q938" s="878"/>
      <c r="R938" s="878"/>
      <c r="S938" s="878"/>
      <c r="T938" s="878"/>
      <c r="U938" s="878"/>
      <c r="V938" s="878"/>
      <c r="W938" s="878"/>
      <c r="X938" s="1015"/>
      <c r="Y938" s="878"/>
      <c r="Z938" s="975"/>
    </row>
    <row r="939" spans="1:26">
      <c r="A939" s="878"/>
      <c r="B939" s="878"/>
      <c r="C939" s="878"/>
      <c r="F939" s="878"/>
      <c r="H939" s="878"/>
      <c r="I939" s="878"/>
      <c r="J939" s="878"/>
      <c r="K939" s="990"/>
      <c r="L939" s="990"/>
      <c r="M939" s="990"/>
      <c r="N939" s="990"/>
      <c r="O939" s="878"/>
      <c r="P939" s="878"/>
      <c r="Q939" s="878"/>
      <c r="R939" s="878"/>
      <c r="S939" s="878"/>
      <c r="T939" s="878"/>
      <c r="U939" s="878"/>
      <c r="V939" s="878"/>
      <c r="W939" s="878"/>
      <c r="X939" s="1015"/>
      <c r="Y939" s="878"/>
      <c r="Z939" s="975"/>
    </row>
    <row r="940" spans="1:26">
      <c r="A940" s="878"/>
      <c r="B940" s="878"/>
      <c r="C940" s="878"/>
      <c r="F940" s="878"/>
      <c r="H940" s="878"/>
      <c r="I940" s="878"/>
      <c r="J940" s="878"/>
      <c r="K940" s="990"/>
      <c r="L940" s="990"/>
      <c r="M940" s="990"/>
      <c r="N940" s="990"/>
      <c r="O940" s="878"/>
      <c r="P940" s="878"/>
      <c r="Q940" s="878"/>
      <c r="R940" s="878"/>
      <c r="S940" s="878"/>
      <c r="T940" s="878"/>
      <c r="U940" s="878"/>
      <c r="V940" s="878"/>
      <c r="W940" s="878"/>
      <c r="X940" s="1015"/>
      <c r="Y940" s="878"/>
      <c r="Z940" s="975"/>
    </row>
    <row r="941" spans="1:26">
      <c r="A941" s="878"/>
      <c r="B941" s="878"/>
      <c r="C941" s="878"/>
      <c r="F941" s="878"/>
      <c r="H941" s="878"/>
      <c r="I941" s="878"/>
      <c r="J941" s="878"/>
      <c r="K941" s="990"/>
      <c r="L941" s="990"/>
      <c r="M941" s="990"/>
      <c r="N941" s="990"/>
      <c r="O941" s="878"/>
      <c r="P941" s="878"/>
      <c r="Q941" s="878"/>
      <c r="R941" s="878"/>
      <c r="S941" s="878"/>
      <c r="T941" s="878"/>
      <c r="U941" s="878"/>
      <c r="V941" s="878"/>
      <c r="W941" s="878"/>
      <c r="X941" s="1015"/>
      <c r="Y941" s="878"/>
      <c r="Z941" s="975"/>
    </row>
    <row r="942" spans="1:26">
      <c r="A942" s="878"/>
      <c r="B942" s="878"/>
      <c r="C942" s="878"/>
      <c r="F942" s="878"/>
      <c r="H942" s="878"/>
      <c r="I942" s="878"/>
      <c r="J942" s="878"/>
      <c r="K942" s="990"/>
      <c r="L942" s="990"/>
      <c r="M942" s="990"/>
      <c r="N942" s="990"/>
      <c r="O942" s="878"/>
      <c r="P942" s="878"/>
      <c r="Q942" s="878"/>
      <c r="R942" s="878"/>
      <c r="S942" s="878"/>
      <c r="T942" s="878"/>
      <c r="U942" s="878"/>
      <c r="V942" s="878"/>
      <c r="W942" s="878"/>
      <c r="X942" s="1015"/>
      <c r="Y942" s="878"/>
      <c r="Z942" s="975"/>
    </row>
    <row r="943" spans="1:26">
      <c r="A943" s="878"/>
      <c r="B943" s="878"/>
      <c r="C943" s="878"/>
      <c r="F943" s="878"/>
      <c r="H943" s="878"/>
      <c r="I943" s="878"/>
      <c r="J943" s="878"/>
      <c r="K943" s="990"/>
      <c r="L943" s="990"/>
      <c r="M943" s="990"/>
      <c r="N943" s="990"/>
      <c r="O943" s="878"/>
      <c r="P943" s="878"/>
      <c r="Q943" s="878"/>
      <c r="R943" s="878"/>
      <c r="S943" s="878"/>
      <c r="T943" s="878"/>
      <c r="U943" s="878"/>
      <c r="V943" s="878"/>
      <c r="W943" s="878"/>
      <c r="X943" s="1015"/>
      <c r="Y943" s="878"/>
      <c r="Z943" s="975"/>
    </row>
    <row r="944" spans="1:26">
      <c r="A944" s="878"/>
      <c r="B944" s="878"/>
      <c r="C944" s="878"/>
      <c r="F944" s="878"/>
      <c r="H944" s="878"/>
      <c r="I944" s="878"/>
      <c r="J944" s="878"/>
      <c r="K944" s="990"/>
      <c r="L944" s="990"/>
      <c r="M944" s="990"/>
      <c r="N944" s="990"/>
      <c r="O944" s="878"/>
      <c r="P944" s="878"/>
      <c r="Q944" s="878"/>
      <c r="R944" s="878"/>
      <c r="S944" s="878"/>
      <c r="T944" s="878"/>
      <c r="U944" s="878"/>
      <c r="V944" s="878"/>
      <c r="W944" s="878"/>
      <c r="X944" s="1015"/>
      <c r="Y944" s="878"/>
      <c r="Z944" s="975"/>
    </row>
    <row r="945" spans="1:26">
      <c r="A945" s="878"/>
      <c r="B945" s="878"/>
      <c r="C945" s="878"/>
      <c r="F945" s="878"/>
      <c r="H945" s="878"/>
      <c r="I945" s="878"/>
      <c r="J945" s="878"/>
      <c r="K945" s="990"/>
      <c r="L945" s="990"/>
      <c r="M945" s="990"/>
      <c r="N945" s="990"/>
      <c r="O945" s="878"/>
      <c r="P945" s="878"/>
      <c r="Q945" s="878"/>
      <c r="R945" s="878"/>
      <c r="S945" s="878"/>
      <c r="T945" s="878"/>
      <c r="U945" s="878"/>
      <c r="V945" s="878"/>
      <c r="W945" s="878"/>
      <c r="X945" s="1015"/>
      <c r="Y945" s="878"/>
      <c r="Z945" s="975"/>
    </row>
    <row r="946" spans="1:26">
      <c r="A946" s="878"/>
      <c r="B946" s="878"/>
      <c r="C946" s="878"/>
      <c r="F946" s="878"/>
      <c r="H946" s="878"/>
      <c r="I946" s="878"/>
      <c r="J946" s="878"/>
      <c r="K946" s="990"/>
      <c r="L946" s="990"/>
      <c r="M946" s="990"/>
      <c r="N946" s="990"/>
      <c r="O946" s="878"/>
      <c r="P946" s="878"/>
      <c r="Q946" s="878"/>
      <c r="R946" s="878"/>
      <c r="S946" s="878"/>
      <c r="T946" s="878"/>
      <c r="U946" s="878"/>
      <c r="V946" s="878"/>
      <c r="W946" s="878"/>
      <c r="X946" s="1015"/>
      <c r="Y946" s="878"/>
      <c r="Z946" s="975"/>
    </row>
    <row r="947" spans="1:26">
      <c r="A947" s="878"/>
      <c r="B947" s="878"/>
      <c r="C947" s="878"/>
      <c r="F947" s="878"/>
      <c r="H947" s="878"/>
      <c r="I947" s="878"/>
      <c r="J947" s="878"/>
      <c r="K947" s="990"/>
      <c r="L947" s="990"/>
      <c r="M947" s="990"/>
      <c r="N947" s="990"/>
      <c r="O947" s="878"/>
      <c r="P947" s="878"/>
      <c r="Q947" s="878"/>
      <c r="R947" s="878"/>
      <c r="S947" s="878"/>
      <c r="T947" s="878"/>
      <c r="U947" s="878"/>
      <c r="V947" s="878"/>
      <c r="W947" s="878"/>
      <c r="X947" s="1015"/>
      <c r="Y947" s="878"/>
      <c r="Z947" s="975"/>
    </row>
    <row r="948" spans="1:26">
      <c r="A948" s="878"/>
      <c r="B948" s="878"/>
      <c r="C948" s="878"/>
      <c r="F948" s="878"/>
      <c r="H948" s="878"/>
      <c r="I948" s="878"/>
      <c r="J948" s="878"/>
      <c r="K948" s="990"/>
      <c r="L948" s="990"/>
      <c r="M948" s="990"/>
      <c r="N948" s="990"/>
      <c r="O948" s="878"/>
      <c r="P948" s="878"/>
      <c r="Q948" s="878"/>
      <c r="R948" s="878"/>
      <c r="S948" s="878"/>
      <c r="T948" s="878"/>
      <c r="U948" s="878"/>
      <c r="V948" s="878"/>
      <c r="W948" s="878"/>
      <c r="X948" s="1015"/>
      <c r="Y948" s="878"/>
      <c r="Z948" s="975"/>
    </row>
    <row r="949" spans="1:26">
      <c r="A949" s="878"/>
      <c r="B949" s="878"/>
      <c r="C949" s="878"/>
      <c r="F949" s="878"/>
      <c r="H949" s="878"/>
      <c r="I949" s="878"/>
      <c r="J949" s="878"/>
      <c r="K949" s="990"/>
      <c r="L949" s="990"/>
      <c r="M949" s="990"/>
      <c r="N949" s="990"/>
      <c r="O949" s="878"/>
      <c r="P949" s="878"/>
      <c r="Q949" s="878"/>
      <c r="R949" s="878"/>
      <c r="S949" s="878"/>
      <c r="T949" s="878"/>
      <c r="U949" s="878"/>
      <c r="V949" s="878"/>
      <c r="W949" s="878"/>
      <c r="X949" s="1015"/>
      <c r="Y949" s="878"/>
      <c r="Z949" s="975"/>
    </row>
    <row r="950" spans="1:26">
      <c r="A950" s="878"/>
      <c r="B950" s="878"/>
      <c r="C950" s="878"/>
      <c r="F950" s="878"/>
      <c r="H950" s="878"/>
      <c r="I950" s="878"/>
      <c r="J950" s="878"/>
      <c r="K950" s="990"/>
      <c r="L950" s="990"/>
      <c r="M950" s="990"/>
      <c r="N950" s="990"/>
      <c r="O950" s="878"/>
      <c r="P950" s="878"/>
      <c r="Q950" s="878"/>
      <c r="R950" s="878"/>
      <c r="S950" s="878"/>
      <c r="T950" s="878"/>
      <c r="U950" s="878"/>
      <c r="V950" s="878"/>
      <c r="W950" s="878"/>
      <c r="X950" s="1015"/>
      <c r="Y950" s="878"/>
      <c r="Z950" s="975"/>
    </row>
    <row r="951" spans="1:26">
      <c r="A951" s="878"/>
      <c r="B951" s="878"/>
      <c r="C951" s="878"/>
      <c r="F951" s="878"/>
      <c r="H951" s="878"/>
      <c r="I951" s="878"/>
      <c r="J951" s="878"/>
      <c r="K951" s="990"/>
      <c r="L951" s="990"/>
      <c r="M951" s="990"/>
      <c r="N951" s="990"/>
      <c r="O951" s="878"/>
      <c r="P951" s="878"/>
      <c r="Q951" s="878"/>
      <c r="R951" s="878"/>
      <c r="S951" s="878"/>
      <c r="T951" s="878"/>
      <c r="U951" s="878"/>
      <c r="V951" s="878"/>
      <c r="W951" s="878"/>
      <c r="X951" s="1015"/>
      <c r="Y951" s="878"/>
      <c r="Z951" s="975"/>
    </row>
    <row r="952" spans="1:26">
      <c r="A952" s="878"/>
      <c r="B952" s="878"/>
      <c r="C952" s="878"/>
      <c r="F952" s="878"/>
      <c r="H952" s="878"/>
      <c r="I952" s="878"/>
      <c r="J952" s="878"/>
      <c r="K952" s="990"/>
      <c r="L952" s="990"/>
      <c r="M952" s="990"/>
      <c r="N952" s="990"/>
      <c r="O952" s="878"/>
      <c r="P952" s="878"/>
      <c r="Q952" s="878"/>
      <c r="R952" s="878"/>
      <c r="S952" s="878"/>
      <c r="T952" s="878"/>
      <c r="U952" s="878"/>
      <c r="V952" s="878"/>
      <c r="W952" s="878"/>
      <c r="X952" s="1015"/>
      <c r="Y952" s="878"/>
      <c r="Z952" s="975"/>
    </row>
    <row r="953" spans="1:26">
      <c r="A953" s="878"/>
      <c r="B953" s="878"/>
      <c r="C953" s="878"/>
      <c r="F953" s="878"/>
      <c r="H953" s="878"/>
      <c r="I953" s="878"/>
      <c r="J953" s="878"/>
      <c r="K953" s="990"/>
      <c r="L953" s="990"/>
      <c r="M953" s="990"/>
      <c r="N953" s="990"/>
      <c r="O953" s="878"/>
      <c r="P953" s="878"/>
      <c r="Q953" s="878"/>
      <c r="R953" s="878"/>
      <c r="S953" s="878"/>
      <c r="T953" s="878"/>
      <c r="U953" s="878"/>
      <c r="V953" s="878"/>
      <c r="W953" s="878"/>
      <c r="X953" s="1015"/>
      <c r="Y953" s="878"/>
      <c r="Z953" s="975"/>
    </row>
    <row r="954" spans="1:26">
      <c r="A954" s="878"/>
      <c r="B954" s="878"/>
      <c r="C954" s="878"/>
      <c r="F954" s="878"/>
      <c r="H954" s="878"/>
      <c r="I954" s="878"/>
      <c r="J954" s="878"/>
      <c r="K954" s="990"/>
      <c r="L954" s="990"/>
      <c r="M954" s="990"/>
      <c r="N954" s="990"/>
      <c r="O954" s="878"/>
      <c r="P954" s="878"/>
      <c r="Q954" s="878"/>
      <c r="R954" s="878"/>
      <c r="S954" s="878"/>
      <c r="T954" s="878"/>
      <c r="U954" s="878"/>
      <c r="V954" s="878"/>
      <c r="W954" s="878"/>
      <c r="X954" s="1015"/>
      <c r="Y954" s="878"/>
      <c r="Z954" s="975"/>
    </row>
    <row r="955" spans="1:26">
      <c r="A955" s="878"/>
      <c r="B955" s="878"/>
      <c r="C955" s="878"/>
      <c r="F955" s="878"/>
      <c r="H955" s="878"/>
      <c r="I955" s="878"/>
      <c r="J955" s="878"/>
      <c r="K955" s="990"/>
      <c r="L955" s="990"/>
      <c r="M955" s="990"/>
      <c r="N955" s="990"/>
      <c r="O955" s="878"/>
      <c r="P955" s="878"/>
      <c r="Q955" s="878"/>
      <c r="R955" s="878"/>
      <c r="S955" s="878"/>
      <c r="T955" s="878"/>
      <c r="U955" s="878"/>
      <c r="V955" s="878"/>
      <c r="W955" s="878"/>
      <c r="X955" s="1015"/>
      <c r="Y955" s="878"/>
      <c r="Z955" s="975"/>
    </row>
    <row r="956" spans="1:26">
      <c r="A956" s="878"/>
      <c r="B956" s="878"/>
      <c r="C956" s="878"/>
      <c r="F956" s="878"/>
      <c r="H956" s="878"/>
      <c r="I956" s="878"/>
      <c r="J956" s="878"/>
      <c r="K956" s="990"/>
      <c r="L956" s="990"/>
      <c r="M956" s="990"/>
      <c r="N956" s="990"/>
      <c r="O956" s="878"/>
      <c r="P956" s="878"/>
      <c r="Q956" s="878"/>
      <c r="R956" s="878"/>
      <c r="S956" s="878"/>
      <c r="T956" s="878"/>
      <c r="U956" s="878"/>
      <c r="V956" s="878"/>
      <c r="W956" s="878"/>
      <c r="X956" s="1015"/>
      <c r="Y956" s="878"/>
      <c r="Z956" s="975"/>
    </row>
    <row r="957" spans="1:26">
      <c r="A957" s="878"/>
      <c r="B957" s="878"/>
      <c r="C957" s="878"/>
      <c r="F957" s="878"/>
      <c r="H957" s="878"/>
      <c r="I957" s="878"/>
      <c r="J957" s="878"/>
      <c r="K957" s="990"/>
      <c r="L957" s="990"/>
      <c r="M957" s="990"/>
      <c r="N957" s="990"/>
      <c r="O957" s="878"/>
      <c r="P957" s="878"/>
      <c r="Q957" s="878"/>
      <c r="R957" s="878"/>
      <c r="S957" s="878"/>
      <c r="T957" s="878"/>
      <c r="U957" s="878"/>
      <c r="V957" s="878"/>
      <c r="W957" s="878"/>
      <c r="X957" s="1015"/>
      <c r="Y957" s="878"/>
      <c r="Z957" s="975"/>
    </row>
    <row r="958" spans="1:26">
      <c r="A958" s="878"/>
      <c r="B958" s="878"/>
      <c r="C958" s="878"/>
      <c r="F958" s="878"/>
      <c r="H958" s="878"/>
      <c r="I958" s="878"/>
      <c r="J958" s="878"/>
      <c r="K958" s="990"/>
      <c r="L958" s="990"/>
      <c r="M958" s="990"/>
      <c r="N958" s="990"/>
      <c r="O958" s="878"/>
      <c r="P958" s="878"/>
      <c r="Q958" s="878"/>
      <c r="R958" s="878"/>
      <c r="S958" s="878"/>
      <c r="T958" s="878"/>
      <c r="U958" s="878"/>
      <c r="V958" s="878"/>
      <c r="W958" s="878"/>
      <c r="X958" s="1015"/>
      <c r="Y958" s="878"/>
      <c r="Z958" s="975"/>
    </row>
    <row r="959" spans="1:26">
      <c r="A959" s="878"/>
      <c r="B959" s="878"/>
      <c r="C959" s="878"/>
      <c r="F959" s="878"/>
      <c r="H959" s="878"/>
      <c r="I959" s="878"/>
      <c r="J959" s="878"/>
      <c r="K959" s="990"/>
      <c r="L959" s="990"/>
      <c r="M959" s="990"/>
      <c r="N959" s="990"/>
      <c r="O959" s="878"/>
      <c r="P959" s="878"/>
      <c r="Q959" s="878"/>
      <c r="R959" s="878"/>
      <c r="S959" s="878"/>
      <c r="T959" s="878"/>
      <c r="U959" s="878"/>
      <c r="V959" s="878"/>
      <c r="W959" s="878"/>
      <c r="X959" s="1015"/>
      <c r="Y959" s="878"/>
      <c r="Z959" s="975"/>
    </row>
    <row r="960" spans="1:26">
      <c r="A960" s="878"/>
      <c r="B960" s="878"/>
      <c r="C960" s="878"/>
      <c r="F960" s="878"/>
      <c r="H960" s="878"/>
      <c r="I960" s="878"/>
      <c r="J960" s="878"/>
      <c r="K960" s="990"/>
      <c r="L960" s="990"/>
      <c r="M960" s="990"/>
      <c r="N960" s="990"/>
      <c r="O960" s="878"/>
      <c r="P960" s="878"/>
      <c r="Q960" s="878"/>
      <c r="R960" s="878"/>
      <c r="S960" s="878"/>
      <c r="T960" s="878"/>
      <c r="U960" s="878"/>
      <c r="V960" s="878"/>
      <c r="W960" s="878"/>
      <c r="X960" s="1015"/>
      <c r="Y960" s="878"/>
      <c r="Z960" s="975"/>
    </row>
    <row r="961" spans="1:26">
      <c r="A961" s="878"/>
      <c r="B961" s="878"/>
      <c r="C961" s="878"/>
      <c r="F961" s="878"/>
      <c r="H961" s="878"/>
      <c r="I961" s="878"/>
      <c r="J961" s="878"/>
      <c r="K961" s="990"/>
      <c r="L961" s="990"/>
      <c r="M961" s="990"/>
      <c r="N961" s="990"/>
      <c r="O961" s="878"/>
      <c r="P961" s="878"/>
      <c r="Q961" s="878"/>
      <c r="R961" s="878"/>
      <c r="S961" s="878"/>
      <c r="T961" s="878"/>
      <c r="U961" s="878"/>
      <c r="V961" s="878"/>
      <c r="W961" s="878"/>
      <c r="X961" s="1015"/>
      <c r="Y961" s="878"/>
      <c r="Z961" s="975"/>
    </row>
    <row r="962" spans="1:26">
      <c r="A962" s="878"/>
      <c r="B962" s="878"/>
      <c r="C962" s="878"/>
      <c r="F962" s="878"/>
      <c r="H962" s="878"/>
      <c r="I962" s="878"/>
      <c r="J962" s="878"/>
      <c r="K962" s="990"/>
      <c r="L962" s="990"/>
      <c r="M962" s="990"/>
      <c r="N962" s="990"/>
      <c r="O962" s="878"/>
      <c r="P962" s="878"/>
      <c r="Q962" s="878"/>
      <c r="R962" s="878"/>
      <c r="S962" s="878"/>
      <c r="T962" s="878"/>
      <c r="U962" s="878"/>
      <c r="V962" s="878"/>
      <c r="W962" s="878"/>
      <c r="X962" s="1015"/>
      <c r="Y962" s="878"/>
      <c r="Z962" s="975"/>
    </row>
    <row r="963" spans="1:26">
      <c r="A963" s="878"/>
      <c r="B963" s="878"/>
      <c r="C963" s="878"/>
      <c r="F963" s="878"/>
      <c r="H963" s="878"/>
      <c r="I963" s="878"/>
      <c r="J963" s="878"/>
      <c r="K963" s="990"/>
      <c r="L963" s="990"/>
      <c r="M963" s="990"/>
      <c r="N963" s="990"/>
      <c r="O963" s="878"/>
      <c r="P963" s="878"/>
      <c r="Q963" s="878"/>
      <c r="R963" s="878"/>
      <c r="S963" s="878"/>
      <c r="T963" s="878"/>
      <c r="U963" s="878"/>
      <c r="V963" s="878"/>
      <c r="W963" s="878"/>
      <c r="X963" s="1015"/>
      <c r="Y963" s="878"/>
      <c r="Z963" s="975"/>
    </row>
    <row r="964" spans="1:26">
      <c r="A964" s="878"/>
      <c r="B964" s="878"/>
      <c r="C964" s="878"/>
      <c r="F964" s="878"/>
      <c r="H964" s="878"/>
      <c r="I964" s="878"/>
      <c r="J964" s="878"/>
      <c r="K964" s="990"/>
      <c r="L964" s="990"/>
      <c r="M964" s="990"/>
      <c r="N964" s="990"/>
      <c r="O964" s="878"/>
      <c r="P964" s="878"/>
      <c r="Q964" s="878"/>
      <c r="R964" s="878"/>
      <c r="S964" s="878"/>
      <c r="T964" s="878"/>
      <c r="U964" s="878"/>
      <c r="V964" s="878"/>
      <c r="W964" s="878"/>
      <c r="X964" s="1015"/>
      <c r="Y964" s="878"/>
      <c r="Z964" s="975"/>
    </row>
    <row r="965" spans="1:26">
      <c r="A965" s="878"/>
      <c r="B965" s="878"/>
      <c r="C965" s="878"/>
      <c r="F965" s="878"/>
      <c r="H965" s="878"/>
      <c r="I965" s="878"/>
      <c r="J965" s="878"/>
      <c r="K965" s="990"/>
      <c r="L965" s="990"/>
      <c r="M965" s="990"/>
      <c r="N965" s="990"/>
      <c r="O965" s="878"/>
      <c r="P965" s="878"/>
      <c r="Q965" s="878"/>
      <c r="R965" s="878"/>
      <c r="S965" s="878"/>
      <c r="T965" s="878"/>
      <c r="U965" s="878"/>
      <c r="V965" s="878"/>
      <c r="W965" s="878"/>
      <c r="X965" s="1015"/>
      <c r="Y965" s="878"/>
      <c r="Z965" s="975"/>
    </row>
    <row r="966" spans="1:26">
      <c r="A966" s="878"/>
      <c r="B966" s="878"/>
      <c r="C966" s="878"/>
      <c r="F966" s="878"/>
      <c r="H966" s="878"/>
      <c r="I966" s="878"/>
      <c r="J966" s="878"/>
      <c r="K966" s="990"/>
      <c r="L966" s="990"/>
      <c r="M966" s="990"/>
      <c r="N966" s="990"/>
      <c r="O966" s="878"/>
      <c r="P966" s="878"/>
      <c r="Q966" s="878"/>
      <c r="R966" s="878"/>
      <c r="S966" s="878"/>
      <c r="T966" s="878"/>
      <c r="U966" s="878"/>
      <c r="V966" s="878"/>
      <c r="W966" s="878"/>
      <c r="X966" s="1015"/>
      <c r="Y966" s="878"/>
      <c r="Z966" s="975"/>
    </row>
    <row r="967" spans="1:26">
      <c r="A967" s="878"/>
      <c r="B967" s="878"/>
      <c r="C967" s="878"/>
      <c r="F967" s="878"/>
      <c r="H967" s="878"/>
      <c r="I967" s="878"/>
      <c r="J967" s="878"/>
      <c r="K967" s="990"/>
      <c r="L967" s="990"/>
      <c r="M967" s="990"/>
      <c r="N967" s="990"/>
      <c r="O967" s="878"/>
      <c r="P967" s="878"/>
      <c r="Q967" s="878"/>
      <c r="R967" s="878"/>
      <c r="S967" s="878"/>
      <c r="T967" s="878"/>
      <c r="U967" s="878"/>
      <c r="V967" s="878"/>
      <c r="W967" s="878"/>
      <c r="X967" s="1015"/>
      <c r="Y967" s="878"/>
      <c r="Z967" s="975"/>
    </row>
    <row r="968" spans="1:26">
      <c r="A968" s="878"/>
      <c r="B968" s="878"/>
      <c r="C968" s="878"/>
      <c r="F968" s="878"/>
      <c r="H968" s="878"/>
      <c r="I968" s="878"/>
      <c r="J968" s="878"/>
      <c r="K968" s="990"/>
      <c r="L968" s="990"/>
      <c r="M968" s="990"/>
      <c r="N968" s="990"/>
      <c r="O968" s="878"/>
      <c r="P968" s="878"/>
      <c r="Q968" s="878"/>
      <c r="R968" s="878"/>
      <c r="S968" s="878"/>
      <c r="T968" s="878"/>
      <c r="U968" s="878"/>
      <c r="V968" s="878"/>
      <c r="W968" s="878"/>
      <c r="X968" s="1015"/>
      <c r="Y968" s="878"/>
      <c r="Z968" s="975"/>
    </row>
    <row r="969" spans="1:26">
      <c r="A969" s="878"/>
      <c r="B969" s="878"/>
      <c r="C969" s="878"/>
      <c r="F969" s="878"/>
      <c r="H969" s="878"/>
      <c r="I969" s="878"/>
      <c r="J969" s="878"/>
      <c r="K969" s="990"/>
      <c r="L969" s="990"/>
      <c r="M969" s="990"/>
      <c r="N969" s="990"/>
      <c r="O969" s="878"/>
      <c r="P969" s="878"/>
      <c r="Q969" s="878"/>
      <c r="R969" s="878"/>
      <c r="S969" s="878"/>
      <c r="T969" s="878"/>
      <c r="U969" s="878"/>
      <c r="V969" s="878"/>
      <c r="W969" s="878"/>
      <c r="X969" s="1015"/>
      <c r="Y969" s="878"/>
      <c r="Z969" s="975"/>
    </row>
    <row r="970" spans="1:26">
      <c r="A970" s="878"/>
      <c r="B970" s="878"/>
      <c r="C970" s="878"/>
      <c r="F970" s="878"/>
      <c r="H970" s="878"/>
      <c r="I970" s="878"/>
      <c r="J970" s="878"/>
      <c r="K970" s="990"/>
      <c r="L970" s="990"/>
      <c r="M970" s="990"/>
      <c r="N970" s="990"/>
      <c r="O970" s="878"/>
      <c r="P970" s="878"/>
      <c r="Q970" s="878"/>
      <c r="R970" s="878"/>
      <c r="S970" s="878"/>
      <c r="T970" s="878"/>
      <c r="U970" s="878"/>
      <c r="V970" s="878"/>
      <c r="W970" s="878"/>
      <c r="X970" s="1015"/>
      <c r="Y970" s="878"/>
      <c r="Z970" s="975"/>
    </row>
    <row r="971" spans="1:26">
      <c r="A971" s="878"/>
      <c r="B971" s="878"/>
      <c r="C971" s="878"/>
      <c r="F971" s="878"/>
      <c r="H971" s="878"/>
      <c r="I971" s="878"/>
      <c r="J971" s="878"/>
      <c r="K971" s="990"/>
      <c r="L971" s="990"/>
      <c r="M971" s="990"/>
      <c r="N971" s="990"/>
      <c r="O971" s="878"/>
      <c r="P971" s="878"/>
      <c r="Q971" s="878"/>
      <c r="R971" s="878"/>
      <c r="S971" s="878"/>
      <c r="T971" s="878"/>
      <c r="U971" s="878"/>
      <c r="V971" s="878"/>
      <c r="W971" s="878"/>
      <c r="X971" s="1015"/>
      <c r="Y971" s="878"/>
      <c r="Z971" s="975"/>
    </row>
    <row r="972" spans="1:26">
      <c r="A972" s="878"/>
      <c r="B972" s="878"/>
      <c r="C972" s="878"/>
      <c r="F972" s="878"/>
      <c r="H972" s="878"/>
      <c r="I972" s="878"/>
      <c r="J972" s="878"/>
      <c r="K972" s="990"/>
      <c r="L972" s="990"/>
      <c r="M972" s="990"/>
      <c r="N972" s="990"/>
      <c r="O972" s="878"/>
      <c r="P972" s="878"/>
      <c r="Q972" s="878"/>
      <c r="R972" s="878"/>
      <c r="S972" s="878"/>
      <c r="T972" s="878"/>
      <c r="U972" s="878"/>
      <c r="V972" s="878"/>
      <c r="W972" s="878"/>
      <c r="X972" s="1015"/>
      <c r="Y972" s="878"/>
      <c r="Z972" s="975"/>
    </row>
    <row r="973" spans="1:26">
      <c r="A973" s="878"/>
      <c r="B973" s="878"/>
      <c r="C973" s="878"/>
      <c r="F973" s="878"/>
      <c r="H973" s="878"/>
      <c r="I973" s="878"/>
      <c r="J973" s="878"/>
      <c r="K973" s="990"/>
      <c r="L973" s="990"/>
      <c r="M973" s="990"/>
      <c r="N973" s="990"/>
      <c r="O973" s="878"/>
      <c r="P973" s="878"/>
      <c r="Q973" s="878"/>
      <c r="R973" s="878"/>
      <c r="S973" s="878"/>
      <c r="T973" s="878"/>
      <c r="U973" s="878"/>
      <c r="V973" s="878"/>
      <c r="W973" s="878"/>
      <c r="X973" s="1015"/>
      <c r="Y973" s="878"/>
      <c r="Z973" s="975"/>
    </row>
    <row r="974" spans="1:26">
      <c r="A974" s="878"/>
      <c r="B974" s="878"/>
      <c r="C974" s="878"/>
      <c r="F974" s="878"/>
      <c r="H974" s="878"/>
      <c r="I974" s="878"/>
      <c r="J974" s="878"/>
      <c r="K974" s="990"/>
      <c r="L974" s="990"/>
      <c r="M974" s="990"/>
      <c r="N974" s="990"/>
      <c r="O974" s="878"/>
      <c r="P974" s="878"/>
      <c r="Q974" s="878"/>
      <c r="R974" s="878"/>
      <c r="S974" s="878"/>
      <c r="T974" s="878"/>
      <c r="U974" s="878"/>
      <c r="V974" s="878"/>
      <c r="W974" s="878"/>
      <c r="X974" s="1015"/>
      <c r="Y974" s="878"/>
      <c r="Z974" s="975"/>
    </row>
    <row r="975" spans="1:26">
      <c r="A975" s="878"/>
      <c r="B975" s="878"/>
      <c r="C975" s="878"/>
      <c r="F975" s="878"/>
      <c r="H975" s="878"/>
      <c r="I975" s="878"/>
      <c r="J975" s="878"/>
      <c r="K975" s="990"/>
      <c r="L975" s="990"/>
      <c r="M975" s="990"/>
      <c r="N975" s="990"/>
      <c r="O975" s="878"/>
      <c r="P975" s="878"/>
      <c r="Q975" s="878"/>
      <c r="R975" s="878"/>
      <c r="S975" s="878"/>
      <c r="T975" s="878"/>
      <c r="U975" s="878"/>
      <c r="V975" s="878"/>
      <c r="W975" s="878"/>
      <c r="X975" s="1015"/>
      <c r="Y975" s="878"/>
      <c r="Z975" s="975"/>
    </row>
    <row r="976" spans="1:26">
      <c r="A976" s="878"/>
      <c r="B976" s="878"/>
      <c r="C976" s="878"/>
      <c r="F976" s="878"/>
      <c r="H976" s="878"/>
      <c r="I976" s="878"/>
      <c r="J976" s="878"/>
      <c r="K976" s="990"/>
      <c r="L976" s="990"/>
      <c r="M976" s="990"/>
      <c r="N976" s="990"/>
      <c r="O976" s="878"/>
      <c r="P976" s="878"/>
      <c r="Q976" s="878"/>
      <c r="R976" s="878"/>
      <c r="S976" s="878"/>
      <c r="T976" s="878"/>
      <c r="U976" s="878"/>
      <c r="V976" s="878"/>
      <c r="W976" s="878"/>
      <c r="X976" s="1015"/>
      <c r="Y976" s="878"/>
      <c r="Z976" s="975"/>
    </row>
    <row r="977" spans="1:26">
      <c r="A977" s="878"/>
      <c r="B977" s="878"/>
      <c r="C977" s="878"/>
      <c r="F977" s="878"/>
      <c r="H977" s="878"/>
      <c r="I977" s="878"/>
      <c r="J977" s="878"/>
      <c r="K977" s="990"/>
      <c r="L977" s="990"/>
      <c r="M977" s="990"/>
      <c r="N977" s="990"/>
      <c r="O977" s="878"/>
      <c r="P977" s="878"/>
      <c r="Q977" s="878"/>
      <c r="R977" s="878"/>
      <c r="S977" s="878"/>
      <c r="T977" s="878"/>
      <c r="U977" s="878"/>
      <c r="V977" s="878"/>
      <c r="W977" s="878"/>
      <c r="X977" s="1015"/>
      <c r="Y977" s="878"/>
      <c r="Z977" s="975"/>
    </row>
    <row r="978" spans="1:26">
      <c r="A978" s="878"/>
      <c r="B978" s="878"/>
      <c r="C978" s="878"/>
      <c r="F978" s="878"/>
      <c r="H978" s="878"/>
      <c r="I978" s="878"/>
      <c r="J978" s="878"/>
      <c r="K978" s="990"/>
      <c r="L978" s="990"/>
      <c r="M978" s="990"/>
      <c r="N978" s="990"/>
      <c r="O978" s="878"/>
      <c r="P978" s="878"/>
      <c r="Q978" s="878"/>
      <c r="R978" s="878"/>
      <c r="S978" s="878"/>
      <c r="T978" s="878"/>
      <c r="U978" s="878"/>
      <c r="V978" s="878"/>
      <c r="W978" s="878"/>
      <c r="X978" s="1015"/>
      <c r="Y978" s="878"/>
      <c r="Z978" s="975"/>
    </row>
    <row r="979" spans="1:26">
      <c r="A979" s="878"/>
      <c r="B979" s="878"/>
      <c r="C979" s="878"/>
      <c r="F979" s="878"/>
      <c r="H979" s="878"/>
      <c r="I979" s="878"/>
      <c r="J979" s="878"/>
      <c r="K979" s="990"/>
      <c r="L979" s="990"/>
      <c r="M979" s="990"/>
      <c r="N979" s="990"/>
      <c r="O979" s="878"/>
      <c r="P979" s="878"/>
      <c r="Q979" s="878"/>
      <c r="R979" s="878"/>
      <c r="S979" s="878"/>
      <c r="T979" s="878"/>
      <c r="U979" s="878"/>
      <c r="V979" s="878"/>
      <c r="W979" s="878"/>
      <c r="X979" s="1015"/>
      <c r="Y979" s="878"/>
      <c r="Z979" s="975"/>
    </row>
    <row r="980" spans="1:26">
      <c r="A980" s="878"/>
      <c r="B980" s="878"/>
      <c r="C980" s="878"/>
      <c r="F980" s="878"/>
      <c r="H980" s="878"/>
      <c r="I980" s="878"/>
      <c r="J980" s="878"/>
      <c r="K980" s="990"/>
      <c r="L980" s="990"/>
      <c r="M980" s="990"/>
      <c r="N980" s="990"/>
      <c r="O980" s="878"/>
      <c r="P980" s="878"/>
      <c r="Q980" s="878"/>
      <c r="R980" s="878"/>
      <c r="S980" s="878"/>
      <c r="T980" s="878"/>
      <c r="U980" s="878"/>
      <c r="V980" s="878"/>
      <c r="W980" s="878"/>
      <c r="X980" s="1015"/>
      <c r="Y980" s="878"/>
      <c r="Z980" s="975"/>
    </row>
    <row r="981" spans="1:26">
      <c r="A981" s="878"/>
      <c r="B981" s="878"/>
      <c r="C981" s="878"/>
      <c r="F981" s="878"/>
      <c r="H981" s="878"/>
      <c r="I981" s="878"/>
      <c r="J981" s="878"/>
      <c r="K981" s="990"/>
      <c r="L981" s="990"/>
      <c r="M981" s="990"/>
      <c r="N981" s="990"/>
      <c r="O981" s="878"/>
      <c r="P981" s="878"/>
      <c r="Q981" s="878"/>
      <c r="R981" s="878"/>
      <c r="S981" s="878"/>
      <c r="T981" s="878"/>
      <c r="U981" s="878"/>
      <c r="V981" s="878"/>
      <c r="W981" s="878"/>
      <c r="X981" s="1015"/>
      <c r="Y981" s="878"/>
      <c r="Z981" s="975"/>
    </row>
    <row r="982" spans="1:26">
      <c r="A982" s="878"/>
      <c r="B982" s="878"/>
      <c r="C982" s="878"/>
      <c r="F982" s="878"/>
      <c r="H982" s="878"/>
      <c r="I982" s="878"/>
      <c r="J982" s="878"/>
      <c r="K982" s="990"/>
      <c r="L982" s="990"/>
      <c r="M982" s="990"/>
      <c r="N982" s="990"/>
      <c r="O982" s="878"/>
      <c r="P982" s="878"/>
      <c r="Q982" s="878"/>
      <c r="R982" s="878"/>
      <c r="S982" s="878"/>
      <c r="T982" s="878"/>
      <c r="U982" s="878"/>
      <c r="V982" s="878"/>
      <c r="W982" s="878"/>
      <c r="X982" s="1015"/>
      <c r="Y982" s="878"/>
      <c r="Z982" s="975"/>
    </row>
    <row r="983" spans="1:26">
      <c r="A983" s="878"/>
      <c r="B983" s="878"/>
      <c r="C983" s="878"/>
      <c r="F983" s="878"/>
      <c r="H983" s="878"/>
      <c r="I983" s="878"/>
      <c r="J983" s="878"/>
      <c r="K983" s="990"/>
      <c r="L983" s="990"/>
      <c r="M983" s="990"/>
      <c r="N983" s="990"/>
      <c r="O983" s="878"/>
      <c r="P983" s="878"/>
      <c r="Q983" s="878"/>
      <c r="R983" s="878"/>
      <c r="S983" s="878"/>
      <c r="T983" s="878"/>
      <c r="U983" s="878"/>
      <c r="V983" s="878"/>
      <c r="W983" s="878"/>
      <c r="X983" s="1015"/>
      <c r="Y983" s="878"/>
      <c r="Z983" s="975"/>
    </row>
    <row r="984" spans="1:26">
      <c r="A984" s="878"/>
      <c r="B984" s="878"/>
      <c r="C984" s="878"/>
      <c r="F984" s="878"/>
      <c r="H984" s="878"/>
      <c r="I984" s="878"/>
      <c r="J984" s="878"/>
      <c r="K984" s="990"/>
      <c r="L984" s="990"/>
      <c r="M984" s="990"/>
      <c r="N984" s="990"/>
      <c r="O984" s="878"/>
      <c r="P984" s="878"/>
      <c r="Q984" s="878"/>
      <c r="R984" s="878"/>
      <c r="S984" s="878"/>
      <c r="T984" s="878"/>
      <c r="U984" s="878"/>
      <c r="V984" s="878"/>
      <c r="W984" s="878"/>
      <c r="X984" s="1015"/>
      <c r="Y984" s="878"/>
      <c r="Z984" s="975"/>
    </row>
    <row r="985" spans="1:26">
      <c r="A985" s="878"/>
      <c r="B985" s="878"/>
      <c r="C985" s="878"/>
      <c r="F985" s="878"/>
      <c r="H985" s="878"/>
      <c r="I985" s="878"/>
      <c r="J985" s="878"/>
      <c r="K985" s="990"/>
      <c r="L985" s="990"/>
      <c r="M985" s="990"/>
      <c r="N985" s="990"/>
      <c r="O985" s="878"/>
      <c r="P985" s="878"/>
      <c r="Q985" s="878"/>
      <c r="R985" s="878"/>
      <c r="S985" s="878"/>
      <c r="T985" s="878"/>
      <c r="U985" s="878"/>
      <c r="V985" s="878"/>
      <c r="W985" s="878"/>
      <c r="X985" s="1015"/>
      <c r="Y985" s="878"/>
      <c r="Z985" s="975"/>
    </row>
    <row r="986" spans="1:26">
      <c r="A986" s="878"/>
      <c r="B986" s="878"/>
      <c r="C986" s="878"/>
      <c r="F986" s="878"/>
      <c r="H986" s="878"/>
      <c r="I986" s="878"/>
      <c r="J986" s="878"/>
      <c r="K986" s="990"/>
      <c r="L986" s="990"/>
      <c r="M986" s="990"/>
      <c r="N986" s="990"/>
      <c r="O986" s="878"/>
      <c r="P986" s="878"/>
      <c r="Q986" s="878"/>
      <c r="R986" s="878"/>
      <c r="S986" s="878"/>
      <c r="T986" s="878"/>
      <c r="U986" s="878"/>
      <c r="V986" s="878"/>
      <c r="W986" s="878"/>
      <c r="X986" s="1015"/>
      <c r="Y986" s="878"/>
      <c r="Z986" s="975"/>
    </row>
    <row r="987" spans="1:26">
      <c r="A987" s="878"/>
      <c r="B987" s="878"/>
      <c r="C987" s="878"/>
      <c r="F987" s="878"/>
      <c r="H987" s="878"/>
      <c r="I987" s="878"/>
      <c r="J987" s="878"/>
      <c r="K987" s="990"/>
      <c r="L987" s="990"/>
      <c r="M987" s="990"/>
      <c r="N987" s="990"/>
      <c r="O987" s="878"/>
      <c r="P987" s="878"/>
      <c r="Q987" s="878"/>
      <c r="R987" s="878"/>
      <c r="S987" s="878"/>
      <c r="T987" s="878"/>
      <c r="U987" s="878"/>
      <c r="V987" s="878"/>
      <c r="W987" s="878"/>
      <c r="X987" s="1015"/>
      <c r="Y987" s="878"/>
      <c r="Z987" s="975"/>
    </row>
    <row r="988" spans="1:26">
      <c r="A988" s="878"/>
      <c r="B988" s="878"/>
      <c r="C988" s="878"/>
      <c r="F988" s="878"/>
      <c r="H988" s="878"/>
      <c r="I988" s="878"/>
      <c r="J988" s="878"/>
      <c r="K988" s="990"/>
      <c r="L988" s="990"/>
      <c r="M988" s="990"/>
      <c r="N988" s="990"/>
      <c r="O988" s="878"/>
      <c r="P988" s="878"/>
      <c r="Q988" s="878"/>
      <c r="R988" s="878"/>
      <c r="S988" s="878"/>
      <c r="T988" s="878"/>
      <c r="U988" s="878"/>
      <c r="V988" s="878"/>
      <c r="W988" s="878"/>
      <c r="X988" s="1015"/>
      <c r="Y988" s="878"/>
      <c r="Z988" s="975"/>
    </row>
    <row r="989" spans="1:26">
      <c r="A989" s="878"/>
      <c r="B989" s="878"/>
      <c r="C989" s="878"/>
      <c r="F989" s="878"/>
      <c r="H989" s="878"/>
      <c r="I989" s="878"/>
      <c r="J989" s="878"/>
      <c r="K989" s="990"/>
      <c r="L989" s="990"/>
      <c r="M989" s="990"/>
      <c r="N989" s="990"/>
      <c r="O989" s="878"/>
      <c r="P989" s="878"/>
      <c r="Q989" s="878"/>
      <c r="R989" s="878"/>
      <c r="S989" s="878"/>
      <c r="T989" s="878"/>
      <c r="U989" s="878"/>
      <c r="V989" s="878"/>
      <c r="W989" s="878"/>
      <c r="X989" s="1015"/>
      <c r="Y989" s="878"/>
      <c r="Z989" s="975"/>
    </row>
    <row r="990" spans="1:26">
      <c r="A990" s="878"/>
      <c r="B990" s="878"/>
      <c r="C990" s="878"/>
      <c r="F990" s="878"/>
      <c r="H990" s="878"/>
      <c r="I990" s="878"/>
      <c r="J990" s="878"/>
      <c r="K990" s="990"/>
      <c r="L990" s="990"/>
      <c r="M990" s="990"/>
      <c r="N990" s="990"/>
      <c r="O990" s="878"/>
      <c r="P990" s="878"/>
      <c r="Q990" s="878"/>
      <c r="R990" s="878"/>
      <c r="S990" s="878"/>
      <c r="T990" s="878"/>
      <c r="U990" s="878"/>
      <c r="V990" s="878"/>
      <c r="W990" s="878"/>
      <c r="X990" s="1015"/>
      <c r="Y990" s="878"/>
      <c r="Z990" s="975"/>
    </row>
    <row r="991" spans="1:26">
      <c r="A991" s="878"/>
      <c r="B991" s="878"/>
      <c r="C991" s="878"/>
      <c r="F991" s="878"/>
      <c r="H991" s="878"/>
      <c r="I991" s="878"/>
      <c r="J991" s="878"/>
      <c r="K991" s="990"/>
      <c r="L991" s="990"/>
      <c r="M991" s="990"/>
      <c r="N991" s="990"/>
      <c r="O991" s="878"/>
      <c r="P991" s="878"/>
      <c r="Q991" s="878"/>
      <c r="R991" s="878"/>
      <c r="S991" s="878"/>
      <c r="T991" s="878"/>
      <c r="U991" s="878"/>
      <c r="V991" s="878"/>
      <c r="W991" s="878"/>
      <c r="X991" s="1015"/>
      <c r="Y991" s="878"/>
      <c r="Z991" s="975"/>
    </row>
    <row r="992" spans="1:26">
      <c r="A992" s="878"/>
      <c r="B992" s="878"/>
      <c r="C992" s="878"/>
      <c r="F992" s="878"/>
      <c r="H992" s="878"/>
      <c r="I992" s="878"/>
      <c r="J992" s="878"/>
      <c r="K992" s="990"/>
      <c r="L992" s="990"/>
      <c r="M992" s="990"/>
      <c r="N992" s="990"/>
      <c r="O992" s="878"/>
      <c r="P992" s="878"/>
      <c r="Q992" s="878"/>
      <c r="R992" s="878"/>
      <c r="S992" s="878"/>
      <c r="T992" s="878"/>
      <c r="U992" s="878"/>
      <c r="V992" s="878"/>
      <c r="W992" s="878"/>
      <c r="X992" s="1015"/>
      <c r="Y992" s="878"/>
      <c r="Z992" s="975"/>
    </row>
    <row r="993" spans="1:26">
      <c r="A993" s="878"/>
      <c r="B993" s="878"/>
      <c r="C993" s="878"/>
      <c r="F993" s="878"/>
      <c r="H993" s="878"/>
      <c r="I993" s="878"/>
      <c r="J993" s="878"/>
      <c r="K993" s="990"/>
      <c r="L993" s="990"/>
      <c r="M993" s="990"/>
      <c r="N993" s="990"/>
      <c r="O993" s="878"/>
      <c r="P993" s="878"/>
      <c r="Q993" s="878"/>
      <c r="R993" s="878"/>
      <c r="S993" s="878"/>
      <c r="T993" s="878"/>
      <c r="U993" s="878"/>
      <c r="V993" s="878"/>
      <c r="W993" s="878"/>
      <c r="X993" s="1015"/>
      <c r="Y993" s="878"/>
      <c r="Z993" s="975"/>
    </row>
    <row r="994" spans="1:26">
      <c r="A994" s="878"/>
      <c r="B994" s="878"/>
      <c r="C994" s="878"/>
      <c r="F994" s="878"/>
      <c r="H994" s="878"/>
      <c r="I994" s="878"/>
      <c r="J994" s="878"/>
      <c r="K994" s="990"/>
      <c r="L994" s="990"/>
      <c r="M994" s="990"/>
      <c r="N994" s="990"/>
      <c r="O994" s="878"/>
      <c r="P994" s="878"/>
      <c r="Q994" s="878"/>
      <c r="R994" s="878"/>
      <c r="S994" s="878"/>
      <c r="T994" s="878"/>
      <c r="U994" s="878"/>
      <c r="V994" s="878"/>
      <c r="W994" s="878"/>
      <c r="X994" s="1015"/>
      <c r="Y994" s="878"/>
      <c r="Z994" s="975"/>
    </row>
    <row r="995" spans="1:26">
      <c r="A995" s="878"/>
      <c r="B995" s="878"/>
      <c r="C995" s="878"/>
      <c r="F995" s="878"/>
      <c r="H995" s="878"/>
      <c r="I995" s="878"/>
      <c r="J995" s="878"/>
      <c r="K995" s="990"/>
      <c r="L995" s="990"/>
      <c r="M995" s="990"/>
      <c r="N995" s="990"/>
      <c r="O995" s="878"/>
      <c r="P995" s="878"/>
      <c r="Q995" s="878"/>
      <c r="R995" s="878"/>
      <c r="S995" s="878"/>
      <c r="T995" s="878"/>
      <c r="U995" s="878"/>
      <c r="V995" s="878"/>
      <c r="W995" s="878"/>
      <c r="X995" s="1015"/>
      <c r="Y995" s="878"/>
      <c r="Z995" s="975"/>
    </row>
    <row r="996" spans="1:26">
      <c r="A996" s="878"/>
      <c r="B996" s="878"/>
      <c r="C996" s="878"/>
      <c r="F996" s="878"/>
      <c r="H996" s="878"/>
      <c r="I996" s="878"/>
      <c r="J996" s="878"/>
      <c r="K996" s="990"/>
      <c r="L996" s="990"/>
      <c r="M996" s="990"/>
      <c r="N996" s="990"/>
      <c r="O996" s="878"/>
      <c r="P996" s="878"/>
      <c r="Q996" s="878"/>
      <c r="R996" s="878"/>
      <c r="S996" s="878"/>
      <c r="T996" s="878"/>
      <c r="U996" s="878"/>
      <c r="V996" s="878"/>
      <c r="W996" s="878"/>
      <c r="X996" s="1015"/>
      <c r="Y996" s="878"/>
      <c r="Z996" s="975"/>
    </row>
    <row r="997" spans="1:26">
      <c r="A997" s="878"/>
      <c r="B997" s="878"/>
      <c r="C997" s="878"/>
      <c r="F997" s="878"/>
      <c r="H997" s="878"/>
      <c r="I997" s="878"/>
      <c r="J997" s="878"/>
      <c r="K997" s="990"/>
      <c r="L997" s="990"/>
      <c r="M997" s="990"/>
      <c r="N997" s="990"/>
      <c r="O997" s="878"/>
      <c r="P997" s="878"/>
      <c r="Q997" s="878"/>
      <c r="R997" s="878"/>
      <c r="S997" s="878"/>
      <c r="T997" s="878"/>
      <c r="U997" s="878"/>
      <c r="V997" s="878"/>
      <c r="W997" s="878"/>
      <c r="X997" s="1015"/>
      <c r="Y997" s="878"/>
      <c r="Z997" s="975"/>
    </row>
    <row r="998" spans="1:26">
      <c r="A998" s="878"/>
      <c r="B998" s="878"/>
      <c r="C998" s="878"/>
      <c r="F998" s="878"/>
      <c r="H998" s="878"/>
      <c r="I998" s="878"/>
      <c r="J998" s="878"/>
      <c r="K998" s="990"/>
      <c r="L998" s="990"/>
      <c r="M998" s="990"/>
      <c r="N998" s="990"/>
      <c r="O998" s="878"/>
      <c r="P998" s="878"/>
      <c r="Q998" s="878"/>
      <c r="R998" s="878"/>
      <c r="S998" s="878"/>
      <c r="T998" s="878"/>
      <c r="U998" s="878"/>
      <c r="V998" s="878"/>
      <c r="W998" s="878"/>
      <c r="X998" s="1015"/>
      <c r="Y998" s="878"/>
      <c r="Z998" s="975"/>
    </row>
    <row r="999" spans="1:26">
      <c r="A999" s="878"/>
      <c r="B999" s="878"/>
      <c r="C999" s="878"/>
      <c r="F999" s="878"/>
      <c r="H999" s="878"/>
      <c r="I999" s="878"/>
      <c r="J999" s="878"/>
      <c r="K999" s="990"/>
      <c r="L999" s="990"/>
      <c r="M999" s="990"/>
      <c r="N999" s="990"/>
      <c r="O999" s="878"/>
      <c r="P999" s="878"/>
      <c r="Q999" s="878"/>
      <c r="R999" s="878"/>
      <c r="S999" s="878"/>
      <c r="T999" s="878"/>
      <c r="U999" s="878"/>
      <c r="V999" s="878"/>
      <c r="W999" s="878"/>
      <c r="X999" s="1015"/>
      <c r="Y999" s="878"/>
      <c r="Z999" s="975"/>
    </row>
    <row r="1000" spans="1:26">
      <c r="A1000" s="878"/>
      <c r="B1000" s="878"/>
      <c r="C1000" s="878"/>
      <c r="F1000" s="878"/>
      <c r="H1000" s="878"/>
      <c r="I1000" s="878"/>
      <c r="J1000" s="878"/>
      <c r="K1000" s="990"/>
      <c r="L1000" s="990"/>
      <c r="M1000" s="990"/>
      <c r="N1000" s="990"/>
      <c r="O1000" s="878"/>
      <c r="P1000" s="878"/>
      <c r="Q1000" s="878"/>
      <c r="R1000" s="878"/>
      <c r="S1000" s="878"/>
      <c r="T1000" s="878"/>
      <c r="U1000" s="878"/>
      <c r="V1000" s="878"/>
      <c r="W1000" s="878"/>
      <c r="X1000" s="1015"/>
      <c r="Y1000" s="878"/>
      <c r="Z1000" s="975"/>
    </row>
    <row r="1001" spans="1:26">
      <c r="A1001" s="878"/>
      <c r="B1001" s="878"/>
      <c r="C1001" s="878"/>
      <c r="F1001" s="878"/>
      <c r="H1001" s="878"/>
      <c r="I1001" s="878"/>
      <c r="J1001" s="878"/>
      <c r="K1001" s="990"/>
      <c r="L1001" s="990"/>
      <c r="M1001" s="990"/>
      <c r="N1001" s="990"/>
      <c r="O1001" s="878"/>
      <c r="P1001" s="878"/>
      <c r="Q1001" s="878"/>
      <c r="R1001" s="878"/>
      <c r="S1001" s="878"/>
      <c r="T1001" s="878"/>
      <c r="U1001" s="878"/>
      <c r="V1001" s="878"/>
      <c r="W1001" s="878"/>
      <c r="X1001" s="1015"/>
      <c r="Y1001" s="878"/>
      <c r="Z1001" s="975"/>
    </row>
    <row r="1002" spans="1:26">
      <c r="A1002" s="878"/>
      <c r="B1002" s="878"/>
      <c r="C1002" s="878"/>
      <c r="F1002" s="878"/>
      <c r="H1002" s="878"/>
      <c r="I1002" s="878"/>
      <c r="J1002" s="878"/>
      <c r="K1002" s="990"/>
      <c r="L1002" s="990"/>
      <c r="M1002" s="990"/>
      <c r="N1002" s="990"/>
      <c r="O1002" s="878"/>
      <c r="P1002" s="878"/>
      <c r="Q1002" s="878"/>
      <c r="R1002" s="878"/>
      <c r="S1002" s="878"/>
      <c r="T1002" s="878"/>
      <c r="U1002" s="878"/>
      <c r="V1002" s="878"/>
      <c r="W1002" s="878"/>
      <c r="X1002" s="1015"/>
      <c r="Y1002" s="878"/>
      <c r="Z1002" s="975"/>
    </row>
    <row r="1003" spans="1:26">
      <c r="A1003" s="878"/>
      <c r="B1003" s="878"/>
      <c r="C1003" s="878"/>
      <c r="F1003" s="878"/>
      <c r="H1003" s="878"/>
      <c r="I1003" s="878"/>
      <c r="J1003" s="878"/>
      <c r="K1003" s="990"/>
      <c r="L1003" s="990"/>
      <c r="M1003" s="990"/>
      <c r="N1003" s="990"/>
      <c r="O1003" s="878"/>
      <c r="P1003" s="878"/>
      <c r="Q1003" s="878"/>
      <c r="R1003" s="878"/>
      <c r="S1003" s="878"/>
      <c r="T1003" s="878"/>
      <c r="U1003" s="878"/>
      <c r="V1003" s="878"/>
      <c r="W1003" s="878"/>
      <c r="X1003" s="1015"/>
      <c r="Y1003" s="878"/>
      <c r="Z1003" s="975"/>
    </row>
    <row r="1004" spans="1:26">
      <c r="A1004" s="878"/>
      <c r="B1004" s="878"/>
      <c r="C1004" s="878"/>
      <c r="F1004" s="878"/>
      <c r="H1004" s="878"/>
      <c r="I1004" s="878"/>
      <c r="J1004" s="878"/>
      <c r="K1004" s="990"/>
      <c r="L1004" s="990"/>
      <c r="M1004" s="990"/>
      <c r="N1004" s="990"/>
      <c r="O1004" s="878"/>
      <c r="P1004" s="878"/>
      <c r="Q1004" s="878"/>
      <c r="R1004" s="878"/>
      <c r="S1004" s="878"/>
      <c r="T1004" s="878"/>
      <c r="U1004" s="878"/>
      <c r="V1004" s="878"/>
      <c r="W1004" s="878"/>
      <c r="X1004" s="1015"/>
      <c r="Y1004" s="878"/>
      <c r="Z1004" s="975"/>
    </row>
    <row r="1005" spans="1:26">
      <c r="A1005" s="878"/>
      <c r="B1005" s="878"/>
      <c r="C1005" s="878"/>
      <c r="F1005" s="878"/>
      <c r="H1005" s="878"/>
      <c r="I1005" s="878"/>
      <c r="J1005" s="878"/>
      <c r="K1005" s="990"/>
      <c r="L1005" s="990"/>
      <c r="M1005" s="990"/>
      <c r="N1005" s="990"/>
      <c r="O1005" s="878"/>
      <c r="P1005" s="878"/>
      <c r="Q1005" s="878"/>
      <c r="R1005" s="878"/>
      <c r="S1005" s="878"/>
      <c r="T1005" s="878"/>
      <c r="U1005" s="878"/>
      <c r="V1005" s="878"/>
      <c r="W1005" s="878"/>
      <c r="X1005" s="1015"/>
      <c r="Y1005" s="878"/>
      <c r="Z1005" s="975"/>
    </row>
    <row r="1006" spans="1:26">
      <c r="A1006" s="878"/>
      <c r="B1006" s="878"/>
      <c r="C1006" s="878"/>
      <c r="F1006" s="878"/>
      <c r="H1006" s="878"/>
      <c r="I1006" s="878"/>
      <c r="J1006" s="878"/>
      <c r="K1006" s="990"/>
      <c r="L1006" s="990"/>
      <c r="M1006" s="990"/>
      <c r="N1006" s="990"/>
      <c r="O1006" s="878"/>
      <c r="P1006" s="878"/>
      <c r="Q1006" s="878"/>
      <c r="R1006" s="878"/>
      <c r="S1006" s="878"/>
      <c r="T1006" s="878"/>
      <c r="U1006" s="878"/>
      <c r="V1006" s="878"/>
      <c r="W1006" s="878"/>
      <c r="X1006" s="1015"/>
      <c r="Y1006" s="878"/>
      <c r="Z1006" s="975"/>
    </row>
    <row r="1007" spans="1:26">
      <c r="A1007" s="878"/>
      <c r="B1007" s="878"/>
      <c r="C1007" s="878"/>
      <c r="F1007" s="878"/>
      <c r="H1007" s="878"/>
      <c r="I1007" s="878"/>
      <c r="J1007" s="878"/>
      <c r="K1007" s="990"/>
      <c r="L1007" s="990"/>
      <c r="M1007" s="990"/>
      <c r="N1007" s="990"/>
      <c r="O1007" s="878"/>
      <c r="P1007" s="878"/>
      <c r="Q1007" s="878"/>
      <c r="R1007" s="878"/>
      <c r="S1007" s="878"/>
      <c r="T1007" s="878"/>
      <c r="U1007" s="878"/>
      <c r="V1007" s="878"/>
      <c r="W1007" s="878"/>
      <c r="X1007" s="1015"/>
      <c r="Y1007" s="878"/>
      <c r="Z1007" s="975"/>
    </row>
    <row r="1008" spans="1:26">
      <c r="A1008" s="878"/>
      <c r="B1008" s="878"/>
      <c r="C1008" s="878"/>
      <c r="F1008" s="878"/>
      <c r="H1008" s="878"/>
      <c r="I1008" s="878"/>
      <c r="J1008" s="878"/>
      <c r="K1008" s="990"/>
      <c r="L1008" s="990"/>
      <c r="M1008" s="990"/>
      <c r="N1008" s="990"/>
      <c r="O1008" s="878"/>
      <c r="P1008" s="878"/>
      <c r="Q1008" s="878"/>
      <c r="R1008" s="878"/>
      <c r="S1008" s="878"/>
      <c r="T1008" s="878"/>
      <c r="U1008" s="878"/>
      <c r="V1008" s="878"/>
      <c r="W1008" s="878"/>
      <c r="X1008" s="1015"/>
      <c r="Y1008" s="878"/>
      <c r="Z1008" s="975"/>
    </row>
    <row r="1009" spans="1:26">
      <c r="A1009" s="878"/>
      <c r="B1009" s="878"/>
      <c r="C1009" s="878"/>
      <c r="F1009" s="878"/>
      <c r="H1009" s="878"/>
      <c r="I1009" s="878"/>
      <c r="J1009" s="878"/>
      <c r="K1009" s="990"/>
      <c r="L1009" s="990"/>
      <c r="M1009" s="990"/>
      <c r="N1009" s="990"/>
      <c r="O1009" s="878"/>
      <c r="P1009" s="878"/>
      <c r="Q1009" s="878"/>
      <c r="R1009" s="878"/>
      <c r="S1009" s="878"/>
      <c r="T1009" s="878"/>
      <c r="U1009" s="878"/>
      <c r="V1009" s="878"/>
      <c r="W1009" s="878"/>
      <c r="X1009" s="1015"/>
      <c r="Y1009" s="878"/>
      <c r="Z1009" s="975"/>
    </row>
    <row r="1010" spans="1:26">
      <c r="A1010" s="878"/>
      <c r="B1010" s="878"/>
      <c r="C1010" s="878"/>
      <c r="F1010" s="878"/>
      <c r="H1010" s="878"/>
      <c r="I1010" s="878"/>
      <c r="J1010" s="878"/>
      <c r="K1010" s="990"/>
      <c r="L1010" s="990"/>
      <c r="M1010" s="990"/>
      <c r="N1010" s="990"/>
      <c r="O1010" s="878"/>
      <c r="P1010" s="878"/>
      <c r="Q1010" s="878"/>
      <c r="R1010" s="878"/>
      <c r="S1010" s="878"/>
      <c r="T1010" s="878"/>
      <c r="U1010" s="878"/>
      <c r="V1010" s="878"/>
      <c r="W1010" s="878"/>
      <c r="X1010" s="1015"/>
      <c r="Y1010" s="878"/>
      <c r="Z1010" s="975"/>
    </row>
    <row r="1011" spans="1:26">
      <c r="A1011" s="878"/>
      <c r="B1011" s="878"/>
      <c r="C1011" s="878"/>
      <c r="F1011" s="878"/>
      <c r="H1011" s="878"/>
      <c r="I1011" s="878"/>
      <c r="J1011" s="878"/>
      <c r="K1011" s="990"/>
      <c r="L1011" s="990"/>
      <c r="M1011" s="990"/>
      <c r="N1011" s="990"/>
      <c r="O1011" s="878"/>
      <c r="P1011" s="878"/>
      <c r="Q1011" s="878"/>
      <c r="R1011" s="878"/>
      <c r="S1011" s="878"/>
      <c r="T1011" s="878"/>
      <c r="U1011" s="878"/>
      <c r="V1011" s="878"/>
      <c r="W1011" s="878"/>
      <c r="X1011" s="1015"/>
      <c r="Y1011" s="878"/>
      <c r="Z1011" s="975"/>
    </row>
    <row r="1012" spans="1:26">
      <c r="A1012" s="878"/>
      <c r="B1012" s="878"/>
      <c r="C1012" s="878"/>
      <c r="F1012" s="878"/>
      <c r="H1012" s="878"/>
      <c r="I1012" s="878"/>
      <c r="J1012" s="878"/>
      <c r="K1012" s="990"/>
      <c r="L1012" s="990"/>
      <c r="M1012" s="990"/>
      <c r="N1012" s="990"/>
      <c r="O1012" s="878"/>
      <c r="P1012" s="878"/>
      <c r="Q1012" s="878"/>
      <c r="R1012" s="878"/>
      <c r="S1012" s="878"/>
      <c r="T1012" s="878"/>
      <c r="U1012" s="878"/>
      <c r="V1012" s="878"/>
      <c r="W1012" s="878"/>
      <c r="X1012" s="1015"/>
      <c r="Y1012" s="878"/>
      <c r="Z1012" s="975"/>
    </row>
    <row r="1013" spans="1:26">
      <c r="A1013" s="878"/>
      <c r="B1013" s="878"/>
      <c r="C1013" s="878"/>
      <c r="F1013" s="878"/>
      <c r="H1013" s="878"/>
      <c r="I1013" s="878"/>
      <c r="J1013" s="878"/>
      <c r="K1013" s="990"/>
      <c r="L1013" s="990"/>
      <c r="M1013" s="990"/>
      <c r="N1013" s="990"/>
      <c r="O1013" s="878"/>
      <c r="P1013" s="878"/>
      <c r="Q1013" s="878"/>
      <c r="R1013" s="878"/>
      <c r="S1013" s="878"/>
      <c r="T1013" s="878"/>
      <c r="U1013" s="878"/>
      <c r="V1013" s="878"/>
      <c r="W1013" s="878"/>
      <c r="X1013" s="1015"/>
      <c r="Y1013" s="878"/>
      <c r="Z1013" s="975"/>
    </row>
    <row r="1014" spans="1:26">
      <c r="A1014" s="878"/>
      <c r="B1014" s="878"/>
      <c r="C1014" s="878"/>
      <c r="F1014" s="878"/>
      <c r="H1014" s="878"/>
      <c r="I1014" s="878"/>
      <c r="J1014" s="878"/>
      <c r="K1014" s="990"/>
      <c r="L1014" s="990"/>
      <c r="M1014" s="990"/>
      <c r="N1014" s="990"/>
      <c r="O1014" s="878"/>
      <c r="P1014" s="878"/>
      <c r="Q1014" s="878"/>
      <c r="R1014" s="878"/>
      <c r="S1014" s="878"/>
      <c r="T1014" s="878"/>
      <c r="U1014" s="878"/>
      <c r="V1014" s="878"/>
      <c r="W1014" s="878"/>
      <c r="X1014" s="1015"/>
      <c r="Y1014" s="878"/>
      <c r="Z1014" s="975"/>
    </row>
    <row r="1015" spans="1:26">
      <c r="A1015" s="878"/>
      <c r="B1015" s="878"/>
      <c r="C1015" s="878"/>
      <c r="F1015" s="878"/>
      <c r="H1015" s="878"/>
      <c r="I1015" s="878"/>
      <c r="J1015" s="878"/>
      <c r="K1015" s="990"/>
      <c r="L1015" s="990"/>
      <c r="M1015" s="990"/>
      <c r="N1015" s="990"/>
      <c r="O1015" s="878"/>
      <c r="P1015" s="878"/>
      <c r="Q1015" s="878"/>
      <c r="R1015" s="878"/>
      <c r="S1015" s="878"/>
      <c r="T1015" s="878"/>
      <c r="U1015" s="878"/>
      <c r="V1015" s="878"/>
      <c r="W1015" s="878"/>
      <c r="X1015" s="1015"/>
      <c r="Y1015" s="878"/>
      <c r="Z1015" s="975"/>
    </row>
    <row r="1016" spans="1:26">
      <c r="A1016" s="878"/>
      <c r="B1016" s="878"/>
      <c r="C1016" s="878"/>
      <c r="F1016" s="878"/>
      <c r="H1016" s="878"/>
      <c r="I1016" s="878"/>
      <c r="J1016" s="878"/>
      <c r="K1016" s="990"/>
      <c r="L1016" s="990"/>
      <c r="M1016" s="990"/>
      <c r="N1016" s="990"/>
      <c r="O1016" s="878"/>
      <c r="P1016" s="878"/>
      <c r="Q1016" s="878"/>
      <c r="R1016" s="878"/>
      <c r="S1016" s="878"/>
      <c r="T1016" s="878"/>
      <c r="U1016" s="878"/>
      <c r="V1016" s="878"/>
      <c r="W1016" s="878"/>
      <c r="X1016" s="1015"/>
      <c r="Y1016" s="878"/>
      <c r="Z1016" s="975"/>
    </row>
    <row r="1017" spans="1:26">
      <c r="A1017" s="878"/>
      <c r="B1017" s="878"/>
      <c r="C1017" s="878"/>
      <c r="F1017" s="878"/>
      <c r="H1017" s="878"/>
      <c r="I1017" s="878"/>
      <c r="J1017" s="878"/>
      <c r="K1017" s="990"/>
      <c r="L1017" s="990"/>
      <c r="M1017" s="990"/>
      <c r="N1017" s="990"/>
      <c r="O1017" s="878"/>
      <c r="P1017" s="878"/>
      <c r="Q1017" s="878"/>
      <c r="R1017" s="878"/>
      <c r="S1017" s="878"/>
      <c r="T1017" s="878"/>
      <c r="U1017" s="878"/>
      <c r="V1017" s="878"/>
      <c r="W1017" s="878"/>
      <c r="X1017" s="1015"/>
      <c r="Y1017" s="878"/>
      <c r="Z1017" s="975"/>
    </row>
    <row r="1018" spans="1:26">
      <c r="A1018" s="878"/>
      <c r="B1018" s="878"/>
      <c r="C1018" s="878"/>
      <c r="F1018" s="878"/>
      <c r="H1018" s="878"/>
      <c r="I1018" s="878"/>
      <c r="J1018" s="878"/>
      <c r="K1018" s="990"/>
      <c r="L1018" s="990"/>
      <c r="M1018" s="990"/>
      <c r="N1018" s="990"/>
      <c r="O1018" s="878"/>
      <c r="P1018" s="878"/>
      <c r="Q1018" s="878"/>
      <c r="R1018" s="878"/>
      <c r="S1018" s="878"/>
      <c r="T1018" s="878"/>
      <c r="U1018" s="878"/>
      <c r="V1018" s="878"/>
      <c r="W1018" s="878"/>
      <c r="X1018" s="1015"/>
      <c r="Y1018" s="878"/>
      <c r="Z1018" s="975"/>
    </row>
    <row r="1019" spans="1:26">
      <c r="A1019" s="878"/>
      <c r="B1019" s="878"/>
      <c r="C1019" s="878"/>
      <c r="F1019" s="878"/>
      <c r="H1019" s="878"/>
      <c r="I1019" s="878"/>
      <c r="J1019" s="878"/>
      <c r="K1019" s="990"/>
      <c r="L1019" s="990"/>
      <c r="M1019" s="990"/>
      <c r="N1019" s="990"/>
      <c r="O1019" s="878"/>
      <c r="P1019" s="878"/>
      <c r="Q1019" s="878"/>
      <c r="R1019" s="878"/>
      <c r="S1019" s="878"/>
      <c r="T1019" s="878"/>
      <c r="U1019" s="878"/>
      <c r="V1019" s="878"/>
      <c r="W1019" s="878"/>
      <c r="X1019" s="1015"/>
      <c r="Y1019" s="878"/>
      <c r="Z1019" s="975"/>
    </row>
    <row r="1020" spans="1:26">
      <c r="A1020" s="878"/>
      <c r="B1020" s="878"/>
      <c r="C1020" s="878"/>
      <c r="F1020" s="878"/>
      <c r="H1020" s="878"/>
      <c r="I1020" s="878"/>
      <c r="J1020" s="878"/>
      <c r="K1020" s="990"/>
      <c r="L1020" s="990"/>
      <c r="M1020" s="990"/>
      <c r="N1020" s="990"/>
      <c r="O1020" s="878"/>
      <c r="P1020" s="878"/>
      <c r="Q1020" s="878"/>
      <c r="R1020" s="878"/>
      <c r="S1020" s="878"/>
      <c r="T1020" s="878"/>
      <c r="U1020" s="878"/>
      <c r="V1020" s="878"/>
      <c r="W1020" s="878"/>
      <c r="X1020" s="1015"/>
      <c r="Y1020" s="878"/>
      <c r="Z1020" s="975"/>
    </row>
    <row r="1021" spans="1:26">
      <c r="A1021" s="878"/>
      <c r="B1021" s="878"/>
      <c r="C1021" s="878"/>
      <c r="F1021" s="878"/>
      <c r="H1021" s="878"/>
      <c r="I1021" s="878"/>
      <c r="J1021" s="878"/>
      <c r="K1021" s="990"/>
      <c r="L1021" s="990"/>
      <c r="M1021" s="990"/>
      <c r="N1021" s="990"/>
      <c r="O1021" s="878"/>
      <c r="P1021" s="878"/>
      <c r="Q1021" s="878"/>
      <c r="R1021" s="878"/>
      <c r="S1021" s="878"/>
      <c r="T1021" s="878"/>
      <c r="U1021" s="878"/>
      <c r="V1021" s="878"/>
      <c r="W1021" s="878"/>
      <c r="X1021" s="1015"/>
      <c r="Y1021" s="878"/>
      <c r="Z1021" s="975"/>
    </row>
    <row r="1022" spans="1:26">
      <c r="A1022" s="878"/>
      <c r="B1022" s="878"/>
      <c r="C1022" s="878"/>
      <c r="F1022" s="878"/>
      <c r="H1022" s="878"/>
      <c r="I1022" s="878"/>
      <c r="J1022" s="878"/>
      <c r="K1022" s="990"/>
      <c r="L1022" s="990"/>
      <c r="M1022" s="990"/>
      <c r="N1022" s="990"/>
      <c r="O1022" s="878"/>
      <c r="P1022" s="878"/>
      <c r="Q1022" s="878"/>
      <c r="R1022" s="878"/>
      <c r="S1022" s="878"/>
      <c r="T1022" s="878"/>
      <c r="U1022" s="878"/>
      <c r="V1022" s="878"/>
      <c r="W1022" s="878"/>
      <c r="X1022" s="1015"/>
      <c r="Y1022" s="878"/>
      <c r="Z1022" s="975"/>
    </row>
    <row r="1023" spans="1:26">
      <c r="A1023" s="878"/>
      <c r="B1023" s="878"/>
      <c r="C1023" s="878"/>
      <c r="F1023" s="878"/>
      <c r="H1023" s="878"/>
      <c r="I1023" s="878"/>
      <c r="J1023" s="878"/>
      <c r="K1023" s="990"/>
      <c r="L1023" s="990"/>
      <c r="M1023" s="990"/>
      <c r="N1023" s="990"/>
      <c r="O1023" s="878"/>
      <c r="P1023" s="878"/>
      <c r="Q1023" s="878"/>
      <c r="R1023" s="878"/>
      <c r="S1023" s="878"/>
      <c r="T1023" s="878"/>
      <c r="U1023" s="878"/>
      <c r="V1023" s="878"/>
      <c r="W1023" s="878"/>
      <c r="X1023" s="1015"/>
      <c r="Y1023" s="878"/>
      <c r="Z1023" s="975"/>
    </row>
    <row r="1024" spans="1:26">
      <c r="A1024" s="878"/>
      <c r="B1024" s="878"/>
      <c r="C1024" s="878"/>
      <c r="F1024" s="878"/>
      <c r="H1024" s="878"/>
      <c r="I1024" s="878"/>
      <c r="J1024" s="878"/>
      <c r="K1024" s="990"/>
      <c r="L1024" s="990"/>
      <c r="M1024" s="990"/>
      <c r="N1024" s="990"/>
      <c r="O1024" s="878"/>
      <c r="P1024" s="878"/>
      <c r="Q1024" s="878"/>
      <c r="R1024" s="878"/>
      <c r="S1024" s="878"/>
      <c r="T1024" s="878"/>
      <c r="U1024" s="878"/>
      <c r="V1024" s="878"/>
      <c r="W1024" s="878"/>
      <c r="X1024" s="1015"/>
      <c r="Y1024" s="878"/>
      <c r="Z1024" s="975"/>
    </row>
    <row r="1025" spans="1:26">
      <c r="A1025" s="878"/>
      <c r="B1025" s="878"/>
      <c r="C1025" s="878"/>
      <c r="F1025" s="878"/>
      <c r="H1025" s="878"/>
      <c r="I1025" s="878"/>
      <c r="J1025" s="878"/>
      <c r="K1025" s="990"/>
      <c r="L1025" s="990"/>
      <c r="M1025" s="990"/>
      <c r="N1025" s="990"/>
      <c r="O1025" s="878"/>
      <c r="P1025" s="878"/>
      <c r="Q1025" s="878"/>
      <c r="R1025" s="878"/>
      <c r="S1025" s="878"/>
      <c r="T1025" s="878"/>
      <c r="U1025" s="878"/>
      <c r="V1025" s="878"/>
      <c r="W1025" s="878"/>
      <c r="X1025" s="1015"/>
      <c r="Y1025" s="878"/>
      <c r="Z1025" s="975"/>
    </row>
    <row r="1026" spans="1:26">
      <c r="A1026" s="878"/>
      <c r="B1026" s="878"/>
      <c r="C1026" s="878"/>
      <c r="F1026" s="878"/>
      <c r="H1026" s="878"/>
      <c r="I1026" s="878"/>
      <c r="J1026" s="878"/>
      <c r="K1026" s="990"/>
      <c r="L1026" s="990"/>
      <c r="M1026" s="990"/>
      <c r="N1026" s="990"/>
      <c r="O1026" s="878"/>
      <c r="P1026" s="878"/>
      <c r="Q1026" s="878"/>
      <c r="R1026" s="878"/>
      <c r="S1026" s="878"/>
      <c r="T1026" s="878"/>
      <c r="U1026" s="878"/>
      <c r="V1026" s="878"/>
      <c r="W1026" s="878"/>
      <c r="X1026" s="1015"/>
      <c r="Y1026" s="878"/>
      <c r="Z1026" s="975"/>
    </row>
    <row r="1027" spans="1:26">
      <c r="A1027" s="878"/>
      <c r="B1027" s="878"/>
      <c r="C1027" s="878"/>
      <c r="F1027" s="878"/>
      <c r="H1027" s="878"/>
      <c r="I1027" s="878"/>
      <c r="J1027" s="878"/>
      <c r="K1027" s="990"/>
      <c r="L1027" s="990"/>
      <c r="M1027" s="990"/>
      <c r="N1027" s="990"/>
      <c r="O1027" s="878"/>
      <c r="P1027" s="878"/>
      <c r="Q1027" s="878"/>
      <c r="R1027" s="878"/>
      <c r="S1027" s="878"/>
      <c r="T1027" s="878"/>
      <c r="U1027" s="878"/>
      <c r="V1027" s="878"/>
      <c r="W1027" s="878"/>
      <c r="X1027" s="1015"/>
      <c r="Y1027" s="878"/>
      <c r="Z1027" s="975"/>
    </row>
    <row r="1028" spans="1:26">
      <c r="A1028" s="878"/>
      <c r="B1028" s="878"/>
      <c r="C1028" s="878"/>
      <c r="F1028" s="878"/>
      <c r="H1028" s="878"/>
      <c r="I1028" s="878"/>
      <c r="J1028" s="878"/>
      <c r="K1028" s="990"/>
      <c r="L1028" s="990"/>
      <c r="M1028" s="990"/>
      <c r="N1028" s="990"/>
      <c r="O1028" s="878"/>
      <c r="P1028" s="878"/>
      <c r="Q1028" s="878"/>
      <c r="R1028" s="878"/>
      <c r="S1028" s="878"/>
      <c r="T1028" s="878"/>
      <c r="U1028" s="878"/>
      <c r="V1028" s="878"/>
      <c r="W1028" s="878"/>
      <c r="X1028" s="1015"/>
      <c r="Y1028" s="878"/>
      <c r="Z1028" s="975"/>
    </row>
    <row r="1029" spans="1:26">
      <c r="A1029" s="878"/>
      <c r="B1029" s="878"/>
      <c r="C1029" s="878"/>
      <c r="F1029" s="878"/>
      <c r="H1029" s="878"/>
      <c r="I1029" s="878"/>
      <c r="J1029" s="878"/>
      <c r="K1029" s="990"/>
      <c r="L1029" s="990"/>
      <c r="M1029" s="990"/>
      <c r="N1029" s="990"/>
      <c r="O1029" s="878"/>
      <c r="P1029" s="878"/>
      <c r="Q1029" s="878"/>
      <c r="R1029" s="878"/>
      <c r="S1029" s="878"/>
      <c r="T1029" s="878"/>
      <c r="U1029" s="878"/>
      <c r="V1029" s="878"/>
      <c r="W1029" s="878"/>
      <c r="X1029" s="1015"/>
      <c r="Y1029" s="878"/>
      <c r="Z1029" s="975"/>
    </row>
    <row r="1030" spans="1:26">
      <c r="A1030" s="878"/>
      <c r="B1030" s="878"/>
      <c r="C1030" s="878"/>
      <c r="F1030" s="878"/>
      <c r="H1030" s="878"/>
      <c r="I1030" s="878"/>
      <c r="J1030" s="878"/>
      <c r="K1030" s="990"/>
      <c r="L1030" s="990"/>
      <c r="M1030" s="990"/>
      <c r="N1030" s="990"/>
      <c r="O1030" s="878"/>
      <c r="P1030" s="878"/>
      <c r="Q1030" s="878"/>
      <c r="R1030" s="878"/>
      <c r="S1030" s="878"/>
      <c r="T1030" s="878"/>
      <c r="U1030" s="878"/>
      <c r="V1030" s="878"/>
      <c r="W1030" s="878"/>
      <c r="X1030" s="1015"/>
      <c r="Y1030" s="878"/>
      <c r="Z1030" s="975"/>
    </row>
    <row r="1031" spans="1:26">
      <c r="A1031" s="878"/>
      <c r="B1031" s="878"/>
      <c r="C1031" s="878"/>
      <c r="F1031" s="878"/>
      <c r="H1031" s="878"/>
      <c r="I1031" s="878"/>
      <c r="J1031" s="878"/>
      <c r="K1031" s="990"/>
      <c r="L1031" s="990"/>
      <c r="M1031" s="990"/>
      <c r="N1031" s="990"/>
      <c r="O1031" s="878"/>
      <c r="P1031" s="878"/>
      <c r="Q1031" s="878"/>
      <c r="R1031" s="878"/>
      <c r="S1031" s="878"/>
      <c r="T1031" s="878"/>
      <c r="U1031" s="878"/>
      <c r="V1031" s="878"/>
      <c r="W1031" s="878"/>
      <c r="X1031" s="1015"/>
      <c r="Y1031" s="878"/>
      <c r="Z1031" s="975"/>
    </row>
    <row r="1032" spans="1:26">
      <c r="A1032" s="878"/>
      <c r="B1032" s="878"/>
      <c r="C1032" s="878"/>
      <c r="F1032" s="878"/>
      <c r="H1032" s="878"/>
      <c r="I1032" s="878"/>
      <c r="J1032" s="878"/>
      <c r="K1032" s="990"/>
      <c r="L1032" s="990"/>
      <c r="M1032" s="990"/>
      <c r="N1032" s="990"/>
      <c r="O1032" s="878"/>
      <c r="P1032" s="878"/>
      <c r="Q1032" s="878"/>
      <c r="R1032" s="878"/>
      <c r="S1032" s="878"/>
      <c r="T1032" s="878"/>
      <c r="U1032" s="878"/>
      <c r="V1032" s="878"/>
      <c r="W1032" s="878"/>
      <c r="X1032" s="1015"/>
      <c r="Y1032" s="878"/>
      <c r="Z1032" s="975"/>
    </row>
    <row r="1033" spans="1:26">
      <c r="A1033" s="878"/>
      <c r="B1033" s="878"/>
      <c r="C1033" s="878"/>
      <c r="F1033" s="878"/>
      <c r="H1033" s="878"/>
      <c r="I1033" s="878"/>
      <c r="J1033" s="878"/>
      <c r="K1033" s="990"/>
      <c r="L1033" s="990"/>
      <c r="M1033" s="990"/>
      <c r="N1033" s="990"/>
      <c r="O1033" s="878"/>
      <c r="P1033" s="878"/>
      <c r="Q1033" s="878"/>
      <c r="R1033" s="878"/>
      <c r="S1033" s="878"/>
      <c r="T1033" s="878"/>
      <c r="U1033" s="878"/>
      <c r="V1033" s="878"/>
      <c r="W1033" s="878"/>
      <c r="X1033" s="1015"/>
      <c r="Y1033" s="878"/>
      <c r="Z1033" s="975"/>
    </row>
    <row r="1034" spans="1:26">
      <c r="A1034" s="878"/>
      <c r="B1034" s="878"/>
      <c r="C1034" s="878"/>
      <c r="F1034" s="878"/>
      <c r="H1034" s="878"/>
      <c r="I1034" s="878"/>
      <c r="J1034" s="878"/>
      <c r="K1034" s="990"/>
      <c r="L1034" s="990"/>
      <c r="M1034" s="990"/>
      <c r="N1034" s="990"/>
      <c r="O1034" s="878"/>
      <c r="P1034" s="878"/>
      <c r="Q1034" s="878"/>
      <c r="R1034" s="878"/>
      <c r="S1034" s="878"/>
      <c r="T1034" s="878"/>
      <c r="U1034" s="878"/>
      <c r="V1034" s="878"/>
      <c r="W1034" s="878"/>
      <c r="X1034" s="1015"/>
      <c r="Y1034" s="878"/>
      <c r="Z1034" s="975"/>
    </row>
    <row r="1035" spans="1:26">
      <c r="A1035" s="878"/>
      <c r="B1035" s="878"/>
      <c r="C1035" s="878"/>
      <c r="F1035" s="878"/>
      <c r="H1035" s="878"/>
      <c r="I1035" s="878"/>
      <c r="J1035" s="878"/>
      <c r="K1035" s="990"/>
      <c r="L1035" s="990"/>
      <c r="M1035" s="990"/>
      <c r="N1035" s="990"/>
      <c r="O1035" s="878"/>
      <c r="P1035" s="878"/>
      <c r="Q1035" s="878"/>
      <c r="R1035" s="878"/>
      <c r="S1035" s="878"/>
      <c r="T1035" s="878"/>
      <c r="U1035" s="878"/>
      <c r="V1035" s="878"/>
      <c r="W1035" s="878"/>
      <c r="X1035" s="1015"/>
      <c r="Y1035" s="878"/>
      <c r="Z1035" s="975"/>
    </row>
    <row r="1036" spans="1:26">
      <c r="A1036" s="878"/>
      <c r="B1036" s="878"/>
      <c r="C1036" s="878"/>
      <c r="F1036" s="878"/>
      <c r="H1036" s="878"/>
      <c r="I1036" s="878"/>
      <c r="J1036" s="878"/>
      <c r="K1036" s="990"/>
      <c r="L1036" s="990"/>
      <c r="M1036" s="990"/>
      <c r="N1036" s="990"/>
      <c r="O1036" s="878"/>
      <c r="P1036" s="878"/>
      <c r="Q1036" s="878"/>
      <c r="R1036" s="878"/>
      <c r="S1036" s="878"/>
      <c r="T1036" s="878"/>
      <c r="U1036" s="878"/>
      <c r="V1036" s="878"/>
      <c r="W1036" s="878"/>
      <c r="X1036" s="1015"/>
      <c r="Y1036" s="878"/>
      <c r="Z1036" s="975"/>
    </row>
    <row r="1037" spans="1:26">
      <c r="A1037" s="878"/>
      <c r="B1037" s="878"/>
      <c r="C1037" s="878"/>
      <c r="F1037" s="878"/>
      <c r="H1037" s="878"/>
      <c r="I1037" s="878"/>
      <c r="J1037" s="878"/>
      <c r="K1037" s="990"/>
      <c r="L1037" s="990"/>
      <c r="M1037" s="990"/>
      <c r="N1037" s="990"/>
      <c r="O1037" s="878"/>
      <c r="P1037" s="878"/>
      <c r="Q1037" s="878"/>
      <c r="R1037" s="878"/>
      <c r="S1037" s="878"/>
      <c r="T1037" s="878"/>
      <c r="U1037" s="878"/>
      <c r="V1037" s="878"/>
      <c r="W1037" s="878"/>
      <c r="X1037" s="1015"/>
      <c r="Y1037" s="878"/>
      <c r="Z1037" s="975"/>
    </row>
    <row r="1038" spans="1:26">
      <c r="A1038" s="878"/>
      <c r="B1038" s="878"/>
      <c r="C1038" s="878"/>
      <c r="F1038" s="878"/>
      <c r="H1038" s="878"/>
      <c r="I1038" s="878"/>
      <c r="J1038" s="878"/>
      <c r="K1038" s="990"/>
      <c r="L1038" s="990"/>
      <c r="M1038" s="990"/>
      <c r="N1038" s="990"/>
      <c r="O1038" s="878"/>
      <c r="P1038" s="878"/>
      <c r="Q1038" s="878"/>
      <c r="R1038" s="878"/>
      <c r="S1038" s="878"/>
      <c r="T1038" s="878"/>
      <c r="U1038" s="878"/>
      <c r="V1038" s="878"/>
      <c r="W1038" s="878"/>
      <c r="X1038" s="1015"/>
      <c r="Y1038" s="878"/>
      <c r="Z1038" s="975"/>
    </row>
    <row r="1039" spans="1:26">
      <c r="A1039" s="878"/>
      <c r="B1039" s="878"/>
      <c r="C1039" s="878"/>
      <c r="F1039" s="878"/>
      <c r="H1039" s="878"/>
      <c r="I1039" s="878"/>
      <c r="J1039" s="878"/>
      <c r="K1039" s="990"/>
      <c r="L1039" s="990"/>
      <c r="M1039" s="990"/>
      <c r="N1039" s="990"/>
      <c r="O1039" s="878"/>
      <c r="P1039" s="878"/>
      <c r="Q1039" s="878"/>
      <c r="R1039" s="878"/>
      <c r="S1039" s="878"/>
      <c r="T1039" s="878"/>
      <c r="U1039" s="878"/>
      <c r="V1039" s="878"/>
      <c r="W1039" s="878"/>
      <c r="X1039" s="1015"/>
      <c r="Y1039" s="878"/>
      <c r="Z1039" s="975"/>
    </row>
    <row r="1040" spans="1:26">
      <c r="A1040" s="878"/>
      <c r="B1040" s="878"/>
      <c r="C1040" s="878"/>
      <c r="F1040" s="878"/>
      <c r="H1040" s="878"/>
      <c r="I1040" s="878"/>
      <c r="J1040" s="878"/>
      <c r="K1040" s="990"/>
      <c r="L1040" s="990"/>
      <c r="M1040" s="990"/>
      <c r="N1040" s="990"/>
      <c r="O1040" s="878"/>
      <c r="P1040" s="878"/>
      <c r="Q1040" s="878"/>
      <c r="R1040" s="878"/>
      <c r="S1040" s="878"/>
      <c r="T1040" s="878"/>
      <c r="U1040" s="878"/>
      <c r="V1040" s="878"/>
      <c r="W1040" s="878"/>
      <c r="X1040" s="1015"/>
      <c r="Y1040" s="878"/>
      <c r="Z1040" s="975"/>
    </row>
    <row r="1041" spans="1:26">
      <c r="A1041" s="878"/>
      <c r="B1041" s="878"/>
      <c r="C1041" s="878"/>
      <c r="F1041" s="878"/>
      <c r="H1041" s="878"/>
      <c r="I1041" s="878"/>
      <c r="J1041" s="878"/>
      <c r="K1041" s="990"/>
      <c r="L1041" s="990"/>
      <c r="M1041" s="990"/>
      <c r="N1041" s="990"/>
      <c r="O1041" s="878"/>
      <c r="P1041" s="878"/>
      <c r="Q1041" s="878"/>
      <c r="R1041" s="878"/>
      <c r="S1041" s="878"/>
      <c r="T1041" s="878"/>
      <c r="U1041" s="878"/>
      <c r="V1041" s="878"/>
      <c r="W1041" s="878"/>
      <c r="X1041" s="1015"/>
      <c r="Y1041" s="878"/>
      <c r="Z1041" s="975"/>
    </row>
    <row r="1042" spans="1:26">
      <c r="A1042" s="878"/>
      <c r="B1042" s="878"/>
      <c r="C1042" s="878"/>
      <c r="F1042" s="878"/>
      <c r="H1042" s="878"/>
      <c r="I1042" s="878"/>
      <c r="J1042" s="878"/>
      <c r="K1042" s="990"/>
      <c r="L1042" s="990"/>
      <c r="M1042" s="990"/>
      <c r="N1042" s="990"/>
      <c r="O1042" s="878"/>
      <c r="P1042" s="878"/>
      <c r="Q1042" s="878"/>
      <c r="R1042" s="878"/>
      <c r="S1042" s="878"/>
      <c r="T1042" s="878"/>
      <c r="U1042" s="878"/>
      <c r="V1042" s="878"/>
      <c r="W1042" s="878"/>
      <c r="X1042" s="1015"/>
      <c r="Y1042" s="878"/>
      <c r="Z1042" s="975"/>
    </row>
    <row r="1043" spans="1:26">
      <c r="A1043" s="878"/>
      <c r="B1043" s="878"/>
      <c r="C1043" s="878"/>
      <c r="F1043" s="878"/>
      <c r="H1043" s="878"/>
      <c r="I1043" s="878"/>
      <c r="J1043" s="878"/>
      <c r="K1043" s="990"/>
      <c r="L1043" s="990"/>
      <c r="M1043" s="990"/>
      <c r="N1043" s="990"/>
      <c r="O1043" s="878"/>
      <c r="P1043" s="878"/>
      <c r="Q1043" s="878"/>
      <c r="R1043" s="878"/>
      <c r="S1043" s="878"/>
      <c r="T1043" s="878"/>
      <c r="U1043" s="878"/>
      <c r="V1043" s="878"/>
      <c r="W1043" s="878"/>
      <c r="X1043" s="1015"/>
      <c r="Y1043" s="878"/>
      <c r="Z1043" s="975"/>
    </row>
    <row r="1044" spans="1:26">
      <c r="A1044" s="878"/>
      <c r="B1044" s="878"/>
      <c r="C1044" s="878"/>
      <c r="F1044" s="878"/>
      <c r="H1044" s="878"/>
      <c r="I1044" s="878"/>
      <c r="J1044" s="878"/>
      <c r="K1044" s="990"/>
      <c r="L1044" s="990"/>
      <c r="M1044" s="990"/>
      <c r="N1044" s="990"/>
      <c r="O1044" s="878"/>
      <c r="P1044" s="878"/>
      <c r="Q1044" s="878"/>
      <c r="R1044" s="878"/>
      <c r="S1044" s="878"/>
      <c r="T1044" s="878"/>
      <c r="U1044" s="878"/>
      <c r="V1044" s="878"/>
      <c r="W1044" s="878"/>
      <c r="X1044" s="1015"/>
      <c r="Y1044" s="878"/>
      <c r="Z1044" s="975"/>
    </row>
    <row r="1045" spans="1:26">
      <c r="A1045" s="878"/>
      <c r="B1045" s="878"/>
      <c r="C1045" s="878"/>
      <c r="F1045" s="878"/>
      <c r="H1045" s="878"/>
      <c r="I1045" s="878"/>
      <c r="J1045" s="878"/>
      <c r="K1045" s="990"/>
      <c r="L1045" s="990"/>
      <c r="M1045" s="990"/>
      <c r="N1045" s="990"/>
      <c r="O1045" s="878"/>
      <c r="P1045" s="878"/>
      <c r="Q1045" s="878"/>
      <c r="R1045" s="878"/>
      <c r="S1045" s="878"/>
      <c r="T1045" s="878"/>
      <c r="U1045" s="878"/>
      <c r="V1045" s="878"/>
      <c r="W1045" s="878"/>
      <c r="X1045" s="1015"/>
      <c r="Y1045" s="878"/>
      <c r="Z1045" s="975"/>
    </row>
    <row r="1046" spans="1:26">
      <c r="A1046" s="878"/>
      <c r="B1046" s="878"/>
      <c r="C1046" s="878"/>
      <c r="F1046" s="878"/>
      <c r="H1046" s="878"/>
      <c r="I1046" s="878"/>
      <c r="J1046" s="878"/>
      <c r="K1046" s="990"/>
      <c r="L1046" s="990"/>
      <c r="M1046" s="990"/>
      <c r="N1046" s="990"/>
      <c r="O1046" s="878"/>
      <c r="P1046" s="878"/>
      <c r="Q1046" s="878"/>
      <c r="R1046" s="878"/>
      <c r="S1046" s="878"/>
      <c r="T1046" s="878"/>
      <c r="U1046" s="878"/>
      <c r="V1046" s="878"/>
      <c r="W1046" s="878"/>
      <c r="X1046" s="1015"/>
      <c r="Y1046" s="878"/>
      <c r="Z1046" s="975"/>
    </row>
    <row r="1047" spans="1:26">
      <c r="A1047" s="878"/>
      <c r="B1047" s="878"/>
      <c r="C1047" s="878"/>
      <c r="F1047" s="878"/>
      <c r="H1047" s="878"/>
      <c r="I1047" s="878"/>
      <c r="J1047" s="878"/>
      <c r="K1047" s="990"/>
      <c r="L1047" s="990"/>
      <c r="M1047" s="990"/>
      <c r="N1047" s="990"/>
      <c r="O1047" s="878"/>
      <c r="P1047" s="878"/>
      <c r="Q1047" s="878"/>
      <c r="R1047" s="878"/>
      <c r="S1047" s="878"/>
      <c r="T1047" s="878"/>
      <c r="U1047" s="878"/>
      <c r="V1047" s="878"/>
      <c r="W1047" s="878"/>
      <c r="X1047" s="1015"/>
      <c r="Y1047" s="878"/>
      <c r="Z1047" s="975"/>
    </row>
    <row r="1048" spans="1:26">
      <c r="A1048" s="878"/>
      <c r="B1048" s="878"/>
      <c r="C1048" s="878"/>
      <c r="F1048" s="878"/>
      <c r="H1048" s="878"/>
      <c r="I1048" s="878"/>
      <c r="J1048" s="878"/>
      <c r="K1048" s="990"/>
      <c r="L1048" s="990"/>
      <c r="M1048" s="990"/>
      <c r="N1048" s="990"/>
      <c r="O1048" s="878"/>
      <c r="P1048" s="878"/>
      <c r="Q1048" s="878"/>
      <c r="R1048" s="878"/>
      <c r="S1048" s="878"/>
      <c r="T1048" s="878"/>
      <c r="U1048" s="878"/>
      <c r="V1048" s="878"/>
      <c r="W1048" s="878"/>
      <c r="X1048" s="1015"/>
      <c r="Y1048" s="878"/>
      <c r="Z1048" s="975"/>
    </row>
    <row r="1049" spans="1:26">
      <c r="A1049" s="878"/>
      <c r="B1049" s="878"/>
      <c r="C1049" s="878"/>
      <c r="F1049" s="878"/>
      <c r="H1049" s="878"/>
      <c r="I1049" s="878"/>
      <c r="J1049" s="878"/>
      <c r="K1049" s="990"/>
      <c r="L1049" s="990"/>
      <c r="M1049" s="990"/>
      <c r="N1049" s="990"/>
      <c r="O1049" s="878"/>
      <c r="P1049" s="878"/>
      <c r="Q1049" s="878"/>
      <c r="R1049" s="878"/>
      <c r="S1049" s="878"/>
      <c r="T1049" s="878"/>
      <c r="U1049" s="878"/>
      <c r="V1049" s="878"/>
      <c r="W1049" s="878"/>
      <c r="X1049" s="1015"/>
      <c r="Y1049" s="878"/>
      <c r="Z1049" s="975"/>
    </row>
    <row r="1050" spans="1:26">
      <c r="A1050" s="878"/>
      <c r="B1050" s="878"/>
      <c r="C1050" s="878"/>
      <c r="F1050" s="878"/>
      <c r="H1050" s="878"/>
      <c r="I1050" s="878"/>
      <c r="J1050" s="878"/>
      <c r="K1050" s="990"/>
      <c r="L1050" s="990"/>
      <c r="M1050" s="990"/>
      <c r="N1050" s="990"/>
      <c r="O1050" s="878"/>
      <c r="P1050" s="878"/>
      <c r="Q1050" s="878"/>
      <c r="R1050" s="878"/>
      <c r="S1050" s="878"/>
      <c r="T1050" s="878"/>
      <c r="U1050" s="878"/>
      <c r="V1050" s="878"/>
      <c r="W1050" s="878"/>
      <c r="X1050" s="1015"/>
      <c r="Y1050" s="878"/>
      <c r="Z1050" s="975"/>
    </row>
    <row r="1051" spans="1:26">
      <c r="A1051" s="878"/>
      <c r="B1051" s="878"/>
      <c r="C1051" s="878"/>
      <c r="F1051" s="878"/>
      <c r="H1051" s="878"/>
      <c r="I1051" s="878"/>
      <c r="J1051" s="878"/>
      <c r="K1051" s="990"/>
      <c r="L1051" s="990"/>
      <c r="M1051" s="990"/>
      <c r="N1051" s="990"/>
      <c r="O1051" s="878"/>
      <c r="P1051" s="878"/>
      <c r="Q1051" s="878"/>
      <c r="R1051" s="878"/>
      <c r="S1051" s="878"/>
      <c r="T1051" s="878"/>
      <c r="U1051" s="878"/>
      <c r="V1051" s="878"/>
      <c r="W1051" s="878"/>
      <c r="X1051" s="1015"/>
      <c r="Y1051" s="878"/>
      <c r="Z1051" s="975"/>
    </row>
    <row r="1052" spans="1:26">
      <c r="A1052" s="878"/>
      <c r="B1052" s="878"/>
      <c r="C1052" s="878"/>
      <c r="F1052" s="878"/>
      <c r="H1052" s="878"/>
      <c r="I1052" s="878"/>
      <c r="J1052" s="878"/>
      <c r="K1052" s="990"/>
      <c r="L1052" s="990"/>
      <c r="M1052" s="990"/>
      <c r="N1052" s="990"/>
      <c r="O1052" s="878"/>
      <c r="P1052" s="878"/>
      <c r="Q1052" s="878"/>
      <c r="R1052" s="878"/>
      <c r="S1052" s="878"/>
      <c r="T1052" s="878"/>
      <c r="U1052" s="878"/>
      <c r="V1052" s="878"/>
      <c r="W1052" s="878"/>
      <c r="X1052" s="1015"/>
      <c r="Y1052" s="878"/>
      <c r="Z1052" s="975"/>
    </row>
    <row r="1053" spans="1:26">
      <c r="A1053" s="878"/>
      <c r="B1053" s="878"/>
      <c r="C1053" s="878"/>
      <c r="F1053" s="878"/>
      <c r="H1053" s="878"/>
      <c r="I1053" s="878"/>
      <c r="J1053" s="878"/>
      <c r="K1053" s="990"/>
      <c r="L1053" s="990"/>
      <c r="M1053" s="990"/>
      <c r="N1053" s="990"/>
      <c r="O1053" s="878"/>
      <c r="P1053" s="878"/>
      <c r="Q1053" s="878"/>
      <c r="R1053" s="878"/>
      <c r="S1053" s="878"/>
      <c r="T1053" s="878"/>
      <c r="U1053" s="878"/>
      <c r="V1053" s="878"/>
      <c r="W1053" s="878"/>
      <c r="X1053" s="1015"/>
      <c r="Y1053" s="878"/>
      <c r="Z1053" s="975"/>
    </row>
    <row r="1054" spans="1:26">
      <c r="A1054" s="878"/>
      <c r="B1054" s="878"/>
      <c r="C1054" s="878"/>
      <c r="F1054" s="878"/>
      <c r="H1054" s="878"/>
      <c r="I1054" s="878"/>
      <c r="J1054" s="878"/>
      <c r="K1054" s="990"/>
      <c r="L1054" s="990"/>
      <c r="M1054" s="990"/>
      <c r="N1054" s="990"/>
      <c r="O1054" s="878"/>
      <c r="P1054" s="878"/>
      <c r="Q1054" s="878"/>
      <c r="R1054" s="878"/>
      <c r="S1054" s="878"/>
      <c r="T1054" s="878"/>
      <c r="U1054" s="878"/>
      <c r="V1054" s="878"/>
      <c r="W1054" s="878"/>
      <c r="X1054" s="1015"/>
      <c r="Y1054" s="878"/>
      <c r="Z1054" s="975"/>
    </row>
    <row r="1055" spans="1:26">
      <c r="A1055" s="878"/>
      <c r="B1055" s="878"/>
      <c r="C1055" s="878"/>
      <c r="F1055" s="878"/>
      <c r="H1055" s="878"/>
      <c r="I1055" s="878"/>
      <c r="J1055" s="878"/>
      <c r="K1055" s="990"/>
      <c r="L1055" s="990"/>
      <c r="M1055" s="990"/>
      <c r="N1055" s="990"/>
      <c r="O1055" s="878"/>
      <c r="P1055" s="878"/>
      <c r="Q1055" s="878"/>
      <c r="R1055" s="878"/>
      <c r="S1055" s="878"/>
      <c r="T1055" s="878"/>
      <c r="U1055" s="878"/>
      <c r="V1055" s="878"/>
      <c r="W1055" s="878"/>
      <c r="X1055" s="1015"/>
      <c r="Y1055" s="878"/>
      <c r="Z1055" s="975"/>
    </row>
    <row r="1056" spans="1:26">
      <c r="A1056" s="878"/>
      <c r="B1056" s="878"/>
      <c r="C1056" s="878"/>
      <c r="F1056" s="878"/>
      <c r="H1056" s="878"/>
      <c r="I1056" s="878"/>
      <c r="J1056" s="878"/>
      <c r="K1056" s="990"/>
      <c r="L1056" s="990"/>
      <c r="M1056" s="990"/>
      <c r="N1056" s="990"/>
      <c r="O1056" s="878"/>
      <c r="P1056" s="878"/>
      <c r="Q1056" s="878"/>
      <c r="R1056" s="878"/>
      <c r="S1056" s="878"/>
      <c r="T1056" s="878"/>
      <c r="U1056" s="878"/>
      <c r="V1056" s="878"/>
      <c r="W1056" s="878"/>
      <c r="X1056" s="1015"/>
      <c r="Y1056" s="878"/>
      <c r="Z1056" s="975"/>
    </row>
    <row r="1057" spans="1:26">
      <c r="A1057" s="878"/>
      <c r="B1057" s="878"/>
      <c r="C1057" s="878"/>
      <c r="F1057" s="878"/>
      <c r="H1057" s="878"/>
      <c r="I1057" s="878"/>
      <c r="J1057" s="878"/>
      <c r="K1057" s="990"/>
      <c r="L1057" s="990"/>
      <c r="M1057" s="990"/>
      <c r="N1057" s="990"/>
      <c r="O1057" s="878"/>
      <c r="P1057" s="878"/>
      <c r="Q1057" s="878"/>
      <c r="R1057" s="878"/>
      <c r="S1057" s="878"/>
      <c r="T1057" s="878"/>
      <c r="U1057" s="878"/>
      <c r="V1057" s="878"/>
      <c r="W1057" s="878"/>
      <c r="X1057" s="1015"/>
      <c r="Y1057" s="878"/>
      <c r="Z1057" s="975"/>
    </row>
    <row r="1058" spans="1:26">
      <c r="A1058" s="878"/>
      <c r="B1058" s="878"/>
      <c r="C1058" s="878"/>
      <c r="F1058" s="878"/>
      <c r="H1058" s="878"/>
      <c r="I1058" s="878"/>
      <c r="J1058" s="878"/>
      <c r="K1058" s="990"/>
      <c r="L1058" s="990"/>
      <c r="M1058" s="990"/>
      <c r="N1058" s="990"/>
      <c r="O1058" s="878"/>
      <c r="P1058" s="878"/>
      <c r="Q1058" s="878"/>
      <c r="R1058" s="878"/>
      <c r="S1058" s="878"/>
      <c r="T1058" s="878"/>
      <c r="U1058" s="878"/>
      <c r="V1058" s="878"/>
      <c r="W1058" s="878"/>
      <c r="X1058" s="1015"/>
      <c r="Y1058" s="878"/>
      <c r="Z1058" s="975"/>
    </row>
    <row r="1059" spans="1:26">
      <c r="A1059" s="878"/>
      <c r="B1059" s="878"/>
      <c r="C1059" s="878"/>
      <c r="F1059" s="878"/>
      <c r="H1059" s="878"/>
      <c r="I1059" s="878"/>
      <c r="J1059" s="878"/>
      <c r="K1059" s="990"/>
      <c r="L1059" s="990"/>
      <c r="M1059" s="990"/>
      <c r="N1059" s="990"/>
      <c r="O1059" s="878"/>
      <c r="P1059" s="878"/>
      <c r="Q1059" s="878"/>
      <c r="R1059" s="878"/>
      <c r="S1059" s="878"/>
      <c r="T1059" s="878"/>
      <c r="U1059" s="878"/>
      <c r="V1059" s="878"/>
      <c r="W1059" s="878"/>
      <c r="X1059" s="1015"/>
      <c r="Y1059" s="878"/>
      <c r="Z1059" s="975"/>
    </row>
    <row r="1060" spans="1:26">
      <c r="A1060" s="878"/>
      <c r="B1060" s="878"/>
      <c r="C1060" s="878"/>
      <c r="F1060" s="878"/>
      <c r="H1060" s="878"/>
      <c r="I1060" s="878"/>
      <c r="J1060" s="878"/>
      <c r="K1060" s="990"/>
      <c r="L1060" s="990"/>
      <c r="M1060" s="990"/>
      <c r="N1060" s="990"/>
      <c r="O1060" s="878"/>
      <c r="P1060" s="878"/>
      <c r="Q1060" s="878"/>
      <c r="R1060" s="878"/>
      <c r="S1060" s="878"/>
      <c r="T1060" s="878"/>
      <c r="U1060" s="878"/>
      <c r="V1060" s="878"/>
      <c r="W1060" s="878"/>
      <c r="X1060" s="1015"/>
      <c r="Y1060" s="878"/>
      <c r="Z1060" s="975"/>
    </row>
    <row r="1061" spans="1:26">
      <c r="A1061" s="878"/>
      <c r="B1061" s="878"/>
      <c r="C1061" s="878"/>
      <c r="F1061" s="878"/>
      <c r="H1061" s="878"/>
      <c r="I1061" s="878"/>
      <c r="J1061" s="878"/>
      <c r="K1061" s="990"/>
      <c r="L1061" s="990"/>
      <c r="M1061" s="990"/>
      <c r="N1061" s="990"/>
      <c r="O1061" s="878"/>
      <c r="P1061" s="878"/>
      <c r="Q1061" s="878"/>
      <c r="R1061" s="878"/>
      <c r="S1061" s="878"/>
      <c r="T1061" s="878"/>
      <c r="U1061" s="878"/>
      <c r="V1061" s="878"/>
      <c r="W1061" s="878"/>
      <c r="X1061" s="1015"/>
      <c r="Y1061" s="878"/>
      <c r="Z1061" s="975"/>
    </row>
    <row r="1062" spans="1:26">
      <c r="A1062" s="878"/>
      <c r="B1062" s="878"/>
      <c r="C1062" s="878"/>
      <c r="F1062" s="878"/>
      <c r="H1062" s="878"/>
      <c r="I1062" s="878"/>
      <c r="J1062" s="878"/>
      <c r="K1062" s="990"/>
      <c r="L1062" s="990"/>
      <c r="M1062" s="990"/>
      <c r="N1062" s="990"/>
      <c r="O1062" s="878"/>
      <c r="P1062" s="878"/>
      <c r="Q1062" s="878"/>
      <c r="R1062" s="878"/>
      <c r="S1062" s="878"/>
      <c r="T1062" s="878"/>
      <c r="U1062" s="878"/>
      <c r="V1062" s="878"/>
      <c r="W1062" s="878"/>
      <c r="X1062" s="1015"/>
      <c r="Y1062" s="878"/>
      <c r="Z1062" s="975"/>
    </row>
    <row r="1063" spans="1:26">
      <c r="A1063" s="878"/>
      <c r="B1063" s="878"/>
      <c r="C1063" s="878"/>
      <c r="F1063" s="878"/>
      <c r="H1063" s="878"/>
      <c r="I1063" s="878"/>
      <c r="J1063" s="878"/>
      <c r="K1063" s="990"/>
      <c r="L1063" s="990"/>
      <c r="M1063" s="990"/>
      <c r="N1063" s="990"/>
      <c r="O1063" s="878"/>
      <c r="P1063" s="878"/>
      <c r="Q1063" s="878"/>
      <c r="R1063" s="878"/>
      <c r="S1063" s="878"/>
      <c r="T1063" s="878"/>
      <c r="U1063" s="878"/>
      <c r="V1063" s="878"/>
      <c r="W1063" s="878"/>
      <c r="X1063" s="1015"/>
      <c r="Y1063" s="878"/>
      <c r="Z1063" s="975"/>
    </row>
    <row r="1064" spans="1:26">
      <c r="A1064" s="878"/>
      <c r="B1064" s="878"/>
      <c r="C1064" s="878"/>
      <c r="F1064" s="878"/>
      <c r="H1064" s="878"/>
      <c r="I1064" s="878"/>
      <c r="J1064" s="878"/>
      <c r="K1064" s="990"/>
      <c r="L1064" s="990"/>
      <c r="M1064" s="990"/>
      <c r="N1064" s="990"/>
      <c r="O1064" s="878"/>
      <c r="P1064" s="878"/>
      <c r="Q1064" s="878"/>
      <c r="R1064" s="878"/>
      <c r="S1064" s="878"/>
      <c r="T1064" s="878"/>
      <c r="U1064" s="878"/>
      <c r="V1064" s="878"/>
      <c r="W1064" s="878"/>
      <c r="X1064" s="1015"/>
      <c r="Y1064" s="878"/>
      <c r="Z1064" s="975"/>
    </row>
    <row r="1065" spans="1:26">
      <c r="A1065" s="878"/>
      <c r="B1065" s="878"/>
      <c r="C1065" s="878"/>
      <c r="F1065" s="878"/>
      <c r="H1065" s="878"/>
      <c r="I1065" s="878"/>
      <c r="J1065" s="878"/>
      <c r="K1065" s="990"/>
      <c r="L1065" s="990"/>
      <c r="M1065" s="990"/>
      <c r="N1065" s="990"/>
      <c r="O1065" s="878"/>
      <c r="P1065" s="878"/>
      <c r="Q1065" s="878"/>
      <c r="R1065" s="878"/>
      <c r="S1065" s="878"/>
      <c r="T1065" s="878"/>
      <c r="U1065" s="878"/>
      <c r="V1065" s="878"/>
      <c r="W1065" s="878"/>
      <c r="X1065" s="1015"/>
      <c r="Y1065" s="878"/>
      <c r="Z1065" s="975"/>
    </row>
    <row r="1066" spans="1:26">
      <c r="A1066" s="878"/>
      <c r="B1066" s="878"/>
      <c r="C1066" s="878"/>
      <c r="F1066" s="878"/>
      <c r="H1066" s="878"/>
      <c r="I1066" s="878"/>
      <c r="J1066" s="878"/>
      <c r="K1066" s="990"/>
      <c r="L1066" s="990"/>
      <c r="M1066" s="990"/>
      <c r="N1066" s="990"/>
      <c r="O1066" s="878"/>
      <c r="P1066" s="878"/>
      <c r="Q1066" s="878"/>
      <c r="R1066" s="878"/>
      <c r="S1066" s="878"/>
      <c r="T1066" s="878"/>
      <c r="U1066" s="878"/>
      <c r="V1066" s="878"/>
      <c r="W1066" s="878"/>
      <c r="X1066" s="1015"/>
      <c r="Y1066" s="878"/>
      <c r="Z1066" s="975"/>
    </row>
    <row r="1067" spans="1:26">
      <c r="A1067" s="878"/>
      <c r="B1067" s="878"/>
      <c r="C1067" s="878"/>
      <c r="F1067" s="878"/>
      <c r="H1067" s="878"/>
      <c r="I1067" s="878"/>
      <c r="J1067" s="878"/>
      <c r="K1067" s="990"/>
      <c r="L1067" s="990"/>
      <c r="M1067" s="990"/>
      <c r="N1067" s="990"/>
      <c r="O1067" s="878"/>
      <c r="P1067" s="878"/>
      <c r="Q1067" s="878"/>
      <c r="R1067" s="878"/>
      <c r="S1067" s="878"/>
      <c r="T1067" s="878"/>
      <c r="U1067" s="878"/>
      <c r="V1067" s="878"/>
      <c r="W1067" s="878"/>
      <c r="X1067" s="1015"/>
      <c r="Y1067" s="878"/>
      <c r="Z1067" s="975"/>
    </row>
    <row r="1068" spans="1:26">
      <c r="A1068" s="878"/>
      <c r="B1068" s="878"/>
      <c r="C1068" s="878"/>
      <c r="F1068" s="878"/>
      <c r="H1068" s="878"/>
      <c r="I1068" s="878"/>
      <c r="J1068" s="878"/>
      <c r="K1068" s="990"/>
      <c r="L1068" s="990"/>
      <c r="M1068" s="990"/>
      <c r="N1068" s="990"/>
      <c r="O1068" s="878"/>
      <c r="P1068" s="878"/>
      <c r="Q1068" s="878"/>
      <c r="R1068" s="878"/>
      <c r="S1068" s="878"/>
      <c r="T1068" s="878"/>
      <c r="U1068" s="878"/>
      <c r="V1068" s="878"/>
      <c r="W1068" s="878"/>
      <c r="X1068" s="1015"/>
      <c r="Y1068" s="878"/>
      <c r="Z1068" s="975"/>
    </row>
    <row r="1069" spans="1:26">
      <c r="A1069" s="878"/>
      <c r="B1069" s="878"/>
      <c r="C1069" s="878"/>
      <c r="F1069" s="878"/>
      <c r="H1069" s="878"/>
      <c r="I1069" s="878"/>
      <c r="J1069" s="878"/>
      <c r="K1069" s="990"/>
      <c r="L1069" s="990"/>
      <c r="M1069" s="990"/>
      <c r="N1069" s="990"/>
      <c r="O1069" s="878"/>
      <c r="P1069" s="878"/>
      <c r="Q1069" s="878"/>
      <c r="R1069" s="878"/>
      <c r="S1069" s="878"/>
      <c r="T1069" s="878"/>
      <c r="U1069" s="878"/>
      <c r="V1069" s="878"/>
      <c r="W1069" s="878"/>
      <c r="X1069" s="1015"/>
      <c r="Y1069" s="878"/>
      <c r="Z1069" s="975"/>
    </row>
    <row r="1070" spans="1:26">
      <c r="A1070" s="878"/>
      <c r="B1070" s="878"/>
      <c r="C1070" s="878"/>
      <c r="F1070" s="878"/>
      <c r="H1070" s="878"/>
      <c r="I1070" s="878"/>
      <c r="J1070" s="878"/>
      <c r="K1070" s="990"/>
      <c r="L1070" s="990"/>
      <c r="M1070" s="990"/>
      <c r="N1070" s="990"/>
      <c r="O1070" s="878"/>
      <c r="P1070" s="878"/>
      <c r="Q1070" s="878"/>
      <c r="R1070" s="878"/>
      <c r="S1070" s="878"/>
      <c r="T1070" s="878"/>
      <c r="U1070" s="878"/>
      <c r="V1070" s="878"/>
      <c r="W1070" s="878"/>
      <c r="X1070" s="1015"/>
      <c r="Y1070" s="878"/>
      <c r="Z1070" s="975"/>
    </row>
    <row r="1071" spans="1:26">
      <c r="A1071" s="878"/>
      <c r="B1071" s="878"/>
      <c r="C1071" s="878"/>
      <c r="F1071" s="878"/>
      <c r="H1071" s="878"/>
      <c r="I1071" s="878"/>
      <c r="J1071" s="878"/>
      <c r="K1071" s="990"/>
      <c r="L1071" s="990"/>
      <c r="M1071" s="990"/>
      <c r="N1071" s="990"/>
      <c r="O1071" s="878"/>
      <c r="P1071" s="878"/>
      <c r="Q1071" s="878"/>
      <c r="R1071" s="878"/>
      <c r="S1071" s="878"/>
      <c r="T1071" s="878"/>
      <c r="U1071" s="878"/>
      <c r="V1071" s="878"/>
      <c r="W1071" s="878"/>
      <c r="X1071" s="1015"/>
      <c r="Y1071" s="878"/>
      <c r="Z1071" s="975"/>
    </row>
    <row r="1072" spans="1:26">
      <c r="A1072" s="878"/>
      <c r="B1072" s="878"/>
      <c r="C1072" s="878"/>
      <c r="F1072" s="878"/>
      <c r="H1072" s="878"/>
      <c r="I1072" s="878"/>
      <c r="J1072" s="878"/>
      <c r="K1072" s="990"/>
      <c r="L1072" s="990"/>
      <c r="M1072" s="990"/>
      <c r="N1072" s="990"/>
      <c r="O1072" s="878"/>
      <c r="P1072" s="878"/>
      <c r="Q1072" s="878"/>
      <c r="R1072" s="878"/>
      <c r="S1072" s="878"/>
      <c r="T1072" s="878"/>
      <c r="U1072" s="878"/>
      <c r="V1072" s="878"/>
      <c r="W1072" s="878"/>
      <c r="X1072" s="1015"/>
      <c r="Y1072" s="878"/>
      <c r="Z1072" s="975"/>
    </row>
    <row r="1073" spans="1:26">
      <c r="A1073" s="878"/>
      <c r="B1073" s="878"/>
      <c r="C1073" s="878"/>
      <c r="F1073" s="878"/>
      <c r="H1073" s="878"/>
      <c r="I1073" s="878"/>
      <c r="J1073" s="878"/>
      <c r="K1073" s="990"/>
      <c r="L1073" s="990"/>
      <c r="M1073" s="990"/>
      <c r="N1073" s="990"/>
      <c r="O1073" s="878"/>
      <c r="P1073" s="878"/>
      <c r="Q1073" s="878"/>
      <c r="R1073" s="878"/>
      <c r="S1073" s="878"/>
      <c r="T1073" s="878"/>
      <c r="U1073" s="878"/>
      <c r="V1073" s="878"/>
      <c r="W1073" s="878"/>
      <c r="X1073" s="1015"/>
      <c r="Y1073" s="878"/>
      <c r="Z1073" s="975"/>
    </row>
    <row r="1074" spans="1:26">
      <c r="A1074" s="878"/>
      <c r="B1074" s="878"/>
      <c r="C1074" s="878"/>
      <c r="F1074" s="878"/>
      <c r="H1074" s="878"/>
      <c r="I1074" s="878"/>
      <c r="J1074" s="878"/>
      <c r="K1074" s="990"/>
      <c r="L1074" s="990"/>
      <c r="M1074" s="990"/>
      <c r="N1074" s="990"/>
      <c r="O1074" s="878"/>
      <c r="P1074" s="878"/>
      <c r="Q1074" s="878"/>
      <c r="R1074" s="878"/>
      <c r="S1074" s="878"/>
      <c r="T1074" s="878"/>
      <c r="U1074" s="878"/>
      <c r="V1074" s="878"/>
      <c r="W1074" s="878"/>
      <c r="X1074" s="1015"/>
      <c r="Y1074" s="878"/>
      <c r="Z1074" s="975"/>
    </row>
    <row r="1075" spans="1:26">
      <c r="A1075" s="878"/>
      <c r="B1075" s="878"/>
      <c r="C1075" s="878"/>
      <c r="F1075" s="878"/>
      <c r="H1075" s="878"/>
      <c r="I1075" s="878"/>
      <c r="J1075" s="878"/>
      <c r="K1075" s="990"/>
      <c r="L1075" s="990"/>
      <c r="M1075" s="990"/>
      <c r="N1075" s="990"/>
      <c r="O1075" s="878"/>
      <c r="P1075" s="878"/>
      <c r="Q1075" s="878"/>
      <c r="R1075" s="878"/>
      <c r="S1075" s="878"/>
      <c r="T1075" s="878"/>
      <c r="U1075" s="878"/>
      <c r="V1075" s="878"/>
      <c r="W1075" s="878"/>
      <c r="X1075" s="1015"/>
      <c r="Y1075" s="878"/>
      <c r="Z1075" s="975"/>
    </row>
    <row r="1076" spans="1:26">
      <c r="A1076" s="878"/>
      <c r="B1076" s="878"/>
      <c r="C1076" s="878"/>
      <c r="F1076" s="878"/>
      <c r="H1076" s="878"/>
      <c r="I1076" s="878"/>
      <c r="J1076" s="878"/>
      <c r="K1076" s="990"/>
      <c r="L1076" s="990"/>
      <c r="M1076" s="990"/>
      <c r="N1076" s="990"/>
      <c r="O1076" s="878"/>
      <c r="P1076" s="878"/>
      <c r="Q1076" s="878"/>
      <c r="R1076" s="878"/>
      <c r="S1076" s="878"/>
      <c r="T1076" s="878"/>
      <c r="U1076" s="878"/>
      <c r="V1076" s="878"/>
      <c r="W1076" s="878"/>
      <c r="X1076" s="1015"/>
      <c r="Y1076" s="878"/>
      <c r="Z1076" s="975"/>
    </row>
    <row r="1077" spans="1:26">
      <c r="A1077" s="878"/>
      <c r="B1077" s="878"/>
      <c r="C1077" s="878"/>
      <c r="F1077" s="878"/>
      <c r="H1077" s="878"/>
      <c r="I1077" s="878"/>
      <c r="J1077" s="878"/>
      <c r="K1077" s="990"/>
      <c r="L1077" s="990"/>
      <c r="M1077" s="990"/>
      <c r="N1077" s="990"/>
      <c r="O1077" s="878"/>
      <c r="P1077" s="878"/>
      <c r="Q1077" s="878"/>
      <c r="R1077" s="878"/>
      <c r="S1077" s="878"/>
      <c r="T1077" s="878"/>
      <c r="U1077" s="878"/>
      <c r="V1077" s="878"/>
      <c r="W1077" s="878"/>
      <c r="X1077" s="1015"/>
      <c r="Y1077" s="878"/>
      <c r="Z1077" s="975"/>
    </row>
    <row r="1078" spans="1:26">
      <c r="A1078" s="878"/>
      <c r="B1078" s="878"/>
      <c r="C1078" s="878"/>
      <c r="F1078" s="878"/>
      <c r="H1078" s="878"/>
      <c r="I1078" s="878"/>
      <c r="J1078" s="878"/>
      <c r="K1078" s="990"/>
      <c r="L1078" s="990"/>
      <c r="M1078" s="990"/>
      <c r="N1078" s="990"/>
      <c r="O1078" s="878"/>
      <c r="P1078" s="878"/>
      <c r="Q1078" s="878"/>
      <c r="R1078" s="878"/>
      <c r="S1078" s="878"/>
      <c r="T1078" s="878"/>
      <c r="U1078" s="878"/>
      <c r="V1078" s="878"/>
      <c r="W1078" s="878"/>
      <c r="X1078" s="1015"/>
      <c r="Y1078" s="878"/>
      <c r="Z1078" s="975"/>
    </row>
    <row r="1079" spans="1:26">
      <c r="A1079" s="878"/>
      <c r="B1079" s="878"/>
      <c r="C1079" s="878"/>
      <c r="F1079" s="878"/>
      <c r="H1079" s="878"/>
      <c r="I1079" s="878"/>
      <c r="J1079" s="878"/>
      <c r="K1079" s="990"/>
      <c r="L1079" s="990"/>
      <c r="M1079" s="990"/>
      <c r="N1079" s="990"/>
      <c r="O1079" s="878"/>
      <c r="P1079" s="878"/>
      <c r="Q1079" s="878"/>
      <c r="R1079" s="878"/>
      <c r="S1079" s="878"/>
      <c r="T1079" s="878"/>
      <c r="U1079" s="878"/>
      <c r="V1079" s="878"/>
      <c r="W1079" s="878"/>
      <c r="X1079" s="1015"/>
      <c r="Y1079" s="878"/>
      <c r="Z1079" s="975"/>
    </row>
    <row r="1080" spans="1:26">
      <c r="A1080" s="878"/>
      <c r="B1080" s="878"/>
      <c r="C1080" s="878"/>
      <c r="F1080" s="878"/>
      <c r="H1080" s="878"/>
      <c r="I1080" s="878"/>
      <c r="J1080" s="878"/>
      <c r="K1080" s="990"/>
      <c r="L1080" s="990"/>
      <c r="M1080" s="990"/>
      <c r="N1080" s="990"/>
      <c r="O1080" s="878"/>
      <c r="P1080" s="878"/>
      <c r="Q1080" s="878"/>
      <c r="R1080" s="878"/>
      <c r="S1080" s="878"/>
      <c r="T1080" s="878"/>
      <c r="U1080" s="878"/>
      <c r="V1080" s="878"/>
      <c r="W1080" s="878"/>
      <c r="X1080" s="1015"/>
      <c r="Y1080" s="878"/>
      <c r="Z1080" s="975"/>
    </row>
    <row r="1081" spans="1:26">
      <c r="A1081" s="878"/>
      <c r="B1081" s="878"/>
      <c r="C1081" s="878"/>
      <c r="F1081" s="878"/>
      <c r="H1081" s="878"/>
      <c r="I1081" s="878"/>
      <c r="J1081" s="878"/>
      <c r="K1081" s="990"/>
      <c r="L1081" s="990"/>
      <c r="M1081" s="990"/>
      <c r="N1081" s="990"/>
      <c r="O1081" s="878"/>
      <c r="P1081" s="878"/>
      <c r="Q1081" s="878"/>
      <c r="R1081" s="878"/>
      <c r="S1081" s="878"/>
      <c r="T1081" s="878"/>
      <c r="U1081" s="878"/>
      <c r="V1081" s="878"/>
      <c r="W1081" s="878"/>
      <c r="X1081" s="1015"/>
      <c r="Y1081" s="878"/>
      <c r="Z1081" s="975"/>
    </row>
    <row r="1082" spans="1:26">
      <c r="A1082" s="878"/>
      <c r="B1082" s="878"/>
      <c r="C1082" s="878"/>
      <c r="F1082" s="878"/>
      <c r="H1082" s="878"/>
      <c r="I1082" s="878"/>
      <c r="J1082" s="878"/>
      <c r="K1082" s="990"/>
      <c r="L1082" s="990"/>
      <c r="M1082" s="990"/>
      <c r="N1082" s="990"/>
      <c r="O1082" s="878"/>
      <c r="P1082" s="878"/>
      <c r="Q1082" s="878"/>
      <c r="R1082" s="878"/>
      <c r="S1082" s="878"/>
      <c r="T1082" s="878"/>
      <c r="U1082" s="878"/>
      <c r="V1082" s="878"/>
      <c r="W1082" s="878"/>
      <c r="X1082" s="1015"/>
      <c r="Y1082" s="878"/>
      <c r="Z1082" s="975"/>
    </row>
    <row r="1083" spans="1:26">
      <c r="A1083" s="878"/>
      <c r="B1083" s="878"/>
      <c r="C1083" s="878"/>
      <c r="F1083" s="878"/>
      <c r="H1083" s="878"/>
      <c r="I1083" s="878"/>
      <c r="J1083" s="878"/>
      <c r="K1083" s="990"/>
      <c r="L1083" s="990"/>
      <c r="M1083" s="990"/>
      <c r="N1083" s="990"/>
      <c r="O1083" s="878"/>
      <c r="P1083" s="878"/>
      <c r="Q1083" s="878"/>
      <c r="R1083" s="878"/>
      <c r="S1083" s="878"/>
      <c r="T1083" s="878"/>
      <c r="U1083" s="878"/>
      <c r="V1083" s="878"/>
      <c r="W1083" s="878"/>
      <c r="X1083" s="1015"/>
      <c r="Y1083" s="878"/>
      <c r="Z1083" s="975"/>
    </row>
    <row r="1084" spans="1:26">
      <c r="A1084" s="878"/>
      <c r="B1084" s="878"/>
      <c r="C1084" s="878"/>
      <c r="F1084" s="878"/>
      <c r="H1084" s="878"/>
      <c r="I1084" s="878"/>
      <c r="J1084" s="878"/>
      <c r="K1084" s="990"/>
      <c r="L1084" s="990"/>
      <c r="M1084" s="990"/>
      <c r="N1084" s="990"/>
      <c r="O1084" s="878"/>
      <c r="P1084" s="878"/>
      <c r="Q1084" s="878"/>
      <c r="R1084" s="878"/>
      <c r="S1084" s="878"/>
      <c r="T1084" s="878"/>
      <c r="U1084" s="878"/>
      <c r="V1084" s="878"/>
      <c r="W1084" s="878"/>
      <c r="X1084" s="1015"/>
      <c r="Y1084" s="878"/>
      <c r="Z1084" s="975"/>
    </row>
    <row r="1085" spans="1:26">
      <c r="A1085" s="878"/>
      <c r="B1085" s="878"/>
      <c r="C1085" s="878"/>
      <c r="F1085" s="878"/>
      <c r="H1085" s="878"/>
      <c r="I1085" s="878"/>
      <c r="J1085" s="878"/>
      <c r="K1085" s="990"/>
      <c r="L1085" s="990"/>
      <c r="M1085" s="990"/>
      <c r="N1085" s="990"/>
      <c r="O1085" s="878"/>
      <c r="P1085" s="878"/>
      <c r="Q1085" s="878"/>
      <c r="R1085" s="878"/>
      <c r="S1085" s="878"/>
      <c r="T1085" s="878"/>
      <c r="U1085" s="878"/>
      <c r="V1085" s="878"/>
      <c r="W1085" s="878"/>
      <c r="X1085" s="1015"/>
      <c r="Y1085" s="878"/>
      <c r="Z1085" s="975"/>
    </row>
    <row r="1086" spans="1:26">
      <c r="A1086" s="878"/>
      <c r="B1086" s="878"/>
      <c r="C1086" s="878"/>
      <c r="F1086" s="878"/>
      <c r="H1086" s="878"/>
      <c r="I1086" s="878"/>
      <c r="J1086" s="878"/>
      <c r="K1086" s="990"/>
      <c r="L1086" s="990"/>
      <c r="M1086" s="990"/>
      <c r="N1086" s="990"/>
      <c r="O1086" s="878"/>
      <c r="P1086" s="878"/>
      <c r="Q1086" s="878"/>
      <c r="R1086" s="878"/>
      <c r="S1086" s="878"/>
      <c r="T1086" s="878"/>
      <c r="U1086" s="878"/>
      <c r="V1086" s="878"/>
      <c r="W1086" s="878"/>
      <c r="X1086" s="1015"/>
      <c r="Y1086" s="878"/>
      <c r="Z1086" s="975"/>
    </row>
    <row r="1087" spans="1:26">
      <c r="A1087" s="878"/>
      <c r="B1087" s="878"/>
      <c r="C1087" s="878"/>
      <c r="F1087" s="878"/>
      <c r="H1087" s="878"/>
      <c r="I1087" s="878"/>
      <c r="J1087" s="878"/>
      <c r="K1087" s="990"/>
      <c r="L1087" s="990"/>
      <c r="M1087" s="990"/>
      <c r="N1087" s="990"/>
      <c r="O1087" s="878"/>
      <c r="P1087" s="878"/>
      <c r="Q1087" s="878"/>
      <c r="R1087" s="878"/>
      <c r="S1087" s="878"/>
      <c r="T1087" s="878"/>
      <c r="U1087" s="878"/>
      <c r="V1087" s="878"/>
      <c r="W1087" s="878"/>
      <c r="X1087" s="1015"/>
      <c r="Y1087" s="878"/>
      <c r="Z1087" s="975"/>
    </row>
    <row r="1088" spans="1:26">
      <c r="A1088" s="878"/>
      <c r="B1088" s="878"/>
      <c r="C1088" s="878"/>
      <c r="F1088" s="878"/>
      <c r="H1088" s="878"/>
      <c r="I1088" s="878"/>
      <c r="J1088" s="878"/>
      <c r="K1088" s="990"/>
      <c r="L1088" s="990"/>
      <c r="M1088" s="990"/>
      <c r="N1088" s="990"/>
      <c r="O1088" s="878"/>
      <c r="P1088" s="878"/>
      <c r="Q1088" s="878"/>
      <c r="R1088" s="878"/>
      <c r="S1088" s="878"/>
      <c r="T1088" s="878"/>
      <c r="U1088" s="878"/>
      <c r="V1088" s="878"/>
      <c r="W1088" s="878"/>
      <c r="X1088" s="1015"/>
      <c r="Y1088" s="878"/>
      <c r="Z1088" s="975"/>
    </row>
    <row r="1089" spans="1:26">
      <c r="A1089" s="878"/>
      <c r="B1089" s="878"/>
      <c r="C1089" s="878"/>
      <c r="F1089" s="878"/>
      <c r="H1089" s="878"/>
      <c r="I1089" s="878"/>
      <c r="J1089" s="878"/>
      <c r="K1089" s="990"/>
      <c r="L1089" s="990"/>
      <c r="M1089" s="990"/>
      <c r="N1089" s="990"/>
      <c r="O1089" s="878"/>
      <c r="P1089" s="878"/>
      <c r="Q1089" s="878"/>
      <c r="R1089" s="878"/>
      <c r="S1089" s="878"/>
      <c r="T1089" s="878"/>
      <c r="U1089" s="878"/>
      <c r="V1089" s="878"/>
      <c r="W1089" s="878"/>
      <c r="X1089" s="1015"/>
      <c r="Y1089" s="878"/>
      <c r="Z1089" s="975"/>
    </row>
    <row r="1090" spans="1:26">
      <c r="A1090" s="878"/>
      <c r="B1090" s="878"/>
      <c r="C1090" s="878"/>
      <c r="F1090" s="878"/>
      <c r="H1090" s="878"/>
      <c r="I1090" s="878"/>
      <c r="J1090" s="878"/>
      <c r="K1090" s="990"/>
      <c r="L1090" s="990"/>
      <c r="M1090" s="990"/>
      <c r="N1090" s="990"/>
      <c r="O1090" s="878"/>
      <c r="P1090" s="878"/>
      <c r="Q1090" s="878"/>
      <c r="R1090" s="878"/>
      <c r="S1090" s="878"/>
      <c r="T1090" s="878"/>
      <c r="U1090" s="878"/>
      <c r="V1090" s="878"/>
      <c r="W1090" s="878"/>
      <c r="X1090" s="1015"/>
      <c r="Y1090" s="878"/>
      <c r="Z1090" s="975"/>
    </row>
    <row r="1091" spans="1:26">
      <c r="A1091" s="878"/>
      <c r="B1091" s="878"/>
      <c r="C1091" s="878"/>
      <c r="F1091" s="878"/>
      <c r="H1091" s="878"/>
      <c r="I1091" s="878"/>
      <c r="J1091" s="878"/>
      <c r="K1091" s="990"/>
      <c r="L1091" s="990"/>
      <c r="M1091" s="990"/>
      <c r="N1091" s="990"/>
      <c r="O1091" s="878"/>
      <c r="P1091" s="878"/>
      <c r="Q1091" s="878"/>
      <c r="R1091" s="878"/>
      <c r="S1091" s="878"/>
      <c r="T1091" s="878"/>
      <c r="U1091" s="878"/>
      <c r="V1091" s="878"/>
      <c r="W1091" s="878"/>
      <c r="X1091" s="1015"/>
      <c r="Y1091" s="878"/>
      <c r="Z1091" s="975"/>
    </row>
    <row r="1092" spans="1:26">
      <c r="A1092" s="878"/>
      <c r="B1092" s="878"/>
      <c r="C1092" s="878"/>
      <c r="F1092" s="878"/>
      <c r="H1092" s="878"/>
      <c r="I1092" s="878"/>
      <c r="J1092" s="878"/>
      <c r="K1092" s="990"/>
      <c r="L1092" s="990"/>
      <c r="M1092" s="990"/>
      <c r="N1092" s="990"/>
      <c r="O1092" s="878"/>
      <c r="P1092" s="878"/>
      <c r="Q1092" s="878"/>
      <c r="R1092" s="878"/>
      <c r="S1092" s="878"/>
      <c r="T1092" s="878"/>
      <c r="U1092" s="878"/>
      <c r="V1092" s="878"/>
      <c r="W1092" s="878"/>
      <c r="X1092" s="1015"/>
      <c r="Y1092" s="878"/>
      <c r="Z1092" s="975"/>
    </row>
    <row r="1093" spans="1:26">
      <c r="A1093" s="878"/>
      <c r="B1093" s="878"/>
      <c r="C1093" s="878"/>
      <c r="F1093" s="878"/>
      <c r="H1093" s="878"/>
      <c r="I1093" s="878"/>
      <c r="J1093" s="878"/>
      <c r="K1093" s="990"/>
      <c r="L1093" s="990"/>
      <c r="M1093" s="990"/>
      <c r="N1093" s="990"/>
      <c r="O1093" s="878"/>
      <c r="P1093" s="878"/>
      <c r="Q1093" s="878"/>
      <c r="R1093" s="878"/>
      <c r="S1093" s="878"/>
      <c r="T1093" s="878"/>
      <c r="U1093" s="878"/>
      <c r="V1093" s="878"/>
      <c r="W1093" s="878"/>
      <c r="X1093" s="1015"/>
      <c r="Y1093" s="878"/>
      <c r="Z1093" s="975"/>
    </row>
    <row r="1094" spans="1:26">
      <c r="A1094" s="878"/>
      <c r="B1094" s="878"/>
      <c r="C1094" s="878"/>
      <c r="F1094" s="878"/>
      <c r="H1094" s="878"/>
      <c r="I1094" s="878"/>
      <c r="J1094" s="878"/>
      <c r="K1094" s="990"/>
      <c r="L1094" s="990"/>
      <c r="M1094" s="990"/>
      <c r="N1094" s="990"/>
      <c r="O1094" s="878"/>
      <c r="P1094" s="878"/>
      <c r="Q1094" s="878"/>
      <c r="R1094" s="878"/>
      <c r="S1094" s="878"/>
      <c r="T1094" s="878"/>
      <c r="U1094" s="878"/>
      <c r="V1094" s="878"/>
      <c r="W1094" s="878"/>
      <c r="X1094" s="1015"/>
      <c r="Y1094" s="878"/>
      <c r="Z1094" s="975"/>
    </row>
    <row r="1095" spans="1:26">
      <c r="A1095" s="878"/>
      <c r="B1095" s="878"/>
      <c r="C1095" s="878"/>
      <c r="F1095" s="878"/>
      <c r="H1095" s="878"/>
      <c r="I1095" s="878"/>
      <c r="J1095" s="878"/>
      <c r="K1095" s="990"/>
      <c r="L1095" s="990"/>
      <c r="M1095" s="990"/>
      <c r="N1095" s="990"/>
      <c r="O1095" s="878"/>
      <c r="P1095" s="878"/>
      <c r="Q1095" s="878"/>
      <c r="R1095" s="878"/>
      <c r="S1095" s="878"/>
      <c r="T1095" s="878"/>
      <c r="U1095" s="878"/>
      <c r="V1095" s="878"/>
      <c r="W1095" s="878"/>
      <c r="X1095" s="1015"/>
      <c r="Y1095" s="878"/>
      <c r="Z1095" s="975"/>
    </row>
    <row r="1096" spans="1:26">
      <c r="A1096" s="878"/>
      <c r="B1096" s="878"/>
      <c r="C1096" s="878"/>
      <c r="F1096" s="878"/>
      <c r="H1096" s="878"/>
      <c r="I1096" s="878"/>
      <c r="J1096" s="878"/>
      <c r="K1096" s="990"/>
      <c r="L1096" s="990"/>
      <c r="M1096" s="990"/>
      <c r="N1096" s="990"/>
      <c r="O1096" s="878"/>
      <c r="P1096" s="878"/>
      <c r="Q1096" s="878"/>
      <c r="R1096" s="878"/>
      <c r="S1096" s="878"/>
      <c r="T1096" s="878"/>
      <c r="U1096" s="878"/>
      <c r="V1096" s="878"/>
      <c r="W1096" s="878"/>
      <c r="X1096" s="1015"/>
      <c r="Y1096" s="878"/>
      <c r="Z1096" s="975"/>
    </row>
    <row r="1097" spans="1:26">
      <c r="A1097" s="878"/>
      <c r="B1097" s="878"/>
      <c r="C1097" s="878"/>
      <c r="F1097" s="878"/>
      <c r="H1097" s="878"/>
      <c r="I1097" s="878"/>
      <c r="J1097" s="878"/>
      <c r="K1097" s="990"/>
      <c r="L1097" s="990"/>
      <c r="M1097" s="990"/>
      <c r="N1097" s="990"/>
      <c r="O1097" s="878"/>
      <c r="P1097" s="878"/>
      <c r="Q1097" s="878"/>
      <c r="R1097" s="878"/>
      <c r="S1097" s="878"/>
      <c r="T1097" s="878"/>
      <c r="U1097" s="878"/>
      <c r="V1097" s="878"/>
      <c r="W1097" s="878"/>
      <c r="X1097" s="1015"/>
      <c r="Y1097" s="878"/>
      <c r="Z1097" s="975"/>
    </row>
    <row r="1098" spans="1:26">
      <c r="A1098" s="878"/>
      <c r="B1098" s="878"/>
      <c r="C1098" s="878"/>
      <c r="F1098" s="878"/>
      <c r="H1098" s="878"/>
      <c r="I1098" s="878"/>
      <c r="J1098" s="878"/>
      <c r="K1098" s="990"/>
      <c r="L1098" s="990"/>
      <c r="M1098" s="990"/>
      <c r="N1098" s="990"/>
      <c r="O1098" s="878"/>
      <c r="P1098" s="878"/>
      <c r="Q1098" s="878"/>
      <c r="R1098" s="878"/>
      <c r="S1098" s="878"/>
      <c r="T1098" s="878"/>
      <c r="U1098" s="878"/>
      <c r="V1098" s="878"/>
      <c r="W1098" s="878"/>
      <c r="X1098" s="1015"/>
      <c r="Y1098" s="878"/>
      <c r="Z1098" s="975"/>
    </row>
    <row r="1099" spans="1:26">
      <c r="A1099" s="878"/>
      <c r="B1099" s="878"/>
      <c r="C1099" s="878"/>
      <c r="F1099" s="878"/>
      <c r="H1099" s="878"/>
      <c r="I1099" s="878"/>
      <c r="J1099" s="878"/>
      <c r="K1099" s="990"/>
      <c r="L1099" s="990"/>
      <c r="M1099" s="990"/>
      <c r="N1099" s="990"/>
      <c r="O1099" s="878"/>
      <c r="P1099" s="878"/>
      <c r="Q1099" s="878"/>
      <c r="R1099" s="878"/>
      <c r="S1099" s="878"/>
      <c r="T1099" s="878"/>
      <c r="U1099" s="878"/>
      <c r="V1099" s="878"/>
      <c r="W1099" s="878"/>
      <c r="X1099" s="1015"/>
      <c r="Y1099" s="878"/>
      <c r="Z1099" s="975"/>
    </row>
    <row r="1100" spans="1:26">
      <c r="A1100" s="878"/>
      <c r="B1100" s="878"/>
      <c r="C1100" s="878"/>
      <c r="F1100" s="878"/>
      <c r="H1100" s="878"/>
      <c r="I1100" s="878"/>
      <c r="J1100" s="878"/>
      <c r="K1100" s="990"/>
      <c r="L1100" s="990"/>
      <c r="M1100" s="990"/>
      <c r="N1100" s="990"/>
      <c r="O1100" s="878"/>
      <c r="P1100" s="878"/>
      <c r="Q1100" s="878"/>
      <c r="R1100" s="878"/>
      <c r="S1100" s="878"/>
      <c r="T1100" s="878"/>
      <c r="U1100" s="878"/>
      <c r="V1100" s="878"/>
      <c r="W1100" s="878"/>
      <c r="X1100" s="1015"/>
      <c r="Y1100" s="878"/>
      <c r="Z1100" s="975"/>
    </row>
    <row r="1101" spans="1:26">
      <c r="A1101" s="878"/>
      <c r="B1101" s="878"/>
      <c r="C1101" s="878"/>
      <c r="F1101" s="878"/>
      <c r="H1101" s="878"/>
      <c r="I1101" s="878"/>
      <c r="J1101" s="878"/>
      <c r="K1101" s="990"/>
      <c r="L1101" s="990"/>
      <c r="M1101" s="990"/>
      <c r="N1101" s="990"/>
      <c r="O1101" s="878"/>
      <c r="P1101" s="878"/>
      <c r="Q1101" s="878"/>
      <c r="R1101" s="878"/>
      <c r="S1101" s="878"/>
      <c r="T1101" s="878"/>
      <c r="U1101" s="878"/>
      <c r="V1101" s="878"/>
      <c r="W1101" s="878"/>
      <c r="X1101" s="1015"/>
      <c r="Y1101" s="878"/>
      <c r="Z1101" s="975"/>
    </row>
    <row r="1102" spans="1:26">
      <c r="A1102" s="878"/>
      <c r="B1102" s="878"/>
      <c r="C1102" s="878"/>
      <c r="F1102" s="878"/>
      <c r="H1102" s="878"/>
      <c r="I1102" s="878"/>
      <c r="J1102" s="878"/>
      <c r="K1102" s="990"/>
      <c r="L1102" s="990"/>
      <c r="M1102" s="990"/>
      <c r="N1102" s="990"/>
      <c r="O1102" s="878"/>
      <c r="P1102" s="878"/>
      <c r="Q1102" s="878"/>
      <c r="R1102" s="878"/>
      <c r="S1102" s="878"/>
      <c r="T1102" s="878"/>
      <c r="U1102" s="878"/>
      <c r="V1102" s="878"/>
      <c r="W1102" s="878"/>
      <c r="X1102" s="1015"/>
      <c r="Y1102" s="878"/>
      <c r="Z1102" s="975"/>
    </row>
    <row r="1103" spans="1:26">
      <c r="A1103" s="878"/>
      <c r="B1103" s="878"/>
      <c r="C1103" s="878"/>
      <c r="F1103" s="878"/>
      <c r="H1103" s="878"/>
      <c r="I1103" s="878"/>
      <c r="J1103" s="878"/>
      <c r="K1103" s="990"/>
      <c r="L1103" s="990"/>
      <c r="M1103" s="990"/>
      <c r="N1103" s="990"/>
      <c r="O1103" s="878"/>
      <c r="P1103" s="878"/>
      <c r="Q1103" s="878"/>
      <c r="R1103" s="878"/>
      <c r="S1103" s="878"/>
      <c r="T1103" s="878"/>
      <c r="U1103" s="878"/>
      <c r="V1103" s="878"/>
      <c r="W1103" s="878"/>
      <c r="X1103" s="1015"/>
      <c r="Y1103" s="878"/>
      <c r="Z1103" s="975"/>
    </row>
    <row r="1104" spans="1:26">
      <c r="A1104" s="878"/>
      <c r="B1104" s="878"/>
      <c r="C1104" s="878"/>
      <c r="F1104" s="878"/>
      <c r="H1104" s="878"/>
      <c r="I1104" s="878"/>
      <c r="J1104" s="878"/>
      <c r="K1104" s="990"/>
      <c r="L1104" s="990"/>
      <c r="M1104" s="990"/>
      <c r="N1104" s="990"/>
      <c r="O1104" s="878"/>
      <c r="P1104" s="878"/>
      <c r="Q1104" s="878"/>
      <c r="R1104" s="878"/>
      <c r="S1104" s="878"/>
      <c r="T1104" s="878"/>
      <c r="U1104" s="878"/>
      <c r="V1104" s="878"/>
      <c r="W1104" s="878"/>
      <c r="X1104" s="1015"/>
      <c r="Y1104" s="878"/>
      <c r="Z1104" s="975"/>
    </row>
    <row r="1105" spans="1:26">
      <c r="A1105" s="878"/>
      <c r="B1105" s="878"/>
      <c r="C1105" s="878"/>
      <c r="F1105" s="878"/>
      <c r="H1105" s="878"/>
      <c r="I1105" s="878"/>
      <c r="J1105" s="878"/>
      <c r="K1105" s="990"/>
      <c r="L1105" s="990"/>
      <c r="M1105" s="990"/>
      <c r="N1105" s="990"/>
      <c r="O1105" s="878"/>
      <c r="P1105" s="878"/>
      <c r="Q1105" s="878"/>
      <c r="R1105" s="878"/>
      <c r="S1105" s="878"/>
      <c r="T1105" s="878"/>
      <c r="U1105" s="878"/>
      <c r="V1105" s="878"/>
      <c r="W1105" s="878"/>
      <c r="X1105" s="1015"/>
      <c r="Y1105" s="878"/>
      <c r="Z1105" s="975"/>
    </row>
    <row r="1106" spans="1:26">
      <c r="A1106" s="878"/>
      <c r="B1106" s="878"/>
      <c r="C1106" s="878"/>
      <c r="F1106" s="878"/>
      <c r="H1106" s="878"/>
      <c r="I1106" s="878"/>
      <c r="J1106" s="878"/>
      <c r="K1106" s="990"/>
      <c r="L1106" s="990"/>
      <c r="M1106" s="990"/>
      <c r="N1106" s="990"/>
      <c r="O1106" s="878"/>
      <c r="P1106" s="878"/>
      <c r="Q1106" s="878"/>
      <c r="R1106" s="878"/>
      <c r="S1106" s="878"/>
      <c r="T1106" s="878"/>
      <c r="U1106" s="878"/>
      <c r="V1106" s="878"/>
      <c r="W1106" s="878"/>
      <c r="X1106" s="1015"/>
      <c r="Y1106" s="878"/>
      <c r="Z1106" s="975"/>
    </row>
    <row r="1107" spans="1:26">
      <c r="A1107" s="878"/>
      <c r="B1107" s="878"/>
      <c r="C1107" s="878"/>
      <c r="F1107" s="878"/>
      <c r="H1107" s="878"/>
      <c r="I1107" s="878"/>
      <c r="J1107" s="878"/>
      <c r="K1107" s="990"/>
      <c r="L1107" s="990"/>
      <c r="M1107" s="990"/>
      <c r="N1107" s="990"/>
      <c r="O1107" s="878"/>
      <c r="P1107" s="878"/>
      <c r="Q1107" s="878"/>
      <c r="R1107" s="878"/>
      <c r="S1107" s="878"/>
      <c r="T1107" s="878"/>
      <c r="U1107" s="878"/>
      <c r="V1107" s="878"/>
      <c r="W1107" s="878"/>
      <c r="X1107" s="1015"/>
      <c r="Y1107" s="878"/>
      <c r="Z1107" s="975"/>
    </row>
    <row r="1108" spans="1:26">
      <c r="A1108" s="878"/>
      <c r="B1108" s="878"/>
      <c r="C1108" s="878"/>
      <c r="F1108" s="878"/>
      <c r="H1108" s="878"/>
      <c r="I1108" s="878"/>
      <c r="J1108" s="878"/>
      <c r="K1108" s="990"/>
      <c r="L1108" s="990"/>
      <c r="M1108" s="990"/>
      <c r="N1108" s="990"/>
      <c r="O1108" s="878"/>
      <c r="P1108" s="878"/>
      <c r="Q1108" s="878"/>
      <c r="R1108" s="878"/>
      <c r="S1108" s="878"/>
      <c r="T1108" s="878"/>
      <c r="U1108" s="878"/>
      <c r="V1108" s="878"/>
      <c r="W1108" s="878"/>
      <c r="X1108" s="1015"/>
      <c r="Y1108" s="878"/>
      <c r="Z1108" s="975"/>
    </row>
    <row r="1109" spans="1:26">
      <c r="A1109" s="878"/>
      <c r="B1109" s="878"/>
      <c r="C1109" s="878"/>
      <c r="F1109" s="878"/>
      <c r="H1109" s="878"/>
      <c r="I1109" s="878"/>
      <c r="J1109" s="878"/>
      <c r="K1109" s="990"/>
      <c r="L1109" s="990"/>
      <c r="M1109" s="990"/>
      <c r="N1109" s="990"/>
      <c r="O1109" s="878"/>
      <c r="P1109" s="878"/>
      <c r="Q1109" s="878"/>
      <c r="R1109" s="878"/>
      <c r="S1109" s="878"/>
      <c r="T1109" s="878"/>
      <c r="U1109" s="878"/>
      <c r="V1109" s="878"/>
      <c r="W1109" s="878"/>
      <c r="X1109" s="1015"/>
      <c r="Y1109" s="878"/>
      <c r="Z1109" s="975"/>
    </row>
    <row r="1110" spans="1:26">
      <c r="A1110" s="878"/>
      <c r="B1110" s="878"/>
      <c r="C1110" s="878"/>
      <c r="F1110" s="878"/>
      <c r="H1110" s="878"/>
      <c r="I1110" s="878"/>
      <c r="J1110" s="878"/>
      <c r="K1110" s="990"/>
      <c r="L1110" s="990"/>
      <c r="M1110" s="990"/>
      <c r="N1110" s="990"/>
      <c r="O1110" s="878"/>
      <c r="P1110" s="878"/>
      <c r="Q1110" s="878"/>
      <c r="R1110" s="878"/>
      <c r="S1110" s="878"/>
      <c r="T1110" s="878"/>
      <c r="U1110" s="878"/>
      <c r="V1110" s="878"/>
      <c r="W1110" s="878"/>
      <c r="X1110" s="1015"/>
      <c r="Y1110" s="878"/>
      <c r="Z1110" s="975"/>
    </row>
    <row r="1111" spans="1:26">
      <c r="A1111" s="878"/>
      <c r="B1111" s="878"/>
      <c r="C1111" s="878"/>
      <c r="F1111" s="878"/>
      <c r="H1111" s="878"/>
      <c r="I1111" s="878"/>
      <c r="J1111" s="878"/>
      <c r="K1111" s="990"/>
      <c r="L1111" s="990"/>
      <c r="M1111" s="990"/>
      <c r="N1111" s="990"/>
      <c r="O1111" s="878"/>
      <c r="P1111" s="878"/>
      <c r="Q1111" s="878"/>
      <c r="R1111" s="878"/>
      <c r="S1111" s="878"/>
      <c r="T1111" s="878"/>
      <c r="U1111" s="878"/>
      <c r="V1111" s="878"/>
      <c r="W1111" s="878"/>
      <c r="X1111" s="1015"/>
      <c r="Y1111" s="878"/>
      <c r="Z1111" s="975"/>
    </row>
    <row r="1112" spans="1:26">
      <c r="A1112" s="878"/>
      <c r="B1112" s="878"/>
      <c r="C1112" s="878"/>
      <c r="F1112" s="878"/>
      <c r="H1112" s="878"/>
      <c r="I1112" s="878"/>
      <c r="J1112" s="878"/>
      <c r="K1112" s="990"/>
      <c r="L1112" s="990"/>
      <c r="M1112" s="990"/>
      <c r="N1112" s="990"/>
      <c r="O1112" s="878"/>
      <c r="P1112" s="878"/>
      <c r="Q1112" s="878"/>
      <c r="R1112" s="878"/>
      <c r="S1112" s="878"/>
      <c r="T1112" s="878"/>
      <c r="U1112" s="878"/>
      <c r="V1112" s="878"/>
      <c r="W1112" s="878"/>
      <c r="X1112" s="1015"/>
      <c r="Y1112" s="878"/>
      <c r="Z1112" s="975"/>
    </row>
    <row r="1113" spans="1:26">
      <c r="A1113" s="878"/>
      <c r="B1113" s="878"/>
      <c r="C1113" s="878"/>
      <c r="F1113" s="878"/>
      <c r="H1113" s="878"/>
      <c r="I1113" s="878"/>
      <c r="J1113" s="878"/>
      <c r="K1113" s="990"/>
      <c r="L1113" s="990"/>
      <c r="M1113" s="990"/>
      <c r="N1113" s="990"/>
      <c r="O1113" s="878"/>
      <c r="P1113" s="878"/>
      <c r="Q1113" s="878"/>
      <c r="R1113" s="878"/>
      <c r="S1113" s="878"/>
      <c r="T1113" s="878"/>
      <c r="U1113" s="878"/>
      <c r="V1113" s="878"/>
      <c r="W1113" s="878"/>
      <c r="X1113" s="1015"/>
      <c r="Y1113" s="878"/>
      <c r="Z1113" s="975"/>
    </row>
    <row r="1114" spans="1:26">
      <c r="A1114" s="878"/>
      <c r="B1114" s="878"/>
      <c r="C1114" s="878"/>
      <c r="F1114" s="878"/>
      <c r="H1114" s="878"/>
      <c r="I1114" s="878"/>
      <c r="J1114" s="878"/>
      <c r="K1114" s="990"/>
      <c r="L1114" s="990"/>
      <c r="M1114" s="990"/>
      <c r="N1114" s="990"/>
      <c r="O1114" s="878"/>
      <c r="P1114" s="878"/>
      <c r="Q1114" s="878"/>
      <c r="R1114" s="878"/>
      <c r="S1114" s="878"/>
      <c r="T1114" s="878"/>
      <c r="U1114" s="878"/>
      <c r="V1114" s="878"/>
      <c r="W1114" s="878"/>
      <c r="X1114" s="1015"/>
      <c r="Y1114" s="878"/>
      <c r="Z1114" s="975"/>
    </row>
    <row r="1115" spans="1:26">
      <c r="A1115" s="878"/>
      <c r="B1115" s="878"/>
      <c r="C1115" s="878"/>
      <c r="F1115" s="878"/>
      <c r="H1115" s="878"/>
      <c r="I1115" s="878"/>
      <c r="J1115" s="878"/>
      <c r="K1115" s="990"/>
      <c r="L1115" s="990"/>
      <c r="M1115" s="990"/>
      <c r="N1115" s="990"/>
      <c r="O1115" s="878"/>
      <c r="P1115" s="878"/>
      <c r="Q1115" s="878"/>
      <c r="R1115" s="878"/>
      <c r="S1115" s="878"/>
      <c r="T1115" s="878"/>
      <c r="U1115" s="878"/>
      <c r="V1115" s="878"/>
      <c r="W1115" s="878"/>
      <c r="X1115" s="1015"/>
      <c r="Y1115" s="878"/>
      <c r="Z1115" s="975"/>
    </row>
    <row r="1116" spans="1:26">
      <c r="A1116" s="878"/>
      <c r="B1116" s="878"/>
      <c r="C1116" s="878"/>
      <c r="F1116" s="878"/>
      <c r="H1116" s="878"/>
      <c r="I1116" s="878"/>
      <c r="J1116" s="878"/>
      <c r="K1116" s="990"/>
      <c r="L1116" s="990"/>
      <c r="M1116" s="990"/>
      <c r="N1116" s="990"/>
      <c r="O1116" s="878"/>
      <c r="P1116" s="878"/>
      <c r="Q1116" s="878"/>
      <c r="R1116" s="878"/>
      <c r="S1116" s="878"/>
      <c r="T1116" s="878"/>
      <c r="U1116" s="878"/>
      <c r="V1116" s="878"/>
      <c r="W1116" s="878"/>
      <c r="X1116" s="1015"/>
      <c r="Y1116" s="878"/>
      <c r="Z1116" s="975"/>
    </row>
    <row r="1117" spans="1:26">
      <c r="A1117" s="878"/>
      <c r="B1117" s="878"/>
      <c r="C1117" s="878"/>
      <c r="F1117" s="878"/>
      <c r="H1117" s="878"/>
      <c r="I1117" s="878"/>
      <c r="J1117" s="878"/>
      <c r="K1117" s="990"/>
      <c r="L1117" s="990"/>
      <c r="M1117" s="990"/>
      <c r="N1117" s="990"/>
      <c r="O1117" s="878"/>
      <c r="P1117" s="878"/>
      <c r="Q1117" s="878"/>
      <c r="R1117" s="878"/>
      <c r="S1117" s="878"/>
      <c r="T1117" s="878"/>
      <c r="U1117" s="878"/>
      <c r="V1117" s="878"/>
      <c r="W1117" s="878"/>
      <c r="X1117" s="1015"/>
      <c r="Y1117" s="878"/>
      <c r="Z1117" s="975"/>
    </row>
    <row r="1118" spans="1:26">
      <c r="A1118" s="878"/>
      <c r="B1118" s="878"/>
      <c r="C1118" s="878"/>
      <c r="F1118" s="878"/>
      <c r="H1118" s="878"/>
      <c r="I1118" s="878"/>
      <c r="J1118" s="878"/>
      <c r="K1118" s="990"/>
      <c r="L1118" s="990"/>
      <c r="M1118" s="990"/>
      <c r="N1118" s="990"/>
      <c r="O1118" s="878"/>
      <c r="P1118" s="878"/>
      <c r="Q1118" s="878"/>
      <c r="R1118" s="878"/>
      <c r="S1118" s="878"/>
      <c r="T1118" s="878"/>
      <c r="U1118" s="878"/>
      <c r="V1118" s="878"/>
      <c r="W1118" s="878"/>
      <c r="X1118" s="1015"/>
      <c r="Y1118" s="878"/>
      <c r="Z1118" s="975"/>
    </row>
    <row r="1119" spans="1:26">
      <c r="A1119" s="878"/>
      <c r="B1119" s="878"/>
      <c r="C1119" s="878"/>
      <c r="F1119" s="878"/>
      <c r="H1119" s="878"/>
      <c r="I1119" s="878"/>
      <c r="J1119" s="878"/>
      <c r="K1119" s="990"/>
      <c r="L1119" s="990"/>
      <c r="M1119" s="990"/>
      <c r="N1119" s="990"/>
      <c r="O1119" s="878"/>
      <c r="P1119" s="878"/>
      <c r="Q1119" s="878"/>
      <c r="R1119" s="878"/>
      <c r="S1119" s="878"/>
      <c r="T1119" s="878"/>
      <c r="U1119" s="878"/>
      <c r="V1119" s="878"/>
      <c r="W1119" s="878"/>
      <c r="X1119" s="1015"/>
      <c r="Y1119" s="878"/>
      <c r="Z1119" s="975"/>
    </row>
    <row r="1120" spans="1:26">
      <c r="A1120" s="878"/>
      <c r="B1120" s="878"/>
      <c r="C1120" s="878"/>
      <c r="F1120" s="878"/>
      <c r="H1120" s="878"/>
      <c r="I1120" s="878"/>
      <c r="J1120" s="878"/>
      <c r="K1120" s="990"/>
      <c r="L1120" s="990"/>
      <c r="M1120" s="990"/>
      <c r="N1120" s="990"/>
      <c r="O1120" s="878"/>
      <c r="P1120" s="878"/>
      <c r="Q1120" s="878"/>
      <c r="R1120" s="878"/>
      <c r="S1120" s="878"/>
      <c r="T1120" s="878"/>
      <c r="U1120" s="878"/>
      <c r="V1120" s="878"/>
      <c r="W1120" s="878"/>
      <c r="X1120" s="1015"/>
      <c r="Y1120" s="878"/>
      <c r="Z1120" s="975"/>
    </row>
    <row r="1121" spans="1:26">
      <c r="A1121" s="878"/>
      <c r="B1121" s="878"/>
      <c r="C1121" s="878"/>
      <c r="F1121" s="878"/>
      <c r="H1121" s="878"/>
      <c r="I1121" s="878"/>
      <c r="J1121" s="878"/>
      <c r="K1121" s="990"/>
      <c r="L1121" s="990"/>
      <c r="M1121" s="990"/>
      <c r="N1121" s="990"/>
      <c r="O1121" s="878"/>
      <c r="P1121" s="878"/>
      <c r="Q1121" s="878"/>
      <c r="R1121" s="878"/>
      <c r="S1121" s="878"/>
      <c r="T1121" s="878"/>
      <c r="U1121" s="878"/>
      <c r="V1121" s="878"/>
      <c r="W1121" s="878"/>
      <c r="X1121" s="1015"/>
      <c r="Y1121" s="878"/>
      <c r="Z1121" s="975"/>
    </row>
    <row r="1122" spans="1:26">
      <c r="A1122" s="878"/>
      <c r="B1122" s="878"/>
      <c r="C1122" s="878"/>
      <c r="F1122" s="878"/>
      <c r="H1122" s="878"/>
      <c r="I1122" s="878"/>
      <c r="J1122" s="878"/>
      <c r="K1122" s="990"/>
      <c r="L1122" s="990"/>
      <c r="M1122" s="990"/>
      <c r="N1122" s="990"/>
      <c r="O1122" s="878"/>
      <c r="P1122" s="878"/>
      <c r="Q1122" s="878"/>
      <c r="R1122" s="878"/>
      <c r="S1122" s="878"/>
      <c r="T1122" s="878"/>
      <c r="U1122" s="878"/>
      <c r="V1122" s="878"/>
      <c r="W1122" s="878"/>
      <c r="X1122" s="1015"/>
      <c r="Y1122" s="878"/>
      <c r="Z1122" s="975"/>
    </row>
    <row r="1123" spans="1:26">
      <c r="A1123" s="878"/>
      <c r="B1123" s="878"/>
      <c r="C1123" s="878"/>
      <c r="F1123" s="878"/>
      <c r="H1123" s="878"/>
      <c r="I1123" s="878"/>
      <c r="J1123" s="878"/>
      <c r="K1123" s="990"/>
      <c r="L1123" s="990"/>
      <c r="M1123" s="990"/>
      <c r="N1123" s="990"/>
      <c r="O1123" s="878"/>
      <c r="P1123" s="878"/>
      <c r="Q1123" s="878"/>
      <c r="R1123" s="878"/>
      <c r="S1123" s="878"/>
      <c r="T1123" s="878"/>
      <c r="U1123" s="878"/>
      <c r="V1123" s="878"/>
      <c r="W1123" s="878"/>
      <c r="X1123" s="1015"/>
      <c r="Y1123" s="878"/>
      <c r="Z1123" s="975"/>
    </row>
    <row r="1124" spans="1:26">
      <c r="A1124" s="878"/>
      <c r="B1124" s="878"/>
      <c r="C1124" s="878"/>
      <c r="F1124" s="878"/>
      <c r="H1124" s="878"/>
      <c r="I1124" s="878"/>
      <c r="J1124" s="878"/>
      <c r="K1124" s="990"/>
      <c r="L1124" s="990"/>
      <c r="M1124" s="990"/>
      <c r="N1124" s="990"/>
      <c r="O1124" s="878"/>
      <c r="P1124" s="878"/>
      <c r="Q1124" s="878"/>
      <c r="R1124" s="878"/>
      <c r="S1124" s="878"/>
      <c r="T1124" s="878"/>
      <c r="U1124" s="878"/>
      <c r="V1124" s="878"/>
      <c r="W1124" s="878"/>
      <c r="X1124" s="1015"/>
      <c r="Y1124" s="878"/>
      <c r="Z1124" s="975"/>
    </row>
    <row r="1125" spans="1:26">
      <c r="A1125" s="878"/>
      <c r="B1125" s="878"/>
      <c r="C1125" s="878"/>
      <c r="F1125" s="878"/>
      <c r="H1125" s="878"/>
      <c r="I1125" s="878"/>
      <c r="J1125" s="878"/>
      <c r="K1125" s="990"/>
      <c r="L1125" s="990"/>
      <c r="M1125" s="990"/>
      <c r="N1125" s="990"/>
      <c r="O1125" s="878"/>
      <c r="P1125" s="878"/>
      <c r="Q1125" s="878"/>
      <c r="R1125" s="878"/>
      <c r="S1125" s="878"/>
      <c r="T1125" s="878"/>
      <c r="U1125" s="878"/>
      <c r="V1125" s="878"/>
      <c r="W1125" s="878"/>
      <c r="X1125" s="1015"/>
      <c r="Y1125" s="878"/>
      <c r="Z1125" s="975"/>
    </row>
    <row r="1126" spans="1:26">
      <c r="A1126" s="878"/>
      <c r="B1126" s="878"/>
      <c r="C1126" s="878"/>
      <c r="F1126" s="878"/>
      <c r="H1126" s="878"/>
      <c r="I1126" s="878"/>
      <c r="J1126" s="878"/>
      <c r="K1126" s="990"/>
      <c r="L1126" s="990"/>
      <c r="M1126" s="990"/>
      <c r="N1126" s="990"/>
      <c r="O1126" s="878"/>
      <c r="P1126" s="878"/>
      <c r="Q1126" s="878"/>
      <c r="R1126" s="878"/>
      <c r="S1126" s="878"/>
      <c r="T1126" s="878"/>
      <c r="U1126" s="878"/>
      <c r="V1126" s="878"/>
      <c r="W1126" s="878"/>
      <c r="X1126" s="1015"/>
      <c r="Y1126" s="878"/>
      <c r="Z1126" s="975"/>
    </row>
    <row r="1127" spans="1:26">
      <c r="A1127" s="878"/>
      <c r="B1127" s="878"/>
      <c r="C1127" s="878"/>
      <c r="F1127" s="878"/>
      <c r="H1127" s="878"/>
      <c r="I1127" s="878"/>
      <c r="J1127" s="878"/>
      <c r="K1127" s="990"/>
      <c r="L1127" s="990"/>
      <c r="M1127" s="990"/>
      <c r="N1127" s="990"/>
      <c r="O1127" s="878"/>
      <c r="P1127" s="878"/>
      <c r="Q1127" s="878"/>
      <c r="R1127" s="878"/>
      <c r="S1127" s="878"/>
      <c r="T1127" s="878"/>
      <c r="U1127" s="878"/>
      <c r="V1127" s="878"/>
      <c r="W1127" s="878"/>
      <c r="X1127" s="1015"/>
      <c r="Y1127" s="878"/>
      <c r="Z1127" s="975"/>
    </row>
    <row r="1128" spans="1:26">
      <c r="A1128" s="878"/>
      <c r="B1128" s="878"/>
      <c r="C1128" s="878"/>
      <c r="F1128" s="878"/>
      <c r="H1128" s="878"/>
      <c r="I1128" s="878"/>
      <c r="J1128" s="878"/>
      <c r="K1128" s="990"/>
      <c r="L1128" s="990"/>
      <c r="M1128" s="990"/>
      <c r="N1128" s="990"/>
      <c r="O1128" s="878"/>
      <c r="P1128" s="878"/>
      <c r="Q1128" s="878"/>
      <c r="R1128" s="878"/>
      <c r="S1128" s="878"/>
      <c r="T1128" s="878"/>
      <c r="U1128" s="878"/>
      <c r="V1128" s="878"/>
      <c r="W1128" s="878"/>
      <c r="X1128" s="1015"/>
      <c r="Y1128" s="878"/>
      <c r="Z1128" s="975"/>
    </row>
    <row r="1129" spans="1:26">
      <c r="A1129" s="878"/>
      <c r="B1129" s="878"/>
      <c r="C1129" s="878"/>
      <c r="F1129" s="878"/>
      <c r="H1129" s="878"/>
      <c r="I1129" s="878"/>
      <c r="J1129" s="878"/>
      <c r="K1129" s="990"/>
      <c r="L1129" s="990"/>
      <c r="M1129" s="990"/>
      <c r="N1129" s="990"/>
      <c r="O1129" s="878"/>
      <c r="P1129" s="878"/>
      <c r="Q1129" s="878"/>
      <c r="R1129" s="878"/>
      <c r="S1129" s="878"/>
      <c r="T1129" s="878"/>
      <c r="U1129" s="878"/>
      <c r="V1129" s="878"/>
      <c r="W1129" s="878"/>
      <c r="X1129" s="1015"/>
      <c r="Y1129" s="878"/>
      <c r="Z1129" s="975"/>
    </row>
    <row r="1130" spans="1:26">
      <c r="A1130" s="878"/>
      <c r="B1130" s="878"/>
      <c r="C1130" s="878"/>
      <c r="F1130" s="878"/>
      <c r="H1130" s="878"/>
      <c r="I1130" s="878"/>
      <c r="J1130" s="878"/>
      <c r="K1130" s="990"/>
      <c r="L1130" s="990"/>
      <c r="M1130" s="990"/>
      <c r="N1130" s="990"/>
      <c r="O1130" s="878"/>
      <c r="P1130" s="878"/>
      <c r="Q1130" s="878"/>
      <c r="R1130" s="878"/>
      <c r="S1130" s="878"/>
      <c r="T1130" s="878"/>
      <c r="U1130" s="878"/>
      <c r="V1130" s="878"/>
      <c r="W1130" s="878"/>
      <c r="X1130" s="1015"/>
      <c r="Y1130" s="878"/>
      <c r="Z1130" s="975"/>
    </row>
    <row r="1131" spans="1:26">
      <c r="A1131" s="878"/>
      <c r="B1131" s="878"/>
      <c r="C1131" s="878"/>
      <c r="F1131" s="878"/>
      <c r="H1131" s="878"/>
      <c r="I1131" s="878"/>
      <c r="J1131" s="878"/>
      <c r="K1131" s="990"/>
      <c r="L1131" s="990"/>
      <c r="M1131" s="990"/>
      <c r="N1131" s="990"/>
      <c r="O1131" s="878"/>
      <c r="P1131" s="878"/>
      <c r="Q1131" s="878"/>
      <c r="R1131" s="878"/>
      <c r="S1131" s="878"/>
      <c r="T1131" s="878"/>
      <c r="U1131" s="878"/>
      <c r="V1131" s="878"/>
      <c r="W1131" s="878"/>
      <c r="X1131" s="1015"/>
      <c r="Y1131" s="878"/>
      <c r="Z1131" s="975"/>
    </row>
    <row r="1132" spans="1:26">
      <c r="A1132" s="878"/>
      <c r="B1132" s="878"/>
      <c r="C1132" s="878"/>
      <c r="F1132" s="878"/>
      <c r="H1132" s="878"/>
      <c r="I1132" s="878"/>
      <c r="J1132" s="878"/>
      <c r="K1132" s="990"/>
      <c r="L1132" s="990"/>
      <c r="M1132" s="990"/>
      <c r="N1132" s="990"/>
      <c r="O1132" s="878"/>
      <c r="P1132" s="878"/>
      <c r="Q1132" s="878"/>
      <c r="R1132" s="878"/>
      <c r="S1132" s="878"/>
      <c r="T1132" s="878"/>
      <c r="U1132" s="878"/>
      <c r="V1132" s="878"/>
      <c r="W1132" s="878"/>
      <c r="X1132" s="1015"/>
      <c r="Y1132" s="878"/>
      <c r="Z1132" s="975"/>
    </row>
    <row r="1133" spans="1:26">
      <c r="A1133" s="878"/>
      <c r="B1133" s="878"/>
      <c r="C1133" s="878"/>
      <c r="F1133" s="878"/>
      <c r="H1133" s="878"/>
      <c r="I1133" s="878"/>
      <c r="J1133" s="878"/>
      <c r="K1133" s="990"/>
      <c r="L1133" s="990"/>
      <c r="M1133" s="990"/>
      <c r="N1133" s="990"/>
      <c r="O1133" s="878"/>
      <c r="P1133" s="878"/>
      <c r="Q1133" s="878"/>
      <c r="R1133" s="878"/>
      <c r="S1133" s="878"/>
      <c r="T1133" s="878"/>
      <c r="U1133" s="878"/>
      <c r="V1133" s="878"/>
      <c r="W1133" s="878"/>
      <c r="X1133" s="1015"/>
      <c r="Y1133" s="878"/>
      <c r="Z1133" s="975"/>
    </row>
    <row r="1134" spans="1:26">
      <c r="A1134" s="878"/>
      <c r="B1134" s="878"/>
      <c r="C1134" s="878"/>
      <c r="F1134" s="878"/>
      <c r="H1134" s="878"/>
      <c r="I1134" s="878"/>
      <c r="J1134" s="878"/>
      <c r="K1134" s="990"/>
      <c r="L1134" s="990"/>
      <c r="M1134" s="990"/>
      <c r="N1134" s="990"/>
      <c r="O1134" s="878"/>
      <c r="P1134" s="878"/>
      <c r="Q1134" s="878"/>
      <c r="R1134" s="878"/>
      <c r="S1134" s="878"/>
      <c r="T1134" s="878"/>
      <c r="U1134" s="878"/>
      <c r="V1134" s="878"/>
      <c r="W1134" s="878"/>
      <c r="X1134" s="1015"/>
      <c r="Y1134" s="878"/>
      <c r="Z1134" s="975"/>
    </row>
    <row r="1135" spans="1:26">
      <c r="A1135" s="878"/>
      <c r="B1135" s="878"/>
      <c r="C1135" s="878"/>
      <c r="F1135" s="878"/>
      <c r="H1135" s="878"/>
      <c r="I1135" s="878"/>
      <c r="J1135" s="878"/>
      <c r="K1135" s="990"/>
      <c r="L1135" s="990"/>
      <c r="M1135" s="990"/>
      <c r="N1135" s="990"/>
      <c r="O1135" s="878"/>
      <c r="P1135" s="878"/>
      <c r="Q1135" s="878"/>
      <c r="R1135" s="878"/>
      <c r="S1135" s="878"/>
      <c r="T1135" s="878"/>
      <c r="U1135" s="878"/>
      <c r="V1135" s="878"/>
      <c r="W1135" s="878"/>
      <c r="X1135" s="1015"/>
      <c r="Y1135" s="878"/>
      <c r="Z1135" s="975"/>
    </row>
    <row r="1136" spans="1:26">
      <c r="A1136" s="878"/>
      <c r="B1136" s="878"/>
      <c r="C1136" s="878"/>
      <c r="F1136" s="878"/>
      <c r="H1136" s="878"/>
      <c r="I1136" s="878"/>
      <c r="J1136" s="878"/>
      <c r="K1136" s="990"/>
      <c r="L1136" s="990"/>
      <c r="M1136" s="990"/>
      <c r="N1136" s="990"/>
      <c r="O1136" s="878"/>
      <c r="P1136" s="878"/>
      <c r="Q1136" s="878"/>
      <c r="R1136" s="878"/>
      <c r="S1136" s="878"/>
      <c r="T1136" s="878"/>
      <c r="U1136" s="878"/>
      <c r="V1136" s="878"/>
      <c r="W1136" s="878"/>
      <c r="X1136" s="1015"/>
      <c r="Y1136" s="878"/>
      <c r="Z1136" s="975"/>
    </row>
    <row r="1137" spans="1:26">
      <c r="A1137" s="878"/>
      <c r="B1137" s="878"/>
      <c r="C1137" s="878"/>
      <c r="F1137" s="878"/>
      <c r="H1137" s="878"/>
      <c r="I1137" s="878"/>
      <c r="J1137" s="878"/>
      <c r="K1137" s="990"/>
      <c r="L1137" s="990"/>
      <c r="M1137" s="990"/>
      <c r="N1137" s="990"/>
      <c r="O1137" s="878"/>
      <c r="P1137" s="878"/>
      <c r="Q1137" s="878"/>
      <c r="R1137" s="878"/>
      <c r="S1137" s="878"/>
      <c r="T1137" s="878"/>
      <c r="U1137" s="878"/>
      <c r="V1137" s="878"/>
      <c r="W1137" s="878"/>
      <c r="X1137" s="1015"/>
      <c r="Y1137" s="878"/>
      <c r="Z1137" s="975"/>
    </row>
    <row r="1138" spans="1:26">
      <c r="A1138" s="878"/>
      <c r="B1138" s="878"/>
      <c r="C1138" s="878"/>
      <c r="F1138" s="878"/>
      <c r="H1138" s="878"/>
      <c r="I1138" s="878"/>
      <c r="J1138" s="878"/>
      <c r="K1138" s="990"/>
      <c r="L1138" s="990"/>
      <c r="M1138" s="990"/>
      <c r="N1138" s="990"/>
      <c r="O1138" s="878"/>
      <c r="P1138" s="878"/>
      <c r="Q1138" s="878"/>
      <c r="R1138" s="878"/>
      <c r="S1138" s="878"/>
      <c r="T1138" s="878"/>
      <c r="U1138" s="878"/>
      <c r="V1138" s="878"/>
      <c r="W1138" s="878"/>
      <c r="X1138" s="1015"/>
      <c r="Y1138" s="878"/>
      <c r="Z1138" s="975"/>
    </row>
    <row r="1139" spans="1:26">
      <c r="A1139" s="878"/>
      <c r="B1139" s="878"/>
      <c r="C1139" s="878"/>
      <c r="F1139" s="878"/>
      <c r="H1139" s="878"/>
      <c r="I1139" s="878"/>
      <c r="J1139" s="878"/>
      <c r="K1139" s="990"/>
      <c r="L1139" s="990"/>
      <c r="M1139" s="990"/>
      <c r="N1139" s="990"/>
      <c r="O1139" s="878"/>
      <c r="P1139" s="878"/>
      <c r="Q1139" s="878"/>
      <c r="R1139" s="878"/>
      <c r="S1139" s="878"/>
      <c r="T1139" s="878"/>
      <c r="U1139" s="878"/>
      <c r="V1139" s="878"/>
      <c r="W1139" s="878"/>
      <c r="X1139" s="1015"/>
      <c r="Y1139" s="878"/>
      <c r="Z1139" s="975"/>
    </row>
    <row r="1140" spans="1:26">
      <c r="A1140" s="878"/>
      <c r="B1140" s="878"/>
      <c r="C1140" s="878"/>
      <c r="F1140" s="878"/>
      <c r="H1140" s="878"/>
      <c r="I1140" s="878"/>
      <c r="J1140" s="878"/>
      <c r="K1140" s="990"/>
      <c r="L1140" s="990"/>
      <c r="M1140" s="990"/>
      <c r="N1140" s="990"/>
      <c r="O1140" s="878"/>
      <c r="P1140" s="878"/>
      <c r="Q1140" s="878"/>
      <c r="R1140" s="878"/>
      <c r="S1140" s="878"/>
      <c r="T1140" s="878"/>
      <c r="U1140" s="878"/>
      <c r="V1140" s="878"/>
      <c r="W1140" s="878"/>
      <c r="X1140" s="1015"/>
      <c r="Y1140" s="878"/>
      <c r="Z1140" s="975"/>
    </row>
    <row r="1141" spans="1:26">
      <c r="A1141" s="878"/>
      <c r="B1141" s="878"/>
      <c r="C1141" s="878"/>
      <c r="F1141" s="878"/>
      <c r="H1141" s="878"/>
      <c r="I1141" s="878"/>
      <c r="J1141" s="878"/>
      <c r="K1141" s="990"/>
      <c r="L1141" s="990"/>
      <c r="M1141" s="990"/>
      <c r="N1141" s="990"/>
      <c r="O1141" s="878"/>
      <c r="P1141" s="878"/>
      <c r="Q1141" s="878"/>
      <c r="R1141" s="878"/>
      <c r="S1141" s="878"/>
      <c r="T1141" s="878"/>
      <c r="U1141" s="878"/>
      <c r="V1141" s="878"/>
      <c r="W1141" s="878"/>
      <c r="X1141" s="1015"/>
      <c r="Y1141" s="878"/>
      <c r="Z1141" s="975"/>
    </row>
    <row r="1142" spans="1:26">
      <c r="A1142" s="878"/>
      <c r="B1142" s="878"/>
      <c r="C1142" s="878"/>
      <c r="F1142" s="878"/>
      <c r="H1142" s="878"/>
      <c r="I1142" s="878"/>
      <c r="J1142" s="878"/>
      <c r="K1142" s="990"/>
      <c r="L1142" s="990"/>
      <c r="M1142" s="990"/>
      <c r="N1142" s="990"/>
      <c r="O1142" s="878"/>
      <c r="P1142" s="878"/>
      <c r="Q1142" s="878"/>
      <c r="R1142" s="878"/>
      <c r="S1142" s="878"/>
      <c r="T1142" s="878"/>
      <c r="U1142" s="878"/>
      <c r="V1142" s="878"/>
      <c r="W1142" s="878"/>
      <c r="X1142" s="1015"/>
      <c r="Y1142" s="878"/>
      <c r="Z1142" s="975"/>
    </row>
    <row r="1143" spans="1:26">
      <c r="A1143" s="878"/>
      <c r="B1143" s="878"/>
      <c r="C1143" s="878"/>
      <c r="F1143" s="878"/>
      <c r="H1143" s="878"/>
      <c r="I1143" s="878"/>
      <c r="J1143" s="878"/>
      <c r="K1143" s="990"/>
      <c r="L1143" s="990"/>
      <c r="M1143" s="990"/>
      <c r="N1143" s="990"/>
      <c r="O1143" s="878"/>
      <c r="P1143" s="878"/>
      <c r="Q1143" s="878"/>
      <c r="R1143" s="878"/>
      <c r="S1143" s="878"/>
      <c r="T1143" s="878"/>
      <c r="U1143" s="878"/>
      <c r="V1143" s="878"/>
      <c r="W1143" s="878"/>
      <c r="X1143" s="1015"/>
      <c r="Y1143" s="878"/>
      <c r="Z1143" s="975"/>
    </row>
    <row r="1144" spans="1:26">
      <c r="A1144" s="878"/>
      <c r="B1144" s="878"/>
      <c r="C1144" s="878"/>
      <c r="F1144" s="878"/>
      <c r="H1144" s="878"/>
      <c r="I1144" s="878"/>
      <c r="J1144" s="878"/>
      <c r="K1144" s="990"/>
      <c r="L1144" s="990"/>
      <c r="M1144" s="990"/>
      <c r="N1144" s="990"/>
      <c r="O1144" s="878"/>
      <c r="P1144" s="878"/>
      <c r="Q1144" s="878"/>
      <c r="R1144" s="878"/>
      <c r="S1144" s="878"/>
      <c r="T1144" s="878"/>
      <c r="U1144" s="878"/>
      <c r="V1144" s="878"/>
      <c r="W1144" s="878"/>
      <c r="X1144" s="1015"/>
      <c r="Y1144" s="878"/>
      <c r="Z1144" s="975"/>
    </row>
    <row r="1145" spans="1:26">
      <c r="A1145" s="878"/>
      <c r="B1145" s="878"/>
      <c r="C1145" s="878"/>
      <c r="F1145" s="878"/>
      <c r="H1145" s="878"/>
      <c r="I1145" s="878"/>
      <c r="J1145" s="878"/>
      <c r="K1145" s="990"/>
      <c r="L1145" s="990"/>
      <c r="M1145" s="990"/>
      <c r="N1145" s="990"/>
      <c r="O1145" s="878"/>
      <c r="P1145" s="878"/>
      <c r="Q1145" s="878"/>
      <c r="R1145" s="878"/>
      <c r="S1145" s="878"/>
      <c r="T1145" s="878"/>
      <c r="U1145" s="878"/>
      <c r="V1145" s="878"/>
      <c r="W1145" s="878"/>
      <c r="X1145" s="1015"/>
      <c r="Y1145" s="878"/>
      <c r="Z1145" s="975"/>
    </row>
    <row r="1146" spans="1:26">
      <c r="A1146" s="878"/>
      <c r="B1146" s="878"/>
      <c r="C1146" s="878"/>
      <c r="F1146" s="878"/>
      <c r="H1146" s="878"/>
      <c r="I1146" s="878"/>
      <c r="J1146" s="878"/>
      <c r="K1146" s="990"/>
      <c r="L1146" s="990"/>
      <c r="M1146" s="990"/>
      <c r="N1146" s="990"/>
      <c r="O1146" s="878"/>
      <c r="P1146" s="878"/>
      <c r="Q1146" s="878"/>
      <c r="R1146" s="878"/>
      <c r="S1146" s="878"/>
      <c r="T1146" s="878"/>
      <c r="U1146" s="878"/>
      <c r="V1146" s="878"/>
      <c r="W1146" s="878"/>
      <c r="X1146" s="1015"/>
      <c r="Y1146" s="878"/>
      <c r="Z1146" s="975"/>
    </row>
    <row r="1147" spans="1:26">
      <c r="A1147" s="878"/>
      <c r="B1147" s="878"/>
      <c r="C1147" s="878"/>
      <c r="F1147" s="878"/>
      <c r="H1147" s="878"/>
      <c r="I1147" s="878"/>
      <c r="J1147" s="878"/>
      <c r="K1147" s="990"/>
      <c r="L1147" s="990"/>
      <c r="M1147" s="990"/>
      <c r="N1147" s="990"/>
      <c r="O1147" s="878"/>
      <c r="P1147" s="878"/>
      <c r="Q1147" s="878"/>
      <c r="R1147" s="878"/>
      <c r="S1147" s="878"/>
      <c r="T1147" s="878"/>
      <c r="U1147" s="878"/>
      <c r="V1147" s="878"/>
      <c r="W1147" s="878"/>
      <c r="X1147" s="1015"/>
      <c r="Y1147" s="878"/>
      <c r="Z1147" s="975"/>
    </row>
    <row r="1148" spans="1:26">
      <c r="A1148" s="878"/>
      <c r="B1148" s="878"/>
      <c r="C1148" s="878"/>
      <c r="F1148" s="878"/>
      <c r="H1148" s="878"/>
      <c r="I1148" s="878"/>
      <c r="J1148" s="878"/>
      <c r="K1148" s="990"/>
      <c r="L1148" s="990"/>
      <c r="M1148" s="990"/>
      <c r="N1148" s="990"/>
      <c r="O1148" s="878"/>
      <c r="P1148" s="878"/>
      <c r="Q1148" s="878"/>
      <c r="R1148" s="878"/>
      <c r="S1148" s="878"/>
      <c r="T1148" s="878"/>
      <c r="U1148" s="878"/>
      <c r="V1148" s="878"/>
      <c r="W1148" s="878"/>
      <c r="X1148" s="1015"/>
      <c r="Y1148" s="878"/>
      <c r="Z1148" s="975"/>
    </row>
    <row r="1149" spans="1:26">
      <c r="A1149" s="878"/>
      <c r="B1149" s="878"/>
      <c r="C1149" s="878"/>
      <c r="F1149" s="878"/>
      <c r="H1149" s="878"/>
      <c r="I1149" s="878"/>
      <c r="J1149" s="878"/>
      <c r="K1149" s="990"/>
      <c r="L1149" s="990"/>
      <c r="M1149" s="990"/>
      <c r="N1149" s="990"/>
      <c r="O1149" s="878"/>
      <c r="P1149" s="878"/>
      <c r="Q1149" s="878"/>
      <c r="R1149" s="878"/>
      <c r="S1149" s="878"/>
      <c r="T1149" s="878"/>
      <c r="U1149" s="878"/>
      <c r="V1149" s="878"/>
      <c r="W1149" s="878"/>
      <c r="X1149" s="1015"/>
      <c r="Y1149" s="878"/>
      <c r="Z1149" s="975"/>
    </row>
    <row r="1150" spans="1:26">
      <c r="A1150" s="878"/>
      <c r="B1150" s="878"/>
      <c r="C1150" s="878"/>
      <c r="F1150" s="878"/>
      <c r="H1150" s="878"/>
      <c r="I1150" s="878"/>
      <c r="J1150" s="878"/>
      <c r="K1150" s="990"/>
      <c r="L1150" s="990"/>
      <c r="M1150" s="990"/>
      <c r="N1150" s="990"/>
      <c r="O1150" s="878"/>
      <c r="P1150" s="878"/>
      <c r="Q1150" s="878"/>
      <c r="R1150" s="878"/>
      <c r="S1150" s="878"/>
      <c r="T1150" s="878"/>
      <c r="U1150" s="878"/>
      <c r="V1150" s="878"/>
      <c r="W1150" s="878"/>
      <c r="X1150" s="1015"/>
      <c r="Y1150" s="878"/>
      <c r="Z1150" s="975"/>
    </row>
    <row r="1151" spans="1:26">
      <c r="A1151" s="878"/>
      <c r="B1151" s="878"/>
      <c r="C1151" s="878"/>
      <c r="F1151" s="878"/>
      <c r="H1151" s="878"/>
      <c r="I1151" s="878"/>
      <c r="J1151" s="878"/>
      <c r="K1151" s="990"/>
      <c r="L1151" s="990"/>
      <c r="M1151" s="990"/>
      <c r="N1151" s="990"/>
      <c r="O1151" s="878"/>
      <c r="P1151" s="878"/>
      <c r="Q1151" s="878"/>
      <c r="R1151" s="878"/>
      <c r="S1151" s="878"/>
      <c r="T1151" s="878"/>
      <c r="U1151" s="878"/>
      <c r="V1151" s="878"/>
      <c r="W1151" s="878"/>
      <c r="X1151" s="1015"/>
      <c r="Y1151" s="878"/>
      <c r="Z1151" s="975"/>
    </row>
    <row r="1152" spans="1:26">
      <c r="A1152" s="878"/>
      <c r="B1152" s="878"/>
      <c r="C1152" s="878"/>
      <c r="F1152" s="878"/>
      <c r="H1152" s="878"/>
      <c r="I1152" s="878"/>
      <c r="J1152" s="878"/>
      <c r="K1152" s="990"/>
      <c r="L1152" s="990"/>
      <c r="M1152" s="990"/>
      <c r="N1152" s="990"/>
      <c r="O1152" s="878"/>
      <c r="P1152" s="878"/>
      <c r="Q1152" s="878"/>
      <c r="R1152" s="878"/>
      <c r="S1152" s="878"/>
      <c r="T1152" s="878"/>
      <c r="U1152" s="878"/>
      <c r="V1152" s="878"/>
      <c r="W1152" s="878"/>
      <c r="X1152" s="1015"/>
      <c r="Y1152" s="878"/>
      <c r="Z1152" s="975"/>
    </row>
    <row r="1153" spans="1:26">
      <c r="A1153" s="878"/>
      <c r="B1153" s="878"/>
      <c r="C1153" s="878"/>
      <c r="F1153" s="878"/>
      <c r="H1153" s="878"/>
      <c r="I1153" s="878"/>
      <c r="J1153" s="878"/>
      <c r="K1153" s="990"/>
      <c r="L1153" s="990"/>
      <c r="M1153" s="990"/>
      <c r="N1153" s="990"/>
      <c r="O1153" s="878"/>
      <c r="P1153" s="878"/>
      <c r="Q1153" s="878"/>
      <c r="R1153" s="878"/>
      <c r="S1153" s="878"/>
      <c r="T1153" s="878"/>
      <c r="U1153" s="878"/>
      <c r="V1153" s="878"/>
      <c r="W1153" s="878"/>
      <c r="X1153" s="1015"/>
      <c r="Y1153" s="878"/>
      <c r="Z1153" s="975"/>
    </row>
    <row r="1154" spans="1:26">
      <c r="A1154" s="878"/>
      <c r="B1154" s="878"/>
      <c r="C1154" s="878"/>
      <c r="F1154" s="878"/>
      <c r="H1154" s="878"/>
      <c r="I1154" s="878"/>
      <c r="J1154" s="878"/>
      <c r="K1154" s="990"/>
      <c r="L1154" s="990"/>
      <c r="M1154" s="990"/>
      <c r="N1154" s="990"/>
      <c r="O1154" s="878"/>
      <c r="P1154" s="878"/>
      <c r="Q1154" s="878"/>
      <c r="R1154" s="878"/>
      <c r="S1154" s="878"/>
      <c r="T1154" s="878"/>
      <c r="U1154" s="878"/>
      <c r="V1154" s="878"/>
      <c r="W1154" s="878"/>
      <c r="X1154" s="1015"/>
      <c r="Y1154" s="878"/>
      <c r="Z1154" s="975"/>
    </row>
    <row r="1155" spans="1:26">
      <c r="A1155" s="878"/>
      <c r="B1155" s="878"/>
      <c r="C1155" s="878"/>
      <c r="F1155" s="878"/>
      <c r="H1155" s="878"/>
      <c r="I1155" s="878"/>
      <c r="J1155" s="878"/>
      <c r="K1155" s="990"/>
      <c r="L1155" s="990"/>
      <c r="M1155" s="990"/>
      <c r="N1155" s="990"/>
      <c r="O1155" s="878"/>
      <c r="P1155" s="878"/>
      <c r="Q1155" s="878"/>
      <c r="R1155" s="878"/>
      <c r="S1155" s="878"/>
      <c r="T1155" s="878"/>
      <c r="U1155" s="878"/>
      <c r="V1155" s="878"/>
      <c r="W1155" s="878"/>
      <c r="X1155" s="1015"/>
      <c r="Y1155" s="878"/>
      <c r="Z1155" s="975"/>
    </row>
    <row r="1156" spans="1:26">
      <c r="A1156" s="878"/>
      <c r="B1156" s="878"/>
      <c r="C1156" s="878"/>
      <c r="F1156" s="878"/>
      <c r="H1156" s="878"/>
      <c r="I1156" s="878"/>
      <c r="J1156" s="878"/>
      <c r="K1156" s="990"/>
      <c r="L1156" s="990"/>
      <c r="M1156" s="990"/>
      <c r="N1156" s="990"/>
      <c r="O1156" s="878"/>
      <c r="P1156" s="878"/>
      <c r="Q1156" s="878"/>
      <c r="R1156" s="878"/>
      <c r="S1156" s="878"/>
      <c r="T1156" s="878"/>
      <c r="U1156" s="878"/>
      <c r="V1156" s="878"/>
      <c r="W1156" s="878"/>
      <c r="X1156" s="1015"/>
      <c r="Y1156" s="878"/>
      <c r="Z1156" s="975"/>
    </row>
    <row r="1157" spans="1:26">
      <c r="A1157" s="878"/>
      <c r="B1157" s="878"/>
      <c r="C1157" s="878"/>
      <c r="F1157" s="878"/>
      <c r="H1157" s="878"/>
      <c r="I1157" s="878"/>
      <c r="J1157" s="878"/>
      <c r="K1157" s="990"/>
      <c r="L1157" s="990"/>
      <c r="M1157" s="990"/>
      <c r="N1157" s="990"/>
      <c r="O1157" s="878"/>
      <c r="P1157" s="878"/>
      <c r="Q1157" s="878"/>
      <c r="R1157" s="878"/>
      <c r="S1157" s="878"/>
      <c r="T1157" s="878"/>
      <c r="U1157" s="878"/>
      <c r="V1157" s="878"/>
      <c r="W1157" s="878"/>
      <c r="X1157" s="1015"/>
      <c r="Y1157" s="878"/>
      <c r="Z1157" s="975"/>
    </row>
    <row r="1158" spans="1:26">
      <c r="A1158" s="878"/>
      <c r="B1158" s="878"/>
      <c r="C1158" s="878"/>
      <c r="F1158" s="878"/>
      <c r="H1158" s="878"/>
      <c r="I1158" s="878"/>
      <c r="J1158" s="878"/>
      <c r="K1158" s="990"/>
      <c r="L1158" s="990"/>
      <c r="M1158" s="990"/>
      <c r="N1158" s="990"/>
      <c r="O1158" s="878"/>
      <c r="P1158" s="878"/>
      <c r="Q1158" s="878"/>
      <c r="R1158" s="878"/>
      <c r="S1158" s="878"/>
      <c r="T1158" s="878"/>
      <c r="U1158" s="878"/>
      <c r="V1158" s="878"/>
      <c r="W1158" s="878"/>
      <c r="X1158" s="1015"/>
      <c r="Y1158" s="878"/>
      <c r="Z1158" s="975"/>
    </row>
    <row r="1159" spans="1:26">
      <c r="A1159" s="878"/>
      <c r="B1159" s="878"/>
      <c r="C1159" s="878"/>
      <c r="F1159" s="878"/>
      <c r="H1159" s="878"/>
      <c r="I1159" s="878"/>
      <c r="J1159" s="878"/>
      <c r="K1159" s="990"/>
      <c r="L1159" s="990"/>
      <c r="M1159" s="990"/>
      <c r="N1159" s="990"/>
      <c r="O1159" s="878"/>
      <c r="P1159" s="878"/>
      <c r="Q1159" s="878"/>
      <c r="R1159" s="878"/>
      <c r="S1159" s="878"/>
      <c r="T1159" s="878"/>
      <c r="U1159" s="878"/>
      <c r="V1159" s="878"/>
      <c r="W1159" s="878"/>
      <c r="X1159" s="1015"/>
      <c r="Y1159" s="878"/>
      <c r="Z1159" s="975"/>
    </row>
    <row r="1160" spans="1:26">
      <c r="A1160" s="878"/>
      <c r="B1160" s="878"/>
      <c r="C1160" s="878"/>
      <c r="F1160" s="878"/>
      <c r="H1160" s="878"/>
      <c r="I1160" s="878"/>
      <c r="J1160" s="878"/>
      <c r="K1160" s="990"/>
      <c r="L1160" s="990"/>
      <c r="M1160" s="990"/>
      <c r="N1160" s="990"/>
      <c r="O1160" s="878"/>
      <c r="P1160" s="878"/>
      <c r="Q1160" s="878"/>
      <c r="R1160" s="878"/>
      <c r="S1160" s="878"/>
      <c r="T1160" s="878"/>
      <c r="U1160" s="878"/>
      <c r="V1160" s="878"/>
      <c r="W1160" s="878"/>
      <c r="X1160" s="1015"/>
      <c r="Y1160" s="878"/>
      <c r="Z1160" s="975"/>
    </row>
    <row r="1161" spans="1:26">
      <c r="A1161" s="878"/>
      <c r="B1161" s="878"/>
      <c r="C1161" s="878"/>
      <c r="F1161" s="878"/>
      <c r="H1161" s="878"/>
      <c r="I1161" s="878"/>
      <c r="J1161" s="878"/>
      <c r="K1161" s="990"/>
      <c r="L1161" s="990"/>
      <c r="M1161" s="990"/>
      <c r="N1161" s="990"/>
      <c r="O1161" s="878"/>
      <c r="P1161" s="878"/>
      <c r="Q1161" s="878"/>
      <c r="R1161" s="878"/>
      <c r="S1161" s="878"/>
      <c r="T1161" s="878"/>
      <c r="U1161" s="878"/>
      <c r="V1161" s="878"/>
      <c r="W1161" s="878"/>
      <c r="X1161" s="1015"/>
      <c r="Y1161" s="878"/>
      <c r="Z1161" s="975"/>
    </row>
    <row r="1162" spans="1:26">
      <c r="A1162" s="878"/>
      <c r="B1162" s="878"/>
      <c r="C1162" s="878"/>
      <c r="F1162" s="878"/>
      <c r="H1162" s="878"/>
      <c r="I1162" s="878"/>
      <c r="J1162" s="878"/>
      <c r="K1162" s="990"/>
      <c r="L1162" s="990"/>
      <c r="M1162" s="990"/>
      <c r="N1162" s="990"/>
      <c r="O1162" s="878"/>
      <c r="P1162" s="878"/>
      <c r="Q1162" s="878"/>
      <c r="R1162" s="878"/>
      <c r="S1162" s="878"/>
      <c r="T1162" s="878"/>
      <c r="U1162" s="878"/>
      <c r="V1162" s="878"/>
      <c r="W1162" s="878"/>
      <c r="X1162" s="1015"/>
      <c r="Y1162" s="878"/>
      <c r="Z1162" s="975"/>
    </row>
    <row r="1163" spans="1:26">
      <c r="A1163" s="878"/>
      <c r="B1163" s="878"/>
      <c r="C1163" s="878"/>
      <c r="F1163" s="878"/>
      <c r="H1163" s="878"/>
      <c r="I1163" s="878"/>
      <c r="J1163" s="878"/>
      <c r="K1163" s="990"/>
      <c r="L1163" s="990"/>
      <c r="M1163" s="990"/>
      <c r="N1163" s="990"/>
      <c r="O1163" s="878"/>
      <c r="P1163" s="878"/>
      <c r="Q1163" s="878"/>
      <c r="R1163" s="878"/>
      <c r="S1163" s="878"/>
      <c r="T1163" s="878"/>
      <c r="U1163" s="878"/>
      <c r="V1163" s="878"/>
      <c r="W1163" s="878"/>
      <c r="X1163" s="1015"/>
      <c r="Y1163" s="878"/>
      <c r="Z1163" s="975"/>
    </row>
    <row r="1164" spans="1:26">
      <c r="A1164" s="878"/>
      <c r="B1164" s="878"/>
      <c r="C1164" s="878"/>
      <c r="F1164" s="878"/>
      <c r="H1164" s="878"/>
      <c r="I1164" s="878"/>
      <c r="J1164" s="878"/>
      <c r="K1164" s="990"/>
      <c r="L1164" s="990"/>
      <c r="M1164" s="990"/>
      <c r="N1164" s="990"/>
      <c r="O1164" s="878"/>
      <c r="P1164" s="878"/>
      <c r="Q1164" s="878"/>
      <c r="R1164" s="878"/>
      <c r="S1164" s="878"/>
      <c r="T1164" s="878"/>
      <c r="U1164" s="878"/>
      <c r="V1164" s="878"/>
      <c r="W1164" s="878"/>
      <c r="X1164" s="1015"/>
      <c r="Y1164" s="878"/>
      <c r="Z1164" s="975"/>
    </row>
    <row r="1165" spans="1:26">
      <c r="A1165" s="878"/>
      <c r="B1165" s="878"/>
      <c r="C1165" s="878"/>
      <c r="F1165" s="878"/>
      <c r="H1165" s="878"/>
      <c r="I1165" s="878"/>
      <c r="J1165" s="878"/>
      <c r="K1165" s="990"/>
      <c r="L1165" s="990"/>
      <c r="M1165" s="990"/>
      <c r="N1165" s="990"/>
      <c r="O1165" s="878"/>
      <c r="P1165" s="878"/>
      <c r="Q1165" s="878"/>
      <c r="R1165" s="878"/>
      <c r="S1165" s="878"/>
      <c r="T1165" s="878"/>
      <c r="U1165" s="878"/>
      <c r="V1165" s="878"/>
      <c r="W1165" s="878"/>
      <c r="X1165" s="1015"/>
      <c r="Y1165" s="878"/>
      <c r="Z1165" s="975"/>
    </row>
    <row r="1166" spans="1:26">
      <c r="A1166" s="878"/>
      <c r="B1166" s="878"/>
      <c r="C1166" s="878"/>
      <c r="F1166" s="878"/>
      <c r="H1166" s="878"/>
      <c r="I1166" s="878"/>
      <c r="J1166" s="878"/>
      <c r="K1166" s="990"/>
      <c r="L1166" s="990"/>
      <c r="M1166" s="990"/>
      <c r="N1166" s="990"/>
      <c r="O1166" s="878"/>
      <c r="P1166" s="878"/>
      <c r="Q1166" s="878"/>
      <c r="R1166" s="878"/>
      <c r="S1166" s="878"/>
      <c r="T1166" s="878"/>
      <c r="U1166" s="878"/>
      <c r="V1166" s="878"/>
      <c r="W1166" s="878"/>
      <c r="X1166" s="1015"/>
      <c r="Y1166" s="878"/>
      <c r="Z1166" s="975"/>
    </row>
    <row r="1167" spans="1:26">
      <c r="A1167" s="878"/>
      <c r="B1167" s="878"/>
      <c r="C1167" s="878"/>
      <c r="F1167" s="878"/>
      <c r="H1167" s="878"/>
      <c r="I1167" s="878"/>
      <c r="J1167" s="878"/>
      <c r="K1167" s="990"/>
      <c r="L1167" s="990"/>
      <c r="M1167" s="990"/>
      <c r="N1167" s="990"/>
      <c r="O1167" s="878"/>
      <c r="P1167" s="878"/>
      <c r="Q1167" s="878"/>
      <c r="R1167" s="878"/>
      <c r="S1167" s="878"/>
      <c r="T1167" s="878"/>
      <c r="U1167" s="878"/>
      <c r="V1167" s="878"/>
      <c r="W1167" s="878"/>
      <c r="X1167" s="1015"/>
      <c r="Y1167" s="878"/>
      <c r="Z1167" s="975"/>
    </row>
    <row r="1168" spans="1:26">
      <c r="A1168" s="878"/>
      <c r="B1168" s="878"/>
      <c r="C1168" s="878"/>
      <c r="F1168" s="878"/>
      <c r="H1168" s="878"/>
      <c r="I1168" s="878"/>
      <c r="J1168" s="878"/>
      <c r="K1168" s="990"/>
      <c r="L1168" s="990"/>
      <c r="M1168" s="990"/>
      <c r="N1168" s="990"/>
      <c r="O1168" s="878"/>
      <c r="P1168" s="878"/>
      <c r="Q1168" s="878"/>
      <c r="R1168" s="878"/>
      <c r="S1168" s="878"/>
      <c r="T1168" s="878"/>
      <c r="U1168" s="878"/>
      <c r="V1168" s="878"/>
      <c r="W1168" s="878"/>
      <c r="X1168" s="1015"/>
      <c r="Y1168" s="878"/>
      <c r="Z1168" s="975"/>
    </row>
    <row r="1169" spans="1:26">
      <c r="A1169" s="878"/>
      <c r="B1169" s="878"/>
      <c r="C1169" s="878"/>
      <c r="F1169" s="878"/>
      <c r="H1169" s="878"/>
      <c r="I1169" s="878"/>
      <c r="J1169" s="878"/>
      <c r="K1169" s="990"/>
      <c r="L1169" s="990"/>
      <c r="M1169" s="990"/>
      <c r="N1169" s="990"/>
      <c r="O1169" s="878"/>
      <c r="P1169" s="878"/>
      <c r="Q1169" s="878"/>
      <c r="R1169" s="878"/>
      <c r="S1169" s="878"/>
      <c r="T1169" s="878"/>
      <c r="U1169" s="878"/>
      <c r="V1169" s="878"/>
      <c r="W1169" s="878"/>
      <c r="X1169" s="1015"/>
      <c r="Y1169" s="878"/>
      <c r="Z1169" s="975"/>
    </row>
    <row r="1170" spans="1:26">
      <c r="A1170" s="878"/>
      <c r="B1170" s="878"/>
      <c r="C1170" s="878"/>
      <c r="F1170" s="878"/>
      <c r="H1170" s="878"/>
      <c r="I1170" s="878"/>
      <c r="J1170" s="878"/>
      <c r="K1170" s="990"/>
      <c r="L1170" s="990"/>
      <c r="M1170" s="990"/>
      <c r="N1170" s="990"/>
      <c r="O1170" s="878"/>
      <c r="P1170" s="878"/>
      <c r="Q1170" s="878"/>
      <c r="R1170" s="878"/>
      <c r="S1170" s="878"/>
      <c r="T1170" s="878"/>
      <c r="U1170" s="878"/>
      <c r="V1170" s="878"/>
      <c r="W1170" s="878"/>
      <c r="X1170" s="1015"/>
      <c r="Y1170" s="878"/>
      <c r="Z1170" s="975"/>
    </row>
    <row r="1171" spans="1:26">
      <c r="A1171" s="878"/>
      <c r="B1171" s="878"/>
      <c r="C1171" s="878"/>
      <c r="F1171" s="878"/>
      <c r="H1171" s="878"/>
      <c r="I1171" s="878"/>
      <c r="J1171" s="878"/>
      <c r="K1171" s="990"/>
      <c r="L1171" s="990"/>
      <c r="M1171" s="990"/>
      <c r="N1171" s="990"/>
      <c r="O1171" s="878"/>
      <c r="P1171" s="878"/>
      <c r="Q1171" s="878"/>
      <c r="R1171" s="878"/>
      <c r="S1171" s="878"/>
      <c r="T1171" s="878"/>
      <c r="U1171" s="878"/>
      <c r="V1171" s="878"/>
      <c r="W1171" s="878"/>
      <c r="X1171" s="1015"/>
      <c r="Y1171" s="878"/>
      <c r="Z1171" s="975"/>
    </row>
    <row r="1172" spans="1:26">
      <c r="A1172" s="878"/>
      <c r="B1172" s="878"/>
      <c r="C1172" s="878"/>
      <c r="F1172" s="878"/>
      <c r="H1172" s="878"/>
      <c r="I1172" s="878"/>
      <c r="J1172" s="878"/>
      <c r="K1172" s="990"/>
      <c r="L1172" s="990"/>
      <c r="M1172" s="990"/>
      <c r="N1172" s="990"/>
      <c r="O1172" s="878"/>
      <c r="P1172" s="878"/>
      <c r="Q1172" s="878"/>
      <c r="R1172" s="878"/>
      <c r="S1172" s="878"/>
      <c r="T1172" s="878"/>
      <c r="U1172" s="878"/>
      <c r="V1172" s="878"/>
      <c r="W1172" s="878"/>
      <c r="X1172" s="1015"/>
      <c r="Y1172" s="878"/>
      <c r="Z1172" s="975"/>
    </row>
    <row r="1173" spans="1:26">
      <c r="A1173" s="878"/>
      <c r="B1173" s="878"/>
      <c r="C1173" s="878"/>
      <c r="F1173" s="878"/>
      <c r="H1173" s="878"/>
      <c r="I1173" s="878"/>
      <c r="J1173" s="878"/>
      <c r="K1173" s="990"/>
      <c r="L1173" s="990"/>
      <c r="M1173" s="990"/>
      <c r="N1173" s="990"/>
      <c r="O1173" s="878"/>
      <c r="P1173" s="878"/>
      <c r="Q1173" s="878"/>
      <c r="R1173" s="878"/>
      <c r="S1173" s="878"/>
      <c r="T1173" s="878"/>
      <c r="U1173" s="878"/>
      <c r="V1173" s="878"/>
      <c r="W1173" s="878"/>
      <c r="X1173" s="1015"/>
      <c r="Y1173" s="878"/>
      <c r="Z1173" s="975"/>
    </row>
    <row r="1174" spans="1:26">
      <c r="A1174" s="878"/>
      <c r="B1174" s="878"/>
      <c r="C1174" s="878"/>
      <c r="F1174" s="878"/>
      <c r="H1174" s="878"/>
      <c r="I1174" s="878"/>
      <c r="J1174" s="878"/>
      <c r="K1174" s="990"/>
      <c r="L1174" s="990"/>
      <c r="M1174" s="990"/>
      <c r="N1174" s="990"/>
      <c r="O1174" s="878"/>
      <c r="P1174" s="878"/>
      <c r="Q1174" s="878"/>
      <c r="R1174" s="878"/>
      <c r="S1174" s="878"/>
      <c r="T1174" s="878"/>
      <c r="U1174" s="878"/>
      <c r="V1174" s="878"/>
      <c r="W1174" s="878"/>
      <c r="X1174" s="1015"/>
      <c r="Y1174" s="878"/>
      <c r="Z1174" s="975"/>
    </row>
    <row r="1175" spans="1:26">
      <c r="A1175" s="878"/>
      <c r="B1175" s="878"/>
      <c r="C1175" s="878"/>
      <c r="F1175" s="878"/>
      <c r="H1175" s="878"/>
      <c r="I1175" s="878"/>
      <c r="J1175" s="878"/>
      <c r="K1175" s="990"/>
      <c r="L1175" s="990"/>
      <c r="M1175" s="990"/>
      <c r="N1175" s="990"/>
      <c r="O1175" s="878"/>
      <c r="P1175" s="878"/>
      <c r="Q1175" s="878"/>
      <c r="R1175" s="878"/>
      <c r="S1175" s="878"/>
      <c r="T1175" s="878"/>
      <c r="U1175" s="878"/>
      <c r="V1175" s="878"/>
      <c r="W1175" s="878"/>
      <c r="X1175" s="1015"/>
      <c r="Y1175" s="878"/>
      <c r="Z1175" s="975"/>
    </row>
    <row r="1176" spans="1:26">
      <c r="A1176" s="878"/>
      <c r="B1176" s="878"/>
      <c r="C1176" s="878"/>
      <c r="F1176" s="878"/>
      <c r="H1176" s="878"/>
      <c r="I1176" s="878"/>
      <c r="J1176" s="878"/>
      <c r="K1176" s="990"/>
      <c r="L1176" s="990"/>
      <c r="M1176" s="990"/>
      <c r="N1176" s="990"/>
      <c r="O1176" s="878"/>
      <c r="P1176" s="878"/>
      <c r="Q1176" s="878"/>
      <c r="R1176" s="878"/>
      <c r="S1176" s="878"/>
      <c r="T1176" s="878"/>
      <c r="U1176" s="878"/>
      <c r="V1176" s="878"/>
      <c r="W1176" s="878"/>
      <c r="X1176" s="1015"/>
      <c r="Y1176" s="878"/>
      <c r="Z1176" s="975"/>
    </row>
    <row r="1177" spans="1:26">
      <c r="A1177" s="878"/>
      <c r="B1177" s="878"/>
      <c r="C1177" s="878"/>
      <c r="F1177" s="878"/>
      <c r="H1177" s="878"/>
      <c r="I1177" s="878"/>
      <c r="J1177" s="878"/>
      <c r="K1177" s="990"/>
      <c r="L1177" s="990"/>
      <c r="M1177" s="990"/>
      <c r="N1177" s="990"/>
      <c r="O1177" s="878"/>
      <c r="P1177" s="878"/>
      <c r="Q1177" s="878"/>
      <c r="R1177" s="878"/>
      <c r="S1177" s="878"/>
      <c r="T1177" s="878"/>
      <c r="U1177" s="878"/>
      <c r="V1177" s="878"/>
      <c r="W1177" s="878"/>
      <c r="X1177" s="1015"/>
      <c r="Y1177" s="878"/>
      <c r="Z1177" s="975"/>
    </row>
    <row r="1178" spans="1:26">
      <c r="A1178" s="878"/>
      <c r="B1178" s="878"/>
      <c r="C1178" s="878"/>
      <c r="F1178" s="878"/>
      <c r="H1178" s="878"/>
      <c r="I1178" s="878"/>
      <c r="J1178" s="878"/>
      <c r="K1178" s="990"/>
      <c r="L1178" s="990"/>
      <c r="M1178" s="990"/>
      <c r="N1178" s="990"/>
      <c r="O1178" s="878"/>
      <c r="P1178" s="878"/>
      <c r="Q1178" s="878"/>
      <c r="R1178" s="878"/>
      <c r="S1178" s="878"/>
      <c r="T1178" s="878"/>
      <c r="U1178" s="878"/>
      <c r="V1178" s="878"/>
      <c r="W1178" s="878"/>
      <c r="X1178" s="1015"/>
      <c r="Y1178" s="878"/>
      <c r="Z1178" s="975"/>
    </row>
    <row r="1179" spans="1:26">
      <c r="A1179" s="878"/>
      <c r="B1179" s="878"/>
      <c r="C1179" s="878"/>
      <c r="F1179" s="878"/>
      <c r="H1179" s="878"/>
      <c r="I1179" s="878"/>
      <c r="J1179" s="878"/>
      <c r="K1179" s="990"/>
      <c r="L1179" s="990"/>
      <c r="M1179" s="990"/>
      <c r="N1179" s="990"/>
      <c r="O1179" s="878"/>
      <c r="P1179" s="878"/>
      <c r="Q1179" s="878"/>
      <c r="R1179" s="878"/>
      <c r="S1179" s="878"/>
      <c r="T1179" s="878"/>
      <c r="U1179" s="878"/>
      <c r="V1179" s="878"/>
      <c r="W1179" s="878"/>
      <c r="X1179" s="1015"/>
      <c r="Y1179" s="878"/>
      <c r="Z1179" s="975"/>
    </row>
    <row r="1180" spans="1:26">
      <c r="A1180" s="878"/>
      <c r="B1180" s="878"/>
      <c r="C1180" s="878"/>
      <c r="F1180" s="878"/>
      <c r="H1180" s="878"/>
      <c r="I1180" s="878"/>
      <c r="J1180" s="878"/>
      <c r="K1180" s="990"/>
      <c r="L1180" s="990"/>
      <c r="M1180" s="990"/>
      <c r="N1180" s="990"/>
      <c r="O1180" s="878"/>
      <c r="P1180" s="878"/>
      <c r="Q1180" s="878"/>
      <c r="R1180" s="878"/>
      <c r="S1180" s="878"/>
      <c r="T1180" s="878"/>
      <c r="U1180" s="878"/>
      <c r="V1180" s="878"/>
      <c r="W1180" s="878"/>
      <c r="X1180" s="1015"/>
      <c r="Y1180" s="878"/>
      <c r="Z1180" s="975"/>
    </row>
    <row r="1181" spans="1:26">
      <c r="A1181" s="878"/>
      <c r="B1181" s="878"/>
      <c r="C1181" s="878"/>
      <c r="F1181" s="878"/>
      <c r="H1181" s="878"/>
      <c r="I1181" s="878"/>
      <c r="J1181" s="878"/>
      <c r="K1181" s="990"/>
      <c r="L1181" s="990"/>
      <c r="M1181" s="990"/>
      <c r="N1181" s="990"/>
      <c r="O1181" s="878"/>
      <c r="P1181" s="878"/>
      <c r="Q1181" s="878"/>
      <c r="R1181" s="878"/>
      <c r="S1181" s="878"/>
      <c r="T1181" s="878"/>
      <c r="U1181" s="878"/>
      <c r="V1181" s="878"/>
      <c r="W1181" s="878"/>
      <c r="X1181" s="1015"/>
      <c r="Y1181" s="878"/>
      <c r="Z1181" s="975"/>
    </row>
    <row r="1182" spans="1:26">
      <c r="A1182" s="878"/>
      <c r="B1182" s="878"/>
      <c r="C1182" s="878"/>
      <c r="F1182" s="878"/>
      <c r="H1182" s="878"/>
      <c r="I1182" s="878"/>
      <c r="J1182" s="878"/>
      <c r="K1182" s="990"/>
      <c r="L1182" s="990"/>
      <c r="M1182" s="990"/>
      <c r="N1182" s="990"/>
      <c r="O1182" s="878"/>
      <c r="P1182" s="878"/>
      <c r="Q1182" s="878"/>
      <c r="R1182" s="878"/>
      <c r="S1182" s="878"/>
      <c r="T1182" s="878"/>
      <c r="U1182" s="878"/>
      <c r="V1182" s="878"/>
      <c r="W1182" s="878"/>
      <c r="X1182" s="1015"/>
      <c r="Y1182" s="878"/>
      <c r="Z1182" s="975"/>
    </row>
    <row r="1183" spans="1:26">
      <c r="A1183" s="878"/>
      <c r="B1183" s="878"/>
      <c r="C1183" s="878"/>
      <c r="F1183" s="878"/>
      <c r="H1183" s="878"/>
      <c r="I1183" s="878"/>
      <c r="J1183" s="878"/>
      <c r="K1183" s="990"/>
      <c r="L1183" s="990"/>
      <c r="M1183" s="990"/>
      <c r="N1183" s="990"/>
      <c r="O1183" s="878"/>
      <c r="P1183" s="878"/>
      <c r="Q1183" s="878"/>
      <c r="R1183" s="878"/>
      <c r="S1183" s="878"/>
      <c r="T1183" s="878"/>
      <c r="U1183" s="878"/>
      <c r="V1183" s="878"/>
      <c r="W1183" s="878"/>
      <c r="X1183" s="1015"/>
      <c r="Y1183" s="878"/>
      <c r="Z1183" s="975"/>
    </row>
    <row r="1184" spans="1:26">
      <c r="A1184" s="878"/>
      <c r="B1184" s="878"/>
      <c r="C1184" s="878"/>
      <c r="F1184" s="878"/>
      <c r="H1184" s="878"/>
      <c r="I1184" s="878"/>
      <c r="J1184" s="878"/>
      <c r="K1184" s="990"/>
      <c r="L1184" s="990"/>
      <c r="M1184" s="990"/>
      <c r="N1184" s="990"/>
      <c r="O1184" s="878"/>
      <c r="P1184" s="878"/>
      <c r="Q1184" s="878"/>
      <c r="R1184" s="878"/>
      <c r="S1184" s="878"/>
      <c r="T1184" s="878"/>
      <c r="U1184" s="878"/>
      <c r="V1184" s="878"/>
      <c r="W1184" s="878"/>
      <c r="X1184" s="1015"/>
      <c r="Y1184" s="878"/>
      <c r="Z1184" s="975"/>
    </row>
    <row r="1185" spans="1:26">
      <c r="A1185" s="878"/>
      <c r="B1185" s="878"/>
      <c r="C1185" s="878"/>
      <c r="F1185" s="878"/>
      <c r="H1185" s="878"/>
      <c r="I1185" s="878"/>
      <c r="J1185" s="878"/>
      <c r="K1185" s="990"/>
      <c r="L1185" s="990"/>
      <c r="M1185" s="990"/>
      <c r="N1185" s="990"/>
      <c r="O1185" s="878"/>
      <c r="P1185" s="878"/>
      <c r="Q1185" s="878"/>
      <c r="R1185" s="878"/>
      <c r="S1185" s="878"/>
      <c r="T1185" s="878"/>
      <c r="U1185" s="878"/>
      <c r="V1185" s="878"/>
      <c r="W1185" s="878"/>
      <c r="X1185" s="1015"/>
      <c r="Y1185" s="878"/>
      <c r="Z1185" s="975"/>
    </row>
    <row r="1186" spans="1:26">
      <c r="A1186" s="878"/>
      <c r="B1186" s="878"/>
      <c r="C1186" s="878"/>
      <c r="F1186" s="878"/>
      <c r="H1186" s="878"/>
      <c r="I1186" s="878"/>
      <c r="J1186" s="878"/>
      <c r="K1186" s="990"/>
      <c r="L1186" s="990"/>
      <c r="M1186" s="990"/>
      <c r="N1186" s="990"/>
      <c r="O1186" s="878"/>
      <c r="P1186" s="878"/>
      <c r="Q1186" s="878"/>
      <c r="R1186" s="878"/>
      <c r="S1186" s="878"/>
      <c r="T1186" s="878"/>
      <c r="U1186" s="878"/>
      <c r="V1186" s="878"/>
      <c r="W1186" s="878"/>
      <c r="X1186" s="1015"/>
      <c r="Y1186" s="878"/>
      <c r="Z1186" s="975"/>
    </row>
    <row r="1187" spans="1:26">
      <c r="A1187" s="878"/>
      <c r="B1187" s="878"/>
      <c r="C1187" s="878"/>
      <c r="F1187" s="878"/>
      <c r="H1187" s="878"/>
      <c r="I1187" s="878"/>
      <c r="J1187" s="878"/>
      <c r="K1187" s="990"/>
      <c r="L1187" s="990"/>
      <c r="M1187" s="990"/>
      <c r="N1187" s="990"/>
      <c r="O1187" s="878"/>
      <c r="P1187" s="878"/>
      <c r="Q1187" s="878"/>
      <c r="R1187" s="878"/>
      <c r="S1187" s="878"/>
      <c r="T1187" s="878"/>
      <c r="U1187" s="878"/>
      <c r="V1187" s="878"/>
      <c r="W1187" s="878"/>
      <c r="X1187" s="1015"/>
      <c r="Y1187" s="878"/>
      <c r="Z1187" s="975"/>
    </row>
    <row r="1188" spans="1:26">
      <c r="A1188" s="878"/>
      <c r="B1188" s="878"/>
      <c r="C1188" s="878"/>
      <c r="F1188" s="878"/>
      <c r="H1188" s="878"/>
      <c r="I1188" s="878"/>
      <c r="J1188" s="878"/>
      <c r="K1188" s="990"/>
      <c r="L1188" s="990"/>
      <c r="M1188" s="990"/>
      <c r="N1188" s="990"/>
      <c r="O1188" s="878"/>
      <c r="P1188" s="878"/>
      <c r="Q1188" s="878"/>
      <c r="R1188" s="878"/>
      <c r="S1188" s="878"/>
      <c r="T1188" s="878"/>
      <c r="U1188" s="878"/>
      <c r="V1188" s="878"/>
      <c r="W1188" s="878"/>
      <c r="X1188" s="1015"/>
      <c r="Y1188" s="878"/>
      <c r="Z1188" s="975"/>
    </row>
    <row r="1189" spans="1:26">
      <c r="A1189" s="878"/>
      <c r="B1189" s="878"/>
      <c r="C1189" s="878"/>
      <c r="F1189" s="878"/>
      <c r="H1189" s="878"/>
      <c r="I1189" s="878"/>
      <c r="J1189" s="878"/>
      <c r="K1189" s="990"/>
      <c r="L1189" s="990"/>
      <c r="M1189" s="990"/>
      <c r="N1189" s="990"/>
      <c r="O1189" s="878"/>
      <c r="P1189" s="878"/>
      <c r="Q1189" s="878"/>
      <c r="R1189" s="878"/>
      <c r="S1189" s="878"/>
      <c r="T1189" s="878"/>
      <c r="U1189" s="878"/>
      <c r="V1189" s="878"/>
      <c r="W1189" s="878"/>
      <c r="X1189" s="1015"/>
      <c r="Y1189" s="878"/>
      <c r="Z1189" s="975"/>
    </row>
    <row r="1190" spans="1:26">
      <c r="A1190" s="878"/>
      <c r="B1190" s="878"/>
      <c r="C1190" s="878"/>
      <c r="F1190" s="878"/>
      <c r="H1190" s="878"/>
      <c r="I1190" s="878"/>
      <c r="J1190" s="878"/>
      <c r="K1190" s="990"/>
      <c r="L1190" s="990"/>
      <c r="M1190" s="990"/>
      <c r="N1190" s="990"/>
      <c r="O1190" s="878"/>
      <c r="P1190" s="878"/>
      <c r="Q1190" s="878"/>
      <c r="R1190" s="878"/>
      <c r="S1190" s="878"/>
      <c r="T1190" s="878"/>
      <c r="U1190" s="878"/>
      <c r="V1190" s="878"/>
      <c r="W1190" s="878"/>
      <c r="X1190" s="1015"/>
      <c r="Y1190" s="878"/>
      <c r="Z1190" s="975"/>
    </row>
    <row r="1191" spans="1:26">
      <c r="A1191" s="878"/>
      <c r="B1191" s="878"/>
      <c r="C1191" s="878"/>
      <c r="F1191" s="878"/>
      <c r="H1191" s="878"/>
      <c r="I1191" s="878"/>
      <c r="J1191" s="878"/>
      <c r="K1191" s="990"/>
      <c r="L1191" s="990"/>
      <c r="M1191" s="990"/>
      <c r="N1191" s="990"/>
      <c r="O1191" s="878"/>
      <c r="P1191" s="878"/>
      <c r="Q1191" s="878"/>
      <c r="R1191" s="878"/>
      <c r="S1191" s="878"/>
      <c r="T1191" s="878"/>
      <c r="U1191" s="878"/>
      <c r="V1191" s="878"/>
      <c r="W1191" s="878"/>
      <c r="X1191" s="1015"/>
      <c r="Y1191" s="878"/>
      <c r="Z1191" s="975"/>
    </row>
    <row r="1192" spans="1:26">
      <c r="A1192" s="878"/>
      <c r="B1192" s="878"/>
      <c r="C1192" s="878"/>
      <c r="F1192" s="878"/>
      <c r="H1192" s="878"/>
      <c r="I1192" s="878"/>
      <c r="J1192" s="878"/>
      <c r="K1192" s="990"/>
      <c r="L1192" s="990"/>
      <c r="M1192" s="990"/>
      <c r="N1192" s="990"/>
      <c r="O1192" s="878"/>
      <c r="P1192" s="878"/>
      <c r="Q1192" s="878"/>
      <c r="R1192" s="878"/>
      <c r="S1192" s="878"/>
      <c r="T1192" s="878"/>
      <c r="U1192" s="878"/>
      <c r="V1192" s="878"/>
      <c r="W1192" s="878"/>
      <c r="X1192" s="1015"/>
      <c r="Y1192" s="878"/>
      <c r="Z1192" s="975"/>
    </row>
    <row r="1193" spans="1:26">
      <c r="A1193" s="878"/>
      <c r="B1193" s="878"/>
      <c r="C1193" s="878"/>
      <c r="F1193" s="878"/>
      <c r="H1193" s="878"/>
      <c r="I1193" s="878"/>
      <c r="J1193" s="878"/>
      <c r="K1193" s="990"/>
      <c r="L1193" s="990"/>
      <c r="M1193" s="990"/>
      <c r="N1193" s="990"/>
      <c r="O1193" s="878"/>
      <c r="P1193" s="878"/>
      <c r="Q1193" s="878"/>
      <c r="R1193" s="878"/>
      <c r="S1193" s="878"/>
      <c r="T1193" s="878"/>
      <c r="U1193" s="878"/>
      <c r="V1193" s="878"/>
      <c r="W1193" s="878"/>
      <c r="X1193" s="1015"/>
      <c r="Y1193" s="878"/>
      <c r="Z1193" s="975"/>
    </row>
    <row r="1194" spans="1:26">
      <c r="A1194" s="878"/>
      <c r="B1194" s="878"/>
      <c r="C1194" s="878"/>
      <c r="F1194" s="878"/>
      <c r="H1194" s="878"/>
      <c r="I1194" s="878"/>
      <c r="J1194" s="878"/>
      <c r="K1194" s="990"/>
      <c r="L1194" s="990"/>
      <c r="M1194" s="990"/>
      <c r="N1194" s="990"/>
      <c r="O1194" s="878"/>
      <c r="P1194" s="878"/>
      <c r="Q1194" s="878"/>
      <c r="R1194" s="878"/>
      <c r="S1194" s="878"/>
      <c r="T1194" s="878"/>
      <c r="U1194" s="878"/>
      <c r="V1194" s="878"/>
      <c r="W1194" s="878"/>
      <c r="X1194" s="1015"/>
      <c r="Y1194" s="878"/>
      <c r="Z1194" s="975"/>
    </row>
    <row r="1195" spans="1:26">
      <c r="A1195" s="878"/>
      <c r="B1195" s="878"/>
      <c r="C1195" s="878"/>
      <c r="F1195" s="878"/>
      <c r="H1195" s="878"/>
      <c r="I1195" s="878"/>
      <c r="J1195" s="878"/>
      <c r="K1195" s="990"/>
      <c r="L1195" s="990"/>
      <c r="M1195" s="990"/>
      <c r="N1195" s="990"/>
      <c r="O1195" s="878"/>
      <c r="P1195" s="878"/>
      <c r="Q1195" s="878"/>
      <c r="R1195" s="878"/>
      <c r="S1195" s="878"/>
      <c r="T1195" s="878"/>
      <c r="U1195" s="878"/>
      <c r="V1195" s="878"/>
      <c r="W1195" s="878"/>
      <c r="X1195" s="1015"/>
      <c r="Y1195" s="878"/>
      <c r="Z1195" s="975"/>
    </row>
    <row r="1196" spans="1:26">
      <c r="A1196" s="878"/>
      <c r="B1196" s="878"/>
      <c r="C1196" s="878"/>
      <c r="F1196" s="878"/>
      <c r="H1196" s="878"/>
      <c r="I1196" s="878"/>
      <c r="J1196" s="878"/>
      <c r="K1196" s="990"/>
      <c r="L1196" s="990"/>
      <c r="M1196" s="990"/>
      <c r="N1196" s="990"/>
      <c r="O1196" s="878"/>
      <c r="P1196" s="878"/>
      <c r="Q1196" s="878"/>
      <c r="R1196" s="878"/>
      <c r="S1196" s="878"/>
      <c r="T1196" s="878"/>
      <c r="U1196" s="878"/>
      <c r="V1196" s="878"/>
      <c r="W1196" s="878"/>
      <c r="X1196" s="1015"/>
      <c r="Y1196" s="878"/>
      <c r="Z1196" s="975"/>
    </row>
    <row r="1197" spans="1:26">
      <c r="A1197" s="878"/>
      <c r="B1197" s="878"/>
      <c r="C1197" s="878"/>
      <c r="F1197" s="878"/>
      <c r="H1197" s="878"/>
      <c r="I1197" s="878"/>
      <c r="J1197" s="878"/>
      <c r="K1197" s="990"/>
      <c r="L1197" s="990"/>
      <c r="M1197" s="990"/>
      <c r="N1197" s="990"/>
      <c r="O1197" s="878"/>
      <c r="P1197" s="878"/>
      <c r="Q1197" s="878"/>
      <c r="R1197" s="878"/>
      <c r="S1197" s="878"/>
      <c r="T1197" s="878"/>
      <c r="U1197" s="878"/>
      <c r="V1197" s="878"/>
      <c r="W1197" s="878"/>
      <c r="X1197" s="1015"/>
      <c r="Y1197" s="878"/>
      <c r="Z1197" s="975"/>
    </row>
    <row r="1198" spans="1:26">
      <c r="A1198" s="878"/>
      <c r="B1198" s="878"/>
      <c r="C1198" s="878"/>
      <c r="F1198" s="878"/>
      <c r="H1198" s="878"/>
      <c r="I1198" s="878"/>
      <c r="J1198" s="878"/>
      <c r="K1198" s="990"/>
      <c r="L1198" s="990"/>
      <c r="M1198" s="990"/>
      <c r="N1198" s="990"/>
      <c r="O1198" s="878"/>
      <c r="P1198" s="878"/>
      <c r="Q1198" s="878"/>
      <c r="R1198" s="878"/>
      <c r="S1198" s="878"/>
      <c r="T1198" s="878"/>
      <c r="U1198" s="878"/>
      <c r="V1198" s="878"/>
      <c r="W1198" s="878"/>
      <c r="X1198" s="1015"/>
      <c r="Y1198" s="878"/>
      <c r="Z1198" s="975"/>
    </row>
    <row r="1199" spans="1:26">
      <c r="A1199" s="878"/>
      <c r="B1199" s="878"/>
      <c r="C1199" s="878"/>
      <c r="F1199" s="878"/>
      <c r="H1199" s="878"/>
      <c r="I1199" s="878"/>
      <c r="J1199" s="878"/>
      <c r="K1199" s="990"/>
      <c r="L1199" s="990"/>
      <c r="M1199" s="990"/>
      <c r="N1199" s="990"/>
      <c r="O1199" s="878"/>
      <c r="P1199" s="878"/>
      <c r="Q1199" s="878"/>
      <c r="R1199" s="878"/>
      <c r="S1199" s="878"/>
      <c r="T1199" s="878"/>
      <c r="U1199" s="878"/>
      <c r="V1199" s="878"/>
      <c r="W1199" s="878"/>
      <c r="X1199" s="1015"/>
      <c r="Y1199" s="878"/>
      <c r="Z1199" s="975"/>
    </row>
    <row r="1200" spans="1:26">
      <c r="A1200" s="878"/>
      <c r="B1200" s="878"/>
      <c r="C1200" s="878"/>
      <c r="F1200" s="878"/>
      <c r="H1200" s="878"/>
      <c r="I1200" s="878"/>
      <c r="J1200" s="878"/>
      <c r="K1200" s="990"/>
      <c r="L1200" s="990"/>
      <c r="M1200" s="990"/>
      <c r="N1200" s="990"/>
      <c r="O1200" s="878"/>
      <c r="P1200" s="878"/>
      <c r="Q1200" s="878"/>
      <c r="R1200" s="878"/>
      <c r="S1200" s="878"/>
      <c r="T1200" s="878"/>
      <c r="U1200" s="878"/>
      <c r="V1200" s="878"/>
      <c r="W1200" s="878"/>
      <c r="X1200" s="1015"/>
      <c r="Y1200" s="878"/>
      <c r="Z1200" s="975"/>
    </row>
    <row r="1201" spans="1:26">
      <c r="A1201" s="878"/>
      <c r="B1201" s="878"/>
      <c r="C1201" s="878"/>
      <c r="F1201" s="878"/>
      <c r="H1201" s="878"/>
      <c r="I1201" s="878"/>
      <c r="J1201" s="878"/>
      <c r="K1201" s="990"/>
      <c r="L1201" s="990"/>
      <c r="M1201" s="990"/>
      <c r="N1201" s="990"/>
      <c r="O1201" s="878"/>
      <c r="P1201" s="878"/>
      <c r="Q1201" s="878"/>
      <c r="R1201" s="878"/>
      <c r="S1201" s="878"/>
      <c r="T1201" s="878"/>
      <c r="U1201" s="878"/>
      <c r="V1201" s="878"/>
      <c r="W1201" s="878"/>
      <c r="X1201" s="1015"/>
      <c r="Y1201" s="878"/>
      <c r="Z1201" s="975"/>
    </row>
    <row r="1202" spans="1:26">
      <c r="A1202" s="878"/>
      <c r="B1202" s="878"/>
      <c r="C1202" s="878"/>
      <c r="F1202" s="878"/>
      <c r="H1202" s="878"/>
      <c r="I1202" s="878"/>
      <c r="J1202" s="878"/>
      <c r="K1202" s="990"/>
      <c r="L1202" s="990"/>
      <c r="M1202" s="990"/>
      <c r="N1202" s="990"/>
      <c r="O1202" s="878"/>
      <c r="P1202" s="878"/>
      <c r="Q1202" s="878"/>
      <c r="R1202" s="878"/>
      <c r="S1202" s="878"/>
      <c r="T1202" s="878"/>
      <c r="U1202" s="878"/>
      <c r="V1202" s="878"/>
      <c r="W1202" s="878"/>
      <c r="X1202" s="1015"/>
      <c r="Y1202" s="878"/>
      <c r="Z1202" s="975"/>
    </row>
    <row r="1203" spans="1:26">
      <c r="A1203" s="878"/>
      <c r="B1203" s="878"/>
      <c r="C1203" s="878"/>
      <c r="F1203" s="878"/>
      <c r="H1203" s="878"/>
      <c r="I1203" s="878"/>
      <c r="J1203" s="878"/>
      <c r="K1203" s="990"/>
      <c r="L1203" s="990"/>
      <c r="M1203" s="990"/>
      <c r="N1203" s="990"/>
      <c r="O1203" s="878"/>
      <c r="P1203" s="878"/>
      <c r="Q1203" s="878"/>
      <c r="R1203" s="878"/>
      <c r="S1203" s="878"/>
      <c r="T1203" s="878"/>
      <c r="U1203" s="878"/>
      <c r="V1203" s="878"/>
      <c r="W1203" s="878"/>
      <c r="X1203" s="1015"/>
      <c r="Y1203" s="878"/>
      <c r="Z1203" s="975"/>
    </row>
    <row r="1204" spans="1:26">
      <c r="A1204" s="878"/>
      <c r="B1204" s="878"/>
      <c r="C1204" s="878"/>
      <c r="F1204" s="878"/>
      <c r="H1204" s="878"/>
      <c r="I1204" s="878"/>
      <c r="J1204" s="878"/>
      <c r="K1204" s="990"/>
      <c r="L1204" s="990"/>
      <c r="M1204" s="990"/>
      <c r="N1204" s="990"/>
      <c r="O1204" s="878"/>
      <c r="P1204" s="878"/>
      <c r="Q1204" s="878"/>
      <c r="R1204" s="878"/>
      <c r="S1204" s="878"/>
      <c r="T1204" s="878"/>
      <c r="U1204" s="878"/>
      <c r="V1204" s="878"/>
      <c r="W1204" s="878"/>
      <c r="X1204" s="1015"/>
      <c r="Y1204" s="878"/>
      <c r="Z1204" s="975"/>
    </row>
    <row r="1205" spans="1:26">
      <c r="A1205" s="878"/>
      <c r="B1205" s="878"/>
      <c r="C1205" s="878"/>
      <c r="F1205" s="878"/>
      <c r="H1205" s="878"/>
      <c r="I1205" s="878"/>
      <c r="J1205" s="878"/>
      <c r="K1205" s="990"/>
      <c r="L1205" s="990"/>
      <c r="M1205" s="990"/>
      <c r="N1205" s="990"/>
      <c r="O1205" s="878"/>
      <c r="P1205" s="878"/>
      <c r="Q1205" s="878"/>
      <c r="R1205" s="878"/>
      <c r="S1205" s="878"/>
      <c r="T1205" s="878"/>
      <c r="U1205" s="878"/>
      <c r="V1205" s="878"/>
      <c r="W1205" s="878"/>
      <c r="X1205" s="1015"/>
      <c r="Y1205" s="878"/>
      <c r="Z1205" s="975"/>
    </row>
    <row r="1206" spans="1:26">
      <c r="A1206" s="878"/>
      <c r="B1206" s="878"/>
      <c r="C1206" s="878"/>
      <c r="F1206" s="878"/>
      <c r="H1206" s="878"/>
      <c r="I1206" s="878"/>
      <c r="J1206" s="878"/>
      <c r="K1206" s="990"/>
      <c r="L1206" s="990"/>
      <c r="M1206" s="990"/>
      <c r="N1206" s="990"/>
      <c r="O1206" s="878"/>
      <c r="P1206" s="878"/>
      <c r="Q1206" s="878"/>
      <c r="R1206" s="878"/>
      <c r="S1206" s="878"/>
      <c r="T1206" s="878"/>
      <c r="U1206" s="878"/>
      <c r="V1206" s="878"/>
      <c r="W1206" s="878"/>
      <c r="X1206" s="1015"/>
      <c r="Y1206" s="878"/>
      <c r="Z1206" s="975"/>
    </row>
    <row r="1207" spans="1:26">
      <c r="A1207" s="878"/>
      <c r="B1207" s="878"/>
      <c r="C1207" s="878"/>
      <c r="F1207" s="878"/>
      <c r="H1207" s="878"/>
      <c r="I1207" s="878"/>
      <c r="J1207" s="878"/>
      <c r="K1207" s="990"/>
      <c r="L1207" s="990"/>
      <c r="M1207" s="990"/>
      <c r="N1207" s="990"/>
      <c r="O1207" s="878"/>
      <c r="P1207" s="878"/>
      <c r="Q1207" s="878"/>
      <c r="R1207" s="878"/>
      <c r="S1207" s="878"/>
      <c r="T1207" s="878"/>
      <c r="U1207" s="878"/>
      <c r="V1207" s="878"/>
      <c r="W1207" s="878"/>
      <c r="X1207" s="1015"/>
      <c r="Y1207" s="878"/>
      <c r="Z1207" s="975"/>
    </row>
    <row r="1208" spans="1:26">
      <c r="A1208" s="878"/>
      <c r="B1208" s="878"/>
      <c r="C1208" s="878"/>
      <c r="F1208" s="878"/>
      <c r="H1208" s="878"/>
      <c r="I1208" s="878"/>
      <c r="J1208" s="878"/>
      <c r="K1208" s="990"/>
      <c r="L1208" s="990"/>
      <c r="M1208" s="990"/>
      <c r="N1208" s="990"/>
      <c r="O1208" s="878"/>
      <c r="P1208" s="878"/>
      <c r="Q1208" s="878"/>
      <c r="R1208" s="878"/>
      <c r="S1208" s="878"/>
      <c r="T1208" s="878"/>
      <c r="U1208" s="878"/>
      <c r="V1208" s="878"/>
      <c r="W1208" s="878"/>
      <c r="X1208" s="1015"/>
      <c r="Y1208" s="878"/>
      <c r="Z1208" s="975"/>
    </row>
    <row r="1209" spans="1:26">
      <c r="A1209" s="878"/>
      <c r="B1209" s="878"/>
      <c r="C1209" s="878"/>
      <c r="F1209" s="878"/>
      <c r="H1209" s="878"/>
      <c r="I1209" s="878"/>
      <c r="J1209" s="878"/>
      <c r="K1209" s="990"/>
      <c r="L1209" s="990"/>
      <c r="M1209" s="990"/>
      <c r="N1209" s="990"/>
      <c r="O1209" s="878"/>
      <c r="P1209" s="878"/>
      <c r="Q1209" s="878"/>
      <c r="R1209" s="878"/>
      <c r="S1209" s="878"/>
      <c r="T1209" s="878"/>
      <c r="U1209" s="878"/>
      <c r="V1209" s="878"/>
      <c r="W1209" s="878"/>
      <c r="X1209" s="1015"/>
      <c r="Y1209" s="878"/>
      <c r="Z1209" s="975"/>
    </row>
    <row r="1210" spans="1:26">
      <c r="A1210" s="878"/>
      <c r="B1210" s="878"/>
      <c r="C1210" s="878"/>
      <c r="F1210" s="878"/>
      <c r="H1210" s="878"/>
      <c r="I1210" s="878"/>
      <c r="J1210" s="878"/>
      <c r="K1210" s="990"/>
      <c r="L1210" s="990"/>
      <c r="M1210" s="990"/>
      <c r="N1210" s="990"/>
      <c r="O1210" s="878"/>
      <c r="P1210" s="878"/>
      <c r="Q1210" s="878"/>
      <c r="R1210" s="878"/>
      <c r="S1210" s="878"/>
      <c r="T1210" s="878"/>
      <c r="U1210" s="878"/>
      <c r="V1210" s="878"/>
      <c r="W1210" s="878"/>
      <c r="X1210" s="1015"/>
      <c r="Y1210" s="878"/>
      <c r="Z1210" s="975"/>
    </row>
    <row r="1211" spans="1:26">
      <c r="A1211" s="878"/>
      <c r="B1211" s="878"/>
      <c r="C1211" s="878"/>
      <c r="F1211" s="878"/>
      <c r="H1211" s="878"/>
      <c r="I1211" s="878"/>
      <c r="J1211" s="878"/>
      <c r="K1211" s="990"/>
      <c r="L1211" s="990"/>
      <c r="M1211" s="990"/>
      <c r="N1211" s="990"/>
      <c r="O1211" s="878"/>
      <c r="P1211" s="878"/>
      <c r="Q1211" s="878"/>
      <c r="R1211" s="878"/>
      <c r="S1211" s="878"/>
      <c r="T1211" s="878"/>
      <c r="U1211" s="878"/>
      <c r="V1211" s="878"/>
      <c r="W1211" s="878"/>
      <c r="X1211" s="1015"/>
      <c r="Y1211" s="878"/>
      <c r="Z1211" s="975"/>
    </row>
    <row r="1212" spans="1:26">
      <c r="A1212" s="878"/>
      <c r="B1212" s="878"/>
      <c r="C1212" s="878"/>
      <c r="F1212" s="878"/>
      <c r="H1212" s="878"/>
      <c r="I1212" s="878"/>
      <c r="J1212" s="878"/>
      <c r="K1212" s="990"/>
      <c r="L1212" s="990"/>
      <c r="M1212" s="990"/>
      <c r="N1212" s="990"/>
      <c r="O1212" s="878"/>
      <c r="P1212" s="878"/>
      <c r="Q1212" s="878"/>
      <c r="R1212" s="878"/>
      <c r="S1212" s="878"/>
      <c r="T1212" s="878"/>
      <c r="U1212" s="878"/>
      <c r="V1212" s="878"/>
      <c r="W1212" s="878"/>
      <c r="X1212" s="1015"/>
      <c r="Y1212" s="878"/>
      <c r="Z1212" s="975"/>
    </row>
    <row r="1213" spans="1:26">
      <c r="A1213" s="878"/>
      <c r="B1213" s="878"/>
      <c r="C1213" s="878"/>
      <c r="F1213" s="878"/>
      <c r="H1213" s="878"/>
      <c r="I1213" s="878"/>
      <c r="J1213" s="878"/>
      <c r="K1213" s="990"/>
      <c r="L1213" s="990"/>
      <c r="M1213" s="990"/>
      <c r="N1213" s="990"/>
      <c r="O1213" s="878"/>
      <c r="P1213" s="878"/>
      <c r="Q1213" s="878"/>
      <c r="R1213" s="878"/>
      <c r="S1213" s="878"/>
      <c r="T1213" s="878"/>
      <c r="U1213" s="878"/>
      <c r="V1213" s="878"/>
      <c r="W1213" s="878"/>
      <c r="X1213" s="1015"/>
      <c r="Y1213" s="878"/>
      <c r="Z1213" s="975"/>
    </row>
    <row r="1214" spans="1:26">
      <c r="A1214" s="878"/>
      <c r="B1214" s="878"/>
      <c r="C1214" s="878"/>
      <c r="F1214" s="878"/>
      <c r="H1214" s="878"/>
      <c r="I1214" s="878"/>
      <c r="J1214" s="878"/>
      <c r="K1214" s="990"/>
      <c r="L1214" s="990"/>
      <c r="M1214" s="990"/>
      <c r="N1214" s="990"/>
      <c r="O1214" s="878"/>
      <c r="P1214" s="878"/>
      <c r="Q1214" s="878"/>
      <c r="R1214" s="878"/>
      <c r="S1214" s="878"/>
      <c r="T1214" s="878"/>
      <c r="U1214" s="878"/>
      <c r="V1214" s="878"/>
      <c r="W1214" s="878"/>
      <c r="X1214" s="1015"/>
      <c r="Y1214" s="878"/>
      <c r="Z1214" s="975"/>
    </row>
    <row r="1215" spans="1:26">
      <c r="A1215" s="878"/>
      <c r="B1215" s="878"/>
      <c r="C1215" s="878"/>
      <c r="F1215" s="878"/>
      <c r="H1215" s="878"/>
      <c r="I1215" s="878"/>
      <c r="J1215" s="878"/>
      <c r="K1215" s="990"/>
      <c r="L1215" s="990"/>
      <c r="M1215" s="990"/>
      <c r="N1215" s="990"/>
      <c r="O1215" s="878"/>
      <c r="P1215" s="878"/>
      <c r="Q1215" s="878"/>
      <c r="R1215" s="878"/>
      <c r="S1215" s="878"/>
      <c r="T1215" s="878"/>
      <c r="U1215" s="878"/>
      <c r="V1215" s="878"/>
      <c r="W1215" s="878"/>
      <c r="X1215" s="1015"/>
      <c r="Y1215" s="878"/>
      <c r="Z1215" s="975"/>
    </row>
    <row r="1216" spans="1:26">
      <c r="A1216" s="878"/>
      <c r="B1216" s="878"/>
      <c r="C1216" s="878"/>
      <c r="F1216" s="878"/>
      <c r="H1216" s="878"/>
      <c r="I1216" s="878"/>
      <c r="J1216" s="878"/>
      <c r="K1216" s="990"/>
      <c r="L1216" s="990"/>
      <c r="M1216" s="990"/>
      <c r="N1216" s="990"/>
      <c r="O1216" s="878"/>
      <c r="P1216" s="878"/>
      <c r="Q1216" s="878"/>
      <c r="R1216" s="878"/>
      <c r="S1216" s="878"/>
      <c r="T1216" s="878"/>
      <c r="U1216" s="878"/>
      <c r="V1216" s="878"/>
      <c r="W1216" s="878"/>
      <c r="X1216" s="1015"/>
      <c r="Y1216" s="878"/>
      <c r="Z1216" s="975"/>
    </row>
    <row r="1217" spans="1:26">
      <c r="A1217" s="878"/>
      <c r="B1217" s="878"/>
      <c r="C1217" s="878"/>
      <c r="F1217" s="878"/>
      <c r="H1217" s="878"/>
      <c r="I1217" s="878"/>
      <c r="J1217" s="878"/>
      <c r="K1217" s="990"/>
      <c r="L1217" s="990"/>
      <c r="M1217" s="990"/>
      <c r="N1217" s="990"/>
      <c r="O1217" s="878"/>
      <c r="P1217" s="878"/>
      <c r="Q1217" s="878"/>
      <c r="R1217" s="878"/>
      <c r="S1217" s="878"/>
      <c r="T1217" s="878"/>
      <c r="U1217" s="878"/>
      <c r="V1217" s="878"/>
      <c r="W1217" s="878"/>
      <c r="X1217" s="1015"/>
      <c r="Y1217" s="878"/>
      <c r="Z1217" s="975"/>
    </row>
    <row r="1218" spans="1:26">
      <c r="A1218" s="878"/>
      <c r="B1218" s="878"/>
      <c r="C1218" s="878"/>
      <c r="F1218" s="878"/>
      <c r="H1218" s="878"/>
      <c r="I1218" s="878"/>
      <c r="J1218" s="878"/>
      <c r="K1218" s="990"/>
      <c r="L1218" s="990"/>
      <c r="M1218" s="990"/>
      <c r="N1218" s="990"/>
      <c r="O1218" s="878"/>
      <c r="P1218" s="878"/>
      <c r="Q1218" s="878"/>
      <c r="R1218" s="878"/>
      <c r="S1218" s="878"/>
      <c r="T1218" s="878"/>
      <c r="U1218" s="878"/>
      <c r="V1218" s="878"/>
      <c r="W1218" s="878"/>
      <c r="X1218" s="1015"/>
      <c r="Y1218" s="878"/>
      <c r="Z1218" s="975"/>
    </row>
    <row r="1219" spans="1:26">
      <c r="A1219" s="878"/>
      <c r="B1219" s="878"/>
      <c r="C1219" s="878"/>
      <c r="F1219" s="878"/>
      <c r="H1219" s="878"/>
      <c r="I1219" s="878"/>
      <c r="J1219" s="878"/>
      <c r="K1219" s="990"/>
      <c r="L1219" s="990"/>
      <c r="M1219" s="990"/>
      <c r="N1219" s="990"/>
      <c r="O1219" s="878"/>
      <c r="P1219" s="878"/>
      <c r="Q1219" s="878"/>
      <c r="R1219" s="878"/>
      <c r="S1219" s="878"/>
      <c r="T1219" s="878"/>
      <c r="U1219" s="878"/>
      <c r="V1219" s="878"/>
      <c r="W1219" s="878"/>
      <c r="X1219" s="1015"/>
      <c r="Y1219" s="878"/>
      <c r="Z1219" s="975"/>
    </row>
    <row r="1220" spans="1:26">
      <c r="A1220" s="878"/>
      <c r="B1220" s="878"/>
      <c r="C1220" s="878"/>
      <c r="F1220" s="878"/>
      <c r="H1220" s="878"/>
      <c r="I1220" s="878"/>
      <c r="J1220" s="878"/>
      <c r="K1220" s="990"/>
      <c r="L1220" s="990"/>
      <c r="M1220" s="990"/>
      <c r="N1220" s="990"/>
      <c r="O1220" s="878"/>
      <c r="P1220" s="878"/>
      <c r="Q1220" s="878"/>
      <c r="R1220" s="878"/>
      <c r="S1220" s="878"/>
      <c r="T1220" s="878"/>
      <c r="U1220" s="878"/>
      <c r="V1220" s="878"/>
      <c r="W1220" s="878"/>
      <c r="X1220" s="1015"/>
      <c r="Y1220" s="878"/>
      <c r="Z1220" s="975"/>
    </row>
    <row r="1221" spans="1:26">
      <c r="A1221" s="878"/>
      <c r="B1221" s="878"/>
      <c r="C1221" s="878"/>
      <c r="F1221" s="878"/>
      <c r="H1221" s="878"/>
      <c r="I1221" s="878"/>
      <c r="J1221" s="878"/>
      <c r="K1221" s="990"/>
      <c r="L1221" s="990"/>
      <c r="M1221" s="990"/>
      <c r="N1221" s="990"/>
      <c r="O1221" s="878"/>
      <c r="P1221" s="878"/>
      <c r="Q1221" s="878"/>
      <c r="R1221" s="878"/>
      <c r="S1221" s="878"/>
      <c r="T1221" s="878"/>
      <c r="U1221" s="878"/>
      <c r="V1221" s="878"/>
      <c r="W1221" s="878"/>
      <c r="X1221" s="1015"/>
      <c r="Y1221" s="878"/>
      <c r="Z1221" s="975"/>
    </row>
    <row r="1222" spans="1:26">
      <c r="A1222" s="878"/>
      <c r="B1222" s="878"/>
      <c r="C1222" s="878"/>
      <c r="F1222" s="878"/>
      <c r="H1222" s="878"/>
      <c r="I1222" s="878"/>
      <c r="J1222" s="878"/>
      <c r="K1222" s="990"/>
      <c r="L1222" s="990"/>
      <c r="M1222" s="990"/>
      <c r="N1222" s="990"/>
      <c r="O1222" s="878"/>
      <c r="P1222" s="878"/>
      <c r="Q1222" s="878"/>
      <c r="R1222" s="878"/>
      <c r="S1222" s="878"/>
      <c r="T1222" s="878"/>
      <c r="U1222" s="878"/>
      <c r="V1222" s="878"/>
      <c r="W1222" s="878"/>
      <c r="X1222" s="1015"/>
      <c r="Y1222" s="878"/>
      <c r="Z1222" s="975"/>
    </row>
    <row r="1223" spans="1:26">
      <c r="A1223" s="878"/>
      <c r="B1223" s="878"/>
      <c r="C1223" s="878"/>
      <c r="F1223" s="878"/>
      <c r="H1223" s="878"/>
      <c r="I1223" s="878"/>
      <c r="J1223" s="878"/>
      <c r="K1223" s="990"/>
      <c r="L1223" s="990"/>
      <c r="M1223" s="990"/>
      <c r="N1223" s="990"/>
      <c r="O1223" s="878"/>
      <c r="P1223" s="878"/>
      <c r="Q1223" s="878"/>
      <c r="R1223" s="878"/>
      <c r="S1223" s="878"/>
      <c r="T1223" s="878"/>
      <c r="U1223" s="878"/>
      <c r="V1223" s="878"/>
      <c r="W1223" s="878"/>
      <c r="X1223" s="1015"/>
      <c r="Y1223" s="878"/>
      <c r="Z1223" s="975"/>
    </row>
    <row r="1224" spans="1:26">
      <c r="A1224" s="878"/>
      <c r="B1224" s="878"/>
      <c r="C1224" s="878"/>
      <c r="F1224" s="878"/>
      <c r="H1224" s="878"/>
      <c r="I1224" s="878"/>
      <c r="J1224" s="878"/>
      <c r="K1224" s="990"/>
      <c r="L1224" s="990"/>
      <c r="M1224" s="990"/>
      <c r="N1224" s="990"/>
      <c r="O1224" s="878"/>
      <c r="P1224" s="878"/>
      <c r="Q1224" s="878"/>
      <c r="R1224" s="878"/>
      <c r="S1224" s="878"/>
      <c r="T1224" s="878"/>
      <c r="U1224" s="878"/>
      <c r="V1224" s="878"/>
      <c r="W1224" s="878"/>
      <c r="X1224" s="1015"/>
      <c r="Y1224" s="878"/>
      <c r="Z1224" s="975"/>
    </row>
    <row r="1225" spans="1:26">
      <c r="A1225" s="878"/>
      <c r="B1225" s="878"/>
      <c r="C1225" s="878"/>
      <c r="F1225" s="878"/>
      <c r="H1225" s="878"/>
      <c r="I1225" s="878"/>
      <c r="J1225" s="878"/>
      <c r="K1225" s="990"/>
      <c r="L1225" s="990"/>
      <c r="M1225" s="990"/>
      <c r="N1225" s="990"/>
      <c r="O1225" s="878"/>
      <c r="P1225" s="878"/>
      <c r="Q1225" s="878"/>
      <c r="R1225" s="878"/>
      <c r="S1225" s="878"/>
      <c r="T1225" s="878"/>
      <c r="U1225" s="878"/>
      <c r="V1225" s="878"/>
      <c r="W1225" s="878"/>
      <c r="X1225" s="1015"/>
      <c r="Y1225" s="878"/>
      <c r="Z1225" s="975"/>
    </row>
    <row r="1226" spans="1:26">
      <c r="A1226" s="878"/>
      <c r="B1226" s="878"/>
      <c r="C1226" s="878"/>
      <c r="F1226" s="878"/>
      <c r="H1226" s="878"/>
      <c r="I1226" s="878"/>
      <c r="J1226" s="878"/>
      <c r="K1226" s="990"/>
      <c r="L1226" s="990"/>
      <c r="M1226" s="990"/>
      <c r="N1226" s="990"/>
      <c r="O1226" s="878"/>
      <c r="P1226" s="878"/>
      <c r="Q1226" s="878"/>
      <c r="R1226" s="878"/>
      <c r="S1226" s="878"/>
      <c r="T1226" s="878"/>
      <c r="U1226" s="878"/>
      <c r="V1226" s="878"/>
      <c r="W1226" s="878"/>
      <c r="X1226" s="1015"/>
      <c r="Y1226" s="878"/>
      <c r="Z1226" s="975"/>
    </row>
    <row r="1227" spans="1:26">
      <c r="A1227" s="878"/>
      <c r="B1227" s="878"/>
      <c r="C1227" s="878"/>
      <c r="F1227" s="878"/>
      <c r="H1227" s="878"/>
      <c r="I1227" s="878"/>
      <c r="J1227" s="878"/>
      <c r="K1227" s="990"/>
      <c r="L1227" s="990"/>
      <c r="M1227" s="990"/>
      <c r="N1227" s="990"/>
      <c r="O1227" s="878"/>
      <c r="P1227" s="878"/>
      <c r="Q1227" s="878"/>
      <c r="R1227" s="878"/>
      <c r="S1227" s="878"/>
      <c r="T1227" s="878"/>
      <c r="U1227" s="878"/>
      <c r="V1227" s="878"/>
      <c r="W1227" s="878"/>
      <c r="X1227" s="1015"/>
      <c r="Y1227" s="878"/>
      <c r="Z1227" s="975"/>
    </row>
    <row r="1228" spans="1:26">
      <c r="A1228" s="878"/>
      <c r="B1228" s="878"/>
      <c r="C1228" s="878"/>
      <c r="F1228" s="878"/>
      <c r="H1228" s="878"/>
      <c r="I1228" s="878"/>
      <c r="J1228" s="878"/>
      <c r="K1228" s="990"/>
      <c r="L1228" s="990"/>
      <c r="M1228" s="990"/>
      <c r="N1228" s="990"/>
      <c r="O1228" s="878"/>
      <c r="P1228" s="878"/>
      <c r="Q1228" s="878"/>
      <c r="R1228" s="878"/>
      <c r="S1228" s="878"/>
      <c r="T1228" s="878"/>
      <c r="U1228" s="878"/>
      <c r="V1228" s="878"/>
      <c r="W1228" s="878"/>
      <c r="X1228" s="1015"/>
      <c r="Y1228" s="878"/>
      <c r="Z1228" s="975"/>
    </row>
    <row r="1229" spans="1:26">
      <c r="A1229" s="878"/>
      <c r="B1229" s="878"/>
      <c r="C1229" s="878"/>
      <c r="F1229" s="878"/>
      <c r="H1229" s="878"/>
      <c r="I1229" s="878"/>
      <c r="J1229" s="878"/>
      <c r="K1229" s="990"/>
      <c r="L1229" s="990"/>
      <c r="M1229" s="990"/>
      <c r="N1229" s="990"/>
      <c r="O1229" s="878"/>
      <c r="P1229" s="878"/>
      <c r="Q1229" s="878"/>
      <c r="R1229" s="878"/>
      <c r="S1229" s="878"/>
      <c r="T1229" s="878"/>
      <c r="U1229" s="878"/>
      <c r="V1229" s="878"/>
      <c r="W1229" s="878"/>
      <c r="X1229" s="1015"/>
      <c r="Y1229" s="878"/>
      <c r="Z1229" s="975"/>
    </row>
    <row r="1230" spans="1:26">
      <c r="A1230" s="878"/>
      <c r="B1230" s="878"/>
      <c r="C1230" s="878"/>
      <c r="F1230" s="878"/>
      <c r="H1230" s="878"/>
      <c r="I1230" s="878"/>
      <c r="J1230" s="878"/>
      <c r="K1230" s="990"/>
      <c r="L1230" s="990"/>
      <c r="M1230" s="990"/>
      <c r="N1230" s="990"/>
      <c r="O1230" s="878"/>
      <c r="P1230" s="878"/>
      <c r="Q1230" s="878"/>
      <c r="R1230" s="878"/>
      <c r="S1230" s="878"/>
      <c r="T1230" s="878"/>
      <c r="U1230" s="878"/>
      <c r="V1230" s="878"/>
      <c r="W1230" s="878"/>
      <c r="X1230" s="1015"/>
      <c r="Y1230" s="878"/>
      <c r="Z1230" s="975"/>
    </row>
    <row r="1231" spans="1:26">
      <c r="A1231" s="878"/>
      <c r="B1231" s="878"/>
      <c r="C1231" s="878"/>
      <c r="F1231" s="878"/>
      <c r="H1231" s="878"/>
      <c r="I1231" s="878"/>
      <c r="J1231" s="878"/>
      <c r="K1231" s="990"/>
      <c r="L1231" s="990"/>
      <c r="M1231" s="990"/>
      <c r="N1231" s="990"/>
      <c r="O1231" s="878"/>
      <c r="P1231" s="878"/>
      <c r="Q1231" s="878"/>
      <c r="R1231" s="878"/>
      <c r="S1231" s="878"/>
      <c r="T1231" s="878"/>
      <c r="U1231" s="878"/>
      <c r="V1231" s="878"/>
      <c r="W1231" s="878"/>
      <c r="X1231" s="1015"/>
      <c r="Y1231" s="878"/>
      <c r="Z1231" s="975"/>
    </row>
    <row r="1232" spans="1:26">
      <c r="A1232" s="878"/>
      <c r="B1232" s="878"/>
      <c r="C1232" s="878"/>
      <c r="F1232" s="878"/>
      <c r="H1232" s="878"/>
      <c r="I1232" s="878"/>
      <c r="J1232" s="878"/>
      <c r="K1232" s="990"/>
      <c r="L1232" s="990"/>
      <c r="M1232" s="990"/>
      <c r="N1232" s="990"/>
      <c r="O1232" s="878"/>
      <c r="P1232" s="878"/>
      <c r="Q1232" s="878"/>
      <c r="R1232" s="878"/>
      <c r="S1232" s="878"/>
      <c r="T1232" s="878"/>
      <c r="U1232" s="878"/>
      <c r="V1232" s="878"/>
      <c r="W1232" s="878"/>
      <c r="X1232" s="1015"/>
      <c r="Y1232" s="878"/>
      <c r="Z1232" s="975"/>
    </row>
    <row r="1233" spans="1:26">
      <c r="A1233" s="878"/>
      <c r="B1233" s="878"/>
      <c r="C1233" s="878"/>
      <c r="F1233" s="878"/>
      <c r="H1233" s="878"/>
      <c r="I1233" s="878"/>
      <c r="J1233" s="878"/>
      <c r="K1233" s="990"/>
      <c r="L1233" s="990"/>
      <c r="M1233" s="990"/>
      <c r="N1233" s="990"/>
      <c r="O1233" s="878"/>
      <c r="P1233" s="878"/>
      <c r="Q1233" s="878"/>
      <c r="R1233" s="878"/>
      <c r="S1233" s="878"/>
      <c r="T1233" s="878"/>
      <c r="U1233" s="878"/>
      <c r="V1233" s="878"/>
      <c r="W1233" s="878"/>
      <c r="X1233" s="1015"/>
      <c r="Y1233" s="878"/>
      <c r="Z1233" s="975"/>
    </row>
    <row r="1234" spans="1:26">
      <c r="A1234" s="878"/>
      <c r="B1234" s="878"/>
      <c r="C1234" s="878"/>
      <c r="F1234" s="878"/>
      <c r="H1234" s="878"/>
      <c r="I1234" s="878"/>
      <c r="J1234" s="878"/>
      <c r="K1234" s="990"/>
      <c r="L1234" s="990"/>
      <c r="M1234" s="990"/>
      <c r="N1234" s="990"/>
      <c r="O1234" s="878"/>
      <c r="P1234" s="878"/>
      <c r="Q1234" s="878"/>
      <c r="R1234" s="878"/>
      <c r="S1234" s="878"/>
      <c r="T1234" s="878"/>
      <c r="U1234" s="878"/>
      <c r="V1234" s="878"/>
      <c r="W1234" s="878"/>
      <c r="X1234" s="1015"/>
      <c r="Y1234" s="878"/>
      <c r="Z1234" s="975"/>
    </row>
    <row r="1235" spans="1:26">
      <c r="A1235" s="878"/>
      <c r="B1235" s="878"/>
      <c r="C1235" s="878"/>
      <c r="F1235" s="878"/>
      <c r="H1235" s="878"/>
      <c r="I1235" s="878"/>
      <c r="J1235" s="878"/>
      <c r="K1235" s="990"/>
      <c r="L1235" s="990"/>
      <c r="M1235" s="990"/>
      <c r="N1235" s="990"/>
      <c r="O1235" s="878"/>
      <c r="P1235" s="878"/>
      <c r="Q1235" s="878"/>
      <c r="R1235" s="878"/>
      <c r="S1235" s="878"/>
      <c r="T1235" s="878"/>
      <c r="U1235" s="878"/>
      <c r="V1235" s="878"/>
      <c r="W1235" s="878"/>
      <c r="X1235" s="1015"/>
      <c r="Y1235" s="878"/>
      <c r="Z1235" s="975"/>
    </row>
    <row r="1236" spans="1:26">
      <c r="A1236" s="878"/>
      <c r="B1236" s="878"/>
      <c r="C1236" s="878"/>
      <c r="F1236" s="878"/>
      <c r="H1236" s="878"/>
      <c r="I1236" s="878"/>
      <c r="J1236" s="878"/>
      <c r="K1236" s="990"/>
      <c r="L1236" s="990"/>
      <c r="M1236" s="990"/>
      <c r="N1236" s="990"/>
      <c r="O1236" s="878"/>
      <c r="P1236" s="878"/>
      <c r="Q1236" s="878"/>
      <c r="R1236" s="878"/>
      <c r="S1236" s="878"/>
      <c r="T1236" s="878"/>
      <c r="U1236" s="878"/>
      <c r="V1236" s="878"/>
      <c r="W1236" s="878"/>
      <c r="X1236" s="1015"/>
      <c r="Y1236" s="878"/>
      <c r="Z1236" s="975"/>
    </row>
    <row r="1237" spans="1:26">
      <c r="A1237" s="878"/>
      <c r="B1237" s="878"/>
      <c r="C1237" s="878"/>
      <c r="F1237" s="878"/>
      <c r="H1237" s="878"/>
      <c r="I1237" s="878"/>
      <c r="J1237" s="878"/>
      <c r="K1237" s="990"/>
      <c r="L1237" s="990"/>
      <c r="M1237" s="990"/>
      <c r="N1237" s="990"/>
      <c r="O1237" s="878"/>
      <c r="P1237" s="878"/>
      <c r="Q1237" s="878"/>
      <c r="R1237" s="878"/>
      <c r="S1237" s="878"/>
      <c r="T1237" s="878"/>
      <c r="U1237" s="878"/>
      <c r="V1237" s="878"/>
      <c r="W1237" s="878"/>
      <c r="X1237" s="1015"/>
      <c r="Y1237" s="878"/>
      <c r="Z1237" s="975"/>
    </row>
    <row r="1238" spans="1:26">
      <c r="A1238" s="878"/>
      <c r="B1238" s="878"/>
      <c r="C1238" s="878"/>
      <c r="F1238" s="878"/>
      <c r="H1238" s="878"/>
      <c r="I1238" s="878"/>
      <c r="J1238" s="878"/>
      <c r="K1238" s="990"/>
      <c r="L1238" s="990"/>
      <c r="M1238" s="990"/>
      <c r="N1238" s="990"/>
      <c r="O1238" s="878"/>
      <c r="P1238" s="878"/>
      <c r="Q1238" s="878"/>
      <c r="R1238" s="878"/>
      <c r="S1238" s="878"/>
      <c r="T1238" s="878"/>
      <c r="U1238" s="878"/>
      <c r="V1238" s="878"/>
      <c r="W1238" s="878"/>
      <c r="X1238" s="1015"/>
      <c r="Y1238" s="878"/>
      <c r="Z1238" s="975"/>
    </row>
    <row r="1239" spans="1:26">
      <c r="A1239" s="878"/>
      <c r="B1239" s="878"/>
      <c r="C1239" s="878"/>
      <c r="F1239" s="878"/>
      <c r="H1239" s="878"/>
      <c r="I1239" s="878"/>
      <c r="J1239" s="878"/>
      <c r="K1239" s="990"/>
      <c r="L1239" s="990"/>
      <c r="M1239" s="990"/>
      <c r="N1239" s="990"/>
      <c r="O1239" s="878"/>
      <c r="P1239" s="878"/>
      <c r="Q1239" s="878"/>
      <c r="R1239" s="878"/>
      <c r="S1239" s="878"/>
      <c r="T1239" s="878"/>
      <c r="U1239" s="878"/>
      <c r="V1239" s="878"/>
      <c r="W1239" s="878"/>
      <c r="X1239" s="1015"/>
      <c r="Y1239" s="878"/>
      <c r="Z1239" s="975"/>
    </row>
    <row r="1240" spans="1:26">
      <c r="A1240" s="878"/>
      <c r="B1240" s="878"/>
      <c r="C1240" s="878"/>
      <c r="F1240" s="878"/>
      <c r="H1240" s="878"/>
      <c r="I1240" s="878"/>
      <c r="J1240" s="878"/>
      <c r="K1240" s="990"/>
      <c r="L1240" s="990"/>
      <c r="M1240" s="990"/>
      <c r="N1240" s="990"/>
      <c r="O1240" s="878"/>
      <c r="P1240" s="878"/>
      <c r="Q1240" s="878"/>
      <c r="R1240" s="878"/>
      <c r="S1240" s="878"/>
      <c r="T1240" s="878"/>
      <c r="U1240" s="878"/>
      <c r="V1240" s="878"/>
      <c r="W1240" s="878"/>
      <c r="X1240" s="1015"/>
      <c r="Y1240" s="878"/>
      <c r="Z1240" s="975"/>
    </row>
    <row r="1241" spans="1:26">
      <c r="A1241" s="878"/>
      <c r="B1241" s="878"/>
      <c r="C1241" s="878"/>
      <c r="F1241" s="878"/>
      <c r="H1241" s="878"/>
      <c r="I1241" s="878"/>
      <c r="J1241" s="878"/>
      <c r="K1241" s="990"/>
      <c r="L1241" s="990"/>
      <c r="M1241" s="990"/>
      <c r="N1241" s="990"/>
      <c r="O1241" s="878"/>
      <c r="P1241" s="878"/>
      <c r="Q1241" s="878"/>
      <c r="R1241" s="878"/>
      <c r="S1241" s="878"/>
      <c r="T1241" s="878"/>
      <c r="U1241" s="878"/>
      <c r="V1241" s="878"/>
      <c r="W1241" s="878"/>
      <c r="X1241" s="1015"/>
      <c r="Y1241" s="878"/>
      <c r="Z1241" s="975"/>
    </row>
    <row r="1242" spans="1:26">
      <c r="A1242" s="878"/>
      <c r="B1242" s="878"/>
      <c r="C1242" s="878"/>
      <c r="F1242" s="878"/>
      <c r="H1242" s="878"/>
      <c r="I1242" s="878"/>
      <c r="J1242" s="878"/>
      <c r="K1242" s="990"/>
      <c r="L1242" s="990"/>
      <c r="M1242" s="990"/>
      <c r="N1242" s="990"/>
      <c r="O1242" s="878"/>
      <c r="P1242" s="878"/>
      <c r="Q1242" s="878"/>
      <c r="R1242" s="878"/>
      <c r="S1242" s="878"/>
      <c r="T1242" s="878"/>
      <c r="U1242" s="878"/>
      <c r="V1242" s="878"/>
      <c r="W1242" s="878"/>
      <c r="X1242" s="1015"/>
      <c r="Y1242" s="878"/>
      <c r="Z1242" s="975"/>
    </row>
    <row r="1243" spans="1:26">
      <c r="A1243" s="878"/>
      <c r="B1243" s="878"/>
      <c r="C1243" s="878"/>
      <c r="F1243" s="878"/>
      <c r="H1243" s="878"/>
      <c r="I1243" s="878"/>
      <c r="J1243" s="878"/>
      <c r="K1243" s="990"/>
      <c r="L1243" s="990"/>
      <c r="M1243" s="990"/>
      <c r="N1243" s="990"/>
      <c r="O1243" s="878"/>
      <c r="P1243" s="878"/>
      <c r="Q1243" s="878"/>
      <c r="R1243" s="878"/>
      <c r="S1243" s="878"/>
      <c r="T1243" s="878"/>
      <c r="U1243" s="878"/>
      <c r="V1243" s="878"/>
      <c r="W1243" s="878"/>
      <c r="X1243" s="1015"/>
      <c r="Y1243" s="878"/>
      <c r="Z1243" s="975"/>
    </row>
    <row r="1244" spans="1:26">
      <c r="A1244" s="878"/>
      <c r="B1244" s="878"/>
      <c r="C1244" s="878"/>
      <c r="F1244" s="878"/>
      <c r="H1244" s="878"/>
      <c r="I1244" s="878"/>
      <c r="J1244" s="878"/>
      <c r="K1244" s="990"/>
      <c r="L1244" s="990"/>
      <c r="M1244" s="990"/>
      <c r="N1244" s="990"/>
      <c r="O1244" s="878"/>
      <c r="P1244" s="878"/>
      <c r="Q1244" s="878"/>
      <c r="R1244" s="878"/>
      <c r="S1244" s="878"/>
      <c r="T1244" s="878"/>
      <c r="U1244" s="878"/>
      <c r="V1244" s="878"/>
      <c r="W1244" s="878"/>
      <c r="X1244" s="1015"/>
      <c r="Y1244" s="878"/>
      <c r="Z1244" s="975"/>
    </row>
    <row r="1245" spans="1:26">
      <c r="A1245" s="878"/>
      <c r="B1245" s="878"/>
      <c r="C1245" s="878"/>
      <c r="F1245" s="878"/>
      <c r="H1245" s="878"/>
      <c r="I1245" s="878"/>
      <c r="J1245" s="878"/>
      <c r="K1245" s="990"/>
      <c r="L1245" s="990"/>
      <c r="M1245" s="990"/>
      <c r="N1245" s="990"/>
      <c r="O1245" s="878"/>
      <c r="P1245" s="878"/>
      <c r="Q1245" s="878"/>
      <c r="R1245" s="878"/>
      <c r="S1245" s="878"/>
      <c r="T1245" s="878"/>
      <c r="U1245" s="878"/>
      <c r="V1245" s="878"/>
      <c r="W1245" s="878"/>
      <c r="X1245" s="1015"/>
      <c r="Y1245" s="878"/>
      <c r="Z1245" s="975"/>
    </row>
    <row r="1246" spans="1:26">
      <c r="A1246" s="878"/>
      <c r="B1246" s="878"/>
      <c r="C1246" s="878"/>
      <c r="F1246" s="878"/>
      <c r="H1246" s="878"/>
      <c r="I1246" s="878"/>
      <c r="J1246" s="878"/>
      <c r="K1246" s="990"/>
      <c r="L1246" s="990"/>
      <c r="M1246" s="990"/>
      <c r="N1246" s="990"/>
      <c r="O1246" s="878"/>
      <c r="P1246" s="878"/>
      <c r="Q1246" s="878"/>
      <c r="R1246" s="878"/>
      <c r="S1246" s="878"/>
      <c r="T1246" s="878"/>
      <c r="U1246" s="878"/>
      <c r="V1246" s="878"/>
      <c r="W1246" s="878"/>
      <c r="X1246" s="1015"/>
      <c r="Y1246" s="878"/>
      <c r="Z1246" s="975"/>
    </row>
    <row r="1247" spans="1:26">
      <c r="A1247" s="878"/>
      <c r="B1247" s="878"/>
      <c r="C1247" s="878"/>
      <c r="F1247" s="878"/>
      <c r="H1247" s="878"/>
      <c r="I1247" s="878"/>
      <c r="J1247" s="878"/>
      <c r="K1247" s="990"/>
      <c r="L1247" s="990"/>
      <c r="M1247" s="990"/>
      <c r="N1247" s="990"/>
      <c r="O1247" s="878"/>
      <c r="P1247" s="878"/>
      <c r="Q1247" s="878"/>
      <c r="R1247" s="878"/>
      <c r="S1247" s="878"/>
      <c r="T1247" s="878"/>
      <c r="U1247" s="878"/>
      <c r="V1247" s="878"/>
      <c r="W1247" s="878"/>
      <c r="X1247" s="1015"/>
      <c r="Y1247" s="878"/>
      <c r="Z1247" s="975"/>
    </row>
    <row r="1248" spans="1:26">
      <c r="A1248" s="878"/>
      <c r="B1248" s="878"/>
      <c r="C1248" s="878"/>
      <c r="F1248" s="878"/>
      <c r="H1248" s="878"/>
      <c r="I1248" s="878"/>
      <c r="J1248" s="878"/>
      <c r="K1248" s="990"/>
      <c r="L1248" s="990"/>
      <c r="M1248" s="990"/>
      <c r="N1248" s="990"/>
      <c r="O1248" s="878"/>
      <c r="P1248" s="878"/>
      <c r="Q1248" s="878"/>
      <c r="R1248" s="878"/>
      <c r="S1248" s="878"/>
      <c r="T1248" s="878"/>
      <c r="U1248" s="878"/>
      <c r="V1248" s="878"/>
      <c r="W1248" s="878"/>
      <c r="X1248" s="1015"/>
      <c r="Y1248" s="878"/>
      <c r="Z1248" s="975"/>
    </row>
    <row r="1249" spans="1:26">
      <c r="A1249" s="878"/>
      <c r="B1249" s="878"/>
      <c r="C1249" s="878"/>
      <c r="F1249" s="878"/>
      <c r="H1249" s="878"/>
      <c r="I1249" s="878"/>
      <c r="J1249" s="878"/>
      <c r="K1249" s="990"/>
      <c r="L1249" s="990"/>
      <c r="M1249" s="990"/>
      <c r="N1249" s="990"/>
      <c r="O1249" s="878"/>
      <c r="P1249" s="878"/>
      <c r="Q1249" s="878"/>
      <c r="R1249" s="878"/>
      <c r="S1249" s="878"/>
      <c r="T1249" s="878"/>
      <c r="U1249" s="878"/>
      <c r="V1249" s="878"/>
      <c r="W1249" s="878"/>
      <c r="X1249" s="1015"/>
      <c r="Y1249" s="878"/>
      <c r="Z1249" s="975"/>
    </row>
    <row r="1250" spans="1:26">
      <c r="A1250" s="878"/>
      <c r="B1250" s="878"/>
      <c r="C1250" s="878"/>
      <c r="F1250" s="878"/>
      <c r="H1250" s="878"/>
      <c r="I1250" s="878"/>
      <c r="J1250" s="878"/>
      <c r="K1250" s="990"/>
      <c r="L1250" s="990"/>
      <c r="M1250" s="990"/>
      <c r="N1250" s="990"/>
      <c r="O1250" s="878"/>
      <c r="P1250" s="878"/>
      <c r="Q1250" s="878"/>
      <c r="R1250" s="878"/>
      <c r="S1250" s="878"/>
      <c r="T1250" s="878"/>
      <c r="U1250" s="878"/>
      <c r="V1250" s="878"/>
      <c r="W1250" s="878"/>
      <c r="X1250" s="1015"/>
      <c r="Y1250" s="878"/>
      <c r="Z1250" s="975"/>
    </row>
    <row r="1251" spans="1:26">
      <c r="A1251" s="878"/>
      <c r="B1251" s="878"/>
      <c r="C1251" s="878"/>
      <c r="F1251" s="878"/>
      <c r="H1251" s="878"/>
      <c r="I1251" s="878"/>
      <c r="J1251" s="878"/>
      <c r="K1251" s="990"/>
      <c r="L1251" s="990"/>
      <c r="M1251" s="990"/>
      <c r="N1251" s="990"/>
      <c r="O1251" s="878"/>
      <c r="P1251" s="878"/>
      <c r="Q1251" s="878"/>
      <c r="R1251" s="878"/>
      <c r="S1251" s="878"/>
      <c r="T1251" s="878"/>
      <c r="U1251" s="878"/>
      <c r="V1251" s="878"/>
      <c r="W1251" s="878"/>
      <c r="X1251" s="1015"/>
      <c r="Y1251" s="878"/>
      <c r="Z1251" s="975"/>
    </row>
    <row r="1252" spans="1:26">
      <c r="A1252" s="878"/>
      <c r="B1252" s="878"/>
      <c r="C1252" s="878"/>
      <c r="F1252" s="878"/>
      <c r="H1252" s="878"/>
      <c r="I1252" s="878"/>
      <c r="J1252" s="878"/>
      <c r="K1252" s="990"/>
      <c r="L1252" s="990"/>
      <c r="M1252" s="990"/>
      <c r="N1252" s="990"/>
      <c r="O1252" s="878"/>
      <c r="P1252" s="878"/>
      <c r="Q1252" s="878"/>
      <c r="R1252" s="878"/>
      <c r="S1252" s="878"/>
      <c r="T1252" s="878"/>
      <c r="U1252" s="878"/>
      <c r="V1252" s="878"/>
      <c r="W1252" s="878"/>
      <c r="X1252" s="1015"/>
      <c r="Y1252" s="878"/>
      <c r="Z1252" s="975"/>
    </row>
    <row r="1253" spans="1:26">
      <c r="A1253" s="878"/>
      <c r="B1253" s="878"/>
      <c r="C1253" s="878"/>
      <c r="F1253" s="878"/>
      <c r="H1253" s="878"/>
      <c r="I1253" s="878"/>
      <c r="J1253" s="878"/>
      <c r="K1253" s="990"/>
      <c r="L1253" s="990"/>
      <c r="M1253" s="990"/>
      <c r="N1253" s="990"/>
      <c r="O1253" s="878"/>
      <c r="P1253" s="878"/>
      <c r="Q1253" s="878"/>
      <c r="R1253" s="878"/>
      <c r="S1253" s="878"/>
      <c r="T1253" s="878"/>
      <c r="U1253" s="878"/>
      <c r="V1253" s="878"/>
      <c r="W1253" s="878"/>
      <c r="X1253" s="1015"/>
      <c r="Y1253" s="878"/>
      <c r="Z1253" s="975"/>
    </row>
    <row r="1254" spans="1:26">
      <c r="A1254" s="878"/>
      <c r="B1254" s="878"/>
      <c r="C1254" s="878"/>
      <c r="F1254" s="878"/>
      <c r="H1254" s="878"/>
      <c r="I1254" s="878"/>
      <c r="J1254" s="878"/>
      <c r="K1254" s="990"/>
      <c r="L1254" s="990"/>
      <c r="M1254" s="990"/>
      <c r="N1254" s="990"/>
      <c r="O1254" s="878"/>
      <c r="P1254" s="878"/>
      <c r="Q1254" s="878"/>
      <c r="R1254" s="878"/>
      <c r="S1254" s="878"/>
      <c r="T1254" s="878"/>
      <c r="U1254" s="878"/>
      <c r="V1254" s="878"/>
      <c r="W1254" s="878"/>
      <c r="X1254" s="1015"/>
      <c r="Y1254" s="878"/>
      <c r="Z1254" s="975"/>
    </row>
    <row r="1255" spans="1:26">
      <c r="A1255" s="878"/>
      <c r="B1255" s="878"/>
      <c r="C1255" s="878"/>
      <c r="F1255" s="878"/>
      <c r="H1255" s="878"/>
      <c r="I1255" s="878"/>
      <c r="J1255" s="878"/>
      <c r="K1255" s="990"/>
      <c r="L1255" s="990"/>
      <c r="M1255" s="990"/>
      <c r="N1255" s="990"/>
      <c r="O1255" s="878"/>
      <c r="P1255" s="878"/>
      <c r="Q1255" s="878"/>
      <c r="R1255" s="878"/>
      <c r="S1255" s="878"/>
      <c r="T1255" s="878"/>
      <c r="U1255" s="878"/>
      <c r="V1255" s="878"/>
      <c r="W1255" s="878"/>
      <c r="X1255" s="1015"/>
      <c r="Y1255" s="878"/>
      <c r="Z1255" s="975"/>
    </row>
    <row r="1256" spans="1:26">
      <c r="A1256" s="878"/>
      <c r="B1256" s="878"/>
      <c r="C1256" s="878"/>
      <c r="F1256" s="878"/>
      <c r="H1256" s="878"/>
      <c r="I1256" s="878"/>
      <c r="J1256" s="878"/>
      <c r="K1256" s="990"/>
      <c r="L1256" s="990"/>
      <c r="M1256" s="990"/>
      <c r="N1256" s="990"/>
      <c r="O1256" s="878"/>
      <c r="P1256" s="878"/>
      <c r="Q1256" s="878"/>
      <c r="R1256" s="878"/>
      <c r="S1256" s="878"/>
      <c r="T1256" s="878"/>
      <c r="U1256" s="878"/>
      <c r="V1256" s="878"/>
      <c r="W1256" s="878"/>
      <c r="X1256" s="1015"/>
      <c r="Y1256" s="878"/>
      <c r="Z1256" s="975"/>
    </row>
    <row r="1257" spans="1:26">
      <c r="A1257" s="878"/>
      <c r="B1257" s="878"/>
      <c r="C1257" s="878"/>
      <c r="F1257" s="878"/>
      <c r="H1257" s="878"/>
      <c r="I1257" s="878"/>
      <c r="J1257" s="878"/>
      <c r="K1257" s="990"/>
      <c r="L1257" s="990"/>
      <c r="M1257" s="990"/>
      <c r="N1257" s="990"/>
      <c r="O1257" s="878"/>
      <c r="P1257" s="878"/>
      <c r="Q1257" s="878"/>
      <c r="R1257" s="878"/>
      <c r="S1257" s="878"/>
      <c r="T1257" s="878"/>
      <c r="U1257" s="878"/>
      <c r="V1257" s="878"/>
      <c r="W1257" s="878"/>
      <c r="X1257" s="1015"/>
      <c r="Y1257" s="878"/>
      <c r="Z1257" s="975"/>
    </row>
    <row r="1258" spans="1:26">
      <c r="A1258" s="878"/>
      <c r="B1258" s="878"/>
      <c r="C1258" s="878"/>
      <c r="F1258" s="878"/>
      <c r="H1258" s="878"/>
      <c r="I1258" s="878"/>
      <c r="J1258" s="878"/>
      <c r="K1258" s="990"/>
      <c r="L1258" s="990"/>
      <c r="M1258" s="990"/>
      <c r="N1258" s="990"/>
      <c r="O1258" s="878"/>
      <c r="P1258" s="878"/>
      <c r="Q1258" s="878"/>
      <c r="R1258" s="878"/>
      <c r="S1258" s="878"/>
      <c r="T1258" s="878"/>
      <c r="U1258" s="878"/>
      <c r="V1258" s="878"/>
      <c r="W1258" s="878"/>
      <c r="X1258" s="1015"/>
      <c r="Y1258" s="878"/>
      <c r="Z1258" s="975"/>
    </row>
    <row r="1259" spans="1:26">
      <c r="A1259" s="878"/>
      <c r="B1259" s="878"/>
      <c r="C1259" s="878"/>
      <c r="F1259" s="878"/>
      <c r="H1259" s="878"/>
      <c r="I1259" s="878"/>
      <c r="J1259" s="878"/>
      <c r="K1259" s="990"/>
      <c r="L1259" s="990"/>
      <c r="M1259" s="990"/>
      <c r="N1259" s="990"/>
      <c r="O1259" s="878"/>
      <c r="P1259" s="878"/>
      <c r="Q1259" s="878"/>
      <c r="R1259" s="878"/>
      <c r="S1259" s="878"/>
      <c r="T1259" s="878"/>
      <c r="U1259" s="878"/>
      <c r="V1259" s="878"/>
      <c r="W1259" s="878"/>
      <c r="X1259" s="1015"/>
      <c r="Y1259" s="878"/>
      <c r="Z1259" s="975"/>
    </row>
    <row r="1260" spans="1:26">
      <c r="A1260" s="878"/>
      <c r="B1260" s="878"/>
      <c r="C1260" s="878"/>
      <c r="F1260" s="878"/>
      <c r="H1260" s="878"/>
      <c r="I1260" s="878"/>
      <c r="J1260" s="878"/>
      <c r="K1260" s="990"/>
      <c r="L1260" s="990"/>
      <c r="M1260" s="990"/>
      <c r="N1260" s="990"/>
      <c r="O1260" s="878"/>
      <c r="P1260" s="878"/>
      <c r="Q1260" s="878"/>
      <c r="R1260" s="878"/>
      <c r="S1260" s="878"/>
      <c r="T1260" s="878"/>
      <c r="U1260" s="878"/>
      <c r="V1260" s="878"/>
      <c r="W1260" s="878"/>
      <c r="X1260" s="1015"/>
      <c r="Y1260" s="878"/>
      <c r="Z1260" s="975"/>
    </row>
    <row r="1261" spans="1:26">
      <c r="A1261" s="878"/>
      <c r="B1261" s="878"/>
      <c r="C1261" s="878"/>
      <c r="F1261" s="878"/>
      <c r="H1261" s="878"/>
      <c r="I1261" s="878"/>
      <c r="J1261" s="878"/>
      <c r="K1261" s="990"/>
      <c r="L1261" s="990"/>
      <c r="M1261" s="990"/>
      <c r="N1261" s="990"/>
      <c r="O1261" s="878"/>
      <c r="P1261" s="878"/>
      <c r="Q1261" s="878"/>
      <c r="R1261" s="878"/>
      <c r="S1261" s="878"/>
      <c r="T1261" s="878"/>
      <c r="U1261" s="878"/>
      <c r="V1261" s="878"/>
      <c r="W1261" s="878"/>
      <c r="X1261" s="1015"/>
      <c r="Y1261" s="878"/>
      <c r="Z1261" s="975"/>
    </row>
    <row r="1262" spans="1:26">
      <c r="A1262" s="878"/>
      <c r="B1262" s="878"/>
      <c r="C1262" s="878"/>
      <c r="F1262" s="878"/>
      <c r="H1262" s="878"/>
      <c r="I1262" s="878"/>
      <c r="J1262" s="878"/>
      <c r="K1262" s="990"/>
      <c r="L1262" s="990"/>
      <c r="M1262" s="990"/>
      <c r="N1262" s="990"/>
      <c r="O1262" s="878"/>
      <c r="P1262" s="878"/>
      <c r="Q1262" s="878"/>
      <c r="R1262" s="878"/>
      <c r="S1262" s="878"/>
      <c r="T1262" s="878"/>
      <c r="U1262" s="878"/>
      <c r="V1262" s="878"/>
      <c r="W1262" s="878"/>
      <c r="X1262" s="1015"/>
      <c r="Y1262" s="878"/>
      <c r="Z1262" s="975"/>
    </row>
    <row r="1263" spans="1:26">
      <c r="A1263" s="878"/>
      <c r="B1263" s="878"/>
      <c r="C1263" s="878"/>
      <c r="F1263" s="878"/>
      <c r="H1263" s="878"/>
      <c r="I1263" s="878"/>
      <c r="J1263" s="878"/>
      <c r="K1263" s="990"/>
      <c r="L1263" s="990"/>
      <c r="M1263" s="990"/>
      <c r="N1263" s="990"/>
      <c r="O1263" s="878"/>
      <c r="P1263" s="878"/>
      <c r="Q1263" s="878"/>
      <c r="R1263" s="878"/>
      <c r="S1263" s="878"/>
      <c r="T1263" s="878"/>
      <c r="U1263" s="878"/>
      <c r="V1263" s="878"/>
      <c r="W1263" s="878"/>
      <c r="X1263" s="1015"/>
      <c r="Y1263" s="878"/>
      <c r="Z1263" s="975"/>
    </row>
    <row r="1264" spans="1:26">
      <c r="A1264" s="878"/>
      <c r="B1264" s="878"/>
      <c r="C1264" s="878"/>
      <c r="F1264" s="878"/>
      <c r="H1264" s="878"/>
      <c r="I1264" s="878"/>
      <c r="J1264" s="878"/>
      <c r="K1264" s="990"/>
      <c r="L1264" s="990"/>
      <c r="M1264" s="990"/>
      <c r="N1264" s="990"/>
      <c r="O1264" s="878"/>
      <c r="P1264" s="878"/>
      <c r="Q1264" s="878"/>
      <c r="R1264" s="878"/>
      <c r="S1264" s="878"/>
      <c r="T1264" s="878"/>
      <c r="U1264" s="878"/>
      <c r="V1264" s="878"/>
      <c r="W1264" s="878"/>
      <c r="X1264" s="1015"/>
      <c r="Y1264" s="878"/>
      <c r="Z1264" s="975"/>
    </row>
    <row r="1265" spans="1:26">
      <c r="A1265" s="878"/>
      <c r="B1265" s="878"/>
      <c r="C1265" s="878"/>
      <c r="F1265" s="878"/>
      <c r="H1265" s="878"/>
      <c r="I1265" s="878"/>
      <c r="J1265" s="878"/>
      <c r="K1265" s="990"/>
      <c r="L1265" s="990"/>
      <c r="M1265" s="990"/>
      <c r="N1265" s="990"/>
      <c r="O1265" s="878"/>
      <c r="P1265" s="878"/>
      <c r="Q1265" s="878"/>
      <c r="R1265" s="878"/>
      <c r="S1265" s="878"/>
      <c r="T1265" s="878"/>
      <c r="U1265" s="878"/>
      <c r="V1265" s="878"/>
      <c r="W1265" s="878"/>
      <c r="X1265" s="1015"/>
      <c r="Y1265" s="878"/>
      <c r="Z1265" s="975"/>
    </row>
    <row r="1266" spans="1:26">
      <c r="A1266" s="878"/>
      <c r="B1266" s="878"/>
      <c r="C1266" s="878"/>
      <c r="F1266" s="878"/>
      <c r="H1266" s="878"/>
      <c r="I1266" s="878"/>
      <c r="J1266" s="878"/>
      <c r="K1266" s="990"/>
      <c r="L1266" s="990"/>
      <c r="M1266" s="990"/>
      <c r="N1266" s="990"/>
      <c r="O1266" s="878"/>
      <c r="P1266" s="878"/>
      <c r="Q1266" s="878"/>
      <c r="R1266" s="878"/>
      <c r="S1266" s="878"/>
      <c r="T1266" s="878"/>
      <c r="U1266" s="878"/>
      <c r="V1266" s="878"/>
      <c r="W1266" s="878"/>
      <c r="X1266" s="1015"/>
      <c r="Y1266" s="878"/>
      <c r="Z1266" s="975"/>
    </row>
    <row r="1267" spans="1:26">
      <c r="A1267" s="878"/>
      <c r="B1267" s="878"/>
      <c r="C1267" s="878"/>
      <c r="F1267" s="878"/>
      <c r="H1267" s="878"/>
      <c r="I1267" s="878"/>
      <c r="J1267" s="878"/>
      <c r="K1267" s="990"/>
      <c r="L1267" s="990"/>
      <c r="M1267" s="990"/>
      <c r="N1267" s="990"/>
      <c r="O1267" s="878"/>
      <c r="P1267" s="878"/>
      <c r="Q1267" s="878"/>
      <c r="R1267" s="878"/>
      <c r="S1267" s="878"/>
      <c r="T1267" s="878"/>
      <c r="U1267" s="878"/>
      <c r="V1267" s="878"/>
      <c r="W1267" s="878"/>
      <c r="X1267" s="1015"/>
      <c r="Y1267" s="878"/>
      <c r="Z1267" s="975"/>
    </row>
    <row r="1268" spans="1:26">
      <c r="A1268" s="878"/>
      <c r="B1268" s="878"/>
      <c r="C1268" s="878"/>
      <c r="F1268" s="878"/>
      <c r="H1268" s="878"/>
      <c r="I1268" s="878"/>
      <c r="J1268" s="878"/>
      <c r="K1268" s="990"/>
      <c r="L1268" s="990"/>
      <c r="M1268" s="990"/>
      <c r="N1268" s="990"/>
      <c r="O1268" s="878"/>
      <c r="P1268" s="878"/>
      <c r="Q1268" s="878"/>
      <c r="R1268" s="878"/>
      <c r="S1268" s="878"/>
      <c r="T1268" s="878"/>
      <c r="U1268" s="878"/>
      <c r="V1268" s="878"/>
      <c r="W1268" s="878"/>
      <c r="X1268" s="1015"/>
      <c r="Y1268" s="878"/>
      <c r="Z1268" s="975"/>
    </row>
    <row r="1269" spans="1:26">
      <c r="A1269" s="878"/>
      <c r="B1269" s="878"/>
      <c r="C1269" s="878"/>
      <c r="F1269" s="878"/>
      <c r="H1269" s="878"/>
      <c r="I1269" s="878"/>
      <c r="J1269" s="878"/>
      <c r="K1269" s="990"/>
      <c r="L1269" s="990"/>
      <c r="M1269" s="990"/>
      <c r="N1269" s="990"/>
      <c r="O1269" s="878"/>
      <c r="P1269" s="878"/>
      <c r="Q1269" s="878"/>
      <c r="R1269" s="878"/>
      <c r="S1269" s="878"/>
      <c r="T1269" s="878"/>
      <c r="U1269" s="878"/>
      <c r="V1269" s="878"/>
      <c r="W1269" s="878"/>
      <c r="X1269" s="1015"/>
      <c r="Y1269" s="878"/>
      <c r="Z1269" s="975"/>
    </row>
    <row r="1270" spans="1:26">
      <c r="A1270" s="878"/>
      <c r="B1270" s="878"/>
      <c r="C1270" s="878"/>
      <c r="F1270" s="878"/>
      <c r="H1270" s="878"/>
      <c r="I1270" s="878"/>
      <c r="J1270" s="878"/>
      <c r="K1270" s="990"/>
      <c r="L1270" s="990"/>
      <c r="M1270" s="990"/>
      <c r="N1270" s="990"/>
      <c r="O1270" s="878"/>
      <c r="P1270" s="878"/>
      <c r="Q1270" s="878"/>
      <c r="R1270" s="878"/>
      <c r="S1270" s="878"/>
      <c r="T1270" s="878"/>
      <c r="U1270" s="878"/>
      <c r="V1270" s="878"/>
      <c r="W1270" s="878"/>
      <c r="X1270" s="1015"/>
      <c r="Y1270" s="878"/>
      <c r="Z1270" s="975"/>
    </row>
    <row r="1271" spans="1:26">
      <c r="A1271" s="878"/>
      <c r="B1271" s="878"/>
      <c r="C1271" s="878"/>
      <c r="F1271" s="878"/>
      <c r="H1271" s="878"/>
      <c r="I1271" s="878"/>
      <c r="J1271" s="878"/>
      <c r="K1271" s="990"/>
      <c r="L1271" s="990"/>
      <c r="M1271" s="990"/>
      <c r="N1271" s="990"/>
      <c r="O1271" s="878"/>
      <c r="P1271" s="878"/>
      <c r="Q1271" s="878"/>
      <c r="R1271" s="878"/>
      <c r="S1271" s="878"/>
      <c r="T1271" s="878"/>
      <c r="U1271" s="878"/>
      <c r="V1271" s="878"/>
      <c r="W1271" s="878"/>
      <c r="X1271" s="1015"/>
      <c r="Y1271" s="878"/>
      <c r="Z1271" s="975"/>
    </row>
    <row r="1272" spans="1:26">
      <c r="A1272" s="878"/>
      <c r="B1272" s="878"/>
      <c r="C1272" s="878"/>
      <c r="F1272" s="878"/>
      <c r="H1272" s="878"/>
      <c r="I1272" s="878"/>
      <c r="J1272" s="878"/>
      <c r="K1272" s="990"/>
      <c r="L1272" s="990"/>
      <c r="M1272" s="990"/>
      <c r="N1272" s="990"/>
      <c r="O1272" s="878"/>
      <c r="P1272" s="878"/>
      <c r="Q1272" s="878"/>
      <c r="R1272" s="878"/>
      <c r="S1272" s="878"/>
      <c r="T1272" s="878"/>
      <c r="U1272" s="878"/>
      <c r="V1272" s="878"/>
      <c r="W1272" s="878"/>
      <c r="X1272" s="1015"/>
      <c r="Y1272" s="878"/>
      <c r="Z1272" s="975"/>
    </row>
    <row r="1273" spans="1:26">
      <c r="A1273" s="878"/>
      <c r="B1273" s="878"/>
      <c r="C1273" s="878"/>
      <c r="F1273" s="878"/>
      <c r="H1273" s="878"/>
      <c r="I1273" s="878"/>
      <c r="J1273" s="878"/>
      <c r="K1273" s="990"/>
      <c r="L1273" s="990"/>
      <c r="M1273" s="990"/>
      <c r="N1273" s="990"/>
      <c r="O1273" s="878"/>
      <c r="P1273" s="878"/>
      <c r="Q1273" s="878"/>
      <c r="R1273" s="878"/>
      <c r="S1273" s="878"/>
      <c r="T1273" s="878"/>
      <c r="U1273" s="878"/>
      <c r="V1273" s="878"/>
      <c r="W1273" s="878"/>
      <c r="X1273" s="1015"/>
      <c r="Y1273" s="878"/>
      <c r="Z1273" s="975"/>
    </row>
    <row r="1274" spans="1:26">
      <c r="A1274" s="878"/>
      <c r="B1274" s="878"/>
      <c r="C1274" s="878"/>
      <c r="F1274" s="878"/>
      <c r="H1274" s="878"/>
      <c r="I1274" s="878"/>
      <c r="J1274" s="878"/>
      <c r="K1274" s="990"/>
      <c r="L1274" s="990"/>
      <c r="M1274" s="990"/>
      <c r="N1274" s="990"/>
      <c r="O1274" s="878"/>
      <c r="P1274" s="878"/>
      <c r="Q1274" s="878"/>
      <c r="R1274" s="878"/>
      <c r="S1274" s="878"/>
      <c r="T1274" s="878"/>
      <c r="U1274" s="878"/>
      <c r="V1274" s="878"/>
      <c r="W1274" s="878"/>
      <c r="X1274" s="1015"/>
      <c r="Y1274" s="878"/>
      <c r="Z1274" s="975"/>
    </row>
    <row r="1275" spans="1:26">
      <c r="A1275" s="878"/>
      <c r="B1275" s="878"/>
      <c r="C1275" s="878"/>
      <c r="F1275" s="878"/>
      <c r="H1275" s="878"/>
      <c r="I1275" s="878"/>
      <c r="J1275" s="878"/>
      <c r="K1275" s="990"/>
      <c r="L1275" s="990"/>
      <c r="M1275" s="990"/>
      <c r="N1275" s="990"/>
      <c r="O1275" s="878"/>
      <c r="P1275" s="878"/>
      <c r="Q1275" s="878"/>
      <c r="R1275" s="878"/>
      <c r="S1275" s="878"/>
      <c r="T1275" s="878"/>
      <c r="U1275" s="878"/>
      <c r="V1275" s="878"/>
      <c r="W1275" s="878"/>
      <c r="X1275" s="1015"/>
      <c r="Y1275" s="878"/>
      <c r="Z1275" s="975"/>
    </row>
    <row r="1276" spans="1:26">
      <c r="A1276" s="878"/>
      <c r="B1276" s="878"/>
      <c r="C1276" s="878"/>
      <c r="F1276" s="878"/>
      <c r="H1276" s="878"/>
      <c r="I1276" s="878"/>
      <c r="J1276" s="878"/>
      <c r="K1276" s="990"/>
      <c r="L1276" s="990"/>
      <c r="M1276" s="990"/>
      <c r="N1276" s="990"/>
      <c r="O1276" s="878"/>
      <c r="P1276" s="878"/>
      <c r="Q1276" s="878"/>
      <c r="R1276" s="878"/>
      <c r="S1276" s="878"/>
      <c r="T1276" s="878"/>
      <c r="U1276" s="878"/>
      <c r="V1276" s="878"/>
      <c r="W1276" s="878"/>
      <c r="X1276" s="1015"/>
      <c r="Y1276" s="878"/>
      <c r="Z1276" s="975"/>
    </row>
    <row r="1277" spans="1:26">
      <c r="A1277" s="878"/>
      <c r="B1277" s="878"/>
      <c r="C1277" s="878"/>
      <c r="F1277" s="878"/>
      <c r="H1277" s="878"/>
      <c r="I1277" s="878"/>
      <c r="J1277" s="878"/>
      <c r="K1277" s="990"/>
      <c r="L1277" s="990"/>
      <c r="M1277" s="990"/>
      <c r="N1277" s="990"/>
      <c r="O1277" s="878"/>
      <c r="P1277" s="878"/>
      <c r="Q1277" s="878"/>
      <c r="R1277" s="878"/>
      <c r="S1277" s="878"/>
      <c r="T1277" s="878"/>
      <c r="U1277" s="878"/>
      <c r="V1277" s="878"/>
      <c r="W1277" s="878"/>
      <c r="X1277" s="1015"/>
      <c r="Y1277" s="878"/>
      <c r="Z1277" s="975"/>
    </row>
    <row r="1278" spans="1:26">
      <c r="A1278" s="878"/>
      <c r="B1278" s="878"/>
      <c r="C1278" s="878"/>
      <c r="F1278" s="878"/>
      <c r="H1278" s="878"/>
      <c r="I1278" s="878"/>
      <c r="J1278" s="878"/>
      <c r="K1278" s="990"/>
      <c r="L1278" s="990"/>
      <c r="M1278" s="990"/>
      <c r="N1278" s="990"/>
      <c r="O1278" s="878"/>
      <c r="P1278" s="878"/>
      <c r="Q1278" s="878"/>
      <c r="R1278" s="878"/>
      <c r="S1278" s="878"/>
      <c r="T1278" s="878"/>
      <c r="U1278" s="878"/>
      <c r="V1278" s="878"/>
      <c r="W1278" s="878"/>
      <c r="X1278" s="1015"/>
      <c r="Y1278" s="878"/>
      <c r="Z1278" s="975"/>
    </row>
    <row r="1279" spans="1:26">
      <c r="A1279" s="878"/>
      <c r="B1279" s="878"/>
      <c r="C1279" s="878"/>
      <c r="F1279" s="878"/>
      <c r="H1279" s="878"/>
      <c r="I1279" s="878"/>
      <c r="J1279" s="878"/>
      <c r="K1279" s="990"/>
      <c r="L1279" s="990"/>
      <c r="M1279" s="990"/>
      <c r="N1279" s="990"/>
      <c r="O1279" s="878"/>
      <c r="P1279" s="878"/>
      <c r="Q1279" s="878"/>
      <c r="R1279" s="878"/>
      <c r="S1279" s="878"/>
      <c r="T1279" s="878"/>
      <c r="U1279" s="878"/>
      <c r="V1279" s="878"/>
      <c r="W1279" s="878"/>
      <c r="X1279" s="1015"/>
      <c r="Y1279" s="878"/>
      <c r="Z1279" s="975"/>
    </row>
    <row r="1280" spans="1:26">
      <c r="A1280" s="878"/>
      <c r="B1280" s="878"/>
      <c r="C1280" s="878"/>
      <c r="F1280" s="878"/>
      <c r="H1280" s="878"/>
      <c r="I1280" s="878"/>
      <c r="J1280" s="878"/>
      <c r="K1280" s="990"/>
      <c r="L1280" s="990"/>
      <c r="M1280" s="990"/>
      <c r="N1280" s="990"/>
      <c r="O1280" s="878"/>
      <c r="P1280" s="878"/>
      <c r="Q1280" s="878"/>
      <c r="R1280" s="878"/>
      <c r="S1280" s="878"/>
      <c r="T1280" s="878"/>
      <c r="U1280" s="878"/>
      <c r="V1280" s="878"/>
      <c r="W1280" s="878"/>
      <c r="X1280" s="1015"/>
      <c r="Y1280" s="878"/>
      <c r="Z1280" s="975"/>
    </row>
    <row r="1281" spans="1:26">
      <c r="A1281" s="878"/>
      <c r="B1281" s="878"/>
      <c r="C1281" s="878"/>
      <c r="F1281" s="878"/>
      <c r="H1281" s="878"/>
      <c r="I1281" s="878"/>
      <c r="J1281" s="878"/>
      <c r="K1281" s="990"/>
      <c r="L1281" s="990"/>
      <c r="M1281" s="990"/>
      <c r="N1281" s="990"/>
      <c r="O1281" s="878"/>
      <c r="P1281" s="878"/>
      <c r="Q1281" s="878"/>
      <c r="R1281" s="878"/>
      <c r="S1281" s="878"/>
      <c r="T1281" s="878"/>
      <c r="U1281" s="878"/>
      <c r="V1281" s="878"/>
      <c r="W1281" s="878"/>
      <c r="X1281" s="1015"/>
      <c r="Y1281" s="878"/>
      <c r="Z1281" s="975"/>
    </row>
    <row r="1282" spans="1:26">
      <c r="A1282" s="878"/>
      <c r="B1282" s="878"/>
      <c r="C1282" s="878"/>
      <c r="F1282" s="878"/>
      <c r="H1282" s="878"/>
      <c r="I1282" s="878"/>
      <c r="J1282" s="878"/>
      <c r="K1282" s="990"/>
      <c r="L1282" s="990"/>
      <c r="M1282" s="990"/>
      <c r="N1282" s="990"/>
      <c r="O1282" s="878"/>
      <c r="P1282" s="878"/>
      <c r="Q1282" s="878"/>
      <c r="R1282" s="878"/>
      <c r="S1282" s="878"/>
      <c r="T1282" s="878"/>
      <c r="U1282" s="878"/>
      <c r="V1282" s="878"/>
      <c r="W1282" s="878"/>
      <c r="X1282" s="1015"/>
      <c r="Y1282" s="878"/>
      <c r="Z1282" s="975"/>
    </row>
    <row r="1283" spans="1:26">
      <c r="A1283" s="878"/>
      <c r="B1283" s="878"/>
      <c r="C1283" s="878"/>
      <c r="F1283" s="878"/>
      <c r="H1283" s="878"/>
      <c r="I1283" s="878"/>
      <c r="J1283" s="878"/>
      <c r="K1283" s="990"/>
      <c r="L1283" s="990"/>
      <c r="M1283" s="990"/>
      <c r="N1283" s="990"/>
      <c r="O1283" s="878"/>
      <c r="P1283" s="878"/>
      <c r="Q1283" s="878"/>
      <c r="R1283" s="878"/>
      <c r="S1283" s="878"/>
      <c r="T1283" s="878"/>
      <c r="U1283" s="878"/>
      <c r="V1283" s="878"/>
      <c r="W1283" s="878"/>
      <c r="X1283" s="1015"/>
      <c r="Y1283" s="878"/>
      <c r="Z1283" s="975"/>
    </row>
    <row r="1284" spans="1:26">
      <c r="A1284" s="878"/>
      <c r="B1284" s="878"/>
      <c r="C1284" s="878"/>
      <c r="F1284" s="878"/>
      <c r="H1284" s="878"/>
      <c r="I1284" s="878"/>
      <c r="J1284" s="878"/>
      <c r="K1284" s="990"/>
      <c r="L1284" s="990"/>
      <c r="M1284" s="990"/>
      <c r="N1284" s="990"/>
      <c r="O1284" s="878"/>
      <c r="P1284" s="878"/>
      <c r="Q1284" s="878"/>
      <c r="R1284" s="878"/>
      <c r="S1284" s="878"/>
      <c r="T1284" s="878"/>
      <c r="U1284" s="878"/>
      <c r="V1284" s="878"/>
      <c r="W1284" s="878"/>
      <c r="X1284" s="1015"/>
      <c r="Y1284" s="878"/>
      <c r="Z1284" s="975"/>
    </row>
    <row r="1285" spans="1:26">
      <c r="A1285" s="878"/>
      <c r="B1285" s="878"/>
      <c r="C1285" s="878"/>
      <c r="F1285" s="878"/>
      <c r="H1285" s="878"/>
      <c r="I1285" s="878"/>
      <c r="J1285" s="878"/>
      <c r="K1285" s="990"/>
      <c r="L1285" s="990"/>
      <c r="M1285" s="990"/>
      <c r="N1285" s="990"/>
      <c r="O1285" s="878"/>
      <c r="P1285" s="878"/>
      <c r="Q1285" s="878"/>
      <c r="R1285" s="878"/>
      <c r="S1285" s="878"/>
      <c r="T1285" s="878"/>
      <c r="U1285" s="878"/>
      <c r="V1285" s="878"/>
      <c r="W1285" s="878"/>
      <c r="X1285" s="1015"/>
      <c r="Y1285" s="878"/>
      <c r="Z1285" s="975"/>
    </row>
    <row r="1286" spans="1:26">
      <c r="A1286" s="878"/>
      <c r="B1286" s="878"/>
      <c r="C1286" s="878"/>
      <c r="F1286" s="878"/>
      <c r="H1286" s="878"/>
      <c r="I1286" s="878"/>
      <c r="J1286" s="878"/>
      <c r="K1286" s="990"/>
      <c r="L1286" s="990"/>
      <c r="M1286" s="990"/>
      <c r="N1286" s="990"/>
      <c r="O1286" s="878"/>
      <c r="P1286" s="878"/>
      <c r="Q1286" s="878"/>
      <c r="R1286" s="878"/>
      <c r="S1286" s="878"/>
      <c r="T1286" s="878"/>
      <c r="U1286" s="878"/>
      <c r="V1286" s="878"/>
      <c r="W1286" s="878"/>
      <c r="X1286" s="1015"/>
      <c r="Y1286" s="878"/>
      <c r="Z1286" s="975"/>
    </row>
    <row r="1287" spans="1:26">
      <c r="A1287" s="878"/>
      <c r="B1287" s="878"/>
      <c r="C1287" s="878"/>
      <c r="F1287" s="878"/>
      <c r="H1287" s="878"/>
      <c r="I1287" s="878"/>
      <c r="J1287" s="878"/>
      <c r="K1287" s="990"/>
      <c r="L1287" s="990"/>
      <c r="M1287" s="990"/>
      <c r="N1287" s="990"/>
      <c r="O1287" s="878"/>
      <c r="P1287" s="878"/>
      <c r="Q1287" s="878"/>
      <c r="R1287" s="878"/>
      <c r="S1287" s="878"/>
      <c r="T1287" s="878"/>
      <c r="U1287" s="878"/>
      <c r="V1287" s="878"/>
      <c r="W1287" s="878"/>
      <c r="X1287" s="1015"/>
      <c r="Y1287" s="878"/>
      <c r="Z1287" s="975"/>
    </row>
    <row r="1288" spans="1:26">
      <c r="A1288" s="878"/>
      <c r="B1288" s="878"/>
      <c r="C1288" s="878"/>
      <c r="F1288" s="878"/>
      <c r="H1288" s="878"/>
      <c r="I1288" s="878"/>
      <c r="J1288" s="878"/>
      <c r="K1288" s="990"/>
      <c r="L1288" s="990"/>
      <c r="M1288" s="990"/>
      <c r="N1288" s="990"/>
      <c r="O1288" s="878"/>
      <c r="P1288" s="878"/>
      <c r="Q1288" s="878"/>
      <c r="R1288" s="878"/>
      <c r="S1288" s="878"/>
      <c r="T1288" s="878"/>
      <c r="U1288" s="878"/>
      <c r="V1288" s="878"/>
      <c r="W1288" s="878"/>
      <c r="X1288" s="1015"/>
      <c r="Y1288" s="878"/>
      <c r="Z1288" s="975"/>
    </row>
    <row r="1289" spans="1:26">
      <c r="A1289" s="878"/>
      <c r="B1289" s="878"/>
      <c r="C1289" s="878"/>
      <c r="F1289" s="878"/>
      <c r="H1289" s="878"/>
      <c r="I1289" s="878"/>
      <c r="J1289" s="878"/>
      <c r="K1289" s="990"/>
      <c r="L1289" s="990"/>
      <c r="M1289" s="990"/>
      <c r="N1289" s="990"/>
      <c r="O1289" s="878"/>
      <c r="P1289" s="878"/>
      <c r="Q1289" s="878"/>
      <c r="R1289" s="878"/>
      <c r="S1289" s="878"/>
      <c r="T1289" s="878"/>
      <c r="U1289" s="878"/>
      <c r="V1289" s="878"/>
      <c r="W1289" s="878"/>
      <c r="X1289" s="1015"/>
      <c r="Y1289" s="878"/>
      <c r="Z1289" s="975"/>
    </row>
    <row r="1290" spans="1:26">
      <c r="A1290" s="878"/>
      <c r="B1290" s="878"/>
      <c r="C1290" s="878"/>
      <c r="F1290" s="878"/>
      <c r="H1290" s="878"/>
      <c r="I1290" s="878"/>
      <c r="J1290" s="878"/>
      <c r="K1290" s="990"/>
      <c r="L1290" s="990"/>
      <c r="M1290" s="990"/>
      <c r="N1290" s="990"/>
      <c r="O1290" s="878"/>
      <c r="P1290" s="878"/>
      <c r="Q1290" s="878"/>
      <c r="R1290" s="878"/>
      <c r="S1290" s="878"/>
      <c r="T1290" s="878"/>
      <c r="U1290" s="878"/>
      <c r="V1290" s="878"/>
      <c r="W1290" s="878"/>
      <c r="X1290" s="1015"/>
      <c r="Y1290" s="878"/>
      <c r="Z1290" s="975"/>
    </row>
    <row r="1291" spans="1:26">
      <c r="A1291" s="878"/>
      <c r="B1291" s="878"/>
      <c r="C1291" s="878"/>
      <c r="F1291" s="878"/>
      <c r="H1291" s="878"/>
      <c r="I1291" s="878"/>
      <c r="J1291" s="878"/>
      <c r="K1291" s="990"/>
      <c r="L1291" s="990"/>
      <c r="M1291" s="990"/>
      <c r="N1291" s="990"/>
      <c r="O1291" s="878"/>
      <c r="P1291" s="878"/>
      <c r="Q1291" s="878"/>
      <c r="R1291" s="878"/>
      <c r="S1291" s="878"/>
      <c r="T1291" s="878"/>
      <c r="U1291" s="878"/>
      <c r="V1291" s="878"/>
      <c r="W1291" s="878"/>
      <c r="X1291" s="1015"/>
      <c r="Y1291" s="878"/>
      <c r="Z1291" s="975"/>
    </row>
    <row r="1292" spans="1:26">
      <c r="A1292" s="878"/>
      <c r="B1292" s="878"/>
      <c r="C1292" s="878"/>
      <c r="F1292" s="878"/>
      <c r="H1292" s="878"/>
      <c r="I1292" s="878"/>
      <c r="J1292" s="878"/>
      <c r="K1292" s="990"/>
      <c r="L1292" s="990"/>
      <c r="M1292" s="990"/>
      <c r="N1292" s="990"/>
      <c r="O1292" s="878"/>
      <c r="P1292" s="878"/>
      <c r="Q1292" s="878"/>
      <c r="R1292" s="878"/>
      <c r="S1292" s="878"/>
      <c r="T1292" s="878"/>
      <c r="U1292" s="878"/>
      <c r="V1292" s="878"/>
      <c r="W1292" s="878"/>
      <c r="X1292" s="1015"/>
      <c r="Y1292" s="878"/>
      <c r="Z1292" s="975"/>
    </row>
    <row r="1293" spans="1:26">
      <c r="A1293" s="878"/>
      <c r="B1293" s="878"/>
      <c r="C1293" s="878"/>
      <c r="F1293" s="878"/>
      <c r="H1293" s="878"/>
      <c r="I1293" s="878"/>
      <c r="J1293" s="878"/>
      <c r="K1293" s="990"/>
      <c r="L1293" s="990"/>
      <c r="M1293" s="990"/>
      <c r="N1293" s="990"/>
      <c r="O1293" s="878"/>
      <c r="P1293" s="878"/>
      <c r="Q1293" s="878"/>
      <c r="R1293" s="878"/>
      <c r="S1293" s="878"/>
      <c r="T1293" s="878"/>
      <c r="U1293" s="878"/>
      <c r="V1293" s="878"/>
      <c r="W1293" s="878"/>
      <c r="X1293" s="1015"/>
      <c r="Y1293" s="878"/>
      <c r="Z1293" s="975"/>
    </row>
    <row r="1294" spans="1:26">
      <c r="A1294" s="878"/>
      <c r="B1294" s="878"/>
      <c r="C1294" s="878"/>
      <c r="F1294" s="878"/>
      <c r="H1294" s="878"/>
      <c r="I1294" s="878"/>
      <c r="J1294" s="878"/>
      <c r="K1294" s="990"/>
      <c r="L1294" s="990"/>
      <c r="M1294" s="990"/>
      <c r="N1294" s="990"/>
      <c r="O1294" s="878"/>
      <c r="P1294" s="878"/>
      <c r="Q1294" s="878"/>
      <c r="R1294" s="878"/>
      <c r="S1294" s="878"/>
      <c r="T1294" s="878"/>
      <c r="U1294" s="878"/>
      <c r="V1294" s="878"/>
      <c r="W1294" s="878"/>
      <c r="X1294" s="1015"/>
      <c r="Y1294" s="878"/>
      <c r="Z1294" s="975"/>
    </row>
    <row r="1295" spans="1:26">
      <c r="A1295" s="878"/>
      <c r="B1295" s="878"/>
      <c r="C1295" s="878"/>
      <c r="F1295" s="878"/>
      <c r="H1295" s="878"/>
      <c r="I1295" s="878"/>
      <c r="J1295" s="878"/>
      <c r="K1295" s="990"/>
      <c r="L1295" s="990"/>
      <c r="M1295" s="990"/>
      <c r="N1295" s="990"/>
      <c r="O1295" s="878"/>
      <c r="P1295" s="878"/>
      <c r="Q1295" s="878"/>
      <c r="R1295" s="878"/>
      <c r="S1295" s="878"/>
      <c r="T1295" s="878"/>
      <c r="U1295" s="878"/>
      <c r="V1295" s="878"/>
      <c r="W1295" s="878"/>
      <c r="X1295" s="1015"/>
      <c r="Y1295" s="878"/>
      <c r="Z1295" s="975"/>
    </row>
    <row r="1296" spans="1:26">
      <c r="A1296" s="878"/>
      <c r="B1296" s="878"/>
      <c r="C1296" s="878"/>
      <c r="F1296" s="878"/>
      <c r="H1296" s="878"/>
      <c r="I1296" s="878"/>
      <c r="J1296" s="878"/>
      <c r="K1296" s="990"/>
      <c r="L1296" s="990"/>
      <c r="M1296" s="990"/>
      <c r="N1296" s="990"/>
      <c r="O1296" s="878"/>
      <c r="P1296" s="878"/>
      <c r="Q1296" s="878"/>
      <c r="R1296" s="878"/>
      <c r="S1296" s="878"/>
      <c r="T1296" s="878"/>
      <c r="U1296" s="878"/>
      <c r="V1296" s="878"/>
      <c r="W1296" s="878"/>
      <c r="X1296" s="1015"/>
      <c r="Y1296" s="878"/>
      <c r="Z1296" s="975"/>
    </row>
    <row r="1297" spans="1:26">
      <c r="A1297" s="878"/>
      <c r="B1297" s="878"/>
      <c r="C1297" s="878"/>
      <c r="F1297" s="878"/>
      <c r="H1297" s="878"/>
      <c r="I1297" s="878"/>
      <c r="J1297" s="878"/>
      <c r="K1297" s="990"/>
      <c r="L1297" s="990"/>
      <c r="M1297" s="990"/>
      <c r="N1297" s="990"/>
      <c r="O1297" s="878"/>
      <c r="P1297" s="878"/>
      <c r="Q1297" s="878"/>
      <c r="R1297" s="878"/>
      <c r="S1297" s="878"/>
      <c r="T1297" s="878"/>
      <c r="U1297" s="878"/>
      <c r="V1297" s="878"/>
      <c r="W1297" s="878"/>
      <c r="X1297" s="1015"/>
      <c r="Y1297" s="878"/>
      <c r="Z1297" s="975"/>
    </row>
    <row r="1298" spans="1:26">
      <c r="A1298" s="878"/>
      <c r="B1298" s="878"/>
      <c r="C1298" s="878"/>
      <c r="F1298" s="878"/>
      <c r="H1298" s="878"/>
      <c r="I1298" s="878"/>
      <c r="J1298" s="878"/>
      <c r="K1298" s="990"/>
      <c r="L1298" s="990"/>
      <c r="M1298" s="990"/>
      <c r="N1298" s="990"/>
      <c r="O1298" s="878"/>
      <c r="P1298" s="878"/>
      <c r="Q1298" s="878"/>
      <c r="R1298" s="878"/>
      <c r="S1298" s="878"/>
      <c r="T1298" s="878"/>
      <c r="U1298" s="878"/>
      <c r="V1298" s="878"/>
      <c r="W1298" s="878"/>
      <c r="X1298" s="1015"/>
      <c r="Y1298" s="878"/>
      <c r="Z1298" s="975"/>
    </row>
    <row r="1299" spans="1:26">
      <c r="A1299" s="878"/>
      <c r="B1299" s="878"/>
      <c r="C1299" s="878"/>
      <c r="F1299" s="878"/>
      <c r="H1299" s="878"/>
      <c r="I1299" s="878"/>
      <c r="J1299" s="878"/>
      <c r="K1299" s="990"/>
      <c r="L1299" s="990"/>
      <c r="M1299" s="990"/>
      <c r="N1299" s="990"/>
      <c r="O1299" s="878"/>
      <c r="P1299" s="878"/>
      <c r="Q1299" s="878"/>
      <c r="R1299" s="878"/>
      <c r="S1299" s="878"/>
      <c r="T1299" s="878"/>
      <c r="U1299" s="878"/>
      <c r="V1299" s="878"/>
      <c r="W1299" s="878"/>
      <c r="X1299" s="1015"/>
      <c r="Y1299" s="878"/>
      <c r="Z1299" s="975"/>
    </row>
    <row r="1300" spans="1:26">
      <c r="A1300" s="878"/>
      <c r="B1300" s="878"/>
      <c r="C1300" s="878"/>
      <c r="F1300" s="878"/>
      <c r="H1300" s="878"/>
      <c r="I1300" s="878"/>
      <c r="J1300" s="878"/>
      <c r="K1300" s="990"/>
      <c r="L1300" s="990"/>
      <c r="M1300" s="990"/>
      <c r="N1300" s="990"/>
      <c r="O1300" s="878"/>
      <c r="P1300" s="878"/>
      <c r="Q1300" s="878"/>
      <c r="R1300" s="878"/>
      <c r="S1300" s="878"/>
      <c r="T1300" s="878"/>
      <c r="U1300" s="878"/>
      <c r="V1300" s="878"/>
      <c r="W1300" s="878"/>
      <c r="X1300" s="1015"/>
      <c r="Y1300" s="878"/>
      <c r="Z1300" s="975"/>
    </row>
    <row r="1301" spans="1:26">
      <c r="A1301" s="878"/>
      <c r="B1301" s="878"/>
      <c r="C1301" s="878"/>
      <c r="F1301" s="878"/>
      <c r="H1301" s="878"/>
      <c r="I1301" s="878"/>
      <c r="J1301" s="878"/>
      <c r="K1301" s="990"/>
      <c r="L1301" s="990"/>
      <c r="M1301" s="990"/>
      <c r="N1301" s="990"/>
      <c r="O1301" s="878"/>
      <c r="P1301" s="878"/>
      <c r="Q1301" s="878"/>
      <c r="R1301" s="878"/>
      <c r="S1301" s="878"/>
      <c r="T1301" s="878"/>
      <c r="U1301" s="878"/>
      <c r="V1301" s="878"/>
      <c r="W1301" s="878"/>
      <c r="X1301" s="1015"/>
      <c r="Y1301" s="878"/>
      <c r="Z1301" s="975"/>
    </row>
    <row r="1302" spans="1:26">
      <c r="A1302" s="878"/>
      <c r="B1302" s="878"/>
      <c r="C1302" s="878"/>
      <c r="F1302" s="878"/>
      <c r="H1302" s="878"/>
      <c r="I1302" s="878"/>
      <c r="J1302" s="878"/>
      <c r="K1302" s="990"/>
      <c r="L1302" s="990"/>
      <c r="M1302" s="990"/>
      <c r="N1302" s="990"/>
      <c r="O1302" s="878"/>
      <c r="P1302" s="878"/>
      <c r="Q1302" s="878"/>
      <c r="R1302" s="878"/>
      <c r="S1302" s="878"/>
      <c r="T1302" s="878"/>
      <c r="U1302" s="878"/>
      <c r="V1302" s="878"/>
      <c r="W1302" s="878"/>
      <c r="X1302" s="1015"/>
      <c r="Y1302" s="878"/>
      <c r="Z1302" s="975"/>
    </row>
    <row r="1303" spans="1:26">
      <c r="A1303" s="878"/>
      <c r="B1303" s="878"/>
      <c r="C1303" s="878"/>
      <c r="F1303" s="878"/>
      <c r="H1303" s="878"/>
      <c r="I1303" s="878"/>
      <c r="J1303" s="878"/>
      <c r="K1303" s="990"/>
      <c r="L1303" s="990"/>
      <c r="M1303" s="990"/>
      <c r="N1303" s="990"/>
      <c r="O1303" s="878"/>
      <c r="P1303" s="878"/>
      <c r="Q1303" s="878"/>
      <c r="R1303" s="878"/>
      <c r="S1303" s="878"/>
      <c r="T1303" s="878"/>
      <c r="U1303" s="878"/>
      <c r="V1303" s="878"/>
      <c r="W1303" s="878"/>
      <c r="X1303" s="1015"/>
      <c r="Y1303" s="878"/>
      <c r="Z1303" s="975"/>
    </row>
    <row r="1304" spans="1:26">
      <c r="A1304" s="878"/>
      <c r="B1304" s="878"/>
      <c r="C1304" s="878"/>
      <c r="F1304" s="878"/>
      <c r="H1304" s="878"/>
      <c r="I1304" s="878"/>
      <c r="J1304" s="878"/>
      <c r="K1304" s="990"/>
      <c r="L1304" s="990"/>
      <c r="M1304" s="990"/>
      <c r="N1304" s="990"/>
      <c r="O1304" s="878"/>
      <c r="P1304" s="878"/>
      <c r="Q1304" s="878"/>
      <c r="R1304" s="878"/>
      <c r="S1304" s="878"/>
      <c r="T1304" s="878"/>
      <c r="U1304" s="878"/>
      <c r="V1304" s="878"/>
      <c r="W1304" s="878"/>
      <c r="X1304" s="1015"/>
      <c r="Y1304" s="878"/>
      <c r="Z1304" s="975"/>
    </row>
    <row r="1305" spans="1:26">
      <c r="A1305" s="878"/>
      <c r="B1305" s="878"/>
      <c r="C1305" s="878"/>
      <c r="F1305" s="878"/>
      <c r="H1305" s="878"/>
      <c r="I1305" s="878"/>
      <c r="J1305" s="878"/>
      <c r="K1305" s="990"/>
      <c r="L1305" s="990"/>
      <c r="M1305" s="990"/>
      <c r="N1305" s="990"/>
      <c r="O1305" s="878"/>
      <c r="P1305" s="878"/>
      <c r="Q1305" s="878"/>
      <c r="R1305" s="878"/>
      <c r="S1305" s="878"/>
      <c r="T1305" s="878"/>
      <c r="U1305" s="878"/>
      <c r="V1305" s="878"/>
      <c r="W1305" s="878"/>
      <c r="X1305" s="1015"/>
      <c r="Y1305" s="878"/>
      <c r="Z1305" s="975"/>
    </row>
    <row r="1306" spans="1:26">
      <c r="A1306" s="878"/>
      <c r="B1306" s="878"/>
      <c r="C1306" s="878"/>
      <c r="F1306" s="878"/>
      <c r="H1306" s="878"/>
      <c r="I1306" s="878"/>
      <c r="J1306" s="878"/>
      <c r="K1306" s="990"/>
      <c r="L1306" s="990"/>
      <c r="M1306" s="990"/>
      <c r="N1306" s="990"/>
      <c r="O1306" s="878"/>
      <c r="P1306" s="878"/>
      <c r="Q1306" s="878"/>
      <c r="R1306" s="878"/>
      <c r="S1306" s="878"/>
      <c r="T1306" s="878"/>
      <c r="U1306" s="878"/>
      <c r="V1306" s="878"/>
      <c r="W1306" s="878"/>
      <c r="X1306" s="1015"/>
      <c r="Y1306" s="878"/>
      <c r="Z1306" s="975"/>
    </row>
    <row r="1307" spans="1:26">
      <c r="A1307" s="878"/>
      <c r="B1307" s="878"/>
      <c r="C1307" s="878"/>
      <c r="F1307" s="878"/>
      <c r="H1307" s="878"/>
      <c r="I1307" s="878"/>
      <c r="J1307" s="878"/>
      <c r="K1307" s="990"/>
      <c r="L1307" s="990"/>
      <c r="M1307" s="990"/>
      <c r="N1307" s="990"/>
      <c r="O1307" s="878"/>
      <c r="P1307" s="878"/>
      <c r="Q1307" s="878"/>
      <c r="R1307" s="878"/>
      <c r="S1307" s="878"/>
      <c r="T1307" s="878"/>
      <c r="U1307" s="878"/>
      <c r="V1307" s="878"/>
      <c r="W1307" s="878"/>
      <c r="X1307" s="1015"/>
      <c r="Y1307" s="878"/>
      <c r="Z1307" s="975"/>
    </row>
    <row r="1308" spans="1:26">
      <c r="A1308" s="878"/>
      <c r="B1308" s="878"/>
      <c r="C1308" s="878"/>
      <c r="F1308" s="878"/>
      <c r="H1308" s="878"/>
      <c r="I1308" s="878"/>
      <c r="J1308" s="878"/>
      <c r="K1308" s="990"/>
      <c r="L1308" s="990"/>
      <c r="M1308" s="990"/>
      <c r="N1308" s="990"/>
      <c r="O1308" s="878"/>
      <c r="P1308" s="878"/>
      <c r="Q1308" s="878"/>
      <c r="R1308" s="878"/>
      <c r="S1308" s="878"/>
      <c r="T1308" s="878"/>
      <c r="U1308" s="878"/>
      <c r="V1308" s="878"/>
      <c r="W1308" s="878"/>
      <c r="X1308" s="1015"/>
      <c r="Y1308" s="878"/>
      <c r="Z1308" s="975"/>
    </row>
    <row r="1309" spans="1:26">
      <c r="A1309" s="878"/>
      <c r="B1309" s="878"/>
      <c r="C1309" s="878"/>
      <c r="F1309" s="878"/>
      <c r="H1309" s="878"/>
      <c r="I1309" s="878"/>
      <c r="J1309" s="878"/>
      <c r="K1309" s="990"/>
      <c r="L1309" s="990"/>
      <c r="M1309" s="990"/>
      <c r="N1309" s="990"/>
      <c r="O1309" s="878"/>
      <c r="P1309" s="878"/>
      <c r="Q1309" s="878"/>
      <c r="R1309" s="878"/>
      <c r="S1309" s="878"/>
      <c r="T1309" s="878"/>
      <c r="U1309" s="878"/>
      <c r="V1309" s="878"/>
      <c r="W1309" s="878"/>
      <c r="X1309" s="1015"/>
      <c r="Y1309" s="878"/>
      <c r="Z1309" s="975"/>
    </row>
    <row r="1310" spans="1:26">
      <c r="A1310" s="878"/>
      <c r="B1310" s="878"/>
      <c r="C1310" s="878"/>
      <c r="F1310" s="878"/>
      <c r="H1310" s="878"/>
      <c r="I1310" s="878"/>
      <c r="J1310" s="878"/>
      <c r="K1310" s="990"/>
      <c r="L1310" s="990"/>
      <c r="M1310" s="990"/>
      <c r="N1310" s="990"/>
      <c r="O1310" s="878"/>
      <c r="P1310" s="878"/>
      <c r="Q1310" s="878"/>
      <c r="R1310" s="878"/>
      <c r="S1310" s="878"/>
      <c r="T1310" s="878"/>
      <c r="U1310" s="878"/>
      <c r="V1310" s="878"/>
      <c r="W1310" s="878"/>
      <c r="X1310" s="1015"/>
      <c r="Y1310" s="878"/>
      <c r="Z1310" s="975"/>
    </row>
    <row r="1311" spans="1:26">
      <c r="A1311" s="878"/>
      <c r="B1311" s="878"/>
      <c r="C1311" s="878"/>
      <c r="F1311" s="878"/>
      <c r="H1311" s="878"/>
      <c r="I1311" s="878"/>
      <c r="J1311" s="878"/>
      <c r="K1311" s="990"/>
      <c r="L1311" s="990"/>
      <c r="M1311" s="990"/>
      <c r="N1311" s="990"/>
      <c r="O1311" s="878"/>
      <c r="P1311" s="878"/>
      <c r="Q1311" s="878"/>
      <c r="R1311" s="878"/>
      <c r="S1311" s="878"/>
      <c r="T1311" s="878"/>
      <c r="U1311" s="878"/>
      <c r="V1311" s="878"/>
      <c r="W1311" s="878"/>
      <c r="X1311" s="1015"/>
      <c r="Y1311" s="878"/>
      <c r="Z1311" s="975"/>
    </row>
    <row r="1312" spans="1:26">
      <c r="A1312" s="878"/>
      <c r="B1312" s="878"/>
      <c r="C1312" s="878"/>
      <c r="F1312" s="878"/>
      <c r="H1312" s="878"/>
      <c r="I1312" s="878"/>
      <c r="J1312" s="878"/>
      <c r="K1312" s="990"/>
      <c r="L1312" s="990"/>
      <c r="M1312" s="990"/>
      <c r="N1312" s="990"/>
      <c r="O1312" s="878"/>
      <c r="P1312" s="878"/>
      <c r="Q1312" s="878"/>
      <c r="R1312" s="878"/>
      <c r="S1312" s="878"/>
      <c r="T1312" s="878"/>
      <c r="U1312" s="878"/>
      <c r="V1312" s="878"/>
      <c r="W1312" s="878"/>
      <c r="X1312" s="1015"/>
      <c r="Y1312" s="878"/>
      <c r="Z1312" s="975"/>
    </row>
    <row r="1313" spans="1:26">
      <c r="A1313" s="878"/>
      <c r="B1313" s="878"/>
      <c r="C1313" s="878"/>
      <c r="F1313" s="878"/>
      <c r="H1313" s="878"/>
      <c r="I1313" s="878"/>
      <c r="J1313" s="878"/>
      <c r="K1313" s="990"/>
      <c r="L1313" s="990"/>
      <c r="M1313" s="990"/>
      <c r="N1313" s="990"/>
      <c r="O1313" s="878"/>
      <c r="P1313" s="878"/>
      <c r="Q1313" s="878"/>
      <c r="R1313" s="878"/>
      <c r="S1313" s="878"/>
      <c r="T1313" s="878"/>
      <c r="U1313" s="878"/>
      <c r="V1313" s="878"/>
      <c r="W1313" s="878"/>
      <c r="X1313" s="1015"/>
      <c r="Y1313" s="878"/>
      <c r="Z1313" s="975"/>
    </row>
    <row r="1314" spans="1:26">
      <c r="A1314" s="878"/>
      <c r="B1314" s="878"/>
      <c r="C1314" s="878"/>
      <c r="F1314" s="878"/>
      <c r="H1314" s="878"/>
      <c r="I1314" s="878"/>
      <c r="J1314" s="878"/>
      <c r="K1314" s="990"/>
      <c r="L1314" s="990"/>
      <c r="M1314" s="990"/>
      <c r="N1314" s="990"/>
      <c r="O1314" s="878"/>
      <c r="P1314" s="878"/>
      <c r="Q1314" s="878"/>
      <c r="R1314" s="878"/>
      <c r="S1314" s="878"/>
      <c r="T1314" s="878"/>
      <c r="U1314" s="878"/>
      <c r="V1314" s="878"/>
      <c r="W1314" s="878"/>
      <c r="X1314" s="1015"/>
      <c r="Y1314" s="878"/>
      <c r="Z1314" s="975"/>
    </row>
    <row r="1315" spans="1:26">
      <c r="A1315" s="878"/>
      <c r="B1315" s="878"/>
      <c r="C1315" s="878"/>
      <c r="F1315" s="878"/>
      <c r="H1315" s="878"/>
      <c r="I1315" s="878"/>
      <c r="J1315" s="878"/>
      <c r="K1315" s="990"/>
      <c r="L1315" s="990"/>
      <c r="M1315" s="990"/>
      <c r="N1315" s="990"/>
      <c r="O1315" s="878"/>
      <c r="P1315" s="878"/>
      <c r="Q1315" s="878"/>
      <c r="R1315" s="878"/>
      <c r="S1315" s="878"/>
      <c r="T1315" s="878"/>
      <c r="U1315" s="878"/>
      <c r="V1315" s="878"/>
      <c r="W1315" s="878"/>
      <c r="X1315" s="1015"/>
      <c r="Y1315" s="878"/>
      <c r="Z1315" s="975"/>
    </row>
    <row r="1316" spans="1:26">
      <c r="A1316" s="878"/>
      <c r="B1316" s="878"/>
      <c r="C1316" s="878"/>
      <c r="F1316" s="878"/>
      <c r="H1316" s="878"/>
      <c r="I1316" s="878"/>
      <c r="J1316" s="878"/>
      <c r="K1316" s="990"/>
      <c r="L1316" s="990"/>
      <c r="M1316" s="990"/>
      <c r="N1316" s="990"/>
      <c r="O1316" s="878"/>
      <c r="P1316" s="878"/>
      <c r="Q1316" s="878"/>
      <c r="R1316" s="878"/>
      <c r="S1316" s="878"/>
      <c r="T1316" s="878"/>
      <c r="U1316" s="878"/>
      <c r="V1316" s="878"/>
      <c r="W1316" s="878"/>
      <c r="X1316" s="1015"/>
      <c r="Y1316" s="878"/>
      <c r="Z1316" s="975"/>
    </row>
    <row r="1317" spans="1:26">
      <c r="A1317" s="878"/>
      <c r="B1317" s="878"/>
      <c r="C1317" s="878"/>
      <c r="F1317" s="878"/>
      <c r="H1317" s="878"/>
      <c r="I1317" s="878"/>
      <c r="J1317" s="878"/>
      <c r="K1317" s="990"/>
      <c r="L1317" s="990"/>
      <c r="M1317" s="990"/>
      <c r="N1317" s="990"/>
      <c r="O1317" s="878"/>
      <c r="P1317" s="878"/>
      <c r="Q1317" s="878"/>
      <c r="R1317" s="878"/>
      <c r="S1317" s="878"/>
      <c r="T1317" s="878"/>
      <c r="U1317" s="878"/>
      <c r="V1317" s="878"/>
      <c r="W1317" s="878"/>
      <c r="X1317" s="1015"/>
      <c r="Y1317" s="878"/>
      <c r="Z1317" s="975"/>
    </row>
    <row r="1318" spans="1:26">
      <c r="A1318" s="878"/>
      <c r="B1318" s="878"/>
      <c r="C1318" s="878"/>
      <c r="F1318" s="878"/>
      <c r="H1318" s="878"/>
      <c r="I1318" s="878"/>
      <c r="J1318" s="878"/>
      <c r="K1318" s="990"/>
      <c r="L1318" s="990"/>
      <c r="M1318" s="990"/>
      <c r="N1318" s="990"/>
      <c r="O1318" s="878"/>
      <c r="P1318" s="878"/>
      <c r="Q1318" s="878"/>
      <c r="R1318" s="878"/>
      <c r="S1318" s="878"/>
      <c r="T1318" s="878"/>
      <c r="U1318" s="878"/>
      <c r="V1318" s="878"/>
      <c r="W1318" s="878"/>
      <c r="X1318" s="1015"/>
      <c r="Y1318" s="878"/>
      <c r="Z1318" s="975"/>
    </row>
    <row r="1319" spans="1:26">
      <c r="A1319" s="878"/>
      <c r="B1319" s="878"/>
      <c r="C1319" s="878"/>
      <c r="F1319" s="878"/>
      <c r="H1319" s="878"/>
      <c r="I1319" s="878"/>
      <c r="J1319" s="878"/>
      <c r="K1319" s="990"/>
      <c r="L1319" s="990"/>
      <c r="M1319" s="990"/>
      <c r="N1319" s="990"/>
      <c r="O1319" s="878"/>
      <c r="P1319" s="878"/>
      <c r="Q1319" s="878"/>
      <c r="R1319" s="878"/>
      <c r="S1319" s="878"/>
      <c r="T1319" s="878"/>
      <c r="U1319" s="878"/>
      <c r="V1319" s="878"/>
      <c r="W1319" s="878"/>
      <c r="X1319" s="1015"/>
      <c r="Y1319" s="878"/>
      <c r="Z1319" s="975"/>
    </row>
    <row r="1320" spans="1:26">
      <c r="A1320" s="878"/>
      <c r="B1320" s="878"/>
      <c r="C1320" s="878"/>
      <c r="F1320" s="878"/>
      <c r="H1320" s="878"/>
      <c r="I1320" s="878"/>
      <c r="J1320" s="878"/>
      <c r="K1320" s="990"/>
      <c r="L1320" s="990"/>
      <c r="M1320" s="990"/>
      <c r="N1320" s="990"/>
      <c r="O1320" s="878"/>
      <c r="P1320" s="878"/>
      <c r="Q1320" s="878"/>
      <c r="R1320" s="878"/>
      <c r="S1320" s="878"/>
      <c r="T1320" s="878"/>
      <c r="U1320" s="878"/>
      <c r="V1320" s="878"/>
      <c r="W1320" s="878"/>
      <c r="X1320" s="1015"/>
      <c r="Y1320" s="878"/>
      <c r="Z1320" s="975"/>
    </row>
    <row r="1321" spans="1:26">
      <c r="A1321" s="878"/>
      <c r="B1321" s="878"/>
      <c r="C1321" s="878"/>
      <c r="F1321" s="878"/>
      <c r="H1321" s="878"/>
      <c r="I1321" s="878"/>
      <c r="J1321" s="878"/>
      <c r="K1321" s="990"/>
      <c r="L1321" s="990"/>
      <c r="M1321" s="990"/>
      <c r="N1321" s="990"/>
      <c r="O1321" s="878"/>
      <c r="P1321" s="878"/>
      <c r="Q1321" s="878"/>
      <c r="R1321" s="878"/>
      <c r="S1321" s="878"/>
      <c r="T1321" s="878"/>
      <c r="U1321" s="878"/>
      <c r="V1321" s="878"/>
      <c r="W1321" s="878"/>
      <c r="X1321" s="1015"/>
      <c r="Y1321" s="878"/>
      <c r="Z1321" s="975"/>
    </row>
    <row r="1322" spans="1:26">
      <c r="A1322" s="878"/>
      <c r="B1322" s="878"/>
      <c r="C1322" s="878"/>
      <c r="F1322" s="878"/>
      <c r="H1322" s="878"/>
      <c r="I1322" s="878"/>
      <c r="J1322" s="878"/>
      <c r="K1322" s="990"/>
      <c r="L1322" s="990"/>
      <c r="M1322" s="990"/>
      <c r="N1322" s="990"/>
      <c r="O1322" s="878"/>
      <c r="P1322" s="878"/>
      <c r="Q1322" s="878"/>
      <c r="R1322" s="878"/>
      <c r="S1322" s="878"/>
      <c r="T1322" s="878"/>
      <c r="U1322" s="878"/>
      <c r="V1322" s="878"/>
      <c r="W1322" s="878"/>
      <c r="X1322" s="1015"/>
      <c r="Y1322" s="878"/>
      <c r="Z1322" s="975"/>
    </row>
    <row r="1323" spans="1:26">
      <c r="A1323" s="878"/>
      <c r="B1323" s="878"/>
      <c r="C1323" s="878"/>
      <c r="F1323" s="878"/>
      <c r="H1323" s="878"/>
      <c r="I1323" s="878"/>
      <c r="J1323" s="878"/>
      <c r="K1323" s="990"/>
      <c r="L1323" s="990"/>
      <c r="M1323" s="990"/>
      <c r="N1323" s="990"/>
      <c r="O1323" s="878"/>
      <c r="P1323" s="878"/>
      <c r="Q1323" s="878"/>
      <c r="R1323" s="878"/>
      <c r="S1323" s="878"/>
      <c r="T1323" s="878"/>
      <c r="U1323" s="878"/>
      <c r="V1323" s="878"/>
      <c r="W1323" s="878"/>
      <c r="X1323" s="1015"/>
      <c r="Y1323" s="878"/>
      <c r="Z1323" s="975"/>
    </row>
    <row r="1324" spans="1:26">
      <c r="A1324" s="878"/>
      <c r="B1324" s="878"/>
      <c r="C1324" s="878"/>
      <c r="F1324" s="878"/>
      <c r="H1324" s="878"/>
      <c r="I1324" s="878"/>
      <c r="J1324" s="878"/>
      <c r="K1324" s="990"/>
      <c r="L1324" s="990"/>
      <c r="M1324" s="990"/>
      <c r="N1324" s="990"/>
      <c r="O1324" s="878"/>
      <c r="P1324" s="878"/>
      <c r="Q1324" s="878"/>
      <c r="R1324" s="878"/>
      <c r="S1324" s="878"/>
      <c r="T1324" s="878"/>
      <c r="U1324" s="878"/>
      <c r="V1324" s="878"/>
      <c r="W1324" s="878"/>
      <c r="X1324" s="1015"/>
      <c r="Y1324" s="878"/>
      <c r="Z1324" s="975"/>
    </row>
    <row r="1325" spans="1:26">
      <c r="A1325" s="878"/>
      <c r="B1325" s="878"/>
      <c r="C1325" s="878"/>
      <c r="F1325" s="878"/>
      <c r="H1325" s="878"/>
      <c r="I1325" s="878"/>
      <c r="J1325" s="878"/>
      <c r="K1325" s="990"/>
      <c r="L1325" s="990"/>
      <c r="M1325" s="990"/>
      <c r="N1325" s="990"/>
      <c r="O1325" s="878"/>
      <c r="P1325" s="878"/>
      <c r="Q1325" s="878"/>
      <c r="R1325" s="878"/>
      <c r="S1325" s="878"/>
      <c r="T1325" s="878"/>
      <c r="U1325" s="878"/>
      <c r="V1325" s="878"/>
      <c r="W1325" s="878"/>
      <c r="X1325" s="1015"/>
      <c r="Y1325" s="878"/>
      <c r="Z1325" s="975"/>
    </row>
    <row r="1326" spans="1:26">
      <c r="A1326" s="878"/>
      <c r="B1326" s="878"/>
      <c r="C1326" s="878"/>
      <c r="F1326" s="878"/>
      <c r="H1326" s="878"/>
      <c r="I1326" s="878"/>
      <c r="J1326" s="878"/>
      <c r="K1326" s="990"/>
      <c r="L1326" s="990"/>
      <c r="M1326" s="990"/>
      <c r="N1326" s="990"/>
      <c r="O1326" s="878"/>
      <c r="P1326" s="878"/>
      <c r="Q1326" s="878"/>
      <c r="R1326" s="878"/>
      <c r="S1326" s="878"/>
      <c r="T1326" s="878"/>
      <c r="U1326" s="878"/>
      <c r="V1326" s="878"/>
      <c r="W1326" s="878"/>
      <c r="X1326" s="1015"/>
      <c r="Y1326" s="878"/>
      <c r="Z1326" s="975"/>
    </row>
    <row r="1327" spans="1:26">
      <c r="A1327" s="878"/>
      <c r="B1327" s="878"/>
      <c r="C1327" s="878"/>
      <c r="F1327" s="878"/>
      <c r="H1327" s="878"/>
      <c r="I1327" s="878"/>
      <c r="J1327" s="878"/>
      <c r="K1327" s="990"/>
      <c r="L1327" s="990"/>
      <c r="M1327" s="990"/>
      <c r="N1327" s="990"/>
      <c r="O1327" s="878"/>
      <c r="P1327" s="878"/>
      <c r="Q1327" s="878"/>
      <c r="R1327" s="878"/>
      <c r="S1327" s="878"/>
      <c r="T1327" s="878"/>
      <c r="U1327" s="878"/>
      <c r="V1327" s="878"/>
      <c r="W1327" s="878"/>
      <c r="X1327" s="1015"/>
      <c r="Y1327" s="878"/>
      <c r="Z1327" s="975"/>
    </row>
    <row r="1328" spans="1:26">
      <c r="A1328" s="878"/>
      <c r="B1328" s="878"/>
      <c r="C1328" s="878"/>
      <c r="F1328" s="878"/>
      <c r="H1328" s="878"/>
      <c r="I1328" s="878"/>
      <c r="J1328" s="878"/>
      <c r="K1328" s="990"/>
      <c r="L1328" s="990"/>
      <c r="M1328" s="990"/>
      <c r="N1328" s="990"/>
      <c r="O1328" s="878"/>
      <c r="P1328" s="878"/>
      <c r="Q1328" s="878"/>
      <c r="R1328" s="878"/>
      <c r="S1328" s="878"/>
      <c r="T1328" s="878"/>
      <c r="U1328" s="878"/>
      <c r="V1328" s="878"/>
      <c r="W1328" s="878"/>
      <c r="X1328" s="1015"/>
      <c r="Y1328" s="878"/>
      <c r="Z1328" s="975"/>
    </row>
    <row r="1329" spans="1:26">
      <c r="A1329" s="878"/>
      <c r="B1329" s="878"/>
      <c r="C1329" s="878"/>
      <c r="F1329" s="878"/>
      <c r="H1329" s="878"/>
      <c r="I1329" s="878"/>
      <c r="J1329" s="878"/>
      <c r="K1329" s="990"/>
      <c r="L1329" s="990"/>
      <c r="M1329" s="990"/>
      <c r="N1329" s="990"/>
      <c r="O1329" s="878"/>
      <c r="P1329" s="878"/>
      <c r="Q1329" s="878"/>
      <c r="R1329" s="878"/>
      <c r="S1329" s="878"/>
      <c r="T1329" s="878"/>
      <c r="U1329" s="878"/>
      <c r="V1329" s="878"/>
      <c r="W1329" s="878"/>
      <c r="X1329" s="1015"/>
      <c r="Y1329" s="878"/>
      <c r="Z1329" s="975"/>
    </row>
    <row r="1330" spans="1:26">
      <c r="A1330" s="878"/>
      <c r="B1330" s="878"/>
      <c r="C1330" s="878"/>
      <c r="F1330" s="878"/>
      <c r="H1330" s="878"/>
      <c r="I1330" s="878"/>
      <c r="J1330" s="878"/>
      <c r="K1330" s="990"/>
      <c r="L1330" s="990"/>
      <c r="M1330" s="990"/>
      <c r="N1330" s="990"/>
      <c r="O1330" s="878"/>
      <c r="P1330" s="878"/>
      <c r="Q1330" s="878"/>
      <c r="R1330" s="878"/>
      <c r="S1330" s="878"/>
      <c r="T1330" s="878"/>
      <c r="U1330" s="878"/>
      <c r="V1330" s="878"/>
      <c r="W1330" s="878"/>
      <c r="X1330" s="1015"/>
      <c r="Y1330" s="878"/>
      <c r="Z1330" s="975"/>
    </row>
    <row r="1331" spans="1:26">
      <c r="A1331" s="878"/>
      <c r="B1331" s="878"/>
      <c r="C1331" s="878"/>
      <c r="F1331" s="878"/>
      <c r="H1331" s="878"/>
      <c r="I1331" s="878"/>
      <c r="J1331" s="878"/>
      <c r="K1331" s="990"/>
      <c r="L1331" s="990"/>
      <c r="M1331" s="990"/>
      <c r="N1331" s="990"/>
      <c r="O1331" s="878"/>
      <c r="P1331" s="878"/>
      <c r="Q1331" s="878"/>
      <c r="R1331" s="878"/>
      <c r="S1331" s="878"/>
      <c r="T1331" s="878"/>
      <c r="U1331" s="878"/>
      <c r="V1331" s="878"/>
      <c r="W1331" s="878"/>
      <c r="X1331" s="1015"/>
      <c r="Y1331" s="878"/>
      <c r="Z1331" s="975"/>
    </row>
    <row r="1332" spans="1:26">
      <c r="A1332" s="878"/>
      <c r="B1332" s="878"/>
      <c r="C1332" s="878"/>
      <c r="F1332" s="878"/>
      <c r="H1332" s="878"/>
      <c r="I1332" s="878"/>
      <c r="J1332" s="878"/>
      <c r="K1332" s="990"/>
      <c r="L1332" s="990"/>
      <c r="M1332" s="990"/>
      <c r="N1332" s="990"/>
      <c r="O1332" s="878"/>
      <c r="P1332" s="878"/>
      <c r="Q1332" s="878"/>
      <c r="R1332" s="878"/>
      <c r="S1332" s="878"/>
      <c r="T1332" s="878"/>
      <c r="U1332" s="878"/>
      <c r="V1332" s="878"/>
      <c r="W1332" s="878"/>
      <c r="X1332" s="1015"/>
      <c r="Y1332" s="878"/>
      <c r="Z1332" s="975"/>
    </row>
    <row r="1333" spans="1:26">
      <c r="A1333" s="878"/>
      <c r="B1333" s="878"/>
      <c r="C1333" s="878"/>
      <c r="F1333" s="878"/>
      <c r="H1333" s="878"/>
      <c r="I1333" s="878"/>
      <c r="J1333" s="878"/>
      <c r="K1333" s="990"/>
      <c r="L1333" s="990"/>
      <c r="M1333" s="990"/>
      <c r="N1333" s="990"/>
      <c r="O1333" s="878"/>
      <c r="P1333" s="878"/>
      <c r="Q1333" s="878"/>
      <c r="R1333" s="878"/>
      <c r="S1333" s="878"/>
      <c r="T1333" s="878"/>
      <c r="U1333" s="878"/>
      <c r="V1333" s="878"/>
      <c r="W1333" s="878"/>
      <c r="X1333" s="1015"/>
      <c r="Y1333" s="878"/>
      <c r="Z1333" s="975"/>
    </row>
    <row r="1334" spans="1:26">
      <c r="A1334" s="878"/>
      <c r="B1334" s="878"/>
      <c r="C1334" s="878"/>
      <c r="F1334" s="878"/>
      <c r="H1334" s="878"/>
      <c r="I1334" s="878"/>
      <c r="J1334" s="878"/>
      <c r="K1334" s="990"/>
      <c r="L1334" s="990"/>
      <c r="M1334" s="990"/>
      <c r="N1334" s="990"/>
      <c r="O1334" s="878"/>
      <c r="P1334" s="878"/>
      <c r="Q1334" s="878"/>
      <c r="R1334" s="878"/>
      <c r="S1334" s="878"/>
      <c r="T1334" s="878"/>
      <c r="U1334" s="878"/>
      <c r="V1334" s="878"/>
      <c r="W1334" s="878"/>
      <c r="X1334" s="1015"/>
      <c r="Y1334" s="878"/>
      <c r="Z1334" s="975"/>
    </row>
    <row r="1335" spans="1:26">
      <c r="A1335" s="878"/>
      <c r="B1335" s="878"/>
      <c r="C1335" s="878"/>
      <c r="F1335" s="878"/>
      <c r="H1335" s="878"/>
      <c r="I1335" s="878"/>
      <c r="J1335" s="878"/>
      <c r="K1335" s="990"/>
      <c r="L1335" s="990"/>
      <c r="M1335" s="990"/>
      <c r="N1335" s="990"/>
      <c r="O1335" s="878"/>
      <c r="P1335" s="878"/>
      <c r="Q1335" s="878"/>
      <c r="R1335" s="878"/>
      <c r="S1335" s="878"/>
      <c r="T1335" s="878"/>
      <c r="U1335" s="878"/>
      <c r="V1335" s="878"/>
      <c r="W1335" s="878"/>
      <c r="X1335" s="1015"/>
      <c r="Y1335" s="878"/>
      <c r="Z1335" s="975"/>
    </row>
    <row r="1336" spans="1:26">
      <c r="A1336" s="878"/>
      <c r="B1336" s="878"/>
      <c r="C1336" s="878"/>
      <c r="F1336" s="878"/>
      <c r="H1336" s="878"/>
      <c r="I1336" s="878"/>
      <c r="J1336" s="878"/>
      <c r="K1336" s="990"/>
      <c r="L1336" s="990"/>
      <c r="M1336" s="990"/>
      <c r="N1336" s="990"/>
      <c r="O1336" s="878"/>
      <c r="P1336" s="878"/>
      <c r="Q1336" s="878"/>
      <c r="R1336" s="878"/>
      <c r="S1336" s="878"/>
      <c r="T1336" s="878"/>
      <c r="U1336" s="878"/>
      <c r="V1336" s="878"/>
      <c r="W1336" s="878"/>
      <c r="X1336" s="1015"/>
      <c r="Y1336" s="878"/>
      <c r="Z1336" s="975"/>
    </row>
    <row r="1337" spans="1:26">
      <c r="A1337" s="878"/>
      <c r="B1337" s="878"/>
      <c r="C1337" s="878"/>
      <c r="F1337" s="878"/>
      <c r="H1337" s="878"/>
      <c r="I1337" s="878"/>
      <c r="J1337" s="878"/>
      <c r="K1337" s="990"/>
      <c r="L1337" s="990"/>
      <c r="M1337" s="990"/>
      <c r="N1337" s="990"/>
      <c r="O1337" s="878"/>
      <c r="P1337" s="878"/>
      <c r="Q1337" s="878"/>
      <c r="R1337" s="878"/>
      <c r="S1337" s="878"/>
      <c r="T1337" s="878"/>
      <c r="U1337" s="878"/>
      <c r="V1337" s="878"/>
      <c r="W1337" s="878"/>
      <c r="X1337" s="1015"/>
      <c r="Y1337" s="878"/>
      <c r="Z1337" s="975"/>
    </row>
    <row r="1338" spans="1:26">
      <c r="A1338" s="878"/>
      <c r="B1338" s="878"/>
      <c r="C1338" s="878"/>
      <c r="F1338" s="878"/>
      <c r="H1338" s="878"/>
      <c r="I1338" s="878"/>
      <c r="J1338" s="878"/>
      <c r="K1338" s="990"/>
      <c r="L1338" s="990"/>
      <c r="M1338" s="990"/>
      <c r="N1338" s="990"/>
      <c r="O1338" s="878"/>
      <c r="P1338" s="878"/>
      <c r="Q1338" s="878"/>
      <c r="R1338" s="878"/>
      <c r="S1338" s="878"/>
      <c r="T1338" s="878"/>
      <c r="U1338" s="878"/>
      <c r="V1338" s="878"/>
      <c r="W1338" s="878"/>
      <c r="X1338" s="1015"/>
      <c r="Y1338" s="878"/>
      <c r="Z1338" s="975"/>
    </row>
    <row r="1339" spans="1:26">
      <c r="A1339" s="878"/>
      <c r="B1339" s="878"/>
      <c r="C1339" s="878"/>
      <c r="F1339" s="878"/>
      <c r="H1339" s="878"/>
      <c r="I1339" s="878"/>
      <c r="J1339" s="878"/>
      <c r="K1339" s="990"/>
      <c r="L1339" s="990"/>
      <c r="M1339" s="990"/>
      <c r="N1339" s="990"/>
      <c r="O1339" s="878"/>
      <c r="P1339" s="878"/>
      <c r="Q1339" s="878"/>
      <c r="R1339" s="878"/>
      <c r="S1339" s="878"/>
      <c r="T1339" s="878"/>
      <c r="U1339" s="878"/>
      <c r="V1339" s="878"/>
      <c r="W1339" s="878"/>
      <c r="X1339" s="1015"/>
      <c r="Y1339" s="878"/>
      <c r="Z1339" s="975"/>
    </row>
    <row r="1340" spans="1:26">
      <c r="A1340" s="878"/>
      <c r="B1340" s="878"/>
      <c r="C1340" s="878"/>
      <c r="F1340" s="878"/>
      <c r="H1340" s="878"/>
      <c r="I1340" s="878"/>
      <c r="J1340" s="878"/>
      <c r="K1340" s="990"/>
      <c r="L1340" s="990"/>
      <c r="M1340" s="990"/>
      <c r="N1340" s="990"/>
      <c r="O1340" s="878"/>
      <c r="P1340" s="878"/>
      <c r="Q1340" s="878"/>
      <c r="R1340" s="878"/>
      <c r="S1340" s="878"/>
      <c r="T1340" s="878"/>
      <c r="U1340" s="878"/>
      <c r="V1340" s="878"/>
      <c r="W1340" s="878"/>
      <c r="X1340" s="1015"/>
      <c r="Y1340" s="878"/>
      <c r="Z1340" s="975"/>
    </row>
    <row r="1341" spans="1:26">
      <c r="A1341" s="878"/>
      <c r="B1341" s="878"/>
      <c r="C1341" s="878"/>
      <c r="F1341" s="878"/>
      <c r="H1341" s="878"/>
      <c r="I1341" s="878"/>
      <c r="J1341" s="878"/>
      <c r="K1341" s="990"/>
      <c r="L1341" s="990"/>
      <c r="M1341" s="990"/>
      <c r="N1341" s="990"/>
      <c r="O1341" s="878"/>
      <c r="P1341" s="878"/>
      <c r="Q1341" s="878"/>
      <c r="R1341" s="878"/>
      <c r="S1341" s="878"/>
      <c r="T1341" s="878"/>
      <c r="U1341" s="878"/>
      <c r="V1341" s="878"/>
      <c r="W1341" s="878"/>
      <c r="X1341" s="1015"/>
      <c r="Y1341" s="878"/>
      <c r="Z1341" s="975"/>
    </row>
    <row r="1342" spans="1:26">
      <c r="A1342" s="878"/>
      <c r="B1342" s="878"/>
      <c r="C1342" s="878"/>
      <c r="F1342" s="878"/>
      <c r="H1342" s="878"/>
      <c r="I1342" s="878"/>
      <c r="J1342" s="878"/>
      <c r="K1342" s="990"/>
      <c r="L1342" s="990"/>
      <c r="M1342" s="990"/>
      <c r="N1342" s="990"/>
      <c r="O1342" s="878"/>
      <c r="P1342" s="878"/>
      <c r="Q1342" s="878"/>
      <c r="R1342" s="878"/>
      <c r="S1342" s="878"/>
      <c r="T1342" s="878"/>
      <c r="U1342" s="878"/>
      <c r="V1342" s="878"/>
      <c r="W1342" s="878"/>
      <c r="X1342" s="1015"/>
      <c r="Y1342" s="878"/>
      <c r="Z1342" s="975"/>
    </row>
    <row r="1343" spans="1:26">
      <c r="A1343" s="878"/>
      <c r="B1343" s="878"/>
      <c r="C1343" s="878"/>
      <c r="F1343" s="878"/>
      <c r="H1343" s="878"/>
      <c r="I1343" s="878"/>
      <c r="J1343" s="878"/>
      <c r="K1343" s="990"/>
      <c r="L1343" s="990"/>
      <c r="M1343" s="990"/>
      <c r="N1343" s="990"/>
      <c r="O1343" s="878"/>
      <c r="P1343" s="878"/>
      <c r="Q1343" s="878"/>
      <c r="R1343" s="878"/>
      <c r="S1343" s="878"/>
      <c r="T1343" s="878"/>
      <c r="U1343" s="878"/>
      <c r="V1343" s="878"/>
      <c r="W1343" s="878"/>
      <c r="X1343" s="1015"/>
      <c r="Y1343" s="878"/>
      <c r="Z1343" s="975"/>
    </row>
    <row r="1344" spans="1:26">
      <c r="A1344" s="878"/>
      <c r="B1344" s="878"/>
      <c r="C1344" s="878"/>
      <c r="F1344" s="878"/>
      <c r="H1344" s="878"/>
      <c r="I1344" s="878"/>
      <c r="J1344" s="878"/>
      <c r="K1344" s="990"/>
      <c r="L1344" s="990"/>
      <c r="M1344" s="990"/>
      <c r="N1344" s="990"/>
      <c r="O1344" s="878"/>
      <c r="P1344" s="878"/>
      <c r="Q1344" s="878"/>
      <c r="R1344" s="878"/>
      <c r="S1344" s="878"/>
      <c r="T1344" s="878"/>
      <c r="U1344" s="878"/>
      <c r="V1344" s="878"/>
      <c r="W1344" s="878"/>
      <c r="X1344" s="1015"/>
      <c r="Y1344" s="878"/>
      <c r="Z1344" s="975"/>
    </row>
    <row r="1345" spans="1:26">
      <c r="A1345" s="878"/>
      <c r="B1345" s="878"/>
      <c r="C1345" s="878"/>
      <c r="F1345" s="878"/>
      <c r="H1345" s="878"/>
      <c r="I1345" s="878"/>
      <c r="J1345" s="878"/>
      <c r="K1345" s="990"/>
      <c r="L1345" s="990"/>
      <c r="M1345" s="990"/>
      <c r="N1345" s="990"/>
      <c r="O1345" s="878"/>
      <c r="P1345" s="878"/>
      <c r="Q1345" s="878"/>
      <c r="R1345" s="878"/>
      <c r="S1345" s="878"/>
      <c r="T1345" s="878"/>
      <c r="U1345" s="878"/>
      <c r="V1345" s="878"/>
      <c r="W1345" s="878"/>
      <c r="X1345" s="1015"/>
      <c r="Y1345" s="878"/>
      <c r="Z1345" s="975"/>
    </row>
    <row r="1346" spans="1:26">
      <c r="A1346" s="878"/>
      <c r="B1346" s="878"/>
      <c r="C1346" s="878"/>
      <c r="F1346" s="878"/>
      <c r="H1346" s="878"/>
      <c r="I1346" s="878"/>
      <c r="J1346" s="878"/>
      <c r="K1346" s="990"/>
      <c r="L1346" s="990"/>
      <c r="M1346" s="990"/>
      <c r="N1346" s="990"/>
      <c r="O1346" s="878"/>
      <c r="P1346" s="878"/>
      <c r="Q1346" s="878"/>
      <c r="R1346" s="878"/>
      <c r="S1346" s="878"/>
      <c r="T1346" s="878"/>
      <c r="U1346" s="878"/>
      <c r="V1346" s="878"/>
      <c r="W1346" s="878"/>
      <c r="X1346" s="1015"/>
      <c r="Y1346" s="878"/>
      <c r="Z1346" s="975"/>
    </row>
    <row r="1347" spans="1:26">
      <c r="A1347" s="878"/>
      <c r="B1347" s="878"/>
      <c r="C1347" s="878"/>
      <c r="F1347" s="878"/>
      <c r="H1347" s="878"/>
      <c r="I1347" s="878"/>
      <c r="J1347" s="878"/>
      <c r="K1347" s="990"/>
      <c r="L1347" s="990"/>
      <c r="M1347" s="990"/>
      <c r="N1347" s="990"/>
      <c r="O1347" s="878"/>
      <c r="P1347" s="878"/>
      <c r="Q1347" s="878"/>
      <c r="R1347" s="878"/>
      <c r="S1347" s="878"/>
      <c r="T1347" s="878"/>
      <c r="U1347" s="878"/>
      <c r="V1347" s="878"/>
      <c r="W1347" s="878"/>
      <c r="X1347" s="1015"/>
      <c r="Y1347" s="878"/>
      <c r="Z1347" s="975"/>
    </row>
    <row r="1348" spans="1:26">
      <c r="A1348" s="878"/>
      <c r="B1348" s="878"/>
      <c r="C1348" s="878"/>
      <c r="F1348" s="878"/>
      <c r="H1348" s="878"/>
      <c r="I1348" s="878"/>
      <c r="J1348" s="878"/>
      <c r="K1348" s="990"/>
      <c r="L1348" s="990"/>
      <c r="M1348" s="990"/>
      <c r="N1348" s="990"/>
      <c r="O1348" s="878"/>
      <c r="P1348" s="878"/>
      <c r="Q1348" s="878"/>
      <c r="R1348" s="878"/>
      <c r="S1348" s="878"/>
      <c r="T1348" s="878"/>
      <c r="U1348" s="878"/>
      <c r="V1348" s="878"/>
      <c r="W1348" s="878"/>
      <c r="X1348" s="1015"/>
      <c r="Y1348" s="878"/>
      <c r="Z1348" s="975"/>
    </row>
    <row r="1349" spans="1:26">
      <c r="A1349" s="878"/>
      <c r="B1349" s="878"/>
      <c r="C1349" s="878"/>
      <c r="F1349" s="878"/>
      <c r="H1349" s="878"/>
      <c r="I1349" s="878"/>
      <c r="J1349" s="878"/>
      <c r="K1349" s="990"/>
      <c r="L1349" s="990"/>
      <c r="M1349" s="990"/>
      <c r="N1349" s="990"/>
      <c r="O1349" s="878"/>
      <c r="P1349" s="878"/>
      <c r="Q1349" s="878"/>
      <c r="R1349" s="878"/>
      <c r="S1349" s="878"/>
      <c r="T1349" s="878"/>
      <c r="U1349" s="878"/>
      <c r="V1349" s="878"/>
      <c r="W1349" s="878"/>
      <c r="X1349" s="1015"/>
      <c r="Y1349" s="878"/>
      <c r="Z1349" s="975"/>
    </row>
    <row r="1350" spans="1:26">
      <c r="A1350" s="878"/>
      <c r="B1350" s="878"/>
      <c r="C1350" s="878"/>
      <c r="F1350" s="878"/>
      <c r="H1350" s="878"/>
      <c r="I1350" s="878"/>
      <c r="J1350" s="878"/>
      <c r="K1350" s="990"/>
      <c r="L1350" s="990"/>
      <c r="M1350" s="990"/>
      <c r="N1350" s="990"/>
      <c r="O1350" s="878"/>
      <c r="P1350" s="878"/>
      <c r="Q1350" s="878"/>
      <c r="R1350" s="878"/>
      <c r="S1350" s="878"/>
      <c r="T1350" s="878"/>
      <c r="U1350" s="878"/>
      <c r="V1350" s="878"/>
      <c r="W1350" s="878"/>
      <c r="X1350" s="1015"/>
      <c r="Y1350" s="878"/>
      <c r="Z1350" s="975"/>
    </row>
    <row r="1351" spans="1:26">
      <c r="A1351" s="878"/>
      <c r="B1351" s="878"/>
      <c r="C1351" s="878"/>
      <c r="F1351" s="878"/>
      <c r="H1351" s="878"/>
      <c r="I1351" s="878"/>
      <c r="J1351" s="878"/>
      <c r="K1351" s="990"/>
      <c r="L1351" s="990"/>
      <c r="M1351" s="990"/>
      <c r="N1351" s="990"/>
      <c r="O1351" s="878"/>
      <c r="P1351" s="878"/>
      <c r="Q1351" s="878"/>
      <c r="R1351" s="878"/>
      <c r="S1351" s="878"/>
      <c r="T1351" s="878"/>
      <c r="U1351" s="878"/>
      <c r="V1351" s="878"/>
      <c r="W1351" s="878"/>
      <c r="X1351" s="1015"/>
      <c r="Y1351" s="878"/>
      <c r="Z1351" s="975"/>
    </row>
    <row r="1352" spans="1:26">
      <c r="A1352" s="878"/>
      <c r="B1352" s="878"/>
      <c r="C1352" s="878"/>
      <c r="F1352" s="878"/>
      <c r="H1352" s="878"/>
      <c r="I1352" s="878"/>
      <c r="J1352" s="878"/>
      <c r="K1352" s="990"/>
      <c r="L1352" s="990"/>
      <c r="M1352" s="990"/>
      <c r="N1352" s="990"/>
      <c r="O1352" s="878"/>
      <c r="P1352" s="878"/>
      <c r="Q1352" s="878"/>
      <c r="R1352" s="878"/>
      <c r="S1352" s="878"/>
      <c r="T1352" s="878"/>
      <c r="U1352" s="878"/>
      <c r="V1352" s="878"/>
      <c r="W1352" s="878"/>
      <c r="X1352" s="1015"/>
      <c r="Y1352" s="878"/>
      <c r="Z1352" s="975"/>
    </row>
    <row r="1353" spans="1:26">
      <c r="A1353" s="878"/>
      <c r="B1353" s="878"/>
      <c r="C1353" s="878"/>
      <c r="F1353" s="878"/>
      <c r="H1353" s="878"/>
      <c r="I1353" s="878"/>
      <c r="J1353" s="878"/>
      <c r="K1353" s="990"/>
      <c r="L1353" s="990"/>
      <c r="M1353" s="990"/>
      <c r="N1353" s="990"/>
      <c r="O1353" s="878"/>
      <c r="P1353" s="878"/>
      <c r="Q1353" s="878"/>
      <c r="R1353" s="878"/>
      <c r="S1353" s="878"/>
      <c r="T1353" s="878"/>
      <c r="U1353" s="878"/>
      <c r="V1353" s="878"/>
      <c r="W1353" s="878"/>
      <c r="X1353" s="1015"/>
      <c r="Y1353" s="878"/>
      <c r="Z1353" s="975"/>
    </row>
    <row r="1354" spans="1:26">
      <c r="A1354" s="878"/>
      <c r="B1354" s="878"/>
      <c r="C1354" s="878"/>
      <c r="F1354" s="878"/>
      <c r="H1354" s="878"/>
      <c r="I1354" s="878"/>
      <c r="J1354" s="878"/>
      <c r="K1354" s="990"/>
      <c r="L1354" s="990"/>
      <c r="M1354" s="990"/>
      <c r="N1354" s="990"/>
      <c r="O1354" s="878"/>
      <c r="P1354" s="878"/>
      <c r="Q1354" s="878"/>
      <c r="R1354" s="878"/>
      <c r="S1354" s="878"/>
      <c r="T1354" s="878"/>
      <c r="U1354" s="878"/>
      <c r="V1354" s="878"/>
      <c r="W1354" s="878"/>
      <c r="X1354" s="1015"/>
      <c r="Y1354" s="878"/>
      <c r="Z1354" s="975"/>
    </row>
    <row r="1355" spans="1:26">
      <c r="A1355" s="878"/>
      <c r="B1355" s="878"/>
      <c r="C1355" s="878"/>
      <c r="F1355" s="878"/>
      <c r="H1355" s="878"/>
      <c r="I1355" s="878"/>
      <c r="J1355" s="878"/>
      <c r="K1355" s="990"/>
      <c r="L1355" s="990"/>
      <c r="M1355" s="990"/>
      <c r="N1355" s="990"/>
      <c r="O1355" s="878"/>
      <c r="P1355" s="878"/>
      <c r="Q1355" s="878"/>
      <c r="R1355" s="878"/>
      <c r="S1355" s="878"/>
      <c r="T1355" s="878"/>
      <c r="U1355" s="878"/>
      <c r="V1355" s="878"/>
      <c r="W1355" s="878"/>
      <c r="X1355" s="1015"/>
      <c r="Y1355" s="878"/>
      <c r="Z1355" s="975"/>
    </row>
    <row r="1356" spans="1:26">
      <c r="A1356" s="878"/>
      <c r="B1356" s="878"/>
      <c r="C1356" s="878"/>
      <c r="F1356" s="878"/>
      <c r="H1356" s="878"/>
      <c r="I1356" s="878"/>
      <c r="J1356" s="878"/>
      <c r="K1356" s="990"/>
      <c r="L1356" s="990"/>
      <c r="M1356" s="990"/>
      <c r="N1356" s="990"/>
      <c r="O1356" s="878"/>
      <c r="P1356" s="878"/>
      <c r="Q1356" s="878"/>
      <c r="R1356" s="878"/>
      <c r="S1356" s="878"/>
      <c r="T1356" s="878"/>
      <c r="U1356" s="878"/>
      <c r="V1356" s="878"/>
      <c r="W1356" s="878"/>
      <c r="X1356" s="1015"/>
      <c r="Y1356" s="878"/>
      <c r="Z1356" s="975"/>
    </row>
    <row r="1357" spans="1:26">
      <c r="A1357" s="878"/>
      <c r="B1357" s="878"/>
      <c r="C1357" s="878"/>
      <c r="F1357" s="878"/>
      <c r="H1357" s="878"/>
      <c r="I1357" s="878"/>
      <c r="J1357" s="878"/>
      <c r="K1357" s="990"/>
      <c r="L1357" s="990"/>
      <c r="M1357" s="990"/>
      <c r="N1357" s="990"/>
      <c r="O1357" s="878"/>
      <c r="P1357" s="878"/>
      <c r="Q1357" s="878"/>
      <c r="R1357" s="878"/>
      <c r="S1357" s="878"/>
      <c r="T1357" s="878"/>
      <c r="U1357" s="878"/>
      <c r="V1357" s="878"/>
      <c r="W1357" s="878"/>
      <c r="X1357" s="1015"/>
      <c r="Y1357" s="878"/>
      <c r="Z1357" s="975"/>
    </row>
    <row r="1358" spans="1:26">
      <c r="A1358" s="878"/>
      <c r="B1358" s="878"/>
      <c r="C1358" s="878"/>
      <c r="F1358" s="878"/>
      <c r="H1358" s="878"/>
      <c r="I1358" s="878"/>
      <c r="J1358" s="878"/>
      <c r="K1358" s="990"/>
      <c r="L1358" s="990"/>
      <c r="M1358" s="990"/>
      <c r="N1358" s="990"/>
      <c r="O1358" s="878"/>
      <c r="P1358" s="878"/>
      <c r="Q1358" s="878"/>
      <c r="R1358" s="878"/>
      <c r="S1358" s="878"/>
      <c r="T1358" s="878"/>
      <c r="U1358" s="878"/>
      <c r="V1358" s="878"/>
      <c r="W1358" s="878"/>
      <c r="X1358" s="1015"/>
      <c r="Y1358" s="878"/>
      <c r="Z1358" s="975"/>
    </row>
    <row r="1359" spans="1:26">
      <c r="A1359" s="878"/>
      <c r="B1359" s="878"/>
      <c r="C1359" s="878"/>
      <c r="F1359" s="878"/>
      <c r="H1359" s="878"/>
      <c r="I1359" s="878"/>
      <c r="J1359" s="878"/>
      <c r="K1359" s="990"/>
      <c r="L1359" s="990"/>
      <c r="M1359" s="990"/>
      <c r="N1359" s="990"/>
      <c r="O1359" s="878"/>
      <c r="P1359" s="878"/>
      <c r="Q1359" s="878"/>
      <c r="R1359" s="878"/>
      <c r="S1359" s="878"/>
      <c r="T1359" s="878"/>
      <c r="U1359" s="878"/>
      <c r="V1359" s="878"/>
      <c r="W1359" s="878"/>
      <c r="X1359" s="1015"/>
      <c r="Y1359" s="878"/>
      <c r="Z1359" s="975"/>
    </row>
    <row r="1360" spans="1:26">
      <c r="A1360" s="878"/>
      <c r="B1360" s="878"/>
      <c r="C1360" s="878"/>
      <c r="F1360" s="878"/>
      <c r="H1360" s="878"/>
      <c r="I1360" s="878"/>
      <c r="J1360" s="878"/>
      <c r="K1360" s="990"/>
      <c r="L1360" s="990"/>
      <c r="M1360" s="990"/>
      <c r="N1360" s="990"/>
      <c r="O1360" s="878"/>
      <c r="P1360" s="878"/>
      <c r="Q1360" s="878"/>
      <c r="R1360" s="878"/>
      <c r="S1360" s="878"/>
      <c r="T1360" s="878"/>
      <c r="U1360" s="878"/>
      <c r="V1360" s="878"/>
      <c r="W1360" s="878"/>
      <c r="X1360" s="1015"/>
      <c r="Y1360" s="878"/>
      <c r="Z1360" s="975"/>
    </row>
    <row r="1361" spans="1:26">
      <c r="A1361" s="878"/>
      <c r="B1361" s="878"/>
      <c r="C1361" s="878"/>
      <c r="F1361" s="878"/>
      <c r="H1361" s="878"/>
      <c r="I1361" s="878"/>
      <c r="J1361" s="878"/>
      <c r="K1361" s="990"/>
      <c r="L1361" s="990"/>
      <c r="M1361" s="990"/>
      <c r="N1361" s="990"/>
      <c r="O1361" s="878"/>
      <c r="P1361" s="878"/>
      <c r="Q1361" s="878"/>
      <c r="R1361" s="878"/>
      <c r="S1361" s="878"/>
      <c r="T1361" s="878"/>
      <c r="U1361" s="878"/>
      <c r="V1361" s="878"/>
      <c r="W1361" s="878"/>
      <c r="X1361" s="1015"/>
      <c r="Y1361" s="878"/>
      <c r="Z1361" s="975"/>
    </row>
    <row r="1362" spans="1:26">
      <c r="A1362" s="878"/>
      <c r="B1362" s="878"/>
      <c r="C1362" s="878"/>
      <c r="F1362" s="878"/>
      <c r="H1362" s="878"/>
      <c r="I1362" s="878"/>
      <c r="J1362" s="878"/>
      <c r="K1362" s="990"/>
      <c r="L1362" s="990"/>
      <c r="M1362" s="990"/>
      <c r="N1362" s="990"/>
      <c r="O1362" s="878"/>
      <c r="P1362" s="878"/>
      <c r="Q1362" s="878"/>
      <c r="R1362" s="878"/>
      <c r="S1362" s="878"/>
      <c r="T1362" s="878"/>
      <c r="U1362" s="878"/>
      <c r="V1362" s="878"/>
      <c r="W1362" s="878"/>
      <c r="X1362" s="1015"/>
      <c r="Y1362" s="878"/>
      <c r="Z1362" s="975"/>
    </row>
    <row r="1363" spans="1:26">
      <c r="A1363" s="878"/>
      <c r="B1363" s="878"/>
      <c r="C1363" s="878"/>
      <c r="F1363" s="878"/>
      <c r="H1363" s="878"/>
      <c r="I1363" s="878"/>
      <c r="J1363" s="878"/>
      <c r="K1363" s="990"/>
      <c r="L1363" s="990"/>
      <c r="M1363" s="990"/>
      <c r="N1363" s="990"/>
      <c r="O1363" s="878"/>
      <c r="P1363" s="878"/>
      <c r="Q1363" s="878"/>
      <c r="R1363" s="878"/>
      <c r="S1363" s="878"/>
      <c r="T1363" s="878"/>
      <c r="U1363" s="878"/>
      <c r="V1363" s="878"/>
      <c r="W1363" s="878"/>
      <c r="X1363" s="1015"/>
      <c r="Y1363" s="878"/>
      <c r="Z1363" s="975"/>
    </row>
    <row r="1364" spans="1:26">
      <c r="A1364" s="878"/>
      <c r="B1364" s="878"/>
      <c r="C1364" s="878"/>
      <c r="F1364" s="878"/>
      <c r="H1364" s="878"/>
      <c r="I1364" s="878"/>
      <c r="J1364" s="878"/>
      <c r="K1364" s="990"/>
      <c r="L1364" s="990"/>
      <c r="M1364" s="990"/>
      <c r="N1364" s="990"/>
      <c r="O1364" s="878"/>
      <c r="P1364" s="878"/>
      <c r="Q1364" s="878"/>
      <c r="R1364" s="878"/>
      <c r="S1364" s="878"/>
      <c r="T1364" s="878"/>
      <c r="U1364" s="878"/>
      <c r="V1364" s="878"/>
      <c r="W1364" s="878"/>
      <c r="X1364" s="1015"/>
      <c r="Y1364" s="878"/>
      <c r="Z1364" s="975"/>
    </row>
    <row r="1365" spans="1:26">
      <c r="A1365" s="878"/>
      <c r="B1365" s="878"/>
      <c r="C1365" s="878"/>
      <c r="F1365" s="878"/>
      <c r="H1365" s="878"/>
      <c r="I1365" s="878"/>
      <c r="J1365" s="878"/>
      <c r="K1365" s="990"/>
      <c r="L1365" s="990"/>
      <c r="M1365" s="990"/>
      <c r="N1365" s="990"/>
      <c r="O1365" s="878"/>
      <c r="P1365" s="878"/>
      <c r="Q1365" s="878"/>
      <c r="R1365" s="878"/>
      <c r="S1365" s="878"/>
      <c r="T1365" s="878"/>
      <c r="U1365" s="878"/>
      <c r="V1365" s="878"/>
      <c r="W1365" s="878"/>
      <c r="X1365" s="1015"/>
      <c r="Y1365" s="878"/>
      <c r="Z1365" s="975"/>
    </row>
    <row r="1366" spans="1:26">
      <c r="A1366" s="878"/>
      <c r="B1366" s="878"/>
      <c r="C1366" s="878"/>
      <c r="F1366" s="878"/>
      <c r="H1366" s="878"/>
      <c r="I1366" s="878"/>
      <c r="J1366" s="878"/>
      <c r="K1366" s="990"/>
      <c r="L1366" s="990"/>
      <c r="M1366" s="990"/>
      <c r="N1366" s="990"/>
      <c r="O1366" s="878"/>
      <c r="P1366" s="878"/>
      <c r="Q1366" s="878"/>
      <c r="R1366" s="878"/>
      <c r="S1366" s="878"/>
      <c r="T1366" s="878"/>
      <c r="U1366" s="878"/>
      <c r="V1366" s="878"/>
      <c r="W1366" s="878"/>
      <c r="X1366" s="1015"/>
      <c r="Y1366" s="878"/>
      <c r="Z1366" s="975"/>
    </row>
    <row r="1367" spans="1:26">
      <c r="A1367" s="878"/>
      <c r="B1367" s="878"/>
      <c r="C1367" s="878"/>
      <c r="F1367" s="878"/>
      <c r="H1367" s="878"/>
      <c r="I1367" s="878"/>
      <c r="J1367" s="878"/>
      <c r="K1367" s="990"/>
      <c r="L1367" s="990"/>
      <c r="M1367" s="990"/>
      <c r="N1367" s="990"/>
      <c r="O1367" s="878"/>
      <c r="P1367" s="878"/>
      <c r="Q1367" s="878"/>
      <c r="R1367" s="878"/>
      <c r="S1367" s="878"/>
      <c r="T1367" s="878"/>
      <c r="U1367" s="878"/>
      <c r="V1367" s="878"/>
      <c r="W1367" s="878"/>
      <c r="X1367" s="1015"/>
      <c r="Y1367" s="878"/>
      <c r="Z1367" s="975"/>
    </row>
    <row r="1368" spans="1:26">
      <c r="A1368" s="878"/>
      <c r="B1368" s="878"/>
      <c r="C1368" s="878"/>
      <c r="F1368" s="878"/>
      <c r="H1368" s="878"/>
      <c r="I1368" s="878"/>
      <c r="J1368" s="878"/>
      <c r="K1368" s="990"/>
      <c r="L1368" s="990"/>
      <c r="M1368" s="990"/>
      <c r="N1368" s="990"/>
      <c r="O1368" s="878"/>
      <c r="P1368" s="878"/>
      <c r="Q1368" s="878"/>
      <c r="R1368" s="878"/>
      <c r="S1368" s="878"/>
      <c r="T1368" s="878"/>
      <c r="U1368" s="878"/>
      <c r="V1368" s="878"/>
      <c r="W1368" s="878"/>
      <c r="X1368" s="1015"/>
      <c r="Y1368" s="878"/>
      <c r="Z1368" s="975"/>
    </row>
    <row r="1369" spans="1:26">
      <c r="A1369" s="878"/>
      <c r="B1369" s="878"/>
      <c r="C1369" s="878"/>
      <c r="F1369" s="878"/>
      <c r="H1369" s="878"/>
      <c r="I1369" s="878"/>
      <c r="J1369" s="878"/>
      <c r="K1369" s="990"/>
      <c r="L1369" s="990"/>
      <c r="M1369" s="990"/>
      <c r="N1369" s="990"/>
      <c r="O1369" s="878"/>
      <c r="P1369" s="878"/>
      <c r="Q1369" s="878"/>
      <c r="R1369" s="878"/>
      <c r="S1369" s="878"/>
      <c r="T1369" s="878"/>
      <c r="U1369" s="878"/>
      <c r="V1369" s="878"/>
      <c r="W1369" s="878"/>
      <c r="X1369" s="1015"/>
      <c r="Y1369" s="878"/>
      <c r="Z1369" s="975"/>
    </row>
    <row r="1370" spans="1:26">
      <c r="A1370" s="878"/>
      <c r="B1370" s="878"/>
      <c r="C1370" s="878"/>
      <c r="F1370" s="878"/>
      <c r="H1370" s="878"/>
      <c r="I1370" s="878"/>
      <c r="J1370" s="878"/>
      <c r="K1370" s="990"/>
      <c r="L1370" s="990"/>
      <c r="M1370" s="990"/>
      <c r="N1370" s="990"/>
      <c r="O1370" s="878"/>
      <c r="P1370" s="878"/>
      <c r="Q1370" s="878"/>
      <c r="R1370" s="878"/>
      <c r="S1370" s="878"/>
      <c r="T1370" s="878"/>
      <c r="U1370" s="878"/>
      <c r="V1370" s="878"/>
      <c r="W1370" s="878"/>
      <c r="X1370" s="1015"/>
      <c r="Y1370" s="878"/>
      <c r="Z1370" s="975"/>
    </row>
    <row r="1371" spans="1:26">
      <c r="A1371" s="878"/>
      <c r="B1371" s="878"/>
      <c r="C1371" s="878"/>
      <c r="F1371" s="878"/>
      <c r="H1371" s="878"/>
      <c r="I1371" s="878"/>
      <c r="J1371" s="878"/>
      <c r="K1371" s="990"/>
      <c r="L1371" s="990"/>
      <c r="M1371" s="990"/>
      <c r="N1371" s="990"/>
      <c r="O1371" s="878"/>
      <c r="P1371" s="878"/>
      <c r="Q1371" s="878"/>
      <c r="R1371" s="878"/>
      <c r="S1371" s="878"/>
      <c r="T1371" s="878"/>
      <c r="U1371" s="878"/>
      <c r="V1371" s="878"/>
      <c r="W1371" s="878"/>
      <c r="X1371" s="1015"/>
      <c r="Y1371" s="878"/>
      <c r="Z1371" s="975"/>
    </row>
    <row r="1372" spans="1:26">
      <c r="A1372" s="878"/>
      <c r="B1372" s="878"/>
      <c r="C1372" s="878"/>
      <c r="F1372" s="878"/>
      <c r="H1372" s="878"/>
      <c r="I1372" s="878"/>
      <c r="J1372" s="878"/>
      <c r="K1372" s="990"/>
      <c r="L1372" s="990"/>
      <c r="M1372" s="990"/>
      <c r="N1372" s="990"/>
      <c r="O1372" s="878"/>
      <c r="P1372" s="878"/>
      <c r="Q1372" s="878"/>
      <c r="R1372" s="878"/>
      <c r="S1372" s="878"/>
      <c r="T1372" s="878"/>
      <c r="U1372" s="878"/>
      <c r="V1372" s="878"/>
      <c r="W1372" s="878"/>
      <c r="X1372" s="1015"/>
      <c r="Y1372" s="878"/>
      <c r="Z1372" s="975"/>
    </row>
    <row r="1373" spans="1:26">
      <c r="A1373" s="878"/>
      <c r="B1373" s="878"/>
      <c r="C1373" s="878"/>
      <c r="F1373" s="878"/>
      <c r="H1373" s="878"/>
      <c r="I1373" s="878"/>
      <c r="J1373" s="878"/>
      <c r="K1373" s="990"/>
      <c r="L1373" s="990"/>
      <c r="M1373" s="990"/>
      <c r="N1373" s="990"/>
      <c r="O1373" s="878"/>
      <c r="P1373" s="878"/>
      <c r="Q1373" s="878"/>
      <c r="R1373" s="878"/>
      <c r="S1373" s="878"/>
      <c r="T1373" s="878"/>
      <c r="U1373" s="878"/>
      <c r="V1373" s="878"/>
      <c r="W1373" s="878"/>
      <c r="X1373" s="1015"/>
      <c r="Y1373" s="878"/>
      <c r="Z1373" s="975"/>
    </row>
    <row r="1374" spans="1:26">
      <c r="A1374" s="878"/>
      <c r="B1374" s="878"/>
      <c r="C1374" s="878"/>
      <c r="F1374" s="878"/>
      <c r="H1374" s="878"/>
      <c r="I1374" s="878"/>
      <c r="J1374" s="878"/>
      <c r="K1374" s="990"/>
      <c r="L1374" s="990"/>
      <c r="M1374" s="990"/>
      <c r="N1374" s="990"/>
      <c r="O1374" s="878"/>
      <c r="P1374" s="878"/>
      <c r="Q1374" s="878"/>
      <c r="R1374" s="878"/>
      <c r="S1374" s="878"/>
      <c r="T1374" s="878"/>
      <c r="U1374" s="878"/>
      <c r="V1374" s="878"/>
      <c r="W1374" s="878"/>
      <c r="X1374" s="1015"/>
      <c r="Y1374" s="878"/>
      <c r="Z1374" s="975"/>
    </row>
    <row r="1375" spans="1:26">
      <c r="A1375" s="878"/>
      <c r="B1375" s="878"/>
      <c r="C1375" s="878"/>
      <c r="F1375" s="878"/>
      <c r="H1375" s="878"/>
      <c r="I1375" s="878"/>
      <c r="J1375" s="878"/>
      <c r="K1375" s="990"/>
      <c r="L1375" s="990"/>
      <c r="M1375" s="990"/>
      <c r="N1375" s="990"/>
      <c r="O1375" s="878"/>
      <c r="P1375" s="878"/>
      <c r="Q1375" s="878"/>
      <c r="R1375" s="878"/>
      <c r="S1375" s="878"/>
      <c r="T1375" s="878"/>
      <c r="U1375" s="878"/>
      <c r="V1375" s="878"/>
      <c r="W1375" s="878"/>
      <c r="X1375" s="1015"/>
      <c r="Y1375" s="878"/>
      <c r="Z1375" s="975"/>
    </row>
    <row r="1376" spans="1:26">
      <c r="A1376" s="878"/>
      <c r="B1376" s="878"/>
      <c r="C1376" s="878"/>
      <c r="F1376" s="878"/>
      <c r="H1376" s="878"/>
      <c r="I1376" s="878"/>
      <c r="J1376" s="878"/>
      <c r="K1376" s="990"/>
      <c r="L1376" s="990"/>
      <c r="M1376" s="990"/>
      <c r="N1376" s="990"/>
      <c r="O1376" s="878"/>
      <c r="P1376" s="878"/>
      <c r="Q1376" s="878"/>
      <c r="R1376" s="878"/>
      <c r="S1376" s="878"/>
      <c r="T1376" s="878"/>
      <c r="U1376" s="878"/>
      <c r="V1376" s="878"/>
      <c r="W1376" s="878"/>
      <c r="X1376" s="1015"/>
      <c r="Y1376" s="878"/>
      <c r="Z1376" s="975"/>
    </row>
    <row r="1377" spans="1:26">
      <c r="A1377" s="878"/>
      <c r="B1377" s="878"/>
      <c r="C1377" s="878"/>
      <c r="F1377" s="878"/>
      <c r="H1377" s="878"/>
      <c r="I1377" s="878"/>
      <c r="J1377" s="878"/>
      <c r="K1377" s="990"/>
      <c r="L1377" s="990"/>
      <c r="M1377" s="990"/>
      <c r="N1377" s="990"/>
      <c r="O1377" s="878"/>
      <c r="P1377" s="878"/>
      <c r="Q1377" s="878"/>
      <c r="R1377" s="878"/>
      <c r="S1377" s="878"/>
      <c r="T1377" s="878"/>
      <c r="U1377" s="878"/>
      <c r="V1377" s="878"/>
      <c r="W1377" s="878"/>
      <c r="X1377" s="1015"/>
      <c r="Y1377" s="878"/>
      <c r="Z1377" s="975"/>
    </row>
    <row r="1378" spans="1:26">
      <c r="A1378" s="878"/>
      <c r="B1378" s="878"/>
      <c r="C1378" s="878"/>
      <c r="F1378" s="878"/>
      <c r="H1378" s="878"/>
      <c r="I1378" s="878"/>
      <c r="J1378" s="878"/>
      <c r="K1378" s="990"/>
      <c r="L1378" s="990"/>
      <c r="M1378" s="990"/>
      <c r="N1378" s="990"/>
      <c r="O1378" s="878"/>
      <c r="P1378" s="878"/>
      <c r="Q1378" s="878"/>
      <c r="R1378" s="878"/>
      <c r="S1378" s="878"/>
      <c r="T1378" s="878"/>
      <c r="U1378" s="878"/>
      <c r="V1378" s="878"/>
      <c r="W1378" s="878"/>
      <c r="X1378" s="1015"/>
      <c r="Y1378" s="878"/>
      <c r="Z1378" s="975"/>
    </row>
    <row r="1379" spans="1:26">
      <c r="A1379" s="878"/>
      <c r="B1379" s="878"/>
      <c r="C1379" s="878"/>
      <c r="F1379" s="878"/>
      <c r="H1379" s="878"/>
      <c r="I1379" s="878"/>
      <c r="J1379" s="878"/>
      <c r="K1379" s="990"/>
      <c r="L1379" s="990"/>
      <c r="M1379" s="990"/>
      <c r="N1379" s="990"/>
      <c r="O1379" s="878"/>
      <c r="P1379" s="878"/>
      <c r="Q1379" s="878"/>
      <c r="R1379" s="878"/>
      <c r="S1379" s="878"/>
      <c r="T1379" s="878"/>
      <c r="U1379" s="878"/>
      <c r="V1379" s="878"/>
      <c r="W1379" s="878"/>
      <c r="X1379" s="1015"/>
      <c r="Y1379" s="878"/>
      <c r="Z1379" s="975"/>
    </row>
    <row r="1380" spans="1:26">
      <c r="A1380" s="878"/>
      <c r="B1380" s="878"/>
      <c r="C1380" s="878"/>
      <c r="F1380" s="878"/>
      <c r="H1380" s="878"/>
      <c r="I1380" s="878"/>
      <c r="J1380" s="878"/>
      <c r="K1380" s="990"/>
      <c r="L1380" s="990"/>
      <c r="M1380" s="990"/>
      <c r="N1380" s="990"/>
      <c r="O1380" s="878"/>
      <c r="P1380" s="878"/>
      <c r="Q1380" s="878"/>
      <c r="R1380" s="878"/>
      <c r="S1380" s="878"/>
      <c r="T1380" s="878"/>
      <c r="U1380" s="878"/>
      <c r="V1380" s="878"/>
      <c r="W1380" s="878"/>
      <c r="X1380" s="1015"/>
      <c r="Y1380" s="878"/>
      <c r="Z1380" s="975"/>
    </row>
    <row r="1381" spans="1:26">
      <c r="A1381" s="878"/>
      <c r="B1381" s="878"/>
      <c r="C1381" s="878"/>
      <c r="F1381" s="878"/>
      <c r="H1381" s="878"/>
      <c r="I1381" s="878"/>
      <c r="J1381" s="878"/>
      <c r="K1381" s="990"/>
      <c r="L1381" s="990"/>
      <c r="M1381" s="990"/>
      <c r="N1381" s="990"/>
      <c r="O1381" s="878"/>
      <c r="P1381" s="878"/>
      <c r="Q1381" s="878"/>
      <c r="R1381" s="878"/>
      <c r="S1381" s="878"/>
      <c r="T1381" s="878"/>
      <c r="U1381" s="878"/>
      <c r="V1381" s="878"/>
      <c r="W1381" s="878"/>
      <c r="X1381" s="1015"/>
      <c r="Y1381" s="878"/>
      <c r="Z1381" s="975"/>
    </row>
    <row r="1382" spans="1:26">
      <c r="A1382" s="878"/>
      <c r="B1382" s="878"/>
      <c r="C1382" s="878"/>
      <c r="F1382" s="878"/>
      <c r="H1382" s="878"/>
      <c r="I1382" s="878"/>
      <c r="J1382" s="878"/>
      <c r="K1382" s="990"/>
      <c r="L1382" s="990"/>
      <c r="M1382" s="990"/>
      <c r="N1382" s="990"/>
      <c r="O1382" s="878"/>
      <c r="P1382" s="878"/>
      <c r="Q1382" s="878"/>
      <c r="R1382" s="878"/>
      <c r="S1382" s="878"/>
      <c r="T1382" s="878"/>
      <c r="U1382" s="878"/>
      <c r="V1382" s="878"/>
      <c r="W1382" s="878"/>
      <c r="X1382" s="1015"/>
      <c r="Y1382" s="878"/>
      <c r="Z1382" s="975"/>
    </row>
    <row r="1383" spans="1:26">
      <c r="A1383" s="878"/>
      <c r="B1383" s="878"/>
      <c r="C1383" s="878"/>
      <c r="F1383" s="878"/>
      <c r="H1383" s="878"/>
      <c r="I1383" s="878"/>
      <c r="J1383" s="878"/>
      <c r="K1383" s="990"/>
      <c r="L1383" s="990"/>
      <c r="M1383" s="990"/>
      <c r="N1383" s="990"/>
      <c r="O1383" s="878"/>
      <c r="P1383" s="878"/>
      <c r="Q1383" s="878"/>
      <c r="R1383" s="878"/>
      <c r="S1383" s="878"/>
      <c r="T1383" s="878"/>
      <c r="U1383" s="878"/>
      <c r="V1383" s="878"/>
      <c r="W1383" s="878"/>
      <c r="X1383" s="1015"/>
      <c r="Y1383" s="878"/>
      <c r="Z1383" s="975"/>
    </row>
    <row r="1384" spans="1:26">
      <c r="A1384" s="878"/>
      <c r="B1384" s="878"/>
      <c r="C1384" s="878"/>
      <c r="F1384" s="878"/>
      <c r="H1384" s="878"/>
      <c r="I1384" s="878"/>
      <c r="J1384" s="878"/>
      <c r="K1384" s="990"/>
      <c r="L1384" s="990"/>
      <c r="M1384" s="990"/>
      <c r="N1384" s="990"/>
      <c r="O1384" s="878"/>
      <c r="P1384" s="878"/>
      <c r="Q1384" s="878"/>
      <c r="R1384" s="878"/>
      <c r="S1384" s="878"/>
      <c r="T1384" s="878"/>
      <c r="U1384" s="878"/>
      <c r="V1384" s="878"/>
      <c r="W1384" s="878"/>
      <c r="X1384" s="1015"/>
      <c r="Y1384" s="878"/>
      <c r="Z1384" s="975"/>
    </row>
    <row r="1385" spans="1:26">
      <c r="A1385" s="878"/>
      <c r="B1385" s="878"/>
      <c r="C1385" s="878"/>
      <c r="F1385" s="878"/>
      <c r="H1385" s="878"/>
      <c r="I1385" s="878"/>
      <c r="J1385" s="878"/>
      <c r="K1385" s="990"/>
      <c r="L1385" s="990"/>
      <c r="M1385" s="990"/>
      <c r="N1385" s="990"/>
      <c r="O1385" s="878"/>
      <c r="P1385" s="878"/>
      <c r="Q1385" s="878"/>
      <c r="R1385" s="878"/>
      <c r="S1385" s="878"/>
      <c r="T1385" s="878"/>
      <c r="U1385" s="878"/>
      <c r="V1385" s="878"/>
      <c r="W1385" s="878"/>
      <c r="X1385" s="1015"/>
      <c r="Y1385" s="878"/>
      <c r="Z1385" s="975"/>
    </row>
    <row r="1386" spans="1:26">
      <c r="A1386" s="878"/>
      <c r="B1386" s="878"/>
      <c r="C1386" s="878"/>
      <c r="F1386" s="878"/>
      <c r="H1386" s="878"/>
      <c r="I1386" s="878"/>
      <c r="J1386" s="878"/>
      <c r="K1386" s="990"/>
      <c r="L1386" s="990"/>
      <c r="M1386" s="990"/>
      <c r="N1386" s="990"/>
      <c r="O1386" s="878"/>
      <c r="P1386" s="878"/>
      <c r="Q1386" s="878"/>
      <c r="R1386" s="878"/>
      <c r="S1386" s="878"/>
      <c r="T1386" s="878"/>
      <c r="U1386" s="878"/>
      <c r="V1386" s="878"/>
      <c r="W1386" s="878"/>
      <c r="X1386" s="1015"/>
      <c r="Y1386" s="878"/>
      <c r="Z1386" s="975"/>
    </row>
    <row r="1387" spans="1:26">
      <c r="A1387" s="878"/>
      <c r="B1387" s="878"/>
      <c r="C1387" s="878"/>
      <c r="F1387" s="878"/>
      <c r="H1387" s="878"/>
      <c r="I1387" s="878"/>
      <c r="J1387" s="878"/>
      <c r="K1387" s="990"/>
      <c r="L1387" s="990"/>
      <c r="M1387" s="990"/>
      <c r="N1387" s="990"/>
      <c r="O1387" s="878"/>
      <c r="P1387" s="878"/>
      <c r="Q1387" s="878"/>
      <c r="R1387" s="878"/>
      <c r="S1387" s="878"/>
      <c r="T1387" s="878"/>
      <c r="U1387" s="878"/>
      <c r="V1387" s="878"/>
      <c r="W1387" s="878"/>
      <c r="X1387" s="1015"/>
      <c r="Y1387" s="878"/>
      <c r="Z1387" s="975"/>
    </row>
    <row r="1388" spans="1:26">
      <c r="A1388" s="878"/>
      <c r="B1388" s="878"/>
      <c r="C1388" s="878"/>
      <c r="F1388" s="878"/>
      <c r="H1388" s="878"/>
      <c r="I1388" s="878"/>
      <c r="J1388" s="878"/>
      <c r="K1388" s="990"/>
      <c r="L1388" s="990"/>
      <c r="M1388" s="990"/>
      <c r="N1388" s="990"/>
      <c r="O1388" s="878"/>
      <c r="P1388" s="878"/>
      <c r="Q1388" s="878"/>
      <c r="R1388" s="878"/>
      <c r="S1388" s="878"/>
      <c r="T1388" s="878"/>
      <c r="U1388" s="878"/>
      <c r="V1388" s="878"/>
      <c r="W1388" s="878"/>
      <c r="X1388" s="1015"/>
      <c r="Y1388" s="878"/>
      <c r="Z1388" s="975"/>
    </row>
    <row r="1389" spans="1:26">
      <c r="A1389" s="878"/>
      <c r="B1389" s="878"/>
      <c r="C1389" s="878"/>
      <c r="F1389" s="878"/>
      <c r="H1389" s="878"/>
      <c r="I1389" s="878"/>
      <c r="J1389" s="878"/>
      <c r="K1389" s="990"/>
      <c r="L1389" s="990"/>
      <c r="M1389" s="990"/>
      <c r="N1389" s="990"/>
      <c r="O1389" s="878"/>
      <c r="P1389" s="878"/>
      <c r="Q1389" s="878"/>
      <c r="R1389" s="878"/>
      <c r="S1389" s="878"/>
      <c r="T1389" s="878"/>
      <c r="U1389" s="878"/>
      <c r="V1389" s="878"/>
      <c r="W1389" s="878"/>
      <c r="X1389" s="1015"/>
      <c r="Y1389" s="878"/>
      <c r="Z1389" s="975"/>
    </row>
    <row r="1390" spans="1:26">
      <c r="A1390" s="878"/>
      <c r="B1390" s="878"/>
      <c r="C1390" s="878"/>
      <c r="F1390" s="878"/>
      <c r="H1390" s="878"/>
      <c r="I1390" s="878"/>
      <c r="J1390" s="878"/>
      <c r="K1390" s="990"/>
      <c r="L1390" s="990"/>
      <c r="M1390" s="990"/>
      <c r="N1390" s="990"/>
      <c r="O1390" s="878"/>
      <c r="P1390" s="878"/>
      <c r="Q1390" s="878"/>
      <c r="R1390" s="878"/>
      <c r="S1390" s="878"/>
      <c r="T1390" s="878"/>
      <c r="U1390" s="878"/>
      <c r="V1390" s="878"/>
      <c r="W1390" s="878"/>
      <c r="X1390" s="1015"/>
      <c r="Y1390" s="878"/>
      <c r="Z1390" s="975"/>
    </row>
    <row r="1391" spans="1:26">
      <c r="A1391" s="878"/>
      <c r="B1391" s="878"/>
      <c r="C1391" s="878"/>
      <c r="F1391" s="878"/>
      <c r="H1391" s="878"/>
      <c r="I1391" s="878"/>
      <c r="J1391" s="878"/>
      <c r="K1391" s="990"/>
      <c r="L1391" s="990"/>
      <c r="M1391" s="990"/>
      <c r="N1391" s="990"/>
      <c r="O1391" s="878"/>
      <c r="P1391" s="878"/>
      <c r="Q1391" s="878"/>
      <c r="R1391" s="878"/>
      <c r="S1391" s="878"/>
      <c r="T1391" s="878"/>
      <c r="U1391" s="878"/>
      <c r="V1391" s="878"/>
      <c r="W1391" s="878"/>
      <c r="X1391" s="1015"/>
      <c r="Y1391" s="878"/>
      <c r="Z1391" s="975"/>
    </row>
    <row r="1392" spans="1:26">
      <c r="A1392" s="878"/>
      <c r="B1392" s="878"/>
      <c r="C1392" s="878"/>
      <c r="F1392" s="878"/>
      <c r="H1392" s="878"/>
      <c r="I1392" s="878"/>
      <c r="J1392" s="878"/>
      <c r="K1392" s="990"/>
      <c r="L1392" s="990"/>
      <c r="M1392" s="990"/>
      <c r="N1392" s="990"/>
      <c r="O1392" s="878"/>
      <c r="P1392" s="878"/>
      <c r="Q1392" s="878"/>
      <c r="R1392" s="878"/>
      <c r="S1392" s="878"/>
      <c r="T1392" s="878"/>
      <c r="U1392" s="878"/>
      <c r="V1392" s="878"/>
      <c r="W1392" s="878"/>
      <c r="X1392" s="1015"/>
      <c r="Y1392" s="878"/>
      <c r="Z1392" s="975"/>
    </row>
    <row r="1393" spans="1:26">
      <c r="A1393" s="878"/>
      <c r="B1393" s="878"/>
      <c r="C1393" s="878"/>
      <c r="F1393" s="878"/>
      <c r="H1393" s="878"/>
      <c r="I1393" s="878"/>
      <c r="J1393" s="878"/>
      <c r="K1393" s="990"/>
      <c r="L1393" s="990"/>
      <c r="M1393" s="990"/>
      <c r="N1393" s="990"/>
      <c r="O1393" s="878"/>
      <c r="P1393" s="878"/>
      <c r="Q1393" s="878"/>
      <c r="R1393" s="878"/>
      <c r="S1393" s="878"/>
      <c r="T1393" s="878"/>
      <c r="U1393" s="878"/>
      <c r="V1393" s="878"/>
      <c r="W1393" s="878"/>
      <c r="X1393" s="1015"/>
      <c r="Y1393" s="878"/>
      <c r="Z1393" s="975"/>
    </row>
    <row r="1394" spans="1:26">
      <c r="A1394" s="878"/>
      <c r="B1394" s="878"/>
      <c r="C1394" s="878"/>
      <c r="F1394" s="878"/>
      <c r="H1394" s="878"/>
      <c r="I1394" s="878"/>
      <c r="J1394" s="878"/>
      <c r="K1394" s="990"/>
      <c r="L1394" s="990"/>
      <c r="M1394" s="990"/>
      <c r="N1394" s="990"/>
      <c r="O1394" s="878"/>
      <c r="P1394" s="878"/>
      <c r="Q1394" s="878"/>
      <c r="R1394" s="878"/>
      <c r="S1394" s="878"/>
      <c r="T1394" s="878"/>
      <c r="U1394" s="878"/>
      <c r="V1394" s="878"/>
      <c r="W1394" s="878"/>
      <c r="X1394" s="1015"/>
      <c r="Y1394" s="878"/>
      <c r="Z1394" s="975"/>
    </row>
    <row r="1395" spans="1:26">
      <c r="A1395" s="878"/>
      <c r="B1395" s="878"/>
      <c r="C1395" s="878"/>
      <c r="F1395" s="878"/>
      <c r="H1395" s="878"/>
      <c r="I1395" s="878"/>
      <c r="J1395" s="878"/>
      <c r="K1395" s="990"/>
      <c r="L1395" s="990"/>
      <c r="M1395" s="990"/>
      <c r="N1395" s="990"/>
      <c r="O1395" s="878"/>
      <c r="P1395" s="878"/>
      <c r="Q1395" s="878"/>
      <c r="R1395" s="878"/>
      <c r="S1395" s="878"/>
      <c r="T1395" s="878"/>
      <c r="U1395" s="878"/>
      <c r="V1395" s="878"/>
      <c r="W1395" s="878"/>
      <c r="X1395" s="1015"/>
      <c r="Y1395" s="878"/>
      <c r="Z1395" s="975"/>
    </row>
    <row r="1396" spans="1:26">
      <c r="A1396" s="878"/>
      <c r="B1396" s="878"/>
      <c r="C1396" s="878"/>
      <c r="F1396" s="878"/>
      <c r="H1396" s="878"/>
      <c r="I1396" s="878"/>
      <c r="J1396" s="878"/>
      <c r="K1396" s="990"/>
      <c r="L1396" s="990"/>
      <c r="M1396" s="990"/>
      <c r="N1396" s="990"/>
      <c r="O1396" s="878"/>
      <c r="P1396" s="878"/>
      <c r="Q1396" s="878"/>
      <c r="R1396" s="878"/>
      <c r="S1396" s="878"/>
      <c r="T1396" s="878"/>
      <c r="U1396" s="878"/>
      <c r="V1396" s="878"/>
      <c r="W1396" s="878"/>
      <c r="X1396" s="1015"/>
      <c r="Y1396" s="878"/>
      <c r="Z1396" s="975"/>
    </row>
    <row r="1397" spans="1:26">
      <c r="A1397" s="878"/>
      <c r="B1397" s="878"/>
      <c r="C1397" s="878"/>
      <c r="F1397" s="878"/>
      <c r="H1397" s="878"/>
      <c r="I1397" s="878"/>
      <c r="J1397" s="878"/>
      <c r="K1397" s="990"/>
      <c r="L1397" s="990"/>
      <c r="M1397" s="990"/>
      <c r="N1397" s="990"/>
      <c r="O1397" s="878"/>
      <c r="P1397" s="878"/>
      <c r="Q1397" s="878"/>
      <c r="R1397" s="878"/>
      <c r="S1397" s="878"/>
      <c r="T1397" s="878"/>
      <c r="U1397" s="878"/>
      <c r="V1397" s="878"/>
      <c r="W1397" s="878"/>
      <c r="X1397" s="1015"/>
      <c r="Y1397" s="878"/>
      <c r="Z1397" s="975"/>
    </row>
    <row r="1398" spans="1:26">
      <c r="A1398" s="878"/>
      <c r="B1398" s="878"/>
      <c r="C1398" s="878"/>
      <c r="F1398" s="878"/>
      <c r="H1398" s="878"/>
      <c r="I1398" s="878"/>
      <c r="J1398" s="878"/>
      <c r="K1398" s="990"/>
      <c r="L1398" s="990"/>
      <c r="M1398" s="990"/>
      <c r="N1398" s="990"/>
      <c r="O1398" s="878"/>
      <c r="P1398" s="878"/>
      <c r="Q1398" s="878"/>
      <c r="R1398" s="878"/>
      <c r="S1398" s="878"/>
      <c r="T1398" s="878"/>
      <c r="U1398" s="878"/>
      <c r="V1398" s="878"/>
      <c r="W1398" s="878"/>
      <c r="X1398" s="1015"/>
      <c r="Y1398" s="878"/>
      <c r="Z1398" s="975"/>
    </row>
    <row r="1399" spans="1:26">
      <c r="A1399" s="878"/>
      <c r="B1399" s="878"/>
      <c r="C1399" s="878"/>
      <c r="F1399" s="878"/>
      <c r="H1399" s="878"/>
      <c r="I1399" s="878"/>
      <c r="J1399" s="878"/>
      <c r="K1399" s="990"/>
      <c r="L1399" s="990"/>
      <c r="M1399" s="990"/>
      <c r="N1399" s="990"/>
      <c r="O1399" s="878"/>
      <c r="P1399" s="878"/>
      <c r="Q1399" s="878"/>
      <c r="R1399" s="878"/>
      <c r="S1399" s="878"/>
      <c r="T1399" s="878"/>
      <c r="U1399" s="878"/>
      <c r="V1399" s="878"/>
      <c r="W1399" s="878"/>
      <c r="X1399" s="1015"/>
      <c r="Y1399" s="878"/>
      <c r="Z1399" s="975"/>
    </row>
    <row r="1400" spans="1:26">
      <c r="A1400" s="878"/>
      <c r="B1400" s="878"/>
      <c r="C1400" s="878"/>
      <c r="F1400" s="878"/>
      <c r="H1400" s="878"/>
      <c r="I1400" s="878"/>
      <c r="J1400" s="878"/>
      <c r="K1400" s="990"/>
      <c r="L1400" s="990"/>
      <c r="M1400" s="990"/>
      <c r="N1400" s="990"/>
      <c r="O1400" s="878"/>
      <c r="P1400" s="878"/>
      <c r="Q1400" s="878"/>
      <c r="R1400" s="878"/>
      <c r="S1400" s="878"/>
      <c r="T1400" s="878"/>
      <c r="U1400" s="878"/>
      <c r="V1400" s="878"/>
      <c r="W1400" s="878"/>
      <c r="X1400" s="1015"/>
      <c r="Y1400" s="878"/>
      <c r="Z1400" s="975"/>
    </row>
    <row r="1401" spans="1:26">
      <c r="A1401" s="878"/>
      <c r="B1401" s="878"/>
      <c r="C1401" s="878"/>
      <c r="F1401" s="878"/>
      <c r="H1401" s="878"/>
      <c r="I1401" s="878"/>
      <c r="J1401" s="878"/>
      <c r="K1401" s="990"/>
      <c r="L1401" s="990"/>
      <c r="M1401" s="990"/>
      <c r="N1401" s="990"/>
      <c r="O1401" s="878"/>
      <c r="P1401" s="878"/>
      <c r="Q1401" s="878"/>
      <c r="R1401" s="878"/>
      <c r="S1401" s="878"/>
      <c r="T1401" s="878"/>
      <c r="U1401" s="878"/>
      <c r="V1401" s="878"/>
      <c r="W1401" s="878"/>
      <c r="X1401" s="1015"/>
      <c r="Y1401" s="878"/>
      <c r="Z1401" s="975"/>
    </row>
    <row r="1402" spans="1:26">
      <c r="A1402" s="878"/>
      <c r="B1402" s="878"/>
      <c r="C1402" s="878"/>
      <c r="F1402" s="878"/>
      <c r="H1402" s="878"/>
      <c r="I1402" s="878"/>
      <c r="J1402" s="878"/>
      <c r="K1402" s="990"/>
      <c r="L1402" s="990"/>
      <c r="M1402" s="990"/>
      <c r="N1402" s="990"/>
      <c r="O1402" s="878"/>
      <c r="P1402" s="878"/>
      <c r="Q1402" s="878"/>
      <c r="R1402" s="878"/>
      <c r="S1402" s="878"/>
      <c r="T1402" s="878"/>
      <c r="U1402" s="878"/>
      <c r="V1402" s="878"/>
      <c r="W1402" s="878"/>
      <c r="X1402" s="1015"/>
      <c r="Y1402" s="878"/>
      <c r="Z1402" s="975"/>
    </row>
    <row r="1403" spans="1:26">
      <c r="A1403" s="878"/>
      <c r="B1403" s="878"/>
      <c r="C1403" s="878"/>
      <c r="F1403" s="878"/>
      <c r="H1403" s="878"/>
      <c r="I1403" s="878"/>
      <c r="J1403" s="878"/>
      <c r="K1403" s="990"/>
      <c r="L1403" s="990"/>
      <c r="M1403" s="990"/>
      <c r="N1403" s="990"/>
      <c r="O1403" s="878"/>
      <c r="P1403" s="878"/>
      <c r="Q1403" s="878"/>
      <c r="R1403" s="878"/>
      <c r="S1403" s="878"/>
      <c r="T1403" s="878"/>
      <c r="U1403" s="878"/>
      <c r="V1403" s="878"/>
      <c r="W1403" s="878"/>
      <c r="X1403" s="1015"/>
      <c r="Y1403" s="878"/>
      <c r="Z1403" s="975"/>
    </row>
    <row r="1404" spans="1:26">
      <c r="A1404" s="878"/>
      <c r="B1404" s="878"/>
      <c r="C1404" s="878"/>
      <c r="F1404" s="878"/>
      <c r="H1404" s="878"/>
      <c r="I1404" s="878"/>
      <c r="J1404" s="878"/>
      <c r="K1404" s="990"/>
      <c r="L1404" s="990"/>
      <c r="M1404" s="990"/>
      <c r="N1404" s="990"/>
      <c r="O1404" s="878"/>
      <c r="P1404" s="878"/>
      <c r="Q1404" s="878"/>
      <c r="R1404" s="878"/>
      <c r="S1404" s="878"/>
      <c r="T1404" s="878"/>
      <c r="U1404" s="878"/>
      <c r="V1404" s="878"/>
      <c r="W1404" s="878"/>
      <c r="X1404" s="1015"/>
      <c r="Y1404" s="878"/>
      <c r="Z1404" s="975"/>
    </row>
    <row r="1405" spans="1:26">
      <c r="A1405" s="878"/>
      <c r="B1405" s="878"/>
      <c r="C1405" s="878"/>
      <c r="F1405" s="878"/>
      <c r="H1405" s="878"/>
      <c r="I1405" s="878"/>
      <c r="J1405" s="878"/>
      <c r="K1405" s="990"/>
      <c r="L1405" s="990"/>
      <c r="M1405" s="990"/>
      <c r="N1405" s="990"/>
      <c r="O1405" s="878"/>
      <c r="P1405" s="878"/>
      <c r="Q1405" s="878"/>
      <c r="R1405" s="878"/>
      <c r="S1405" s="878"/>
      <c r="T1405" s="878"/>
      <c r="U1405" s="878"/>
      <c r="V1405" s="878"/>
      <c r="W1405" s="878"/>
      <c r="X1405" s="1015"/>
      <c r="Y1405" s="878"/>
      <c r="Z1405" s="975"/>
    </row>
    <row r="1406" spans="1:26">
      <c r="A1406" s="878"/>
      <c r="B1406" s="878"/>
      <c r="C1406" s="878"/>
      <c r="F1406" s="878"/>
      <c r="H1406" s="878"/>
      <c r="I1406" s="878"/>
      <c r="J1406" s="878"/>
      <c r="K1406" s="990"/>
      <c r="L1406" s="990"/>
      <c r="M1406" s="990"/>
      <c r="N1406" s="990"/>
      <c r="O1406" s="878"/>
      <c r="P1406" s="878"/>
      <c r="Q1406" s="878"/>
      <c r="R1406" s="878"/>
      <c r="S1406" s="878"/>
      <c r="T1406" s="878"/>
      <c r="U1406" s="878"/>
      <c r="V1406" s="878"/>
      <c r="W1406" s="878"/>
      <c r="X1406" s="1015"/>
      <c r="Y1406" s="878"/>
      <c r="Z1406" s="975"/>
    </row>
    <row r="1407" spans="1:26">
      <c r="A1407" s="878"/>
      <c r="B1407" s="878"/>
      <c r="C1407" s="878"/>
      <c r="F1407" s="878"/>
      <c r="H1407" s="878"/>
      <c r="I1407" s="878"/>
      <c r="J1407" s="878"/>
      <c r="K1407" s="990"/>
      <c r="L1407" s="990"/>
      <c r="M1407" s="990"/>
      <c r="N1407" s="990"/>
      <c r="O1407" s="878"/>
      <c r="P1407" s="878"/>
      <c r="Q1407" s="878"/>
      <c r="R1407" s="878"/>
      <c r="S1407" s="878"/>
      <c r="T1407" s="878"/>
      <c r="U1407" s="878"/>
      <c r="V1407" s="878"/>
      <c r="W1407" s="878"/>
      <c r="X1407" s="1015"/>
      <c r="Y1407" s="878"/>
      <c r="Z1407" s="975"/>
    </row>
    <row r="1408" spans="1:26">
      <c r="A1408" s="878"/>
      <c r="B1408" s="878"/>
      <c r="C1408" s="878"/>
      <c r="F1408" s="878"/>
      <c r="H1408" s="878"/>
      <c r="I1408" s="878"/>
      <c r="J1408" s="878"/>
      <c r="K1408" s="990"/>
      <c r="L1408" s="990"/>
      <c r="M1408" s="990"/>
      <c r="N1408" s="990"/>
      <c r="O1408" s="878"/>
      <c r="P1408" s="878"/>
      <c r="Q1408" s="878"/>
      <c r="R1408" s="878"/>
      <c r="S1408" s="878"/>
      <c r="T1408" s="878"/>
      <c r="U1408" s="878"/>
      <c r="V1408" s="878"/>
      <c r="W1408" s="878"/>
      <c r="X1408" s="1015"/>
      <c r="Y1408" s="878"/>
      <c r="Z1408" s="975"/>
    </row>
    <row r="1409" spans="1:26">
      <c r="A1409" s="878"/>
      <c r="B1409" s="878"/>
      <c r="C1409" s="878"/>
      <c r="F1409" s="878"/>
      <c r="H1409" s="878"/>
      <c r="I1409" s="878"/>
      <c r="J1409" s="878"/>
      <c r="K1409" s="990"/>
      <c r="L1409" s="990"/>
      <c r="M1409" s="990"/>
      <c r="N1409" s="990"/>
      <c r="O1409" s="878"/>
      <c r="P1409" s="878"/>
      <c r="Q1409" s="878"/>
      <c r="R1409" s="878"/>
      <c r="S1409" s="878"/>
      <c r="T1409" s="878"/>
      <c r="U1409" s="878"/>
      <c r="V1409" s="878"/>
      <c r="W1409" s="878"/>
      <c r="X1409" s="1015"/>
      <c r="Y1409" s="878"/>
      <c r="Z1409" s="975"/>
    </row>
    <row r="1410" spans="1:26">
      <c r="A1410" s="878"/>
      <c r="B1410" s="878"/>
      <c r="C1410" s="878"/>
      <c r="F1410" s="878"/>
      <c r="H1410" s="878"/>
      <c r="I1410" s="878"/>
      <c r="J1410" s="878"/>
      <c r="K1410" s="990"/>
      <c r="L1410" s="990"/>
      <c r="M1410" s="990"/>
      <c r="N1410" s="990"/>
      <c r="O1410" s="878"/>
      <c r="P1410" s="878"/>
      <c r="Q1410" s="878"/>
      <c r="R1410" s="878"/>
      <c r="S1410" s="878"/>
      <c r="T1410" s="878"/>
      <c r="U1410" s="878"/>
      <c r="V1410" s="878"/>
      <c r="W1410" s="878"/>
      <c r="X1410" s="1015"/>
      <c r="Y1410" s="878"/>
      <c r="Z1410" s="975"/>
    </row>
    <row r="1411" spans="1:26">
      <c r="A1411" s="878"/>
      <c r="B1411" s="878"/>
      <c r="C1411" s="878"/>
      <c r="F1411" s="878"/>
      <c r="H1411" s="878"/>
      <c r="I1411" s="878"/>
      <c r="J1411" s="878"/>
      <c r="K1411" s="990"/>
      <c r="L1411" s="990"/>
      <c r="M1411" s="990"/>
      <c r="N1411" s="990"/>
      <c r="O1411" s="878"/>
      <c r="P1411" s="878"/>
      <c r="Q1411" s="878"/>
      <c r="R1411" s="878"/>
      <c r="S1411" s="878"/>
      <c r="T1411" s="878"/>
      <c r="U1411" s="878"/>
      <c r="V1411" s="878"/>
      <c r="W1411" s="878"/>
      <c r="X1411" s="1015"/>
      <c r="Y1411" s="878"/>
      <c r="Z1411" s="975"/>
    </row>
    <row r="1412" spans="1:26">
      <c r="A1412" s="878"/>
      <c r="B1412" s="878"/>
      <c r="C1412" s="878"/>
      <c r="F1412" s="878"/>
      <c r="H1412" s="878"/>
      <c r="I1412" s="878"/>
      <c r="J1412" s="878"/>
      <c r="K1412" s="990"/>
      <c r="L1412" s="990"/>
      <c r="M1412" s="990"/>
      <c r="N1412" s="990"/>
      <c r="O1412" s="878"/>
      <c r="P1412" s="878"/>
      <c r="Q1412" s="878"/>
      <c r="R1412" s="878"/>
      <c r="S1412" s="878"/>
      <c r="T1412" s="878"/>
      <c r="U1412" s="878"/>
      <c r="V1412" s="878"/>
      <c r="W1412" s="878"/>
      <c r="X1412" s="1015"/>
      <c r="Y1412" s="878"/>
      <c r="Z1412" s="975"/>
    </row>
    <row r="1413" spans="1:26">
      <c r="A1413" s="878"/>
      <c r="B1413" s="878"/>
      <c r="C1413" s="878"/>
      <c r="F1413" s="878"/>
      <c r="H1413" s="878"/>
      <c r="I1413" s="878"/>
      <c r="J1413" s="878"/>
      <c r="K1413" s="990"/>
      <c r="L1413" s="990"/>
      <c r="M1413" s="990"/>
      <c r="N1413" s="990"/>
      <c r="O1413" s="878"/>
      <c r="P1413" s="878"/>
      <c r="Q1413" s="878"/>
      <c r="R1413" s="878"/>
      <c r="S1413" s="878"/>
      <c r="T1413" s="878"/>
      <c r="U1413" s="878"/>
      <c r="V1413" s="878"/>
      <c r="W1413" s="878"/>
      <c r="X1413" s="1015"/>
      <c r="Y1413" s="878"/>
      <c r="Z1413" s="975"/>
    </row>
    <row r="1414" spans="1:26">
      <c r="A1414" s="878"/>
      <c r="B1414" s="878"/>
      <c r="C1414" s="878"/>
      <c r="F1414" s="878"/>
      <c r="H1414" s="878"/>
      <c r="I1414" s="878"/>
      <c r="J1414" s="878"/>
      <c r="K1414" s="990"/>
      <c r="L1414" s="990"/>
      <c r="M1414" s="990"/>
      <c r="N1414" s="990"/>
      <c r="O1414" s="878"/>
      <c r="P1414" s="878"/>
      <c r="Q1414" s="878"/>
      <c r="R1414" s="878"/>
      <c r="S1414" s="878"/>
      <c r="T1414" s="878"/>
      <c r="U1414" s="878"/>
      <c r="V1414" s="878"/>
      <c r="W1414" s="878"/>
      <c r="X1414" s="1015"/>
      <c r="Y1414" s="878"/>
      <c r="Z1414" s="975"/>
    </row>
    <row r="1415" spans="1:26">
      <c r="A1415" s="878"/>
      <c r="B1415" s="878"/>
      <c r="C1415" s="878"/>
      <c r="F1415" s="878"/>
      <c r="H1415" s="878"/>
      <c r="I1415" s="878"/>
      <c r="J1415" s="878"/>
      <c r="K1415" s="990"/>
      <c r="L1415" s="990"/>
      <c r="M1415" s="990"/>
      <c r="N1415" s="990"/>
      <c r="O1415" s="878"/>
      <c r="P1415" s="878"/>
      <c r="Q1415" s="878"/>
      <c r="R1415" s="878"/>
      <c r="S1415" s="878"/>
      <c r="T1415" s="878"/>
      <c r="U1415" s="878"/>
      <c r="V1415" s="878"/>
      <c r="W1415" s="878"/>
      <c r="X1415" s="1015"/>
      <c r="Y1415" s="878"/>
      <c r="Z1415" s="975"/>
    </row>
    <row r="1416" spans="1:26">
      <c r="A1416" s="878"/>
      <c r="B1416" s="878"/>
      <c r="C1416" s="878"/>
      <c r="F1416" s="878"/>
      <c r="H1416" s="878"/>
      <c r="I1416" s="878"/>
      <c r="J1416" s="878"/>
      <c r="K1416" s="990"/>
      <c r="L1416" s="990"/>
      <c r="M1416" s="990"/>
      <c r="N1416" s="990"/>
      <c r="O1416" s="878"/>
      <c r="P1416" s="878"/>
      <c r="Q1416" s="878"/>
      <c r="R1416" s="878"/>
      <c r="S1416" s="878"/>
      <c r="T1416" s="878"/>
      <c r="U1416" s="878"/>
      <c r="V1416" s="878"/>
      <c r="W1416" s="878"/>
      <c r="X1416" s="1015"/>
      <c r="Y1416" s="878"/>
      <c r="Z1416" s="975"/>
    </row>
    <row r="1417" spans="1:26">
      <c r="A1417" s="878"/>
      <c r="B1417" s="878"/>
      <c r="C1417" s="878"/>
      <c r="F1417" s="878"/>
      <c r="H1417" s="878"/>
      <c r="I1417" s="878"/>
      <c r="J1417" s="878"/>
      <c r="K1417" s="990"/>
      <c r="L1417" s="990"/>
      <c r="M1417" s="990"/>
      <c r="N1417" s="990"/>
      <c r="O1417" s="878"/>
      <c r="P1417" s="878"/>
      <c r="Q1417" s="878"/>
      <c r="R1417" s="878"/>
      <c r="S1417" s="878"/>
      <c r="T1417" s="878"/>
      <c r="U1417" s="878"/>
      <c r="V1417" s="878"/>
      <c r="W1417" s="878"/>
      <c r="X1417" s="1015"/>
      <c r="Y1417" s="878"/>
      <c r="Z1417" s="975"/>
    </row>
    <row r="1418" spans="1:26">
      <c r="A1418" s="878"/>
      <c r="B1418" s="878"/>
      <c r="C1418" s="878"/>
      <c r="F1418" s="878"/>
      <c r="H1418" s="878"/>
      <c r="I1418" s="878"/>
      <c r="J1418" s="878"/>
      <c r="K1418" s="990"/>
      <c r="L1418" s="990"/>
      <c r="M1418" s="990"/>
      <c r="N1418" s="990"/>
      <c r="O1418" s="878"/>
      <c r="P1418" s="878"/>
      <c r="Q1418" s="878"/>
      <c r="R1418" s="878"/>
      <c r="S1418" s="878"/>
      <c r="T1418" s="878"/>
      <c r="U1418" s="878"/>
      <c r="V1418" s="878"/>
      <c r="W1418" s="878"/>
      <c r="X1418" s="1015"/>
      <c r="Y1418" s="878"/>
      <c r="Z1418" s="975"/>
    </row>
    <row r="1419" spans="1:26">
      <c r="A1419" s="878"/>
      <c r="B1419" s="878"/>
      <c r="C1419" s="878"/>
      <c r="F1419" s="878"/>
      <c r="H1419" s="878"/>
      <c r="I1419" s="878"/>
      <c r="J1419" s="878"/>
      <c r="K1419" s="990"/>
      <c r="L1419" s="990"/>
      <c r="M1419" s="990"/>
      <c r="N1419" s="990"/>
      <c r="O1419" s="878"/>
      <c r="P1419" s="878"/>
      <c r="Q1419" s="878"/>
      <c r="R1419" s="878"/>
      <c r="S1419" s="878"/>
      <c r="T1419" s="878"/>
      <c r="U1419" s="878"/>
      <c r="V1419" s="878"/>
      <c r="W1419" s="878"/>
      <c r="X1419" s="1015"/>
      <c r="Y1419" s="878"/>
      <c r="Z1419" s="975"/>
    </row>
    <row r="1420" spans="1:26">
      <c r="A1420" s="878"/>
      <c r="B1420" s="878"/>
      <c r="C1420" s="878"/>
      <c r="F1420" s="878"/>
      <c r="H1420" s="878"/>
      <c r="I1420" s="878"/>
      <c r="J1420" s="878"/>
      <c r="K1420" s="990"/>
      <c r="L1420" s="990"/>
      <c r="M1420" s="990"/>
      <c r="N1420" s="990"/>
      <c r="O1420" s="878"/>
      <c r="P1420" s="878"/>
      <c r="Q1420" s="878"/>
      <c r="R1420" s="878"/>
      <c r="S1420" s="878"/>
      <c r="T1420" s="878"/>
      <c r="U1420" s="878"/>
      <c r="V1420" s="878"/>
      <c r="W1420" s="878"/>
      <c r="X1420" s="1015"/>
      <c r="Y1420" s="878"/>
      <c r="Z1420" s="975"/>
    </row>
    <row r="1421" spans="1:26">
      <c r="A1421" s="878"/>
      <c r="B1421" s="878"/>
      <c r="C1421" s="878"/>
      <c r="F1421" s="878"/>
      <c r="H1421" s="878"/>
      <c r="I1421" s="878"/>
      <c r="J1421" s="878"/>
      <c r="K1421" s="990"/>
      <c r="L1421" s="990"/>
      <c r="M1421" s="990"/>
      <c r="N1421" s="990"/>
      <c r="O1421" s="878"/>
      <c r="P1421" s="878"/>
      <c r="Q1421" s="878"/>
      <c r="R1421" s="878"/>
      <c r="S1421" s="878"/>
      <c r="T1421" s="878"/>
      <c r="U1421" s="878"/>
      <c r="V1421" s="878"/>
      <c r="W1421" s="878"/>
      <c r="X1421" s="1015"/>
      <c r="Y1421" s="878"/>
      <c r="Z1421" s="975"/>
    </row>
    <row r="1422" spans="1:26">
      <c r="A1422" s="878"/>
      <c r="B1422" s="878"/>
      <c r="C1422" s="878"/>
      <c r="F1422" s="878"/>
      <c r="H1422" s="878"/>
      <c r="I1422" s="878"/>
      <c r="J1422" s="878"/>
      <c r="K1422" s="990"/>
      <c r="L1422" s="990"/>
      <c r="M1422" s="990"/>
      <c r="N1422" s="990"/>
      <c r="O1422" s="878"/>
      <c r="P1422" s="878"/>
      <c r="Q1422" s="878"/>
      <c r="R1422" s="878"/>
      <c r="S1422" s="878"/>
      <c r="T1422" s="878"/>
      <c r="U1422" s="878"/>
      <c r="V1422" s="878"/>
      <c r="W1422" s="878"/>
      <c r="X1422" s="1015"/>
      <c r="Y1422" s="878"/>
      <c r="Z1422" s="975"/>
    </row>
    <row r="1423" spans="1:26">
      <c r="A1423" s="878"/>
      <c r="B1423" s="878"/>
      <c r="C1423" s="878"/>
      <c r="F1423" s="878"/>
      <c r="H1423" s="878"/>
      <c r="I1423" s="878"/>
      <c r="J1423" s="878"/>
      <c r="K1423" s="990"/>
      <c r="L1423" s="990"/>
      <c r="M1423" s="990"/>
      <c r="N1423" s="990"/>
      <c r="O1423" s="878"/>
      <c r="P1423" s="878"/>
      <c r="Q1423" s="878"/>
      <c r="R1423" s="878"/>
      <c r="S1423" s="878"/>
      <c r="T1423" s="878"/>
      <c r="U1423" s="878"/>
      <c r="V1423" s="878"/>
      <c r="W1423" s="878"/>
      <c r="X1423" s="1015"/>
      <c r="Y1423" s="878"/>
      <c r="Z1423" s="975"/>
    </row>
    <row r="1424" spans="1:26">
      <c r="A1424" s="878"/>
      <c r="B1424" s="878"/>
      <c r="C1424" s="878"/>
      <c r="F1424" s="878"/>
      <c r="H1424" s="878"/>
      <c r="I1424" s="878"/>
      <c r="J1424" s="878"/>
      <c r="K1424" s="990"/>
      <c r="L1424" s="990"/>
      <c r="M1424" s="990"/>
      <c r="N1424" s="990"/>
      <c r="O1424" s="878"/>
      <c r="P1424" s="878"/>
      <c r="Q1424" s="878"/>
      <c r="R1424" s="878"/>
      <c r="S1424" s="878"/>
      <c r="T1424" s="878"/>
      <c r="U1424" s="878"/>
      <c r="V1424" s="878"/>
      <c r="W1424" s="878"/>
      <c r="X1424" s="1015"/>
      <c r="Y1424" s="878"/>
      <c r="Z1424" s="975"/>
    </row>
    <row r="1425" spans="1:26">
      <c r="A1425" s="878"/>
      <c r="B1425" s="878"/>
      <c r="C1425" s="878"/>
      <c r="F1425" s="878"/>
      <c r="H1425" s="878"/>
      <c r="I1425" s="878"/>
      <c r="J1425" s="878"/>
      <c r="K1425" s="990"/>
      <c r="L1425" s="990"/>
      <c r="M1425" s="990"/>
      <c r="N1425" s="990"/>
      <c r="O1425" s="878"/>
      <c r="P1425" s="878"/>
      <c r="Q1425" s="878"/>
      <c r="R1425" s="878"/>
      <c r="S1425" s="878"/>
      <c r="T1425" s="878"/>
      <c r="U1425" s="878"/>
      <c r="V1425" s="878"/>
      <c r="W1425" s="878"/>
      <c r="X1425" s="1015"/>
      <c r="Y1425" s="878"/>
      <c r="Z1425" s="975"/>
    </row>
    <row r="1426" spans="1:26">
      <c r="A1426" s="878"/>
      <c r="B1426" s="878"/>
      <c r="C1426" s="878"/>
      <c r="F1426" s="878"/>
      <c r="H1426" s="878"/>
      <c r="I1426" s="878"/>
      <c r="J1426" s="878"/>
      <c r="K1426" s="990"/>
      <c r="L1426" s="990"/>
      <c r="M1426" s="990"/>
      <c r="N1426" s="990"/>
      <c r="O1426" s="878"/>
      <c r="P1426" s="878"/>
      <c r="Q1426" s="878"/>
      <c r="R1426" s="878"/>
      <c r="S1426" s="878"/>
      <c r="T1426" s="878"/>
      <c r="U1426" s="878"/>
      <c r="V1426" s="878"/>
      <c r="W1426" s="878"/>
      <c r="X1426" s="1015"/>
      <c r="Y1426" s="878"/>
      <c r="Z1426" s="975"/>
    </row>
    <row r="1427" spans="1:26">
      <c r="A1427" s="878"/>
      <c r="B1427" s="878"/>
      <c r="C1427" s="878"/>
      <c r="F1427" s="878"/>
      <c r="H1427" s="878"/>
      <c r="I1427" s="878"/>
      <c r="J1427" s="878"/>
      <c r="K1427" s="990"/>
      <c r="L1427" s="990"/>
      <c r="M1427" s="990"/>
      <c r="N1427" s="990"/>
      <c r="O1427" s="878"/>
      <c r="P1427" s="878"/>
      <c r="Q1427" s="878"/>
      <c r="R1427" s="878"/>
      <c r="S1427" s="878"/>
      <c r="T1427" s="878"/>
      <c r="U1427" s="878"/>
      <c r="V1427" s="878"/>
      <c r="W1427" s="878"/>
      <c r="X1427" s="1015"/>
      <c r="Y1427" s="878"/>
      <c r="Z1427" s="975"/>
    </row>
    <row r="1428" spans="1:26">
      <c r="A1428" s="878"/>
      <c r="B1428" s="878"/>
      <c r="C1428" s="878"/>
      <c r="F1428" s="878"/>
      <c r="H1428" s="878"/>
      <c r="I1428" s="878"/>
      <c r="J1428" s="878"/>
      <c r="K1428" s="990"/>
      <c r="L1428" s="990"/>
      <c r="M1428" s="990"/>
      <c r="N1428" s="990"/>
      <c r="O1428" s="878"/>
      <c r="P1428" s="878"/>
      <c r="Q1428" s="878"/>
      <c r="R1428" s="878"/>
      <c r="S1428" s="878"/>
      <c r="T1428" s="878"/>
      <c r="U1428" s="878"/>
      <c r="V1428" s="878"/>
      <c r="W1428" s="878"/>
      <c r="X1428" s="1015"/>
      <c r="Y1428" s="878"/>
      <c r="Z1428" s="975"/>
    </row>
    <row r="1429" spans="1:26">
      <c r="A1429" s="878"/>
      <c r="B1429" s="878"/>
      <c r="C1429" s="878"/>
      <c r="F1429" s="878"/>
      <c r="H1429" s="878"/>
      <c r="I1429" s="878"/>
      <c r="J1429" s="878"/>
      <c r="K1429" s="990"/>
      <c r="L1429" s="990"/>
      <c r="M1429" s="990"/>
      <c r="N1429" s="990"/>
      <c r="O1429" s="878"/>
      <c r="P1429" s="878"/>
      <c r="Q1429" s="878"/>
      <c r="R1429" s="878"/>
      <c r="S1429" s="878"/>
      <c r="T1429" s="878"/>
      <c r="U1429" s="878"/>
      <c r="V1429" s="878"/>
      <c r="W1429" s="878"/>
      <c r="X1429" s="1015"/>
      <c r="Y1429" s="878"/>
      <c r="Z1429" s="975"/>
    </row>
    <row r="1430" spans="1:26">
      <c r="A1430" s="878"/>
      <c r="B1430" s="878"/>
      <c r="C1430" s="878"/>
      <c r="F1430" s="878"/>
      <c r="H1430" s="878"/>
      <c r="I1430" s="878"/>
      <c r="J1430" s="878"/>
      <c r="K1430" s="990"/>
      <c r="L1430" s="990"/>
      <c r="M1430" s="990"/>
      <c r="N1430" s="990"/>
      <c r="O1430" s="878"/>
      <c r="P1430" s="878"/>
      <c r="Q1430" s="878"/>
      <c r="R1430" s="878"/>
      <c r="S1430" s="878"/>
      <c r="T1430" s="878"/>
      <c r="U1430" s="878"/>
      <c r="V1430" s="878"/>
      <c r="W1430" s="878"/>
      <c r="X1430" s="1015"/>
      <c r="Y1430" s="878"/>
      <c r="Z1430" s="975"/>
    </row>
    <row r="1431" spans="1:26">
      <c r="A1431" s="878"/>
      <c r="B1431" s="878"/>
      <c r="C1431" s="878"/>
      <c r="F1431" s="878"/>
      <c r="H1431" s="878"/>
      <c r="I1431" s="878"/>
      <c r="J1431" s="878"/>
      <c r="K1431" s="990"/>
      <c r="L1431" s="990"/>
      <c r="M1431" s="990"/>
      <c r="N1431" s="990"/>
      <c r="O1431" s="878"/>
      <c r="P1431" s="878"/>
      <c r="Q1431" s="878"/>
      <c r="R1431" s="878"/>
      <c r="S1431" s="878"/>
      <c r="T1431" s="878"/>
      <c r="U1431" s="878"/>
      <c r="V1431" s="878"/>
      <c r="W1431" s="878"/>
      <c r="X1431" s="1015"/>
      <c r="Y1431" s="878"/>
      <c r="Z1431" s="975"/>
    </row>
    <row r="1432" spans="1:26">
      <c r="A1432" s="878"/>
      <c r="B1432" s="878"/>
      <c r="C1432" s="878"/>
      <c r="F1432" s="878"/>
      <c r="H1432" s="878"/>
      <c r="I1432" s="878"/>
      <c r="J1432" s="878"/>
      <c r="K1432" s="990"/>
      <c r="L1432" s="990"/>
      <c r="M1432" s="990"/>
      <c r="N1432" s="990"/>
      <c r="O1432" s="878"/>
      <c r="P1432" s="878"/>
      <c r="Q1432" s="878"/>
      <c r="R1432" s="878"/>
      <c r="S1432" s="878"/>
      <c r="T1432" s="878"/>
      <c r="U1432" s="878"/>
      <c r="V1432" s="878"/>
      <c r="W1432" s="878"/>
      <c r="X1432" s="1015"/>
      <c r="Y1432" s="878"/>
      <c r="Z1432" s="975"/>
    </row>
    <row r="1433" spans="1:26">
      <c r="A1433" s="878"/>
      <c r="B1433" s="878"/>
      <c r="C1433" s="878"/>
      <c r="F1433" s="878"/>
      <c r="H1433" s="878"/>
      <c r="I1433" s="878"/>
      <c r="J1433" s="878"/>
      <c r="K1433" s="990"/>
      <c r="L1433" s="990"/>
      <c r="M1433" s="990"/>
      <c r="N1433" s="990"/>
      <c r="O1433" s="878"/>
      <c r="P1433" s="878"/>
      <c r="Q1433" s="878"/>
      <c r="R1433" s="878"/>
      <c r="S1433" s="878"/>
      <c r="T1433" s="878"/>
      <c r="U1433" s="878"/>
      <c r="V1433" s="878"/>
      <c r="W1433" s="878"/>
      <c r="X1433" s="1015"/>
      <c r="Y1433" s="878"/>
      <c r="Z1433" s="975"/>
    </row>
    <row r="1434" spans="1:26">
      <c r="A1434" s="878"/>
      <c r="B1434" s="878"/>
      <c r="C1434" s="878"/>
      <c r="F1434" s="878"/>
      <c r="H1434" s="878"/>
      <c r="I1434" s="878"/>
      <c r="J1434" s="878"/>
      <c r="K1434" s="990"/>
      <c r="L1434" s="990"/>
      <c r="M1434" s="990"/>
      <c r="N1434" s="990"/>
      <c r="O1434" s="878"/>
      <c r="P1434" s="878"/>
      <c r="Q1434" s="878"/>
      <c r="R1434" s="878"/>
      <c r="S1434" s="878"/>
      <c r="T1434" s="878"/>
      <c r="U1434" s="878"/>
      <c r="V1434" s="878"/>
      <c r="W1434" s="878"/>
      <c r="X1434" s="1015"/>
      <c r="Y1434" s="878"/>
      <c r="Z1434" s="975"/>
    </row>
    <row r="1435" spans="1:26">
      <c r="A1435" s="878"/>
      <c r="B1435" s="878"/>
      <c r="C1435" s="878"/>
      <c r="F1435" s="878"/>
      <c r="H1435" s="878"/>
      <c r="I1435" s="878"/>
      <c r="J1435" s="878"/>
      <c r="K1435" s="990"/>
      <c r="L1435" s="990"/>
      <c r="M1435" s="990"/>
      <c r="N1435" s="990"/>
      <c r="O1435" s="878"/>
      <c r="P1435" s="878"/>
      <c r="Q1435" s="878"/>
      <c r="R1435" s="878"/>
      <c r="S1435" s="878"/>
      <c r="T1435" s="878"/>
      <c r="U1435" s="878"/>
      <c r="V1435" s="878"/>
      <c r="W1435" s="878"/>
      <c r="X1435" s="1015"/>
      <c r="Y1435" s="878"/>
      <c r="Z1435" s="975"/>
    </row>
    <row r="1436" spans="1:26">
      <c r="A1436" s="878"/>
      <c r="B1436" s="878"/>
      <c r="C1436" s="878"/>
      <c r="F1436" s="878"/>
      <c r="H1436" s="878"/>
      <c r="I1436" s="878"/>
      <c r="J1436" s="878"/>
      <c r="K1436" s="990"/>
      <c r="L1436" s="990"/>
      <c r="M1436" s="990"/>
      <c r="N1436" s="990"/>
      <c r="O1436" s="878"/>
      <c r="P1436" s="878"/>
      <c r="Q1436" s="878"/>
      <c r="R1436" s="878"/>
      <c r="S1436" s="878"/>
      <c r="T1436" s="878"/>
      <c r="U1436" s="878"/>
      <c r="V1436" s="878"/>
      <c r="W1436" s="878"/>
      <c r="X1436" s="1015"/>
      <c r="Y1436" s="878"/>
      <c r="Z1436" s="975"/>
    </row>
    <row r="1437" spans="1:26">
      <c r="A1437" s="878"/>
      <c r="B1437" s="878"/>
      <c r="C1437" s="878"/>
      <c r="F1437" s="878"/>
      <c r="H1437" s="878"/>
      <c r="I1437" s="878"/>
      <c r="J1437" s="878"/>
      <c r="K1437" s="990"/>
      <c r="L1437" s="990"/>
      <c r="M1437" s="990"/>
      <c r="N1437" s="990"/>
      <c r="O1437" s="878"/>
      <c r="P1437" s="878"/>
      <c r="Q1437" s="878"/>
      <c r="R1437" s="878"/>
      <c r="S1437" s="878"/>
      <c r="T1437" s="878"/>
      <c r="U1437" s="878"/>
      <c r="V1437" s="878"/>
      <c r="W1437" s="878"/>
      <c r="X1437" s="1015"/>
      <c r="Y1437" s="878"/>
      <c r="Z1437" s="975"/>
    </row>
    <row r="1438" spans="1:26">
      <c r="A1438" s="878"/>
      <c r="B1438" s="878"/>
      <c r="C1438" s="878"/>
      <c r="F1438" s="878"/>
      <c r="H1438" s="878"/>
      <c r="I1438" s="878"/>
      <c r="J1438" s="878"/>
      <c r="K1438" s="990"/>
      <c r="L1438" s="990"/>
      <c r="M1438" s="990"/>
      <c r="N1438" s="990"/>
      <c r="O1438" s="878"/>
      <c r="P1438" s="878"/>
      <c r="Q1438" s="878"/>
      <c r="R1438" s="878"/>
      <c r="S1438" s="878"/>
      <c r="T1438" s="878"/>
      <c r="U1438" s="878"/>
      <c r="V1438" s="878"/>
      <c r="W1438" s="878"/>
      <c r="X1438" s="1015"/>
      <c r="Y1438" s="878"/>
      <c r="Z1438" s="975"/>
    </row>
    <row r="1439" spans="1:26">
      <c r="A1439" s="878"/>
      <c r="B1439" s="878"/>
      <c r="C1439" s="878"/>
      <c r="F1439" s="878"/>
      <c r="H1439" s="878"/>
      <c r="I1439" s="878"/>
      <c r="J1439" s="878"/>
      <c r="K1439" s="990"/>
      <c r="L1439" s="990"/>
      <c r="M1439" s="990"/>
      <c r="N1439" s="990"/>
      <c r="O1439" s="878"/>
      <c r="P1439" s="878"/>
      <c r="Q1439" s="878"/>
      <c r="R1439" s="878"/>
      <c r="S1439" s="878"/>
      <c r="T1439" s="878"/>
      <c r="U1439" s="878"/>
      <c r="V1439" s="878"/>
      <c r="W1439" s="878"/>
      <c r="X1439" s="1015"/>
      <c r="Y1439" s="878"/>
      <c r="Z1439" s="975"/>
    </row>
    <row r="1440" spans="1:26">
      <c r="A1440" s="878"/>
      <c r="B1440" s="878"/>
      <c r="C1440" s="878"/>
      <c r="F1440" s="878"/>
      <c r="H1440" s="878"/>
      <c r="I1440" s="878"/>
      <c r="J1440" s="878"/>
      <c r="K1440" s="990"/>
      <c r="L1440" s="990"/>
      <c r="M1440" s="990"/>
      <c r="N1440" s="990"/>
      <c r="O1440" s="878"/>
      <c r="P1440" s="878"/>
      <c r="Q1440" s="878"/>
      <c r="R1440" s="878"/>
      <c r="S1440" s="878"/>
      <c r="T1440" s="878"/>
      <c r="U1440" s="878"/>
      <c r="V1440" s="878"/>
      <c r="W1440" s="878"/>
      <c r="X1440" s="1015"/>
      <c r="Y1440" s="878"/>
      <c r="Z1440" s="975"/>
    </row>
    <row r="1441" spans="1:26">
      <c r="A1441" s="878"/>
      <c r="B1441" s="878"/>
      <c r="C1441" s="878"/>
      <c r="F1441" s="878"/>
      <c r="H1441" s="878"/>
      <c r="I1441" s="878"/>
      <c r="J1441" s="878"/>
      <c r="K1441" s="990"/>
      <c r="L1441" s="990"/>
      <c r="M1441" s="990"/>
      <c r="N1441" s="990"/>
      <c r="O1441" s="878"/>
      <c r="P1441" s="878"/>
      <c r="Q1441" s="878"/>
      <c r="R1441" s="878"/>
      <c r="S1441" s="878"/>
      <c r="T1441" s="878"/>
      <c r="U1441" s="878"/>
      <c r="V1441" s="878"/>
      <c r="W1441" s="878"/>
      <c r="X1441" s="1015"/>
      <c r="Y1441" s="878"/>
      <c r="Z1441" s="975"/>
    </row>
    <row r="1442" spans="1:26">
      <c r="A1442" s="878"/>
      <c r="B1442" s="878"/>
      <c r="C1442" s="878"/>
      <c r="F1442" s="878"/>
      <c r="H1442" s="878"/>
      <c r="I1442" s="878"/>
      <c r="J1442" s="878"/>
      <c r="K1442" s="990"/>
      <c r="L1442" s="990"/>
      <c r="M1442" s="990"/>
      <c r="N1442" s="990"/>
      <c r="O1442" s="878"/>
      <c r="P1442" s="878"/>
      <c r="Q1442" s="878"/>
      <c r="R1442" s="878"/>
      <c r="S1442" s="878"/>
      <c r="T1442" s="878"/>
      <c r="U1442" s="878"/>
      <c r="V1442" s="878"/>
      <c r="W1442" s="878"/>
      <c r="X1442" s="1015"/>
      <c r="Y1442" s="878"/>
      <c r="Z1442" s="975"/>
    </row>
    <row r="1443" spans="1:26">
      <c r="A1443" s="878"/>
      <c r="B1443" s="878"/>
      <c r="C1443" s="878"/>
      <c r="F1443" s="878"/>
      <c r="H1443" s="878"/>
      <c r="I1443" s="878"/>
      <c r="J1443" s="878"/>
      <c r="K1443" s="990"/>
      <c r="L1443" s="990"/>
      <c r="M1443" s="990"/>
      <c r="N1443" s="990"/>
      <c r="O1443" s="878"/>
      <c r="P1443" s="878"/>
      <c r="Q1443" s="878"/>
      <c r="R1443" s="878"/>
      <c r="S1443" s="878"/>
      <c r="T1443" s="878"/>
      <c r="U1443" s="878"/>
      <c r="V1443" s="878"/>
      <c r="W1443" s="878"/>
      <c r="X1443" s="1015"/>
      <c r="Y1443" s="878"/>
      <c r="Z1443" s="975"/>
    </row>
    <row r="1444" spans="1:26">
      <c r="A1444" s="878"/>
      <c r="B1444" s="878"/>
      <c r="C1444" s="878"/>
      <c r="F1444" s="878"/>
      <c r="H1444" s="878"/>
      <c r="I1444" s="878"/>
      <c r="J1444" s="878"/>
      <c r="K1444" s="990"/>
      <c r="L1444" s="990"/>
      <c r="M1444" s="990"/>
      <c r="N1444" s="990"/>
      <c r="O1444" s="878"/>
      <c r="P1444" s="878"/>
      <c r="Q1444" s="878"/>
      <c r="R1444" s="878"/>
      <c r="S1444" s="878"/>
      <c r="T1444" s="878"/>
      <c r="U1444" s="878"/>
      <c r="V1444" s="878"/>
      <c r="W1444" s="878"/>
      <c r="X1444" s="1015"/>
      <c r="Y1444" s="878"/>
      <c r="Z1444" s="975"/>
    </row>
    <row r="1445" spans="1:26">
      <c r="A1445" s="878"/>
      <c r="B1445" s="878"/>
      <c r="C1445" s="878"/>
      <c r="F1445" s="878"/>
      <c r="H1445" s="878"/>
      <c r="I1445" s="878"/>
      <c r="J1445" s="878"/>
      <c r="K1445" s="990"/>
      <c r="L1445" s="990"/>
      <c r="M1445" s="990"/>
      <c r="N1445" s="990"/>
      <c r="O1445" s="878"/>
      <c r="P1445" s="878"/>
      <c r="Q1445" s="878"/>
      <c r="R1445" s="878"/>
      <c r="S1445" s="878"/>
      <c r="T1445" s="878"/>
      <c r="U1445" s="878"/>
      <c r="V1445" s="878"/>
      <c r="W1445" s="878"/>
      <c r="X1445" s="1015"/>
      <c r="Y1445" s="878"/>
      <c r="Z1445" s="975"/>
    </row>
    <row r="1446" spans="1:26">
      <c r="A1446" s="878"/>
      <c r="B1446" s="878"/>
      <c r="C1446" s="878"/>
      <c r="F1446" s="878"/>
      <c r="H1446" s="878"/>
      <c r="I1446" s="878"/>
      <c r="J1446" s="878"/>
      <c r="K1446" s="990"/>
      <c r="L1446" s="990"/>
      <c r="M1446" s="990"/>
      <c r="N1446" s="990"/>
      <c r="O1446" s="878"/>
      <c r="P1446" s="878"/>
      <c r="Q1446" s="878"/>
      <c r="R1446" s="878"/>
      <c r="S1446" s="878"/>
      <c r="T1446" s="878"/>
      <c r="U1446" s="878"/>
      <c r="V1446" s="878"/>
      <c r="W1446" s="878"/>
      <c r="X1446" s="1015"/>
      <c r="Y1446" s="878"/>
      <c r="Z1446" s="975"/>
    </row>
    <row r="1447" spans="1:26">
      <c r="A1447" s="878"/>
      <c r="B1447" s="878"/>
      <c r="C1447" s="878"/>
      <c r="F1447" s="878"/>
      <c r="H1447" s="878"/>
      <c r="I1447" s="878"/>
      <c r="J1447" s="878"/>
      <c r="K1447" s="990"/>
      <c r="L1447" s="990"/>
      <c r="M1447" s="990"/>
      <c r="N1447" s="990"/>
      <c r="O1447" s="878"/>
      <c r="P1447" s="878"/>
      <c r="Q1447" s="878"/>
      <c r="R1447" s="878"/>
      <c r="S1447" s="878"/>
      <c r="T1447" s="878"/>
      <c r="U1447" s="878"/>
      <c r="V1447" s="878"/>
      <c r="W1447" s="878"/>
      <c r="X1447" s="1015"/>
      <c r="Y1447" s="878"/>
      <c r="Z1447" s="975"/>
    </row>
    <row r="1448" spans="1:26">
      <c r="A1448" s="878"/>
      <c r="B1448" s="878"/>
      <c r="C1448" s="878"/>
      <c r="F1448" s="878"/>
      <c r="H1448" s="878"/>
      <c r="I1448" s="878"/>
      <c r="J1448" s="878"/>
      <c r="K1448" s="990"/>
      <c r="L1448" s="990"/>
      <c r="M1448" s="990"/>
      <c r="N1448" s="990"/>
      <c r="O1448" s="878"/>
      <c r="P1448" s="878"/>
      <c r="Q1448" s="878"/>
      <c r="R1448" s="878"/>
      <c r="S1448" s="878"/>
      <c r="T1448" s="878"/>
      <c r="U1448" s="878"/>
      <c r="V1448" s="878"/>
      <c r="W1448" s="878"/>
      <c r="X1448" s="1015"/>
      <c r="Y1448" s="878"/>
      <c r="Z1448" s="975"/>
    </row>
    <row r="1449" spans="1:26">
      <c r="A1449" s="878"/>
      <c r="B1449" s="878"/>
      <c r="C1449" s="878"/>
      <c r="F1449" s="878"/>
      <c r="H1449" s="878"/>
      <c r="I1449" s="878"/>
      <c r="J1449" s="878"/>
      <c r="K1449" s="990"/>
      <c r="L1449" s="990"/>
      <c r="M1449" s="990"/>
      <c r="N1449" s="990"/>
      <c r="O1449" s="878"/>
      <c r="P1449" s="878"/>
      <c r="Q1449" s="878"/>
      <c r="R1449" s="878"/>
      <c r="S1449" s="878"/>
      <c r="T1449" s="878"/>
      <c r="U1449" s="878"/>
      <c r="V1449" s="878"/>
      <c r="W1449" s="878"/>
      <c r="X1449" s="1015"/>
      <c r="Y1449" s="878"/>
      <c r="Z1449" s="975"/>
    </row>
    <row r="1450" spans="1:26">
      <c r="A1450" s="878"/>
      <c r="B1450" s="878"/>
      <c r="C1450" s="878"/>
      <c r="F1450" s="878"/>
      <c r="H1450" s="878"/>
      <c r="I1450" s="878"/>
      <c r="J1450" s="878"/>
      <c r="K1450" s="990"/>
      <c r="L1450" s="990"/>
      <c r="M1450" s="990"/>
      <c r="N1450" s="990"/>
      <c r="O1450" s="878"/>
      <c r="P1450" s="878"/>
      <c r="Q1450" s="878"/>
      <c r="R1450" s="878"/>
      <c r="S1450" s="878"/>
      <c r="T1450" s="878"/>
      <c r="U1450" s="878"/>
      <c r="V1450" s="878"/>
      <c r="W1450" s="878"/>
      <c r="X1450" s="1015"/>
      <c r="Y1450" s="878"/>
      <c r="Z1450" s="975"/>
    </row>
    <row r="1451" spans="1:26">
      <c r="A1451" s="878"/>
      <c r="B1451" s="878"/>
      <c r="C1451" s="878"/>
      <c r="F1451" s="878"/>
      <c r="H1451" s="878"/>
      <c r="I1451" s="878"/>
      <c r="J1451" s="878"/>
      <c r="K1451" s="990"/>
      <c r="L1451" s="990"/>
      <c r="M1451" s="990"/>
      <c r="N1451" s="990"/>
      <c r="O1451" s="878"/>
      <c r="P1451" s="878"/>
      <c r="Q1451" s="878"/>
      <c r="R1451" s="878"/>
      <c r="S1451" s="878"/>
      <c r="T1451" s="878"/>
      <c r="U1451" s="878"/>
      <c r="V1451" s="878"/>
      <c r="W1451" s="878"/>
      <c r="X1451" s="1015"/>
      <c r="Y1451" s="878"/>
      <c r="Z1451" s="975"/>
    </row>
    <row r="1452" spans="1:26">
      <c r="A1452" s="878"/>
      <c r="B1452" s="878"/>
      <c r="C1452" s="878"/>
      <c r="F1452" s="878"/>
      <c r="H1452" s="878"/>
      <c r="I1452" s="878"/>
      <c r="J1452" s="878"/>
      <c r="K1452" s="990"/>
      <c r="L1452" s="990"/>
      <c r="M1452" s="990"/>
      <c r="N1452" s="990"/>
      <c r="O1452" s="878"/>
      <c r="P1452" s="878"/>
      <c r="Q1452" s="878"/>
      <c r="R1452" s="878"/>
      <c r="S1452" s="878"/>
      <c r="T1452" s="878"/>
      <c r="U1452" s="878"/>
      <c r="V1452" s="878"/>
      <c r="W1452" s="878"/>
      <c r="X1452" s="1015"/>
      <c r="Y1452" s="878"/>
      <c r="Z1452" s="975"/>
    </row>
    <row r="1453" spans="1:26">
      <c r="A1453" s="878"/>
      <c r="B1453" s="878"/>
      <c r="C1453" s="878"/>
      <c r="F1453" s="878"/>
      <c r="H1453" s="878"/>
      <c r="I1453" s="878"/>
      <c r="J1453" s="878"/>
      <c r="K1453" s="990"/>
      <c r="L1453" s="990"/>
      <c r="M1453" s="990"/>
      <c r="N1453" s="990"/>
      <c r="O1453" s="878"/>
      <c r="P1453" s="878"/>
      <c r="Q1453" s="878"/>
      <c r="R1453" s="878"/>
      <c r="S1453" s="878"/>
      <c r="T1453" s="878"/>
      <c r="U1453" s="878"/>
      <c r="V1453" s="878"/>
      <c r="W1453" s="878"/>
      <c r="X1453" s="1015"/>
      <c r="Y1453" s="878"/>
      <c r="Z1453" s="975"/>
    </row>
    <row r="1454" spans="1:26">
      <c r="A1454" s="878"/>
      <c r="B1454" s="878"/>
      <c r="C1454" s="878"/>
      <c r="F1454" s="878"/>
      <c r="H1454" s="878"/>
      <c r="I1454" s="878"/>
      <c r="J1454" s="878"/>
      <c r="K1454" s="990"/>
      <c r="L1454" s="990"/>
      <c r="M1454" s="990"/>
      <c r="N1454" s="990"/>
      <c r="O1454" s="878"/>
      <c r="P1454" s="878"/>
      <c r="Q1454" s="878"/>
      <c r="R1454" s="878"/>
      <c r="S1454" s="878"/>
      <c r="T1454" s="878"/>
      <c r="U1454" s="878"/>
      <c r="V1454" s="878"/>
      <c r="W1454" s="878"/>
      <c r="X1454" s="1015"/>
      <c r="Y1454" s="878"/>
      <c r="Z1454" s="975"/>
    </row>
    <row r="1455" spans="1:26">
      <c r="A1455" s="878"/>
      <c r="B1455" s="878"/>
      <c r="C1455" s="878"/>
      <c r="F1455" s="878"/>
      <c r="H1455" s="878"/>
      <c r="I1455" s="878"/>
      <c r="J1455" s="878"/>
      <c r="K1455" s="990"/>
      <c r="L1455" s="990"/>
      <c r="M1455" s="990"/>
      <c r="N1455" s="990"/>
      <c r="O1455" s="878"/>
      <c r="P1455" s="878"/>
      <c r="Q1455" s="878"/>
      <c r="R1455" s="878"/>
      <c r="S1455" s="878"/>
      <c r="T1455" s="878"/>
      <c r="U1455" s="878"/>
      <c r="V1455" s="878"/>
      <c r="W1455" s="878"/>
      <c r="X1455" s="1015"/>
      <c r="Y1455" s="878"/>
      <c r="Z1455" s="975"/>
    </row>
    <row r="1456" spans="1:26">
      <c r="A1456" s="878"/>
      <c r="B1456" s="878"/>
      <c r="C1456" s="878"/>
      <c r="F1456" s="878"/>
      <c r="H1456" s="878"/>
      <c r="I1456" s="878"/>
      <c r="J1456" s="878"/>
      <c r="K1456" s="990"/>
      <c r="L1456" s="990"/>
      <c r="M1456" s="990"/>
      <c r="N1456" s="990"/>
      <c r="O1456" s="878"/>
      <c r="P1456" s="878"/>
      <c r="Q1456" s="878"/>
      <c r="R1456" s="878"/>
      <c r="S1456" s="878"/>
      <c r="T1456" s="878"/>
      <c r="U1456" s="878"/>
      <c r="V1456" s="878"/>
      <c r="W1456" s="878"/>
      <c r="X1456" s="1015"/>
      <c r="Y1456" s="878"/>
      <c r="Z1456" s="975"/>
    </row>
    <row r="1457" spans="1:26">
      <c r="A1457" s="878"/>
      <c r="B1457" s="878"/>
      <c r="C1457" s="878"/>
      <c r="F1457" s="878"/>
      <c r="H1457" s="878"/>
      <c r="I1457" s="878"/>
      <c r="J1457" s="878"/>
      <c r="K1457" s="990"/>
      <c r="L1457" s="990"/>
      <c r="M1457" s="990"/>
      <c r="N1457" s="990"/>
      <c r="O1457" s="878"/>
      <c r="P1457" s="878"/>
      <c r="Q1457" s="878"/>
      <c r="R1457" s="878"/>
      <c r="S1457" s="878"/>
      <c r="T1457" s="878"/>
      <c r="U1457" s="878"/>
      <c r="V1457" s="878"/>
      <c r="W1457" s="878"/>
      <c r="X1457" s="1015"/>
      <c r="Y1457" s="878"/>
      <c r="Z1457" s="975"/>
    </row>
    <row r="1458" spans="1:26">
      <c r="A1458" s="878"/>
      <c r="B1458" s="878"/>
      <c r="C1458" s="878"/>
      <c r="F1458" s="878"/>
      <c r="H1458" s="878"/>
      <c r="I1458" s="878"/>
      <c r="J1458" s="878"/>
      <c r="K1458" s="990"/>
      <c r="L1458" s="990"/>
      <c r="M1458" s="990"/>
      <c r="N1458" s="990"/>
      <c r="O1458" s="878"/>
      <c r="P1458" s="878"/>
      <c r="Q1458" s="878"/>
      <c r="R1458" s="878"/>
      <c r="S1458" s="878"/>
      <c r="T1458" s="878"/>
      <c r="U1458" s="878"/>
      <c r="V1458" s="878"/>
      <c r="W1458" s="878"/>
      <c r="X1458" s="1015"/>
      <c r="Y1458" s="878"/>
      <c r="Z1458" s="975"/>
    </row>
    <row r="1459" spans="1:26">
      <c r="A1459" s="878"/>
      <c r="B1459" s="878"/>
      <c r="C1459" s="878"/>
      <c r="F1459" s="878"/>
      <c r="H1459" s="878"/>
      <c r="I1459" s="878"/>
      <c r="J1459" s="878"/>
      <c r="K1459" s="990"/>
      <c r="L1459" s="990"/>
      <c r="M1459" s="990"/>
      <c r="N1459" s="990"/>
      <c r="O1459" s="878"/>
      <c r="P1459" s="878"/>
      <c r="Q1459" s="878"/>
      <c r="R1459" s="878"/>
      <c r="S1459" s="878"/>
      <c r="T1459" s="878"/>
      <c r="U1459" s="878"/>
      <c r="V1459" s="878"/>
      <c r="W1459" s="878"/>
      <c r="X1459" s="1015"/>
      <c r="Y1459" s="878"/>
      <c r="Z1459" s="975"/>
    </row>
    <row r="1460" spans="1:26">
      <c r="A1460" s="878"/>
      <c r="B1460" s="878"/>
      <c r="C1460" s="878"/>
      <c r="F1460" s="878"/>
      <c r="H1460" s="878"/>
      <c r="I1460" s="878"/>
      <c r="J1460" s="878"/>
      <c r="K1460" s="990"/>
      <c r="L1460" s="990"/>
      <c r="M1460" s="990"/>
      <c r="N1460" s="990"/>
      <c r="O1460" s="878"/>
      <c r="P1460" s="878"/>
      <c r="Q1460" s="878"/>
      <c r="R1460" s="878"/>
      <c r="S1460" s="878"/>
      <c r="T1460" s="878"/>
      <c r="U1460" s="878"/>
      <c r="V1460" s="878"/>
      <c r="W1460" s="878"/>
      <c r="X1460" s="1015"/>
      <c r="Y1460" s="878"/>
      <c r="Z1460" s="975"/>
    </row>
    <row r="1461" spans="1:26">
      <c r="A1461" s="878"/>
      <c r="B1461" s="878"/>
      <c r="C1461" s="878"/>
      <c r="F1461" s="878"/>
      <c r="H1461" s="878"/>
      <c r="I1461" s="878"/>
      <c r="J1461" s="878"/>
      <c r="K1461" s="990"/>
      <c r="L1461" s="990"/>
      <c r="M1461" s="990"/>
      <c r="N1461" s="990"/>
      <c r="O1461" s="878"/>
      <c r="P1461" s="878"/>
      <c r="Q1461" s="878"/>
      <c r="R1461" s="878"/>
      <c r="S1461" s="878"/>
      <c r="T1461" s="878"/>
      <c r="U1461" s="878"/>
      <c r="V1461" s="878"/>
      <c r="W1461" s="878"/>
      <c r="X1461" s="1015"/>
      <c r="Y1461" s="878"/>
      <c r="Z1461" s="975"/>
    </row>
    <row r="1462" spans="1:26">
      <c r="A1462" s="878"/>
      <c r="B1462" s="878"/>
      <c r="C1462" s="878"/>
      <c r="F1462" s="878"/>
      <c r="H1462" s="878"/>
      <c r="I1462" s="878"/>
      <c r="J1462" s="878"/>
      <c r="K1462" s="990"/>
      <c r="L1462" s="990"/>
      <c r="M1462" s="990"/>
      <c r="N1462" s="990"/>
      <c r="O1462" s="878"/>
      <c r="P1462" s="878"/>
      <c r="Q1462" s="878"/>
      <c r="R1462" s="878"/>
      <c r="S1462" s="878"/>
      <c r="T1462" s="878"/>
      <c r="U1462" s="878"/>
      <c r="V1462" s="878"/>
      <c r="W1462" s="878"/>
      <c r="X1462" s="1015"/>
      <c r="Y1462" s="878"/>
      <c r="Z1462" s="975"/>
    </row>
    <row r="1463" spans="1:26">
      <c r="A1463" s="878"/>
      <c r="B1463" s="878"/>
      <c r="C1463" s="878"/>
      <c r="F1463" s="878"/>
      <c r="H1463" s="878"/>
      <c r="I1463" s="878"/>
      <c r="J1463" s="878"/>
      <c r="K1463" s="990"/>
      <c r="L1463" s="990"/>
      <c r="M1463" s="990"/>
      <c r="N1463" s="990"/>
      <c r="O1463" s="878"/>
      <c r="P1463" s="878"/>
      <c r="Q1463" s="878"/>
      <c r="R1463" s="878"/>
      <c r="S1463" s="878"/>
      <c r="T1463" s="878"/>
      <c r="U1463" s="878"/>
      <c r="V1463" s="878"/>
      <c r="W1463" s="878"/>
      <c r="X1463" s="1015"/>
      <c r="Y1463" s="878"/>
      <c r="Z1463" s="975"/>
    </row>
    <row r="1464" spans="1:26">
      <c r="A1464" s="878"/>
      <c r="B1464" s="878"/>
      <c r="C1464" s="878"/>
      <c r="F1464" s="878"/>
      <c r="H1464" s="878"/>
      <c r="I1464" s="878"/>
      <c r="J1464" s="878"/>
      <c r="K1464" s="990"/>
      <c r="L1464" s="990"/>
      <c r="M1464" s="990"/>
      <c r="N1464" s="990"/>
      <c r="O1464" s="878"/>
      <c r="P1464" s="878"/>
      <c r="Q1464" s="878"/>
      <c r="R1464" s="878"/>
      <c r="S1464" s="878"/>
      <c r="T1464" s="878"/>
      <c r="U1464" s="878"/>
      <c r="V1464" s="878"/>
      <c r="W1464" s="878"/>
      <c r="X1464" s="1015"/>
      <c r="Y1464" s="878"/>
      <c r="Z1464" s="975"/>
    </row>
    <row r="1465" spans="1:26">
      <c r="A1465" s="878"/>
      <c r="B1465" s="878"/>
      <c r="C1465" s="878"/>
      <c r="F1465" s="878"/>
      <c r="H1465" s="878"/>
      <c r="I1465" s="878"/>
      <c r="J1465" s="878"/>
      <c r="K1465" s="990"/>
      <c r="L1465" s="990"/>
      <c r="M1465" s="990"/>
      <c r="N1465" s="990"/>
      <c r="O1465" s="878"/>
      <c r="P1465" s="878"/>
      <c r="Q1465" s="878"/>
      <c r="R1465" s="878"/>
      <c r="S1465" s="878"/>
      <c r="T1465" s="878"/>
      <c r="U1465" s="878"/>
      <c r="V1465" s="878"/>
      <c r="W1465" s="878"/>
      <c r="X1465" s="1015"/>
      <c r="Y1465" s="878"/>
      <c r="Z1465" s="975"/>
    </row>
    <row r="1466" spans="1:26">
      <c r="A1466" s="878"/>
      <c r="B1466" s="878"/>
      <c r="C1466" s="878"/>
      <c r="F1466" s="878"/>
      <c r="H1466" s="878"/>
      <c r="I1466" s="878"/>
      <c r="J1466" s="878"/>
      <c r="K1466" s="990"/>
      <c r="L1466" s="990"/>
      <c r="M1466" s="990"/>
      <c r="N1466" s="990"/>
      <c r="O1466" s="878"/>
      <c r="P1466" s="878"/>
      <c r="Q1466" s="878"/>
      <c r="R1466" s="878"/>
      <c r="S1466" s="878"/>
      <c r="T1466" s="878"/>
      <c r="U1466" s="878"/>
      <c r="V1466" s="878"/>
      <c r="W1466" s="878"/>
      <c r="X1466" s="1015"/>
      <c r="Y1466" s="878"/>
      <c r="Z1466" s="975"/>
    </row>
    <row r="1467" spans="1:26">
      <c r="A1467" s="878"/>
      <c r="B1467" s="878"/>
      <c r="C1467" s="878"/>
      <c r="F1467" s="878"/>
      <c r="H1467" s="878"/>
      <c r="I1467" s="878"/>
      <c r="J1467" s="878"/>
      <c r="K1467" s="990"/>
      <c r="L1467" s="990"/>
      <c r="M1467" s="990"/>
      <c r="N1467" s="990"/>
      <c r="O1467" s="878"/>
      <c r="P1467" s="878"/>
      <c r="Q1467" s="878"/>
      <c r="R1467" s="878"/>
      <c r="S1467" s="878"/>
      <c r="T1467" s="878"/>
      <c r="U1467" s="878"/>
      <c r="V1467" s="878"/>
      <c r="W1467" s="878"/>
      <c r="X1467" s="1015"/>
      <c r="Y1467" s="878"/>
      <c r="Z1467" s="975"/>
    </row>
    <row r="1468" spans="1:26">
      <c r="A1468" s="878"/>
      <c r="B1468" s="878"/>
      <c r="C1468" s="878"/>
      <c r="F1468" s="878"/>
      <c r="H1468" s="878"/>
      <c r="I1468" s="878"/>
      <c r="J1468" s="878"/>
      <c r="K1468" s="990"/>
      <c r="L1468" s="990"/>
      <c r="M1468" s="990"/>
      <c r="N1468" s="990"/>
      <c r="O1468" s="878"/>
      <c r="P1468" s="878"/>
      <c r="Q1468" s="878"/>
      <c r="R1468" s="878"/>
      <c r="S1468" s="878"/>
      <c r="T1468" s="878"/>
      <c r="U1468" s="878"/>
      <c r="V1468" s="878"/>
      <c r="W1468" s="878"/>
      <c r="X1468" s="1015"/>
      <c r="Y1468" s="878"/>
      <c r="Z1468" s="975"/>
    </row>
    <row r="1469" spans="1:26">
      <c r="A1469" s="878"/>
      <c r="B1469" s="878"/>
      <c r="C1469" s="878"/>
      <c r="F1469" s="878"/>
      <c r="H1469" s="878"/>
      <c r="I1469" s="878"/>
      <c r="J1469" s="878"/>
      <c r="K1469" s="990"/>
      <c r="L1469" s="990"/>
      <c r="M1469" s="990"/>
      <c r="N1469" s="990"/>
      <c r="O1469" s="878"/>
      <c r="P1469" s="878"/>
      <c r="Q1469" s="878"/>
      <c r="R1469" s="878"/>
      <c r="S1469" s="878"/>
      <c r="T1469" s="878"/>
      <c r="U1469" s="878"/>
      <c r="V1469" s="878"/>
      <c r="W1469" s="878"/>
      <c r="X1469" s="1015"/>
      <c r="Y1469" s="878"/>
      <c r="Z1469" s="975"/>
    </row>
    <row r="1470" spans="1:26">
      <c r="A1470" s="878"/>
      <c r="B1470" s="878"/>
      <c r="C1470" s="878"/>
      <c r="F1470" s="878"/>
      <c r="H1470" s="878"/>
      <c r="I1470" s="878"/>
      <c r="J1470" s="878"/>
      <c r="K1470" s="990"/>
      <c r="L1470" s="990"/>
      <c r="M1470" s="990"/>
      <c r="N1470" s="990"/>
      <c r="O1470" s="878"/>
      <c r="P1470" s="878"/>
      <c r="Q1470" s="878"/>
      <c r="R1470" s="878"/>
      <c r="S1470" s="878"/>
      <c r="T1470" s="878"/>
      <c r="U1470" s="878"/>
      <c r="V1470" s="878"/>
      <c r="W1470" s="878"/>
      <c r="X1470" s="1015"/>
      <c r="Y1470" s="878"/>
      <c r="Z1470" s="975"/>
    </row>
    <row r="1471" spans="1:26">
      <c r="A1471" s="878"/>
      <c r="B1471" s="878"/>
      <c r="C1471" s="878"/>
      <c r="F1471" s="878"/>
      <c r="H1471" s="878"/>
      <c r="I1471" s="878"/>
      <c r="J1471" s="878"/>
      <c r="K1471" s="990"/>
      <c r="L1471" s="990"/>
      <c r="M1471" s="990"/>
      <c r="N1471" s="990"/>
      <c r="O1471" s="878"/>
      <c r="P1471" s="878"/>
      <c r="Q1471" s="878"/>
      <c r="R1471" s="878"/>
      <c r="S1471" s="878"/>
      <c r="T1471" s="878"/>
      <c r="U1471" s="878"/>
      <c r="V1471" s="878"/>
      <c r="W1471" s="878"/>
      <c r="X1471" s="1015"/>
      <c r="Y1471" s="878"/>
      <c r="Z1471" s="975"/>
    </row>
    <row r="1472" spans="1:26">
      <c r="A1472" s="878"/>
      <c r="B1472" s="878"/>
      <c r="C1472" s="878"/>
      <c r="F1472" s="878"/>
      <c r="H1472" s="878"/>
      <c r="I1472" s="878"/>
      <c r="J1472" s="878"/>
      <c r="K1472" s="990"/>
      <c r="L1472" s="990"/>
      <c r="M1472" s="990"/>
      <c r="N1472" s="990"/>
      <c r="O1472" s="878"/>
      <c r="P1472" s="878"/>
      <c r="Q1472" s="878"/>
      <c r="R1472" s="878"/>
      <c r="S1472" s="878"/>
      <c r="T1472" s="878"/>
      <c r="U1472" s="878"/>
      <c r="V1472" s="878"/>
      <c r="W1472" s="878"/>
      <c r="X1472" s="1015"/>
      <c r="Y1472" s="878"/>
      <c r="Z1472" s="975"/>
    </row>
    <row r="1473" spans="1:26">
      <c r="A1473" s="878"/>
      <c r="B1473" s="878"/>
      <c r="C1473" s="878"/>
      <c r="F1473" s="878"/>
      <c r="H1473" s="878"/>
      <c r="I1473" s="878"/>
      <c r="J1473" s="878"/>
      <c r="K1473" s="990"/>
      <c r="L1473" s="990"/>
      <c r="M1473" s="990"/>
      <c r="N1473" s="990"/>
      <c r="O1473" s="878"/>
      <c r="P1473" s="878"/>
      <c r="Q1473" s="878"/>
      <c r="R1473" s="878"/>
      <c r="S1473" s="878"/>
      <c r="T1473" s="878"/>
      <c r="U1473" s="878"/>
      <c r="V1473" s="878"/>
      <c r="W1473" s="878"/>
      <c r="X1473" s="1015"/>
      <c r="Y1473" s="878"/>
      <c r="Z1473" s="975"/>
    </row>
    <row r="1474" spans="1:26">
      <c r="A1474" s="878"/>
      <c r="B1474" s="878"/>
      <c r="C1474" s="878"/>
      <c r="F1474" s="878"/>
      <c r="H1474" s="878"/>
      <c r="I1474" s="878"/>
      <c r="J1474" s="878"/>
      <c r="K1474" s="990"/>
      <c r="L1474" s="990"/>
      <c r="M1474" s="990"/>
      <c r="N1474" s="990"/>
      <c r="O1474" s="878"/>
      <c r="P1474" s="878"/>
      <c r="Q1474" s="878"/>
      <c r="R1474" s="878"/>
      <c r="S1474" s="878"/>
      <c r="T1474" s="878"/>
      <c r="U1474" s="878"/>
      <c r="V1474" s="878"/>
      <c r="W1474" s="878"/>
      <c r="X1474" s="1015"/>
      <c r="Y1474" s="878"/>
      <c r="Z1474" s="975"/>
    </row>
    <row r="1475" spans="1:26">
      <c r="A1475" s="878"/>
      <c r="B1475" s="878"/>
      <c r="C1475" s="878"/>
      <c r="F1475" s="878"/>
      <c r="H1475" s="878"/>
      <c r="I1475" s="878"/>
      <c r="J1475" s="878"/>
      <c r="K1475" s="990"/>
      <c r="L1475" s="990"/>
      <c r="M1475" s="990"/>
      <c r="N1475" s="990"/>
      <c r="O1475" s="878"/>
      <c r="P1475" s="878"/>
      <c r="Q1475" s="878"/>
      <c r="R1475" s="878"/>
      <c r="S1475" s="878"/>
      <c r="T1475" s="878"/>
      <c r="U1475" s="878"/>
      <c r="V1475" s="878"/>
      <c r="W1475" s="878"/>
      <c r="X1475" s="1015"/>
      <c r="Y1475" s="878"/>
      <c r="Z1475" s="975"/>
    </row>
    <row r="1476" spans="1:26">
      <c r="A1476" s="878"/>
      <c r="B1476" s="878"/>
      <c r="C1476" s="878"/>
      <c r="F1476" s="878"/>
      <c r="H1476" s="878"/>
      <c r="I1476" s="878"/>
      <c r="J1476" s="878"/>
      <c r="K1476" s="990"/>
      <c r="L1476" s="990"/>
      <c r="M1476" s="990"/>
      <c r="N1476" s="990"/>
      <c r="O1476" s="878"/>
      <c r="P1476" s="878"/>
      <c r="Q1476" s="878"/>
      <c r="R1476" s="878"/>
      <c r="S1476" s="878"/>
      <c r="T1476" s="878"/>
      <c r="U1476" s="878"/>
      <c r="V1476" s="878"/>
      <c r="W1476" s="878"/>
      <c r="X1476" s="1015"/>
      <c r="Y1476" s="878"/>
      <c r="Z1476" s="975"/>
    </row>
    <row r="1477" spans="1:26">
      <c r="A1477" s="878"/>
      <c r="B1477" s="878"/>
      <c r="C1477" s="878"/>
      <c r="F1477" s="878"/>
      <c r="H1477" s="878"/>
      <c r="I1477" s="878"/>
      <c r="J1477" s="878"/>
      <c r="K1477" s="990"/>
      <c r="L1477" s="990"/>
      <c r="M1477" s="990"/>
      <c r="N1477" s="990"/>
      <c r="O1477" s="878"/>
      <c r="P1477" s="878"/>
      <c r="Q1477" s="878"/>
      <c r="R1477" s="878"/>
      <c r="S1477" s="878"/>
      <c r="T1477" s="878"/>
      <c r="U1477" s="878"/>
      <c r="V1477" s="878"/>
      <c r="W1477" s="878"/>
      <c r="X1477" s="1015"/>
      <c r="Y1477" s="878"/>
      <c r="Z1477" s="975"/>
    </row>
    <row r="1478" spans="1:26">
      <c r="A1478" s="878"/>
      <c r="B1478" s="878"/>
      <c r="C1478" s="878"/>
      <c r="F1478" s="878"/>
      <c r="H1478" s="878"/>
      <c r="I1478" s="878"/>
      <c r="J1478" s="878"/>
      <c r="K1478" s="990"/>
      <c r="L1478" s="990"/>
      <c r="M1478" s="990"/>
      <c r="N1478" s="990"/>
      <c r="O1478" s="878"/>
      <c r="P1478" s="878"/>
      <c r="Q1478" s="878"/>
      <c r="R1478" s="878"/>
      <c r="S1478" s="878"/>
      <c r="T1478" s="878"/>
      <c r="U1478" s="878"/>
      <c r="V1478" s="878"/>
      <c r="W1478" s="878"/>
      <c r="X1478" s="1015"/>
      <c r="Y1478" s="878"/>
      <c r="Z1478" s="975"/>
    </row>
    <row r="1479" spans="1:26">
      <c r="A1479" s="878"/>
      <c r="B1479" s="878"/>
      <c r="C1479" s="878"/>
      <c r="F1479" s="878"/>
      <c r="H1479" s="878"/>
      <c r="I1479" s="878"/>
      <c r="J1479" s="878"/>
      <c r="K1479" s="990"/>
      <c r="L1479" s="990"/>
      <c r="M1479" s="990"/>
      <c r="N1479" s="990"/>
      <c r="O1479" s="878"/>
      <c r="P1479" s="878"/>
      <c r="Q1479" s="878"/>
      <c r="R1479" s="878"/>
      <c r="S1479" s="878"/>
      <c r="T1479" s="878"/>
      <c r="U1479" s="878"/>
      <c r="V1479" s="878"/>
      <c r="W1479" s="878"/>
      <c r="X1479" s="1015"/>
      <c r="Y1479" s="878"/>
      <c r="Z1479" s="975"/>
    </row>
    <row r="1480" spans="1:26">
      <c r="A1480" s="878"/>
      <c r="B1480" s="878"/>
      <c r="C1480" s="878"/>
      <c r="F1480" s="878"/>
      <c r="H1480" s="878"/>
      <c r="I1480" s="878"/>
      <c r="J1480" s="878"/>
      <c r="K1480" s="990"/>
      <c r="L1480" s="990"/>
      <c r="M1480" s="990"/>
      <c r="N1480" s="990"/>
      <c r="O1480" s="878"/>
      <c r="P1480" s="878"/>
      <c r="Q1480" s="878"/>
      <c r="R1480" s="878"/>
      <c r="S1480" s="878"/>
      <c r="T1480" s="878"/>
      <c r="U1480" s="878"/>
      <c r="V1480" s="878"/>
      <c r="W1480" s="878"/>
      <c r="X1480" s="1015"/>
      <c r="Y1480" s="878"/>
      <c r="Z1480" s="975"/>
    </row>
    <row r="1481" spans="1:26">
      <c r="A1481" s="878"/>
      <c r="B1481" s="878"/>
      <c r="C1481" s="878"/>
      <c r="F1481" s="878"/>
      <c r="H1481" s="878"/>
      <c r="I1481" s="878"/>
      <c r="J1481" s="878"/>
      <c r="K1481" s="990"/>
      <c r="L1481" s="990"/>
      <c r="M1481" s="990"/>
      <c r="N1481" s="990"/>
      <c r="O1481" s="878"/>
      <c r="P1481" s="878"/>
      <c r="Q1481" s="878"/>
      <c r="R1481" s="878"/>
      <c r="S1481" s="878"/>
      <c r="T1481" s="878"/>
      <c r="U1481" s="878"/>
      <c r="V1481" s="878"/>
      <c r="W1481" s="878"/>
      <c r="X1481" s="1015"/>
      <c r="Y1481" s="878"/>
      <c r="Z1481" s="975"/>
    </row>
    <row r="1482" spans="1:26">
      <c r="A1482" s="878"/>
      <c r="B1482" s="878"/>
      <c r="C1482" s="878"/>
      <c r="F1482" s="878"/>
      <c r="H1482" s="878"/>
      <c r="I1482" s="878"/>
      <c r="J1482" s="878"/>
      <c r="K1482" s="990"/>
      <c r="L1482" s="990"/>
      <c r="M1482" s="990"/>
      <c r="N1482" s="990"/>
      <c r="O1482" s="878"/>
      <c r="P1482" s="878"/>
      <c r="Q1482" s="878"/>
      <c r="R1482" s="878"/>
      <c r="S1482" s="878"/>
      <c r="T1482" s="878"/>
      <c r="U1482" s="878"/>
      <c r="V1482" s="878"/>
      <c r="W1482" s="878"/>
      <c r="X1482" s="1015"/>
      <c r="Y1482" s="878"/>
      <c r="Z1482" s="975"/>
    </row>
    <row r="1483" spans="1:26">
      <c r="A1483" s="878"/>
      <c r="B1483" s="878"/>
      <c r="C1483" s="878"/>
      <c r="F1483" s="878"/>
      <c r="H1483" s="878"/>
      <c r="I1483" s="878"/>
      <c r="J1483" s="878"/>
      <c r="K1483" s="990"/>
      <c r="L1483" s="990"/>
      <c r="M1483" s="990"/>
      <c r="N1483" s="990"/>
      <c r="O1483" s="878"/>
      <c r="P1483" s="878"/>
      <c r="Q1483" s="878"/>
      <c r="R1483" s="878"/>
      <c r="S1483" s="878"/>
      <c r="T1483" s="878"/>
      <c r="U1483" s="878"/>
      <c r="V1483" s="878"/>
      <c r="W1483" s="878"/>
      <c r="X1483" s="1015"/>
      <c r="Y1483" s="878"/>
      <c r="Z1483" s="975"/>
    </row>
    <row r="1484" spans="1:26">
      <c r="A1484" s="878"/>
      <c r="B1484" s="878"/>
      <c r="C1484" s="878"/>
      <c r="F1484" s="878"/>
      <c r="H1484" s="878"/>
      <c r="I1484" s="878"/>
      <c r="J1484" s="878"/>
      <c r="K1484" s="990"/>
      <c r="L1484" s="990"/>
      <c r="M1484" s="990"/>
      <c r="N1484" s="990"/>
      <c r="O1484" s="878"/>
      <c r="P1484" s="878"/>
      <c r="Q1484" s="878"/>
      <c r="R1484" s="878"/>
      <c r="S1484" s="878"/>
      <c r="T1484" s="878"/>
      <c r="U1484" s="878"/>
      <c r="V1484" s="878"/>
      <c r="W1484" s="878"/>
      <c r="X1484" s="1015"/>
      <c r="Y1484" s="878"/>
      <c r="Z1484" s="975"/>
    </row>
    <row r="1485" spans="1:26">
      <c r="A1485" s="878"/>
      <c r="B1485" s="878"/>
      <c r="C1485" s="878"/>
      <c r="F1485" s="878"/>
      <c r="H1485" s="878"/>
      <c r="I1485" s="878"/>
      <c r="J1485" s="878"/>
      <c r="K1485" s="990"/>
      <c r="L1485" s="990"/>
      <c r="M1485" s="990"/>
      <c r="N1485" s="990"/>
      <c r="O1485" s="878"/>
      <c r="P1485" s="878"/>
      <c r="Q1485" s="878"/>
      <c r="R1485" s="878"/>
      <c r="S1485" s="878"/>
      <c r="T1485" s="878"/>
      <c r="U1485" s="878"/>
      <c r="V1485" s="878"/>
      <c r="W1485" s="878"/>
      <c r="X1485" s="1015"/>
      <c r="Y1485" s="878"/>
      <c r="Z1485" s="975"/>
    </row>
    <row r="1486" spans="1:26">
      <c r="A1486" s="878"/>
      <c r="B1486" s="878"/>
      <c r="C1486" s="878"/>
      <c r="F1486" s="878"/>
      <c r="H1486" s="878"/>
      <c r="I1486" s="878"/>
      <c r="J1486" s="878"/>
      <c r="K1486" s="990"/>
      <c r="L1486" s="990"/>
      <c r="M1486" s="990"/>
      <c r="N1486" s="990"/>
      <c r="O1486" s="878"/>
      <c r="P1486" s="878"/>
      <c r="Q1486" s="878"/>
      <c r="R1486" s="878"/>
      <c r="S1486" s="878"/>
      <c r="T1486" s="878"/>
      <c r="U1486" s="878"/>
      <c r="V1486" s="878"/>
      <c r="W1486" s="878"/>
      <c r="X1486" s="1015"/>
      <c r="Y1486" s="878"/>
      <c r="Z1486" s="975"/>
    </row>
    <row r="1487" spans="1:26">
      <c r="A1487" s="878"/>
      <c r="B1487" s="878"/>
      <c r="C1487" s="878"/>
      <c r="F1487" s="878"/>
      <c r="H1487" s="878"/>
      <c r="I1487" s="878"/>
      <c r="J1487" s="878"/>
      <c r="K1487" s="990"/>
      <c r="L1487" s="990"/>
      <c r="M1487" s="990"/>
      <c r="N1487" s="990"/>
      <c r="O1487" s="878"/>
      <c r="P1487" s="878"/>
      <c r="Q1487" s="878"/>
      <c r="R1487" s="878"/>
      <c r="S1487" s="878"/>
      <c r="T1487" s="878"/>
      <c r="U1487" s="878"/>
      <c r="V1487" s="878"/>
      <c r="W1487" s="878"/>
      <c r="X1487" s="1015"/>
      <c r="Y1487" s="878"/>
      <c r="Z1487" s="975"/>
    </row>
    <row r="1488" spans="1:26">
      <c r="A1488" s="878"/>
      <c r="B1488" s="878"/>
      <c r="C1488" s="878"/>
      <c r="F1488" s="878"/>
      <c r="H1488" s="878"/>
      <c r="I1488" s="878"/>
      <c r="J1488" s="878"/>
      <c r="K1488" s="990"/>
      <c r="L1488" s="990"/>
      <c r="M1488" s="990"/>
      <c r="N1488" s="990"/>
      <c r="O1488" s="878"/>
      <c r="P1488" s="878"/>
      <c r="Q1488" s="878"/>
      <c r="R1488" s="878"/>
      <c r="S1488" s="878"/>
      <c r="T1488" s="878"/>
      <c r="U1488" s="878"/>
      <c r="V1488" s="878"/>
      <c r="W1488" s="878"/>
      <c r="X1488" s="1015"/>
      <c r="Y1488" s="878"/>
      <c r="Z1488" s="975"/>
    </row>
    <row r="1489" spans="1:26">
      <c r="A1489" s="878"/>
      <c r="B1489" s="878"/>
      <c r="C1489" s="878"/>
      <c r="F1489" s="878"/>
      <c r="H1489" s="878"/>
      <c r="I1489" s="878"/>
      <c r="J1489" s="878"/>
      <c r="K1489" s="990"/>
      <c r="L1489" s="990"/>
      <c r="M1489" s="990"/>
      <c r="N1489" s="990"/>
      <c r="O1489" s="878"/>
      <c r="P1489" s="878"/>
      <c r="Q1489" s="878"/>
      <c r="R1489" s="878"/>
      <c r="S1489" s="878"/>
      <c r="T1489" s="878"/>
      <c r="U1489" s="878"/>
      <c r="V1489" s="878"/>
      <c r="W1489" s="878"/>
      <c r="X1489" s="1015"/>
      <c r="Y1489" s="878"/>
      <c r="Z1489" s="975"/>
    </row>
    <row r="1490" spans="1:26">
      <c r="A1490" s="878"/>
      <c r="B1490" s="878"/>
      <c r="C1490" s="878"/>
      <c r="F1490" s="878"/>
      <c r="H1490" s="878"/>
      <c r="I1490" s="878"/>
      <c r="J1490" s="878"/>
      <c r="K1490" s="990"/>
      <c r="L1490" s="990"/>
      <c r="M1490" s="990"/>
      <c r="N1490" s="990"/>
      <c r="O1490" s="878"/>
      <c r="P1490" s="878"/>
      <c r="Q1490" s="878"/>
      <c r="R1490" s="878"/>
      <c r="S1490" s="878"/>
      <c r="T1490" s="878"/>
      <c r="U1490" s="878"/>
      <c r="V1490" s="878"/>
      <c r="W1490" s="878"/>
      <c r="X1490" s="1015"/>
      <c r="Y1490" s="878"/>
      <c r="Z1490" s="975"/>
    </row>
    <row r="1491" spans="1:26">
      <c r="A1491" s="878"/>
      <c r="B1491" s="878"/>
      <c r="C1491" s="878"/>
      <c r="F1491" s="878"/>
      <c r="H1491" s="878"/>
      <c r="I1491" s="878"/>
      <c r="J1491" s="878"/>
      <c r="K1491" s="990"/>
      <c r="L1491" s="990"/>
      <c r="M1491" s="990"/>
      <c r="N1491" s="990"/>
      <c r="O1491" s="878"/>
      <c r="P1491" s="878"/>
      <c r="Q1491" s="878"/>
      <c r="R1491" s="878"/>
      <c r="S1491" s="878"/>
      <c r="T1491" s="878"/>
      <c r="U1491" s="878"/>
      <c r="V1491" s="878"/>
      <c r="W1491" s="878"/>
      <c r="X1491" s="1015"/>
      <c r="Y1491" s="878"/>
      <c r="Z1491" s="975"/>
    </row>
    <row r="1492" spans="1:26">
      <c r="A1492" s="878"/>
      <c r="B1492" s="878"/>
      <c r="C1492" s="878"/>
      <c r="F1492" s="878"/>
      <c r="H1492" s="878"/>
      <c r="I1492" s="878"/>
      <c r="J1492" s="878"/>
      <c r="K1492" s="990"/>
      <c r="L1492" s="990"/>
      <c r="M1492" s="990"/>
      <c r="N1492" s="990"/>
      <c r="O1492" s="878"/>
      <c r="P1492" s="878"/>
      <c r="Q1492" s="878"/>
      <c r="R1492" s="878"/>
      <c r="S1492" s="878"/>
      <c r="T1492" s="878"/>
      <c r="U1492" s="878"/>
      <c r="V1492" s="878"/>
      <c r="W1492" s="878"/>
      <c r="X1492" s="1015"/>
      <c r="Y1492" s="878"/>
      <c r="Z1492" s="975"/>
    </row>
    <row r="1493" spans="1:26">
      <c r="A1493" s="878"/>
      <c r="B1493" s="878"/>
      <c r="C1493" s="878"/>
      <c r="F1493" s="878"/>
      <c r="H1493" s="878"/>
      <c r="I1493" s="878"/>
      <c r="J1493" s="878"/>
      <c r="K1493" s="990"/>
      <c r="L1493" s="990"/>
      <c r="M1493" s="990"/>
      <c r="N1493" s="990"/>
      <c r="O1493" s="878"/>
      <c r="P1493" s="878"/>
      <c r="Q1493" s="878"/>
      <c r="R1493" s="878"/>
      <c r="S1493" s="878"/>
      <c r="T1493" s="878"/>
      <c r="U1493" s="878"/>
      <c r="V1493" s="878"/>
      <c r="W1493" s="878"/>
      <c r="X1493" s="1015"/>
      <c r="Y1493" s="878"/>
      <c r="Z1493" s="975"/>
    </row>
    <row r="1494" spans="1:26">
      <c r="A1494" s="878"/>
      <c r="B1494" s="878"/>
      <c r="C1494" s="878"/>
      <c r="F1494" s="878"/>
      <c r="H1494" s="878"/>
      <c r="I1494" s="878"/>
      <c r="J1494" s="878"/>
      <c r="K1494" s="990"/>
      <c r="L1494" s="990"/>
      <c r="M1494" s="990"/>
      <c r="N1494" s="990"/>
      <c r="O1494" s="878"/>
      <c r="P1494" s="878"/>
      <c r="Q1494" s="878"/>
      <c r="R1494" s="878"/>
      <c r="S1494" s="878"/>
      <c r="T1494" s="878"/>
      <c r="U1494" s="878"/>
      <c r="V1494" s="878"/>
      <c r="W1494" s="878"/>
      <c r="X1494" s="1015"/>
      <c r="Y1494" s="878"/>
      <c r="Z1494" s="975"/>
    </row>
    <row r="1495" spans="1:26">
      <c r="A1495" s="878"/>
      <c r="B1495" s="878"/>
      <c r="C1495" s="878"/>
      <c r="F1495" s="878"/>
      <c r="H1495" s="878"/>
      <c r="I1495" s="878"/>
      <c r="J1495" s="878"/>
      <c r="K1495" s="990"/>
      <c r="L1495" s="990"/>
      <c r="M1495" s="990"/>
      <c r="N1495" s="990"/>
      <c r="O1495" s="878"/>
      <c r="P1495" s="878"/>
      <c r="Q1495" s="878"/>
      <c r="R1495" s="878"/>
      <c r="S1495" s="878"/>
      <c r="T1495" s="878"/>
      <c r="U1495" s="878"/>
      <c r="V1495" s="878"/>
      <c r="W1495" s="878"/>
      <c r="X1495" s="1015"/>
      <c r="Y1495" s="878"/>
      <c r="Z1495" s="975"/>
    </row>
    <row r="1496" spans="1:26">
      <c r="A1496" s="878"/>
      <c r="B1496" s="878"/>
      <c r="C1496" s="878"/>
      <c r="F1496" s="878"/>
      <c r="H1496" s="878"/>
      <c r="I1496" s="878"/>
      <c r="J1496" s="878"/>
      <c r="K1496" s="990"/>
      <c r="L1496" s="990"/>
      <c r="M1496" s="990"/>
      <c r="N1496" s="990"/>
      <c r="O1496" s="878"/>
      <c r="P1496" s="878"/>
      <c r="Q1496" s="878"/>
      <c r="R1496" s="878"/>
      <c r="S1496" s="878"/>
      <c r="T1496" s="878"/>
      <c r="U1496" s="878"/>
      <c r="V1496" s="878"/>
      <c r="W1496" s="878"/>
      <c r="X1496" s="1015"/>
      <c r="Y1496" s="878"/>
      <c r="Z1496" s="975"/>
    </row>
    <row r="1497" spans="1:26">
      <c r="A1497" s="878"/>
      <c r="B1497" s="878"/>
      <c r="C1497" s="878"/>
      <c r="F1497" s="878"/>
      <c r="H1497" s="878"/>
      <c r="I1497" s="878"/>
      <c r="J1497" s="878"/>
      <c r="K1497" s="990"/>
      <c r="L1497" s="990"/>
      <c r="M1497" s="990"/>
      <c r="N1497" s="990"/>
      <c r="O1497" s="878"/>
      <c r="P1497" s="878"/>
      <c r="Q1497" s="878"/>
      <c r="R1497" s="878"/>
      <c r="S1497" s="878"/>
      <c r="T1497" s="878"/>
      <c r="U1497" s="878"/>
      <c r="V1497" s="878"/>
      <c r="W1497" s="878"/>
      <c r="X1497" s="1015"/>
      <c r="Y1497" s="878"/>
      <c r="Z1497" s="975"/>
    </row>
    <row r="1498" spans="1:26">
      <c r="A1498" s="878"/>
      <c r="B1498" s="878"/>
      <c r="C1498" s="878"/>
      <c r="F1498" s="878"/>
      <c r="H1498" s="878"/>
      <c r="I1498" s="878"/>
      <c r="J1498" s="878"/>
      <c r="K1498" s="990"/>
      <c r="L1498" s="990"/>
      <c r="M1498" s="990"/>
      <c r="N1498" s="990"/>
      <c r="O1498" s="878"/>
      <c r="P1498" s="878"/>
      <c r="Q1498" s="878"/>
      <c r="R1498" s="878"/>
      <c r="S1498" s="878"/>
      <c r="T1498" s="878"/>
      <c r="U1498" s="878"/>
      <c r="V1498" s="878"/>
      <c r="W1498" s="878"/>
      <c r="X1498" s="1015"/>
      <c r="Y1498" s="878"/>
      <c r="Z1498" s="975"/>
    </row>
    <row r="1499" spans="1:26">
      <c r="A1499" s="878"/>
      <c r="B1499" s="878"/>
      <c r="C1499" s="878"/>
      <c r="F1499" s="878"/>
      <c r="H1499" s="878"/>
      <c r="I1499" s="878"/>
      <c r="J1499" s="878"/>
      <c r="K1499" s="990"/>
      <c r="L1499" s="990"/>
      <c r="M1499" s="990"/>
      <c r="N1499" s="990"/>
      <c r="O1499" s="878"/>
      <c r="P1499" s="878"/>
      <c r="Q1499" s="878"/>
      <c r="R1499" s="878"/>
      <c r="S1499" s="878"/>
      <c r="T1499" s="878"/>
      <c r="U1499" s="878"/>
      <c r="V1499" s="878"/>
      <c r="W1499" s="878"/>
      <c r="X1499" s="1015"/>
      <c r="Y1499" s="878"/>
      <c r="Z1499" s="975"/>
    </row>
    <row r="1500" spans="1:26">
      <c r="A1500" s="878"/>
      <c r="B1500" s="878"/>
      <c r="C1500" s="878"/>
      <c r="F1500" s="878"/>
      <c r="H1500" s="878"/>
      <c r="I1500" s="878"/>
      <c r="J1500" s="878"/>
      <c r="K1500" s="990"/>
      <c r="L1500" s="990"/>
      <c r="M1500" s="990"/>
      <c r="N1500" s="990"/>
      <c r="O1500" s="878"/>
      <c r="P1500" s="878"/>
      <c r="Q1500" s="878"/>
      <c r="R1500" s="878"/>
      <c r="S1500" s="878"/>
      <c r="T1500" s="878"/>
      <c r="U1500" s="878"/>
      <c r="V1500" s="878"/>
      <c r="W1500" s="878"/>
      <c r="X1500" s="1015"/>
      <c r="Y1500" s="878"/>
      <c r="Z1500" s="975"/>
    </row>
    <row r="1501" spans="1:26">
      <c r="A1501" s="878"/>
      <c r="B1501" s="878"/>
      <c r="C1501" s="878"/>
      <c r="F1501" s="878"/>
      <c r="H1501" s="878"/>
      <c r="I1501" s="878"/>
      <c r="J1501" s="878"/>
      <c r="K1501" s="990"/>
      <c r="L1501" s="990"/>
      <c r="M1501" s="990"/>
      <c r="N1501" s="990"/>
      <c r="O1501" s="878"/>
      <c r="P1501" s="878"/>
      <c r="Q1501" s="878"/>
      <c r="R1501" s="878"/>
      <c r="S1501" s="878"/>
      <c r="T1501" s="878"/>
      <c r="U1501" s="878"/>
      <c r="V1501" s="878"/>
      <c r="W1501" s="878"/>
      <c r="X1501" s="1015"/>
      <c r="Y1501" s="878"/>
      <c r="Z1501" s="975"/>
    </row>
    <row r="1502" spans="1:26">
      <c r="A1502" s="878"/>
      <c r="B1502" s="878"/>
      <c r="C1502" s="878"/>
      <c r="F1502" s="878"/>
      <c r="H1502" s="878"/>
      <c r="I1502" s="878"/>
      <c r="J1502" s="878"/>
      <c r="K1502" s="990"/>
      <c r="L1502" s="990"/>
      <c r="M1502" s="990"/>
      <c r="N1502" s="990"/>
      <c r="O1502" s="878"/>
      <c r="P1502" s="878"/>
      <c r="Q1502" s="878"/>
      <c r="R1502" s="878"/>
      <c r="S1502" s="878"/>
      <c r="T1502" s="878"/>
      <c r="U1502" s="878"/>
      <c r="V1502" s="878"/>
      <c r="W1502" s="878"/>
      <c r="X1502" s="1015"/>
      <c r="Y1502" s="878"/>
      <c r="Z1502" s="975"/>
    </row>
    <row r="1503" spans="1:26">
      <c r="A1503" s="878"/>
      <c r="B1503" s="878"/>
      <c r="C1503" s="878"/>
      <c r="F1503" s="878"/>
      <c r="H1503" s="878"/>
      <c r="I1503" s="878"/>
      <c r="J1503" s="878"/>
      <c r="K1503" s="990"/>
      <c r="L1503" s="990"/>
      <c r="M1503" s="990"/>
      <c r="N1503" s="990"/>
      <c r="O1503" s="878"/>
      <c r="P1503" s="878"/>
      <c r="Q1503" s="878"/>
      <c r="R1503" s="878"/>
      <c r="S1503" s="878"/>
      <c r="T1503" s="878"/>
      <c r="U1503" s="878"/>
      <c r="V1503" s="878"/>
      <c r="W1503" s="878"/>
      <c r="X1503" s="1015"/>
      <c r="Y1503" s="878"/>
      <c r="Z1503" s="975"/>
    </row>
    <row r="1504" spans="1:26">
      <c r="A1504" s="878"/>
      <c r="B1504" s="878"/>
      <c r="C1504" s="878"/>
      <c r="F1504" s="878"/>
      <c r="H1504" s="878"/>
      <c r="I1504" s="878"/>
      <c r="J1504" s="878"/>
      <c r="K1504" s="990"/>
      <c r="L1504" s="990"/>
      <c r="M1504" s="990"/>
      <c r="N1504" s="990"/>
      <c r="O1504" s="878"/>
      <c r="P1504" s="878"/>
      <c r="Q1504" s="878"/>
      <c r="R1504" s="878"/>
      <c r="S1504" s="878"/>
      <c r="T1504" s="878"/>
      <c r="U1504" s="878"/>
      <c r="V1504" s="878"/>
      <c r="W1504" s="878"/>
      <c r="X1504" s="1015"/>
      <c r="Y1504" s="878"/>
      <c r="Z1504" s="975"/>
    </row>
    <row r="1505" spans="1:26">
      <c r="A1505" s="878"/>
      <c r="B1505" s="878"/>
      <c r="C1505" s="878"/>
      <c r="F1505" s="878"/>
      <c r="H1505" s="878"/>
      <c r="I1505" s="878"/>
      <c r="J1505" s="878"/>
      <c r="K1505" s="990"/>
      <c r="L1505" s="990"/>
      <c r="M1505" s="990"/>
      <c r="N1505" s="990"/>
      <c r="O1505" s="878"/>
      <c r="P1505" s="878"/>
      <c r="Q1505" s="878"/>
      <c r="R1505" s="878"/>
      <c r="S1505" s="878"/>
      <c r="T1505" s="878"/>
      <c r="U1505" s="878"/>
      <c r="V1505" s="878"/>
      <c r="W1505" s="878"/>
      <c r="X1505" s="1015"/>
      <c r="Y1505" s="878"/>
      <c r="Z1505" s="975"/>
    </row>
    <row r="1506" spans="1:26">
      <c r="A1506" s="878"/>
      <c r="B1506" s="878"/>
      <c r="C1506" s="878"/>
      <c r="F1506" s="878"/>
      <c r="H1506" s="878"/>
      <c r="I1506" s="878"/>
      <c r="J1506" s="878"/>
      <c r="K1506" s="990"/>
      <c r="L1506" s="990"/>
      <c r="M1506" s="990"/>
      <c r="N1506" s="990"/>
      <c r="O1506" s="878"/>
      <c r="P1506" s="878"/>
      <c r="Q1506" s="878"/>
      <c r="R1506" s="878"/>
      <c r="S1506" s="878"/>
      <c r="T1506" s="878"/>
      <c r="U1506" s="878"/>
      <c r="V1506" s="878"/>
      <c r="W1506" s="878"/>
      <c r="X1506" s="1015"/>
      <c r="Y1506" s="878"/>
      <c r="Z1506" s="975"/>
    </row>
    <row r="1507" spans="1:26">
      <c r="A1507" s="878"/>
      <c r="B1507" s="878"/>
      <c r="C1507" s="878"/>
      <c r="F1507" s="878"/>
      <c r="H1507" s="878"/>
      <c r="I1507" s="878"/>
      <c r="J1507" s="878"/>
      <c r="K1507" s="990"/>
      <c r="L1507" s="990"/>
      <c r="M1507" s="990"/>
      <c r="N1507" s="990"/>
      <c r="O1507" s="878"/>
      <c r="P1507" s="878"/>
      <c r="Q1507" s="878"/>
      <c r="R1507" s="878"/>
      <c r="S1507" s="878"/>
      <c r="T1507" s="878"/>
      <c r="U1507" s="878"/>
      <c r="V1507" s="878"/>
      <c r="W1507" s="878"/>
      <c r="X1507" s="1015"/>
      <c r="Y1507" s="878"/>
      <c r="Z1507" s="975"/>
    </row>
    <row r="1508" spans="1:26">
      <c r="A1508" s="878"/>
      <c r="B1508" s="878"/>
      <c r="C1508" s="878"/>
      <c r="F1508" s="878"/>
      <c r="H1508" s="878"/>
      <c r="I1508" s="878"/>
      <c r="J1508" s="878"/>
      <c r="K1508" s="990"/>
      <c r="L1508" s="990"/>
      <c r="M1508" s="990"/>
      <c r="N1508" s="990"/>
      <c r="O1508" s="878"/>
      <c r="P1508" s="878"/>
      <c r="Q1508" s="878"/>
      <c r="R1508" s="878"/>
      <c r="S1508" s="878"/>
      <c r="T1508" s="878"/>
      <c r="U1508" s="878"/>
      <c r="V1508" s="878"/>
      <c r="W1508" s="878"/>
      <c r="X1508" s="1015"/>
      <c r="Y1508" s="878"/>
      <c r="Z1508" s="975"/>
    </row>
    <row r="1509" spans="1:26">
      <c r="A1509" s="878"/>
      <c r="B1509" s="878"/>
      <c r="C1509" s="878"/>
      <c r="F1509" s="878"/>
      <c r="H1509" s="878"/>
      <c r="I1509" s="878"/>
      <c r="J1509" s="878"/>
      <c r="K1509" s="990"/>
      <c r="L1509" s="990"/>
      <c r="M1509" s="990"/>
      <c r="N1509" s="990"/>
      <c r="O1509" s="878"/>
      <c r="P1509" s="878"/>
      <c r="Q1509" s="878"/>
      <c r="R1509" s="878"/>
      <c r="S1509" s="878"/>
      <c r="T1509" s="878"/>
      <c r="U1509" s="878"/>
      <c r="V1509" s="878"/>
      <c r="W1509" s="878"/>
      <c r="X1509" s="1015"/>
      <c r="Y1509" s="878"/>
      <c r="Z1509" s="975"/>
    </row>
    <row r="1510" spans="1:26">
      <c r="A1510" s="878"/>
      <c r="B1510" s="878"/>
      <c r="C1510" s="878"/>
      <c r="F1510" s="878"/>
      <c r="H1510" s="878"/>
      <c r="I1510" s="878"/>
      <c r="J1510" s="878"/>
      <c r="K1510" s="990"/>
      <c r="L1510" s="990"/>
      <c r="M1510" s="990"/>
      <c r="N1510" s="990"/>
      <c r="O1510" s="878"/>
      <c r="P1510" s="878"/>
      <c r="Q1510" s="878"/>
      <c r="R1510" s="878"/>
      <c r="S1510" s="878"/>
      <c r="T1510" s="878"/>
      <c r="U1510" s="878"/>
      <c r="V1510" s="878"/>
      <c r="W1510" s="878"/>
      <c r="X1510" s="1015"/>
      <c r="Y1510" s="878"/>
      <c r="Z1510" s="975"/>
    </row>
    <row r="1511" spans="1:26">
      <c r="A1511" s="878"/>
      <c r="B1511" s="878"/>
      <c r="C1511" s="878"/>
      <c r="F1511" s="878"/>
      <c r="H1511" s="878"/>
      <c r="I1511" s="878"/>
      <c r="J1511" s="878"/>
      <c r="K1511" s="990"/>
      <c r="L1511" s="990"/>
      <c r="M1511" s="990"/>
      <c r="N1511" s="990"/>
      <c r="O1511" s="878"/>
      <c r="P1511" s="878"/>
      <c r="Q1511" s="878"/>
      <c r="R1511" s="878"/>
      <c r="S1511" s="878"/>
      <c r="T1511" s="878"/>
      <c r="U1511" s="878"/>
      <c r="V1511" s="878"/>
      <c r="W1511" s="878"/>
      <c r="X1511" s="1015"/>
      <c r="Y1511" s="878"/>
      <c r="Z1511" s="975"/>
    </row>
    <row r="1512" spans="1:26">
      <c r="A1512" s="878"/>
      <c r="B1512" s="878"/>
      <c r="C1512" s="878"/>
      <c r="F1512" s="878"/>
      <c r="H1512" s="878"/>
      <c r="I1512" s="878"/>
      <c r="J1512" s="878"/>
      <c r="K1512" s="990"/>
      <c r="L1512" s="990"/>
      <c r="M1512" s="990"/>
      <c r="N1512" s="990"/>
      <c r="O1512" s="878"/>
      <c r="P1512" s="878"/>
      <c r="Q1512" s="878"/>
      <c r="R1512" s="878"/>
      <c r="S1512" s="878"/>
      <c r="T1512" s="878"/>
      <c r="U1512" s="878"/>
      <c r="V1512" s="878"/>
      <c r="W1512" s="878"/>
      <c r="X1512" s="1015"/>
      <c r="Y1512" s="878"/>
      <c r="Z1512" s="975"/>
    </row>
    <row r="1513" spans="1:26">
      <c r="A1513" s="878"/>
      <c r="B1513" s="878"/>
      <c r="C1513" s="878"/>
      <c r="F1513" s="878"/>
      <c r="H1513" s="878"/>
      <c r="I1513" s="878"/>
      <c r="J1513" s="878"/>
      <c r="K1513" s="990"/>
      <c r="L1513" s="990"/>
      <c r="M1513" s="990"/>
      <c r="N1513" s="990"/>
      <c r="O1513" s="878"/>
      <c r="P1513" s="878"/>
      <c r="Q1513" s="878"/>
      <c r="R1513" s="878"/>
      <c r="S1513" s="878"/>
      <c r="T1513" s="878"/>
      <c r="U1513" s="878"/>
      <c r="V1513" s="878"/>
      <c r="W1513" s="878"/>
      <c r="X1513" s="1015"/>
      <c r="Y1513" s="878"/>
      <c r="Z1513" s="975"/>
    </row>
    <row r="1514" spans="1:26">
      <c r="A1514" s="878"/>
      <c r="B1514" s="878"/>
      <c r="C1514" s="878"/>
      <c r="F1514" s="878"/>
      <c r="H1514" s="878"/>
      <c r="I1514" s="878"/>
      <c r="J1514" s="878"/>
      <c r="K1514" s="990"/>
      <c r="L1514" s="990"/>
      <c r="M1514" s="990"/>
      <c r="N1514" s="990"/>
      <c r="O1514" s="878"/>
      <c r="P1514" s="878"/>
      <c r="Q1514" s="878"/>
      <c r="R1514" s="878"/>
      <c r="S1514" s="878"/>
      <c r="T1514" s="878"/>
      <c r="U1514" s="878"/>
      <c r="V1514" s="878"/>
      <c r="W1514" s="878"/>
      <c r="X1514" s="1015"/>
      <c r="Y1514" s="878"/>
      <c r="Z1514" s="975"/>
    </row>
    <row r="1515" spans="1:26">
      <c r="A1515" s="878"/>
      <c r="B1515" s="878"/>
      <c r="C1515" s="878"/>
      <c r="F1515" s="878"/>
      <c r="H1515" s="878"/>
      <c r="I1515" s="878"/>
      <c r="J1515" s="878"/>
      <c r="K1515" s="990"/>
      <c r="L1515" s="990"/>
      <c r="M1515" s="990"/>
      <c r="N1515" s="990"/>
      <c r="O1515" s="878"/>
      <c r="P1515" s="878"/>
      <c r="Q1515" s="878"/>
      <c r="R1515" s="878"/>
      <c r="S1515" s="878"/>
      <c r="T1515" s="878"/>
      <c r="U1515" s="878"/>
      <c r="V1515" s="878"/>
      <c r="W1515" s="878"/>
      <c r="X1515" s="1015"/>
      <c r="Y1515" s="878"/>
      <c r="Z1515" s="975"/>
    </row>
    <row r="1516" spans="1:26">
      <c r="A1516" s="878"/>
      <c r="B1516" s="878"/>
      <c r="C1516" s="878"/>
      <c r="F1516" s="878"/>
      <c r="H1516" s="878"/>
      <c r="I1516" s="878"/>
      <c r="J1516" s="878"/>
      <c r="K1516" s="990"/>
      <c r="L1516" s="990"/>
      <c r="M1516" s="990"/>
      <c r="N1516" s="990"/>
      <c r="O1516" s="878"/>
      <c r="P1516" s="878"/>
      <c r="Q1516" s="878"/>
      <c r="R1516" s="878"/>
      <c r="S1516" s="878"/>
      <c r="T1516" s="878"/>
      <c r="U1516" s="878"/>
      <c r="V1516" s="878"/>
      <c r="W1516" s="878"/>
      <c r="X1516" s="1015"/>
      <c r="Y1516" s="878"/>
      <c r="Z1516" s="975"/>
    </row>
    <row r="1517" spans="1:26">
      <c r="A1517" s="878"/>
      <c r="B1517" s="878"/>
      <c r="C1517" s="878"/>
      <c r="F1517" s="878"/>
      <c r="H1517" s="878"/>
      <c r="I1517" s="878"/>
      <c r="J1517" s="878"/>
      <c r="K1517" s="990"/>
      <c r="L1517" s="990"/>
      <c r="M1517" s="990"/>
      <c r="N1517" s="990"/>
      <c r="O1517" s="878"/>
      <c r="P1517" s="878"/>
      <c r="Q1517" s="878"/>
      <c r="R1517" s="878"/>
      <c r="S1517" s="878"/>
      <c r="T1517" s="878"/>
      <c r="U1517" s="878"/>
      <c r="V1517" s="878"/>
      <c r="W1517" s="878"/>
      <c r="X1517" s="1015"/>
      <c r="Y1517" s="878"/>
      <c r="Z1517" s="975"/>
    </row>
    <row r="1518" spans="1:26">
      <c r="A1518" s="878"/>
      <c r="B1518" s="878"/>
      <c r="C1518" s="878"/>
      <c r="F1518" s="878"/>
      <c r="H1518" s="878"/>
      <c r="I1518" s="878"/>
      <c r="J1518" s="878"/>
      <c r="K1518" s="990"/>
      <c r="L1518" s="990"/>
      <c r="M1518" s="990"/>
      <c r="N1518" s="990"/>
      <c r="O1518" s="878"/>
      <c r="P1518" s="878"/>
      <c r="Q1518" s="878"/>
      <c r="R1518" s="878"/>
      <c r="S1518" s="878"/>
      <c r="T1518" s="878"/>
      <c r="U1518" s="878"/>
      <c r="V1518" s="878"/>
      <c r="W1518" s="878"/>
      <c r="X1518" s="1015"/>
      <c r="Y1518" s="878"/>
      <c r="Z1518" s="975"/>
    </row>
    <row r="1519" spans="1:26">
      <c r="A1519" s="878"/>
      <c r="B1519" s="878"/>
      <c r="C1519" s="878"/>
      <c r="F1519" s="878"/>
      <c r="H1519" s="878"/>
      <c r="I1519" s="878"/>
      <c r="J1519" s="878"/>
      <c r="K1519" s="990"/>
      <c r="L1519" s="990"/>
      <c r="M1519" s="990"/>
      <c r="N1519" s="990"/>
      <c r="O1519" s="878"/>
      <c r="P1519" s="878"/>
      <c r="Q1519" s="878"/>
      <c r="R1519" s="878"/>
      <c r="S1519" s="878"/>
      <c r="T1519" s="878"/>
      <c r="U1519" s="878"/>
      <c r="V1519" s="878"/>
      <c r="W1519" s="878"/>
      <c r="X1519" s="1015"/>
      <c r="Y1519" s="878"/>
      <c r="Z1519" s="975"/>
    </row>
    <row r="1520" spans="1:26">
      <c r="A1520" s="878"/>
      <c r="B1520" s="878"/>
      <c r="C1520" s="878"/>
      <c r="F1520" s="878"/>
      <c r="H1520" s="878"/>
      <c r="I1520" s="878"/>
      <c r="J1520" s="878"/>
      <c r="K1520" s="990"/>
      <c r="L1520" s="990"/>
      <c r="M1520" s="990"/>
      <c r="N1520" s="990"/>
      <c r="O1520" s="878"/>
      <c r="P1520" s="878"/>
      <c r="Q1520" s="878"/>
      <c r="R1520" s="878"/>
      <c r="S1520" s="878"/>
      <c r="T1520" s="878"/>
      <c r="U1520" s="878"/>
      <c r="V1520" s="878"/>
      <c r="W1520" s="878"/>
      <c r="X1520" s="1015"/>
      <c r="Y1520" s="878"/>
      <c r="Z1520" s="975"/>
    </row>
    <row r="1521" spans="1:26">
      <c r="A1521" s="878"/>
      <c r="B1521" s="878"/>
      <c r="C1521" s="878"/>
      <c r="F1521" s="878"/>
      <c r="H1521" s="878"/>
      <c r="I1521" s="878"/>
      <c r="J1521" s="878"/>
      <c r="K1521" s="990"/>
      <c r="L1521" s="990"/>
      <c r="M1521" s="990"/>
      <c r="N1521" s="990"/>
      <c r="O1521" s="878"/>
      <c r="P1521" s="878"/>
      <c r="Q1521" s="878"/>
      <c r="R1521" s="878"/>
      <c r="S1521" s="878"/>
      <c r="T1521" s="878"/>
      <c r="U1521" s="878"/>
      <c r="V1521" s="878"/>
      <c r="W1521" s="878"/>
      <c r="X1521" s="1015"/>
      <c r="Y1521" s="878"/>
      <c r="Z1521" s="975"/>
    </row>
    <row r="1522" spans="1:26">
      <c r="A1522" s="878"/>
      <c r="B1522" s="878"/>
      <c r="C1522" s="878"/>
      <c r="F1522" s="878"/>
      <c r="H1522" s="878"/>
      <c r="I1522" s="878"/>
      <c r="J1522" s="878"/>
      <c r="K1522" s="990"/>
      <c r="L1522" s="990"/>
      <c r="M1522" s="990"/>
      <c r="N1522" s="990"/>
      <c r="O1522" s="878"/>
      <c r="P1522" s="878"/>
      <c r="Q1522" s="878"/>
      <c r="R1522" s="878"/>
      <c r="S1522" s="878"/>
      <c r="T1522" s="878"/>
      <c r="U1522" s="878"/>
      <c r="V1522" s="878"/>
      <c r="W1522" s="878"/>
      <c r="X1522" s="1015"/>
      <c r="Y1522" s="878"/>
      <c r="Z1522" s="975"/>
    </row>
    <row r="1523" spans="1:26">
      <c r="A1523" s="878"/>
      <c r="B1523" s="878"/>
      <c r="C1523" s="878"/>
      <c r="F1523" s="878"/>
      <c r="H1523" s="878"/>
      <c r="I1523" s="878"/>
      <c r="J1523" s="878"/>
      <c r="K1523" s="990"/>
      <c r="L1523" s="990"/>
      <c r="M1523" s="990"/>
      <c r="N1523" s="990"/>
      <c r="O1523" s="878"/>
      <c r="P1523" s="878"/>
      <c r="Q1523" s="878"/>
      <c r="R1523" s="878"/>
      <c r="S1523" s="878"/>
      <c r="T1523" s="878"/>
      <c r="U1523" s="878"/>
      <c r="V1523" s="878"/>
      <c r="W1523" s="878"/>
      <c r="X1523" s="1015"/>
      <c r="Y1523" s="878"/>
      <c r="Z1523" s="975"/>
    </row>
    <row r="1524" spans="1:26">
      <c r="A1524" s="878"/>
      <c r="B1524" s="878"/>
      <c r="C1524" s="878"/>
      <c r="F1524" s="878"/>
      <c r="H1524" s="878"/>
      <c r="I1524" s="878"/>
      <c r="J1524" s="878"/>
      <c r="K1524" s="990"/>
      <c r="L1524" s="990"/>
      <c r="M1524" s="990"/>
      <c r="N1524" s="990"/>
      <c r="O1524" s="878"/>
      <c r="P1524" s="878"/>
      <c r="Q1524" s="878"/>
      <c r="R1524" s="878"/>
      <c r="S1524" s="878"/>
      <c r="T1524" s="878"/>
      <c r="U1524" s="878"/>
      <c r="V1524" s="878"/>
      <c r="W1524" s="878"/>
      <c r="X1524" s="1015"/>
      <c r="Y1524" s="878"/>
      <c r="Z1524" s="975"/>
    </row>
    <row r="1525" spans="1:26">
      <c r="A1525" s="878"/>
      <c r="B1525" s="878"/>
      <c r="C1525" s="878"/>
      <c r="F1525" s="878"/>
      <c r="H1525" s="878"/>
      <c r="I1525" s="878"/>
      <c r="J1525" s="878"/>
      <c r="K1525" s="990"/>
      <c r="L1525" s="990"/>
      <c r="M1525" s="990"/>
      <c r="N1525" s="990"/>
      <c r="O1525" s="878"/>
      <c r="P1525" s="878"/>
      <c r="Q1525" s="878"/>
      <c r="R1525" s="878"/>
      <c r="S1525" s="878"/>
      <c r="T1525" s="878"/>
      <c r="U1525" s="878"/>
      <c r="V1525" s="878"/>
      <c r="W1525" s="878"/>
      <c r="X1525" s="1015"/>
      <c r="Y1525" s="878"/>
      <c r="Z1525" s="975"/>
    </row>
    <row r="1526" spans="1:26">
      <c r="A1526" s="878"/>
      <c r="B1526" s="878"/>
      <c r="C1526" s="878"/>
      <c r="F1526" s="878"/>
      <c r="H1526" s="878"/>
      <c r="I1526" s="878"/>
      <c r="J1526" s="878"/>
      <c r="K1526" s="990"/>
      <c r="L1526" s="990"/>
      <c r="M1526" s="990"/>
      <c r="N1526" s="990"/>
      <c r="O1526" s="878"/>
      <c r="P1526" s="878"/>
      <c r="Q1526" s="878"/>
      <c r="R1526" s="878"/>
      <c r="S1526" s="878"/>
      <c r="T1526" s="878"/>
      <c r="U1526" s="878"/>
      <c r="V1526" s="878"/>
      <c r="W1526" s="878"/>
      <c r="X1526" s="1015"/>
      <c r="Y1526" s="878"/>
      <c r="Z1526" s="975"/>
    </row>
    <row r="1527" spans="1:26">
      <c r="A1527" s="878"/>
      <c r="B1527" s="878"/>
      <c r="C1527" s="878"/>
      <c r="F1527" s="878"/>
      <c r="H1527" s="878"/>
      <c r="I1527" s="878"/>
      <c r="J1527" s="878"/>
      <c r="K1527" s="990"/>
      <c r="L1527" s="990"/>
      <c r="M1527" s="990"/>
      <c r="N1527" s="990"/>
      <c r="O1527" s="878"/>
      <c r="P1527" s="878"/>
      <c r="Q1527" s="878"/>
      <c r="R1527" s="878"/>
      <c r="S1527" s="878"/>
      <c r="T1527" s="878"/>
      <c r="U1527" s="878"/>
      <c r="V1527" s="878"/>
      <c r="W1527" s="878"/>
      <c r="X1527" s="1015"/>
      <c r="Y1527" s="878"/>
      <c r="Z1527" s="975"/>
    </row>
    <row r="1528" spans="1:26">
      <c r="A1528" s="878"/>
      <c r="B1528" s="878"/>
      <c r="C1528" s="878"/>
      <c r="F1528" s="878"/>
      <c r="H1528" s="878"/>
      <c r="I1528" s="878"/>
      <c r="J1528" s="878"/>
      <c r="K1528" s="990"/>
      <c r="L1528" s="990"/>
      <c r="M1528" s="990"/>
      <c r="N1528" s="990"/>
      <c r="O1528" s="878"/>
      <c r="P1528" s="878"/>
      <c r="Q1528" s="878"/>
      <c r="R1528" s="878"/>
      <c r="S1528" s="878"/>
      <c r="T1528" s="878"/>
      <c r="U1528" s="878"/>
      <c r="V1528" s="878"/>
      <c r="W1528" s="878"/>
      <c r="X1528" s="1015"/>
      <c r="Y1528" s="878"/>
      <c r="Z1528" s="975"/>
    </row>
    <row r="1529" spans="1:26">
      <c r="A1529" s="878"/>
      <c r="B1529" s="878"/>
      <c r="C1529" s="878"/>
      <c r="F1529" s="878"/>
      <c r="H1529" s="878"/>
      <c r="I1529" s="878"/>
      <c r="J1529" s="878"/>
      <c r="K1529" s="990"/>
      <c r="L1529" s="990"/>
      <c r="M1529" s="990"/>
      <c r="N1529" s="990"/>
      <c r="O1529" s="878"/>
      <c r="P1529" s="878"/>
      <c r="Q1529" s="878"/>
      <c r="R1529" s="878"/>
      <c r="S1529" s="878"/>
      <c r="T1529" s="878"/>
      <c r="U1529" s="878"/>
      <c r="V1529" s="878"/>
      <c r="W1529" s="878"/>
      <c r="X1529" s="1015"/>
      <c r="Y1529" s="878"/>
      <c r="Z1529" s="975"/>
    </row>
    <row r="1530" spans="1:26">
      <c r="A1530" s="878"/>
      <c r="B1530" s="878"/>
      <c r="C1530" s="878"/>
      <c r="F1530" s="878"/>
      <c r="H1530" s="878"/>
      <c r="I1530" s="878"/>
      <c r="J1530" s="878"/>
      <c r="K1530" s="990"/>
      <c r="L1530" s="990"/>
      <c r="M1530" s="990"/>
      <c r="N1530" s="990"/>
      <c r="O1530" s="878"/>
      <c r="P1530" s="878"/>
      <c r="Q1530" s="878"/>
      <c r="R1530" s="878"/>
      <c r="S1530" s="878"/>
      <c r="T1530" s="878"/>
      <c r="U1530" s="878"/>
      <c r="V1530" s="878"/>
      <c r="W1530" s="878"/>
      <c r="X1530" s="1015"/>
      <c r="Y1530" s="878"/>
      <c r="Z1530" s="975"/>
    </row>
    <row r="1531" spans="1:26">
      <c r="A1531" s="878"/>
      <c r="B1531" s="878"/>
      <c r="C1531" s="878"/>
      <c r="F1531" s="878"/>
      <c r="H1531" s="878"/>
      <c r="I1531" s="878"/>
      <c r="J1531" s="878"/>
      <c r="K1531" s="990"/>
      <c r="L1531" s="990"/>
      <c r="M1531" s="990"/>
      <c r="N1531" s="990"/>
      <c r="O1531" s="878"/>
      <c r="P1531" s="878"/>
      <c r="Q1531" s="878"/>
      <c r="R1531" s="878"/>
      <c r="S1531" s="878"/>
      <c r="T1531" s="878"/>
      <c r="U1531" s="878"/>
      <c r="V1531" s="878"/>
      <c r="W1531" s="878"/>
      <c r="X1531" s="1015"/>
      <c r="Y1531" s="878"/>
      <c r="Z1531" s="975"/>
    </row>
    <row r="1532" spans="1:26">
      <c r="A1532" s="878"/>
      <c r="B1532" s="878"/>
      <c r="C1532" s="878"/>
      <c r="F1532" s="878"/>
      <c r="H1532" s="878"/>
      <c r="I1532" s="878"/>
      <c r="J1532" s="878"/>
      <c r="K1532" s="990"/>
      <c r="L1532" s="990"/>
      <c r="M1532" s="990"/>
      <c r="N1532" s="990"/>
      <c r="O1532" s="878"/>
      <c r="P1532" s="878"/>
      <c r="Q1532" s="878"/>
      <c r="R1532" s="878"/>
      <c r="S1532" s="878"/>
      <c r="T1532" s="878"/>
      <c r="U1532" s="878"/>
      <c r="V1532" s="878"/>
      <c r="W1532" s="878"/>
      <c r="X1532" s="1015"/>
      <c r="Y1532" s="878"/>
      <c r="Z1532" s="975"/>
    </row>
    <row r="1533" spans="1:26">
      <c r="A1533" s="878"/>
      <c r="B1533" s="878"/>
      <c r="C1533" s="878"/>
      <c r="F1533" s="878"/>
      <c r="H1533" s="878"/>
      <c r="I1533" s="878"/>
      <c r="J1533" s="878"/>
      <c r="K1533" s="990"/>
      <c r="L1533" s="990"/>
      <c r="M1533" s="990"/>
      <c r="N1533" s="990"/>
      <c r="O1533" s="878"/>
      <c r="P1533" s="878"/>
      <c r="Q1533" s="878"/>
      <c r="R1533" s="878"/>
      <c r="S1533" s="878"/>
      <c r="T1533" s="878"/>
      <c r="U1533" s="878"/>
      <c r="V1533" s="878"/>
      <c r="W1533" s="878"/>
      <c r="X1533" s="1015"/>
      <c r="Y1533" s="878"/>
      <c r="Z1533" s="975"/>
    </row>
    <row r="1534" spans="1:26">
      <c r="A1534" s="878"/>
      <c r="B1534" s="878"/>
      <c r="C1534" s="878"/>
      <c r="F1534" s="878"/>
      <c r="H1534" s="878"/>
      <c r="I1534" s="878"/>
      <c r="J1534" s="878"/>
      <c r="K1534" s="990"/>
      <c r="L1534" s="990"/>
      <c r="M1534" s="990"/>
      <c r="N1534" s="990"/>
      <c r="O1534" s="878"/>
      <c r="P1534" s="878"/>
      <c r="Q1534" s="878"/>
      <c r="R1534" s="878"/>
      <c r="S1534" s="878"/>
      <c r="T1534" s="878"/>
      <c r="U1534" s="878"/>
      <c r="V1534" s="878"/>
      <c r="W1534" s="878"/>
      <c r="X1534" s="1015"/>
      <c r="Y1534" s="878"/>
      <c r="Z1534" s="975"/>
    </row>
    <row r="1535" spans="1:26">
      <c r="A1535" s="878"/>
      <c r="B1535" s="878"/>
      <c r="C1535" s="878"/>
      <c r="F1535" s="878"/>
      <c r="H1535" s="878"/>
      <c r="I1535" s="878"/>
      <c r="J1535" s="878"/>
      <c r="K1535" s="990"/>
      <c r="L1535" s="990"/>
      <c r="M1535" s="990"/>
      <c r="N1535" s="990"/>
      <c r="O1535" s="878"/>
      <c r="P1535" s="878"/>
      <c r="Q1535" s="878"/>
      <c r="R1535" s="878"/>
      <c r="S1535" s="878"/>
      <c r="T1535" s="878"/>
      <c r="U1535" s="878"/>
      <c r="V1535" s="878"/>
      <c r="W1535" s="878"/>
      <c r="X1535" s="1015"/>
      <c r="Y1535" s="878"/>
      <c r="Z1535" s="975"/>
    </row>
    <row r="1536" spans="1:26">
      <c r="A1536" s="878"/>
      <c r="B1536" s="878"/>
      <c r="C1536" s="878"/>
      <c r="F1536" s="878"/>
      <c r="H1536" s="878"/>
      <c r="I1536" s="878"/>
      <c r="J1536" s="878"/>
      <c r="K1536" s="990"/>
      <c r="L1536" s="990"/>
      <c r="M1536" s="990"/>
      <c r="N1536" s="990"/>
      <c r="O1536" s="878"/>
      <c r="P1536" s="878"/>
      <c r="Q1536" s="878"/>
      <c r="R1536" s="878"/>
      <c r="S1536" s="878"/>
      <c r="T1536" s="878"/>
      <c r="U1536" s="878"/>
      <c r="V1536" s="878"/>
      <c r="W1536" s="878"/>
      <c r="X1536" s="1015"/>
      <c r="Y1536" s="878"/>
      <c r="Z1536" s="975"/>
    </row>
    <row r="1537" spans="1:26">
      <c r="A1537" s="878"/>
      <c r="B1537" s="878"/>
      <c r="C1537" s="878"/>
      <c r="F1537" s="878"/>
      <c r="H1537" s="878"/>
      <c r="I1537" s="878"/>
      <c r="J1537" s="878"/>
      <c r="K1537" s="990"/>
      <c r="L1537" s="990"/>
      <c r="M1537" s="990"/>
      <c r="N1537" s="990"/>
      <c r="O1537" s="878"/>
      <c r="P1537" s="878"/>
      <c r="Q1537" s="878"/>
      <c r="R1537" s="878"/>
      <c r="S1537" s="878"/>
      <c r="T1537" s="878"/>
      <c r="U1537" s="878"/>
      <c r="V1537" s="878"/>
      <c r="W1537" s="878"/>
      <c r="X1537" s="1015"/>
      <c r="Y1537" s="878"/>
      <c r="Z1537" s="975"/>
    </row>
    <row r="1538" spans="1:26">
      <c r="A1538" s="878"/>
      <c r="B1538" s="878"/>
      <c r="C1538" s="878"/>
      <c r="F1538" s="878"/>
      <c r="H1538" s="878"/>
      <c r="I1538" s="878"/>
      <c r="J1538" s="878"/>
      <c r="K1538" s="990"/>
      <c r="L1538" s="990"/>
      <c r="M1538" s="990"/>
      <c r="N1538" s="990"/>
      <c r="O1538" s="878"/>
      <c r="P1538" s="878"/>
      <c r="Q1538" s="878"/>
      <c r="R1538" s="878"/>
      <c r="S1538" s="878"/>
      <c r="T1538" s="878"/>
      <c r="U1538" s="878"/>
      <c r="V1538" s="878"/>
      <c r="W1538" s="878"/>
      <c r="X1538" s="1015"/>
      <c r="Y1538" s="878"/>
      <c r="Z1538" s="975"/>
    </row>
    <row r="1539" spans="1:26">
      <c r="A1539" s="878"/>
      <c r="B1539" s="878"/>
      <c r="C1539" s="878"/>
      <c r="F1539" s="878"/>
      <c r="H1539" s="878"/>
      <c r="I1539" s="878"/>
      <c r="J1539" s="878"/>
      <c r="K1539" s="990"/>
      <c r="L1539" s="990"/>
      <c r="M1539" s="990"/>
      <c r="N1539" s="990"/>
      <c r="O1539" s="878"/>
      <c r="P1539" s="878"/>
      <c r="Q1539" s="878"/>
      <c r="R1539" s="878"/>
      <c r="S1539" s="878"/>
      <c r="T1539" s="878"/>
      <c r="U1539" s="878"/>
      <c r="V1539" s="878"/>
      <c r="W1539" s="878"/>
      <c r="X1539" s="1015"/>
      <c r="Y1539" s="878"/>
      <c r="Z1539" s="975"/>
    </row>
    <row r="1540" spans="1:26">
      <c r="A1540" s="878"/>
      <c r="B1540" s="878"/>
      <c r="C1540" s="878"/>
      <c r="F1540" s="878"/>
      <c r="H1540" s="878"/>
      <c r="I1540" s="878"/>
      <c r="J1540" s="878"/>
      <c r="K1540" s="990"/>
      <c r="L1540" s="990"/>
      <c r="M1540" s="990"/>
      <c r="N1540" s="990"/>
      <c r="O1540" s="878"/>
      <c r="P1540" s="878"/>
      <c r="Q1540" s="878"/>
      <c r="R1540" s="878"/>
      <c r="S1540" s="878"/>
      <c r="T1540" s="878"/>
      <c r="U1540" s="878"/>
      <c r="V1540" s="878"/>
      <c r="W1540" s="878"/>
      <c r="X1540" s="1015"/>
      <c r="Y1540" s="878"/>
      <c r="Z1540" s="975"/>
    </row>
    <row r="1541" spans="1:26">
      <c r="A1541" s="878"/>
      <c r="B1541" s="878"/>
      <c r="C1541" s="878"/>
      <c r="F1541" s="878"/>
      <c r="H1541" s="878"/>
      <c r="I1541" s="878"/>
      <c r="J1541" s="878"/>
      <c r="K1541" s="990"/>
      <c r="L1541" s="990"/>
      <c r="M1541" s="990"/>
      <c r="N1541" s="990"/>
      <c r="O1541" s="878"/>
      <c r="P1541" s="878"/>
      <c r="Q1541" s="878"/>
      <c r="R1541" s="878"/>
      <c r="S1541" s="878"/>
      <c r="T1541" s="878"/>
      <c r="U1541" s="878"/>
      <c r="V1541" s="878"/>
      <c r="W1541" s="878"/>
      <c r="X1541" s="1015"/>
      <c r="Y1541" s="878"/>
      <c r="Z1541" s="975"/>
    </row>
    <row r="1542" spans="1:26">
      <c r="A1542" s="878"/>
      <c r="B1542" s="878"/>
      <c r="C1542" s="878"/>
      <c r="F1542" s="878"/>
      <c r="H1542" s="878"/>
      <c r="I1542" s="878"/>
      <c r="J1542" s="878"/>
      <c r="K1542" s="990"/>
      <c r="L1542" s="990"/>
      <c r="M1542" s="990"/>
      <c r="N1542" s="990"/>
      <c r="O1542" s="878"/>
      <c r="P1542" s="878"/>
      <c r="Q1542" s="878"/>
      <c r="R1542" s="878"/>
      <c r="S1542" s="878"/>
      <c r="T1542" s="878"/>
      <c r="U1542" s="878"/>
      <c r="V1542" s="878"/>
      <c r="W1542" s="878"/>
      <c r="X1542" s="1015"/>
      <c r="Y1542" s="878"/>
      <c r="Z1542" s="975"/>
    </row>
    <row r="1543" spans="1:26">
      <c r="A1543" s="878"/>
      <c r="B1543" s="878"/>
      <c r="C1543" s="878"/>
      <c r="F1543" s="878"/>
      <c r="H1543" s="878"/>
      <c r="I1543" s="878"/>
      <c r="J1543" s="878"/>
      <c r="K1543" s="990"/>
      <c r="L1543" s="990"/>
      <c r="M1543" s="990"/>
      <c r="N1543" s="990"/>
      <c r="O1543" s="878"/>
      <c r="P1543" s="878"/>
      <c r="Q1543" s="878"/>
      <c r="R1543" s="878"/>
      <c r="S1543" s="878"/>
      <c r="T1543" s="878"/>
      <c r="U1543" s="878"/>
      <c r="V1543" s="878"/>
      <c r="W1543" s="878"/>
      <c r="X1543" s="1015"/>
      <c r="Y1543" s="878"/>
      <c r="Z1543" s="975"/>
    </row>
    <row r="1544" spans="1:26">
      <c r="A1544" s="878"/>
      <c r="B1544" s="878"/>
      <c r="C1544" s="878"/>
      <c r="F1544" s="878"/>
      <c r="H1544" s="878"/>
      <c r="I1544" s="878"/>
      <c r="J1544" s="878"/>
      <c r="K1544" s="990"/>
      <c r="L1544" s="990"/>
      <c r="M1544" s="990"/>
      <c r="N1544" s="990"/>
      <c r="O1544" s="878"/>
      <c r="P1544" s="878"/>
      <c r="Q1544" s="878"/>
      <c r="R1544" s="878"/>
      <c r="S1544" s="878"/>
      <c r="T1544" s="878"/>
      <c r="U1544" s="878"/>
      <c r="V1544" s="878"/>
      <c r="W1544" s="878"/>
      <c r="X1544" s="1015"/>
      <c r="Y1544" s="878"/>
      <c r="Z1544" s="975"/>
    </row>
    <row r="1545" spans="1:26">
      <c r="A1545" s="878"/>
      <c r="B1545" s="878"/>
      <c r="C1545" s="878"/>
      <c r="F1545" s="878"/>
      <c r="H1545" s="878"/>
      <c r="I1545" s="878"/>
      <c r="J1545" s="878"/>
      <c r="K1545" s="990"/>
      <c r="L1545" s="990"/>
      <c r="M1545" s="990"/>
      <c r="N1545" s="990"/>
      <c r="O1545" s="878"/>
      <c r="P1545" s="878"/>
      <c r="Q1545" s="878"/>
      <c r="R1545" s="878"/>
      <c r="S1545" s="878"/>
      <c r="T1545" s="878"/>
      <c r="U1545" s="878"/>
      <c r="V1545" s="878"/>
      <c r="W1545" s="878"/>
      <c r="X1545" s="1015"/>
      <c r="Y1545" s="878"/>
      <c r="Z1545" s="975"/>
    </row>
    <row r="1546" spans="1:26">
      <c r="A1546" s="878"/>
      <c r="B1546" s="878"/>
      <c r="C1546" s="878"/>
      <c r="F1546" s="878"/>
      <c r="H1546" s="878"/>
      <c r="I1546" s="878"/>
      <c r="J1546" s="878"/>
      <c r="K1546" s="990"/>
      <c r="L1546" s="990"/>
      <c r="M1546" s="990"/>
      <c r="N1546" s="990"/>
      <c r="O1546" s="878"/>
      <c r="P1546" s="878"/>
      <c r="Q1546" s="878"/>
      <c r="R1546" s="878"/>
      <c r="S1546" s="878"/>
      <c r="T1546" s="878"/>
      <c r="U1546" s="878"/>
      <c r="V1546" s="878"/>
      <c r="W1546" s="878"/>
      <c r="X1546" s="1015"/>
      <c r="Y1546" s="878"/>
      <c r="Z1546" s="975"/>
    </row>
    <row r="1547" spans="1:26">
      <c r="A1547" s="878"/>
      <c r="B1547" s="878"/>
      <c r="C1547" s="878"/>
      <c r="F1547" s="878"/>
      <c r="H1547" s="878"/>
      <c r="I1547" s="878"/>
      <c r="J1547" s="878"/>
      <c r="K1547" s="990"/>
      <c r="L1547" s="990"/>
      <c r="M1547" s="990"/>
      <c r="N1547" s="990"/>
      <c r="O1547" s="878"/>
      <c r="P1547" s="878"/>
      <c r="Q1547" s="878"/>
      <c r="R1547" s="878"/>
      <c r="S1547" s="878"/>
      <c r="T1547" s="878"/>
      <c r="U1547" s="878"/>
      <c r="V1547" s="878"/>
      <c r="W1547" s="878"/>
      <c r="X1547" s="1015"/>
      <c r="Y1547" s="878"/>
      <c r="Z1547" s="975"/>
    </row>
    <row r="1548" spans="1:26">
      <c r="A1548" s="878"/>
      <c r="B1548" s="878"/>
      <c r="C1548" s="878"/>
      <c r="F1548" s="878"/>
      <c r="H1548" s="878"/>
      <c r="I1548" s="878"/>
      <c r="J1548" s="878"/>
      <c r="K1548" s="990"/>
      <c r="L1548" s="990"/>
      <c r="M1548" s="990"/>
      <c r="N1548" s="990"/>
      <c r="O1548" s="878"/>
      <c r="P1548" s="878"/>
      <c r="Q1548" s="878"/>
      <c r="R1548" s="878"/>
      <c r="S1548" s="878"/>
      <c r="T1548" s="878"/>
      <c r="U1548" s="878"/>
      <c r="V1548" s="878"/>
      <c r="W1548" s="878"/>
      <c r="X1548" s="1015"/>
      <c r="Y1548" s="878"/>
      <c r="Z1548" s="975"/>
    </row>
    <row r="1549" spans="1:26">
      <c r="A1549" s="878"/>
      <c r="B1549" s="878"/>
      <c r="C1549" s="878"/>
      <c r="F1549" s="878"/>
      <c r="H1549" s="878"/>
      <c r="I1549" s="878"/>
      <c r="J1549" s="878"/>
      <c r="K1549" s="990"/>
      <c r="L1549" s="990"/>
      <c r="M1549" s="990"/>
      <c r="N1549" s="990"/>
      <c r="O1549" s="878"/>
      <c r="P1549" s="878"/>
      <c r="Q1549" s="878"/>
      <c r="R1549" s="878"/>
      <c r="S1549" s="878"/>
      <c r="T1549" s="878"/>
      <c r="U1549" s="878"/>
      <c r="V1549" s="878"/>
      <c r="W1549" s="878"/>
      <c r="X1549" s="1015"/>
      <c r="Y1549" s="878"/>
      <c r="Z1549" s="975"/>
    </row>
    <row r="1550" spans="1:26">
      <c r="A1550" s="878"/>
      <c r="B1550" s="878"/>
      <c r="C1550" s="878"/>
      <c r="F1550" s="878"/>
      <c r="H1550" s="878"/>
      <c r="I1550" s="878"/>
      <c r="J1550" s="878"/>
      <c r="K1550" s="990"/>
      <c r="L1550" s="990"/>
      <c r="M1550" s="990"/>
      <c r="N1550" s="990"/>
      <c r="O1550" s="878"/>
      <c r="P1550" s="878"/>
      <c r="Q1550" s="878"/>
      <c r="R1550" s="878"/>
      <c r="S1550" s="878"/>
      <c r="T1550" s="878"/>
      <c r="U1550" s="878"/>
      <c r="V1550" s="878"/>
      <c r="W1550" s="878"/>
      <c r="X1550" s="1015"/>
      <c r="Y1550" s="878"/>
      <c r="Z1550" s="975"/>
    </row>
    <row r="1551" spans="1:26">
      <c r="A1551" s="878"/>
      <c r="B1551" s="878"/>
      <c r="C1551" s="878"/>
      <c r="F1551" s="878"/>
      <c r="H1551" s="878"/>
      <c r="I1551" s="878"/>
      <c r="J1551" s="878"/>
      <c r="K1551" s="990"/>
      <c r="L1551" s="990"/>
      <c r="M1551" s="990"/>
      <c r="N1551" s="990"/>
      <c r="O1551" s="878"/>
      <c r="P1551" s="878"/>
      <c r="Q1551" s="878"/>
      <c r="R1551" s="878"/>
      <c r="S1551" s="878"/>
      <c r="T1551" s="878"/>
      <c r="U1551" s="878"/>
      <c r="V1551" s="878"/>
      <c r="W1551" s="878"/>
      <c r="X1551" s="1015"/>
      <c r="Y1551" s="878"/>
      <c r="Z1551" s="975"/>
    </row>
    <row r="1552" spans="1:26">
      <c r="A1552" s="878"/>
      <c r="B1552" s="878"/>
      <c r="C1552" s="878"/>
      <c r="F1552" s="878"/>
      <c r="H1552" s="878"/>
      <c r="I1552" s="878"/>
      <c r="J1552" s="878"/>
      <c r="K1552" s="990"/>
      <c r="L1552" s="990"/>
      <c r="M1552" s="990"/>
      <c r="N1552" s="990"/>
      <c r="O1552" s="878"/>
      <c r="P1552" s="878"/>
      <c r="Q1552" s="878"/>
      <c r="R1552" s="878"/>
      <c r="S1552" s="878"/>
      <c r="T1552" s="878"/>
      <c r="U1552" s="878"/>
      <c r="V1552" s="878"/>
      <c r="W1552" s="878"/>
      <c r="X1552" s="1015"/>
      <c r="Y1552" s="878"/>
      <c r="Z1552" s="975"/>
    </row>
    <row r="1553" spans="1:26">
      <c r="A1553" s="878"/>
      <c r="B1553" s="878"/>
      <c r="C1553" s="878"/>
      <c r="F1553" s="878"/>
      <c r="H1553" s="878"/>
      <c r="I1553" s="878"/>
      <c r="J1553" s="878"/>
      <c r="K1553" s="990"/>
      <c r="L1553" s="990"/>
      <c r="M1553" s="990"/>
      <c r="N1553" s="990"/>
      <c r="O1553" s="878"/>
      <c r="P1553" s="878"/>
      <c r="Q1553" s="878"/>
      <c r="R1553" s="878"/>
      <c r="S1553" s="878"/>
      <c r="T1553" s="878"/>
      <c r="U1553" s="878"/>
      <c r="V1553" s="878"/>
      <c r="W1553" s="878"/>
      <c r="X1553" s="1015"/>
      <c r="Y1553" s="878"/>
      <c r="Z1553" s="975"/>
    </row>
    <row r="1554" spans="1:26">
      <c r="A1554" s="878"/>
      <c r="B1554" s="878"/>
      <c r="C1554" s="878"/>
      <c r="F1554" s="878"/>
      <c r="H1554" s="878"/>
      <c r="I1554" s="878"/>
      <c r="J1554" s="878"/>
      <c r="K1554" s="990"/>
      <c r="L1554" s="990"/>
      <c r="M1554" s="990"/>
      <c r="N1554" s="990"/>
      <c r="O1554" s="878"/>
      <c r="P1554" s="878"/>
      <c r="Q1554" s="878"/>
      <c r="R1554" s="878"/>
      <c r="S1554" s="878"/>
      <c r="T1554" s="878"/>
      <c r="U1554" s="878"/>
      <c r="V1554" s="878"/>
      <c r="W1554" s="878"/>
      <c r="X1554" s="1015"/>
      <c r="Y1554" s="878"/>
      <c r="Z1554" s="975"/>
    </row>
    <row r="1555" spans="1:26">
      <c r="A1555" s="878"/>
      <c r="B1555" s="878"/>
      <c r="C1555" s="878"/>
      <c r="F1555" s="878"/>
      <c r="H1555" s="878"/>
      <c r="I1555" s="878"/>
      <c r="J1555" s="878"/>
      <c r="K1555" s="990"/>
      <c r="L1555" s="990"/>
      <c r="M1555" s="990"/>
      <c r="N1555" s="990"/>
      <c r="O1555" s="878"/>
      <c r="P1555" s="878"/>
      <c r="Q1555" s="878"/>
      <c r="R1555" s="878"/>
      <c r="S1555" s="878"/>
      <c r="T1555" s="878"/>
      <c r="U1555" s="878"/>
      <c r="V1555" s="878"/>
      <c r="W1555" s="878"/>
      <c r="X1555" s="1015"/>
      <c r="Y1555" s="878"/>
      <c r="Z1555" s="975"/>
    </row>
    <row r="1556" spans="1:26">
      <c r="A1556" s="878"/>
      <c r="B1556" s="878"/>
      <c r="C1556" s="878"/>
      <c r="F1556" s="878"/>
      <c r="H1556" s="878"/>
      <c r="I1556" s="878"/>
      <c r="J1556" s="878"/>
      <c r="K1556" s="990"/>
      <c r="L1556" s="990"/>
      <c r="M1556" s="990"/>
      <c r="N1556" s="990"/>
      <c r="O1556" s="878"/>
      <c r="P1556" s="878"/>
      <c r="Q1556" s="878"/>
      <c r="R1556" s="878"/>
      <c r="S1556" s="878"/>
      <c r="T1556" s="878"/>
      <c r="U1556" s="878"/>
      <c r="V1556" s="878"/>
      <c r="W1556" s="878"/>
      <c r="X1556" s="1015"/>
      <c r="Y1556" s="878"/>
      <c r="Z1556" s="975"/>
    </row>
    <row r="1557" spans="1:26">
      <c r="A1557" s="878"/>
      <c r="B1557" s="878"/>
      <c r="C1557" s="878"/>
      <c r="F1557" s="878"/>
      <c r="H1557" s="878"/>
      <c r="I1557" s="878"/>
      <c r="J1557" s="878"/>
      <c r="K1557" s="990"/>
      <c r="L1557" s="990"/>
      <c r="M1557" s="990"/>
      <c r="N1557" s="990"/>
      <c r="O1557" s="878"/>
      <c r="P1557" s="878"/>
      <c r="Q1557" s="878"/>
      <c r="R1557" s="878"/>
      <c r="S1557" s="878"/>
      <c r="T1557" s="878"/>
      <c r="U1557" s="878"/>
      <c r="V1557" s="878"/>
      <c r="W1557" s="878"/>
      <c r="X1557" s="1015"/>
      <c r="Y1557" s="878"/>
      <c r="Z1557" s="975"/>
    </row>
    <row r="1558" spans="1:26">
      <c r="A1558" s="878"/>
      <c r="B1558" s="878"/>
      <c r="C1558" s="878"/>
      <c r="F1558" s="878"/>
      <c r="H1558" s="878"/>
      <c r="I1558" s="878"/>
      <c r="J1558" s="878"/>
      <c r="K1558" s="990"/>
      <c r="L1558" s="990"/>
      <c r="M1558" s="990"/>
      <c r="N1558" s="990"/>
      <c r="O1558" s="878"/>
      <c r="P1558" s="878"/>
      <c r="Q1558" s="878"/>
      <c r="R1558" s="878"/>
      <c r="S1558" s="878"/>
      <c r="T1558" s="878"/>
      <c r="U1558" s="878"/>
      <c r="V1558" s="878"/>
      <c r="W1558" s="878"/>
      <c r="X1558" s="1015"/>
      <c r="Y1558" s="878"/>
      <c r="Z1558" s="975"/>
    </row>
    <row r="1559" spans="1:26">
      <c r="A1559" s="878"/>
      <c r="B1559" s="878"/>
      <c r="C1559" s="878"/>
      <c r="F1559" s="878"/>
      <c r="H1559" s="878"/>
      <c r="I1559" s="878"/>
      <c r="J1559" s="878"/>
      <c r="K1559" s="990"/>
      <c r="L1559" s="990"/>
      <c r="M1559" s="990"/>
      <c r="N1559" s="990"/>
      <c r="O1559" s="878"/>
      <c r="P1559" s="878"/>
      <c r="Q1559" s="878"/>
      <c r="R1559" s="878"/>
      <c r="S1559" s="878"/>
      <c r="T1559" s="878"/>
      <c r="U1559" s="878"/>
      <c r="V1559" s="878"/>
      <c r="W1559" s="878"/>
      <c r="X1559" s="1015"/>
      <c r="Y1559" s="878"/>
      <c r="Z1559" s="975"/>
    </row>
    <row r="1560" spans="1:26">
      <c r="A1560" s="878"/>
      <c r="B1560" s="878"/>
      <c r="C1560" s="878"/>
      <c r="F1560" s="878"/>
      <c r="H1560" s="878"/>
      <c r="I1560" s="878"/>
      <c r="J1560" s="878"/>
      <c r="K1560" s="990"/>
      <c r="L1560" s="990"/>
      <c r="M1560" s="990"/>
      <c r="N1560" s="990"/>
      <c r="O1560" s="878"/>
      <c r="P1560" s="878"/>
      <c r="Q1560" s="878"/>
      <c r="R1560" s="878"/>
      <c r="S1560" s="878"/>
      <c r="T1560" s="878"/>
      <c r="U1560" s="878"/>
      <c r="V1560" s="878"/>
      <c r="W1560" s="878"/>
      <c r="X1560" s="1015"/>
      <c r="Y1560" s="878"/>
      <c r="Z1560" s="975"/>
    </row>
    <row r="1561" spans="1:26">
      <c r="A1561" s="878"/>
      <c r="B1561" s="878"/>
      <c r="C1561" s="878"/>
      <c r="F1561" s="878"/>
      <c r="H1561" s="878"/>
      <c r="I1561" s="878"/>
      <c r="J1561" s="878"/>
      <c r="K1561" s="990"/>
      <c r="L1561" s="990"/>
      <c r="M1561" s="990"/>
      <c r="N1561" s="990"/>
      <c r="O1561" s="878"/>
      <c r="P1561" s="878"/>
      <c r="Q1561" s="878"/>
      <c r="R1561" s="878"/>
      <c r="S1561" s="878"/>
      <c r="T1561" s="878"/>
      <c r="U1561" s="878"/>
      <c r="V1561" s="878"/>
      <c r="W1561" s="878"/>
      <c r="X1561" s="1015"/>
      <c r="Y1561" s="878"/>
      <c r="Z1561" s="975"/>
    </row>
    <row r="1562" spans="1:26">
      <c r="A1562" s="878"/>
      <c r="B1562" s="878"/>
      <c r="C1562" s="878"/>
      <c r="F1562" s="878"/>
      <c r="H1562" s="878"/>
      <c r="I1562" s="878"/>
      <c r="J1562" s="878"/>
      <c r="K1562" s="990"/>
      <c r="L1562" s="990"/>
      <c r="M1562" s="990"/>
      <c r="N1562" s="990"/>
      <c r="O1562" s="878"/>
      <c r="P1562" s="878"/>
      <c r="Q1562" s="878"/>
      <c r="R1562" s="878"/>
      <c r="S1562" s="878"/>
      <c r="T1562" s="878"/>
      <c r="U1562" s="878"/>
      <c r="V1562" s="878"/>
      <c r="W1562" s="878"/>
      <c r="X1562" s="1015"/>
      <c r="Y1562" s="878"/>
      <c r="Z1562" s="975"/>
    </row>
    <row r="1563" spans="1:26">
      <c r="A1563" s="878"/>
      <c r="B1563" s="878"/>
      <c r="C1563" s="878"/>
      <c r="F1563" s="878"/>
      <c r="H1563" s="878"/>
      <c r="I1563" s="878"/>
      <c r="J1563" s="878"/>
      <c r="K1563" s="990"/>
      <c r="L1563" s="990"/>
      <c r="M1563" s="990"/>
      <c r="N1563" s="990"/>
      <c r="O1563" s="878"/>
      <c r="P1563" s="878"/>
      <c r="Q1563" s="878"/>
      <c r="R1563" s="878"/>
      <c r="S1563" s="878"/>
      <c r="T1563" s="878"/>
      <c r="U1563" s="878"/>
      <c r="V1563" s="878"/>
      <c r="W1563" s="878"/>
      <c r="X1563" s="1015"/>
      <c r="Y1563" s="878"/>
      <c r="Z1563" s="975"/>
    </row>
    <row r="1564" spans="1:26">
      <c r="A1564" s="878"/>
      <c r="B1564" s="878"/>
      <c r="C1564" s="878"/>
      <c r="F1564" s="878"/>
      <c r="H1564" s="878"/>
      <c r="I1564" s="878"/>
      <c r="J1564" s="878"/>
      <c r="K1564" s="990"/>
      <c r="L1564" s="990"/>
      <c r="M1564" s="990"/>
      <c r="N1564" s="990"/>
      <c r="O1564" s="878"/>
      <c r="P1564" s="878"/>
      <c r="Q1564" s="878"/>
      <c r="R1564" s="878"/>
      <c r="S1564" s="878"/>
      <c r="T1564" s="878"/>
      <c r="U1564" s="878"/>
      <c r="V1564" s="878"/>
      <c r="W1564" s="878"/>
      <c r="X1564" s="1015"/>
      <c r="Y1564" s="878"/>
      <c r="Z1564" s="975"/>
    </row>
    <row r="1565" spans="1:26">
      <c r="A1565" s="878"/>
      <c r="B1565" s="878"/>
      <c r="C1565" s="878"/>
      <c r="F1565" s="878"/>
      <c r="H1565" s="878"/>
      <c r="I1565" s="878"/>
      <c r="J1565" s="878"/>
      <c r="K1565" s="990"/>
      <c r="L1565" s="990"/>
      <c r="M1565" s="990"/>
      <c r="N1565" s="990"/>
      <c r="O1565" s="878"/>
      <c r="P1565" s="878"/>
      <c r="Q1565" s="878"/>
      <c r="R1565" s="878"/>
      <c r="S1565" s="878"/>
      <c r="T1565" s="878"/>
      <c r="U1565" s="878"/>
      <c r="V1565" s="878"/>
      <c r="W1565" s="878"/>
      <c r="X1565" s="1015"/>
      <c r="Y1565" s="878"/>
      <c r="Z1565" s="975"/>
    </row>
    <row r="1566" spans="1:26">
      <c r="A1566" s="878"/>
      <c r="B1566" s="878"/>
      <c r="C1566" s="878"/>
      <c r="F1566" s="878"/>
      <c r="H1566" s="878"/>
      <c r="I1566" s="878"/>
      <c r="J1566" s="878"/>
      <c r="K1566" s="990"/>
      <c r="L1566" s="990"/>
      <c r="M1566" s="990"/>
      <c r="N1566" s="990"/>
      <c r="O1566" s="878"/>
      <c r="P1566" s="878"/>
      <c r="Q1566" s="878"/>
      <c r="R1566" s="878"/>
      <c r="S1566" s="878"/>
      <c r="T1566" s="878"/>
      <c r="U1566" s="878"/>
      <c r="V1566" s="878"/>
      <c r="W1566" s="878"/>
      <c r="X1566" s="1015"/>
      <c r="Y1566" s="878"/>
      <c r="Z1566" s="975"/>
    </row>
    <row r="1567" spans="1:26">
      <c r="A1567" s="878"/>
      <c r="B1567" s="878"/>
      <c r="C1567" s="878"/>
      <c r="F1567" s="878"/>
      <c r="H1567" s="878"/>
      <c r="I1567" s="878"/>
      <c r="J1567" s="878"/>
      <c r="K1567" s="990"/>
      <c r="L1567" s="990"/>
      <c r="M1567" s="990"/>
      <c r="N1567" s="990"/>
      <c r="O1567" s="878"/>
      <c r="P1567" s="878"/>
      <c r="Q1567" s="878"/>
      <c r="R1567" s="878"/>
      <c r="S1567" s="878"/>
      <c r="T1567" s="878"/>
      <c r="U1567" s="878"/>
      <c r="V1567" s="878"/>
      <c r="W1567" s="878"/>
      <c r="X1567" s="1015"/>
      <c r="Y1567" s="878"/>
      <c r="Z1567" s="975"/>
    </row>
    <row r="1568" spans="1:26">
      <c r="A1568" s="878"/>
      <c r="B1568" s="878"/>
      <c r="C1568" s="878"/>
      <c r="F1568" s="878"/>
      <c r="H1568" s="878"/>
      <c r="I1568" s="878"/>
      <c r="J1568" s="878"/>
      <c r="K1568" s="990"/>
      <c r="L1568" s="990"/>
      <c r="M1568" s="990"/>
      <c r="N1568" s="990"/>
      <c r="O1568" s="878"/>
      <c r="P1568" s="878"/>
      <c r="Q1568" s="878"/>
      <c r="R1568" s="878"/>
      <c r="S1568" s="878"/>
      <c r="T1568" s="878"/>
      <c r="U1568" s="878"/>
      <c r="V1568" s="878"/>
      <c r="W1568" s="878"/>
      <c r="X1568" s="1015"/>
      <c r="Y1568" s="878"/>
      <c r="Z1568" s="975"/>
    </row>
    <row r="1569" spans="1:26">
      <c r="A1569" s="878"/>
      <c r="B1569" s="878"/>
      <c r="C1569" s="878"/>
      <c r="F1569" s="878"/>
      <c r="H1569" s="878"/>
      <c r="I1569" s="878"/>
      <c r="J1569" s="878"/>
      <c r="K1569" s="990"/>
      <c r="L1569" s="990"/>
      <c r="M1569" s="990"/>
      <c r="N1569" s="990"/>
      <c r="O1569" s="878"/>
      <c r="P1569" s="878"/>
      <c r="Q1569" s="878"/>
      <c r="R1569" s="878"/>
      <c r="S1569" s="878"/>
      <c r="T1569" s="878"/>
      <c r="U1569" s="878"/>
      <c r="V1569" s="878"/>
      <c r="W1569" s="878"/>
      <c r="X1569" s="1015"/>
      <c r="Y1569" s="878"/>
      <c r="Z1569" s="975"/>
    </row>
    <row r="1570" spans="1:26">
      <c r="A1570" s="878"/>
      <c r="B1570" s="878"/>
      <c r="C1570" s="878"/>
      <c r="F1570" s="878"/>
      <c r="H1570" s="878"/>
      <c r="I1570" s="878"/>
      <c r="J1570" s="878"/>
      <c r="K1570" s="990"/>
      <c r="L1570" s="990"/>
      <c r="M1570" s="990"/>
      <c r="N1570" s="990"/>
      <c r="O1570" s="878"/>
      <c r="P1570" s="878"/>
      <c r="Q1570" s="878"/>
      <c r="R1570" s="878"/>
      <c r="S1570" s="878"/>
      <c r="T1570" s="878"/>
      <c r="U1570" s="878"/>
      <c r="V1570" s="878"/>
      <c r="W1570" s="878"/>
      <c r="X1570" s="1015"/>
      <c r="Y1570" s="878"/>
      <c r="Z1570" s="975"/>
    </row>
    <row r="1571" spans="1:26">
      <c r="A1571" s="878"/>
      <c r="B1571" s="878"/>
      <c r="C1571" s="878"/>
      <c r="F1571" s="878"/>
      <c r="H1571" s="878"/>
      <c r="I1571" s="878"/>
      <c r="J1571" s="878"/>
      <c r="K1571" s="990"/>
      <c r="L1571" s="990"/>
      <c r="M1571" s="990"/>
      <c r="N1571" s="990"/>
      <c r="O1571" s="878"/>
      <c r="P1571" s="878"/>
      <c r="Q1571" s="878"/>
      <c r="R1571" s="878"/>
      <c r="S1571" s="878"/>
      <c r="T1571" s="878"/>
      <c r="U1571" s="878"/>
      <c r="V1571" s="878"/>
      <c r="W1571" s="878"/>
      <c r="X1571" s="1015"/>
      <c r="Y1571" s="878"/>
      <c r="Z1571" s="975"/>
    </row>
    <row r="1572" spans="1:26">
      <c r="A1572" s="878"/>
      <c r="B1572" s="878"/>
      <c r="C1572" s="878"/>
      <c r="F1572" s="878"/>
      <c r="H1572" s="878"/>
      <c r="I1572" s="878"/>
      <c r="J1572" s="878"/>
      <c r="K1572" s="990"/>
      <c r="L1572" s="990"/>
      <c r="M1572" s="990"/>
      <c r="N1572" s="990"/>
      <c r="O1572" s="878"/>
      <c r="P1572" s="878"/>
      <c r="Q1572" s="878"/>
      <c r="R1572" s="878"/>
      <c r="S1572" s="878"/>
      <c r="T1572" s="878"/>
      <c r="U1572" s="878"/>
      <c r="V1572" s="878"/>
      <c r="W1572" s="878"/>
      <c r="X1572" s="1015"/>
      <c r="Y1572" s="878"/>
      <c r="Z1572" s="975"/>
    </row>
    <row r="1573" spans="1:26">
      <c r="A1573" s="878"/>
      <c r="B1573" s="878"/>
      <c r="C1573" s="878"/>
      <c r="F1573" s="878"/>
      <c r="H1573" s="878"/>
      <c r="I1573" s="878"/>
      <c r="J1573" s="878"/>
      <c r="K1573" s="990"/>
      <c r="L1573" s="990"/>
      <c r="M1573" s="990"/>
      <c r="N1573" s="990"/>
      <c r="O1573" s="878"/>
      <c r="P1573" s="878"/>
      <c r="Q1573" s="878"/>
      <c r="R1573" s="878"/>
      <c r="S1573" s="878"/>
      <c r="T1573" s="878"/>
      <c r="U1573" s="878"/>
      <c r="V1573" s="878"/>
      <c r="W1573" s="878"/>
      <c r="X1573" s="1015"/>
      <c r="Y1573" s="878"/>
      <c r="Z1573" s="975"/>
    </row>
    <row r="1574" spans="1:26">
      <c r="A1574" s="878"/>
      <c r="B1574" s="878"/>
      <c r="C1574" s="878"/>
      <c r="F1574" s="878"/>
      <c r="H1574" s="878"/>
      <c r="I1574" s="878"/>
      <c r="J1574" s="878"/>
      <c r="K1574" s="990"/>
      <c r="L1574" s="990"/>
      <c r="M1574" s="990"/>
      <c r="N1574" s="990"/>
      <c r="O1574" s="878"/>
      <c r="P1574" s="878"/>
      <c r="Q1574" s="878"/>
      <c r="R1574" s="878"/>
      <c r="S1574" s="878"/>
      <c r="T1574" s="878"/>
      <c r="U1574" s="878"/>
      <c r="V1574" s="878"/>
      <c r="W1574" s="878"/>
      <c r="X1574" s="1015"/>
      <c r="Y1574" s="878"/>
      <c r="Z1574" s="975"/>
    </row>
    <row r="1575" spans="1:26">
      <c r="A1575" s="878"/>
      <c r="B1575" s="878"/>
      <c r="C1575" s="878"/>
      <c r="F1575" s="878"/>
      <c r="H1575" s="878"/>
      <c r="I1575" s="878"/>
      <c r="J1575" s="878"/>
      <c r="K1575" s="990"/>
      <c r="L1575" s="990"/>
      <c r="M1575" s="990"/>
      <c r="N1575" s="990"/>
      <c r="O1575" s="878"/>
      <c r="P1575" s="878"/>
      <c r="Q1575" s="878"/>
      <c r="R1575" s="878"/>
      <c r="S1575" s="878"/>
      <c r="T1575" s="878"/>
      <c r="U1575" s="878"/>
      <c r="V1575" s="878"/>
      <c r="W1575" s="878"/>
      <c r="X1575" s="1015"/>
      <c r="Y1575" s="878"/>
      <c r="Z1575" s="975"/>
    </row>
    <row r="1576" spans="1:26">
      <c r="A1576" s="878"/>
      <c r="B1576" s="878"/>
      <c r="C1576" s="878"/>
      <c r="F1576" s="878"/>
      <c r="H1576" s="878"/>
      <c r="I1576" s="878"/>
      <c r="J1576" s="878"/>
      <c r="K1576" s="990"/>
      <c r="L1576" s="990"/>
      <c r="M1576" s="990"/>
      <c r="N1576" s="990"/>
      <c r="O1576" s="878"/>
      <c r="P1576" s="878"/>
      <c r="Q1576" s="878"/>
      <c r="R1576" s="878"/>
      <c r="S1576" s="878"/>
      <c r="T1576" s="878"/>
      <c r="U1576" s="878"/>
      <c r="V1576" s="878"/>
      <c r="W1576" s="878"/>
      <c r="X1576" s="1015"/>
      <c r="Y1576" s="878"/>
      <c r="Z1576" s="975"/>
    </row>
    <row r="1577" spans="1:26">
      <c r="A1577" s="878"/>
      <c r="B1577" s="878"/>
      <c r="C1577" s="878"/>
      <c r="F1577" s="878"/>
      <c r="H1577" s="878"/>
      <c r="I1577" s="878"/>
      <c r="J1577" s="878"/>
      <c r="K1577" s="990"/>
      <c r="L1577" s="990"/>
      <c r="M1577" s="990"/>
      <c r="N1577" s="990"/>
      <c r="O1577" s="878"/>
      <c r="P1577" s="878"/>
      <c r="Q1577" s="878"/>
      <c r="R1577" s="878"/>
      <c r="S1577" s="878"/>
      <c r="T1577" s="878"/>
      <c r="U1577" s="878"/>
      <c r="V1577" s="878"/>
      <c r="W1577" s="878"/>
      <c r="X1577" s="1015"/>
      <c r="Y1577" s="878"/>
      <c r="Z1577" s="975"/>
    </row>
    <row r="1578" spans="1:26">
      <c r="A1578" s="878"/>
      <c r="B1578" s="878"/>
      <c r="C1578" s="878"/>
      <c r="F1578" s="878"/>
      <c r="H1578" s="878"/>
      <c r="I1578" s="878"/>
      <c r="J1578" s="878"/>
      <c r="K1578" s="990"/>
      <c r="L1578" s="990"/>
      <c r="M1578" s="990"/>
      <c r="N1578" s="990"/>
      <c r="O1578" s="878"/>
      <c r="P1578" s="878"/>
      <c r="Q1578" s="878"/>
      <c r="R1578" s="878"/>
      <c r="S1578" s="878"/>
      <c r="T1578" s="878"/>
      <c r="U1578" s="878"/>
      <c r="V1578" s="878"/>
      <c r="W1578" s="878"/>
      <c r="X1578" s="1015"/>
      <c r="Y1578" s="878"/>
      <c r="Z1578" s="975"/>
    </row>
    <row r="1579" spans="1:26">
      <c r="A1579" s="878"/>
      <c r="B1579" s="878"/>
      <c r="C1579" s="878"/>
      <c r="F1579" s="878"/>
      <c r="H1579" s="878"/>
      <c r="I1579" s="878"/>
      <c r="J1579" s="878"/>
      <c r="K1579" s="990"/>
      <c r="L1579" s="990"/>
      <c r="M1579" s="990"/>
      <c r="N1579" s="990"/>
      <c r="O1579" s="878"/>
      <c r="P1579" s="878"/>
      <c r="Q1579" s="878"/>
      <c r="R1579" s="878"/>
      <c r="S1579" s="878"/>
      <c r="T1579" s="878"/>
      <c r="U1579" s="878"/>
      <c r="V1579" s="878"/>
      <c r="W1579" s="878"/>
      <c r="X1579" s="1015"/>
      <c r="Y1579" s="878"/>
      <c r="Z1579" s="975"/>
    </row>
    <row r="1580" spans="1:26">
      <c r="A1580" s="878"/>
      <c r="B1580" s="878"/>
      <c r="C1580" s="878"/>
      <c r="F1580" s="878"/>
      <c r="H1580" s="878"/>
      <c r="I1580" s="878"/>
      <c r="J1580" s="878"/>
      <c r="K1580" s="990"/>
      <c r="L1580" s="990"/>
      <c r="M1580" s="990"/>
      <c r="N1580" s="990"/>
      <c r="O1580" s="878"/>
      <c r="P1580" s="878"/>
      <c r="Q1580" s="878"/>
      <c r="R1580" s="878"/>
      <c r="S1580" s="878"/>
      <c r="T1580" s="878"/>
      <c r="U1580" s="878"/>
      <c r="V1580" s="878"/>
      <c r="W1580" s="878"/>
      <c r="X1580" s="1015"/>
      <c r="Y1580" s="878"/>
      <c r="Z1580" s="975"/>
    </row>
    <row r="1581" spans="1:26">
      <c r="A1581" s="878"/>
      <c r="B1581" s="878"/>
      <c r="C1581" s="878"/>
      <c r="F1581" s="878"/>
      <c r="H1581" s="878"/>
      <c r="I1581" s="878"/>
      <c r="J1581" s="878"/>
      <c r="K1581" s="990"/>
      <c r="L1581" s="990"/>
      <c r="M1581" s="990"/>
      <c r="N1581" s="990"/>
      <c r="O1581" s="878"/>
      <c r="P1581" s="878"/>
      <c r="Q1581" s="878"/>
      <c r="R1581" s="878"/>
      <c r="S1581" s="878"/>
      <c r="T1581" s="878"/>
      <c r="U1581" s="878"/>
      <c r="V1581" s="878"/>
      <c r="W1581" s="878"/>
      <c r="X1581" s="1015"/>
      <c r="Y1581" s="878"/>
      <c r="Z1581" s="975"/>
    </row>
    <row r="1582" spans="1:26">
      <c r="A1582" s="878"/>
      <c r="B1582" s="878"/>
      <c r="C1582" s="878"/>
      <c r="F1582" s="878"/>
      <c r="H1582" s="878"/>
      <c r="I1582" s="878"/>
      <c r="J1582" s="878"/>
      <c r="K1582" s="990"/>
      <c r="L1582" s="990"/>
      <c r="M1582" s="990"/>
      <c r="N1582" s="990"/>
      <c r="O1582" s="878"/>
      <c r="P1582" s="878"/>
      <c r="Q1582" s="878"/>
      <c r="R1582" s="878"/>
      <c r="S1582" s="878"/>
      <c r="T1582" s="878"/>
      <c r="U1582" s="878"/>
      <c r="V1582" s="878"/>
      <c r="W1582" s="878"/>
      <c r="X1582" s="1015"/>
      <c r="Y1582" s="878"/>
      <c r="Z1582" s="975"/>
    </row>
    <row r="1583" spans="1:26">
      <c r="A1583" s="878"/>
      <c r="B1583" s="878"/>
      <c r="C1583" s="878"/>
      <c r="F1583" s="878"/>
      <c r="H1583" s="878"/>
      <c r="I1583" s="878"/>
      <c r="J1583" s="878"/>
      <c r="K1583" s="990"/>
      <c r="L1583" s="990"/>
      <c r="M1583" s="990"/>
      <c r="N1583" s="990"/>
      <c r="O1583" s="878"/>
      <c r="P1583" s="878"/>
      <c r="Q1583" s="878"/>
      <c r="R1583" s="878"/>
      <c r="S1583" s="878"/>
      <c r="T1583" s="878"/>
      <c r="U1583" s="878"/>
      <c r="V1583" s="878"/>
      <c r="W1583" s="878"/>
      <c r="X1583" s="1015"/>
      <c r="Y1583" s="878"/>
      <c r="Z1583" s="975"/>
    </row>
    <row r="1584" spans="1:26">
      <c r="A1584" s="878"/>
      <c r="B1584" s="878"/>
      <c r="C1584" s="878"/>
      <c r="F1584" s="878"/>
      <c r="H1584" s="878"/>
      <c r="I1584" s="878"/>
      <c r="J1584" s="878"/>
      <c r="K1584" s="990"/>
      <c r="L1584" s="990"/>
      <c r="M1584" s="990"/>
      <c r="N1584" s="990"/>
      <c r="O1584" s="878"/>
      <c r="P1584" s="878"/>
      <c r="Q1584" s="878"/>
      <c r="R1584" s="878"/>
      <c r="S1584" s="878"/>
      <c r="T1584" s="878"/>
      <c r="U1584" s="878"/>
      <c r="V1584" s="878"/>
      <c r="W1584" s="878"/>
      <c r="X1584" s="1015"/>
      <c r="Y1584" s="878"/>
      <c r="Z1584" s="975"/>
    </row>
    <row r="1585" spans="1:26">
      <c r="A1585" s="878"/>
      <c r="B1585" s="878"/>
      <c r="C1585" s="878"/>
      <c r="F1585" s="878"/>
      <c r="H1585" s="878"/>
      <c r="I1585" s="878"/>
      <c r="J1585" s="878"/>
      <c r="K1585" s="990"/>
      <c r="L1585" s="990"/>
      <c r="M1585" s="990"/>
      <c r="N1585" s="990"/>
      <c r="O1585" s="878"/>
      <c r="P1585" s="878"/>
      <c r="Q1585" s="878"/>
      <c r="R1585" s="878"/>
      <c r="S1585" s="878"/>
      <c r="T1585" s="878"/>
      <c r="U1585" s="878"/>
      <c r="V1585" s="878"/>
      <c r="W1585" s="878"/>
      <c r="X1585" s="1015"/>
      <c r="Y1585" s="878"/>
      <c r="Z1585" s="975"/>
    </row>
    <row r="1586" spans="1:26">
      <c r="A1586" s="878"/>
      <c r="B1586" s="878"/>
      <c r="C1586" s="878"/>
      <c r="F1586" s="878"/>
      <c r="H1586" s="878"/>
      <c r="I1586" s="878"/>
      <c r="J1586" s="878"/>
      <c r="K1586" s="990"/>
      <c r="L1586" s="990"/>
      <c r="M1586" s="990"/>
      <c r="N1586" s="990"/>
      <c r="O1586" s="878"/>
      <c r="P1586" s="878"/>
      <c r="Q1586" s="878"/>
      <c r="R1586" s="878"/>
      <c r="S1586" s="878"/>
      <c r="T1586" s="878"/>
      <c r="U1586" s="878"/>
      <c r="V1586" s="878"/>
      <c r="W1586" s="878"/>
      <c r="X1586" s="1015"/>
      <c r="Y1586" s="878"/>
      <c r="Z1586" s="975"/>
    </row>
    <row r="1587" spans="1:26">
      <c r="A1587" s="878"/>
      <c r="B1587" s="878"/>
      <c r="C1587" s="878"/>
      <c r="F1587" s="878"/>
      <c r="H1587" s="878"/>
      <c r="I1587" s="878"/>
      <c r="J1587" s="878"/>
      <c r="K1587" s="990"/>
      <c r="L1587" s="990"/>
      <c r="M1587" s="990"/>
      <c r="N1587" s="990"/>
      <c r="O1587" s="878"/>
      <c r="P1587" s="878"/>
      <c r="Q1587" s="878"/>
      <c r="R1587" s="878"/>
      <c r="S1587" s="878"/>
      <c r="T1587" s="878"/>
      <c r="U1587" s="878"/>
      <c r="V1587" s="878"/>
      <c r="W1587" s="878"/>
      <c r="X1587" s="1015"/>
      <c r="Y1587" s="878"/>
      <c r="Z1587" s="975"/>
    </row>
    <row r="1588" spans="1:26">
      <c r="A1588" s="878"/>
      <c r="B1588" s="878"/>
      <c r="C1588" s="878"/>
      <c r="F1588" s="878"/>
      <c r="H1588" s="878"/>
      <c r="I1588" s="878"/>
      <c r="J1588" s="878"/>
      <c r="K1588" s="990"/>
      <c r="L1588" s="990"/>
      <c r="M1588" s="990"/>
      <c r="N1588" s="990"/>
      <c r="O1588" s="878"/>
      <c r="P1588" s="878"/>
      <c r="Q1588" s="878"/>
      <c r="R1588" s="878"/>
      <c r="S1588" s="878"/>
      <c r="T1588" s="878"/>
      <c r="U1588" s="878"/>
      <c r="V1588" s="878"/>
      <c r="W1588" s="878"/>
      <c r="X1588" s="1015"/>
      <c r="Y1588" s="878"/>
      <c r="Z1588" s="975"/>
    </row>
    <row r="1589" spans="1:26">
      <c r="A1589" s="878"/>
      <c r="B1589" s="878"/>
      <c r="C1589" s="878"/>
      <c r="F1589" s="878"/>
      <c r="H1589" s="878"/>
      <c r="I1589" s="878"/>
      <c r="J1589" s="878"/>
      <c r="K1589" s="990"/>
      <c r="L1589" s="990"/>
      <c r="M1589" s="990"/>
      <c r="N1589" s="990"/>
      <c r="O1589" s="878"/>
      <c r="P1589" s="878"/>
      <c r="Q1589" s="878"/>
      <c r="R1589" s="878"/>
      <c r="S1589" s="878"/>
      <c r="T1589" s="878"/>
      <c r="U1589" s="878"/>
      <c r="V1589" s="878"/>
      <c r="W1589" s="878"/>
      <c r="X1589" s="1015"/>
      <c r="Y1589" s="878"/>
      <c r="Z1589" s="975"/>
    </row>
    <row r="1590" spans="1:26">
      <c r="A1590" s="878"/>
      <c r="B1590" s="878"/>
      <c r="C1590" s="878"/>
      <c r="F1590" s="878"/>
      <c r="H1590" s="878"/>
      <c r="I1590" s="878"/>
      <c r="J1590" s="878"/>
      <c r="K1590" s="990"/>
      <c r="L1590" s="990"/>
      <c r="M1590" s="990"/>
      <c r="N1590" s="990"/>
      <c r="O1590" s="878"/>
      <c r="P1590" s="878"/>
      <c r="Q1590" s="878"/>
      <c r="R1590" s="878"/>
      <c r="S1590" s="878"/>
      <c r="T1590" s="878"/>
      <c r="U1590" s="878"/>
      <c r="V1590" s="878"/>
      <c r="W1590" s="878"/>
      <c r="X1590" s="1015"/>
      <c r="Y1590" s="878"/>
      <c r="Z1590" s="975"/>
    </row>
    <row r="1591" spans="1:26">
      <c r="A1591" s="878"/>
      <c r="B1591" s="878"/>
      <c r="C1591" s="878"/>
      <c r="F1591" s="878"/>
      <c r="H1591" s="878"/>
      <c r="I1591" s="878"/>
      <c r="J1591" s="878"/>
      <c r="K1591" s="990"/>
      <c r="L1591" s="990"/>
      <c r="M1591" s="990"/>
      <c r="N1591" s="990"/>
      <c r="O1591" s="878"/>
      <c r="P1591" s="878"/>
      <c r="Q1591" s="878"/>
      <c r="R1591" s="878"/>
      <c r="S1591" s="878"/>
      <c r="T1591" s="878"/>
      <c r="U1591" s="878"/>
      <c r="V1591" s="878"/>
      <c r="W1591" s="878"/>
      <c r="X1591" s="1015"/>
      <c r="Y1591" s="878"/>
      <c r="Z1591" s="975"/>
    </row>
    <row r="1592" spans="1:26">
      <c r="A1592" s="878"/>
      <c r="B1592" s="878"/>
      <c r="C1592" s="878"/>
      <c r="F1592" s="878"/>
      <c r="H1592" s="878"/>
      <c r="I1592" s="878"/>
      <c r="J1592" s="878"/>
      <c r="K1592" s="990"/>
      <c r="L1592" s="990"/>
      <c r="M1592" s="990"/>
      <c r="N1592" s="990"/>
      <c r="O1592" s="878"/>
      <c r="P1592" s="878"/>
      <c r="Q1592" s="878"/>
      <c r="R1592" s="878"/>
      <c r="S1592" s="878"/>
      <c r="T1592" s="878"/>
      <c r="U1592" s="878"/>
      <c r="V1592" s="878"/>
      <c r="W1592" s="878"/>
      <c r="X1592" s="1015"/>
      <c r="Y1592" s="878"/>
      <c r="Z1592" s="975"/>
    </row>
    <row r="1593" spans="1:26">
      <c r="A1593" s="878"/>
      <c r="B1593" s="878"/>
      <c r="C1593" s="878"/>
      <c r="F1593" s="878"/>
      <c r="H1593" s="878"/>
      <c r="I1593" s="878"/>
      <c r="J1593" s="878"/>
      <c r="K1593" s="990"/>
      <c r="L1593" s="990"/>
      <c r="M1593" s="990"/>
      <c r="N1593" s="990"/>
      <c r="O1593" s="878"/>
      <c r="P1593" s="878"/>
      <c r="Q1593" s="878"/>
      <c r="R1593" s="878"/>
      <c r="S1593" s="878"/>
      <c r="T1593" s="878"/>
      <c r="U1593" s="878"/>
      <c r="V1593" s="878"/>
      <c r="W1593" s="878"/>
      <c r="X1593" s="1015"/>
      <c r="Y1593" s="878"/>
      <c r="Z1593" s="975"/>
    </row>
    <row r="1594" spans="1:26">
      <c r="A1594" s="878"/>
      <c r="B1594" s="878"/>
      <c r="C1594" s="878"/>
      <c r="F1594" s="878"/>
      <c r="H1594" s="878"/>
      <c r="I1594" s="878"/>
      <c r="J1594" s="878"/>
      <c r="K1594" s="990"/>
      <c r="L1594" s="990"/>
      <c r="M1594" s="990"/>
      <c r="N1594" s="990"/>
      <c r="O1594" s="878"/>
      <c r="P1594" s="878"/>
      <c r="Q1594" s="878"/>
      <c r="R1594" s="878"/>
      <c r="S1594" s="878"/>
      <c r="T1594" s="878"/>
      <c r="U1594" s="878"/>
      <c r="V1594" s="878"/>
      <c r="W1594" s="878"/>
      <c r="X1594" s="1015"/>
      <c r="Y1594" s="878"/>
      <c r="Z1594" s="975"/>
    </row>
    <row r="1595" spans="1:26">
      <c r="A1595" s="878"/>
      <c r="B1595" s="878"/>
      <c r="C1595" s="878"/>
      <c r="F1595" s="878"/>
      <c r="H1595" s="878"/>
      <c r="I1595" s="878"/>
      <c r="J1595" s="878"/>
      <c r="K1595" s="990"/>
      <c r="L1595" s="990"/>
      <c r="M1595" s="990"/>
      <c r="N1595" s="990"/>
      <c r="O1595" s="878"/>
      <c r="P1595" s="878"/>
      <c r="Q1595" s="878"/>
      <c r="R1595" s="878"/>
      <c r="S1595" s="878"/>
      <c r="T1595" s="878"/>
      <c r="U1595" s="878"/>
      <c r="V1595" s="878"/>
      <c r="W1595" s="878"/>
      <c r="X1595" s="1015"/>
      <c r="Y1595" s="878"/>
      <c r="Z1595" s="975"/>
    </row>
    <row r="1596" spans="1:26">
      <c r="A1596" s="878"/>
      <c r="B1596" s="878"/>
      <c r="C1596" s="878"/>
      <c r="F1596" s="878"/>
      <c r="H1596" s="878"/>
      <c r="I1596" s="878"/>
      <c r="J1596" s="878"/>
      <c r="K1596" s="990"/>
      <c r="L1596" s="990"/>
      <c r="M1596" s="990"/>
      <c r="N1596" s="990"/>
      <c r="O1596" s="878"/>
      <c r="P1596" s="878"/>
      <c r="Q1596" s="878"/>
      <c r="R1596" s="878"/>
      <c r="S1596" s="878"/>
      <c r="T1596" s="878"/>
      <c r="U1596" s="878"/>
      <c r="V1596" s="878"/>
      <c r="W1596" s="878"/>
      <c r="X1596" s="1015"/>
      <c r="Y1596" s="878"/>
      <c r="Z1596" s="975"/>
    </row>
    <row r="1597" spans="1:26">
      <c r="A1597" s="878"/>
      <c r="B1597" s="878"/>
      <c r="C1597" s="878"/>
      <c r="F1597" s="878"/>
      <c r="H1597" s="878"/>
      <c r="I1597" s="878"/>
      <c r="J1597" s="878"/>
      <c r="K1597" s="990"/>
      <c r="L1597" s="990"/>
      <c r="M1597" s="990"/>
      <c r="N1597" s="990"/>
      <c r="O1597" s="878"/>
      <c r="P1597" s="878"/>
      <c r="Q1597" s="878"/>
      <c r="R1597" s="878"/>
      <c r="S1597" s="878"/>
      <c r="T1597" s="878"/>
      <c r="U1597" s="878"/>
      <c r="V1597" s="878"/>
      <c r="W1597" s="878"/>
      <c r="X1597" s="1015"/>
      <c r="Y1597" s="878"/>
      <c r="Z1597" s="975"/>
    </row>
    <row r="1598" spans="1:26">
      <c r="A1598" s="878"/>
      <c r="B1598" s="878"/>
      <c r="C1598" s="878"/>
      <c r="F1598" s="878"/>
      <c r="H1598" s="878"/>
      <c r="I1598" s="878"/>
      <c r="J1598" s="878"/>
      <c r="K1598" s="990"/>
      <c r="L1598" s="990"/>
      <c r="M1598" s="990"/>
      <c r="N1598" s="990"/>
      <c r="O1598" s="878"/>
      <c r="P1598" s="878"/>
      <c r="Q1598" s="878"/>
      <c r="R1598" s="878"/>
      <c r="S1598" s="878"/>
      <c r="T1598" s="878"/>
      <c r="U1598" s="878"/>
      <c r="V1598" s="878"/>
      <c r="W1598" s="878"/>
      <c r="X1598" s="1015"/>
      <c r="Y1598" s="878"/>
      <c r="Z1598" s="975"/>
    </row>
    <row r="1599" spans="1:26">
      <c r="A1599" s="878"/>
      <c r="B1599" s="878"/>
      <c r="C1599" s="878"/>
      <c r="F1599" s="878"/>
      <c r="H1599" s="878"/>
      <c r="I1599" s="878"/>
      <c r="J1599" s="878"/>
      <c r="K1599" s="990"/>
      <c r="L1599" s="990"/>
      <c r="M1599" s="990"/>
      <c r="N1599" s="990"/>
      <c r="O1599" s="878"/>
      <c r="P1599" s="878"/>
      <c r="Q1599" s="878"/>
      <c r="R1599" s="878"/>
      <c r="S1599" s="878"/>
      <c r="T1599" s="878"/>
      <c r="U1599" s="878"/>
      <c r="V1599" s="878"/>
      <c r="W1599" s="878"/>
      <c r="X1599" s="1015"/>
      <c r="Y1599" s="878"/>
      <c r="Z1599" s="975"/>
    </row>
    <row r="1600" spans="1:26">
      <c r="A1600" s="878"/>
      <c r="B1600" s="878"/>
      <c r="C1600" s="878"/>
      <c r="F1600" s="878"/>
      <c r="H1600" s="878"/>
      <c r="I1600" s="878"/>
      <c r="J1600" s="878"/>
      <c r="K1600" s="990"/>
      <c r="L1600" s="990"/>
      <c r="M1600" s="990"/>
      <c r="N1600" s="990"/>
      <c r="O1600" s="878"/>
      <c r="P1600" s="878"/>
      <c r="Q1600" s="878"/>
      <c r="R1600" s="878"/>
      <c r="S1600" s="878"/>
      <c r="T1600" s="878"/>
      <c r="U1600" s="878"/>
      <c r="V1600" s="878"/>
      <c r="W1600" s="878"/>
      <c r="X1600" s="1015"/>
      <c r="Y1600" s="878"/>
      <c r="Z1600" s="975"/>
    </row>
    <row r="1601" spans="1:26">
      <c r="A1601" s="878"/>
      <c r="B1601" s="878"/>
      <c r="C1601" s="878"/>
      <c r="F1601" s="878"/>
      <c r="H1601" s="878"/>
      <c r="I1601" s="878"/>
      <c r="J1601" s="878"/>
      <c r="K1601" s="990"/>
      <c r="L1601" s="990"/>
      <c r="M1601" s="990"/>
      <c r="N1601" s="990"/>
      <c r="O1601" s="878"/>
      <c r="P1601" s="878"/>
      <c r="Q1601" s="878"/>
      <c r="R1601" s="878"/>
      <c r="S1601" s="878"/>
      <c r="T1601" s="878"/>
      <c r="U1601" s="878"/>
      <c r="V1601" s="878"/>
      <c r="W1601" s="878"/>
      <c r="X1601" s="1015"/>
      <c r="Y1601" s="878"/>
      <c r="Z1601" s="975"/>
    </row>
    <row r="1602" spans="1:26">
      <c r="A1602" s="878"/>
      <c r="B1602" s="878"/>
      <c r="C1602" s="878"/>
      <c r="F1602" s="878"/>
      <c r="H1602" s="878"/>
      <c r="I1602" s="878"/>
      <c r="J1602" s="878"/>
      <c r="K1602" s="990"/>
      <c r="L1602" s="990"/>
      <c r="M1602" s="990"/>
      <c r="N1602" s="990"/>
      <c r="O1602" s="878"/>
      <c r="P1602" s="878"/>
      <c r="Q1602" s="878"/>
      <c r="R1602" s="878"/>
      <c r="S1602" s="878"/>
      <c r="T1602" s="878"/>
      <c r="U1602" s="878"/>
      <c r="V1602" s="878"/>
      <c r="W1602" s="878"/>
      <c r="X1602" s="1015"/>
      <c r="Y1602" s="878"/>
      <c r="Z1602" s="975"/>
    </row>
    <row r="1603" spans="1:26">
      <c r="A1603" s="878"/>
      <c r="B1603" s="878"/>
      <c r="C1603" s="878"/>
      <c r="F1603" s="878"/>
      <c r="H1603" s="878"/>
      <c r="I1603" s="878"/>
      <c r="J1603" s="878"/>
      <c r="K1603" s="990"/>
      <c r="L1603" s="990"/>
      <c r="M1603" s="990"/>
      <c r="N1603" s="990"/>
      <c r="O1603" s="878"/>
      <c r="P1603" s="878"/>
      <c r="Q1603" s="878"/>
      <c r="R1603" s="878"/>
      <c r="S1603" s="878"/>
      <c r="T1603" s="878"/>
      <c r="U1603" s="878"/>
      <c r="V1603" s="878"/>
      <c r="W1603" s="878"/>
      <c r="X1603" s="1015"/>
      <c r="Y1603" s="878"/>
      <c r="Z1603" s="975"/>
    </row>
    <row r="1604" spans="1:26">
      <c r="A1604" s="878"/>
      <c r="B1604" s="878"/>
      <c r="C1604" s="878"/>
      <c r="F1604" s="878"/>
      <c r="H1604" s="878"/>
      <c r="I1604" s="878"/>
      <c r="J1604" s="878"/>
      <c r="K1604" s="990"/>
      <c r="L1604" s="990"/>
      <c r="M1604" s="990"/>
      <c r="N1604" s="990"/>
      <c r="O1604" s="878"/>
      <c r="P1604" s="878"/>
      <c r="Q1604" s="878"/>
      <c r="R1604" s="878"/>
      <c r="S1604" s="878"/>
      <c r="T1604" s="878"/>
      <c r="U1604" s="878"/>
      <c r="V1604" s="878"/>
      <c r="W1604" s="878"/>
      <c r="X1604" s="1015"/>
      <c r="Y1604" s="878"/>
      <c r="Z1604" s="975"/>
    </row>
    <row r="1605" spans="1:26">
      <c r="A1605" s="878"/>
      <c r="B1605" s="878"/>
      <c r="C1605" s="878"/>
      <c r="F1605" s="878"/>
      <c r="H1605" s="878"/>
      <c r="I1605" s="878"/>
      <c r="J1605" s="878"/>
      <c r="K1605" s="990"/>
      <c r="L1605" s="990"/>
      <c r="M1605" s="990"/>
      <c r="N1605" s="990"/>
      <c r="O1605" s="878"/>
      <c r="P1605" s="878"/>
      <c r="Q1605" s="878"/>
      <c r="R1605" s="878"/>
      <c r="S1605" s="878"/>
      <c r="T1605" s="878"/>
      <c r="U1605" s="878"/>
      <c r="V1605" s="878"/>
      <c r="W1605" s="878"/>
      <c r="X1605" s="1015"/>
      <c r="Y1605" s="878"/>
      <c r="Z1605" s="975"/>
    </row>
    <row r="1606" spans="1:26">
      <c r="A1606" s="878"/>
      <c r="B1606" s="878"/>
      <c r="C1606" s="878"/>
      <c r="F1606" s="878"/>
      <c r="H1606" s="878"/>
      <c r="I1606" s="878"/>
      <c r="J1606" s="878"/>
      <c r="K1606" s="990"/>
      <c r="L1606" s="990"/>
      <c r="M1606" s="990"/>
      <c r="N1606" s="990"/>
      <c r="O1606" s="878"/>
      <c r="P1606" s="878"/>
      <c r="Q1606" s="878"/>
      <c r="R1606" s="878"/>
      <c r="S1606" s="878"/>
      <c r="T1606" s="878"/>
      <c r="U1606" s="878"/>
      <c r="V1606" s="878"/>
      <c r="W1606" s="878"/>
      <c r="X1606" s="1015"/>
      <c r="Y1606" s="878"/>
      <c r="Z1606" s="975"/>
    </row>
    <row r="1607" spans="1:26">
      <c r="A1607" s="878"/>
      <c r="B1607" s="878"/>
      <c r="C1607" s="878"/>
      <c r="F1607" s="878"/>
      <c r="H1607" s="878"/>
      <c r="I1607" s="878"/>
      <c r="J1607" s="878"/>
      <c r="K1607" s="990"/>
      <c r="L1607" s="990"/>
      <c r="M1607" s="990"/>
      <c r="N1607" s="990"/>
      <c r="O1607" s="878"/>
      <c r="P1607" s="878"/>
      <c r="Q1607" s="878"/>
      <c r="R1607" s="878"/>
      <c r="S1607" s="878"/>
      <c r="T1607" s="878"/>
      <c r="U1607" s="878"/>
      <c r="V1607" s="878"/>
      <c r="W1607" s="878"/>
      <c r="X1607" s="1015"/>
      <c r="Y1607" s="878"/>
      <c r="Z1607" s="975"/>
    </row>
    <row r="1608" spans="1:26">
      <c r="A1608" s="878"/>
      <c r="B1608" s="878"/>
      <c r="C1608" s="878"/>
      <c r="F1608" s="878"/>
      <c r="H1608" s="878"/>
      <c r="I1608" s="878"/>
      <c r="J1608" s="878"/>
      <c r="K1608" s="990"/>
      <c r="L1608" s="990"/>
      <c r="M1608" s="990"/>
      <c r="N1608" s="990"/>
      <c r="O1608" s="878"/>
      <c r="P1608" s="878"/>
      <c r="Q1608" s="878"/>
      <c r="R1608" s="878"/>
      <c r="S1608" s="878"/>
      <c r="T1608" s="878"/>
      <c r="U1608" s="878"/>
      <c r="V1608" s="878"/>
      <c r="W1608" s="878"/>
      <c r="X1608" s="1015"/>
      <c r="Y1608" s="878"/>
      <c r="Z1608" s="975"/>
    </row>
    <row r="1609" spans="1:26">
      <c r="A1609" s="878"/>
      <c r="B1609" s="878"/>
      <c r="C1609" s="878"/>
      <c r="F1609" s="878"/>
      <c r="H1609" s="878"/>
      <c r="I1609" s="878"/>
      <c r="J1609" s="878"/>
      <c r="K1609" s="990"/>
      <c r="L1609" s="990"/>
      <c r="M1609" s="990"/>
      <c r="N1609" s="990"/>
      <c r="O1609" s="878"/>
      <c r="P1609" s="878"/>
      <c r="Q1609" s="878"/>
      <c r="R1609" s="878"/>
      <c r="S1609" s="878"/>
      <c r="T1609" s="878"/>
      <c r="U1609" s="878"/>
      <c r="V1609" s="878"/>
      <c r="W1609" s="878"/>
      <c r="X1609" s="1015"/>
      <c r="Y1609" s="878"/>
      <c r="Z1609" s="975"/>
    </row>
    <row r="1610" spans="1:26">
      <c r="A1610" s="878"/>
      <c r="B1610" s="878"/>
      <c r="C1610" s="878"/>
      <c r="F1610" s="878"/>
      <c r="H1610" s="878"/>
      <c r="I1610" s="878"/>
      <c r="J1610" s="878"/>
      <c r="K1610" s="990"/>
      <c r="L1610" s="990"/>
      <c r="M1610" s="990"/>
      <c r="N1610" s="990"/>
      <c r="O1610" s="878"/>
      <c r="P1610" s="878"/>
      <c r="Q1610" s="878"/>
      <c r="R1610" s="878"/>
      <c r="S1610" s="878"/>
      <c r="T1610" s="878"/>
      <c r="U1610" s="878"/>
      <c r="V1610" s="878"/>
      <c r="W1610" s="878"/>
      <c r="X1610" s="1015"/>
      <c r="Y1610" s="878"/>
      <c r="Z1610" s="975"/>
    </row>
    <row r="1611" spans="1:26">
      <c r="A1611" s="878"/>
      <c r="B1611" s="878"/>
      <c r="C1611" s="878"/>
      <c r="F1611" s="878"/>
      <c r="H1611" s="878"/>
      <c r="I1611" s="878"/>
      <c r="J1611" s="878"/>
      <c r="K1611" s="990"/>
      <c r="L1611" s="990"/>
      <c r="M1611" s="990"/>
      <c r="N1611" s="990"/>
      <c r="O1611" s="878"/>
      <c r="P1611" s="878"/>
      <c r="Q1611" s="878"/>
      <c r="R1611" s="878"/>
      <c r="S1611" s="878"/>
      <c r="T1611" s="878"/>
      <c r="U1611" s="878"/>
      <c r="V1611" s="878"/>
      <c r="W1611" s="878"/>
      <c r="X1611" s="1015"/>
      <c r="Y1611" s="878"/>
      <c r="Z1611" s="975"/>
    </row>
    <row r="1612" spans="1:26">
      <c r="A1612" s="878"/>
      <c r="B1612" s="878"/>
      <c r="C1612" s="878"/>
      <c r="F1612" s="878"/>
      <c r="H1612" s="878"/>
      <c r="I1612" s="878"/>
      <c r="J1612" s="878"/>
      <c r="K1612" s="990"/>
      <c r="L1612" s="990"/>
      <c r="M1612" s="990"/>
      <c r="N1612" s="990"/>
      <c r="O1612" s="878"/>
      <c r="P1612" s="878"/>
      <c r="Q1612" s="878"/>
      <c r="R1612" s="878"/>
      <c r="S1612" s="878"/>
      <c r="T1612" s="878"/>
      <c r="U1612" s="878"/>
      <c r="V1612" s="878"/>
      <c r="W1612" s="878"/>
      <c r="X1612" s="1015"/>
      <c r="Y1612" s="878"/>
      <c r="Z1612" s="975"/>
    </row>
    <row r="1613" spans="1:26">
      <c r="A1613" s="878"/>
      <c r="B1613" s="878"/>
      <c r="C1613" s="878"/>
      <c r="F1613" s="878"/>
      <c r="H1613" s="878"/>
      <c r="I1613" s="878"/>
      <c r="J1613" s="878"/>
      <c r="K1613" s="990"/>
      <c r="L1613" s="990"/>
      <c r="M1613" s="990"/>
      <c r="N1613" s="990"/>
      <c r="O1613" s="878"/>
      <c r="P1613" s="878"/>
      <c r="Q1613" s="878"/>
      <c r="R1613" s="878"/>
      <c r="S1613" s="878"/>
      <c r="T1613" s="878"/>
      <c r="U1613" s="878"/>
      <c r="V1613" s="878"/>
      <c r="W1613" s="878"/>
      <c r="X1613" s="1015"/>
      <c r="Y1613" s="878"/>
      <c r="Z1613" s="975"/>
    </row>
    <row r="1614" spans="1:26">
      <c r="A1614" s="878"/>
      <c r="B1614" s="878"/>
      <c r="C1614" s="878"/>
      <c r="F1614" s="878"/>
      <c r="H1614" s="878"/>
      <c r="I1614" s="878"/>
      <c r="J1614" s="878"/>
      <c r="K1614" s="990"/>
      <c r="L1614" s="990"/>
      <c r="M1614" s="990"/>
      <c r="N1614" s="990"/>
      <c r="O1614" s="878"/>
      <c r="P1614" s="878"/>
      <c r="Q1614" s="878"/>
      <c r="R1614" s="878"/>
      <c r="S1614" s="878"/>
      <c r="T1614" s="878"/>
      <c r="U1614" s="878"/>
      <c r="V1614" s="878"/>
      <c r="W1614" s="878"/>
      <c r="X1614" s="1015"/>
      <c r="Y1614" s="878"/>
      <c r="Z1614" s="975"/>
    </row>
    <row r="1615" spans="1:26">
      <c r="A1615" s="878"/>
      <c r="B1615" s="878"/>
      <c r="C1615" s="878"/>
      <c r="F1615" s="878"/>
      <c r="H1615" s="878"/>
      <c r="I1615" s="878"/>
      <c r="J1615" s="878"/>
      <c r="K1615" s="990"/>
      <c r="L1615" s="990"/>
      <c r="M1615" s="990"/>
      <c r="N1615" s="990"/>
      <c r="O1615" s="878"/>
      <c r="P1615" s="878"/>
      <c r="Q1615" s="878"/>
      <c r="R1615" s="878"/>
      <c r="S1615" s="878"/>
      <c r="T1615" s="878"/>
      <c r="U1615" s="878"/>
      <c r="V1615" s="878"/>
      <c r="W1615" s="878"/>
      <c r="X1615" s="1015"/>
      <c r="Y1615" s="878"/>
      <c r="Z1615" s="975"/>
    </row>
    <row r="1616" spans="1:26">
      <c r="A1616" s="878"/>
      <c r="B1616" s="878"/>
      <c r="C1616" s="878"/>
      <c r="F1616" s="878"/>
      <c r="H1616" s="878"/>
      <c r="I1616" s="878"/>
      <c r="J1616" s="878"/>
      <c r="K1616" s="990"/>
      <c r="L1616" s="990"/>
      <c r="M1616" s="990"/>
      <c r="N1616" s="990"/>
      <c r="O1616" s="878"/>
      <c r="P1616" s="878"/>
      <c r="Q1616" s="878"/>
      <c r="R1616" s="878"/>
      <c r="S1616" s="878"/>
      <c r="T1616" s="878"/>
      <c r="U1616" s="878"/>
      <c r="V1616" s="878"/>
      <c r="W1616" s="878"/>
      <c r="X1616" s="1015"/>
      <c r="Y1616" s="878"/>
      <c r="Z1616" s="975"/>
    </row>
    <row r="1617" spans="1:26">
      <c r="A1617" s="878"/>
      <c r="B1617" s="878"/>
      <c r="C1617" s="878"/>
      <c r="F1617" s="878"/>
      <c r="H1617" s="878"/>
      <c r="I1617" s="878"/>
      <c r="J1617" s="878"/>
      <c r="K1617" s="990"/>
      <c r="L1617" s="990"/>
      <c r="M1617" s="990"/>
      <c r="N1617" s="990"/>
      <c r="O1617" s="878"/>
      <c r="P1617" s="878"/>
      <c r="Q1617" s="878"/>
      <c r="R1617" s="878"/>
      <c r="S1617" s="878"/>
      <c r="T1617" s="878"/>
      <c r="U1617" s="878"/>
      <c r="V1617" s="878"/>
      <c r="W1617" s="878"/>
      <c r="X1617" s="1015"/>
      <c r="Y1617" s="878"/>
      <c r="Z1617" s="975"/>
    </row>
    <row r="1618" spans="1:26">
      <c r="A1618" s="878"/>
      <c r="B1618" s="878"/>
      <c r="C1618" s="878"/>
      <c r="F1618" s="878"/>
      <c r="H1618" s="878"/>
      <c r="I1618" s="878"/>
      <c r="J1618" s="878"/>
      <c r="K1618" s="990"/>
      <c r="L1618" s="990"/>
      <c r="M1618" s="990"/>
      <c r="N1618" s="990"/>
      <c r="O1618" s="878"/>
      <c r="P1618" s="878"/>
      <c r="Q1618" s="878"/>
      <c r="R1618" s="878"/>
      <c r="S1618" s="878"/>
      <c r="T1618" s="878"/>
      <c r="U1618" s="878"/>
      <c r="V1618" s="878"/>
      <c r="W1618" s="878"/>
      <c r="X1618" s="1015"/>
      <c r="Y1618" s="878"/>
      <c r="Z1618" s="975"/>
    </row>
    <row r="1619" spans="1:26">
      <c r="A1619" s="878"/>
      <c r="B1619" s="878"/>
      <c r="C1619" s="878"/>
      <c r="F1619" s="878"/>
      <c r="H1619" s="878"/>
      <c r="I1619" s="878"/>
      <c r="J1619" s="878"/>
      <c r="K1619" s="990"/>
      <c r="L1619" s="990"/>
      <c r="M1619" s="990"/>
      <c r="N1619" s="990"/>
      <c r="O1619" s="878"/>
      <c r="P1619" s="878"/>
      <c r="Q1619" s="878"/>
      <c r="R1619" s="878"/>
      <c r="S1619" s="878"/>
      <c r="T1619" s="878"/>
      <c r="U1619" s="878"/>
      <c r="V1619" s="878"/>
      <c r="W1619" s="878"/>
      <c r="X1619" s="1015"/>
      <c r="Y1619" s="878"/>
      <c r="Z1619" s="975"/>
    </row>
    <row r="1620" spans="1:26">
      <c r="A1620" s="878"/>
      <c r="B1620" s="878"/>
      <c r="C1620" s="878"/>
      <c r="F1620" s="878"/>
      <c r="H1620" s="878"/>
      <c r="I1620" s="878"/>
      <c r="J1620" s="878"/>
      <c r="K1620" s="990"/>
      <c r="L1620" s="990"/>
      <c r="M1620" s="990"/>
      <c r="N1620" s="990"/>
      <c r="O1620" s="878"/>
      <c r="P1620" s="878"/>
      <c r="Q1620" s="878"/>
      <c r="R1620" s="878"/>
      <c r="S1620" s="878"/>
      <c r="T1620" s="878"/>
      <c r="U1620" s="878"/>
      <c r="V1620" s="878"/>
      <c r="W1620" s="878"/>
      <c r="X1620" s="1015"/>
      <c r="Y1620" s="878"/>
      <c r="Z1620" s="975"/>
    </row>
    <row r="1621" spans="1:26">
      <c r="A1621" s="878"/>
      <c r="B1621" s="878"/>
      <c r="C1621" s="878"/>
      <c r="F1621" s="878"/>
      <c r="H1621" s="878"/>
      <c r="I1621" s="878"/>
      <c r="J1621" s="878"/>
      <c r="K1621" s="990"/>
      <c r="L1621" s="990"/>
      <c r="M1621" s="990"/>
      <c r="N1621" s="990"/>
      <c r="O1621" s="878"/>
      <c r="P1621" s="878"/>
      <c r="Q1621" s="878"/>
      <c r="R1621" s="878"/>
      <c r="S1621" s="878"/>
      <c r="T1621" s="878"/>
      <c r="U1621" s="878"/>
      <c r="V1621" s="878"/>
      <c r="W1621" s="878"/>
      <c r="X1621" s="1015"/>
      <c r="Y1621" s="878"/>
      <c r="Z1621" s="975"/>
    </row>
    <row r="1622" spans="1:26">
      <c r="A1622" s="878"/>
      <c r="B1622" s="878"/>
      <c r="C1622" s="878"/>
      <c r="F1622" s="878"/>
      <c r="H1622" s="878"/>
      <c r="I1622" s="878"/>
      <c r="J1622" s="878"/>
      <c r="K1622" s="990"/>
      <c r="L1622" s="990"/>
      <c r="M1622" s="990"/>
      <c r="N1622" s="990"/>
      <c r="O1622" s="878"/>
      <c r="P1622" s="878"/>
      <c r="Q1622" s="878"/>
      <c r="R1622" s="878"/>
      <c r="S1622" s="878"/>
      <c r="T1622" s="878"/>
      <c r="U1622" s="878"/>
      <c r="V1622" s="878"/>
      <c r="W1622" s="878"/>
      <c r="X1622" s="1015"/>
      <c r="Y1622" s="878"/>
      <c r="Z1622" s="975"/>
    </row>
    <row r="1623" spans="1:26">
      <c r="A1623" s="878"/>
      <c r="B1623" s="878"/>
      <c r="C1623" s="878"/>
      <c r="F1623" s="878"/>
      <c r="H1623" s="878"/>
      <c r="I1623" s="878"/>
      <c r="J1623" s="878"/>
      <c r="K1623" s="990"/>
      <c r="L1623" s="990"/>
      <c r="M1623" s="990"/>
      <c r="N1623" s="990"/>
      <c r="O1623" s="878"/>
      <c r="P1623" s="878"/>
      <c r="Q1623" s="878"/>
      <c r="R1623" s="878"/>
      <c r="S1623" s="878"/>
      <c r="T1623" s="878"/>
      <c r="U1623" s="878"/>
      <c r="V1623" s="878"/>
      <c r="W1623" s="878"/>
      <c r="X1623" s="1015"/>
      <c r="Y1623" s="878"/>
      <c r="Z1623" s="975"/>
    </row>
    <row r="1624" spans="1:26">
      <c r="A1624" s="878"/>
      <c r="B1624" s="878"/>
      <c r="C1624" s="878"/>
      <c r="F1624" s="878"/>
      <c r="H1624" s="878"/>
      <c r="I1624" s="878"/>
      <c r="J1624" s="878"/>
      <c r="K1624" s="990"/>
      <c r="L1624" s="990"/>
      <c r="M1624" s="990"/>
      <c r="N1624" s="990"/>
      <c r="O1624" s="878"/>
      <c r="P1624" s="878"/>
      <c r="Q1624" s="878"/>
      <c r="R1624" s="878"/>
      <c r="S1624" s="878"/>
      <c r="T1624" s="878"/>
      <c r="U1624" s="878"/>
      <c r="V1624" s="878"/>
      <c r="W1624" s="878"/>
      <c r="X1624" s="1015"/>
      <c r="Y1624" s="878"/>
      <c r="Z1624" s="975"/>
    </row>
    <row r="1625" spans="1:26">
      <c r="A1625" s="878"/>
      <c r="B1625" s="878"/>
      <c r="C1625" s="878"/>
      <c r="F1625" s="878"/>
      <c r="H1625" s="878"/>
      <c r="I1625" s="878"/>
      <c r="J1625" s="878"/>
      <c r="K1625" s="990"/>
      <c r="L1625" s="990"/>
      <c r="M1625" s="990"/>
      <c r="N1625" s="990"/>
      <c r="O1625" s="878"/>
      <c r="P1625" s="878"/>
      <c r="Q1625" s="878"/>
      <c r="R1625" s="878"/>
      <c r="S1625" s="878"/>
      <c r="T1625" s="878"/>
      <c r="U1625" s="878"/>
      <c r="V1625" s="878"/>
      <c r="W1625" s="878"/>
      <c r="X1625" s="1015"/>
      <c r="Y1625" s="878"/>
      <c r="Z1625" s="975"/>
    </row>
    <row r="1626" spans="1:26">
      <c r="A1626" s="878"/>
      <c r="B1626" s="878"/>
      <c r="C1626" s="878"/>
      <c r="F1626" s="878"/>
      <c r="H1626" s="878"/>
      <c r="I1626" s="878"/>
      <c r="J1626" s="878"/>
      <c r="K1626" s="990"/>
      <c r="L1626" s="990"/>
      <c r="M1626" s="990"/>
      <c r="N1626" s="990"/>
      <c r="O1626" s="878"/>
      <c r="P1626" s="878"/>
      <c r="Q1626" s="878"/>
      <c r="R1626" s="878"/>
      <c r="S1626" s="878"/>
      <c r="T1626" s="878"/>
      <c r="U1626" s="878"/>
      <c r="V1626" s="878"/>
      <c r="W1626" s="878"/>
      <c r="X1626" s="1015"/>
      <c r="Y1626" s="878"/>
      <c r="Z1626" s="975"/>
    </row>
    <row r="1627" spans="1:26">
      <c r="A1627" s="878"/>
      <c r="B1627" s="878"/>
      <c r="C1627" s="878"/>
      <c r="F1627" s="878"/>
      <c r="H1627" s="878"/>
      <c r="I1627" s="878"/>
      <c r="J1627" s="878"/>
      <c r="K1627" s="990"/>
      <c r="L1627" s="990"/>
      <c r="M1627" s="990"/>
      <c r="N1627" s="990"/>
      <c r="O1627" s="878"/>
      <c r="P1627" s="878"/>
      <c r="Q1627" s="878"/>
      <c r="R1627" s="878"/>
      <c r="S1627" s="878"/>
      <c r="T1627" s="878"/>
      <c r="U1627" s="878"/>
      <c r="V1627" s="878"/>
      <c r="W1627" s="878"/>
      <c r="X1627" s="1015"/>
      <c r="Y1627" s="878"/>
      <c r="Z1627" s="975"/>
    </row>
    <row r="1628" spans="1:26">
      <c r="A1628" s="878"/>
      <c r="B1628" s="878"/>
      <c r="C1628" s="878"/>
      <c r="F1628" s="878"/>
      <c r="H1628" s="878"/>
      <c r="I1628" s="878"/>
      <c r="J1628" s="878"/>
      <c r="K1628" s="990"/>
      <c r="L1628" s="990"/>
      <c r="M1628" s="990"/>
      <c r="N1628" s="990"/>
      <c r="O1628" s="878"/>
      <c r="P1628" s="878"/>
      <c r="Q1628" s="878"/>
      <c r="R1628" s="878"/>
      <c r="S1628" s="878"/>
      <c r="T1628" s="878"/>
      <c r="U1628" s="878"/>
      <c r="V1628" s="878"/>
      <c r="W1628" s="878"/>
      <c r="X1628" s="1015"/>
      <c r="Y1628" s="878"/>
      <c r="Z1628" s="975"/>
    </row>
    <row r="1629" spans="1:26">
      <c r="A1629" s="878"/>
      <c r="B1629" s="878"/>
      <c r="C1629" s="878"/>
      <c r="F1629" s="878"/>
      <c r="H1629" s="878"/>
      <c r="I1629" s="878"/>
      <c r="J1629" s="878"/>
      <c r="K1629" s="990"/>
      <c r="L1629" s="990"/>
      <c r="M1629" s="990"/>
      <c r="N1629" s="990"/>
      <c r="O1629" s="878"/>
      <c r="P1629" s="878"/>
      <c r="Q1629" s="878"/>
      <c r="R1629" s="878"/>
      <c r="S1629" s="878"/>
      <c r="T1629" s="878"/>
      <c r="U1629" s="878"/>
      <c r="V1629" s="878"/>
      <c r="W1629" s="878"/>
      <c r="X1629" s="1015"/>
      <c r="Y1629" s="878"/>
      <c r="Z1629" s="975"/>
    </row>
    <row r="1630" spans="1:26">
      <c r="A1630" s="878"/>
      <c r="B1630" s="878"/>
      <c r="C1630" s="878"/>
      <c r="F1630" s="878"/>
      <c r="H1630" s="878"/>
      <c r="I1630" s="878"/>
      <c r="J1630" s="878"/>
      <c r="K1630" s="990"/>
      <c r="L1630" s="990"/>
      <c r="M1630" s="990"/>
      <c r="N1630" s="990"/>
      <c r="O1630" s="878"/>
      <c r="P1630" s="878"/>
      <c r="Q1630" s="878"/>
      <c r="R1630" s="878"/>
      <c r="S1630" s="878"/>
      <c r="T1630" s="878"/>
      <c r="U1630" s="878"/>
      <c r="V1630" s="878"/>
      <c r="W1630" s="878"/>
      <c r="X1630" s="1015"/>
      <c r="Y1630" s="878"/>
      <c r="Z1630" s="975"/>
    </row>
    <row r="1631" spans="1:26">
      <c r="A1631" s="878"/>
      <c r="B1631" s="878"/>
      <c r="C1631" s="878"/>
      <c r="F1631" s="878"/>
      <c r="H1631" s="878"/>
      <c r="I1631" s="878"/>
      <c r="J1631" s="878"/>
      <c r="K1631" s="990"/>
      <c r="L1631" s="990"/>
      <c r="M1631" s="990"/>
      <c r="N1631" s="990"/>
      <c r="O1631" s="878"/>
      <c r="P1631" s="878"/>
      <c r="Q1631" s="878"/>
      <c r="R1631" s="878"/>
      <c r="S1631" s="878"/>
      <c r="T1631" s="878"/>
      <c r="U1631" s="878"/>
      <c r="V1631" s="878"/>
      <c r="W1631" s="878"/>
      <c r="X1631" s="1015"/>
      <c r="Y1631" s="878"/>
      <c r="Z1631" s="975"/>
    </row>
    <row r="1632" spans="1:26">
      <c r="A1632" s="878"/>
      <c r="B1632" s="878"/>
      <c r="C1632" s="878"/>
      <c r="F1632" s="878"/>
      <c r="H1632" s="878"/>
      <c r="I1632" s="878"/>
      <c r="J1632" s="878"/>
      <c r="K1632" s="990"/>
      <c r="L1632" s="990"/>
      <c r="M1632" s="990"/>
      <c r="N1632" s="990"/>
      <c r="O1632" s="878"/>
      <c r="P1632" s="878"/>
      <c r="Q1632" s="878"/>
      <c r="R1632" s="878"/>
      <c r="S1632" s="878"/>
      <c r="T1632" s="878"/>
      <c r="U1632" s="878"/>
      <c r="V1632" s="878"/>
      <c r="W1632" s="878"/>
      <c r="X1632" s="1015"/>
      <c r="Y1632" s="878"/>
      <c r="Z1632" s="975"/>
    </row>
    <row r="1633" spans="1:26">
      <c r="A1633" s="878"/>
      <c r="B1633" s="878"/>
      <c r="C1633" s="878"/>
      <c r="F1633" s="878"/>
      <c r="H1633" s="878"/>
      <c r="I1633" s="878"/>
      <c r="J1633" s="878"/>
      <c r="K1633" s="990"/>
      <c r="L1633" s="990"/>
      <c r="M1633" s="990"/>
      <c r="N1633" s="990"/>
      <c r="O1633" s="878"/>
      <c r="P1633" s="878"/>
      <c r="Q1633" s="878"/>
      <c r="R1633" s="878"/>
      <c r="S1633" s="878"/>
      <c r="T1633" s="878"/>
      <c r="U1633" s="878"/>
      <c r="V1633" s="878"/>
      <c r="W1633" s="878"/>
      <c r="X1633" s="1015"/>
      <c r="Y1633" s="878"/>
      <c r="Z1633" s="975"/>
    </row>
    <row r="1634" spans="1:26">
      <c r="A1634" s="878"/>
      <c r="B1634" s="878"/>
      <c r="C1634" s="878"/>
      <c r="F1634" s="878"/>
      <c r="H1634" s="878"/>
      <c r="I1634" s="878"/>
      <c r="J1634" s="878"/>
      <c r="K1634" s="990"/>
      <c r="L1634" s="990"/>
      <c r="M1634" s="990"/>
      <c r="N1634" s="990"/>
      <c r="O1634" s="878"/>
      <c r="P1634" s="878"/>
      <c r="Q1634" s="878"/>
      <c r="R1634" s="878"/>
      <c r="S1634" s="878"/>
      <c r="T1634" s="878"/>
      <c r="U1634" s="878"/>
      <c r="V1634" s="878"/>
      <c r="W1634" s="878"/>
      <c r="X1634" s="1015"/>
      <c r="Y1634" s="878"/>
      <c r="Z1634" s="975"/>
    </row>
    <row r="1635" spans="1:26">
      <c r="A1635" s="878"/>
      <c r="B1635" s="878"/>
      <c r="C1635" s="878"/>
      <c r="F1635" s="878"/>
      <c r="H1635" s="878"/>
      <c r="I1635" s="878"/>
      <c r="J1635" s="878"/>
      <c r="K1635" s="990"/>
      <c r="L1635" s="990"/>
      <c r="M1635" s="990"/>
      <c r="N1635" s="990"/>
      <c r="O1635" s="878"/>
      <c r="P1635" s="878"/>
      <c r="Q1635" s="878"/>
      <c r="R1635" s="878"/>
      <c r="S1635" s="878"/>
      <c r="T1635" s="878"/>
      <c r="U1635" s="878"/>
      <c r="V1635" s="878"/>
      <c r="W1635" s="878"/>
      <c r="X1635" s="1015"/>
      <c r="Y1635" s="878"/>
      <c r="Z1635" s="975"/>
    </row>
    <row r="1636" spans="1:26">
      <c r="A1636" s="878"/>
      <c r="B1636" s="878"/>
      <c r="C1636" s="878"/>
      <c r="F1636" s="878"/>
      <c r="H1636" s="878"/>
      <c r="I1636" s="878"/>
      <c r="J1636" s="878"/>
      <c r="K1636" s="990"/>
      <c r="L1636" s="990"/>
      <c r="M1636" s="990"/>
      <c r="N1636" s="990"/>
      <c r="O1636" s="878"/>
      <c r="P1636" s="878"/>
      <c r="Q1636" s="878"/>
      <c r="R1636" s="878"/>
      <c r="S1636" s="878"/>
      <c r="T1636" s="878"/>
      <c r="U1636" s="878"/>
      <c r="V1636" s="878"/>
      <c r="W1636" s="878"/>
      <c r="X1636" s="1015"/>
      <c r="Y1636" s="878"/>
      <c r="Z1636" s="975"/>
    </row>
    <row r="1637" spans="1:26">
      <c r="A1637" s="878"/>
      <c r="B1637" s="878"/>
      <c r="C1637" s="878"/>
      <c r="F1637" s="878"/>
      <c r="H1637" s="878"/>
      <c r="I1637" s="878"/>
      <c r="J1637" s="878"/>
      <c r="K1637" s="990"/>
      <c r="L1637" s="990"/>
      <c r="M1637" s="990"/>
      <c r="N1637" s="990"/>
      <c r="O1637" s="878"/>
      <c r="P1637" s="878"/>
      <c r="Q1637" s="878"/>
      <c r="R1637" s="878"/>
      <c r="S1637" s="878"/>
      <c r="T1637" s="878"/>
      <c r="U1637" s="878"/>
      <c r="V1637" s="878"/>
      <c r="W1637" s="878"/>
      <c r="X1637" s="1015"/>
      <c r="Y1637" s="878"/>
      <c r="Z1637" s="975"/>
    </row>
    <row r="1638" spans="1:26">
      <c r="A1638" s="878"/>
      <c r="B1638" s="878"/>
      <c r="C1638" s="878"/>
      <c r="F1638" s="878"/>
      <c r="H1638" s="878"/>
      <c r="I1638" s="878"/>
      <c r="J1638" s="878"/>
      <c r="K1638" s="990"/>
      <c r="L1638" s="990"/>
      <c r="M1638" s="990"/>
      <c r="N1638" s="990"/>
      <c r="O1638" s="878"/>
      <c r="P1638" s="878"/>
      <c r="Q1638" s="878"/>
      <c r="R1638" s="878"/>
      <c r="S1638" s="878"/>
      <c r="T1638" s="878"/>
      <c r="U1638" s="878"/>
      <c r="V1638" s="878"/>
      <c r="W1638" s="878"/>
      <c r="X1638" s="1015"/>
      <c r="Y1638" s="878"/>
      <c r="Z1638" s="975"/>
    </row>
    <row r="1639" spans="1:26">
      <c r="A1639" s="878"/>
      <c r="B1639" s="878"/>
      <c r="C1639" s="878"/>
      <c r="F1639" s="878"/>
      <c r="H1639" s="878"/>
      <c r="I1639" s="878"/>
      <c r="J1639" s="878"/>
      <c r="K1639" s="990"/>
      <c r="L1639" s="990"/>
      <c r="M1639" s="990"/>
      <c r="N1639" s="990"/>
      <c r="O1639" s="878"/>
      <c r="P1639" s="878"/>
      <c r="Q1639" s="878"/>
      <c r="R1639" s="878"/>
      <c r="S1639" s="878"/>
      <c r="T1639" s="878"/>
      <c r="U1639" s="878"/>
      <c r="V1639" s="878"/>
      <c r="W1639" s="878"/>
      <c r="X1639" s="1015"/>
      <c r="Y1639" s="878"/>
      <c r="Z1639" s="975"/>
    </row>
    <row r="1640" spans="1:26">
      <c r="A1640" s="878"/>
      <c r="B1640" s="878"/>
      <c r="C1640" s="878"/>
      <c r="F1640" s="878"/>
      <c r="H1640" s="878"/>
      <c r="I1640" s="878"/>
      <c r="J1640" s="878"/>
      <c r="K1640" s="990"/>
      <c r="L1640" s="990"/>
      <c r="M1640" s="990"/>
      <c r="N1640" s="990"/>
      <c r="O1640" s="878"/>
      <c r="P1640" s="878"/>
      <c r="Q1640" s="878"/>
      <c r="R1640" s="878"/>
      <c r="S1640" s="878"/>
      <c r="T1640" s="878"/>
      <c r="U1640" s="878"/>
      <c r="V1640" s="878"/>
      <c r="W1640" s="878"/>
      <c r="X1640" s="1015"/>
      <c r="Y1640" s="878"/>
      <c r="Z1640" s="975"/>
    </row>
    <row r="1641" spans="1:26">
      <c r="A1641" s="878"/>
      <c r="B1641" s="878"/>
      <c r="C1641" s="878"/>
      <c r="F1641" s="878"/>
      <c r="H1641" s="878"/>
      <c r="I1641" s="878"/>
      <c r="J1641" s="878"/>
      <c r="K1641" s="990"/>
      <c r="L1641" s="990"/>
      <c r="M1641" s="990"/>
      <c r="N1641" s="990"/>
      <c r="O1641" s="878"/>
      <c r="P1641" s="878"/>
      <c r="Q1641" s="878"/>
      <c r="R1641" s="878"/>
      <c r="S1641" s="878"/>
      <c r="T1641" s="878"/>
      <c r="U1641" s="878"/>
      <c r="V1641" s="878"/>
      <c r="W1641" s="878"/>
      <c r="X1641" s="1015"/>
      <c r="Y1641" s="878"/>
      <c r="Z1641" s="975"/>
    </row>
    <row r="1642" spans="1:26">
      <c r="A1642" s="878"/>
      <c r="B1642" s="878"/>
      <c r="C1642" s="878"/>
      <c r="F1642" s="878"/>
      <c r="H1642" s="878"/>
      <c r="I1642" s="878"/>
      <c r="J1642" s="878"/>
      <c r="K1642" s="990"/>
      <c r="L1642" s="990"/>
      <c r="M1642" s="990"/>
      <c r="N1642" s="990"/>
      <c r="O1642" s="878"/>
      <c r="P1642" s="878"/>
      <c r="Q1642" s="878"/>
      <c r="R1642" s="878"/>
      <c r="S1642" s="878"/>
      <c r="T1642" s="878"/>
      <c r="U1642" s="878"/>
      <c r="V1642" s="878"/>
      <c r="W1642" s="878"/>
      <c r="X1642" s="1015"/>
      <c r="Y1642" s="878"/>
      <c r="Z1642" s="975"/>
    </row>
    <row r="1643" spans="1:26">
      <c r="A1643" s="878"/>
      <c r="B1643" s="878"/>
      <c r="C1643" s="878"/>
      <c r="F1643" s="878"/>
      <c r="H1643" s="878"/>
      <c r="I1643" s="878"/>
      <c r="J1643" s="878"/>
      <c r="K1643" s="990"/>
      <c r="L1643" s="990"/>
      <c r="M1643" s="990"/>
      <c r="N1643" s="990"/>
      <c r="O1643" s="878"/>
      <c r="P1643" s="878"/>
      <c r="Q1643" s="878"/>
      <c r="R1643" s="878"/>
      <c r="S1643" s="878"/>
      <c r="T1643" s="878"/>
      <c r="U1643" s="878"/>
      <c r="V1643" s="878"/>
      <c r="W1643" s="878"/>
      <c r="X1643" s="1015"/>
      <c r="Y1643" s="878"/>
      <c r="Z1643" s="975"/>
    </row>
    <row r="1644" spans="1:26">
      <c r="A1644" s="878"/>
      <c r="B1644" s="878"/>
      <c r="C1644" s="878"/>
      <c r="F1644" s="878"/>
      <c r="H1644" s="878"/>
      <c r="I1644" s="878"/>
      <c r="J1644" s="878"/>
      <c r="K1644" s="990"/>
      <c r="L1644" s="990"/>
      <c r="M1644" s="990"/>
      <c r="N1644" s="990"/>
      <c r="O1644" s="878"/>
      <c r="P1644" s="878"/>
      <c r="Q1644" s="878"/>
      <c r="R1644" s="878"/>
      <c r="S1644" s="878"/>
      <c r="T1644" s="878"/>
      <c r="U1644" s="878"/>
      <c r="V1644" s="878"/>
      <c r="W1644" s="878"/>
      <c r="X1644" s="1015"/>
      <c r="Y1644" s="878"/>
      <c r="Z1644" s="975"/>
    </row>
    <row r="1645" spans="1:26">
      <c r="A1645" s="878"/>
      <c r="B1645" s="878"/>
      <c r="C1645" s="878"/>
      <c r="F1645" s="878"/>
      <c r="H1645" s="878"/>
      <c r="I1645" s="878"/>
      <c r="J1645" s="878"/>
      <c r="K1645" s="990"/>
      <c r="L1645" s="990"/>
      <c r="M1645" s="990"/>
      <c r="N1645" s="990"/>
      <c r="O1645" s="878"/>
      <c r="P1645" s="878"/>
      <c r="Q1645" s="878"/>
      <c r="R1645" s="878"/>
      <c r="S1645" s="878"/>
      <c r="T1645" s="878"/>
      <c r="U1645" s="878"/>
      <c r="V1645" s="878"/>
      <c r="W1645" s="878"/>
      <c r="X1645" s="1015"/>
      <c r="Y1645" s="878"/>
      <c r="Z1645" s="975"/>
    </row>
    <row r="1646" spans="1:26">
      <c r="A1646" s="878"/>
      <c r="B1646" s="878"/>
      <c r="C1646" s="878"/>
      <c r="F1646" s="878"/>
      <c r="H1646" s="878"/>
      <c r="I1646" s="878"/>
      <c r="J1646" s="878"/>
      <c r="K1646" s="990"/>
      <c r="L1646" s="990"/>
      <c r="M1646" s="990"/>
      <c r="N1646" s="990"/>
      <c r="O1646" s="878"/>
      <c r="P1646" s="878"/>
      <c r="Q1646" s="878"/>
      <c r="R1646" s="878"/>
      <c r="S1646" s="878"/>
      <c r="T1646" s="878"/>
      <c r="U1646" s="878"/>
      <c r="V1646" s="878"/>
      <c r="W1646" s="878"/>
      <c r="X1646" s="1015"/>
      <c r="Y1646" s="878"/>
      <c r="Z1646" s="975"/>
    </row>
    <row r="1647" spans="1:26">
      <c r="A1647" s="878"/>
      <c r="B1647" s="878"/>
      <c r="C1647" s="878"/>
      <c r="F1647" s="878"/>
      <c r="H1647" s="878"/>
      <c r="I1647" s="878"/>
      <c r="J1647" s="878"/>
      <c r="K1647" s="990"/>
      <c r="L1647" s="990"/>
      <c r="M1647" s="990"/>
      <c r="N1647" s="990"/>
      <c r="O1647" s="878"/>
      <c r="P1647" s="878"/>
      <c r="Q1647" s="878"/>
      <c r="R1647" s="878"/>
      <c r="S1647" s="878"/>
      <c r="T1647" s="878"/>
      <c r="U1647" s="878"/>
      <c r="V1647" s="878"/>
      <c r="W1647" s="878"/>
      <c r="X1647" s="1015"/>
      <c r="Y1647" s="878"/>
      <c r="Z1647" s="975"/>
    </row>
    <row r="1648" spans="1:26">
      <c r="A1648" s="878"/>
      <c r="B1648" s="878"/>
      <c r="C1648" s="878"/>
      <c r="F1648" s="878"/>
      <c r="H1648" s="878"/>
      <c r="I1648" s="878"/>
      <c r="J1648" s="878"/>
      <c r="K1648" s="990"/>
      <c r="L1648" s="990"/>
      <c r="M1648" s="990"/>
      <c r="N1648" s="990"/>
      <c r="O1648" s="878"/>
      <c r="P1648" s="878"/>
      <c r="Q1648" s="878"/>
      <c r="R1648" s="878"/>
      <c r="S1648" s="878"/>
      <c r="T1648" s="878"/>
      <c r="U1648" s="878"/>
      <c r="V1648" s="878"/>
      <c r="W1648" s="878"/>
      <c r="X1648" s="1015"/>
      <c r="Y1648" s="878"/>
      <c r="Z1648" s="975"/>
    </row>
    <row r="1649" spans="1:26">
      <c r="A1649" s="878"/>
      <c r="B1649" s="878"/>
      <c r="C1649" s="878"/>
      <c r="F1649" s="878"/>
      <c r="H1649" s="878"/>
      <c r="I1649" s="878"/>
      <c r="J1649" s="878"/>
      <c r="K1649" s="990"/>
      <c r="L1649" s="990"/>
      <c r="M1649" s="990"/>
      <c r="N1649" s="990"/>
      <c r="O1649" s="878"/>
      <c r="P1649" s="878"/>
      <c r="Q1649" s="878"/>
      <c r="R1649" s="878"/>
      <c r="S1649" s="878"/>
      <c r="T1649" s="878"/>
      <c r="U1649" s="878"/>
      <c r="V1649" s="878"/>
      <c r="W1649" s="878"/>
      <c r="X1649" s="1015"/>
      <c r="Y1649" s="878"/>
      <c r="Z1649" s="975"/>
    </row>
    <row r="1650" spans="1:26">
      <c r="A1650" s="878"/>
      <c r="B1650" s="878"/>
      <c r="C1650" s="878"/>
      <c r="F1650" s="878"/>
      <c r="H1650" s="878"/>
      <c r="I1650" s="878"/>
      <c r="J1650" s="878"/>
      <c r="K1650" s="990"/>
      <c r="L1650" s="990"/>
      <c r="M1650" s="990"/>
      <c r="N1650" s="990"/>
      <c r="O1650" s="878"/>
      <c r="P1650" s="878"/>
      <c r="Q1650" s="878"/>
      <c r="R1650" s="878"/>
      <c r="S1650" s="878"/>
      <c r="T1650" s="878"/>
      <c r="U1650" s="878"/>
      <c r="V1650" s="878"/>
      <c r="W1650" s="878"/>
      <c r="X1650" s="1015"/>
      <c r="Y1650" s="878"/>
      <c r="Z1650" s="975"/>
    </row>
    <row r="1651" spans="1:26">
      <c r="A1651" s="878"/>
      <c r="B1651" s="878"/>
      <c r="C1651" s="878"/>
      <c r="F1651" s="878"/>
      <c r="H1651" s="878"/>
      <c r="I1651" s="878"/>
      <c r="J1651" s="878"/>
      <c r="K1651" s="990"/>
      <c r="L1651" s="990"/>
      <c r="M1651" s="990"/>
      <c r="N1651" s="990"/>
      <c r="O1651" s="878"/>
      <c r="P1651" s="878"/>
      <c r="Q1651" s="878"/>
      <c r="R1651" s="878"/>
      <c r="S1651" s="878"/>
      <c r="T1651" s="878"/>
      <c r="U1651" s="878"/>
      <c r="V1651" s="878"/>
      <c r="W1651" s="878"/>
      <c r="X1651" s="1015"/>
      <c r="Y1651" s="878"/>
      <c r="Z1651" s="975"/>
    </row>
    <row r="1652" spans="1:26">
      <c r="A1652" s="878"/>
      <c r="B1652" s="878"/>
      <c r="C1652" s="878"/>
      <c r="F1652" s="878"/>
      <c r="H1652" s="878"/>
      <c r="I1652" s="878"/>
      <c r="J1652" s="878"/>
      <c r="K1652" s="990"/>
      <c r="L1652" s="990"/>
      <c r="M1652" s="990"/>
      <c r="N1652" s="990"/>
      <c r="O1652" s="878"/>
      <c r="P1652" s="878"/>
      <c r="Q1652" s="878"/>
      <c r="R1652" s="878"/>
      <c r="S1652" s="878"/>
      <c r="T1652" s="878"/>
      <c r="U1652" s="878"/>
      <c r="V1652" s="878"/>
      <c r="W1652" s="878"/>
      <c r="X1652" s="1015"/>
      <c r="Y1652" s="878"/>
      <c r="Z1652" s="975"/>
    </row>
    <row r="1653" spans="1:26">
      <c r="A1653" s="878"/>
      <c r="B1653" s="878"/>
      <c r="C1653" s="878"/>
      <c r="F1653" s="878"/>
      <c r="H1653" s="878"/>
      <c r="I1653" s="878"/>
      <c r="J1653" s="878"/>
      <c r="K1653" s="990"/>
      <c r="L1653" s="990"/>
      <c r="M1653" s="990"/>
      <c r="N1653" s="990"/>
      <c r="O1653" s="878"/>
      <c r="P1653" s="878"/>
      <c r="Q1653" s="878"/>
      <c r="R1653" s="878"/>
      <c r="S1653" s="878"/>
      <c r="T1653" s="878"/>
      <c r="U1653" s="878"/>
      <c r="V1653" s="878"/>
      <c r="W1653" s="878"/>
      <c r="X1653" s="1015"/>
      <c r="Y1653" s="878"/>
      <c r="Z1653" s="975"/>
    </row>
    <row r="1654" spans="1:26">
      <c r="A1654" s="878"/>
      <c r="B1654" s="878"/>
      <c r="C1654" s="878"/>
      <c r="F1654" s="878"/>
      <c r="H1654" s="878"/>
      <c r="I1654" s="878"/>
      <c r="J1654" s="878"/>
      <c r="K1654" s="990"/>
      <c r="L1654" s="990"/>
      <c r="M1654" s="990"/>
      <c r="N1654" s="990"/>
      <c r="O1654" s="878"/>
      <c r="P1654" s="878"/>
      <c r="Q1654" s="878"/>
      <c r="R1654" s="878"/>
      <c r="S1654" s="878"/>
      <c r="T1654" s="878"/>
      <c r="U1654" s="878"/>
      <c r="V1654" s="878"/>
      <c r="W1654" s="878"/>
      <c r="X1654" s="1015"/>
      <c r="Y1654" s="878"/>
      <c r="Z1654" s="975"/>
    </row>
    <row r="1655" spans="1:26">
      <c r="A1655" s="878"/>
      <c r="B1655" s="878"/>
      <c r="C1655" s="878"/>
      <c r="F1655" s="878"/>
      <c r="H1655" s="878"/>
      <c r="I1655" s="878"/>
      <c r="J1655" s="878"/>
      <c r="K1655" s="990"/>
      <c r="L1655" s="990"/>
      <c r="M1655" s="990"/>
      <c r="N1655" s="990"/>
      <c r="O1655" s="878"/>
      <c r="P1655" s="878"/>
      <c r="Q1655" s="878"/>
      <c r="R1655" s="878"/>
      <c r="S1655" s="878"/>
      <c r="T1655" s="878"/>
      <c r="U1655" s="878"/>
      <c r="V1655" s="878"/>
      <c r="W1655" s="878"/>
      <c r="X1655" s="1015"/>
      <c r="Y1655" s="878"/>
      <c r="Z1655" s="975"/>
    </row>
    <row r="1656" spans="1:26">
      <c r="A1656" s="878"/>
      <c r="B1656" s="878"/>
      <c r="C1656" s="878"/>
      <c r="F1656" s="878"/>
      <c r="H1656" s="878"/>
      <c r="I1656" s="878"/>
      <c r="J1656" s="878"/>
      <c r="K1656" s="990"/>
      <c r="L1656" s="990"/>
      <c r="M1656" s="990"/>
      <c r="N1656" s="990"/>
      <c r="O1656" s="878"/>
      <c r="P1656" s="878"/>
      <c r="Q1656" s="878"/>
      <c r="R1656" s="878"/>
      <c r="S1656" s="878"/>
      <c r="T1656" s="878"/>
      <c r="U1656" s="878"/>
      <c r="V1656" s="878"/>
      <c r="W1656" s="878"/>
      <c r="X1656" s="1015"/>
      <c r="Y1656" s="878"/>
      <c r="Z1656" s="975"/>
    </row>
    <row r="1657" spans="1:26">
      <c r="A1657" s="878"/>
      <c r="B1657" s="878"/>
      <c r="C1657" s="878"/>
      <c r="F1657" s="878"/>
      <c r="H1657" s="878"/>
      <c r="I1657" s="878"/>
      <c r="J1657" s="878"/>
      <c r="K1657" s="990"/>
      <c r="L1657" s="990"/>
      <c r="M1657" s="990"/>
      <c r="N1657" s="990"/>
      <c r="O1657" s="878"/>
      <c r="P1657" s="878"/>
      <c r="Q1657" s="878"/>
      <c r="R1657" s="878"/>
      <c r="S1657" s="878"/>
      <c r="T1657" s="878"/>
      <c r="U1657" s="878"/>
      <c r="V1657" s="878"/>
      <c r="W1657" s="878"/>
      <c r="X1657" s="1015"/>
      <c r="Y1657" s="878"/>
      <c r="Z1657" s="975"/>
    </row>
    <row r="1658" spans="1:26">
      <c r="A1658" s="878"/>
      <c r="B1658" s="878"/>
      <c r="C1658" s="878"/>
      <c r="F1658" s="878"/>
      <c r="H1658" s="878"/>
      <c r="I1658" s="878"/>
      <c r="J1658" s="878"/>
      <c r="K1658" s="990"/>
      <c r="L1658" s="990"/>
      <c r="M1658" s="990"/>
      <c r="N1658" s="990"/>
      <c r="O1658" s="878"/>
      <c r="P1658" s="878"/>
      <c r="Q1658" s="878"/>
      <c r="R1658" s="878"/>
      <c r="S1658" s="878"/>
      <c r="T1658" s="878"/>
      <c r="U1658" s="878"/>
      <c r="V1658" s="878"/>
      <c r="W1658" s="878"/>
      <c r="X1658" s="1015"/>
      <c r="Y1658" s="878"/>
      <c r="Z1658" s="975"/>
    </row>
    <row r="1659" spans="1:26">
      <c r="A1659" s="878"/>
      <c r="B1659" s="878"/>
      <c r="C1659" s="878"/>
      <c r="F1659" s="878"/>
      <c r="H1659" s="878"/>
      <c r="I1659" s="878"/>
      <c r="J1659" s="878"/>
      <c r="K1659" s="990"/>
      <c r="L1659" s="990"/>
      <c r="M1659" s="990"/>
      <c r="N1659" s="990"/>
      <c r="O1659" s="878"/>
      <c r="P1659" s="878"/>
      <c r="Q1659" s="878"/>
      <c r="R1659" s="878"/>
      <c r="S1659" s="878"/>
      <c r="T1659" s="878"/>
      <c r="U1659" s="878"/>
      <c r="V1659" s="878"/>
      <c r="W1659" s="878"/>
      <c r="X1659" s="1015"/>
      <c r="Y1659" s="878"/>
      <c r="Z1659" s="975"/>
    </row>
    <row r="1660" spans="1:26">
      <c r="A1660" s="878"/>
      <c r="B1660" s="878"/>
      <c r="C1660" s="878"/>
      <c r="F1660" s="878"/>
      <c r="H1660" s="878"/>
      <c r="I1660" s="878"/>
      <c r="J1660" s="878"/>
      <c r="K1660" s="990"/>
      <c r="L1660" s="990"/>
      <c r="M1660" s="990"/>
      <c r="N1660" s="990"/>
      <c r="O1660" s="878"/>
      <c r="P1660" s="878"/>
      <c r="Q1660" s="878"/>
      <c r="R1660" s="878"/>
      <c r="S1660" s="878"/>
      <c r="T1660" s="878"/>
      <c r="U1660" s="878"/>
      <c r="V1660" s="878"/>
      <c r="W1660" s="878"/>
      <c r="X1660" s="1015"/>
      <c r="Y1660" s="878"/>
      <c r="Z1660" s="975"/>
    </row>
    <row r="1661" spans="1:26">
      <c r="A1661" s="878"/>
      <c r="B1661" s="878"/>
      <c r="C1661" s="878"/>
      <c r="F1661" s="878"/>
      <c r="H1661" s="878"/>
      <c r="I1661" s="878"/>
      <c r="J1661" s="878"/>
      <c r="K1661" s="990"/>
      <c r="L1661" s="990"/>
      <c r="M1661" s="990"/>
      <c r="N1661" s="990"/>
      <c r="O1661" s="878"/>
      <c r="P1661" s="878"/>
      <c r="Q1661" s="878"/>
      <c r="R1661" s="878"/>
      <c r="S1661" s="878"/>
      <c r="T1661" s="878"/>
      <c r="U1661" s="878"/>
      <c r="V1661" s="878"/>
      <c r="W1661" s="878"/>
      <c r="X1661" s="1015"/>
      <c r="Y1661" s="878"/>
      <c r="Z1661" s="975"/>
    </row>
    <row r="1662" spans="1:26">
      <c r="A1662" s="878"/>
      <c r="B1662" s="878"/>
      <c r="C1662" s="878"/>
      <c r="F1662" s="878"/>
      <c r="H1662" s="878"/>
      <c r="I1662" s="878"/>
      <c r="J1662" s="878"/>
      <c r="K1662" s="990"/>
      <c r="L1662" s="990"/>
      <c r="M1662" s="990"/>
      <c r="N1662" s="990"/>
      <c r="O1662" s="878"/>
      <c r="P1662" s="878"/>
      <c r="Q1662" s="878"/>
      <c r="R1662" s="878"/>
      <c r="S1662" s="878"/>
      <c r="T1662" s="878"/>
      <c r="U1662" s="878"/>
      <c r="V1662" s="878"/>
      <c r="W1662" s="878"/>
      <c r="X1662" s="1015"/>
      <c r="Y1662" s="878"/>
      <c r="Z1662" s="975"/>
    </row>
    <row r="1663" spans="1:26">
      <c r="A1663" s="878"/>
      <c r="B1663" s="878"/>
      <c r="C1663" s="878"/>
      <c r="F1663" s="878"/>
      <c r="H1663" s="878"/>
      <c r="I1663" s="878"/>
      <c r="J1663" s="878"/>
      <c r="K1663" s="990"/>
      <c r="L1663" s="990"/>
      <c r="M1663" s="990"/>
      <c r="N1663" s="990"/>
      <c r="O1663" s="878"/>
      <c r="P1663" s="878"/>
      <c r="Q1663" s="878"/>
      <c r="R1663" s="878"/>
      <c r="S1663" s="878"/>
      <c r="T1663" s="878"/>
      <c r="U1663" s="878"/>
      <c r="V1663" s="878"/>
      <c r="W1663" s="878"/>
      <c r="X1663" s="1015"/>
      <c r="Y1663" s="878"/>
      <c r="Z1663" s="975"/>
    </row>
    <row r="1664" spans="1:26">
      <c r="A1664" s="878"/>
      <c r="B1664" s="878"/>
      <c r="C1664" s="878"/>
      <c r="F1664" s="878"/>
      <c r="H1664" s="878"/>
      <c r="I1664" s="878"/>
      <c r="J1664" s="878"/>
      <c r="K1664" s="990"/>
      <c r="L1664" s="990"/>
      <c r="M1664" s="990"/>
      <c r="N1664" s="990"/>
      <c r="O1664" s="878"/>
      <c r="P1664" s="878"/>
      <c r="Q1664" s="878"/>
      <c r="R1664" s="878"/>
      <c r="S1664" s="878"/>
      <c r="T1664" s="878"/>
      <c r="U1664" s="878"/>
      <c r="V1664" s="878"/>
      <c r="W1664" s="878"/>
      <c r="X1664" s="1015"/>
      <c r="Y1664" s="878"/>
      <c r="Z1664" s="975"/>
    </row>
    <row r="1665" spans="1:26">
      <c r="A1665" s="878"/>
      <c r="B1665" s="878"/>
      <c r="C1665" s="878"/>
      <c r="F1665" s="878"/>
      <c r="H1665" s="878"/>
      <c r="I1665" s="878"/>
      <c r="J1665" s="878"/>
      <c r="K1665" s="990"/>
      <c r="L1665" s="990"/>
      <c r="M1665" s="990"/>
      <c r="N1665" s="990"/>
      <c r="O1665" s="878"/>
      <c r="P1665" s="878"/>
      <c r="Q1665" s="878"/>
      <c r="R1665" s="878"/>
      <c r="S1665" s="878"/>
      <c r="T1665" s="878"/>
      <c r="U1665" s="878"/>
      <c r="V1665" s="878"/>
      <c r="W1665" s="878"/>
      <c r="X1665" s="1015"/>
      <c r="Y1665" s="878"/>
      <c r="Z1665" s="975"/>
    </row>
    <row r="1666" spans="1:26">
      <c r="A1666" s="878"/>
      <c r="B1666" s="878"/>
      <c r="C1666" s="878"/>
      <c r="F1666" s="878"/>
      <c r="H1666" s="878"/>
      <c r="I1666" s="878"/>
      <c r="J1666" s="878"/>
      <c r="K1666" s="990"/>
      <c r="L1666" s="990"/>
      <c r="M1666" s="990"/>
      <c r="N1666" s="990"/>
      <c r="O1666" s="878"/>
      <c r="P1666" s="878"/>
      <c r="Q1666" s="878"/>
      <c r="R1666" s="878"/>
      <c r="S1666" s="878"/>
      <c r="T1666" s="878"/>
      <c r="U1666" s="878"/>
      <c r="V1666" s="878"/>
      <c r="W1666" s="878"/>
      <c r="X1666" s="1015"/>
      <c r="Y1666" s="878"/>
      <c r="Z1666" s="975"/>
    </row>
    <row r="1667" spans="1:26">
      <c r="A1667" s="878"/>
      <c r="B1667" s="878"/>
      <c r="C1667" s="878"/>
      <c r="F1667" s="878"/>
      <c r="H1667" s="878"/>
      <c r="I1667" s="878"/>
      <c r="J1667" s="878"/>
      <c r="K1667" s="990"/>
      <c r="L1667" s="990"/>
      <c r="M1667" s="990"/>
      <c r="N1667" s="990"/>
      <c r="O1667" s="878"/>
      <c r="P1667" s="878"/>
      <c r="Q1667" s="878"/>
      <c r="R1667" s="878"/>
      <c r="S1667" s="878"/>
      <c r="T1667" s="878"/>
      <c r="U1667" s="878"/>
      <c r="V1667" s="878"/>
      <c r="W1667" s="878"/>
      <c r="X1667" s="1015"/>
      <c r="Y1667" s="878"/>
      <c r="Z1667" s="975"/>
    </row>
    <row r="1668" spans="1:26">
      <c r="A1668" s="878"/>
      <c r="B1668" s="878"/>
      <c r="C1668" s="878"/>
      <c r="F1668" s="878"/>
      <c r="H1668" s="878"/>
      <c r="I1668" s="878"/>
      <c r="J1668" s="878"/>
      <c r="K1668" s="990"/>
      <c r="L1668" s="990"/>
      <c r="M1668" s="990"/>
      <c r="N1668" s="990"/>
      <c r="O1668" s="878"/>
      <c r="P1668" s="878"/>
      <c r="Q1668" s="878"/>
      <c r="R1668" s="878"/>
      <c r="S1668" s="878"/>
      <c r="T1668" s="878"/>
      <c r="U1668" s="878"/>
      <c r="V1668" s="878"/>
      <c r="W1668" s="878"/>
      <c r="X1668" s="1015"/>
      <c r="Y1668" s="878"/>
      <c r="Z1668" s="975"/>
    </row>
    <row r="1669" spans="1:26">
      <c r="A1669" s="878"/>
      <c r="B1669" s="878"/>
      <c r="C1669" s="878"/>
      <c r="F1669" s="878"/>
      <c r="H1669" s="878"/>
      <c r="I1669" s="878"/>
      <c r="J1669" s="878"/>
      <c r="K1669" s="990"/>
      <c r="L1669" s="990"/>
      <c r="M1669" s="990"/>
      <c r="N1669" s="990"/>
      <c r="O1669" s="878"/>
      <c r="P1669" s="878"/>
      <c r="Q1669" s="878"/>
      <c r="R1669" s="878"/>
      <c r="S1669" s="878"/>
      <c r="T1669" s="878"/>
      <c r="U1669" s="878"/>
      <c r="V1669" s="878"/>
      <c r="W1669" s="878"/>
      <c r="X1669" s="1015"/>
      <c r="Y1669" s="878"/>
      <c r="Z1669" s="975"/>
    </row>
    <row r="1670" spans="1:26">
      <c r="A1670" s="878"/>
      <c r="B1670" s="878"/>
      <c r="C1670" s="878"/>
      <c r="F1670" s="878"/>
      <c r="H1670" s="878"/>
      <c r="I1670" s="878"/>
      <c r="J1670" s="878"/>
      <c r="K1670" s="990"/>
      <c r="L1670" s="990"/>
      <c r="M1670" s="990"/>
      <c r="N1670" s="990"/>
      <c r="O1670" s="878"/>
      <c r="P1670" s="878"/>
      <c r="Q1670" s="878"/>
      <c r="R1670" s="878"/>
      <c r="S1670" s="878"/>
      <c r="T1670" s="878"/>
      <c r="U1670" s="878"/>
      <c r="V1670" s="878"/>
      <c r="W1670" s="878"/>
      <c r="X1670" s="1015"/>
      <c r="Y1670" s="878"/>
      <c r="Z1670" s="975"/>
    </row>
    <row r="1671" spans="1:26">
      <c r="A1671" s="878"/>
      <c r="B1671" s="878"/>
      <c r="C1671" s="878"/>
      <c r="F1671" s="878"/>
      <c r="H1671" s="878"/>
      <c r="I1671" s="878"/>
      <c r="J1671" s="878"/>
      <c r="K1671" s="990"/>
      <c r="L1671" s="990"/>
      <c r="M1671" s="990"/>
      <c r="N1671" s="990"/>
      <c r="O1671" s="878"/>
      <c r="P1671" s="878"/>
      <c r="Q1671" s="878"/>
      <c r="R1671" s="878"/>
      <c r="S1671" s="878"/>
      <c r="T1671" s="878"/>
      <c r="U1671" s="878"/>
      <c r="V1671" s="878"/>
      <c r="W1671" s="878"/>
      <c r="X1671" s="1015"/>
      <c r="Y1671" s="878"/>
      <c r="Z1671" s="975"/>
    </row>
    <row r="1672" spans="1:26">
      <c r="A1672" s="878"/>
      <c r="B1672" s="878"/>
      <c r="C1672" s="878"/>
      <c r="F1672" s="878"/>
      <c r="H1672" s="878"/>
      <c r="I1672" s="878"/>
      <c r="J1672" s="878"/>
      <c r="K1672" s="990"/>
      <c r="L1672" s="990"/>
      <c r="M1672" s="990"/>
      <c r="N1672" s="990"/>
      <c r="O1672" s="878"/>
      <c r="P1672" s="878"/>
      <c r="Q1672" s="878"/>
      <c r="R1672" s="878"/>
      <c r="S1672" s="878"/>
      <c r="T1672" s="878"/>
      <c r="U1672" s="878"/>
      <c r="V1672" s="878"/>
      <c r="W1672" s="878"/>
      <c r="X1672" s="1015"/>
      <c r="Y1672" s="878"/>
      <c r="Z1672" s="975"/>
    </row>
    <row r="1673" spans="1:26">
      <c r="A1673" s="878"/>
      <c r="B1673" s="878"/>
      <c r="C1673" s="878"/>
      <c r="F1673" s="878"/>
      <c r="H1673" s="878"/>
      <c r="I1673" s="878"/>
      <c r="J1673" s="878"/>
      <c r="K1673" s="990"/>
      <c r="L1673" s="990"/>
      <c r="M1673" s="990"/>
      <c r="N1673" s="990"/>
      <c r="O1673" s="878"/>
      <c r="P1673" s="878"/>
      <c r="Q1673" s="878"/>
      <c r="R1673" s="878"/>
      <c r="S1673" s="878"/>
      <c r="T1673" s="878"/>
      <c r="U1673" s="878"/>
      <c r="V1673" s="878"/>
      <c r="W1673" s="878"/>
      <c r="X1673" s="1015"/>
      <c r="Y1673" s="878"/>
      <c r="Z1673" s="975"/>
    </row>
    <row r="1674" spans="1:26">
      <c r="A1674" s="878"/>
      <c r="B1674" s="878"/>
      <c r="C1674" s="878"/>
      <c r="F1674" s="878"/>
      <c r="H1674" s="878"/>
      <c r="I1674" s="878"/>
      <c r="J1674" s="878"/>
      <c r="K1674" s="990"/>
      <c r="L1674" s="990"/>
      <c r="M1674" s="990"/>
      <c r="N1674" s="990"/>
      <c r="O1674" s="878"/>
      <c r="P1674" s="878"/>
      <c r="Q1674" s="878"/>
      <c r="R1674" s="878"/>
      <c r="S1674" s="878"/>
      <c r="T1674" s="878"/>
      <c r="U1674" s="878"/>
      <c r="V1674" s="878"/>
      <c r="W1674" s="878"/>
      <c r="X1674" s="1015"/>
      <c r="Y1674" s="878"/>
      <c r="Z1674" s="975"/>
    </row>
    <row r="1675" spans="1:26">
      <c r="A1675" s="878"/>
      <c r="B1675" s="878"/>
      <c r="C1675" s="878"/>
      <c r="F1675" s="878"/>
      <c r="H1675" s="878"/>
      <c r="I1675" s="878"/>
      <c r="J1675" s="878"/>
      <c r="K1675" s="990"/>
      <c r="L1675" s="990"/>
      <c r="M1675" s="990"/>
      <c r="N1675" s="990"/>
      <c r="O1675" s="878"/>
      <c r="P1675" s="878"/>
      <c r="Q1675" s="878"/>
      <c r="R1675" s="878"/>
      <c r="S1675" s="878"/>
      <c r="T1675" s="878"/>
      <c r="U1675" s="878"/>
      <c r="V1675" s="878"/>
      <c r="W1675" s="878"/>
      <c r="X1675" s="1015"/>
      <c r="Y1675" s="878"/>
      <c r="Z1675" s="975"/>
    </row>
    <row r="1676" spans="1:26">
      <c r="A1676" s="878"/>
      <c r="B1676" s="878"/>
      <c r="C1676" s="878"/>
      <c r="F1676" s="878"/>
      <c r="H1676" s="878"/>
      <c r="I1676" s="878"/>
      <c r="J1676" s="878"/>
      <c r="K1676" s="990"/>
      <c r="L1676" s="990"/>
      <c r="M1676" s="990"/>
      <c r="N1676" s="990"/>
      <c r="O1676" s="878"/>
      <c r="P1676" s="878"/>
      <c r="Q1676" s="878"/>
      <c r="R1676" s="878"/>
      <c r="S1676" s="878"/>
      <c r="T1676" s="878"/>
      <c r="U1676" s="878"/>
      <c r="V1676" s="878"/>
      <c r="W1676" s="878"/>
      <c r="X1676" s="1015"/>
      <c r="Y1676" s="878"/>
      <c r="Z1676" s="975"/>
    </row>
    <row r="1677" spans="1:26">
      <c r="A1677" s="878"/>
      <c r="B1677" s="878"/>
      <c r="C1677" s="878"/>
      <c r="F1677" s="878"/>
      <c r="H1677" s="878"/>
      <c r="I1677" s="878"/>
      <c r="J1677" s="878"/>
      <c r="K1677" s="990"/>
      <c r="L1677" s="990"/>
      <c r="M1677" s="990"/>
      <c r="N1677" s="990"/>
      <c r="O1677" s="878"/>
      <c r="P1677" s="878"/>
      <c r="Q1677" s="878"/>
      <c r="R1677" s="878"/>
      <c r="S1677" s="878"/>
      <c r="T1677" s="878"/>
      <c r="U1677" s="878"/>
      <c r="V1677" s="878"/>
      <c r="W1677" s="878"/>
      <c r="X1677" s="1015"/>
      <c r="Y1677" s="878"/>
      <c r="Z1677" s="975"/>
    </row>
    <row r="1678" spans="1:26">
      <c r="A1678" s="878"/>
      <c r="B1678" s="878"/>
      <c r="C1678" s="878"/>
      <c r="F1678" s="878"/>
      <c r="H1678" s="878"/>
      <c r="I1678" s="878"/>
      <c r="J1678" s="878"/>
      <c r="K1678" s="990"/>
      <c r="L1678" s="990"/>
      <c r="M1678" s="990"/>
      <c r="N1678" s="990"/>
      <c r="O1678" s="878"/>
      <c r="P1678" s="878"/>
      <c r="Q1678" s="878"/>
      <c r="R1678" s="878"/>
      <c r="S1678" s="878"/>
      <c r="T1678" s="878"/>
      <c r="U1678" s="878"/>
      <c r="V1678" s="878"/>
      <c r="W1678" s="878"/>
      <c r="X1678" s="1015"/>
      <c r="Y1678" s="878"/>
      <c r="Z1678" s="975"/>
    </row>
    <row r="1679" spans="1:26">
      <c r="A1679" s="878"/>
      <c r="B1679" s="878"/>
      <c r="C1679" s="878"/>
      <c r="F1679" s="878"/>
      <c r="H1679" s="878"/>
      <c r="I1679" s="878"/>
      <c r="J1679" s="878"/>
      <c r="K1679" s="990"/>
      <c r="L1679" s="990"/>
      <c r="M1679" s="990"/>
      <c r="N1679" s="990"/>
      <c r="O1679" s="878"/>
      <c r="P1679" s="878"/>
      <c r="Q1679" s="878"/>
      <c r="R1679" s="878"/>
      <c r="S1679" s="878"/>
      <c r="T1679" s="878"/>
      <c r="U1679" s="878"/>
      <c r="V1679" s="878"/>
      <c r="W1679" s="878"/>
      <c r="X1679" s="1015"/>
      <c r="Y1679" s="878"/>
      <c r="Z1679" s="975"/>
    </row>
    <row r="1680" spans="1:26">
      <c r="A1680" s="878"/>
      <c r="B1680" s="878"/>
      <c r="C1680" s="878"/>
      <c r="F1680" s="878"/>
      <c r="H1680" s="878"/>
      <c r="I1680" s="878"/>
      <c r="J1680" s="878"/>
      <c r="K1680" s="990"/>
      <c r="L1680" s="990"/>
      <c r="M1680" s="990"/>
      <c r="N1680" s="990"/>
      <c r="O1680" s="878"/>
      <c r="P1680" s="878"/>
      <c r="Q1680" s="878"/>
      <c r="R1680" s="878"/>
      <c r="S1680" s="878"/>
      <c r="T1680" s="878"/>
      <c r="U1680" s="878"/>
      <c r="V1680" s="878"/>
      <c r="W1680" s="878"/>
      <c r="X1680" s="1015"/>
      <c r="Y1680" s="878"/>
      <c r="Z1680" s="975"/>
    </row>
    <row r="1681" spans="1:26">
      <c r="A1681" s="878"/>
      <c r="B1681" s="878"/>
      <c r="C1681" s="878"/>
      <c r="F1681" s="878"/>
      <c r="H1681" s="878"/>
      <c r="I1681" s="878"/>
      <c r="J1681" s="878"/>
      <c r="K1681" s="990"/>
      <c r="L1681" s="990"/>
      <c r="M1681" s="990"/>
      <c r="N1681" s="990"/>
      <c r="O1681" s="878"/>
      <c r="P1681" s="878"/>
      <c r="Q1681" s="878"/>
      <c r="R1681" s="878"/>
      <c r="S1681" s="878"/>
      <c r="T1681" s="878"/>
      <c r="U1681" s="878"/>
      <c r="V1681" s="878"/>
      <c r="W1681" s="878"/>
      <c r="X1681" s="1015"/>
      <c r="Y1681" s="878"/>
      <c r="Z1681" s="975"/>
    </row>
    <row r="1682" spans="1:26">
      <c r="A1682" s="878"/>
      <c r="B1682" s="878"/>
      <c r="C1682" s="878"/>
      <c r="F1682" s="878"/>
      <c r="H1682" s="878"/>
      <c r="I1682" s="878"/>
      <c r="J1682" s="878"/>
      <c r="K1682" s="990"/>
      <c r="L1682" s="990"/>
      <c r="M1682" s="990"/>
      <c r="N1682" s="990"/>
      <c r="O1682" s="878"/>
      <c r="P1682" s="878"/>
      <c r="Q1682" s="878"/>
      <c r="R1682" s="878"/>
      <c r="S1682" s="878"/>
      <c r="T1682" s="878"/>
      <c r="U1682" s="878"/>
      <c r="V1682" s="878"/>
      <c r="W1682" s="878"/>
      <c r="X1682" s="1015"/>
      <c r="Y1682" s="878"/>
      <c r="Z1682" s="975"/>
    </row>
    <row r="1683" spans="1:26">
      <c r="A1683" s="878"/>
      <c r="B1683" s="878"/>
      <c r="C1683" s="878"/>
      <c r="F1683" s="878"/>
      <c r="H1683" s="878"/>
      <c r="I1683" s="878"/>
      <c r="J1683" s="878"/>
      <c r="K1683" s="990"/>
      <c r="L1683" s="990"/>
      <c r="M1683" s="990"/>
      <c r="N1683" s="990"/>
      <c r="O1683" s="878"/>
      <c r="P1683" s="878"/>
      <c r="Q1683" s="878"/>
      <c r="R1683" s="878"/>
      <c r="S1683" s="878"/>
      <c r="T1683" s="878"/>
      <c r="U1683" s="878"/>
      <c r="V1683" s="878"/>
      <c r="W1683" s="878"/>
      <c r="X1683" s="1015"/>
      <c r="Y1683" s="878"/>
      <c r="Z1683" s="975"/>
    </row>
    <row r="1684" spans="1:26">
      <c r="A1684" s="878"/>
      <c r="B1684" s="878"/>
      <c r="C1684" s="878"/>
      <c r="F1684" s="878"/>
      <c r="H1684" s="878"/>
      <c r="I1684" s="878"/>
      <c r="J1684" s="878"/>
      <c r="K1684" s="990"/>
      <c r="L1684" s="990"/>
      <c r="M1684" s="990"/>
      <c r="N1684" s="990"/>
      <c r="O1684" s="878"/>
      <c r="P1684" s="878"/>
      <c r="Q1684" s="878"/>
      <c r="R1684" s="878"/>
      <c r="S1684" s="878"/>
      <c r="T1684" s="878"/>
      <c r="U1684" s="878"/>
      <c r="V1684" s="878"/>
      <c r="W1684" s="878"/>
      <c r="X1684" s="1015"/>
      <c r="Y1684" s="878"/>
      <c r="Z1684" s="975"/>
    </row>
    <row r="1685" spans="1:26">
      <c r="A1685" s="878"/>
      <c r="B1685" s="878"/>
      <c r="C1685" s="878"/>
      <c r="F1685" s="878"/>
      <c r="H1685" s="878"/>
      <c r="I1685" s="878"/>
      <c r="J1685" s="878"/>
      <c r="K1685" s="990"/>
      <c r="L1685" s="990"/>
      <c r="M1685" s="990"/>
      <c r="N1685" s="990"/>
      <c r="O1685" s="878"/>
      <c r="P1685" s="878"/>
      <c r="Q1685" s="878"/>
      <c r="R1685" s="878"/>
      <c r="S1685" s="878"/>
      <c r="T1685" s="878"/>
      <c r="U1685" s="878"/>
      <c r="V1685" s="878"/>
      <c r="W1685" s="878"/>
      <c r="X1685" s="1015"/>
      <c r="Y1685" s="878"/>
      <c r="Z1685" s="975"/>
    </row>
    <row r="1686" spans="1:26">
      <c r="A1686" s="878"/>
      <c r="B1686" s="878"/>
      <c r="C1686" s="878"/>
      <c r="F1686" s="878"/>
      <c r="H1686" s="878"/>
      <c r="I1686" s="878"/>
      <c r="J1686" s="878"/>
      <c r="K1686" s="990"/>
      <c r="L1686" s="990"/>
      <c r="M1686" s="990"/>
      <c r="N1686" s="990"/>
      <c r="O1686" s="878"/>
      <c r="P1686" s="878"/>
      <c r="Q1686" s="878"/>
      <c r="R1686" s="878"/>
      <c r="S1686" s="878"/>
      <c r="T1686" s="878"/>
      <c r="U1686" s="878"/>
      <c r="V1686" s="878"/>
      <c r="W1686" s="878"/>
      <c r="X1686" s="1015"/>
      <c r="Y1686" s="878"/>
      <c r="Z1686" s="975"/>
    </row>
    <row r="1687" spans="1:26">
      <c r="A1687" s="878"/>
      <c r="B1687" s="878"/>
      <c r="C1687" s="878"/>
      <c r="F1687" s="878"/>
      <c r="H1687" s="878"/>
      <c r="I1687" s="878"/>
      <c r="J1687" s="878"/>
      <c r="K1687" s="990"/>
      <c r="L1687" s="990"/>
      <c r="M1687" s="990"/>
      <c r="N1687" s="990"/>
      <c r="O1687" s="878"/>
      <c r="P1687" s="878"/>
      <c r="Q1687" s="878"/>
      <c r="R1687" s="878"/>
      <c r="S1687" s="878"/>
      <c r="T1687" s="878"/>
      <c r="U1687" s="878"/>
      <c r="V1687" s="878"/>
      <c r="W1687" s="878"/>
      <c r="X1687" s="1015"/>
      <c r="Y1687" s="878"/>
      <c r="Z1687" s="975"/>
    </row>
    <row r="1688" spans="1:26">
      <c r="A1688" s="878"/>
      <c r="B1688" s="878"/>
      <c r="C1688" s="878"/>
      <c r="F1688" s="878"/>
      <c r="H1688" s="878"/>
      <c r="I1688" s="878"/>
      <c r="J1688" s="878"/>
      <c r="K1688" s="990"/>
      <c r="L1688" s="990"/>
      <c r="M1688" s="990"/>
      <c r="N1688" s="990"/>
      <c r="O1688" s="878"/>
      <c r="P1688" s="878"/>
      <c r="Q1688" s="878"/>
      <c r="R1688" s="878"/>
      <c r="S1688" s="878"/>
      <c r="T1688" s="878"/>
      <c r="U1688" s="878"/>
      <c r="V1688" s="878"/>
      <c r="W1688" s="878"/>
      <c r="X1688" s="1015"/>
      <c r="Y1688" s="878"/>
      <c r="Z1688" s="975"/>
    </row>
    <row r="1689" spans="1:26">
      <c r="A1689" s="878"/>
      <c r="B1689" s="878"/>
      <c r="C1689" s="878"/>
      <c r="F1689" s="878"/>
      <c r="H1689" s="878"/>
      <c r="I1689" s="878"/>
      <c r="J1689" s="878"/>
      <c r="K1689" s="990"/>
      <c r="L1689" s="990"/>
      <c r="M1689" s="990"/>
      <c r="N1689" s="990"/>
      <c r="O1689" s="878"/>
      <c r="P1689" s="878"/>
      <c r="Q1689" s="878"/>
      <c r="R1689" s="878"/>
      <c r="S1689" s="878"/>
      <c r="T1689" s="878"/>
      <c r="U1689" s="878"/>
      <c r="V1689" s="878"/>
      <c r="W1689" s="878"/>
      <c r="X1689" s="1015"/>
      <c r="Y1689" s="878"/>
      <c r="Z1689" s="975"/>
    </row>
    <row r="1690" spans="1:26">
      <c r="A1690" s="878"/>
      <c r="B1690" s="878"/>
      <c r="C1690" s="878"/>
      <c r="F1690" s="878"/>
      <c r="H1690" s="878"/>
      <c r="I1690" s="878"/>
      <c r="J1690" s="878"/>
      <c r="K1690" s="990"/>
      <c r="L1690" s="990"/>
      <c r="M1690" s="990"/>
      <c r="N1690" s="990"/>
      <c r="O1690" s="878"/>
      <c r="P1690" s="878"/>
      <c r="Q1690" s="878"/>
      <c r="R1690" s="878"/>
      <c r="S1690" s="878"/>
      <c r="T1690" s="878"/>
      <c r="U1690" s="878"/>
      <c r="V1690" s="878"/>
      <c r="W1690" s="878"/>
      <c r="X1690" s="1015"/>
      <c r="Y1690" s="878"/>
      <c r="Z1690" s="975"/>
    </row>
    <row r="1691" spans="1:26">
      <c r="A1691" s="878"/>
      <c r="B1691" s="878"/>
      <c r="C1691" s="878"/>
      <c r="F1691" s="878"/>
      <c r="H1691" s="878"/>
      <c r="I1691" s="878"/>
      <c r="J1691" s="878"/>
      <c r="K1691" s="990"/>
      <c r="L1691" s="990"/>
      <c r="M1691" s="990"/>
      <c r="N1691" s="990"/>
      <c r="O1691" s="878"/>
      <c r="P1691" s="878"/>
      <c r="Q1691" s="878"/>
      <c r="R1691" s="878"/>
      <c r="S1691" s="878"/>
      <c r="T1691" s="878"/>
      <c r="U1691" s="878"/>
      <c r="V1691" s="878"/>
      <c r="W1691" s="878"/>
      <c r="X1691" s="1015"/>
      <c r="Y1691" s="878"/>
      <c r="Z1691" s="975"/>
    </row>
    <row r="1692" spans="1:26">
      <c r="A1692" s="878"/>
      <c r="B1692" s="878"/>
      <c r="C1692" s="878"/>
      <c r="F1692" s="878"/>
      <c r="H1692" s="878"/>
      <c r="I1692" s="878"/>
      <c r="J1692" s="878"/>
      <c r="K1692" s="990"/>
      <c r="L1692" s="990"/>
      <c r="M1692" s="990"/>
      <c r="N1692" s="990"/>
      <c r="O1692" s="878"/>
      <c r="P1692" s="878"/>
      <c r="Q1692" s="878"/>
      <c r="R1692" s="878"/>
      <c r="S1692" s="878"/>
      <c r="T1692" s="878"/>
      <c r="U1692" s="878"/>
      <c r="V1692" s="878"/>
      <c r="W1692" s="878"/>
      <c r="X1692" s="1015"/>
      <c r="Y1692" s="878"/>
      <c r="Z1692" s="975"/>
    </row>
    <row r="1693" spans="1:26">
      <c r="A1693" s="878"/>
      <c r="B1693" s="878"/>
      <c r="C1693" s="878"/>
      <c r="F1693" s="878"/>
      <c r="H1693" s="878"/>
      <c r="I1693" s="878"/>
      <c r="J1693" s="878"/>
      <c r="K1693" s="990"/>
      <c r="L1693" s="990"/>
      <c r="M1693" s="990"/>
      <c r="N1693" s="990"/>
      <c r="O1693" s="878"/>
      <c r="P1693" s="878"/>
      <c r="Q1693" s="878"/>
      <c r="R1693" s="878"/>
      <c r="S1693" s="878"/>
      <c r="T1693" s="878"/>
      <c r="U1693" s="878"/>
      <c r="V1693" s="878"/>
      <c r="W1693" s="878"/>
      <c r="X1693" s="1015"/>
      <c r="Y1693" s="878"/>
      <c r="Z1693" s="975"/>
    </row>
    <row r="1694" spans="1:26">
      <c r="A1694" s="878"/>
      <c r="B1694" s="878"/>
      <c r="C1694" s="878"/>
      <c r="F1694" s="878"/>
      <c r="H1694" s="878"/>
      <c r="I1694" s="878"/>
      <c r="J1694" s="878"/>
      <c r="K1694" s="990"/>
      <c r="L1694" s="990"/>
      <c r="M1694" s="990"/>
      <c r="N1694" s="990"/>
      <c r="O1694" s="878"/>
      <c r="P1694" s="878"/>
      <c r="Q1694" s="878"/>
      <c r="R1694" s="878"/>
      <c r="S1694" s="878"/>
      <c r="T1694" s="878"/>
      <c r="U1694" s="878"/>
      <c r="V1694" s="878"/>
      <c r="W1694" s="878"/>
      <c r="X1694" s="1015"/>
      <c r="Y1694" s="878"/>
      <c r="Z1694" s="975"/>
    </row>
    <row r="1695" spans="1:26">
      <c r="A1695" s="878"/>
      <c r="B1695" s="878"/>
      <c r="C1695" s="878"/>
      <c r="F1695" s="878"/>
      <c r="H1695" s="878"/>
      <c r="I1695" s="878"/>
      <c r="J1695" s="878"/>
      <c r="K1695" s="990"/>
      <c r="L1695" s="990"/>
      <c r="M1695" s="990"/>
      <c r="N1695" s="990"/>
      <c r="O1695" s="878"/>
      <c r="P1695" s="878"/>
      <c r="Q1695" s="878"/>
      <c r="R1695" s="878"/>
      <c r="S1695" s="878"/>
      <c r="T1695" s="878"/>
      <c r="U1695" s="878"/>
      <c r="V1695" s="878"/>
      <c r="W1695" s="878"/>
      <c r="X1695" s="1015"/>
      <c r="Y1695" s="878"/>
      <c r="Z1695" s="975"/>
    </row>
    <row r="1696" spans="1:26">
      <c r="A1696" s="878"/>
      <c r="B1696" s="878"/>
      <c r="C1696" s="878"/>
      <c r="F1696" s="878"/>
      <c r="H1696" s="878"/>
      <c r="I1696" s="878"/>
      <c r="J1696" s="878"/>
      <c r="K1696" s="990"/>
      <c r="L1696" s="990"/>
      <c r="M1696" s="990"/>
      <c r="N1696" s="990"/>
      <c r="O1696" s="878"/>
      <c r="P1696" s="878"/>
      <c r="Q1696" s="878"/>
      <c r="R1696" s="878"/>
      <c r="S1696" s="878"/>
      <c r="T1696" s="878"/>
      <c r="U1696" s="878"/>
      <c r="V1696" s="878"/>
      <c r="W1696" s="878"/>
      <c r="X1696" s="1015"/>
      <c r="Y1696" s="878"/>
      <c r="Z1696" s="975"/>
    </row>
    <row r="1697" spans="1:26">
      <c r="A1697" s="878"/>
      <c r="B1697" s="878"/>
      <c r="C1697" s="878"/>
      <c r="F1697" s="878"/>
      <c r="H1697" s="878"/>
      <c r="I1697" s="878"/>
      <c r="J1697" s="878"/>
      <c r="K1697" s="990"/>
      <c r="L1697" s="990"/>
      <c r="M1697" s="990"/>
      <c r="N1697" s="990"/>
      <c r="O1697" s="878"/>
      <c r="P1697" s="878"/>
      <c r="Q1697" s="878"/>
      <c r="R1697" s="878"/>
      <c r="S1697" s="878"/>
      <c r="T1697" s="878"/>
      <c r="U1697" s="878"/>
      <c r="V1697" s="878"/>
      <c r="W1697" s="878"/>
      <c r="X1697" s="1015"/>
      <c r="Y1697" s="878"/>
      <c r="Z1697" s="975"/>
    </row>
    <row r="1698" spans="1:26">
      <c r="A1698" s="878"/>
      <c r="B1698" s="878"/>
      <c r="C1698" s="878"/>
      <c r="F1698" s="878"/>
      <c r="H1698" s="878"/>
      <c r="I1698" s="878"/>
      <c r="J1698" s="878"/>
      <c r="K1698" s="990"/>
      <c r="L1698" s="990"/>
      <c r="M1698" s="990"/>
      <c r="N1698" s="990"/>
      <c r="O1698" s="878"/>
      <c r="P1698" s="878"/>
      <c r="Q1698" s="878"/>
      <c r="R1698" s="878"/>
      <c r="S1698" s="878"/>
      <c r="T1698" s="878"/>
      <c r="U1698" s="878"/>
      <c r="V1698" s="878"/>
      <c r="W1698" s="878"/>
      <c r="X1698" s="1015"/>
      <c r="Y1698" s="878"/>
      <c r="Z1698" s="975"/>
    </row>
    <row r="1699" spans="1:26">
      <c r="A1699" s="878"/>
      <c r="B1699" s="878"/>
      <c r="C1699" s="878"/>
      <c r="F1699" s="878"/>
      <c r="H1699" s="878"/>
      <c r="I1699" s="878"/>
      <c r="J1699" s="878"/>
      <c r="K1699" s="990"/>
      <c r="L1699" s="990"/>
      <c r="M1699" s="990"/>
      <c r="N1699" s="990"/>
      <c r="O1699" s="878"/>
      <c r="P1699" s="878"/>
      <c r="Q1699" s="878"/>
      <c r="R1699" s="878"/>
      <c r="S1699" s="878"/>
      <c r="T1699" s="878"/>
      <c r="U1699" s="878"/>
      <c r="V1699" s="878"/>
      <c r="W1699" s="878"/>
      <c r="X1699" s="1015"/>
      <c r="Y1699" s="878"/>
      <c r="Z1699" s="975"/>
    </row>
    <row r="1700" spans="1:26">
      <c r="A1700" s="878"/>
      <c r="B1700" s="878"/>
      <c r="C1700" s="878"/>
      <c r="F1700" s="878"/>
      <c r="H1700" s="878"/>
      <c r="I1700" s="878"/>
      <c r="J1700" s="878"/>
      <c r="K1700" s="990"/>
      <c r="L1700" s="990"/>
      <c r="M1700" s="990"/>
      <c r="N1700" s="990"/>
      <c r="O1700" s="878"/>
      <c r="P1700" s="878"/>
      <c r="Q1700" s="878"/>
      <c r="R1700" s="878"/>
      <c r="S1700" s="878"/>
      <c r="T1700" s="878"/>
      <c r="U1700" s="878"/>
      <c r="V1700" s="878"/>
      <c r="W1700" s="878"/>
      <c r="X1700" s="1015"/>
      <c r="Y1700" s="878"/>
      <c r="Z1700" s="975"/>
    </row>
    <row r="1701" spans="1:26">
      <c r="A1701" s="878"/>
      <c r="B1701" s="878"/>
      <c r="C1701" s="878"/>
      <c r="F1701" s="878"/>
      <c r="H1701" s="878"/>
      <c r="I1701" s="878"/>
      <c r="J1701" s="878"/>
      <c r="K1701" s="990"/>
      <c r="L1701" s="990"/>
      <c r="M1701" s="990"/>
      <c r="N1701" s="990"/>
      <c r="O1701" s="878"/>
      <c r="P1701" s="878"/>
      <c r="Q1701" s="878"/>
      <c r="R1701" s="878"/>
      <c r="S1701" s="878"/>
      <c r="T1701" s="878"/>
      <c r="U1701" s="878"/>
      <c r="V1701" s="878"/>
      <c r="W1701" s="878"/>
      <c r="X1701" s="1015"/>
      <c r="Y1701" s="878"/>
      <c r="Z1701" s="975"/>
    </row>
    <row r="1702" spans="1:26">
      <c r="A1702" s="878"/>
      <c r="B1702" s="878"/>
      <c r="C1702" s="878"/>
      <c r="F1702" s="878"/>
      <c r="H1702" s="878"/>
      <c r="I1702" s="878"/>
      <c r="J1702" s="878"/>
      <c r="K1702" s="990"/>
      <c r="L1702" s="990"/>
      <c r="M1702" s="990"/>
      <c r="N1702" s="990"/>
      <c r="O1702" s="878"/>
      <c r="P1702" s="878"/>
      <c r="Q1702" s="878"/>
      <c r="R1702" s="878"/>
      <c r="S1702" s="878"/>
      <c r="T1702" s="878"/>
      <c r="U1702" s="878"/>
      <c r="V1702" s="878"/>
      <c r="W1702" s="878"/>
      <c r="X1702" s="1015"/>
      <c r="Y1702" s="878"/>
      <c r="Z1702" s="975"/>
    </row>
    <row r="1703" spans="1:26">
      <c r="A1703" s="878"/>
      <c r="B1703" s="878"/>
      <c r="C1703" s="878"/>
      <c r="F1703" s="878"/>
      <c r="H1703" s="878"/>
      <c r="I1703" s="878"/>
      <c r="J1703" s="878"/>
      <c r="K1703" s="990"/>
      <c r="L1703" s="990"/>
      <c r="M1703" s="990"/>
      <c r="N1703" s="990"/>
      <c r="O1703" s="878"/>
      <c r="P1703" s="878"/>
      <c r="Q1703" s="878"/>
      <c r="R1703" s="878"/>
      <c r="S1703" s="878"/>
      <c r="T1703" s="878"/>
      <c r="U1703" s="878"/>
      <c r="V1703" s="878"/>
      <c r="W1703" s="878"/>
      <c r="X1703" s="1015"/>
      <c r="Y1703" s="878"/>
      <c r="Z1703" s="975"/>
    </row>
    <row r="1704" spans="1:26">
      <c r="A1704" s="878"/>
      <c r="B1704" s="878"/>
      <c r="C1704" s="878"/>
      <c r="F1704" s="878"/>
      <c r="H1704" s="878"/>
      <c r="I1704" s="878"/>
      <c r="J1704" s="878"/>
      <c r="K1704" s="990"/>
      <c r="L1704" s="990"/>
      <c r="M1704" s="990"/>
      <c r="N1704" s="990"/>
      <c r="O1704" s="878"/>
      <c r="P1704" s="878"/>
      <c r="Q1704" s="878"/>
      <c r="R1704" s="878"/>
      <c r="S1704" s="878"/>
      <c r="T1704" s="878"/>
      <c r="U1704" s="878"/>
      <c r="V1704" s="878"/>
      <c r="W1704" s="878"/>
      <c r="X1704" s="1015"/>
      <c r="Y1704" s="878"/>
      <c r="Z1704" s="975"/>
    </row>
    <row r="1705" spans="1:26">
      <c r="A1705" s="878"/>
      <c r="B1705" s="878"/>
      <c r="C1705" s="878"/>
      <c r="F1705" s="878"/>
      <c r="H1705" s="878"/>
      <c r="I1705" s="878"/>
      <c r="J1705" s="878"/>
      <c r="K1705" s="990"/>
      <c r="L1705" s="990"/>
      <c r="M1705" s="990"/>
      <c r="N1705" s="990"/>
      <c r="O1705" s="878"/>
      <c r="P1705" s="878"/>
      <c r="Q1705" s="878"/>
      <c r="R1705" s="878"/>
      <c r="S1705" s="878"/>
      <c r="T1705" s="878"/>
      <c r="U1705" s="878"/>
      <c r="V1705" s="878"/>
      <c r="W1705" s="878"/>
      <c r="X1705" s="1015"/>
      <c r="Y1705" s="878"/>
      <c r="Z1705" s="975"/>
    </row>
    <row r="1706" spans="1:26">
      <c r="A1706" s="878"/>
      <c r="B1706" s="878"/>
      <c r="C1706" s="878"/>
      <c r="F1706" s="878"/>
      <c r="H1706" s="878"/>
      <c r="I1706" s="878"/>
      <c r="J1706" s="878"/>
      <c r="K1706" s="990"/>
      <c r="L1706" s="990"/>
      <c r="M1706" s="990"/>
      <c r="N1706" s="990"/>
      <c r="O1706" s="878"/>
      <c r="P1706" s="878"/>
      <c r="Q1706" s="878"/>
      <c r="R1706" s="878"/>
      <c r="S1706" s="878"/>
      <c r="T1706" s="878"/>
      <c r="U1706" s="878"/>
      <c r="V1706" s="878"/>
      <c r="W1706" s="878"/>
      <c r="X1706" s="1015"/>
      <c r="Y1706" s="878"/>
      <c r="Z1706" s="975"/>
    </row>
    <row r="1707" spans="1:26">
      <c r="A1707" s="878"/>
      <c r="B1707" s="878"/>
      <c r="C1707" s="878"/>
      <c r="F1707" s="878"/>
      <c r="H1707" s="878"/>
      <c r="I1707" s="878"/>
      <c r="J1707" s="878"/>
      <c r="K1707" s="990"/>
      <c r="L1707" s="990"/>
      <c r="M1707" s="990"/>
      <c r="N1707" s="990"/>
      <c r="O1707" s="878"/>
      <c r="P1707" s="878"/>
      <c r="Q1707" s="878"/>
      <c r="R1707" s="878"/>
      <c r="S1707" s="878"/>
      <c r="T1707" s="878"/>
      <c r="U1707" s="878"/>
      <c r="V1707" s="878"/>
      <c r="W1707" s="878"/>
      <c r="X1707" s="1015"/>
      <c r="Y1707" s="878"/>
      <c r="Z1707" s="975"/>
    </row>
    <row r="1708" spans="1:26">
      <c r="A1708" s="878"/>
      <c r="B1708" s="878"/>
      <c r="C1708" s="878"/>
      <c r="F1708" s="878"/>
      <c r="H1708" s="878"/>
      <c r="I1708" s="878"/>
      <c r="J1708" s="878"/>
      <c r="K1708" s="990"/>
      <c r="L1708" s="990"/>
      <c r="M1708" s="990"/>
      <c r="N1708" s="990"/>
      <c r="O1708" s="878"/>
      <c r="P1708" s="878"/>
      <c r="Q1708" s="878"/>
      <c r="R1708" s="878"/>
      <c r="S1708" s="878"/>
      <c r="T1708" s="878"/>
      <c r="U1708" s="878"/>
      <c r="V1708" s="878"/>
      <c r="W1708" s="878"/>
      <c r="X1708" s="1015"/>
      <c r="Y1708" s="878"/>
      <c r="Z1708" s="975"/>
    </row>
    <row r="1709" spans="1:26">
      <c r="A1709" s="878"/>
      <c r="B1709" s="878"/>
      <c r="C1709" s="878"/>
      <c r="F1709" s="878"/>
      <c r="H1709" s="878"/>
      <c r="I1709" s="878"/>
      <c r="J1709" s="878"/>
      <c r="K1709" s="990"/>
      <c r="L1709" s="990"/>
      <c r="M1709" s="990"/>
      <c r="N1709" s="990"/>
      <c r="O1709" s="878"/>
      <c r="P1709" s="878"/>
      <c r="Q1709" s="878"/>
      <c r="R1709" s="878"/>
      <c r="S1709" s="878"/>
      <c r="T1709" s="878"/>
      <c r="U1709" s="878"/>
      <c r="V1709" s="878"/>
      <c r="W1709" s="878"/>
      <c r="X1709" s="1015"/>
      <c r="Y1709" s="878"/>
      <c r="Z1709" s="975"/>
    </row>
    <row r="1710" spans="1:26">
      <c r="A1710" s="878"/>
      <c r="B1710" s="878"/>
      <c r="C1710" s="878"/>
      <c r="F1710" s="878"/>
      <c r="H1710" s="878"/>
      <c r="I1710" s="878"/>
      <c r="J1710" s="878"/>
      <c r="K1710" s="990"/>
      <c r="L1710" s="990"/>
      <c r="M1710" s="990"/>
      <c r="N1710" s="990"/>
      <c r="O1710" s="878"/>
      <c r="P1710" s="878"/>
      <c r="Q1710" s="878"/>
      <c r="R1710" s="878"/>
      <c r="S1710" s="878"/>
      <c r="T1710" s="878"/>
      <c r="U1710" s="878"/>
      <c r="V1710" s="878"/>
      <c r="W1710" s="878"/>
      <c r="X1710" s="1015"/>
      <c r="Y1710" s="878"/>
      <c r="Z1710" s="975"/>
    </row>
    <row r="1711" spans="1:26">
      <c r="A1711" s="878"/>
      <c r="B1711" s="878"/>
      <c r="C1711" s="878"/>
      <c r="F1711" s="878"/>
      <c r="H1711" s="878"/>
      <c r="I1711" s="878"/>
      <c r="J1711" s="878"/>
      <c r="K1711" s="990"/>
      <c r="L1711" s="990"/>
      <c r="M1711" s="990"/>
      <c r="N1711" s="990"/>
      <c r="O1711" s="878"/>
      <c r="P1711" s="878"/>
      <c r="Q1711" s="878"/>
      <c r="R1711" s="878"/>
      <c r="S1711" s="878"/>
      <c r="T1711" s="878"/>
      <c r="U1711" s="878"/>
      <c r="V1711" s="878"/>
      <c r="W1711" s="878"/>
      <c r="X1711" s="1015"/>
      <c r="Y1711" s="878"/>
      <c r="Z1711" s="975"/>
    </row>
    <row r="1712" spans="1:26">
      <c r="A1712" s="878"/>
      <c r="B1712" s="878"/>
      <c r="C1712" s="878"/>
      <c r="F1712" s="878"/>
      <c r="H1712" s="878"/>
      <c r="I1712" s="878"/>
      <c r="J1712" s="878"/>
      <c r="K1712" s="990"/>
      <c r="L1712" s="990"/>
      <c r="M1712" s="990"/>
      <c r="N1712" s="990"/>
      <c r="O1712" s="878"/>
      <c r="P1712" s="878"/>
      <c r="Q1712" s="878"/>
      <c r="R1712" s="878"/>
      <c r="S1712" s="878"/>
      <c r="T1712" s="878"/>
      <c r="U1712" s="878"/>
      <c r="V1712" s="878"/>
      <c r="W1712" s="878"/>
      <c r="X1712" s="1015"/>
      <c r="Y1712" s="878"/>
      <c r="Z1712" s="975"/>
    </row>
    <row r="1713" spans="1:26">
      <c r="A1713" s="878"/>
      <c r="B1713" s="878"/>
      <c r="C1713" s="878"/>
      <c r="F1713" s="878"/>
      <c r="H1713" s="878"/>
      <c r="I1713" s="878"/>
      <c r="J1713" s="878"/>
      <c r="K1713" s="990"/>
      <c r="L1713" s="990"/>
      <c r="M1713" s="990"/>
      <c r="N1713" s="990"/>
      <c r="O1713" s="878"/>
      <c r="P1713" s="878"/>
      <c r="Q1713" s="878"/>
      <c r="R1713" s="878"/>
      <c r="S1713" s="878"/>
      <c r="T1713" s="878"/>
      <c r="U1713" s="878"/>
      <c r="V1713" s="878"/>
      <c r="W1713" s="878"/>
      <c r="X1713" s="1015"/>
      <c r="Y1713" s="878"/>
      <c r="Z1713" s="975"/>
    </row>
    <row r="1714" spans="1:26">
      <c r="A1714" s="878"/>
      <c r="B1714" s="878"/>
      <c r="C1714" s="878"/>
      <c r="F1714" s="878"/>
      <c r="H1714" s="878"/>
      <c r="I1714" s="878"/>
      <c r="J1714" s="878"/>
      <c r="K1714" s="990"/>
      <c r="L1714" s="990"/>
      <c r="M1714" s="990"/>
      <c r="N1714" s="990"/>
      <c r="O1714" s="878"/>
      <c r="P1714" s="878"/>
      <c r="Q1714" s="878"/>
      <c r="R1714" s="878"/>
      <c r="S1714" s="878"/>
      <c r="T1714" s="878"/>
      <c r="U1714" s="878"/>
      <c r="V1714" s="878"/>
      <c r="W1714" s="878"/>
      <c r="X1714" s="1015"/>
      <c r="Y1714" s="878"/>
      <c r="Z1714" s="975"/>
    </row>
    <row r="1715" spans="1:26">
      <c r="A1715" s="878"/>
      <c r="B1715" s="878"/>
      <c r="C1715" s="878"/>
      <c r="F1715" s="878"/>
      <c r="H1715" s="878"/>
      <c r="I1715" s="878"/>
      <c r="J1715" s="878"/>
      <c r="K1715" s="990"/>
      <c r="L1715" s="990"/>
      <c r="M1715" s="990"/>
      <c r="N1715" s="990"/>
      <c r="O1715" s="878"/>
      <c r="P1715" s="878"/>
      <c r="Q1715" s="878"/>
      <c r="R1715" s="878"/>
      <c r="S1715" s="878"/>
      <c r="T1715" s="878"/>
      <c r="U1715" s="878"/>
      <c r="V1715" s="878"/>
      <c r="W1715" s="878"/>
      <c r="X1715" s="1015"/>
      <c r="Y1715" s="878"/>
      <c r="Z1715" s="975"/>
    </row>
    <row r="1716" spans="1:26">
      <c r="A1716" s="878"/>
      <c r="B1716" s="878"/>
      <c r="C1716" s="878"/>
      <c r="F1716" s="878"/>
      <c r="H1716" s="878"/>
      <c r="I1716" s="878"/>
      <c r="J1716" s="878"/>
      <c r="K1716" s="990"/>
      <c r="L1716" s="990"/>
      <c r="M1716" s="990"/>
      <c r="N1716" s="990"/>
      <c r="O1716" s="878"/>
      <c r="P1716" s="878"/>
      <c r="Q1716" s="878"/>
      <c r="R1716" s="878"/>
      <c r="S1716" s="878"/>
      <c r="T1716" s="878"/>
      <c r="U1716" s="878"/>
      <c r="V1716" s="878"/>
      <c r="W1716" s="878"/>
      <c r="X1716" s="1015"/>
      <c r="Y1716" s="878"/>
      <c r="Z1716" s="975"/>
    </row>
    <row r="1717" spans="1:26">
      <c r="A1717" s="878"/>
      <c r="B1717" s="878"/>
      <c r="C1717" s="878"/>
      <c r="F1717" s="878"/>
      <c r="H1717" s="878"/>
      <c r="I1717" s="878"/>
      <c r="J1717" s="878"/>
      <c r="K1717" s="990"/>
      <c r="L1717" s="990"/>
      <c r="M1717" s="990"/>
      <c r="N1717" s="990"/>
      <c r="O1717" s="878"/>
      <c r="P1717" s="878"/>
      <c r="Q1717" s="878"/>
      <c r="R1717" s="878"/>
      <c r="S1717" s="878"/>
      <c r="T1717" s="878"/>
      <c r="U1717" s="878"/>
      <c r="V1717" s="878"/>
      <c r="W1717" s="878"/>
      <c r="X1717" s="1015"/>
      <c r="Y1717" s="878"/>
      <c r="Z1717" s="975"/>
    </row>
    <row r="1718" spans="1:26">
      <c r="A1718" s="878"/>
      <c r="B1718" s="878"/>
      <c r="C1718" s="878"/>
      <c r="F1718" s="878"/>
      <c r="H1718" s="878"/>
      <c r="I1718" s="878"/>
      <c r="J1718" s="878"/>
      <c r="K1718" s="990"/>
      <c r="L1718" s="990"/>
      <c r="M1718" s="990"/>
      <c r="N1718" s="990"/>
      <c r="O1718" s="878"/>
      <c r="P1718" s="878"/>
      <c r="Q1718" s="878"/>
      <c r="R1718" s="878"/>
      <c r="S1718" s="878"/>
      <c r="T1718" s="878"/>
      <c r="U1718" s="878"/>
      <c r="V1718" s="878"/>
      <c r="W1718" s="878"/>
      <c r="X1718" s="1015"/>
      <c r="Y1718" s="878"/>
      <c r="Z1718" s="975"/>
    </row>
    <row r="1719" spans="1:26">
      <c r="A1719" s="878"/>
      <c r="B1719" s="878"/>
      <c r="C1719" s="878"/>
      <c r="F1719" s="878"/>
      <c r="H1719" s="878"/>
      <c r="I1719" s="878"/>
      <c r="J1719" s="878"/>
      <c r="K1719" s="990"/>
      <c r="L1719" s="990"/>
      <c r="M1719" s="990"/>
      <c r="N1719" s="990"/>
      <c r="O1719" s="878"/>
      <c r="P1719" s="878"/>
      <c r="Q1719" s="878"/>
      <c r="R1719" s="878"/>
      <c r="S1719" s="878"/>
      <c r="T1719" s="878"/>
      <c r="U1719" s="878"/>
      <c r="V1719" s="878"/>
      <c r="W1719" s="878"/>
      <c r="X1719" s="1015"/>
      <c r="Y1719" s="878"/>
      <c r="Z1719" s="975"/>
    </row>
    <row r="1720" spans="1:26">
      <c r="A1720" s="878"/>
      <c r="B1720" s="878"/>
      <c r="C1720" s="878"/>
      <c r="F1720" s="878"/>
      <c r="H1720" s="878"/>
      <c r="I1720" s="878"/>
      <c r="J1720" s="878"/>
      <c r="K1720" s="990"/>
      <c r="L1720" s="990"/>
      <c r="M1720" s="990"/>
      <c r="N1720" s="990"/>
      <c r="O1720" s="878"/>
      <c r="P1720" s="878"/>
      <c r="Q1720" s="878"/>
      <c r="R1720" s="878"/>
      <c r="S1720" s="878"/>
      <c r="T1720" s="878"/>
      <c r="U1720" s="878"/>
      <c r="V1720" s="878"/>
      <c r="W1720" s="878"/>
      <c r="X1720" s="1015"/>
      <c r="Y1720" s="878"/>
      <c r="Z1720" s="975"/>
    </row>
    <row r="1721" spans="1:26">
      <c r="A1721" s="878"/>
      <c r="B1721" s="878"/>
      <c r="C1721" s="878"/>
      <c r="F1721" s="878"/>
      <c r="H1721" s="878"/>
      <c r="I1721" s="878"/>
      <c r="J1721" s="878"/>
      <c r="K1721" s="990"/>
      <c r="L1721" s="990"/>
      <c r="M1721" s="990"/>
      <c r="N1721" s="990"/>
      <c r="O1721" s="878"/>
      <c r="P1721" s="878"/>
      <c r="Q1721" s="878"/>
      <c r="R1721" s="878"/>
      <c r="S1721" s="878"/>
      <c r="T1721" s="878"/>
      <c r="U1721" s="878"/>
      <c r="V1721" s="878"/>
      <c r="W1721" s="878"/>
      <c r="X1721" s="1015"/>
      <c r="Y1721" s="878"/>
      <c r="Z1721" s="975"/>
    </row>
    <row r="1722" spans="1:26">
      <c r="A1722" s="878"/>
      <c r="B1722" s="878"/>
      <c r="C1722" s="878"/>
      <c r="F1722" s="878"/>
      <c r="H1722" s="878"/>
      <c r="I1722" s="878"/>
      <c r="J1722" s="878"/>
      <c r="K1722" s="990"/>
      <c r="L1722" s="990"/>
      <c r="M1722" s="990"/>
      <c r="N1722" s="990"/>
      <c r="O1722" s="878"/>
      <c r="P1722" s="878"/>
      <c r="Q1722" s="878"/>
      <c r="R1722" s="878"/>
      <c r="S1722" s="878"/>
      <c r="T1722" s="878"/>
      <c r="U1722" s="878"/>
      <c r="V1722" s="878"/>
      <c r="W1722" s="878"/>
      <c r="X1722" s="1015"/>
      <c r="Y1722" s="878"/>
      <c r="Z1722" s="975"/>
    </row>
    <row r="1723" spans="1:26">
      <c r="A1723" s="878"/>
      <c r="B1723" s="878"/>
      <c r="C1723" s="878"/>
      <c r="F1723" s="878"/>
      <c r="H1723" s="878"/>
      <c r="I1723" s="878"/>
      <c r="J1723" s="878"/>
      <c r="K1723" s="990"/>
      <c r="L1723" s="990"/>
      <c r="M1723" s="990"/>
      <c r="N1723" s="990"/>
      <c r="O1723" s="878"/>
      <c r="P1723" s="878"/>
      <c r="Q1723" s="878"/>
      <c r="R1723" s="878"/>
      <c r="S1723" s="878"/>
      <c r="T1723" s="878"/>
      <c r="U1723" s="878"/>
      <c r="V1723" s="878"/>
      <c r="W1723" s="878"/>
      <c r="X1723" s="1015"/>
      <c r="Y1723" s="878"/>
      <c r="Z1723" s="975"/>
    </row>
    <row r="1724" spans="1:26">
      <c r="A1724" s="878"/>
      <c r="B1724" s="878"/>
      <c r="C1724" s="878"/>
      <c r="F1724" s="878"/>
      <c r="H1724" s="878"/>
      <c r="I1724" s="878"/>
      <c r="J1724" s="878"/>
      <c r="K1724" s="990"/>
      <c r="L1724" s="990"/>
      <c r="M1724" s="990"/>
      <c r="N1724" s="990"/>
      <c r="O1724" s="878"/>
      <c r="P1724" s="878"/>
      <c r="Q1724" s="878"/>
      <c r="R1724" s="878"/>
      <c r="S1724" s="878"/>
      <c r="T1724" s="878"/>
      <c r="U1724" s="878"/>
      <c r="V1724" s="878"/>
      <c r="W1724" s="878"/>
      <c r="X1724" s="1015"/>
      <c r="Y1724" s="878"/>
      <c r="Z1724" s="975"/>
    </row>
    <row r="1725" spans="1:26">
      <c r="A1725" s="878"/>
      <c r="B1725" s="878"/>
      <c r="C1725" s="878"/>
      <c r="F1725" s="878"/>
      <c r="H1725" s="878"/>
      <c r="I1725" s="878"/>
      <c r="J1725" s="878"/>
      <c r="K1725" s="990"/>
      <c r="L1725" s="990"/>
      <c r="M1725" s="990"/>
      <c r="N1725" s="990"/>
      <c r="O1725" s="878"/>
      <c r="P1725" s="878"/>
      <c r="Q1725" s="878"/>
      <c r="R1725" s="878"/>
      <c r="S1725" s="878"/>
      <c r="T1725" s="878"/>
      <c r="U1725" s="878"/>
      <c r="V1725" s="878"/>
      <c r="W1725" s="878"/>
      <c r="X1725" s="1015"/>
      <c r="Y1725" s="878"/>
      <c r="Z1725" s="975"/>
    </row>
    <row r="1726" spans="1:26">
      <c r="A1726" s="878"/>
      <c r="B1726" s="878"/>
      <c r="C1726" s="878"/>
      <c r="F1726" s="878"/>
      <c r="H1726" s="878"/>
      <c r="I1726" s="878"/>
      <c r="J1726" s="878"/>
      <c r="K1726" s="990"/>
      <c r="L1726" s="990"/>
      <c r="M1726" s="990"/>
      <c r="N1726" s="990"/>
      <c r="O1726" s="878"/>
      <c r="P1726" s="878"/>
      <c r="Q1726" s="878"/>
      <c r="R1726" s="878"/>
      <c r="S1726" s="878"/>
      <c r="T1726" s="878"/>
      <c r="U1726" s="878"/>
      <c r="V1726" s="878"/>
      <c r="W1726" s="878"/>
      <c r="X1726" s="1015"/>
      <c r="Y1726" s="878"/>
      <c r="Z1726" s="975"/>
    </row>
    <row r="1727" spans="1:26">
      <c r="A1727" s="878"/>
      <c r="B1727" s="878"/>
      <c r="C1727" s="878"/>
      <c r="F1727" s="878"/>
      <c r="H1727" s="878"/>
      <c r="I1727" s="878"/>
      <c r="J1727" s="878"/>
      <c r="K1727" s="990"/>
      <c r="L1727" s="990"/>
      <c r="M1727" s="990"/>
      <c r="N1727" s="990"/>
      <c r="O1727" s="878"/>
      <c r="P1727" s="878"/>
      <c r="Q1727" s="878"/>
      <c r="R1727" s="878"/>
      <c r="S1727" s="878"/>
      <c r="T1727" s="878"/>
      <c r="U1727" s="878"/>
      <c r="V1727" s="878"/>
      <c r="W1727" s="878"/>
      <c r="X1727" s="1015"/>
      <c r="Y1727" s="878"/>
      <c r="Z1727" s="975"/>
    </row>
    <row r="1728" spans="1:26">
      <c r="A1728" s="878"/>
      <c r="B1728" s="878"/>
      <c r="C1728" s="878"/>
      <c r="F1728" s="878"/>
      <c r="H1728" s="878"/>
      <c r="I1728" s="878"/>
      <c r="J1728" s="878"/>
      <c r="K1728" s="990"/>
      <c r="L1728" s="990"/>
      <c r="M1728" s="990"/>
      <c r="N1728" s="990"/>
      <c r="O1728" s="878"/>
      <c r="P1728" s="878"/>
      <c r="Q1728" s="878"/>
      <c r="R1728" s="878"/>
      <c r="S1728" s="878"/>
      <c r="T1728" s="878"/>
      <c r="U1728" s="878"/>
      <c r="V1728" s="878"/>
      <c r="W1728" s="878"/>
      <c r="X1728" s="1015"/>
      <c r="Y1728" s="878"/>
      <c r="Z1728" s="975"/>
    </row>
    <row r="1729" spans="1:26">
      <c r="A1729" s="878"/>
      <c r="B1729" s="878"/>
      <c r="C1729" s="878"/>
      <c r="F1729" s="878"/>
      <c r="H1729" s="878"/>
      <c r="I1729" s="878"/>
      <c r="J1729" s="878"/>
      <c r="K1729" s="990"/>
      <c r="L1729" s="990"/>
      <c r="M1729" s="990"/>
      <c r="N1729" s="990"/>
      <c r="O1729" s="878"/>
      <c r="P1729" s="878"/>
      <c r="Q1729" s="878"/>
      <c r="R1729" s="878"/>
      <c r="S1729" s="878"/>
      <c r="T1729" s="878"/>
      <c r="U1729" s="878"/>
      <c r="V1729" s="878"/>
      <c r="W1729" s="878"/>
      <c r="X1729" s="1015"/>
      <c r="Y1729" s="878"/>
      <c r="Z1729" s="975"/>
    </row>
    <row r="1730" spans="1:26">
      <c r="A1730" s="878"/>
      <c r="B1730" s="878"/>
      <c r="C1730" s="878"/>
      <c r="F1730" s="878"/>
      <c r="H1730" s="878"/>
      <c r="I1730" s="878"/>
      <c r="J1730" s="878"/>
      <c r="K1730" s="990"/>
      <c r="L1730" s="990"/>
      <c r="M1730" s="990"/>
      <c r="N1730" s="990"/>
      <c r="O1730" s="878"/>
      <c r="P1730" s="878"/>
      <c r="Q1730" s="878"/>
      <c r="R1730" s="878"/>
      <c r="S1730" s="878"/>
      <c r="T1730" s="878"/>
      <c r="U1730" s="878"/>
      <c r="V1730" s="878"/>
      <c r="W1730" s="878"/>
      <c r="X1730" s="1015"/>
      <c r="Y1730" s="878"/>
      <c r="Z1730" s="975"/>
    </row>
    <row r="1731" spans="1:26">
      <c r="A1731" s="878"/>
      <c r="B1731" s="878"/>
      <c r="C1731" s="878"/>
      <c r="F1731" s="878"/>
      <c r="H1731" s="878"/>
      <c r="I1731" s="878"/>
      <c r="J1731" s="878"/>
      <c r="K1731" s="990"/>
      <c r="L1731" s="990"/>
      <c r="M1731" s="990"/>
      <c r="N1731" s="990"/>
      <c r="O1731" s="878"/>
      <c r="P1731" s="878"/>
      <c r="Q1731" s="878"/>
      <c r="R1731" s="878"/>
      <c r="S1731" s="878"/>
      <c r="T1731" s="878"/>
      <c r="U1731" s="878"/>
      <c r="V1731" s="878"/>
      <c r="W1731" s="878"/>
      <c r="X1731" s="1015"/>
      <c r="Y1731" s="878"/>
      <c r="Z1731" s="975"/>
    </row>
    <row r="1732" spans="1:26">
      <c r="A1732" s="878"/>
      <c r="B1732" s="878"/>
      <c r="C1732" s="878"/>
      <c r="F1732" s="878"/>
      <c r="H1732" s="878"/>
      <c r="I1732" s="878"/>
      <c r="J1732" s="878"/>
      <c r="K1732" s="990"/>
      <c r="L1732" s="990"/>
      <c r="M1732" s="990"/>
      <c r="N1732" s="990"/>
      <c r="O1732" s="878"/>
      <c r="P1732" s="878"/>
      <c r="Q1732" s="878"/>
      <c r="R1732" s="878"/>
      <c r="S1732" s="878"/>
      <c r="T1732" s="878"/>
      <c r="U1732" s="878"/>
      <c r="V1732" s="878"/>
      <c r="W1732" s="878"/>
      <c r="X1732" s="1015"/>
      <c r="Y1732" s="878"/>
      <c r="Z1732" s="975"/>
    </row>
    <row r="1733" spans="1:26">
      <c r="A1733" s="878"/>
      <c r="B1733" s="878"/>
      <c r="C1733" s="878"/>
      <c r="F1733" s="878"/>
      <c r="H1733" s="878"/>
      <c r="I1733" s="878"/>
      <c r="J1733" s="878"/>
      <c r="K1733" s="990"/>
      <c r="L1733" s="990"/>
      <c r="M1733" s="990"/>
      <c r="N1733" s="990"/>
      <c r="O1733" s="878"/>
      <c r="P1733" s="878"/>
      <c r="Q1733" s="878"/>
      <c r="R1733" s="878"/>
      <c r="S1733" s="878"/>
      <c r="T1733" s="878"/>
      <c r="U1733" s="878"/>
      <c r="V1733" s="878"/>
      <c r="W1733" s="878"/>
      <c r="X1733" s="1015"/>
      <c r="Y1733" s="878"/>
      <c r="Z1733" s="975"/>
    </row>
    <row r="1734" spans="1:26">
      <c r="A1734" s="878"/>
      <c r="B1734" s="878"/>
      <c r="C1734" s="878"/>
      <c r="F1734" s="878"/>
      <c r="H1734" s="878"/>
      <c r="I1734" s="878"/>
      <c r="J1734" s="878"/>
      <c r="K1734" s="990"/>
      <c r="L1734" s="990"/>
      <c r="M1734" s="990"/>
      <c r="N1734" s="990"/>
      <c r="O1734" s="878"/>
      <c r="P1734" s="878"/>
      <c r="Q1734" s="878"/>
      <c r="R1734" s="878"/>
      <c r="S1734" s="878"/>
      <c r="T1734" s="878"/>
      <c r="U1734" s="878"/>
      <c r="V1734" s="878"/>
      <c r="W1734" s="878"/>
      <c r="X1734" s="1015"/>
      <c r="Y1734" s="878"/>
      <c r="Z1734" s="975"/>
    </row>
    <row r="1735" spans="1:26">
      <c r="A1735" s="878"/>
      <c r="B1735" s="878"/>
      <c r="C1735" s="878"/>
      <c r="F1735" s="878"/>
      <c r="H1735" s="878"/>
      <c r="I1735" s="878"/>
      <c r="J1735" s="878"/>
      <c r="K1735" s="990"/>
      <c r="L1735" s="990"/>
      <c r="M1735" s="990"/>
      <c r="N1735" s="990"/>
      <c r="O1735" s="878"/>
      <c r="P1735" s="878"/>
      <c r="Q1735" s="878"/>
      <c r="R1735" s="878"/>
      <c r="S1735" s="878"/>
      <c r="T1735" s="878"/>
      <c r="U1735" s="878"/>
      <c r="V1735" s="878"/>
      <c r="W1735" s="878"/>
      <c r="X1735" s="1015"/>
      <c r="Y1735" s="878"/>
      <c r="Z1735" s="975"/>
    </row>
    <row r="1736" spans="1:26">
      <c r="A1736" s="878"/>
      <c r="B1736" s="878"/>
      <c r="C1736" s="878"/>
      <c r="F1736" s="878"/>
      <c r="H1736" s="878"/>
      <c r="I1736" s="878"/>
      <c r="J1736" s="878"/>
      <c r="K1736" s="990"/>
      <c r="L1736" s="990"/>
      <c r="M1736" s="990"/>
      <c r="N1736" s="990"/>
      <c r="O1736" s="878"/>
      <c r="P1736" s="878"/>
      <c r="Q1736" s="878"/>
      <c r="R1736" s="878"/>
      <c r="S1736" s="878"/>
      <c r="T1736" s="878"/>
      <c r="U1736" s="878"/>
      <c r="V1736" s="878"/>
      <c r="W1736" s="878"/>
      <c r="X1736" s="1015"/>
      <c r="Y1736" s="878"/>
      <c r="Z1736" s="975"/>
    </row>
    <row r="1737" spans="1:26">
      <c r="A1737" s="878"/>
      <c r="B1737" s="878"/>
      <c r="C1737" s="878"/>
      <c r="F1737" s="878"/>
      <c r="H1737" s="878"/>
      <c r="I1737" s="878"/>
      <c r="J1737" s="878"/>
      <c r="K1737" s="990"/>
      <c r="L1737" s="990"/>
      <c r="M1737" s="990"/>
      <c r="N1737" s="990"/>
      <c r="O1737" s="878"/>
      <c r="P1737" s="878"/>
      <c r="Q1737" s="878"/>
      <c r="R1737" s="878"/>
      <c r="S1737" s="878"/>
      <c r="T1737" s="878"/>
      <c r="U1737" s="878"/>
      <c r="V1737" s="878"/>
      <c r="W1737" s="878"/>
      <c r="X1737" s="1015"/>
      <c r="Y1737" s="878"/>
      <c r="Z1737" s="975"/>
    </row>
    <row r="1738" spans="1:26">
      <c r="A1738" s="878"/>
      <c r="B1738" s="878"/>
      <c r="C1738" s="878"/>
      <c r="F1738" s="878"/>
      <c r="H1738" s="878"/>
      <c r="I1738" s="878"/>
      <c r="J1738" s="878"/>
      <c r="K1738" s="990"/>
      <c r="L1738" s="990"/>
      <c r="M1738" s="990"/>
      <c r="N1738" s="990"/>
      <c r="O1738" s="878"/>
      <c r="P1738" s="878"/>
      <c r="Q1738" s="878"/>
      <c r="R1738" s="878"/>
      <c r="S1738" s="878"/>
      <c r="T1738" s="878"/>
      <c r="U1738" s="878"/>
      <c r="V1738" s="878"/>
      <c r="W1738" s="878"/>
      <c r="X1738" s="1015"/>
      <c r="Y1738" s="878"/>
      <c r="Z1738" s="975"/>
    </row>
    <row r="1739" spans="1:26">
      <c r="A1739" s="878"/>
      <c r="B1739" s="878"/>
      <c r="C1739" s="878"/>
      <c r="F1739" s="878"/>
      <c r="H1739" s="878"/>
      <c r="I1739" s="878"/>
      <c r="J1739" s="878"/>
      <c r="K1739" s="990"/>
      <c r="L1739" s="990"/>
      <c r="M1739" s="990"/>
      <c r="N1739" s="990"/>
      <c r="O1739" s="878"/>
      <c r="P1739" s="878"/>
      <c r="Q1739" s="878"/>
      <c r="R1739" s="878"/>
      <c r="S1739" s="878"/>
      <c r="T1739" s="878"/>
      <c r="U1739" s="878"/>
      <c r="V1739" s="878"/>
      <c r="W1739" s="878"/>
      <c r="X1739" s="1015"/>
      <c r="Y1739" s="878"/>
      <c r="Z1739" s="975"/>
    </row>
    <row r="1740" spans="1:26">
      <c r="A1740" s="878"/>
      <c r="B1740" s="878"/>
      <c r="C1740" s="878"/>
      <c r="F1740" s="878"/>
      <c r="H1740" s="878"/>
      <c r="I1740" s="878"/>
      <c r="J1740" s="878"/>
      <c r="K1740" s="990"/>
      <c r="L1740" s="990"/>
      <c r="M1740" s="990"/>
      <c r="N1740" s="990"/>
      <c r="O1740" s="878"/>
      <c r="P1740" s="878"/>
      <c r="Q1740" s="878"/>
      <c r="R1740" s="878"/>
      <c r="S1740" s="878"/>
      <c r="T1740" s="878"/>
      <c r="U1740" s="878"/>
      <c r="V1740" s="878"/>
      <c r="W1740" s="878"/>
      <c r="X1740" s="1015"/>
      <c r="Y1740" s="878"/>
      <c r="Z1740" s="975"/>
    </row>
    <row r="1741" spans="1:26">
      <c r="A1741" s="878"/>
      <c r="B1741" s="878"/>
      <c r="C1741" s="878"/>
      <c r="F1741" s="878"/>
      <c r="H1741" s="878"/>
      <c r="I1741" s="878"/>
      <c r="J1741" s="878"/>
      <c r="K1741" s="990"/>
      <c r="L1741" s="990"/>
      <c r="M1741" s="990"/>
      <c r="N1741" s="990"/>
      <c r="O1741" s="878"/>
      <c r="P1741" s="878"/>
      <c r="Q1741" s="878"/>
      <c r="R1741" s="878"/>
      <c r="S1741" s="878"/>
      <c r="T1741" s="878"/>
      <c r="U1741" s="878"/>
      <c r="V1741" s="878"/>
      <c r="W1741" s="878"/>
      <c r="X1741" s="1015"/>
      <c r="Y1741" s="878"/>
      <c r="Z1741" s="975"/>
    </row>
    <row r="1742" spans="1:26">
      <c r="A1742" s="878"/>
      <c r="B1742" s="878"/>
      <c r="C1742" s="878"/>
      <c r="F1742" s="878"/>
      <c r="H1742" s="878"/>
      <c r="I1742" s="878"/>
      <c r="J1742" s="878"/>
      <c r="K1742" s="990"/>
      <c r="L1742" s="990"/>
      <c r="M1742" s="990"/>
      <c r="N1742" s="990"/>
      <c r="O1742" s="878"/>
      <c r="P1742" s="878"/>
      <c r="Q1742" s="878"/>
      <c r="R1742" s="878"/>
      <c r="S1742" s="878"/>
      <c r="T1742" s="878"/>
      <c r="U1742" s="878"/>
      <c r="V1742" s="878"/>
      <c r="W1742" s="878"/>
      <c r="X1742" s="1015"/>
      <c r="Y1742" s="878"/>
      <c r="Z1742" s="975"/>
    </row>
    <row r="1743" spans="1:26">
      <c r="A1743" s="878"/>
      <c r="B1743" s="878"/>
      <c r="C1743" s="878"/>
      <c r="F1743" s="878"/>
      <c r="H1743" s="878"/>
      <c r="I1743" s="878"/>
      <c r="J1743" s="878"/>
      <c r="K1743" s="990"/>
      <c r="L1743" s="990"/>
      <c r="M1743" s="990"/>
      <c r="N1743" s="990"/>
      <c r="O1743" s="878"/>
      <c r="P1743" s="878"/>
      <c r="Q1743" s="878"/>
      <c r="R1743" s="878"/>
      <c r="S1743" s="878"/>
      <c r="T1743" s="878"/>
      <c r="U1743" s="878"/>
      <c r="V1743" s="878"/>
      <c r="W1743" s="878"/>
      <c r="X1743" s="1015"/>
      <c r="Y1743" s="878"/>
      <c r="Z1743" s="975"/>
    </row>
    <row r="1744" spans="1:26">
      <c r="A1744" s="878"/>
      <c r="B1744" s="878"/>
      <c r="C1744" s="878"/>
      <c r="F1744" s="878"/>
      <c r="H1744" s="878"/>
      <c r="I1744" s="878"/>
      <c r="J1744" s="878"/>
      <c r="K1744" s="990"/>
      <c r="L1744" s="990"/>
      <c r="M1744" s="990"/>
      <c r="N1744" s="990"/>
      <c r="O1744" s="878"/>
      <c r="P1744" s="878"/>
      <c r="Q1744" s="878"/>
      <c r="R1744" s="878"/>
      <c r="S1744" s="878"/>
      <c r="T1744" s="878"/>
      <c r="U1744" s="878"/>
      <c r="V1744" s="878"/>
      <c r="W1744" s="878"/>
      <c r="X1744" s="1015"/>
      <c r="Y1744" s="878"/>
      <c r="Z1744" s="975"/>
    </row>
    <row r="1745" spans="1:26">
      <c r="A1745" s="878"/>
      <c r="B1745" s="878"/>
      <c r="C1745" s="878"/>
      <c r="F1745" s="878"/>
      <c r="H1745" s="878"/>
      <c r="I1745" s="878"/>
      <c r="J1745" s="878"/>
      <c r="K1745" s="990"/>
      <c r="L1745" s="990"/>
      <c r="M1745" s="990"/>
      <c r="N1745" s="990"/>
      <c r="O1745" s="878"/>
      <c r="P1745" s="878"/>
      <c r="Q1745" s="878"/>
      <c r="R1745" s="878"/>
      <c r="S1745" s="878"/>
      <c r="T1745" s="878"/>
      <c r="U1745" s="878"/>
      <c r="V1745" s="878"/>
      <c r="W1745" s="878"/>
      <c r="X1745" s="1015"/>
      <c r="Y1745" s="878"/>
      <c r="Z1745" s="975"/>
    </row>
    <row r="1746" spans="1:26">
      <c r="A1746" s="878"/>
      <c r="B1746" s="878"/>
      <c r="C1746" s="878"/>
      <c r="F1746" s="878"/>
      <c r="H1746" s="878"/>
      <c r="I1746" s="878"/>
      <c r="J1746" s="878"/>
      <c r="K1746" s="990"/>
      <c r="L1746" s="990"/>
      <c r="M1746" s="990"/>
      <c r="N1746" s="990"/>
      <c r="O1746" s="878"/>
      <c r="P1746" s="878"/>
      <c r="Q1746" s="878"/>
      <c r="R1746" s="878"/>
      <c r="S1746" s="878"/>
      <c r="T1746" s="878"/>
      <c r="U1746" s="878"/>
      <c r="V1746" s="878"/>
      <c r="W1746" s="878"/>
      <c r="X1746" s="1015"/>
      <c r="Y1746" s="878"/>
      <c r="Z1746" s="975"/>
    </row>
    <row r="1747" spans="1:26">
      <c r="A1747" s="878"/>
      <c r="B1747" s="878"/>
      <c r="C1747" s="878"/>
      <c r="F1747" s="878"/>
      <c r="H1747" s="878"/>
      <c r="I1747" s="878"/>
      <c r="J1747" s="878"/>
      <c r="K1747" s="990"/>
      <c r="L1747" s="990"/>
      <c r="M1747" s="990"/>
      <c r="N1747" s="990"/>
      <c r="O1747" s="878"/>
      <c r="P1747" s="878"/>
      <c r="Q1747" s="878"/>
      <c r="R1747" s="878"/>
      <c r="S1747" s="878"/>
      <c r="T1747" s="878"/>
      <c r="U1747" s="878"/>
      <c r="V1747" s="878"/>
      <c r="W1747" s="878"/>
      <c r="X1747" s="1015"/>
      <c r="Y1747" s="878"/>
      <c r="Z1747" s="975"/>
    </row>
    <row r="1748" spans="1:26">
      <c r="A1748" s="878"/>
      <c r="B1748" s="878"/>
      <c r="C1748" s="878"/>
      <c r="F1748" s="878"/>
      <c r="H1748" s="878"/>
      <c r="I1748" s="878"/>
      <c r="J1748" s="878"/>
      <c r="K1748" s="990"/>
      <c r="L1748" s="990"/>
      <c r="M1748" s="990"/>
      <c r="N1748" s="990"/>
      <c r="O1748" s="878"/>
      <c r="P1748" s="878"/>
      <c r="Q1748" s="878"/>
      <c r="R1748" s="878"/>
      <c r="S1748" s="878"/>
      <c r="T1748" s="878"/>
      <c r="U1748" s="878"/>
      <c r="V1748" s="878"/>
      <c r="W1748" s="878"/>
      <c r="X1748" s="1015"/>
      <c r="Y1748" s="878"/>
      <c r="Z1748" s="975"/>
    </row>
    <row r="1749" spans="1:26">
      <c r="A1749" s="878"/>
      <c r="B1749" s="878"/>
      <c r="C1749" s="878"/>
      <c r="F1749" s="878"/>
      <c r="H1749" s="878"/>
      <c r="I1749" s="878"/>
      <c r="J1749" s="878"/>
      <c r="K1749" s="990"/>
      <c r="L1749" s="990"/>
      <c r="M1749" s="990"/>
      <c r="N1749" s="990"/>
      <c r="O1749" s="878"/>
      <c r="P1749" s="878"/>
      <c r="Q1749" s="878"/>
      <c r="R1749" s="878"/>
      <c r="S1749" s="878"/>
      <c r="T1749" s="878"/>
      <c r="U1749" s="878"/>
      <c r="V1749" s="878"/>
      <c r="W1749" s="878"/>
      <c r="X1749" s="1015"/>
      <c r="Y1749" s="878"/>
      <c r="Z1749" s="975"/>
    </row>
    <row r="1750" spans="1:26">
      <c r="A1750" s="878"/>
      <c r="B1750" s="878"/>
      <c r="C1750" s="878"/>
      <c r="F1750" s="878"/>
      <c r="H1750" s="878"/>
      <c r="I1750" s="878"/>
      <c r="J1750" s="878"/>
      <c r="K1750" s="990"/>
      <c r="L1750" s="990"/>
      <c r="M1750" s="990"/>
      <c r="N1750" s="990"/>
      <c r="O1750" s="878"/>
      <c r="P1750" s="878"/>
      <c r="Q1750" s="878"/>
      <c r="R1750" s="878"/>
      <c r="S1750" s="878"/>
      <c r="T1750" s="878"/>
      <c r="U1750" s="878"/>
      <c r="V1750" s="878"/>
      <c r="W1750" s="878"/>
      <c r="X1750" s="1015"/>
      <c r="Y1750" s="878"/>
      <c r="Z1750" s="975"/>
    </row>
    <row r="1751" spans="1:26">
      <c r="A1751" s="878"/>
      <c r="B1751" s="878"/>
      <c r="C1751" s="878"/>
      <c r="F1751" s="878"/>
      <c r="H1751" s="878"/>
      <c r="I1751" s="878"/>
      <c r="J1751" s="878"/>
      <c r="K1751" s="990"/>
      <c r="L1751" s="990"/>
      <c r="M1751" s="990"/>
      <c r="N1751" s="990"/>
      <c r="O1751" s="878"/>
      <c r="P1751" s="878"/>
      <c r="Q1751" s="878"/>
      <c r="R1751" s="878"/>
      <c r="S1751" s="878"/>
      <c r="T1751" s="878"/>
      <c r="U1751" s="878"/>
      <c r="V1751" s="878"/>
      <c r="W1751" s="878"/>
      <c r="X1751" s="1015"/>
      <c r="Y1751" s="878"/>
      <c r="Z1751" s="975"/>
    </row>
    <row r="1752" spans="1:26">
      <c r="A1752" s="878"/>
      <c r="B1752" s="878"/>
      <c r="C1752" s="878"/>
      <c r="F1752" s="878"/>
      <c r="H1752" s="878"/>
      <c r="I1752" s="878"/>
      <c r="J1752" s="878"/>
      <c r="K1752" s="990"/>
      <c r="L1752" s="990"/>
      <c r="M1752" s="990"/>
      <c r="N1752" s="990"/>
      <c r="O1752" s="878"/>
      <c r="P1752" s="878"/>
      <c r="Q1752" s="878"/>
      <c r="R1752" s="878"/>
      <c r="S1752" s="878"/>
      <c r="T1752" s="878"/>
      <c r="U1752" s="878"/>
      <c r="V1752" s="878"/>
      <c r="W1752" s="878"/>
      <c r="X1752" s="1015"/>
      <c r="Y1752" s="878"/>
      <c r="Z1752" s="975"/>
    </row>
    <row r="1753" spans="1:26">
      <c r="A1753" s="878"/>
      <c r="B1753" s="878"/>
      <c r="C1753" s="878"/>
      <c r="F1753" s="878"/>
      <c r="H1753" s="878"/>
      <c r="I1753" s="878"/>
      <c r="J1753" s="878"/>
      <c r="K1753" s="990"/>
      <c r="L1753" s="990"/>
      <c r="M1753" s="990"/>
      <c r="N1753" s="990"/>
      <c r="O1753" s="878"/>
      <c r="P1753" s="878"/>
      <c r="Q1753" s="878"/>
      <c r="R1753" s="878"/>
      <c r="S1753" s="878"/>
      <c r="T1753" s="878"/>
      <c r="U1753" s="878"/>
      <c r="V1753" s="878"/>
      <c r="W1753" s="878"/>
      <c r="X1753" s="1015"/>
      <c r="Y1753" s="878"/>
      <c r="Z1753" s="975"/>
    </row>
    <row r="1754" spans="1:26">
      <c r="A1754" s="878"/>
      <c r="B1754" s="878"/>
      <c r="C1754" s="878"/>
      <c r="F1754" s="878"/>
      <c r="H1754" s="878"/>
      <c r="I1754" s="878"/>
      <c r="J1754" s="878"/>
      <c r="K1754" s="990"/>
      <c r="L1754" s="990"/>
      <c r="M1754" s="990"/>
      <c r="N1754" s="990"/>
      <c r="O1754" s="878"/>
      <c r="P1754" s="878"/>
      <c r="Q1754" s="878"/>
      <c r="R1754" s="878"/>
      <c r="S1754" s="878"/>
      <c r="T1754" s="878"/>
      <c r="U1754" s="878"/>
      <c r="V1754" s="878"/>
      <c r="W1754" s="878"/>
      <c r="X1754" s="1015"/>
      <c r="Y1754" s="878"/>
      <c r="Z1754" s="975"/>
    </row>
    <row r="1755" spans="1:26">
      <c r="A1755" s="878"/>
      <c r="B1755" s="878"/>
      <c r="C1755" s="878"/>
      <c r="F1755" s="878"/>
      <c r="H1755" s="878"/>
      <c r="I1755" s="878"/>
      <c r="J1755" s="878"/>
      <c r="K1755" s="990"/>
      <c r="L1755" s="990"/>
      <c r="M1755" s="990"/>
      <c r="N1755" s="990"/>
      <c r="O1755" s="878"/>
      <c r="P1755" s="878"/>
      <c r="Q1755" s="878"/>
      <c r="R1755" s="878"/>
      <c r="S1755" s="878"/>
      <c r="T1755" s="878"/>
      <c r="U1755" s="878"/>
      <c r="V1755" s="878"/>
      <c r="W1755" s="878"/>
      <c r="X1755" s="1015"/>
      <c r="Y1755" s="878"/>
      <c r="Z1755" s="975"/>
    </row>
    <row r="1756" spans="1:26">
      <c r="A1756" s="878"/>
      <c r="B1756" s="878"/>
      <c r="C1756" s="878"/>
      <c r="F1756" s="878"/>
      <c r="H1756" s="878"/>
      <c r="I1756" s="878"/>
      <c r="J1756" s="878"/>
      <c r="K1756" s="990"/>
      <c r="L1756" s="990"/>
      <c r="M1756" s="990"/>
      <c r="N1756" s="990"/>
      <c r="O1756" s="878"/>
      <c r="P1756" s="878"/>
      <c r="Q1756" s="878"/>
      <c r="R1756" s="878"/>
      <c r="S1756" s="878"/>
      <c r="T1756" s="878"/>
      <c r="U1756" s="878"/>
      <c r="V1756" s="878"/>
      <c r="W1756" s="878"/>
      <c r="X1756" s="1015"/>
      <c r="Y1756" s="878"/>
      <c r="Z1756" s="975"/>
    </row>
    <row r="1757" spans="1:26">
      <c r="A1757" s="878"/>
      <c r="B1757" s="878"/>
      <c r="C1757" s="878"/>
      <c r="F1757" s="878"/>
      <c r="H1757" s="878"/>
      <c r="I1757" s="878"/>
      <c r="J1757" s="878"/>
      <c r="K1757" s="990"/>
      <c r="L1757" s="990"/>
      <c r="M1757" s="990"/>
      <c r="N1757" s="990"/>
      <c r="O1757" s="878"/>
      <c r="P1757" s="878"/>
      <c r="Q1757" s="878"/>
      <c r="R1757" s="878"/>
      <c r="S1757" s="878"/>
      <c r="T1757" s="878"/>
      <c r="U1757" s="878"/>
      <c r="V1757" s="878"/>
      <c r="W1757" s="878"/>
      <c r="X1757" s="1015"/>
      <c r="Y1757" s="878"/>
      <c r="Z1757" s="975"/>
    </row>
    <row r="1758" spans="1:26">
      <c r="A1758" s="878"/>
      <c r="B1758" s="878"/>
      <c r="C1758" s="878"/>
      <c r="F1758" s="878"/>
      <c r="H1758" s="878"/>
      <c r="I1758" s="878"/>
      <c r="J1758" s="878"/>
      <c r="K1758" s="990"/>
      <c r="L1758" s="990"/>
      <c r="M1758" s="990"/>
      <c r="N1758" s="990"/>
      <c r="O1758" s="878"/>
      <c r="P1758" s="878"/>
      <c r="Q1758" s="878"/>
      <c r="R1758" s="878"/>
      <c r="S1758" s="878"/>
      <c r="T1758" s="878"/>
      <c r="U1758" s="878"/>
      <c r="V1758" s="878"/>
      <c r="W1758" s="878"/>
      <c r="X1758" s="1015"/>
      <c r="Y1758" s="878"/>
      <c r="Z1758" s="975"/>
    </row>
    <row r="1759" spans="1:26">
      <c r="A1759" s="878"/>
      <c r="B1759" s="878"/>
      <c r="C1759" s="878"/>
      <c r="F1759" s="878"/>
      <c r="H1759" s="878"/>
      <c r="I1759" s="878"/>
      <c r="J1759" s="878"/>
      <c r="K1759" s="990"/>
      <c r="L1759" s="990"/>
      <c r="M1759" s="990"/>
      <c r="N1759" s="990"/>
      <c r="O1759" s="878"/>
      <c r="P1759" s="878"/>
      <c r="Q1759" s="878"/>
      <c r="R1759" s="878"/>
      <c r="S1759" s="878"/>
      <c r="T1759" s="878"/>
      <c r="U1759" s="878"/>
      <c r="V1759" s="878"/>
      <c r="W1759" s="878"/>
      <c r="X1759" s="1015"/>
      <c r="Y1759" s="878"/>
      <c r="Z1759" s="975"/>
    </row>
    <row r="1760" spans="1:26">
      <c r="A1760" s="878"/>
      <c r="B1760" s="878"/>
      <c r="C1760" s="878"/>
      <c r="F1760" s="878"/>
      <c r="H1760" s="878"/>
      <c r="I1760" s="878"/>
      <c r="J1760" s="878"/>
      <c r="K1760" s="990"/>
      <c r="L1760" s="990"/>
      <c r="M1760" s="990"/>
      <c r="N1760" s="990"/>
      <c r="O1760" s="878"/>
      <c r="P1760" s="878"/>
      <c r="Q1760" s="878"/>
      <c r="R1760" s="878"/>
      <c r="S1760" s="878"/>
      <c r="T1760" s="878"/>
      <c r="U1760" s="878"/>
      <c r="V1760" s="878"/>
      <c r="W1760" s="878"/>
      <c r="X1760" s="1015"/>
      <c r="Y1760" s="878"/>
      <c r="Z1760" s="975"/>
    </row>
    <row r="1761" spans="1:26">
      <c r="A1761" s="878"/>
      <c r="B1761" s="878"/>
      <c r="C1761" s="878"/>
      <c r="F1761" s="878"/>
      <c r="H1761" s="878"/>
      <c r="I1761" s="878"/>
      <c r="J1761" s="878"/>
      <c r="K1761" s="990"/>
      <c r="L1761" s="990"/>
      <c r="M1761" s="990"/>
      <c r="N1761" s="990"/>
      <c r="O1761" s="878"/>
      <c r="P1761" s="878"/>
      <c r="Q1761" s="878"/>
      <c r="R1761" s="878"/>
      <c r="S1761" s="878"/>
      <c r="T1761" s="878"/>
      <c r="U1761" s="878"/>
      <c r="V1761" s="878"/>
      <c r="W1761" s="878"/>
      <c r="X1761" s="1015"/>
      <c r="Y1761" s="878"/>
      <c r="Z1761" s="975"/>
    </row>
    <row r="1762" spans="1:26">
      <c r="A1762" s="878"/>
      <c r="B1762" s="878"/>
      <c r="C1762" s="878"/>
      <c r="F1762" s="878"/>
      <c r="H1762" s="878"/>
      <c r="I1762" s="878"/>
      <c r="J1762" s="878"/>
      <c r="K1762" s="990"/>
      <c r="L1762" s="990"/>
      <c r="M1762" s="990"/>
      <c r="N1762" s="990"/>
      <c r="O1762" s="878"/>
      <c r="P1762" s="878"/>
      <c r="Q1762" s="878"/>
      <c r="R1762" s="878"/>
      <c r="S1762" s="878"/>
      <c r="T1762" s="878"/>
      <c r="U1762" s="878"/>
      <c r="V1762" s="878"/>
      <c r="W1762" s="878"/>
      <c r="X1762" s="1015"/>
      <c r="Y1762" s="878"/>
      <c r="Z1762" s="975"/>
    </row>
    <row r="1763" spans="1:26">
      <c r="A1763" s="878"/>
      <c r="B1763" s="878"/>
      <c r="C1763" s="878"/>
      <c r="F1763" s="878"/>
      <c r="H1763" s="878"/>
      <c r="I1763" s="878"/>
      <c r="J1763" s="878"/>
      <c r="K1763" s="990"/>
      <c r="L1763" s="990"/>
      <c r="M1763" s="990"/>
      <c r="N1763" s="990"/>
      <c r="O1763" s="878"/>
      <c r="P1763" s="878"/>
      <c r="Q1763" s="878"/>
      <c r="R1763" s="878"/>
      <c r="S1763" s="878"/>
      <c r="T1763" s="878"/>
      <c r="U1763" s="878"/>
      <c r="V1763" s="878"/>
      <c r="W1763" s="878"/>
      <c r="X1763" s="1015"/>
      <c r="Y1763" s="878"/>
      <c r="Z1763" s="975"/>
    </row>
    <row r="1764" spans="1:26">
      <c r="A1764" s="878"/>
      <c r="B1764" s="878"/>
      <c r="C1764" s="878"/>
      <c r="F1764" s="878"/>
      <c r="H1764" s="878"/>
      <c r="I1764" s="878"/>
      <c r="J1764" s="878"/>
      <c r="K1764" s="990"/>
      <c r="L1764" s="990"/>
      <c r="M1764" s="990"/>
      <c r="N1764" s="990"/>
      <c r="O1764" s="878"/>
      <c r="P1764" s="878"/>
      <c r="Q1764" s="878"/>
      <c r="R1764" s="878"/>
      <c r="S1764" s="878"/>
      <c r="T1764" s="878"/>
      <c r="U1764" s="878"/>
      <c r="V1764" s="878"/>
      <c r="W1764" s="878"/>
      <c r="X1764" s="1015"/>
      <c r="Y1764" s="878"/>
      <c r="Z1764" s="975"/>
    </row>
    <row r="1765" spans="1:26">
      <c r="A1765" s="878"/>
      <c r="B1765" s="878"/>
      <c r="C1765" s="878"/>
      <c r="F1765" s="878"/>
      <c r="H1765" s="878"/>
      <c r="I1765" s="878"/>
      <c r="J1765" s="878"/>
      <c r="K1765" s="990"/>
      <c r="L1765" s="990"/>
      <c r="M1765" s="990"/>
      <c r="N1765" s="990"/>
      <c r="O1765" s="878"/>
      <c r="P1765" s="878"/>
      <c r="Q1765" s="878"/>
      <c r="R1765" s="878"/>
      <c r="S1765" s="878"/>
      <c r="T1765" s="878"/>
      <c r="U1765" s="878"/>
      <c r="V1765" s="878"/>
      <c r="W1765" s="878"/>
      <c r="X1765" s="1015"/>
      <c r="Y1765" s="878"/>
      <c r="Z1765" s="975"/>
    </row>
    <row r="1766" spans="1:26">
      <c r="A1766" s="878"/>
      <c r="B1766" s="878"/>
      <c r="C1766" s="878"/>
      <c r="F1766" s="878"/>
      <c r="H1766" s="878"/>
      <c r="I1766" s="878"/>
      <c r="J1766" s="878"/>
      <c r="K1766" s="990"/>
      <c r="L1766" s="990"/>
      <c r="M1766" s="990"/>
      <c r="N1766" s="990"/>
      <c r="O1766" s="878"/>
      <c r="P1766" s="878"/>
      <c r="Q1766" s="878"/>
      <c r="R1766" s="878"/>
      <c r="S1766" s="878"/>
      <c r="T1766" s="878"/>
      <c r="U1766" s="878"/>
      <c r="V1766" s="878"/>
      <c r="W1766" s="878"/>
      <c r="X1766" s="1015"/>
      <c r="Y1766" s="878"/>
      <c r="Z1766" s="975"/>
    </row>
    <row r="1767" spans="1:26">
      <c r="A1767" s="878"/>
      <c r="B1767" s="878"/>
      <c r="C1767" s="878"/>
      <c r="F1767" s="878"/>
      <c r="H1767" s="878"/>
      <c r="I1767" s="878"/>
      <c r="J1767" s="878"/>
      <c r="K1767" s="990"/>
      <c r="L1767" s="990"/>
      <c r="M1767" s="990"/>
      <c r="N1767" s="990"/>
      <c r="O1767" s="878"/>
      <c r="P1767" s="878"/>
      <c r="Q1767" s="878"/>
      <c r="R1767" s="878"/>
      <c r="S1767" s="878"/>
      <c r="T1767" s="878"/>
      <c r="U1767" s="878"/>
      <c r="V1767" s="878"/>
      <c r="W1767" s="878"/>
      <c r="X1767" s="1015"/>
      <c r="Y1767" s="878"/>
      <c r="Z1767" s="975"/>
    </row>
    <row r="1768" spans="1:26">
      <c r="A1768" s="878"/>
      <c r="B1768" s="878"/>
      <c r="C1768" s="878"/>
      <c r="F1768" s="878"/>
      <c r="H1768" s="878"/>
      <c r="I1768" s="878"/>
      <c r="J1768" s="878"/>
      <c r="K1768" s="990"/>
      <c r="L1768" s="990"/>
      <c r="M1768" s="990"/>
      <c r="N1768" s="990"/>
      <c r="O1768" s="878"/>
      <c r="P1768" s="878"/>
      <c r="Q1768" s="878"/>
      <c r="R1768" s="878"/>
      <c r="S1768" s="878"/>
      <c r="T1768" s="878"/>
      <c r="U1768" s="878"/>
      <c r="V1768" s="878"/>
      <c r="W1768" s="878"/>
      <c r="X1768" s="1015"/>
      <c r="Y1768" s="878"/>
      <c r="Z1768" s="975"/>
    </row>
    <row r="1769" spans="1:26">
      <c r="A1769" s="878"/>
      <c r="B1769" s="878"/>
      <c r="C1769" s="878"/>
      <c r="F1769" s="878"/>
      <c r="H1769" s="878"/>
      <c r="I1769" s="878"/>
      <c r="J1769" s="878"/>
      <c r="K1769" s="990"/>
      <c r="L1769" s="990"/>
      <c r="M1769" s="990"/>
      <c r="N1769" s="990"/>
      <c r="O1769" s="878"/>
      <c r="P1769" s="878"/>
      <c r="Q1769" s="878"/>
      <c r="R1769" s="878"/>
      <c r="S1769" s="878"/>
      <c r="T1769" s="878"/>
      <c r="U1769" s="878"/>
      <c r="V1769" s="878"/>
      <c r="W1769" s="878"/>
      <c r="X1769" s="1015"/>
      <c r="Y1769" s="878"/>
      <c r="Z1769" s="975"/>
    </row>
    <row r="1770" spans="1:26">
      <c r="A1770" s="878"/>
      <c r="B1770" s="878"/>
      <c r="C1770" s="878"/>
      <c r="F1770" s="878"/>
      <c r="H1770" s="878"/>
      <c r="I1770" s="878"/>
      <c r="J1770" s="878"/>
      <c r="K1770" s="990"/>
      <c r="L1770" s="990"/>
      <c r="M1770" s="990"/>
      <c r="N1770" s="990"/>
      <c r="O1770" s="878"/>
      <c r="P1770" s="878"/>
      <c r="Q1770" s="878"/>
      <c r="R1770" s="878"/>
      <c r="S1770" s="878"/>
      <c r="T1770" s="878"/>
      <c r="U1770" s="878"/>
      <c r="V1770" s="878"/>
      <c r="W1770" s="878"/>
      <c r="X1770" s="1015"/>
      <c r="Y1770" s="878"/>
      <c r="Z1770" s="975"/>
    </row>
    <row r="1771" spans="1:26">
      <c r="A1771" s="878"/>
      <c r="B1771" s="878"/>
      <c r="C1771" s="878"/>
      <c r="F1771" s="878"/>
      <c r="H1771" s="878"/>
      <c r="I1771" s="878"/>
      <c r="J1771" s="878"/>
      <c r="K1771" s="990"/>
      <c r="L1771" s="990"/>
      <c r="M1771" s="990"/>
      <c r="N1771" s="990"/>
      <c r="O1771" s="878"/>
      <c r="P1771" s="878"/>
      <c r="Q1771" s="878"/>
      <c r="R1771" s="878"/>
      <c r="S1771" s="878"/>
      <c r="T1771" s="878"/>
      <c r="U1771" s="878"/>
      <c r="V1771" s="878"/>
      <c r="W1771" s="878"/>
      <c r="X1771" s="1015"/>
      <c r="Y1771" s="878"/>
      <c r="Z1771" s="975"/>
    </row>
    <row r="1772" spans="1:26">
      <c r="A1772" s="878"/>
      <c r="B1772" s="878"/>
      <c r="C1772" s="878"/>
      <c r="F1772" s="878"/>
      <c r="H1772" s="878"/>
      <c r="I1772" s="878"/>
      <c r="J1772" s="878"/>
      <c r="K1772" s="990"/>
      <c r="L1772" s="990"/>
      <c r="M1772" s="990"/>
      <c r="N1772" s="990"/>
      <c r="O1772" s="878"/>
      <c r="P1772" s="878"/>
      <c r="Q1772" s="878"/>
      <c r="R1772" s="878"/>
      <c r="S1772" s="878"/>
      <c r="T1772" s="878"/>
      <c r="U1772" s="878"/>
      <c r="V1772" s="878"/>
      <c r="W1772" s="878"/>
      <c r="X1772" s="1015"/>
      <c r="Y1772" s="878"/>
      <c r="Z1772" s="975"/>
    </row>
    <row r="1773" spans="1:26">
      <c r="A1773" s="878"/>
      <c r="B1773" s="878"/>
      <c r="C1773" s="878"/>
      <c r="F1773" s="878"/>
      <c r="H1773" s="878"/>
      <c r="I1773" s="878"/>
      <c r="J1773" s="878"/>
      <c r="K1773" s="990"/>
      <c r="L1773" s="990"/>
      <c r="M1773" s="990"/>
      <c r="N1773" s="990"/>
      <c r="O1773" s="878"/>
      <c r="P1773" s="878"/>
      <c r="Q1773" s="878"/>
      <c r="R1773" s="878"/>
      <c r="S1773" s="878"/>
      <c r="T1773" s="878"/>
      <c r="U1773" s="878"/>
      <c r="V1773" s="878"/>
      <c r="W1773" s="878"/>
      <c r="X1773" s="1015"/>
      <c r="Y1773" s="878"/>
      <c r="Z1773" s="975"/>
    </row>
    <row r="1774" spans="1:26">
      <c r="A1774" s="878"/>
      <c r="B1774" s="878"/>
      <c r="C1774" s="878"/>
      <c r="F1774" s="878"/>
      <c r="H1774" s="878"/>
      <c r="I1774" s="878"/>
      <c r="J1774" s="878"/>
      <c r="K1774" s="990"/>
      <c r="L1774" s="990"/>
      <c r="M1774" s="990"/>
      <c r="N1774" s="990"/>
      <c r="O1774" s="878"/>
      <c r="P1774" s="878"/>
      <c r="Q1774" s="878"/>
      <c r="R1774" s="878"/>
      <c r="S1774" s="878"/>
      <c r="T1774" s="878"/>
      <c r="U1774" s="878"/>
      <c r="V1774" s="878"/>
      <c r="W1774" s="878"/>
      <c r="X1774" s="1015"/>
      <c r="Y1774" s="878"/>
      <c r="Z1774" s="975"/>
    </row>
    <row r="1775" spans="1:26">
      <c r="A1775" s="878"/>
      <c r="B1775" s="878"/>
      <c r="C1775" s="878"/>
      <c r="F1775" s="878"/>
      <c r="H1775" s="878"/>
      <c r="I1775" s="878"/>
      <c r="J1775" s="878"/>
      <c r="K1775" s="990"/>
      <c r="L1775" s="990"/>
      <c r="M1775" s="990"/>
      <c r="N1775" s="990"/>
      <c r="O1775" s="878"/>
      <c r="P1775" s="878"/>
      <c r="Q1775" s="878"/>
      <c r="R1775" s="878"/>
      <c r="S1775" s="878"/>
      <c r="T1775" s="878"/>
      <c r="U1775" s="878"/>
      <c r="V1775" s="878"/>
      <c r="W1775" s="878"/>
      <c r="X1775" s="1015"/>
      <c r="Y1775" s="878"/>
      <c r="Z1775" s="975"/>
    </row>
    <row r="1776" spans="1:26">
      <c r="A1776" s="878"/>
      <c r="B1776" s="878"/>
      <c r="C1776" s="878"/>
      <c r="F1776" s="878"/>
      <c r="H1776" s="878"/>
      <c r="I1776" s="878"/>
      <c r="J1776" s="878"/>
      <c r="K1776" s="990"/>
      <c r="L1776" s="990"/>
      <c r="M1776" s="990"/>
      <c r="N1776" s="990"/>
      <c r="O1776" s="878"/>
      <c r="P1776" s="878"/>
      <c r="Q1776" s="878"/>
      <c r="R1776" s="878"/>
      <c r="S1776" s="878"/>
      <c r="T1776" s="878"/>
      <c r="U1776" s="878"/>
      <c r="V1776" s="878"/>
      <c r="W1776" s="878"/>
      <c r="X1776" s="1015"/>
      <c r="Y1776" s="878"/>
      <c r="Z1776" s="975"/>
    </row>
    <row r="1777" spans="1:26">
      <c r="A1777" s="878"/>
      <c r="B1777" s="878"/>
      <c r="C1777" s="878"/>
      <c r="F1777" s="878"/>
      <c r="H1777" s="878"/>
      <c r="I1777" s="878"/>
      <c r="J1777" s="878"/>
      <c r="K1777" s="990"/>
      <c r="L1777" s="990"/>
      <c r="M1777" s="990"/>
      <c r="N1777" s="990"/>
      <c r="O1777" s="878"/>
      <c r="P1777" s="878"/>
      <c r="Q1777" s="878"/>
      <c r="R1777" s="878"/>
      <c r="S1777" s="878"/>
      <c r="T1777" s="878"/>
      <c r="U1777" s="878"/>
      <c r="V1777" s="878"/>
      <c r="W1777" s="878"/>
      <c r="X1777" s="1015"/>
      <c r="Y1777" s="878"/>
      <c r="Z1777" s="975"/>
    </row>
    <row r="1778" spans="1:26">
      <c r="A1778" s="878"/>
      <c r="B1778" s="878"/>
      <c r="C1778" s="878"/>
      <c r="F1778" s="878"/>
      <c r="H1778" s="878"/>
      <c r="I1778" s="878"/>
      <c r="J1778" s="878"/>
      <c r="K1778" s="990"/>
      <c r="L1778" s="990"/>
      <c r="M1778" s="990"/>
      <c r="N1778" s="990"/>
      <c r="O1778" s="878"/>
      <c r="P1778" s="878"/>
      <c r="Q1778" s="878"/>
      <c r="R1778" s="878"/>
      <c r="S1778" s="878"/>
      <c r="T1778" s="878"/>
      <c r="U1778" s="878"/>
      <c r="V1778" s="878"/>
      <c r="W1778" s="878"/>
      <c r="X1778" s="1015"/>
      <c r="Y1778" s="878"/>
      <c r="Z1778" s="975"/>
    </row>
    <row r="1779" spans="1:26">
      <c r="A1779" s="878"/>
      <c r="B1779" s="878"/>
      <c r="C1779" s="878"/>
      <c r="F1779" s="878"/>
      <c r="H1779" s="878"/>
      <c r="I1779" s="878"/>
      <c r="J1779" s="878"/>
      <c r="K1779" s="990"/>
      <c r="L1779" s="990"/>
      <c r="M1779" s="990"/>
      <c r="N1779" s="990"/>
      <c r="O1779" s="878"/>
      <c r="P1779" s="878"/>
      <c r="Q1779" s="878"/>
      <c r="R1779" s="878"/>
      <c r="S1779" s="878"/>
      <c r="T1779" s="878"/>
      <c r="U1779" s="878"/>
      <c r="V1779" s="878"/>
      <c r="W1779" s="878"/>
      <c r="X1779" s="1015"/>
      <c r="Y1779" s="878"/>
      <c r="Z1779" s="975"/>
    </row>
    <row r="1780" spans="1:26">
      <c r="A1780" s="878"/>
      <c r="B1780" s="878"/>
      <c r="C1780" s="878"/>
      <c r="F1780" s="878"/>
      <c r="H1780" s="878"/>
      <c r="I1780" s="878"/>
      <c r="J1780" s="878"/>
      <c r="K1780" s="990"/>
      <c r="L1780" s="990"/>
      <c r="M1780" s="990"/>
      <c r="N1780" s="990"/>
      <c r="O1780" s="878"/>
      <c r="P1780" s="878"/>
      <c r="Q1780" s="878"/>
      <c r="R1780" s="878"/>
      <c r="S1780" s="878"/>
      <c r="T1780" s="878"/>
      <c r="U1780" s="878"/>
      <c r="V1780" s="878"/>
      <c r="W1780" s="878"/>
      <c r="X1780" s="1015"/>
      <c r="Y1780" s="878"/>
      <c r="Z1780" s="975"/>
    </row>
    <row r="1781" spans="1:26">
      <c r="A1781" s="878"/>
      <c r="B1781" s="878"/>
      <c r="C1781" s="878"/>
      <c r="F1781" s="878"/>
      <c r="H1781" s="878"/>
      <c r="I1781" s="878"/>
      <c r="J1781" s="878"/>
      <c r="K1781" s="990"/>
      <c r="L1781" s="990"/>
      <c r="M1781" s="990"/>
      <c r="N1781" s="990"/>
      <c r="O1781" s="878"/>
      <c r="P1781" s="878"/>
      <c r="Q1781" s="878"/>
      <c r="R1781" s="878"/>
      <c r="S1781" s="878"/>
      <c r="T1781" s="878"/>
      <c r="U1781" s="878"/>
      <c r="V1781" s="878"/>
      <c r="W1781" s="878"/>
      <c r="X1781" s="1015"/>
      <c r="Y1781" s="878"/>
      <c r="Z1781" s="975"/>
    </row>
    <row r="1782" spans="1:26">
      <c r="A1782" s="878"/>
      <c r="B1782" s="878"/>
      <c r="C1782" s="878"/>
      <c r="F1782" s="878"/>
      <c r="H1782" s="878"/>
      <c r="I1782" s="878"/>
      <c r="J1782" s="878"/>
      <c r="K1782" s="990"/>
      <c r="L1782" s="990"/>
      <c r="M1782" s="990"/>
      <c r="N1782" s="990"/>
      <c r="O1782" s="878"/>
      <c r="P1782" s="878"/>
      <c r="Q1782" s="878"/>
      <c r="R1782" s="878"/>
      <c r="S1782" s="878"/>
      <c r="T1782" s="878"/>
      <c r="U1782" s="878"/>
      <c r="V1782" s="878"/>
      <c r="W1782" s="878"/>
      <c r="X1782" s="1015"/>
      <c r="Y1782" s="878"/>
      <c r="Z1782" s="975"/>
    </row>
    <row r="1783" spans="1:26">
      <c r="A1783" s="878"/>
      <c r="B1783" s="878"/>
      <c r="C1783" s="878"/>
      <c r="F1783" s="878"/>
      <c r="H1783" s="878"/>
      <c r="I1783" s="878"/>
      <c r="J1783" s="878"/>
      <c r="K1783" s="990"/>
      <c r="L1783" s="990"/>
      <c r="M1783" s="990"/>
      <c r="N1783" s="990"/>
      <c r="O1783" s="878"/>
      <c r="P1783" s="878"/>
      <c r="Q1783" s="878"/>
      <c r="R1783" s="878"/>
      <c r="S1783" s="878"/>
      <c r="T1783" s="878"/>
      <c r="U1783" s="878"/>
      <c r="V1783" s="878"/>
      <c r="W1783" s="878"/>
      <c r="X1783" s="1015"/>
      <c r="Y1783" s="878"/>
      <c r="Z1783" s="975"/>
    </row>
    <row r="1784" spans="1:26">
      <c r="A1784" s="878"/>
      <c r="B1784" s="878"/>
      <c r="C1784" s="878"/>
      <c r="F1784" s="878"/>
      <c r="H1784" s="878"/>
      <c r="I1784" s="878"/>
      <c r="J1784" s="878"/>
      <c r="K1784" s="990"/>
      <c r="L1784" s="990"/>
      <c r="M1784" s="990"/>
      <c r="N1784" s="990"/>
      <c r="O1784" s="878"/>
      <c r="P1784" s="878"/>
      <c r="Q1784" s="878"/>
      <c r="R1784" s="878"/>
      <c r="S1784" s="878"/>
      <c r="T1784" s="878"/>
      <c r="U1784" s="878"/>
      <c r="V1784" s="878"/>
      <c r="W1784" s="878"/>
      <c r="X1784" s="1015"/>
      <c r="Y1784" s="878"/>
      <c r="Z1784" s="975"/>
    </row>
    <row r="1785" spans="1:26">
      <c r="A1785" s="878"/>
      <c r="B1785" s="878"/>
      <c r="C1785" s="878"/>
      <c r="F1785" s="878"/>
      <c r="H1785" s="878"/>
      <c r="I1785" s="878"/>
      <c r="J1785" s="878"/>
      <c r="K1785" s="990"/>
      <c r="L1785" s="990"/>
      <c r="M1785" s="990"/>
      <c r="N1785" s="990"/>
      <c r="O1785" s="878"/>
      <c r="P1785" s="878"/>
      <c r="Q1785" s="878"/>
      <c r="R1785" s="878"/>
      <c r="S1785" s="878"/>
      <c r="T1785" s="878"/>
      <c r="U1785" s="878"/>
      <c r="V1785" s="878"/>
      <c r="W1785" s="878"/>
      <c r="X1785" s="1015"/>
      <c r="Y1785" s="878"/>
      <c r="Z1785" s="975"/>
    </row>
    <row r="1786" spans="1:26">
      <c r="A1786" s="878"/>
      <c r="B1786" s="878"/>
      <c r="C1786" s="878"/>
      <c r="F1786" s="878"/>
      <c r="H1786" s="878"/>
      <c r="I1786" s="878"/>
      <c r="J1786" s="878"/>
      <c r="K1786" s="990"/>
      <c r="L1786" s="990"/>
      <c r="M1786" s="990"/>
      <c r="N1786" s="990"/>
      <c r="O1786" s="878"/>
      <c r="P1786" s="878"/>
      <c r="Q1786" s="878"/>
      <c r="R1786" s="878"/>
      <c r="S1786" s="878"/>
      <c r="T1786" s="878"/>
      <c r="U1786" s="878"/>
      <c r="V1786" s="878"/>
      <c r="W1786" s="878"/>
      <c r="X1786" s="1015"/>
      <c r="Y1786" s="878"/>
      <c r="Z1786" s="975"/>
    </row>
    <row r="1787" spans="1:26">
      <c r="A1787" s="878"/>
      <c r="B1787" s="878"/>
      <c r="C1787" s="878"/>
      <c r="F1787" s="878"/>
      <c r="H1787" s="878"/>
      <c r="I1787" s="878"/>
      <c r="J1787" s="878"/>
      <c r="K1787" s="990"/>
      <c r="L1787" s="990"/>
      <c r="M1787" s="990"/>
      <c r="N1787" s="990"/>
      <c r="O1787" s="878"/>
      <c r="P1787" s="878"/>
      <c r="Q1787" s="878"/>
      <c r="R1787" s="878"/>
      <c r="S1787" s="878"/>
      <c r="T1787" s="878"/>
      <c r="U1787" s="878"/>
      <c r="V1787" s="878"/>
      <c r="W1787" s="878"/>
      <c r="X1787" s="1015"/>
      <c r="Y1787" s="878"/>
      <c r="Z1787" s="975"/>
    </row>
    <row r="1788" spans="1:26">
      <c r="A1788" s="878"/>
      <c r="B1788" s="878"/>
      <c r="C1788" s="878"/>
      <c r="F1788" s="878"/>
      <c r="H1788" s="878"/>
      <c r="I1788" s="878"/>
      <c r="J1788" s="878"/>
      <c r="K1788" s="990"/>
      <c r="L1788" s="990"/>
      <c r="M1788" s="990"/>
      <c r="N1788" s="990"/>
      <c r="O1788" s="878"/>
      <c r="P1788" s="878"/>
      <c r="Q1788" s="878"/>
      <c r="R1788" s="878"/>
      <c r="S1788" s="878"/>
      <c r="T1788" s="878"/>
      <c r="U1788" s="878"/>
      <c r="V1788" s="878"/>
      <c r="W1788" s="878"/>
      <c r="X1788" s="1015"/>
      <c r="Y1788" s="878"/>
      <c r="Z1788" s="975"/>
    </row>
    <row r="1789" spans="1:26">
      <c r="A1789" s="878"/>
      <c r="B1789" s="878"/>
      <c r="C1789" s="878"/>
      <c r="F1789" s="878"/>
      <c r="H1789" s="878"/>
      <c r="I1789" s="878"/>
      <c r="J1789" s="878"/>
      <c r="K1789" s="990"/>
      <c r="L1789" s="990"/>
      <c r="M1789" s="990"/>
      <c r="N1789" s="990"/>
      <c r="O1789" s="878"/>
      <c r="P1789" s="878"/>
      <c r="Q1789" s="878"/>
      <c r="R1789" s="878"/>
      <c r="S1789" s="878"/>
      <c r="T1789" s="878"/>
      <c r="U1789" s="878"/>
      <c r="V1789" s="878"/>
      <c r="W1789" s="878"/>
      <c r="X1789" s="1015"/>
      <c r="Y1789" s="878"/>
      <c r="Z1789" s="975"/>
    </row>
    <row r="1790" spans="1:26">
      <c r="A1790" s="878"/>
      <c r="B1790" s="878"/>
      <c r="C1790" s="878"/>
      <c r="F1790" s="878"/>
      <c r="H1790" s="878"/>
      <c r="I1790" s="878"/>
      <c r="J1790" s="878"/>
      <c r="K1790" s="990"/>
      <c r="L1790" s="990"/>
      <c r="M1790" s="990"/>
      <c r="N1790" s="990"/>
      <c r="O1790" s="878"/>
      <c r="P1790" s="878"/>
      <c r="Q1790" s="878"/>
      <c r="R1790" s="878"/>
      <c r="S1790" s="878"/>
      <c r="T1790" s="878"/>
      <c r="U1790" s="878"/>
      <c r="V1790" s="878"/>
      <c r="W1790" s="878"/>
      <c r="X1790" s="1015"/>
      <c r="Y1790" s="878"/>
      <c r="Z1790" s="975"/>
    </row>
    <row r="1791" spans="1:26">
      <c r="A1791" s="878"/>
      <c r="B1791" s="878"/>
      <c r="C1791" s="878"/>
      <c r="F1791" s="878"/>
      <c r="H1791" s="878"/>
      <c r="I1791" s="878"/>
      <c r="J1791" s="878"/>
      <c r="K1791" s="990"/>
      <c r="L1791" s="990"/>
      <c r="M1791" s="990"/>
      <c r="N1791" s="990"/>
      <c r="O1791" s="878"/>
      <c r="P1791" s="878"/>
      <c r="Q1791" s="878"/>
      <c r="R1791" s="878"/>
      <c r="S1791" s="878"/>
      <c r="T1791" s="878"/>
      <c r="U1791" s="878"/>
      <c r="V1791" s="878"/>
      <c r="W1791" s="878"/>
      <c r="X1791" s="1015"/>
      <c r="Y1791" s="878"/>
      <c r="Z1791" s="975"/>
    </row>
    <row r="1792" spans="1:26">
      <c r="A1792" s="878"/>
      <c r="B1792" s="878"/>
      <c r="C1792" s="878"/>
      <c r="F1792" s="878"/>
      <c r="H1792" s="878"/>
      <c r="I1792" s="878"/>
      <c r="J1792" s="878"/>
      <c r="K1792" s="990"/>
      <c r="L1792" s="990"/>
      <c r="M1792" s="990"/>
      <c r="N1792" s="990"/>
      <c r="O1792" s="878"/>
      <c r="P1792" s="878"/>
      <c r="Q1792" s="878"/>
      <c r="R1792" s="878"/>
      <c r="S1792" s="878"/>
      <c r="T1792" s="878"/>
      <c r="U1792" s="878"/>
      <c r="V1792" s="878"/>
      <c r="W1792" s="878"/>
      <c r="X1792" s="1015"/>
      <c r="Y1792" s="878"/>
      <c r="Z1792" s="975"/>
    </row>
    <row r="1793" spans="1:26">
      <c r="A1793" s="878"/>
      <c r="B1793" s="878"/>
      <c r="C1793" s="878"/>
      <c r="F1793" s="878"/>
      <c r="H1793" s="878"/>
      <c r="I1793" s="878"/>
      <c r="J1793" s="878"/>
      <c r="K1793" s="990"/>
      <c r="L1793" s="990"/>
      <c r="M1793" s="990"/>
      <c r="N1793" s="990"/>
      <c r="O1793" s="878"/>
      <c r="P1793" s="878"/>
      <c r="Q1793" s="878"/>
      <c r="R1793" s="878"/>
      <c r="S1793" s="878"/>
      <c r="T1793" s="878"/>
      <c r="U1793" s="878"/>
      <c r="V1793" s="878"/>
      <c r="W1793" s="878"/>
      <c r="X1793" s="1015"/>
      <c r="Y1793" s="878"/>
      <c r="Z1793" s="975"/>
    </row>
    <row r="1794" spans="1:26">
      <c r="A1794" s="878"/>
      <c r="B1794" s="878"/>
      <c r="C1794" s="878"/>
      <c r="F1794" s="878"/>
      <c r="H1794" s="878"/>
      <c r="I1794" s="878"/>
      <c r="J1794" s="878"/>
      <c r="K1794" s="990"/>
      <c r="L1794" s="990"/>
      <c r="M1794" s="990"/>
      <c r="N1794" s="990"/>
      <c r="O1794" s="878"/>
      <c r="P1794" s="878"/>
      <c r="Q1794" s="878"/>
      <c r="R1794" s="878"/>
      <c r="S1794" s="878"/>
      <c r="T1794" s="878"/>
      <c r="U1794" s="878"/>
      <c r="V1794" s="878"/>
      <c r="W1794" s="878"/>
      <c r="X1794" s="1015"/>
      <c r="Y1794" s="878"/>
      <c r="Z1794" s="975"/>
    </row>
    <row r="1795" spans="1:26">
      <c r="A1795" s="878"/>
      <c r="B1795" s="878"/>
      <c r="C1795" s="878"/>
      <c r="F1795" s="878"/>
      <c r="H1795" s="878"/>
      <c r="I1795" s="878"/>
      <c r="J1795" s="878"/>
      <c r="K1795" s="990"/>
      <c r="L1795" s="990"/>
      <c r="M1795" s="990"/>
      <c r="N1795" s="990"/>
      <c r="O1795" s="878"/>
      <c r="P1795" s="878"/>
      <c r="Q1795" s="878"/>
      <c r="R1795" s="878"/>
      <c r="S1795" s="878"/>
      <c r="T1795" s="878"/>
      <c r="U1795" s="878"/>
      <c r="V1795" s="878"/>
      <c r="W1795" s="878"/>
      <c r="X1795" s="1015"/>
      <c r="Y1795" s="878"/>
      <c r="Z1795" s="975"/>
    </row>
    <row r="1796" spans="1:26">
      <c r="A1796" s="878"/>
      <c r="B1796" s="878"/>
      <c r="C1796" s="878"/>
      <c r="F1796" s="878"/>
      <c r="H1796" s="878"/>
      <c r="I1796" s="878"/>
      <c r="J1796" s="878"/>
      <c r="K1796" s="990"/>
      <c r="L1796" s="990"/>
      <c r="M1796" s="990"/>
      <c r="N1796" s="990"/>
      <c r="O1796" s="878"/>
      <c r="P1796" s="878"/>
      <c r="Q1796" s="878"/>
      <c r="R1796" s="878"/>
      <c r="S1796" s="878"/>
      <c r="T1796" s="878"/>
      <c r="U1796" s="878"/>
      <c r="V1796" s="878"/>
      <c r="W1796" s="878"/>
      <c r="X1796" s="1015"/>
      <c r="Y1796" s="878"/>
      <c r="Z1796" s="975"/>
    </row>
    <row r="1797" spans="1:26">
      <c r="A1797" s="878"/>
      <c r="B1797" s="878"/>
      <c r="C1797" s="878"/>
      <c r="F1797" s="878"/>
      <c r="H1797" s="878"/>
      <c r="I1797" s="878"/>
      <c r="J1797" s="878"/>
      <c r="K1797" s="990"/>
      <c r="L1797" s="990"/>
      <c r="M1797" s="990"/>
      <c r="N1797" s="990"/>
      <c r="O1797" s="878"/>
      <c r="P1797" s="878"/>
      <c r="Q1797" s="878"/>
      <c r="R1797" s="878"/>
      <c r="S1797" s="878"/>
      <c r="T1797" s="878"/>
      <c r="U1797" s="878"/>
      <c r="V1797" s="878"/>
      <c r="W1797" s="878"/>
      <c r="X1797" s="1015"/>
      <c r="Y1797" s="878"/>
      <c r="Z1797" s="975"/>
    </row>
    <row r="1798" spans="1:26">
      <c r="A1798" s="878"/>
      <c r="B1798" s="878"/>
      <c r="C1798" s="878"/>
      <c r="F1798" s="878"/>
      <c r="H1798" s="878"/>
      <c r="I1798" s="878"/>
      <c r="J1798" s="878"/>
      <c r="K1798" s="990"/>
      <c r="L1798" s="990"/>
      <c r="M1798" s="990"/>
      <c r="N1798" s="990"/>
      <c r="O1798" s="878"/>
      <c r="P1798" s="878"/>
      <c r="Q1798" s="878"/>
      <c r="R1798" s="878"/>
      <c r="S1798" s="878"/>
      <c r="T1798" s="878"/>
      <c r="U1798" s="878"/>
      <c r="V1798" s="878"/>
      <c r="W1798" s="878"/>
      <c r="X1798" s="1015"/>
      <c r="Y1798" s="878"/>
      <c r="Z1798" s="975"/>
    </row>
    <row r="1799" spans="1:26">
      <c r="A1799" s="878"/>
      <c r="B1799" s="878"/>
      <c r="C1799" s="878"/>
      <c r="F1799" s="878"/>
      <c r="H1799" s="878"/>
      <c r="I1799" s="878"/>
      <c r="J1799" s="878"/>
      <c r="K1799" s="990"/>
      <c r="L1799" s="990"/>
      <c r="M1799" s="990"/>
      <c r="N1799" s="990"/>
      <c r="O1799" s="878"/>
      <c r="P1799" s="878"/>
      <c r="Q1799" s="878"/>
      <c r="R1799" s="878"/>
      <c r="S1799" s="878"/>
      <c r="T1799" s="878"/>
      <c r="U1799" s="878"/>
      <c r="V1799" s="878"/>
      <c r="W1799" s="878"/>
      <c r="X1799" s="1015"/>
      <c r="Y1799" s="878"/>
      <c r="Z1799" s="975"/>
    </row>
    <row r="1800" spans="1:26">
      <c r="A1800" s="878"/>
      <c r="B1800" s="878"/>
      <c r="C1800" s="878"/>
      <c r="F1800" s="878"/>
      <c r="H1800" s="878"/>
      <c r="I1800" s="878"/>
      <c r="J1800" s="878"/>
      <c r="K1800" s="990"/>
      <c r="L1800" s="990"/>
      <c r="M1800" s="990"/>
      <c r="N1800" s="990"/>
      <c r="O1800" s="878"/>
      <c r="P1800" s="878"/>
      <c r="Q1800" s="878"/>
      <c r="R1800" s="878"/>
      <c r="S1800" s="878"/>
      <c r="T1800" s="878"/>
      <c r="U1800" s="878"/>
      <c r="V1800" s="878"/>
      <c r="W1800" s="878"/>
      <c r="X1800" s="1015"/>
      <c r="Y1800" s="878"/>
      <c r="Z1800" s="975"/>
    </row>
    <row r="1801" spans="1:26">
      <c r="A1801" s="878"/>
      <c r="B1801" s="878"/>
      <c r="C1801" s="878"/>
      <c r="F1801" s="878"/>
      <c r="H1801" s="878"/>
      <c r="I1801" s="878"/>
      <c r="J1801" s="878"/>
      <c r="K1801" s="990"/>
      <c r="L1801" s="990"/>
      <c r="M1801" s="990"/>
      <c r="N1801" s="990"/>
      <c r="O1801" s="878"/>
      <c r="P1801" s="878"/>
      <c r="Q1801" s="878"/>
      <c r="R1801" s="878"/>
      <c r="S1801" s="878"/>
      <c r="T1801" s="878"/>
      <c r="U1801" s="878"/>
      <c r="V1801" s="878"/>
      <c r="W1801" s="878"/>
      <c r="X1801" s="1015"/>
      <c r="Y1801" s="878"/>
      <c r="Z1801" s="975"/>
    </row>
    <row r="1802" spans="1:26">
      <c r="A1802" s="878"/>
      <c r="B1802" s="878"/>
      <c r="C1802" s="878"/>
      <c r="F1802" s="878"/>
      <c r="H1802" s="878"/>
      <c r="I1802" s="878"/>
      <c r="J1802" s="878"/>
      <c r="K1802" s="990"/>
      <c r="L1802" s="990"/>
      <c r="M1802" s="990"/>
      <c r="N1802" s="990"/>
      <c r="O1802" s="878"/>
      <c r="P1802" s="878"/>
      <c r="Q1802" s="878"/>
      <c r="R1802" s="878"/>
      <c r="S1802" s="878"/>
      <c r="T1802" s="878"/>
      <c r="U1802" s="878"/>
      <c r="V1802" s="878"/>
      <c r="W1802" s="878"/>
      <c r="X1802" s="1015"/>
      <c r="Y1802" s="878"/>
      <c r="Z1802" s="975"/>
    </row>
    <row r="1803" spans="1:26">
      <c r="A1803" s="878"/>
      <c r="B1803" s="878"/>
      <c r="C1803" s="878"/>
      <c r="F1803" s="878"/>
      <c r="H1803" s="878"/>
      <c r="I1803" s="878"/>
      <c r="J1803" s="878"/>
      <c r="K1803" s="990"/>
      <c r="L1803" s="990"/>
      <c r="M1803" s="990"/>
      <c r="N1803" s="990"/>
      <c r="O1803" s="878"/>
      <c r="P1803" s="878"/>
      <c r="Q1803" s="878"/>
      <c r="R1803" s="878"/>
      <c r="S1803" s="878"/>
      <c r="T1803" s="878"/>
      <c r="U1803" s="878"/>
      <c r="V1803" s="878"/>
      <c r="W1803" s="878"/>
      <c r="X1803" s="1015"/>
      <c r="Y1803" s="878"/>
      <c r="Z1803" s="975"/>
    </row>
    <row r="1804" spans="1:26">
      <c r="A1804" s="878"/>
      <c r="B1804" s="878"/>
      <c r="C1804" s="878"/>
      <c r="F1804" s="878"/>
      <c r="H1804" s="878"/>
      <c r="I1804" s="878"/>
      <c r="J1804" s="878"/>
      <c r="K1804" s="990"/>
      <c r="L1804" s="990"/>
      <c r="M1804" s="990"/>
      <c r="N1804" s="990"/>
      <c r="O1804" s="878"/>
      <c r="P1804" s="878"/>
      <c r="Q1804" s="878"/>
      <c r="R1804" s="878"/>
      <c r="S1804" s="878"/>
      <c r="T1804" s="878"/>
      <c r="U1804" s="878"/>
      <c r="V1804" s="878"/>
      <c r="W1804" s="878"/>
      <c r="X1804" s="1015"/>
      <c r="Y1804" s="878"/>
      <c r="Z1804" s="975"/>
    </row>
    <row r="1805" spans="1:26">
      <c r="A1805" s="878"/>
      <c r="B1805" s="878"/>
      <c r="C1805" s="878"/>
      <c r="F1805" s="878"/>
      <c r="H1805" s="878"/>
      <c r="I1805" s="878"/>
      <c r="J1805" s="878"/>
      <c r="K1805" s="990"/>
      <c r="L1805" s="990"/>
      <c r="M1805" s="990"/>
      <c r="N1805" s="990"/>
      <c r="O1805" s="878"/>
      <c r="P1805" s="878"/>
      <c r="Q1805" s="878"/>
      <c r="R1805" s="878"/>
      <c r="S1805" s="878"/>
      <c r="T1805" s="878"/>
      <c r="U1805" s="878"/>
      <c r="V1805" s="878"/>
      <c r="W1805" s="878"/>
      <c r="X1805" s="1015"/>
      <c r="Y1805" s="878"/>
      <c r="Z1805" s="975"/>
    </row>
    <row r="1806" spans="1:26">
      <c r="A1806" s="878"/>
      <c r="B1806" s="878"/>
      <c r="C1806" s="878"/>
      <c r="F1806" s="878"/>
      <c r="H1806" s="878"/>
      <c r="I1806" s="878"/>
      <c r="J1806" s="878"/>
      <c r="K1806" s="990"/>
      <c r="L1806" s="990"/>
      <c r="M1806" s="990"/>
      <c r="N1806" s="990"/>
      <c r="O1806" s="878"/>
      <c r="P1806" s="878"/>
      <c r="Q1806" s="878"/>
      <c r="R1806" s="878"/>
      <c r="S1806" s="878"/>
      <c r="T1806" s="878"/>
      <c r="U1806" s="878"/>
      <c r="V1806" s="878"/>
      <c r="W1806" s="878"/>
      <c r="X1806" s="1015"/>
      <c r="Y1806" s="878"/>
      <c r="Z1806" s="975"/>
    </row>
    <row r="1807" spans="1:26">
      <c r="A1807" s="878"/>
      <c r="B1807" s="878"/>
      <c r="C1807" s="878"/>
      <c r="F1807" s="878"/>
      <c r="H1807" s="878"/>
      <c r="I1807" s="878"/>
      <c r="J1807" s="878"/>
      <c r="K1807" s="990"/>
      <c r="L1807" s="990"/>
      <c r="M1807" s="990"/>
      <c r="N1807" s="990"/>
      <c r="O1807" s="878"/>
      <c r="P1807" s="878"/>
      <c r="Q1807" s="878"/>
      <c r="R1807" s="878"/>
      <c r="S1807" s="878"/>
      <c r="T1807" s="878"/>
      <c r="U1807" s="878"/>
      <c r="V1807" s="878"/>
      <c r="W1807" s="878"/>
      <c r="X1807" s="1015"/>
      <c r="Y1807" s="878"/>
      <c r="Z1807" s="975"/>
    </row>
    <row r="1808" spans="1:26">
      <c r="A1808" s="878"/>
      <c r="B1808" s="878"/>
      <c r="C1808" s="878"/>
      <c r="F1808" s="878"/>
      <c r="H1808" s="878"/>
      <c r="I1808" s="878"/>
      <c r="J1808" s="878"/>
      <c r="K1808" s="990"/>
      <c r="L1808" s="990"/>
      <c r="M1808" s="990"/>
      <c r="N1808" s="990"/>
      <c r="O1808" s="878"/>
      <c r="P1808" s="878"/>
      <c r="Q1808" s="878"/>
      <c r="R1808" s="878"/>
      <c r="S1808" s="878"/>
      <c r="T1808" s="878"/>
      <c r="U1808" s="878"/>
      <c r="V1808" s="878"/>
      <c r="W1808" s="878"/>
      <c r="X1808" s="1015"/>
      <c r="Y1808" s="878"/>
      <c r="Z1808" s="975"/>
    </row>
    <row r="1809" spans="1:26">
      <c r="A1809" s="878"/>
      <c r="B1809" s="878"/>
      <c r="C1809" s="878"/>
      <c r="F1809" s="878"/>
      <c r="H1809" s="878"/>
      <c r="I1809" s="878"/>
      <c r="J1809" s="878"/>
      <c r="K1809" s="990"/>
      <c r="L1809" s="990"/>
      <c r="M1809" s="990"/>
      <c r="N1809" s="990"/>
      <c r="O1809" s="878"/>
      <c r="P1809" s="878"/>
      <c r="Q1809" s="878"/>
      <c r="R1809" s="878"/>
      <c r="S1809" s="878"/>
      <c r="T1809" s="878"/>
      <c r="U1809" s="878"/>
      <c r="V1809" s="878"/>
      <c r="W1809" s="878"/>
      <c r="X1809" s="1015"/>
      <c r="Y1809" s="878"/>
      <c r="Z1809" s="975"/>
    </row>
    <row r="1810" spans="1:26">
      <c r="A1810" s="878"/>
      <c r="B1810" s="878"/>
      <c r="C1810" s="878"/>
      <c r="F1810" s="878"/>
      <c r="H1810" s="878"/>
      <c r="I1810" s="878"/>
      <c r="J1810" s="878"/>
      <c r="K1810" s="990"/>
      <c r="L1810" s="990"/>
      <c r="M1810" s="990"/>
      <c r="N1810" s="990"/>
      <c r="O1810" s="878"/>
      <c r="P1810" s="878"/>
      <c r="Q1810" s="878"/>
      <c r="R1810" s="878"/>
      <c r="S1810" s="878"/>
      <c r="T1810" s="878"/>
      <c r="U1810" s="878"/>
      <c r="V1810" s="878"/>
      <c r="W1810" s="878"/>
      <c r="X1810" s="1015"/>
      <c r="Y1810" s="878"/>
      <c r="Z1810" s="975"/>
    </row>
    <row r="1811" spans="1:26">
      <c r="A1811" s="878"/>
      <c r="B1811" s="878"/>
      <c r="C1811" s="878"/>
      <c r="F1811" s="878"/>
      <c r="H1811" s="878"/>
      <c r="I1811" s="878"/>
      <c r="J1811" s="878"/>
      <c r="K1811" s="990"/>
      <c r="L1811" s="990"/>
      <c r="M1811" s="990"/>
      <c r="N1811" s="990"/>
      <c r="O1811" s="878"/>
      <c r="P1811" s="878"/>
      <c r="Q1811" s="878"/>
      <c r="R1811" s="878"/>
      <c r="S1811" s="878"/>
      <c r="T1811" s="878"/>
      <c r="U1811" s="878"/>
      <c r="V1811" s="878"/>
      <c r="W1811" s="878"/>
      <c r="X1811" s="1015"/>
      <c r="Y1811" s="878"/>
      <c r="Z1811" s="975"/>
    </row>
    <row r="1812" spans="1:26">
      <c r="A1812" s="878"/>
      <c r="B1812" s="878"/>
      <c r="C1812" s="878"/>
      <c r="F1812" s="878"/>
      <c r="H1812" s="878"/>
      <c r="I1812" s="878"/>
      <c r="J1812" s="878"/>
      <c r="K1812" s="990"/>
      <c r="L1812" s="990"/>
      <c r="M1812" s="990"/>
      <c r="N1812" s="990"/>
      <c r="O1812" s="878"/>
      <c r="P1812" s="878"/>
      <c r="Q1812" s="878"/>
      <c r="R1812" s="878"/>
      <c r="S1812" s="878"/>
      <c r="T1812" s="878"/>
      <c r="U1812" s="878"/>
      <c r="V1812" s="878"/>
      <c r="W1812" s="878"/>
      <c r="X1812" s="1015"/>
      <c r="Y1812" s="878"/>
      <c r="Z1812" s="975"/>
    </row>
    <row r="1813" spans="1:26">
      <c r="A1813" s="878"/>
      <c r="B1813" s="878"/>
      <c r="C1813" s="878"/>
      <c r="F1813" s="878"/>
      <c r="H1813" s="878"/>
      <c r="I1813" s="878"/>
      <c r="J1813" s="878"/>
      <c r="K1813" s="990"/>
      <c r="L1813" s="990"/>
      <c r="M1813" s="990"/>
      <c r="N1813" s="990"/>
      <c r="O1813" s="878"/>
      <c r="P1813" s="878"/>
      <c r="Q1813" s="878"/>
      <c r="R1813" s="878"/>
      <c r="S1813" s="878"/>
      <c r="T1813" s="878"/>
      <c r="U1813" s="878"/>
      <c r="V1813" s="878"/>
      <c r="W1813" s="878"/>
      <c r="X1813" s="1015"/>
      <c r="Y1813" s="878"/>
      <c r="Z1813" s="975"/>
    </row>
    <row r="1814" spans="1:26">
      <c r="A1814" s="878"/>
      <c r="B1814" s="878"/>
      <c r="C1814" s="878"/>
      <c r="F1814" s="878"/>
      <c r="H1814" s="878"/>
      <c r="I1814" s="878"/>
      <c r="J1814" s="878"/>
      <c r="K1814" s="990"/>
      <c r="L1814" s="990"/>
      <c r="M1814" s="990"/>
      <c r="N1814" s="990"/>
      <c r="O1814" s="878"/>
      <c r="P1814" s="878"/>
      <c r="Q1814" s="878"/>
      <c r="R1814" s="878"/>
      <c r="S1814" s="878"/>
      <c r="T1814" s="878"/>
      <c r="U1814" s="878"/>
      <c r="V1814" s="878"/>
      <c r="W1814" s="878"/>
      <c r="X1814" s="1015"/>
      <c r="Y1814" s="878"/>
      <c r="Z1814" s="975"/>
    </row>
    <row r="1815" spans="1:26">
      <c r="A1815" s="878"/>
      <c r="B1815" s="878"/>
      <c r="C1815" s="878"/>
      <c r="F1815" s="878"/>
      <c r="H1815" s="878"/>
      <c r="I1815" s="878"/>
      <c r="J1815" s="878"/>
      <c r="K1815" s="990"/>
      <c r="L1815" s="990"/>
      <c r="M1815" s="990"/>
      <c r="N1815" s="990"/>
      <c r="O1815" s="878"/>
      <c r="P1815" s="878"/>
      <c r="Q1815" s="878"/>
      <c r="R1815" s="878"/>
      <c r="S1815" s="878"/>
      <c r="T1815" s="878"/>
      <c r="U1815" s="878"/>
      <c r="V1815" s="878"/>
      <c r="W1815" s="878"/>
      <c r="X1815" s="1015"/>
      <c r="Y1815" s="878"/>
      <c r="Z1815" s="975"/>
    </row>
    <row r="1816" spans="1:26">
      <c r="A1816" s="878"/>
      <c r="B1816" s="878"/>
      <c r="C1816" s="878"/>
      <c r="F1816" s="878"/>
      <c r="H1816" s="878"/>
      <c r="I1816" s="878"/>
      <c r="J1816" s="878"/>
      <c r="K1816" s="990"/>
      <c r="L1816" s="990"/>
      <c r="M1816" s="990"/>
      <c r="N1816" s="990"/>
      <c r="O1816" s="878"/>
      <c r="P1816" s="878"/>
      <c r="Q1816" s="878"/>
      <c r="R1816" s="878"/>
      <c r="S1816" s="878"/>
      <c r="T1816" s="878"/>
      <c r="U1816" s="878"/>
      <c r="V1816" s="878"/>
      <c r="W1816" s="878"/>
      <c r="X1816" s="1015"/>
      <c r="Y1816" s="878"/>
      <c r="Z1816" s="975"/>
    </row>
    <row r="1817" spans="1:26">
      <c r="A1817" s="878"/>
      <c r="B1817" s="878"/>
      <c r="C1817" s="878"/>
      <c r="F1817" s="878"/>
      <c r="H1817" s="878"/>
      <c r="I1817" s="878"/>
      <c r="J1817" s="878"/>
      <c r="K1817" s="990"/>
      <c r="L1817" s="990"/>
      <c r="M1817" s="990"/>
      <c r="N1817" s="990"/>
      <c r="O1817" s="878"/>
      <c r="P1817" s="878"/>
      <c r="Q1817" s="878"/>
      <c r="R1817" s="878"/>
      <c r="S1817" s="878"/>
      <c r="T1817" s="878"/>
      <c r="U1817" s="878"/>
      <c r="V1817" s="878"/>
      <c r="W1817" s="878"/>
      <c r="X1817" s="1015"/>
      <c r="Y1817" s="878"/>
      <c r="Z1817" s="975"/>
    </row>
    <row r="1818" spans="1:26">
      <c r="A1818" s="878"/>
      <c r="B1818" s="878"/>
      <c r="C1818" s="878"/>
      <c r="F1818" s="878"/>
      <c r="H1818" s="878"/>
      <c r="I1818" s="878"/>
      <c r="J1818" s="878"/>
      <c r="K1818" s="990"/>
      <c r="L1818" s="990"/>
      <c r="M1818" s="990"/>
      <c r="N1818" s="990"/>
      <c r="O1818" s="878"/>
      <c r="P1818" s="878"/>
      <c r="Q1818" s="878"/>
      <c r="R1818" s="878"/>
      <c r="S1818" s="878"/>
      <c r="T1818" s="878"/>
      <c r="U1818" s="878"/>
      <c r="V1818" s="878"/>
      <c r="W1818" s="878"/>
      <c r="X1818" s="1015"/>
      <c r="Y1818" s="878"/>
      <c r="Z1818" s="975"/>
    </row>
    <row r="1819" spans="1:26">
      <c r="A1819" s="878"/>
      <c r="B1819" s="878"/>
      <c r="C1819" s="878"/>
      <c r="F1819" s="878"/>
      <c r="H1819" s="878"/>
      <c r="I1819" s="878"/>
      <c r="J1819" s="878"/>
      <c r="K1819" s="990"/>
      <c r="L1819" s="990"/>
      <c r="M1819" s="990"/>
      <c r="N1819" s="990"/>
      <c r="O1819" s="878"/>
      <c r="P1819" s="878"/>
      <c r="Q1819" s="878"/>
      <c r="R1819" s="878"/>
      <c r="S1819" s="878"/>
      <c r="T1819" s="878"/>
      <c r="U1819" s="878"/>
      <c r="V1819" s="878"/>
      <c r="W1819" s="878"/>
      <c r="X1819" s="1015"/>
      <c r="Y1819" s="878"/>
      <c r="Z1819" s="975"/>
    </row>
    <row r="1820" spans="1:26">
      <c r="A1820" s="878"/>
      <c r="B1820" s="878"/>
      <c r="C1820" s="878"/>
      <c r="F1820" s="878"/>
      <c r="H1820" s="878"/>
      <c r="I1820" s="878"/>
      <c r="J1820" s="878"/>
      <c r="K1820" s="990"/>
      <c r="L1820" s="990"/>
      <c r="M1820" s="990"/>
      <c r="N1820" s="990"/>
      <c r="O1820" s="878"/>
      <c r="P1820" s="878"/>
      <c r="Q1820" s="878"/>
      <c r="R1820" s="878"/>
      <c r="S1820" s="878"/>
      <c r="T1820" s="878"/>
      <c r="U1820" s="878"/>
      <c r="V1820" s="878"/>
      <c r="W1820" s="878"/>
      <c r="X1820" s="1015"/>
      <c r="Y1820" s="878"/>
      <c r="Z1820" s="975"/>
    </row>
    <row r="1821" spans="1:26">
      <c r="A1821" s="878"/>
      <c r="B1821" s="878"/>
      <c r="C1821" s="878"/>
      <c r="F1821" s="878"/>
      <c r="H1821" s="878"/>
      <c r="I1821" s="878"/>
      <c r="J1821" s="878"/>
      <c r="K1821" s="990"/>
      <c r="L1821" s="990"/>
      <c r="M1821" s="990"/>
      <c r="N1821" s="990"/>
      <c r="O1821" s="878"/>
      <c r="P1821" s="878"/>
      <c r="Q1821" s="878"/>
      <c r="R1821" s="878"/>
      <c r="S1821" s="878"/>
      <c r="T1821" s="878"/>
      <c r="U1821" s="878"/>
      <c r="V1821" s="878"/>
      <c r="W1821" s="878"/>
      <c r="X1821" s="1015"/>
      <c r="Y1821" s="878"/>
      <c r="Z1821" s="975"/>
    </row>
    <row r="1822" spans="1:26">
      <c r="A1822" s="878"/>
      <c r="B1822" s="878"/>
      <c r="C1822" s="878"/>
      <c r="F1822" s="878"/>
      <c r="H1822" s="878"/>
      <c r="I1822" s="878"/>
      <c r="J1822" s="878"/>
      <c r="K1822" s="990"/>
      <c r="L1822" s="990"/>
      <c r="M1822" s="990"/>
      <c r="N1822" s="990"/>
      <c r="O1822" s="878"/>
      <c r="P1822" s="878"/>
      <c r="Q1822" s="878"/>
      <c r="R1822" s="878"/>
      <c r="S1822" s="878"/>
      <c r="T1822" s="878"/>
      <c r="U1822" s="878"/>
      <c r="V1822" s="878"/>
      <c r="W1822" s="878"/>
      <c r="X1822" s="1015"/>
      <c r="Y1822" s="878"/>
      <c r="Z1822" s="975"/>
    </row>
    <row r="1823" spans="1:26">
      <c r="A1823" s="878"/>
      <c r="B1823" s="878"/>
      <c r="C1823" s="878"/>
      <c r="F1823" s="878"/>
      <c r="H1823" s="878"/>
      <c r="I1823" s="878"/>
      <c r="J1823" s="878"/>
      <c r="K1823" s="990"/>
      <c r="L1823" s="990"/>
      <c r="M1823" s="990"/>
      <c r="N1823" s="990"/>
      <c r="O1823" s="878"/>
      <c r="P1823" s="878"/>
      <c r="Q1823" s="878"/>
      <c r="R1823" s="878"/>
      <c r="S1823" s="878"/>
      <c r="T1823" s="878"/>
      <c r="U1823" s="878"/>
      <c r="V1823" s="878"/>
      <c r="W1823" s="878"/>
      <c r="X1823" s="1015"/>
      <c r="Y1823" s="878"/>
      <c r="Z1823" s="975"/>
    </row>
    <row r="1824" spans="1:26">
      <c r="A1824" s="878"/>
      <c r="B1824" s="878"/>
      <c r="C1824" s="878"/>
      <c r="F1824" s="878"/>
      <c r="H1824" s="878"/>
      <c r="I1824" s="878"/>
      <c r="J1824" s="878"/>
      <c r="K1824" s="990"/>
      <c r="L1824" s="990"/>
      <c r="M1824" s="990"/>
      <c r="N1824" s="990"/>
      <c r="O1824" s="878"/>
      <c r="P1824" s="878"/>
      <c r="Q1824" s="878"/>
      <c r="R1824" s="878"/>
      <c r="S1824" s="878"/>
      <c r="T1824" s="878"/>
      <c r="U1824" s="878"/>
      <c r="V1824" s="878"/>
      <c r="W1824" s="878"/>
      <c r="X1824" s="1015"/>
      <c r="Y1824" s="878"/>
      <c r="Z1824" s="975"/>
    </row>
    <row r="1825" spans="1:26">
      <c r="A1825" s="878"/>
      <c r="B1825" s="878"/>
      <c r="C1825" s="878"/>
      <c r="F1825" s="878"/>
      <c r="H1825" s="878"/>
      <c r="I1825" s="878"/>
      <c r="J1825" s="878"/>
      <c r="K1825" s="990"/>
      <c r="L1825" s="990"/>
      <c r="M1825" s="990"/>
      <c r="N1825" s="990"/>
      <c r="O1825" s="878"/>
      <c r="P1825" s="878"/>
      <c r="Q1825" s="878"/>
      <c r="R1825" s="878"/>
      <c r="S1825" s="878"/>
      <c r="T1825" s="878"/>
      <c r="U1825" s="878"/>
      <c r="V1825" s="878"/>
      <c r="W1825" s="878"/>
      <c r="X1825" s="1015"/>
      <c r="Y1825" s="878"/>
      <c r="Z1825" s="975"/>
    </row>
    <row r="1826" spans="1:26">
      <c r="A1826" s="878"/>
      <c r="B1826" s="878"/>
      <c r="C1826" s="878"/>
      <c r="F1826" s="878"/>
      <c r="H1826" s="878"/>
      <c r="I1826" s="878"/>
      <c r="J1826" s="878"/>
      <c r="K1826" s="990"/>
      <c r="L1826" s="990"/>
      <c r="M1826" s="990"/>
      <c r="N1826" s="990"/>
      <c r="O1826" s="878"/>
      <c r="P1826" s="878"/>
      <c r="Q1826" s="878"/>
      <c r="R1826" s="878"/>
      <c r="S1826" s="878"/>
      <c r="T1826" s="878"/>
      <c r="U1826" s="878"/>
      <c r="V1826" s="878"/>
      <c r="W1826" s="878"/>
      <c r="X1826" s="1015"/>
      <c r="Y1826" s="878"/>
      <c r="Z1826" s="975"/>
    </row>
    <row r="1827" spans="1:26">
      <c r="A1827" s="878"/>
      <c r="B1827" s="878"/>
      <c r="C1827" s="878"/>
      <c r="F1827" s="878"/>
      <c r="H1827" s="878"/>
      <c r="I1827" s="878"/>
      <c r="J1827" s="878"/>
      <c r="K1827" s="990"/>
      <c r="L1827" s="990"/>
      <c r="M1827" s="990"/>
      <c r="N1827" s="990"/>
      <c r="O1827" s="878"/>
      <c r="P1827" s="878"/>
      <c r="Q1827" s="878"/>
      <c r="R1827" s="878"/>
      <c r="S1827" s="878"/>
      <c r="T1827" s="878"/>
      <c r="U1827" s="878"/>
      <c r="V1827" s="878"/>
      <c r="W1827" s="878"/>
      <c r="X1827" s="1015"/>
      <c r="Y1827" s="878"/>
      <c r="Z1827" s="975"/>
    </row>
    <row r="1828" spans="1:26">
      <c r="A1828" s="878"/>
      <c r="B1828" s="878"/>
      <c r="C1828" s="878"/>
      <c r="F1828" s="878"/>
      <c r="H1828" s="878"/>
      <c r="I1828" s="878"/>
      <c r="J1828" s="878"/>
      <c r="K1828" s="990"/>
      <c r="L1828" s="990"/>
      <c r="M1828" s="990"/>
      <c r="N1828" s="990"/>
      <c r="O1828" s="878"/>
      <c r="P1828" s="878"/>
      <c r="Q1828" s="878"/>
      <c r="R1828" s="878"/>
      <c r="S1828" s="878"/>
      <c r="T1828" s="878"/>
      <c r="U1828" s="878"/>
      <c r="V1828" s="878"/>
      <c r="W1828" s="878"/>
      <c r="X1828" s="1015"/>
      <c r="Y1828" s="878"/>
      <c r="Z1828" s="975"/>
    </row>
    <row r="1829" spans="1:26">
      <c r="A1829" s="878"/>
      <c r="B1829" s="878"/>
      <c r="C1829" s="878"/>
      <c r="F1829" s="878"/>
      <c r="H1829" s="878"/>
      <c r="I1829" s="878"/>
      <c r="J1829" s="878"/>
      <c r="K1829" s="990"/>
      <c r="L1829" s="990"/>
      <c r="M1829" s="990"/>
      <c r="N1829" s="990"/>
      <c r="O1829" s="878"/>
      <c r="P1829" s="878"/>
      <c r="Q1829" s="878"/>
      <c r="R1829" s="878"/>
      <c r="S1829" s="878"/>
      <c r="T1829" s="878"/>
      <c r="U1829" s="878"/>
      <c r="V1829" s="878"/>
      <c r="W1829" s="878"/>
      <c r="X1829" s="1015"/>
      <c r="Y1829" s="878"/>
      <c r="Z1829" s="975"/>
    </row>
    <row r="1830" spans="1:26">
      <c r="A1830" s="878"/>
      <c r="B1830" s="878"/>
      <c r="C1830" s="878"/>
      <c r="F1830" s="878"/>
      <c r="H1830" s="878"/>
      <c r="I1830" s="878"/>
      <c r="J1830" s="878"/>
      <c r="K1830" s="990"/>
      <c r="L1830" s="990"/>
      <c r="M1830" s="990"/>
      <c r="N1830" s="990"/>
      <c r="O1830" s="878"/>
      <c r="P1830" s="878"/>
      <c r="Q1830" s="878"/>
      <c r="R1830" s="878"/>
      <c r="S1830" s="878"/>
      <c r="T1830" s="878"/>
      <c r="U1830" s="878"/>
      <c r="V1830" s="878"/>
      <c r="W1830" s="878"/>
      <c r="X1830" s="1015"/>
      <c r="Y1830" s="878"/>
      <c r="Z1830" s="975"/>
    </row>
    <row r="1831" spans="1:26">
      <c r="A1831" s="878"/>
      <c r="B1831" s="878"/>
      <c r="C1831" s="878"/>
      <c r="F1831" s="878"/>
      <c r="H1831" s="878"/>
      <c r="I1831" s="878"/>
      <c r="J1831" s="878"/>
      <c r="K1831" s="990"/>
      <c r="L1831" s="990"/>
      <c r="M1831" s="990"/>
      <c r="N1831" s="990"/>
      <c r="O1831" s="878"/>
      <c r="P1831" s="878"/>
      <c r="Q1831" s="878"/>
      <c r="R1831" s="878"/>
      <c r="S1831" s="878"/>
      <c r="T1831" s="878"/>
      <c r="U1831" s="878"/>
      <c r="V1831" s="878"/>
      <c r="W1831" s="878"/>
      <c r="X1831" s="1015"/>
      <c r="Y1831" s="878"/>
      <c r="Z1831" s="975"/>
    </row>
    <row r="1832" spans="1:26">
      <c r="A1832" s="878"/>
      <c r="B1832" s="878"/>
      <c r="C1832" s="878"/>
      <c r="F1832" s="878"/>
      <c r="H1832" s="878"/>
      <c r="I1832" s="878"/>
      <c r="J1832" s="878"/>
      <c r="K1832" s="990"/>
      <c r="L1832" s="990"/>
      <c r="M1832" s="990"/>
      <c r="N1832" s="990"/>
      <c r="O1832" s="878"/>
      <c r="P1832" s="878"/>
      <c r="Q1832" s="878"/>
      <c r="R1832" s="878"/>
      <c r="S1832" s="878"/>
      <c r="T1832" s="878"/>
      <c r="U1832" s="878"/>
      <c r="V1832" s="878"/>
      <c r="W1832" s="878"/>
      <c r="X1832" s="1015"/>
      <c r="Y1832" s="878"/>
      <c r="Z1832" s="975"/>
    </row>
    <row r="1833" spans="1:26">
      <c r="A1833" s="878"/>
      <c r="B1833" s="878"/>
      <c r="C1833" s="878"/>
      <c r="F1833" s="878"/>
      <c r="H1833" s="878"/>
      <c r="I1833" s="878"/>
      <c r="J1833" s="878"/>
      <c r="K1833" s="990"/>
      <c r="L1833" s="990"/>
      <c r="M1833" s="990"/>
      <c r="N1833" s="990"/>
      <c r="O1833" s="878"/>
      <c r="P1833" s="878"/>
      <c r="Q1833" s="878"/>
      <c r="R1833" s="878"/>
      <c r="S1833" s="878"/>
      <c r="T1833" s="878"/>
      <c r="U1833" s="878"/>
      <c r="V1833" s="878"/>
      <c r="W1833" s="878"/>
      <c r="X1833" s="1015"/>
      <c r="Y1833" s="878"/>
      <c r="Z1833" s="975"/>
    </row>
    <row r="1834" spans="1:26">
      <c r="A1834" s="878"/>
      <c r="B1834" s="878"/>
      <c r="C1834" s="878"/>
      <c r="F1834" s="878"/>
      <c r="H1834" s="878"/>
      <c r="I1834" s="878"/>
      <c r="J1834" s="878"/>
      <c r="K1834" s="990"/>
      <c r="L1834" s="990"/>
      <c r="M1834" s="990"/>
      <c r="N1834" s="990"/>
      <c r="O1834" s="878"/>
      <c r="P1834" s="878"/>
      <c r="Q1834" s="878"/>
      <c r="R1834" s="878"/>
      <c r="S1834" s="878"/>
      <c r="T1834" s="878"/>
      <c r="U1834" s="878"/>
      <c r="V1834" s="878"/>
      <c r="W1834" s="878"/>
      <c r="X1834" s="1015"/>
      <c r="Y1834" s="878"/>
      <c r="Z1834" s="975"/>
    </row>
    <row r="1835" spans="1:26">
      <c r="A1835" s="878"/>
      <c r="B1835" s="878"/>
      <c r="C1835" s="878"/>
      <c r="F1835" s="878"/>
      <c r="H1835" s="878"/>
      <c r="I1835" s="878"/>
      <c r="J1835" s="878"/>
      <c r="K1835" s="990"/>
      <c r="L1835" s="990"/>
      <c r="M1835" s="990"/>
      <c r="N1835" s="990"/>
      <c r="O1835" s="878"/>
      <c r="P1835" s="878"/>
      <c r="Q1835" s="878"/>
      <c r="R1835" s="878"/>
      <c r="S1835" s="878"/>
      <c r="T1835" s="878"/>
      <c r="U1835" s="878"/>
      <c r="V1835" s="878"/>
      <c r="W1835" s="878"/>
      <c r="X1835" s="1015"/>
      <c r="Y1835" s="878"/>
      <c r="Z1835" s="975"/>
    </row>
    <row r="1836" spans="1:26">
      <c r="A1836" s="878"/>
      <c r="B1836" s="878"/>
      <c r="C1836" s="878"/>
      <c r="F1836" s="878"/>
      <c r="H1836" s="878"/>
      <c r="I1836" s="878"/>
      <c r="J1836" s="878"/>
      <c r="K1836" s="990"/>
      <c r="L1836" s="990"/>
      <c r="M1836" s="990"/>
      <c r="N1836" s="990"/>
      <c r="O1836" s="878"/>
      <c r="P1836" s="878"/>
      <c r="Q1836" s="878"/>
      <c r="R1836" s="878"/>
      <c r="S1836" s="878"/>
      <c r="T1836" s="878"/>
      <c r="U1836" s="878"/>
      <c r="V1836" s="878"/>
      <c r="W1836" s="878"/>
      <c r="X1836" s="1015"/>
      <c r="Y1836" s="878"/>
      <c r="Z1836" s="975"/>
    </row>
    <row r="1837" spans="1:26">
      <c r="A1837" s="878"/>
      <c r="B1837" s="878"/>
      <c r="C1837" s="878"/>
      <c r="F1837" s="878"/>
      <c r="H1837" s="878"/>
      <c r="I1837" s="878"/>
      <c r="J1837" s="878"/>
      <c r="K1837" s="990"/>
      <c r="L1837" s="990"/>
      <c r="M1837" s="990"/>
      <c r="N1837" s="990"/>
      <c r="O1837" s="878"/>
      <c r="P1837" s="878"/>
      <c r="Q1837" s="878"/>
      <c r="R1837" s="878"/>
      <c r="S1837" s="878"/>
      <c r="T1837" s="878"/>
      <c r="U1837" s="878"/>
      <c r="V1837" s="878"/>
      <c r="W1837" s="878"/>
      <c r="X1837" s="1015"/>
      <c r="Y1837" s="878"/>
      <c r="Z1837" s="975"/>
    </row>
    <row r="1838" spans="1:26">
      <c r="A1838" s="878"/>
      <c r="B1838" s="878"/>
      <c r="C1838" s="878"/>
      <c r="F1838" s="878"/>
      <c r="H1838" s="878"/>
      <c r="I1838" s="878"/>
      <c r="J1838" s="878"/>
      <c r="K1838" s="990"/>
      <c r="L1838" s="990"/>
      <c r="M1838" s="990"/>
      <c r="N1838" s="990"/>
      <c r="O1838" s="878"/>
      <c r="P1838" s="878"/>
      <c r="Q1838" s="878"/>
      <c r="R1838" s="878"/>
      <c r="S1838" s="878"/>
      <c r="T1838" s="878"/>
      <c r="U1838" s="878"/>
      <c r="V1838" s="878"/>
      <c r="W1838" s="878"/>
      <c r="X1838" s="1015"/>
      <c r="Y1838" s="878"/>
      <c r="Z1838" s="975"/>
    </row>
    <row r="1839" spans="1:26">
      <c r="A1839" s="878"/>
      <c r="B1839" s="878"/>
      <c r="C1839" s="878"/>
      <c r="F1839" s="878"/>
      <c r="H1839" s="878"/>
      <c r="I1839" s="878"/>
      <c r="J1839" s="878"/>
      <c r="K1839" s="990"/>
      <c r="L1839" s="990"/>
      <c r="M1839" s="990"/>
      <c r="N1839" s="990"/>
      <c r="O1839" s="878"/>
      <c r="P1839" s="878"/>
      <c r="Q1839" s="878"/>
      <c r="R1839" s="878"/>
      <c r="S1839" s="878"/>
      <c r="T1839" s="878"/>
      <c r="U1839" s="878"/>
      <c r="V1839" s="878"/>
      <c r="W1839" s="878"/>
      <c r="X1839" s="1015"/>
      <c r="Y1839" s="878"/>
      <c r="Z1839" s="975"/>
    </row>
    <row r="1840" spans="1:26">
      <c r="A1840" s="878"/>
      <c r="B1840" s="878"/>
      <c r="C1840" s="878"/>
      <c r="F1840" s="878"/>
      <c r="H1840" s="878"/>
      <c r="I1840" s="878"/>
      <c r="J1840" s="878"/>
      <c r="K1840" s="990"/>
      <c r="L1840" s="990"/>
      <c r="M1840" s="990"/>
      <c r="N1840" s="990"/>
      <c r="O1840" s="878"/>
      <c r="P1840" s="878"/>
      <c r="Q1840" s="878"/>
      <c r="R1840" s="878"/>
      <c r="S1840" s="878"/>
      <c r="T1840" s="878"/>
      <c r="U1840" s="878"/>
      <c r="V1840" s="878"/>
      <c r="W1840" s="878"/>
      <c r="X1840" s="1015"/>
      <c r="Y1840" s="878"/>
      <c r="Z1840" s="975"/>
    </row>
    <row r="1841" spans="1:26">
      <c r="A1841" s="878"/>
      <c r="B1841" s="878"/>
      <c r="C1841" s="878"/>
      <c r="F1841" s="878"/>
      <c r="H1841" s="878"/>
      <c r="I1841" s="878"/>
      <c r="J1841" s="878"/>
      <c r="K1841" s="990"/>
      <c r="L1841" s="990"/>
      <c r="M1841" s="990"/>
      <c r="N1841" s="990"/>
      <c r="O1841" s="878"/>
      <c r="P1841" s="878"/>
      <c r="Q1841" s="878"/>
      <c r="R1841" s="878"/>
      <c r="S1841" s="878"/>
      <c r="T1841" s="878"/>
      <c r="U1841" s="878"/>
      <c r="V1841" s="878"/>
      <c r="W1841" s="878"/>
      <c r="X1841" s="1015"/>
      <c r="Y1841" s="878"/>
      <c r="Z1841" s="975"/>
    </row>
    <row r="1842" spans="1:26">
      <c r="A1842" s="878"/>
      <c r="B1842" s="878"/>
      <c r="C1842" s="878"/>
      <c r="F1842" s="878"/>
      <c r="H1842" s="878"/>
      <c r="I1842" s="878"/>
      <c r="J1842" s="878"/>
      <c r="K1842" s="990"/>
      <c r="L1842" s="990"/>
      <c r="M1842" s="990"/>
      <c r="N1842" s="990"/>
      <c r="O1842" s="878"/>
      <c r="P1842" s="878"/>
      <c r="Q1842" s="878"/>
      <c r="R1842" s="878"/>
      <c r="S1842" s="878"/>
      <c r="T1842" s="878"/>
      <c r="U1842" s="878"/>
      <c r="V1842" s="878"/>
      <c r="W1842" s="878"/>
      <c r="X1842" s="1015"/>
      <c r="Y1842" s="878"/>
      <c r="Z1842" s="975"/>
    </row>
    <row r="1843" spans="1:26">
      <c r="A1843" s="878"/>
      <c r="B1843" s="878"/>
      <c r="C1843" s="878"/>
      <c r="F1843" s="878"/>
      <c r="H1843" s="878"/>
      <c r="I1843" s="878"/>
      <c r="J1843" s="878"/>
      <c r="K1843" s="990"/>
      <c r="L1843" s="990"/>
      <c r="M1843" s="990"/>
      <c r="N1843" s="990"/>
      <c r="O1843" s="878"/>
      <c r="P1843" s="878"/>
      <c r="Q1843" s="878"/>
      <c r="R1843" s="878"/>
      <c r="S1843" s="878"/>
      <c r="T1843" s="878"/>
      <c r="U1843" s="878"/>
      <c r="V1843" s="878"/>
      <c r="W1843" s="878"/>
      <c r="X1843" s="1015"/>
      <c r="Y1843" s="878"/>
      <c r="Z1843" s="975"/>
    </row>
    <row r="1844" spans="1:26">
      <c r="A1844" s="878"/>
      <c r="B1844" s="878"/>
      <c r="C1844" s="878"/>
      <c r="F1844" s="878"/>
      <c r="H1844" s="878"/>
      <c r="I1844" s="878"/>
      <c r="J1844" s="878"/>
      <c r="K1844" s="990"/>
      <c r="L1844" s="990"/>
      <c r="M1844" s="990"/>
      <c r="N1844" s="990"/>
      <c r="O1844" s="878"/>
      <c r="P1844" s="878"/>
      <c r="Q1844" s="878"/>
      <c r="R1844" s="878"/>
      <c r="S1844" s="878"/>
      <c r="T1844" s="878"/>
      <c r="U1844" s="878"/>
      <c r="V1844" s="878"/>
      <c r="W1844" s="878"/>
      <c r="X1844" s="1015"/>
      <c r="Y1844" s="878"/>
      <c r="Z1844" s="975"/>
    </row>
    <row r="1845" spans="1:26">
      <c r="A1845" s="878"/>
      <c r="B1845" s="878"/>
      <c r="C1845" s="878"/>
      <c r="F1845" s="878"/>
      <c r="H1845" s="878"/>
      <c r="I1845" s="878"/>
      <c r="J1845" s="878"/>
      <c r="K1845" s="990"/>
      <c r="L1845" s="990"/>
      <c r="M1845" s="990"/>
      <c r="N1845" s="990"/>
      <c r="O1845" s="878"/>
      <c r="P1845" s="878"/>
      <c r="Q1845" s="878"/>
      <c r="R1845" s="878"/>
      <c r="S1845" s="878"/>
      <c r="T1845" s="878"/>
      <c r="U1845" s="878"/>
      <c r="V1845" s="878"/>
      <c r="W1845" s="878"/>
      <c r="X1845" s="1015"/>
      <c r="Y1845" s="878"/>
      <c r="Z1845" s="975"/>
    </row>
    <row r="1846" spans="1:26">
      <c r="A1846" s="878"/>
      <c r="B1846" s="878"/>
      <c r="C1846" s="878"/>
      <c r="F1846" s="878"/>
      <c r="H1846" s="878"/>
      <c r="I1846" s="878"/>
      <c r="J1846" s="878"/>
      <c r="K1846" s="990"/>
      <c r="L1846" s="990"/>
      <c r="M1846" s="990"/>
      <c r="N1846" s="990"/>
      <c r="O1846" s="878"/>
      <c r="P1846" s="878"/>
      <c r="Q1846" s="878"/>
      <c r="R1846" s="878"/>
      <c r="S1846" s="878"/>
      <c r="T1846" s="878"/>
      <c r="U1846" s="878"/>
      <c r="V1846" s="878"/>
      <c r="W1846" s="878"/>
      <c r="X1846" s="1015"/>
      <c r="Y1846" s="878"/>
      <c r="Z1846" s="975"/>
    </row>
    <row r="1847" spans="1:26">
      <c r="A1847" s="878"/>
      <c r="B1847" s="878"/>
      <c r="C1847" s="878"/>
      <c r="F1847" s="878"/>
      <c r="H1847" s="878"/>
      <c r="I1847" s="878"/>
      <c r="J1847" s="878"/>
      <c r="K1847" s="990"/>
      <c r="L1847" s="990"/>
      <c r="M1847" s="990"/>
      <c r="N1847" s="990"/>
      <c r="O1847" s="878"/>
      <c r="P1847" s="878"/>
      <c r="Q1847" s="878"/>
      <c r="R1847" s="878"/>
      <c r="S1847" s="878"/>
      <c r="T1847" s="878"/>
      <c r="U1847" s="878"/>
      <c r="V1847" s="878"/>
      <c r="W1847" s="878"/>
      <c r="X1847" s="1015"/>
      <c r="Y1847" s="878"/>
      <c r="Z1847" s="975"/>
    </row>
    <row r="1848" spans="1:26">
      <c r="A1848" s="878"/>
      <c r="B1848" s="878"/>
      <c r="C1848" s="878"/>
      <c r="F1848" s="878"/>
      <c r="H1848" s="878"/>
      <c r="I1848" s="878"/>
      <c r="J1848" s="878"/>
      <c r="K1848" s="990"/>
      <c r="L1848" s="990"/>
      <c r="M1848" s="990"/>
      <c r="N1848" s="990"/>
      <c r="O1848" s="878"/>
      <c r="P1848" s="878"/>
      <c r="Q1848" s="878"/>
      <c r="R1848" s="878"/>
      <c r="S1848" s="878"/>
      <c r="T1848" s="878"/>
      <c r="U1848" s="878"/>
      <c r="V1848" s="878"/>
      <c r="W1848" s="878"/>
      <c r="X1848" s="1015"/>
      <c r="Y1848" s="878"/>
      <c r="Z1848" s="975"/>
    </row>
    <row r="1849" spans="1:26">
      <c r="A1849" s="878"/>
      <c r="B1849" s="878"/>
      <c r="C1849" s="878"/>
      <c r="F1849" s="878"/>
      <c r="H1849" s="878"/>
      <c r="I1849" s="878"/>
      <c r="J1849" s="878"/>
      <c r="K1849" s="990"/>
      <c r="L1849" s="990"/>
      <c r="M1849" s="990"/>
      <c r="N1849" s="990"/>
      <c r="O1849" s="878"/>
      <c r="P1849" s="878"/>
      <c r="Q1849" s="878"/>
      <c r="R1849" s="878"/>
      <c r="S1849" s="878"/>
      <c r="T1849" s="878"/>
      <c r="U1849" s="878"/>
      <c r="V1849" s="878"/>
      <c r="W1849" s="878"/>
      <c r="X1849" s="1015"/>
      <c r="Y1849" s="878"/>
      <c r="Z1849" s="975"/>
    </row>
    <row r="1850" spans="1:26">
      <c r="A1850" s="878"/>
      <c r="B1850" s="878"/>
      <c r="C1850" s="878"/>
      <c r="F1850" s="878"/>
      <c r="H1850" s="878"/>
      <c r="I1850" s="878"/>
      <c r="J1850" s="878"/>
      <c r="K1850" s="990"/>
      <c r="L1850" s="990"/>
      <c r="M1850" s="990"/>
      <c r="N1850" s="990"/>
      <c r="O1850" s="878"/>
      <c r="P1850" s="878"/>
      <c r="Q1850" s="878"/>
      <c r="R1850" s="878"/>
      <c r="S1850" s="878"/>
      <c r="T1850" s="878"/>
      <c r="U1850" s="878"/>
      <c r="V1850" s="878"/>
      <c r="W1850" s="878"/>
      <c r="X1850" s="1015"/>
      <c r="Y1850" s="878"/>
      <c r="Z1850" s="975"/>
    </row>
    <row r="1851" spans="1:26">
      <c r="A1851" s="878"/>
      <c r="B1851" s="878"/>
      <c r="C1851" s="878"/>
      <c r="F1851" s="878"/>
      <c r="H1851" s="878"/>
      <c r="I1851" s="878"/>
      <c r="J1851" s="878"/>
      <c r="K1851" s="990"/>
      <c r="L1851" s="990"/>
      <c r="M1851" s="990"/>
      <c r="N1851" s="990"/>
      <c r="O1851" s="878"/>
      <c r="P1851" s="878"/>
      <c r="Q1851" s="878"/>
      <c r="R1851" s="878"/>
      <c r="S1851" s="878"/>
      <c r="T1851" s="878"/>
      <c r="U1851" s="878"/>
      <c r="V1851" s="878"/>
      <c r="W1851" s="878"/>
      <c r="X1851" s="1015"/>
      <c r="Y1851" s="878"/>
      <c r="Z1851" s="975"/>
    </row>
    <row r="1852" spans="1:26">
      <c r="A1852" s="878"/>
      <c r="B1852" s="878"/>
      <c r="C1852" s="878"/>
      <c r="F1852" s="878"/>
      <c r="H1852" s="878"/>
      <c r="I1852" s="878"/>
      <c r="J1852" s="878"/>
      <c r="K1852" s="990"/>
      <c r="L1852" s="990"/>
      <c r="M1852" s="990"/>
      <c r="N1852" s="990"/>
      <c r="O1852" s="878"/>
      <c r="P1852" s="878"/>
      <c r="Q1852" s="878"/>
      <c r="R1852" s="878"/>
      <c r="S1852" s="878"/>
      <c r="T1852" s="878"/>
      <c r="U1852" s="878"/>
      <c r="V1852" s="878"/>
      <c r="W1852" s="878"/>
      <c r="X1852" s="1015"/>
      <c r="Y1852" s="878"/>
      <c r="Z1852" s="975"/>
    </row>
    <row r="1853" spans="1:26">
      <c r="A1853" s="878"/>
      <c r="B1853" s="878"/>
      <c r="C1853" s="878"/>
      <c r="F1853" s="878"/>
      <c r="H1853" s="878"/>
      <c r="I1853" s="878"/>
      <c r="J1853" s="878"/>
      <c r="K1853" s="990"/>
      <c r="L1853" s="990"/>
      <c r="M1853" s="990"/>
      <c r="N1853" s="990"/>
      <c r="O1853" s="878"/>
      <c r="P1853" s="878"/>
      <c r="Q1853" s="878"/>
      <c r="R1853" s="878"/>
      <c r="S1853" s="878"/>
      <c r="T1853" s="878"/>
      <c r="U1853" s="878"/>
      <c r="V1853" s="878"/>
      <c r="W1853" s="878"/>
      <c r="X1853" s="1015"/>
      <c r="Y1853" s="878"/>
      <c r="Z1853" s="975"/>
    </row>
    <row r="1854" spans="1:26">
      <c r="A1854" s="878"/>
      <c r="B1854" s="878"/>
      <c r="C1854" s="878"/>
      <c r="F1854" s="878"/>
      <c r="H1854" s="878"/>
      <c r="I1854" s="878"/>
      <c r="J1854" s="878"/>
      <c r="K1854" s="990"/>
      <c r="L1854" s="990"/>
      <c r="M1854" s="990"/>
      <c r="N1854" s="990"/>
      <c r="O1854" s="878"/>
      <c r="P1854" s="878"/>
      <c r="Q1854" s="878"/>
      <c r="R1854" s="878"/>
      <c r="S1854" s="878"/>
      <c r="T1854" s="878"/>
      <c r="U1854" s="878"/>
      <c r="V1854" s="878"/>
      <c r="W1854" s="878"/>
      <c r="X1854" s="1015"/>
      <c r="Y1854" s="878"/>
      <c r="Z1854" s="975"/>
    </row>
    <row r="1855" spans="1:26">
      <c r="A1855" s="878"/>
      <c r="B1855" s="878"/>
      <c r="C1855" s="878"/>
      <c r="F1855" s="878"/>
      <c r="H1855" s="878"/>
      <c r="I1855" s="878"/>
      <c r="J1855" s="878"/>
      <c r="K1855" s="990"/>
      <c r="L1855" s="990"/>
      <c r="M1855" s="990"/>
      <c r="N1855" s="990"/>
      <c r="O1855" s="878"/>
      <c r="P1855" s="878"/>
      <c r="Q1855" s="878"/>
      <c r="R1855" s="878"/>
      <c r="S1855" s="878"/>
      <c r="T1855" s="878"/>
      <c r="U1855" s="878"/>
      <c r="V1855" s="878"/>
      <c r="W1855" s="878"/>
      <c r="X1855" s="1015"/>
      <c r="Y1855" s="878"/>
      <c r="Z1855" s="975"/>
    </row>
    <row r="1856" spans="1:26">
      <c r="A1856" s="878"/>
      <c r="B1856" s="878"/>
      <c r="C1856" s="878"/>
      <c r="F1856" s="878"/>
      <c r="H1856" s="878"/>
      <c r="I1856" s="878"/>
      <c r="J1856" s="878"/>
      <c r="K1856" s="990"/>
      <c r="L1856" s="990"/>
      <c r="M1856" s="990"/>
      <c r="N1856" s="990"/>
      <c r="O1856" s="878"/>
      <c r="P1856" s="878"/>
      <c r="Q1856" s="878"/>
      <c r="R1856" s="878"/>
      <c r="S1856" s="878"/>
      <c r="T1856" s="878"/>
      <c r="U1856" s="878"/>
      <c r="V1856" s="878"/>
      <c r="W1856" s="878"/>
      <c r="X1856" s="1015"/>
      <c r="Y1856" s="878"/>
      <c r="Z1856" s="975"/>
    </row>
    <row r="1857" spans="1:26">
      <c r="A1857" s="878"/>
      <c r="B1857" s="878"/>
      <c r="C1857" s="878"/>
      <c r="F1857" s="878"/>
      <c r="H1857" s="878"/>
      <c r="I1857" s="878"/>
      <c r="J1857" s="878"/>
      <c r="K1857" s="990"/>
      <c r="L1857" s="990"/>
      <c r="M1857" s="990"/>
      <c r="N1857" s="990"/>
      <c r="O1857" s="878"/>
      <c r="P1857" s="878"/>
      <c r="Q1857" s="878"/>
      <c r="R1857" s="878"/>
      <c r="S1857" s="878"/>
      <c r="T1857" s="878"/>
      <c r="U1857" s="878"/>
      <c r="V1857" s="878"/>
      <c r="W1857" s="878"/>
      <c r="X1857" s="1015"/>
      <c r="Y1857" s="878"/>
      <c r="Z1857" s="975"/>
    </row>
    <row r="1858" spans="1:26">
      <c r="A1858" s="878"/>
      <c r="B1858" s="878"/>
      <c r="C1858" s="878"/>
      <c r="F1858" s="878"/>
      <c r="H1858" s="878"/>
      <c r="I1858" s="878"/>
      <c r="J1858" s="878"/>
      <c r="K1858" s="990"/>
      <c r="L1858" s="990"/>
      <c r="M1858" s="990"/>
      <c r="N1858" s="990"/>
      <c r="O1858" s="878"/>
      <c r="P1858" s="878"/>
      <c r="Q1858" s="878"/>
      <c r="R1858" s="878"/>
      <c r="S1858" s="878"/>
      <c r="T1858" s="878"/>
      <c r="U1858" s="878"/>
      <c r="V1858" s="878"/>
      <c r="W1858" s="878"/>
      <c r="X1858" s="1015"/>
      <c r="Y1858" s="878"/>
      <c r="Z1858" s="975"/>
    </row>
    <row r="1859" spans="1:26">
      <c r="A1859" s="878"/>
      <c r="B1859" s="878"/>
      <c r="C1859" s="878"/>
      <c r="F1859" s="878"/>
      <c r="H1859" s="878"/>
      <c r="I1859" s="878"/>
      <c r="J1859" s="878"/>
      <c r="K1859" s="990"/>
      <c r="L1859" s="990"/>
      <c r="M1859" s="990"/>
      <c r="N1859" s="990"/>
      <c r="O1859" s="878"/>
      <c r="P1859" s="878"/>
      <c r="Q1859" s="878"/>
      <c r="R1859" s="878"/>
      <c r="S1859" s="878"/>
      <c r="T1859" s="878"/>
      <c r="U1859" s="878"/>
      <c r="V1859" s="878"/>
      <c r="W1859" s="878"/>
      <c r="X1859" s="1015"/>
      <c r="Y1859" s="878"/>
      <c r="Z1859" s="975"/>
    </row>
    <row r="1860" spans="1:26">
      <c r="A1860" s="878"/>
      <c r="B1860" s="878"/>
      <c r="C1860" s="878"/>
      <c r="F1860" s="878"/>
      <c r="H1860" s="878"/>
      <c r="I1860" s="878"/>
      <c r="J1860" s="878"/>
      <c r="K1860" s="990"/>
      <c r="L1860" s="990"/>
      <c r="M1860" s="990"/>
      <c r="N1860" s="990"/>
      <c r="O1860" s="878"/>
      <c r="P1860" s="878"/>
      <c r="Q1860" s="878"/>
      <c r="R1860" s="878"/>
      <c r="S1860" s="878"/>
      <c r="T1860" s="878"/>
      <c r="U1860" s="878"/>
      <c r="V1860" s="878"/>
      <c r="W1860" s="878"/>
      <c r="X1860" s="1015"/>
      <c r="Y1860" s="878"/>
      <c r="Z1860" s="975"/>
    </row>
    <row r="1861" spans="1:26">
      <c r="A1861" s="878"/>
      <c r="B1861" s="878"/>
      <c r="C1861" s="878"/>
      <c r="F1861" s="878"/>
      <c r="H1861" s="878"/>
      <c r="I1861" s="878"/>
      <c r="J1861" s="878"/>
      <c r="K1861" s="990"/>
      <c r="L1861" s="990"/>
      <c r="M1861" s="990"/>
      <c r="N1861" s="990"/>
      <c r="O1861" s="878"/>
      <c r="P1861" s="878"/>
      <c r="Q1861" s="878"/>
      <c r="R1861" s="878"/>
      <c r="S1861" s="878"/>
      <c r="T1861" s="878"/>
      <c r="U1861" s="878"/>
      <c r="V1861" s="878"/>
      <c r="W1861" s="878"/>
      <c r="X1861" s="1015"/>
      <c r="Y1861" s="878"/>
      <c r="Z1861" s="975"/>
    </row>
    <row r="1862" spans="1:26">
      <c r="A1862" s="878"/>
      <c r="B1862" s="878"/>
      <c r="C1862" s="878"/>
      <c r="F1862" s="878"/>
      <c r="H1862" s="878"/>
      <c r="I1862" s="878"/>
      <c r="J1862" s="878"/>
      <c r="K1862" s="990"/>
      <c r="L1862" s="990"/>
      <c r="M1862" s="990"/>
      <c r="N1862" s="990"/>
      <c r="O1862" s="878"/>
      <c r="P1862" s="878"/>
      <c r="Q1862" s="878"/>
      <c r="R1862" s="878"/>
      <c r="S1862" s="878"/>
      <c r="T1862" s="878"/>
      <c r="U1862" s="878"/>
      <c r="V1862" s="878"/>
      <c r="W1862" s="878"/>
      <c r="X1862" s="1015"/>
      <c r="Y1862" s="878"/>
      <c r="Z1862" s="975"/>
    </row>
    <row r="1863" spans="1:26">
      <c r="A1863" s="878"/>
      <c r="B1863" s="878"/>
      <c r="C1863" s="878"/>
      <c r="F1863" s="878"/>
      <c r="H1863" s="878"/>
      <c r="I1863" s="878"/>
      <c r="J1863" s="878"/>
      <c r="K1863" s="990"/>
      <c r="L1863" s="990"/>
      <c r="M1863" s="990"/>
      <c r="N1863" s="990"/>
      <c r="O1863" s="878"/>
      <c r="P1863" s="878"/>
      <c r="Q1863" s="878"/>
      <c r="R1863" s="878"/>
      <c r="S1863" s="878"/>
      <c r="T1863" s="878"/>
      <c r="U1863" s="878"/>
      <c r="V1863" s="878"/>
      <c r="W1863" s="878"/>
      <c r="X1863" s="1015"/>
      <c r="Y1863" s="878"/>
      <c r="Z1863" s="975"/>
    </row>
    <row r="1864" spans="1:26">
      <c r="A1864" s="878"/>
      <c r="B1864" s="878"/>
      <c r="C1864" s="878"/>
      <c r="F1864" s="878"/>
      <c r="H1864" s="878"/>
      <c r="I1864" s="878"/>
      <c r="J1864" s="878"/>
      <c r="K1864" s="990"/>
      <c r="L1864" s="990"/>
      <c r="M1864" s="990"/>
      <c r="N1864" s="990"/>
      <c r="O1864" s="878"/>
      <c r="P1864" s="878"/>
      <c r="Q1864" s="878"/>
      <c r="R1864" s="878"/>
      <c r="S1864" s="878"/>
      <c r="T1864" s="878"/>
      <c r="U1864" s="878"/>
      <c r="V1864" s="878"/>
      <c r="W1864" s="878"/>
      <c r="X1864" s="1015"/>
      <c r="Y1864" s="878"/>
      <c r="Z1864" s="975"/>
    </row>
    <row r="1865" spans="1:26">
      <c r="A1865" s="878"/>
      <c r="B1865" s="878"/>
      <c r="C1865" s="878"/>
      <c r="F1865" s="878"/>
      <c r="H1865" s="878"/>
      <c r="I1865" s="878"/>
      <c r="J1865" s="878"/>
      <c r="K1865" s="990"/>
      <c r="L1865" s="990"/>
      <c r="M1865" s="990"/>
      <c r="N1865" s="990"/>
      <c r="O1865" s="878"/>
      <c r="P1865" s="878"/>
      <c r="Q1865" s="878"/>
      <c r="R1865" s="878"/>
      <c r="S1865" s="878"/>
      <c r="T1865" s="878"/>
      <c r="U1865" s="878"/>
      <c r="V1865" s="878"/>
      <c r="W1865" s="878"/>
      <c r="X1865" s="1015"/>
      <c r="Y1865" s="878"/>
      <c r="Z1865" s="975"/>
    </row>
    <row r="1866" spans="1:26">
      <c r="A1866" s="878"/>
      <c r="B1866" s="878"/>
      <c r="C1866" s="878"/>
      <c r="F1866" s="878"/>
      <c r="H1866" s="878"/>
      <c r="I1866" s="878"/>
      <c r="J1866" s="878"/>
      <c r="K1866" s="990"/>
      <c r="L1866" s="990"/>
      <c r="M1866" s="990"/>
      <c r="N1866" s="990"/>
      <c r="O1866" s="878"/>
      <c r="P1866" s="878"/>
      <c r="Q1866" s="878"/>
      <c r="R1866" s="878"/>
      <c r="S1866" s="878"/>
      <c r="T1866" s="878"/>
      <c r="U1866" s="878"/>
      <c r="V1866" s="878"/>
      <c r="W1866" s="878"/>
      <c r="X1866" s="1015"/>
      <c r="Y1866" s="878"/>
      <c r="Z1866" s="975"/>
    </row>
    <row r="1867" spans="1:26">
      <c r="A1867" s="878"/>
      <c r="B1867" s="878"/>
      <c r="C1867" s="878"/>
      <c r="F1867" s="878"/>
      <c r="H1867" s="878"/>
      <c r="I1867" s="878"/>
      <c r="J1867" s="878"/>
      <c r="K1867" s="990"/>
      <c r="L1867" s="990"/>
      <c r="M1867" s="990"/>
      <c r="N1867" s="990"/>
      <c r="O1867" s="878"/>
      <c r="P1867" s="878"/>
      <c r="Q1867" s="878"/>
      <c r="R1867" s="878"/>
      <c r="S1867" s="878"/>
      <c r="T1867" s="878"/>
      <c r="U1867" s="878"/>
      <c r="V1867" s="878"/>
      <c r="W1867" s="878"/>
      <c r="X1867" s="1015"/>
      <c r="Y1867" s="878"/>
      <c r="Z1867" s="975"/>
    </row>
    <row r="1868" spans="1:26">
      <c r="A1868" s="878"/>
      <c r="B1868" s="878"/>
      <c r="C1868" s="878"/>
      <c r="F1868" s="878"/>
      <c r="H1868" s="878"/>
      <c r="I1868" s="878"/>
      <c r="J1868" s="878"/>
      <c r="K1868" s="990"/>
      <c r="L1868" s="990"/>
      <c r="M1868" s="990"/>
      <c r="N1868" s="990"/>
      <c r="O1868" s="878"/>
      <c r="P1868" s="878"/>
      <c r="Q1868" s="878"/>
      <c r="R1868" s="878"/>
      <c r="S1868" s="878"/>
      <c r="T1868" s="878"/>
      <c r="U1868" s="878"/>
      <c r="V1868" s="878"/>
      <c r="W1868" s="878"/>
      <c r="X1868" s="1015"/>
      <c r="Y1868" s="878"/>
      <c r="Z1868" s="975"/>
    </row>
    <row r="1869" spans="1:26">
      <c r="A1869" s="878"/>
      <c r="B1869" s="878"/>
      <c r="C1869" s="878"/>
      <c r="F1869" s="878"/>
      <c r="H1869" s="878"/>
      <c r="I1869" s="878"/>
      <c r="J1869" s="878"/>
      <c r="K1869" s="990"/>
      <c r="L1869" s="990"/>
      <c r="M1869" s="990"/>
      <c r="N1869" s="990"/>
      <c r="O1869" s="878"/>
      <c r="P1869" s="878"/>
      <c r="Q1869" s="878"/>
      <c r="R1869" s="878"/>
      <c r="S1869" s="878"/>
      <c r="T1869" s="878"/>
      <c r="U1869" s="878"/>
      <c r="V1869" s="878"/>
      <c r="W1869" s="878"/>
      <c r="X1869" s="1015"/>
      <c r="Y1869" s="878"/>
      <c r="Z1869" s="975"/>
    </row>
    <row r="1870" spans="1:26">
      <c r="A1870" s="878"/>
      <c r="B1870" s="878"/>
      <c r="C1870" s="878"/>
      <c r="F1870" s="878"/>
      <c r="H1870" s="878"/>
      <c r="I1870" s="878"/>
      <c r="J1870" s="878"/>
      <c r="K1870" s="990"/>
      <c r="L1870" s="990"/>
      <c r="M1870" s="990"/>
      <c r="N1870" s="990"/>
      <c r="O1870" s="878"/>
      <c r="P1870" s="878"/>
      <c r="Q1870" s="878"/>
      <c r="R1870" s="878"/>
      <c r="S1870" s="878"/>
      <c r="T1870" s="878"/>
      <c r="U1870" s="878"/>
      <c r="V1870" s="878"/>
      <c r="W1870" s="878"/>
      <c r="X1870" s="1015"/>
      <c r="Y1870" s="878"/>
      <c r="Z1870" s="975"/>
    </row>
    <row r="1871" spans="1:26">
      <c r="A1871" s="878"/>
      <c r="B1871" s="878"/>
      <c r="C1871" s="878"/>
      <c r="F1871" s="878"/>
      <c r="H1871" s="878"/>
      <c r="I1871" s="878"/>
      <c r="J1871" s="878"/>
      <c r="K1871" s="990"/>
      <c r="L1871" s="990"/>
      <c r="M1871" s="990"/>
      <c r="N1871" s="990"/>
      <c r="O1871" s="878"/>
      <c r="P1871" s="878"/>
      <c r="Q1871" s="878"/>
      <c r="R1871" s="878"/>
      <c r="S1871" s="878"/>
      <c r="T1871" s="878"/>
      <c r="U1871" s="878"/>
      <c r="V1871" s="878"/>
      <c r="W1871" s="878"/>
      <c r="X1871" s="1015"/>
      <c r="Y1871" s="878"/>
      <c r="Z1871" s="975"/>
    </row>
    <row r="1872" spans="1:26">
      <c r="A1872" s="878"/>
      <c r="B1872" s="878"/>
      <c r="C1872" s="878"/>
      <c r="F1872" s="878"/>
      <c r="H1872" s="878"/>
      <c r="I1872" s="878"/>
      <c r="J1872" s="878"/>
      <c r="K1872" s="990"/>
      <c r="L1872" s="990"/>
      <c r="M1872" s="990"/>
      <c r="N1872" s="990"/>
      <c r="O1872" s="878"/>
      <c r="P1872" s="878"/>
      <c r="Q1872" s="878"/>
      <c r="R1872" s="878"/>
      <c r="S1872" s="878"/>
      <c r="T1872" s="878"/>
      <c r="U1872" s="878"/>
      <c r="V1872" s="878"/>
      <c r="W1872" s="878"/>
      <c r="X1872" s="1015"/>
      <c r="Y1872" s="878"/>
      <c r="Z1872" s="975"/>
    </row>
    <row r="1873" spans="1:26">
      <c r="A1873" s="878"/>
      <c r="B1873" s="878"/>
      <c r="C1873" s="878"/>
      <c r="F1873" s="878"/>
      <c r="H1873" s="878"/>
      <c r="I1873" s="878"/>
      <c r="J1873" s="878"/>
      <c r="K1873" s="990"/>
      <c r="L1873" s="990"/>
      <c r="M1873" s="990"/>
      <c r="N1873" s="990"/>
      <c r="O1873" s="878"/>
      <c r="P1873" s="878"/>
      <c r="Q1873" s="878"/>
      <c r="R1873" s="878"/>
      <c r="S1873" s="878"/>
      <c r="T1873" s="878"/>
      <c r="U1873" s="878"/>
      <c r="V1873" s="878"/>
      <c r="W1873" s="878"/>
      <c r="X1873" s="1015"/>
      <c r="Y1873" s="878"/>
      <c r="Z1873" s="975"/>
    </row>
    <row r="1874" spans="1:26">
      <c r="A1874" s="878"/>
      <c r="B1874" s="878"/>
      <c r="C1874" s="878"/>
      <c r="F1874" s="878"/>
      <c r="H1874" s="878"/>
      <c r="I1874" s="878"/>
      <c r="J1874" s="878"/>
      <c r="K1874" s="990"/>
      <c r="L1874" s="990"/>
      <c r="M1874" s="990"/>
      <c r="N1874" s="990"/>
      <c r="O1874" s="878"/>
      <c r="P1874" s="878"/>
      <c r="Q1874" s="878"/>
      <c r="R1874" s="878"/>
      <c r="S1874" s="878"/>
      <c r="T1874" s="878"/>
      <c r="U1874" s="878"/>
      <c r="V1874" s="878"/>
      <c r="W1874" s="878"/>
      <c r="X1874" s="1015"/>
      <c r="Y1874" s="878"/>
      <c r="Z1874" s="975"/>
    </row>
    <row r="1875" spans="1:26">
      <c r="A1875" s="878"/>
      <c r="B1875" s="878"/>
      <c r="C1875" s="878"/>
      <c r="F1875" s="878"/>
      <c r="H1875" s="878"/>
      <c r="I1875" s="878"/>
      <c r="J1875" s="878"/>
      <c r="K1875" s="990"/>
      <c r="L1875" s="990"/>
      <c r="M1875" s="990"/>
      <c r="N1875" s="990"/>
      <c r="O1875" s="878"/>
      <c r="P1875" s="878"/>
      <c r="Q1875" s="878"/>
      <c r="R1875" s="878"/>
      <c r="S1875" s="878"/>
      <c r="T1875" s="878"/>
      <c r="U1875" s="878"/>
      <c r="V1875" s="878"/>
      <c r="W1875" s="878"/>
      <c r="X1875" s="1015"/>
      <c r="Y1875" s="878"/>
      <c r="Z1875" s="975"/>
    </row>
    <row r="1876" spans="1:26">
      <c r="A1876" s="878"/>
      <c r="B1876" s="878"/>
      <c r="C1876" s="878"/>
      <c r="F1876" s="878"/>
      <c r="H1876" s="878"/>
      <c r="I1876" s="878"/>
      <c r="J1876" s="878"/>
      <c r="K1876" s="990"/>
      <c r="L1876" s="990"/>
      <c r="M1876" s="990"/>
      <c r="N1876" s="990"/>
      <c r="O1876" s="878"/>
      <c r="P1876" s="878"/>
      <c r="Q1876" s="878"/>
      <c r="R1876" s="878"/>
      <c r="S1876" s="878"/>
      <c r="T1876" s="878"/>
      <c r="U1876" s="878"/>
      <c r="V1876" s="878"/>
      <c r="W1876" s="878"/>
      <c r="X1876" s="1015"/>
      <c r="Y1876" s="878"/>
      <c r="Z1876" s="975"/>
    </row>
    <row r="1877" spans="1:26">
      <c r="A1877" s="878"/>
      <c r="B1877" s="878"/>
      <c r="C1877" s="878"/>
      <c r="F1877" s="878"/>
      <c r="H1877" s="878"/>
      <c r="I1877" s="878"/>
      <c r="J1877" s="878"/>
      <c r="K1877" s="990"/>
      <c r="L1877" s="990"/>
      <c r="M1877" s="990"/>
      <c r="N1877" s="990"/>
      <c r="O1877" s="878"/>
      <c r="P1877" s="878"/>
      <c r="Q1877" s="878"/>
      <c r="R1877" s="878"/>
      <c r="S1877" s="878"/>
      <c r="T1877" s="878"/>
      <c r="U1877" s="878"/>
      <c r="V1877" s="878"/>
      <c r="W1877" s="878"/>
      <c r="X1877" s="1015"/>
      <c r="Y1877" s="878"/>
      <c r="Z1877" s="975"/>
    </row>
    <row r="1878" spans="1:26">
      <c r="A1878" s="878"/>
      <c r="B1878" s="878"/>
      <c r="C1878" s="878"/>
      <c r="F1878" s="878"/>
      <c r="H1878" s="878"/>
      <c r="I1878" s="878"/>
      <c r="J1878" s="878"/>
      <c r="K1878" s="990"/>
      <c r="L1878" s="990"/>
      <c r="M1878" s="990"/>
      <c r="N1878" s="990"/>
      <c r="O1878" s="878"/>
      <c r="P1878" s="878"/>
      <c r="Q1878" s="878"/>
      <c r="R1878" s="878"/>
      <c r="S1878" s="878"/>
      <c r="T1878" s="878"/>
      <c r="U1878" s="878"/>
      <c r="V1878" s="878"/>
      <c r="W1878" s="878"/>
      <c r="X1878" s="1015"/>
      <c r="Y1878" s="878"/>
      <c r="Z1878" s="975"/>
    </row>
    <row r="1879" spans="1:26">
      <c r="A1879" s="878"/>
      <c r="B1879" s="878"/>
      <c r="C1879" s="878"/>
      <c r="F1879" s="878"/>
      <c r="H1879" s="878"/>
      <c r="I1879" s="878"/>
      <c r="J1879" s="878"/>
      <c r="K1879" s="990"/>
      <c r="L1879" s="990"/>
      <c r="M1879" s="990"/>
      <c r="N1879" s="990"/>
      <c r="O1879" s="878"/>
      <c r="P1879" s="878"/>
      <c r="Q1879" s="878"/>
      <c r="R1879" s="878"/>
      <c r="S1879" s="878"/>
      <c r="T1879" s="878"/>
      <c r="U1879" s="878"/>
      <c r="V1879" s="878"/>
      <c r="W1879" s="878"/>
      <c r="X1879" s="1015"/>
      <c r="Y1879" s="878"/>
      <c r="Z1879" s="975"/>
    </row>
    <row r="1880" spans="1:26">
      <c r="A1880" s="878"/>
      <c r="B1880" s="878"/>
      <c r="C1880" s="878"/>
      <c r="F1880" s="878"/>
      <c r="H1880" s="878"/>
      <c r="I1880" s="878"/>
      <c r="J1880" s="878"/>
      <c r="K1880" s="990"/>
      <c r="L1880" s="990"/>
      <c r="M1880" s="990"/>
      <c r="N1880" s="990"/>
      <c r="O1880" s="878"/>
      <c r="P1880" s="878"/>
      <c r="Q1880" s="878"/>
      <c r="R1880" s="878"/>
      <c r="S1880" s="878"/>
      <c r="T1880" s="878"/>
      <c r="U1880" s="878"/>
      <c r="V1880" s="878"/>
      <c r="W1880" s="878"/>
      <c r="X1880" s="1015"/>
      <c r="Y1880" s="878"/>
      <c r="Z1880" s="975"/>
    </row>
    <row r="1881" spans="1:26">
      <c r="A1881" s="878"/>
      <c r="B1881" s="878"/>
      <c r="C1881" s="878"/>
      <c r="F1881" s="878"/>
      <c r="H1881" s="878"/>
      <c r="I1881" s="878"/>
      <c r="J1881" s="878"/>
      <c r="K1881" s="990"/>
      <c r="L1881" s="990"/>
      <c r="M1881" s="990"/>
      <c r="N1881" s="990"/>
      <c r="O1881" s="878"/>
      <c r="P1881" s="878"/>
      <c r="Q1881" s="878"/>
      <c r="R1881" s="878"/>
      <c r="S1881" s="878"/>
      <c r="T1881" s="878"/>
      <c r="U1881" s="878"/>
      <c r="V1881" s="878"/>
      <c r="W1881" s="878"/>
      <c r="X1881" s="1015"/>
      <c r="Y1881" s="878"/>
      <c r="Z1881" s="975"/>
    </row>
    <row r="1882" spans="1:26">
      <c r="A1882" s="878"/>
      <c r="B1882" s="878"/>
      <c r="C1882" s="878"/>
      <c r="F1882" s="878"/>
      <c r="H1882" s="878"/>
      <c r="I1882" s="878"/>
      <c r="J1882" s="878"/>
      <c r="K1882" s="990"/>
      <c r="L1882" s="990"/>
      <c r="M1882" s="990"/>
      <c r="N1882" s="990"/>
      <c r="O1882" s="878"/>
      <c r="P1882" s="878"/>
      <c r="Q1882" s="878"/>
      <c r="R1882" s="878"/>
      <c r="S1882" s="878"/>
      <c r="T1882" s="878"/>
      <c r="U1882" s="878"/>
      <c r="V1882" s="878"/>
      <c r="W1882" s="878"/>
      <c r="X1882" s="1015"/>
      <c r="Y1882" s="878"/>
      <c r="Z1882" s="975"/>
    </row>
    <row r="1883" spans="1:26">
      <c r="A1883" s="878"/>
      <c r="B1883" s="878"/>
      <c r="C1883" s="878"/>
      <c r="F1883" s="878"/>
      <c r="H1883" s="878"/>
      <c r="I1883" s="878"/>
      <c r="J1883" s="878"/>
      <c r="K1883" s="990"/>
      <c r="L1883" s="990"/>
      <c r="M1883" s="990"/>
      <c r="N1883" s="990"/>
      <c r="O1883" s="878"/>
      <c r="P1883" s="878"/>
      <c r="Q1883" s="878"/>
      <c r="R1883" s="878"/>
      <c r="S1883" s="878"/>
      <c r="T1883" s="878"/>
      <c r="U1883" s="878"/>
      <c r="V1883" s="878"/>
      <c r="W1883" s="878"/>
      <c r="X1883" s="1015"/>
      <c r="Y1883" s="878"/>
      <c r="Z1883" s="975"/>
    </row>
    <row r="1884" spans="1:26">
      <c r="A1884" s="878"/>
      <c r="B1884" s="878"/>
      <c r="C1884" s="878"/>
      <c r="F1884" s="878"/>
      <c r="H1884" s="878"/>
      <c r="I1884" s="878"/>
      <c r="J1884" s="878"/>
      <c r="K1884" s="990"/>
      <c r="L1884" s="990"/>
      <c r="M1884" s="990"/>
      <c r="N1884" s="990"/>
      <c r="O1884" s="878"/>
      <c r="P1884" s="878"/>
      <c r="Q1884" s="878"/>
      <c r="R1884" s="878"/>
      <c r="S1884" s="878"/>
      <c r="T1884" s="878"/>
      <c r="U1884" s="878"/>
      <c r="V1884" s="878"/>
      <c r="W1884" s="878"/>
      <c r="X1884" s="1015"/>
      <c r="Y1884" s="878"/>
      <c r="Z1884" s="975"/>
    </row>
    <row r="1885" spans="1:26">
      <c r="A1885" s="878"/>
      <c r="B1885" s="878"/>
      <c r="C1885" s="878"/>
      <c r="F1885" s="878"/>
      <c r="H1885" s="878"/>
      <c r="I1885" s="878"/>
      <c r="J1885" s="878"/>
      <c r="K1885" s="990"/>
      <c r="L1885" s="990"/>
      <c r="M1885" s="990"/>
      <c r="N1885" s="990"/>
      <c r="O1885" s="878"/>
      <c r="P1885" s="878"/>
      <c r="Q1885" s="878"/>
      <c r="R1885" s="878"/>
      <c r="S1885" s="878"/>
      <c r="T1885" s="878"/>
      <c r="U1885" s="878"/>
      <c r="V1885" s="878"/>
      <c r="W1885" s="878"/>
      <c r="X1885" s="1015"/>
      <c r="Y1885" s="878"/>
      <c r="Z1885" s="975"/>
    </row>
    <row r="1886" spans="1:26">
      <c r="A1886" s="878"/>
      <c r="B1886" s="878"/>
      <c r="C1886" s="878"/>
      <c r="F1886" s="878"/>
      <c r="H1886" s="878"/>
      <c r="I1886" s="878"/>
      <c r="J1886" s="878"/>
      <c r="K1886" s="990"/>
      <c r="L1886" s="990"/>
      <c r="M1886" s="990"/>
      <c r="N1886" s="990"/>
      <c r="O1886" s="878"/>
      <c r="P1886" s="878"/>
      <c r="Q1886" s="878"/>
      <c r="R1886" s="878"/>
      <c r="S1886" s="878"/>
      <c r="T1886" s="878"/>
      <c r="U1886" s="878"/>
      <c r="V1886" s="878"/>
      <c r="W1886" s="878"/>
      <c r="X1886" s="1015"/>
      <c r="Y1886" s="878"/>
      <c r="Z1886" s="975"/>
    </row>
    <row r="1887" spans="1:26">
      <c r="A1887" s="878"/>
      <c r="B1887" s="878"/>
      <c r="C1887" s="878"/>
      <c r="F1887" s="878"/>
      <c r="H1887" s="878"/>
      <c r="I1887" s="878"/>
      <c r="J1887" s="878"/>
      <c r="K1887" s="990"/>
      <c r="L1887" s="990"/>
      <c r="M1887" s="990"/>
      <c r="N1887" s="990"/>
      <c r="O1887" s="878"/>
      <c r="P1887" s="878"/>
      <c r="Q1887" s="878"/>
      <c r="R1887" s="878"/>
      <c r="S1887" s="878"/>
      <c r="T1887" s="878"/>
      <c r="U1887" s="878"/>
      <c r="V1887" s="878"/>
      <c r="W1887" s="878"/>
      <c r="X1887" s="1015"/>
      <c r="Y1887" s="878"/>
      <c r="Z1887" s="975"/>
    </row>
    <row r="1888" spans="1:26">
      <c r="A1888" s="878"/>
      <c r="B1888" s="878"/>
      <c r="C1888" s="878"/>
      <c r="F1888" s="878"/>
      <c r="H1888" s="878"/>
      <c r="I1888" s="878"/>
      <c r="J1888" s="878"/>
      <c r="K1888" s="990"/>
      <c r="L1888" s="990"/>
      <c r="M1888" s="990"/>
      <c r="N1888" s="990"/>
      <c r="O1888" s="878"/>
      <c r="P1888" s="878"/>
      <c r="Q1888" s="878"/>
      <c r="R1888" s="878"/>
      <c r="S1888" s="878"/>
      <c r="T1888" s="878"/>
      <c r="U1888" s="878"/>
      <c r="V1888" s="878"/>
      <c r="W1888" s="878"/>
      <c r="X1888" s="1015"/>
      <c r="Y1888" s="878"/>
      <c r="Z1888" s="975"/>
    </row>
    <row r="1889" spans="1:26">
      <c r="A1889" s="878"/>
      <c r="B1889" s="878"/>
      <c r="C1889" s="878"/>
      <c r="F1889" s="878"/>
      <c r="H1889" s="878"/>
      <c r="I1889" s="878"/>
      <c r="J1889" s="878"/>
      <c r="K1889" s="990"/>
      <c r="L1889" s="990"/>
      <c r="M1889" s="990"/>
      <c r="N1889" s="990"/>
      <c r="O1889" s="878"/>
      <c r="P1889" s="878"/>
      <c r="Q1889" s="878"/>
      <c r="R1889" s="878"/>
      <c r="S1889" s="878"/>
      <c r="T1889" s="878"/>
      <c r="U1889" s="878"/>
      <c r="V1889" s="878"/>
      <c r="W1889" s="878"/>
      <c r="X1889" s="1015"/>
      <c r="Y1889" s="878"/>
      <c r="Z1889" s="975"/>
    </row>
    <row r="1890" spans="1:26">
      <c r="A1890" s="878"/>
      <c r="B1890" s="878"/>
      <c r="C1890" s="878"/>
      <c r="F1890" s="878"/>
      <c r="H1890" s="878"/>
      <c r="I1890" s="878"/>
      <c r="J1890" s="878"/>
      <c r="K1890" s="990"/>
      <c r="L1890" s="990"/>
      <c r="M1890" s="990"/>
      <c r="N1890" s="990"/>
      <c r="O1890" s="878"/>
      <c r="P1890" s="878"/>
      <c r="Q1890" s="878"/>
      <c r="R1890" s="878"/>
      <c r="S1890" s="878"/>
      <c r="T1890" s="878"/>
      <c r="U1890" s="878"/>
      <c r="V1890" s="878"/>
      <c r="W1890" s="878"/>
      <c r="X1890" s="1015"/>
      <c r="Y1890" s="878"/>
      <c r="Z1890" s="975"/>
    </row>
    <row r="1891" spans="1:26">
      <c r="A1891" s="878"/>
      <c r="B1891" s="878"/>
      <c r="C1891" s="878"/>
      <c r="F1891" s="878"/>
      <c r="H1891" s="878"/>
      <c r="I1891" s="878"/>
      <c r="J1891" s="878"/>
      <c r="K1891" s="990"/>
      <c r="L1891" s="990"/>
      <c r="M1891" s="990"/>
      <c r="N1891" s="990"/>
      <c r="O1891" s="878"/>
      <c r="P1891" s="878"/>
      <c r="Q1891" s="878"/>
      <c r="R1891" s="878"/>
      <c r="S1891" s="878"/>
      <c r="T1891" s="878"/>
      <c r="U1891" s="878"/>
      <c r="V1891" s="878"/>
      <c r="W1891" s="878"/>
      <c r="X1891" s="1015"/>
      <c r="Y1891" s="878"/>
      <c r="Z1891" s="975"/>
    </row>
    <row r="1892" spans="1:26">
      <c r="A1892" s="878"/>
      <c r="B1892" s="878"/>
      <c r="C1892" s="878"/>
      <c r="F1892" s="878"/>
      <c r="H1892" s="878"/>
      <c r="I1892" s="878"/>
      <c r="J1892" s="878"/>
      <c r="K1892" s="990"/>
      <c r="L1892" s="990"/>
      <c r="M1892" s="990"/>
      <c r="N1892" s="990"/>
      <c r="O1892" s="878"/>
      <c r="P1892" s="878"/>
      <c r="Q1892" s="878"/>
      <c r="R1892" s="878"/>
      <c r="S1892" s="878"/>
      <c r="T1892" s="878"/>
      <c r="U1892" s="878"/>
      <c r="V1892" s="878"/>
      <c r="W1892" s="878"/>
      <c r="X1892" s="1015"/>
      <c r="Y1892" s="878"/>
      <c r="Z1892" s="975"/>
    </row>
    <row r="1893" spans="1:26">
      <c r="A1893" s="878"/>
      <c r="B1893" s="878"/>
      <c r="C1893" s="878"/>
      <c r="F1893" s="878"/>
      <c r="H1893" s="878"/>
      <c r="I1893" s="878"/>
      <c r="J1893" s="878"/>
      <c r="K1893" s="990"/>
      <c r="L1893" s="990"/>
      <c r="M1893" s="990"/>
      <c r="N1893" s="990"/>
      <c r="O1893" s="878"/>
      <c r="P1893" s="878"/>
      <c r="Q1893" s="878"/>
      <c r="R1893" s="878"/>
      <c r="S1893" s="878"/>
      <c r="T1893" s="878"/>
      <c r="U1893" s="878"/>
      <c r="V1893" s="878"/>
      <c r="W1893" s="878"/>
      <c r="X1893" s="1015"/>
      <c r="Y1893" s="878"/>
      <c r="Z1893" s="975"/>
    </row>
    <row r="1894" spans="1:26">
      <c r="A1894" s="878"/>
      <c r="B1894" s="878"/>
      <c r="C1894" s="878"/>
      <c r="F1894" s="878"/>
      <c r="H1894" s="878"/>
      <c r="I1894" s="878"/>
      <c r="J1894" s="878"/>
      <c r="K1894" s="990"/>
      <c r="L1894" s="990"/>
      <c r="M1894" s="990"/>
      <c r="N1894" s="990"/>
      <c r="O1894" s="878"/>
      <c r="P1894" s="878"/>
      <c r="Q1894" s="878"/>
      <c r="R1894" s="878"/>
      <c r="S1894" s="878"/>
      <c r="T1894" s="878"/>
      <c r="U1894" s="878"/>
      <c r="V1894" s="878"/>
      <c r="W1894" s="878"/>
      <c r="X1894" s="1015"/>
      <c r="Y1894" s="878"/>
      <c r="Z1894" s="975"/>
    </row>
    <row r="1895" spans="1:26">
      <c r="A1895" s="878"/>
      <c r="B1895" s="878"/>
      <c r="C1895" s="878"/>
      <c r="F1895" s="878"/>
      <c r="H1895" s="878"/>
      <c r="I1895" s="878"/>
      <c r="J1895" s="878"/>
      <c r="K1895" s="990"/>
      <c r="L1895" s="990"/>
      <c r="M1895" s="990"/>
      <c r="N1895" s="990"/>
      <c r="O1895" s="878"/>
      <c r="P1895" s="878"/>
      <c r="Q1895" s="878"/>
      <c r="R1895" s="878"/>
      <c r="S1895" s="878"/>
      <c r="T1895" s="878"/>
      <c r="U1895" s="878"/>
      <c r="V1895" s="878"/>
      <c r="W1895" s="878"/>
      <c r="X1895" s="1015"/>
      <c r="Y1895" s="878"/>
      <c r="Z1895" s="975"/>
    </row>
    <row r="1896" spans="1:26">
      <c r="A1896" s="878"/>
      <c r="B1896" s="878"/>
      <c r="C1896" s="878"/>
      <c r="F1896" s="878"/>
      <c r="H1896" s="878"/>
      <c r="I1896" s="878"/>
      <c r="J1896" s="878"/>
      <c r="K1896" s="990"/>
      <c r="L1896" s="990"/>
      <c r="M1896" s="990"/>
      <c r="N1896" s="990"/>
      <c r="O1896" s="878"/>
      <c r="P1896" s="878"/>
      <c r="Q1896" s="878"/>
      <c r="R1896" s="878"/>
      <c r="S1896" s="878"/>
      <c r="T1896" s="878"/>
      <c r="U1896" s="878"/>
      <c r="V1896" s="878"/>
      <c r="W1896" s="878"/>
      <c r="X1896" s="1015"/>
      <c r="Y1896" s="878"/>
      <c r="Z1896" s="975"/>
    </row>
    <row r="1897" spans="1:26">
      <c r="A1897" s="878"/>
      <c r="B1897" s="878"/>
      <c r="C1897" s="878"/>
      <c r="F1897" s="878"/>
      <c r="H1897" s="878"/>
      <c r="I1897" s="878"/>
      <c r="J1897" s="878"/>
      <c r="K1897" s="990"/>
      <c r="L1897" s="990"/>
      <c r="M1897" s="990"/>
      <c r="N1897" s="990"/>
      <c r="O1897" s="878"/>
      <c r="P1897" s="878"/>
      <c r="Q1897" s="878"/>
      <c r="R1897" s="878"/>
      <c r="S1897" s="878"/>
      <c r="T1897" s="878"/>
      <c r="U1897" s="878"/>
      <c r="V1897" s="878"/>
      <c r="W1897" s="878"/>
      <c r="X1897" s="1015"/>
      <c r="Y1897" s="878"/>
      <c r="Z1897" s="975"/>
    </row>
    <row r="1898" spans="1:26">
      <c r="A1898" s="878"/>
      <c r="B1898" s="878"/>
      <c r="C1898" s="878"/>
      <c r="F1898" s="878"/>
      <c r="H1898" s="878"/>
      <c r="I1898" s="878"/>
      <c r="J1898" s="878"/>
      <c r="K1898" s="990"/>
      <c r="L1898" s="990"/>
      <c r="M1898" s="990"/>
      <c r="N1898" s="990"/>
      <c r="O1898" s="878"/>
      <c r="P1898" s="878"/>
      <c r="Q1898" s="878"/>
      <c r="R1898" s="878"/>
      <c r="S1898" s="878"/>
      <c r="T1898" s="878"/>
      <c r="U1898" s="878"/>
      <c r="V1898" s="878"/>
      <c r="W1898" s="878"/>
      <c r="X1898" s="1015"/>
      <c r="Y1898" s="878"/>
      <c r="Z1898" s="975"/>
    </row>
    <row r="1899" spans="1:26">
      <c r="A1899" s="878"/>
      <c r="B1899" s="878"/>
      <c r="C1899" s="878"/>
      <c r="F1899" s="878"/>
      <c r="H1899" s="878"/>
      <c r="I1899" s="878"/>
      <c r="J1899" s="878"/>
      <c r="K1899" s="990"/>
      <c r="L1899" s="990"/>
      <c r="M1899" s="990"/>
      <c r="N1899" s="990"/>
      <c r="O1899" s="878"/>
      <c r="P1899" s="878"/>
      <c r="Q1899" s="878"/>
      <c r="R1899" s="878"/>
      <c r="S1899" s="878"/>
      <c r="T1899" s="878"/>
      <c r="U1899" s="878"/>
      <c r="V1899" s="878"/>
      <c r="W1899" s="878"/>
      <c r="X1899" s="1015"/>
      <c r="Y1899" s="878"/>
      <c r="Z1899" s="975"/>
    </row>
    <row r="1900" spans="1:26">
      <c r="A1900" s="878"/>
      <c r="B1900" s="878"/>
      <c r="C1900" s="878"/>
      <c r="F1900" s="878"/>
      <c r="H1900" s="878"/>
      <c r="I1900" s="878"/>
      <c r="J1900" s="878"/>
      <c r="K1900" s="990"/>
      <c r="L1900" s="990"/>
      <c r="M1900" s="990"/>
      <c r="N1900" s="990"/>
      <c r="O1900" s="878"/>
      <c r="P1900" s="878"/>
      <c r="Q1900" s="878"/>
      <c r="R1900" s="878"/>
      <c r="S1900" s="878"/>
      <c r="T1900" s="878"/>
      <c r="U1900" s="878"/>
      <c r="V1900" s="878"/>
      <c r="W1900" s="878"/>
      <c r="X1900" s="1015"/>
      <c r="Y1900" s="878"/>
      <c r="Z1900" s="975"/>
    </row>
    <row r="1901" spans="1:26">
      <c r="A1901" s="878"/>
      <c r="B1901" s="878"/>
      <c r="C1901" s="878"/>
      <c r="F1901" s="878"/>
      <c r="H1901" s="878"/>
      <c r="I1901" s="878"/>
      <c r="J1901" s="878"/>
      <c r="K1901" s="990"/>
      <c r="L1901" s="990"/>
      <c r="M1901" s="990"/>
      <c r="N1901" s="990"/>
      <c r="O1901" s="878"/>
      <c r="P1901" s="878"/>
      <c r="Q1901" s="878"/>
      <c r="R1901" s="878"/>
      <c r="S1901" s="878"/>
      <c r="T1901" s="878"/>
      <c r="U1901" s="878"/>
      <c r="V1901" s="878"/>
      <c r="W1901" s="878"/>
      <c r="X1901" s="1015"/>
      <c r="Y1901" s="878"/>
      <c r="Z1901" s="975"/>
    </row>
    <row r="1902" spans="1:26">
      <c r="A1902" s="878"/>
      <c r="B1902" s="878"/>
      <c r="C1902" s="878"/>
      <c r="F1902" s="878"/>
      <c r="H1902" s="878"/>
      <c r="I1902" s="878"/>
      <c r="J1902" s="878"/>
      <c r="K1902" s="990"/>
      <c r="L1902" s="990"/>
      <c r="M1902" s="990"/>
      <c r="N1902" s="990"/>
      <c r="O1902" s="878"/>
      <c r="P1902" s="878"/>
      <c r="Q1902" s="878"/>
      <c r="R1902" s="878"/>
      <c r="S1902" s="878"/>
      <c r="T1902" s="878"/>
      <c r="U1902" s="878"/>
      <c r="V1902" s="878"/>
      <c r="W1902" s="878"/>
      <c r="X1902" s="1015"/>
      <c r="Y1902" s="878"/>
      <c r="Z1902" s="975"/>
    </row>
    <row r="1903" spans="1:26">
      <c r="A1903" s="878"/>
      <c r="B1903" s="878"/>
      <c r="C1903" s="878"/>
      <c r="F1903" s="878"/>
      <c r="H1903" s="878"/>
      <c r="I1903" s="878"/>
      <c r="J1903" s="878"/>
      <c r="K1903" s="990"/>
      <c r="L1903" s="990"/>
      <c r="M1903" s="990"/>
      <c r="N1903" s="990"/>
      <c r="O1903" s="878"/>
      <c r="P1903" s="878"/>
      <c r="Q1903" s="878"/>
      <c r="R1903" s="878"/>
      <c r="S1903" s="878"/>
      <c r="T1903" s="878"/>
      <c r="U1903" s="878"/>
      <c r="V1903" s="878"/>
      <c r="W1903" s="878"/>
      <c r="X1903" s="1015"/>
      <c r="Y1903" s="878"/>
      <c r="Z1903" s="975"/>
    </row>
    <row r="1904" spans="1:26">
      <c r="A1904" s="878"/>
      <c r="B1904" s="878"/>
      <c r="C1904" s="878"/>
      <c r="F1904" s="878"/>
      <c r="H1904" s="878"/>
      <c r="I1904" s="878"/>
      <c r="J1904" s="878"/>
      <c r="K1904" s="990"/>
      <c r="L1904" s="990"/>
      <c r="M1904" s="990"/>
      <c r="N1904" s="990"/>
      <c r="O1904" s="878"/>
      <c r="P1904" s="878"/>
      <c r="Q1904" s="878"/>
      <c r="R1904" s="878"/>
      <c r="S1904" s="878"/>
      <c r="T1904" s="878"/>
      <c r="U1904" s="878"/>
      <c r="V1904" s="878"/>
      <c r="W1904" s="878"/>
      <c r="X1904" s="1015"/>
      <c r="Y1904" s="878"/>
      <c r="Z1904" s="975"/>
    </row>
    <row r="1905" spans="1:26">
      <c r="A1905" s="878"/>
      <c r="B1905" s="878"/>
      <c r="C1905" s="878"/>
      <c r="F1905" s="878"/>
      <c r="H1905" s="878"/>
      <c r="I1905" s="878"/>
      <c r="J1905" s="878"/>
      <c r="K1905" s="990"/>
      <c r="L1905" s="990"/>
      <c r="M1905" s="990"/>
      <c r="N1905" s="990"/>
      <c r="O1905" s="878"/>
      <c r="P1905" s="878"/>
      <c r="Q1905" s="878"/>
      <c r="R1905" s="878"/>
      <c r="S1905" s="878"/>
      <c r="T1905" s="878"/>
      <c r="U1905" s="878"/>
      <c r="V1905" s="878"/>
      <c r="W1905" s="878"/>
      <c r="X1905" s="1015"/>
      <c r="Y1905" s="878"/>
      <c r="Z1905" s="975"/>
    </row>
    <row r="1906" spans="1:26">
      <c r="A1906" s="878"/>
      <c r="B1906" s="878"/>
      <c r="C1906" s="878"/>
      <c r="F1906" s="878"/>
      <c r="H1906" s="878"/>
      <c r="I1906" s="878"/>
      <c r="J1906" s="878"/>
      <c r="K1906" s="990"/>
      <c r="L1906" s="990"/>
      <c r="M1906" s="990"/>
      <c r="N1906" s="990"/>
      <c r="O1906" s="878"/>
      <c r="P1906" s="878"/>
      <c r="Q1906" s="878"/>
      <c r="R1906" s="878"/>
      <c r="S1906" s="878"/>
      <c r="T1906" s="878"/>
      <c r="U1906" s="878"/>
      <c r="V1906" s="878"/>
      <c r="W1906" s="878"/>
      <c r="X1906" s="1015"/>
      <c r="Y1906" s="878"/>
      <c r="Z1906" s="975"/>
    </row>
    <row r="1907" spans="1:26">
      <c r="A1907" s="878"/>
      <c r="B1907" s="878"/>
      <c r="C1907" s="878"/>
      <c r="F1907" s="878"/>
      <c r="H1907" s="878"/>
      <c r="I1907" s="878"/>
      <c r="J1907" s="878"/>
      <c r="K1907" s="990"/>
      <c r="L1907" s="990"/>
      <c r="M1907" s="990"/>
      <c r="N1907" s="990"/>
      <c r="O1907" s="878"/>
      <c r="P1907" s="878"/>
      <c r="Q1907" s="878"/>
      <c r="R1907" s="878"/>
      <c r="S1907" s="878"/>
      <c r="T1907" s="878"/>
      <c r="U1907" s="878"/>
      <c r="V1907" s="878"/>
      <c r="W1907" s="878"/>
      <c r="X1907" s="1015"/>
      <c r="Y1907" s="878"/>
      <c r="Z1907" s="975"/>
    </row>
    <row r="1908" spans="1:26">
      <c r="A1908" s="878"/>
      <c r="B1908" s="878"/>
      <c r="C1908" s="878"/>
      <c r="F1908" s="878"/>
      <c r="H1908" s="878"/>
      <c r="I1908" s="878"/>
      <c r="J1908" s="878"/>
      <c r="K1908" s="990"/>
      <c r="L1908" s="990"/>
      <c r="M1908" s="990"/>
      <c r="N1908" s="990"/>
      <c r="O1908" s="878"/>
      <c r="P1908" s="878"/>
      <c r="Q1908" s="878"/>
      <c r="R1908" s="878"/>
      <c r="S1908" s="878"/>
      <c r="T1908" s="878"/>
      <c r="U1908" s="878"/>
      <c r="V1908" s="878"/>
      <c r="W1908" s="878"/>
      <c r="X1908" s="1015"/>
      <c r="Y1908" s="878"/>
      <c r="Z1908" s="975"/>
    </row>
    <row r="1909" spans="1:26">
      <c r="A1909" s="878"/>
      <c r="B1909" s="878"/>
      <c r="C1909" s="878"/>
      <c r="F1909" s="878"/>
      <c r="H1909" s="878"/>
      <c r="I1909" s="878"/>
      <c r="J1909" s="878"/>
      <c r="K1909" s="990"/>
      <c r="L1909" s="990"/>
      <c r="M1909" s="990"/>
      <c r="N1909" s="990"/>
      <c r="O1909" s="878"/>
      <c r="P1909" s="878"/>
      <c r="Q1909" s="878"/>
      <c r="R1909" s="878"/>
      <c r="S1909" s="878"/>
      <c r="T1909" s="878"/>
      <c r="U1909" s="878"/>
      <c r="V1909" s="878"/>
      <c r="W1909" s="878"/>
      <c r="X1909" s="1015"/>
      <c r="Y1909" s="878"/>
      <c r="Z1909" s="975"/>
    </row>
    <row r="1910" spans="1:26">
      <c r="A1910" s="878"/>
      <c r="B1910" s="878"/>
      <c r="C1910" s="878"/>
      <c r="F1910" s="878"/>
      <c r="H1910" s="878"/>
      <c r="I1910" s="878"/>
      <c r="J1910" s="878"/>
      <c r="K1910" s="990"/>
      <c r="L1910" s="990"/>
      <c r="M1910" s="990"/>
      <c r="N1910" s="990"/>
      <c r="O1910" s="878"/>
      <c r="P1910" s="878"/>
      <c r="Q1910" s="878"/>
      <c r="R1910" s="878"/>
      <c r="S1910" s="878"/>
      <c r="T1910" s="878"/>
      <c r="U1910" s="878"/>
      <c r="V1910" s="878"/>
      <c r="W1910" s="878"/>
      <c r="X1910" s="1015"/>
      <c r="Y1910" s="878"/>
      <c r="Z1910" s="975"/>
    </row>
    <row r="1911" spans="1:26">
      <c r="A1911" s="878"/>
      <c r="B1911" s="878"/>
      <c r="C1911" s="878"/>
      <c r="F1911" s="878"/>
      <c r="H1911" s="878"/>
      <c r="I1911" s="878"/>
      <c r="J1911" s="878"/>
      <c r="K1911" s="990"/>
      <c r="L1911" s="990"/>
      <c r="M1911" s="990"/>
      <c r="N1911" s="990"/>
      <c r="O1911" s="878"/>
      <c r="P1911" s="878"/>
      <c r="Q1911" s="878"/>
      <c r="R1911" s="878"/>
      <c r="S1911" s="878"/>
      <c r="T1911" s="878"/>
      <c r="U1911" s="878"/>
      <c r="V1911" s="878"/>
      <c r="W1911" s="878"/>
      <c r="X1911" s="1015"/>
      <c r="Y1911" s="878"/>
      <c r="Z1911" s="975"/>
    </row>
    <row r="1912" spans="1:26">
      <c r="A1912" s="878"/>
      <c r="B1912" s="878"/>
      <c r="C1912" s="878"/>
      <c r="F1912" s="878"/>
      <c r="H1912" s="878"/>
      <c r="I1912" s="878"/>
      <c r="J1912" s="878"/>
      <c r="K1912" s="990"/>
      <c r="L1912" s="990"/>
      <c r="M1912" s="990"/>
      <c r="N1912" s="990"/>
      <c r="O1912" s="878"/>
      <c r="P1912" s="878"/>
      <c r="Q1912" s="878"/>
      <c r="R1912" s="878"/>
      <c r="S1912" s="878"/>
      <c r="T1912" s="878"/>
      <c r="U1912" s="878"/>
      <c r="V1912" s="878"/>
      <c r="W1912" s="878"/>
      <c r="X1912" s="1015"/>
      <c r="Y1912" s="878"/>
      <c r="Z1912" s="975"/>
    </row>
    <row r="1913" spans="1:26">
      <c r="A1913" s="878"/>
      <c r="B1913" s="878"/>
      <c r="C1913" s="878"/>
      <c r="F1913" s="878"/>
      <c r="H1913" s="878"/>
      <c r="I1913" s="878"/>
      <c r="J1913" s="878"/>
      <c r="K1913" s="990"/>
      <c r="L1913" s="990"/>
      <c r="M1913" s="990"/>
      <c r="N1913" s="990"/>
      <c r="O1913" s="878"/>
      <c r="P1913" s="878"/>
      <c r="Q1913" s="878"/>
      <c r="R1913" s="878"/>
      <c r="S1913" s="878"/>
      <c r="T1913" s="878"/>
      <c r="U1913" s="878"/>
      <c r="V1913" s="878"/>
      <c r="W1913" s="878"/>
      <c r="X1913" s="1015"/>
      <c r="Y1913" s="878"/>
      <c r="Z1913" s="975"/>
    </row>
    <row r="1914" spans="1:26">
      <c r="A1914" s="878"/>
      <c r="B1914" s="878"/>
      <c r="C1914" s="878"/>
      <c r="F1914" s="878"/>
      <c r="H1914" s="878"/>
      <c r="I1914" s="878"/>
      <c r="J1914" s="878"/>
      <c r="K1914" s="990"/>
      <c r="L1914" s="990"/>
      <c r="M1914" s="990"/>
      <c r="N1914" s="990"/>
      <c r="O1914" s="878"/>
      <c r="P1914" s="878"/>
      <c r="Q1914" s="878"/>
      <c r="R1914" s="878"/>
      <c r="S1914" s="878"/>
      <c r="T1914" s="878"/>
      <c r="U1914" s="878"/>
      <c r="V1914" s="878"/>
      <c r="W1914" s="878"/>
      <c r="X1914" s="1015"/>
      <c r="Y1914" s="878"/>
      <c r="Z1914" s="975"/>
    </row>
    <row r="1915" spans="1:26">
      <c r="A1915" s="878"/>
      <c r="B1915" s="878"/>
      <c r="C1915" s="878"/>
      <c r="F1915" s="878"/>
      <c r="H1915" s="878"/>
      <c r="I1915" s="878"/>
      <c r="J1915" s="878"/>
      <c r="K1915" s="990"/>
      <c r="L1915" s="990"/>
      <c r="M1915" s="990"/>
      <c r="N1915" s="990"/>
      <c r="O1915" s="878"/>
      <c r="P1915" s="878"/>
      <c r="Q1915" s="878"/>
      <c r="R1915" s="878"/>
      <c r="S1915" s="878"/>
      <c r="T1915" s="878"/>
      <c r="U1915" s="878"/>
      <c r="V1915" s="878"/>
      <c r="W1915" s="878"/>
      <c r="X1915" s="1015"/>
      <c r="Y1915" s="878"/>
      <c r="Z1915" s="975"/>
    </row>
    <row r="1916" spans="1:26">
      <c r="A1916" s="878"/>
      <c r="B1916" s="878"/>
      <c r="C1916" s="878"/>
      <c r="F1916" s="878"/>
      <c r="H1916" s="878"/>
      <c r="I1916" s="878"/>
      <c r="J1916" s="878"/>
      <c r="K1916" s="990"/>
      <c r="L1916" s="990"/>
      <c r="M1916" s="990"/>
      <c r="N1916" s="990"/>
      <c r="O1916" s="878"/>
      <c r="P1916" s="878"/>
      <c r="Q1916" s="878"/>
      <c r="R1916" s="878"/>
      <c r="S1916" s="878"/>
      <c r="T1916" s="878"/>
      <c r="U1916" s="878"/>
      <c r="V1916" s="878"/>
      <c r="W1916" s="878"/>
      <c r="X1916" s="1015"/>
      <c r="Y1916" s="878"/>
      <c r="Z1916" s="975"/>
    </row>
    <row r="1917" spans="1:26">
      <c r="A1917" s="878"/>
      <c r="B1917" s="878"/>
      <c r="C1917" s="878"/>
      <c r="F1917" s="878"/>
      <c r="H1917" s="878"/>
      <c r="I1917" s="878"/>
      <c r="J1917" s="878"/>
      <c r="K1917" s="990"/>
      <c r="L1917" s="990"/>
      <c r="M1917" s="990"/>
      <c r="N1917" s="990"/>
      <c r="O1917" s="878"/>
      <c r="P1917" s="878"/>
      <c r="Q1917" s="878"/>
      <c r="R1917" s="878"/>
      <c r="S1917" s="878"/>
      <c r="T1917" s="878"/>
      <c r="U1917" s="878"/>
      <c r="V1917" s="878"/>
      <c r="W1917" s="878"/>
      <c r="X1917" s="1015"/>
      <c r="Y1917" s="878"/>
      <c r="Z1917" s="975"/>
    </row>
    <row r="1918" spans="1:26">
      <c r="A1918" s="878"/>
      <c r="B1918" s="878"/>
      <c r="C1918" s="878"/>
      <c r="F1918" s="878"/>
      <c r="H1918" s="878"/>
      <c r="I1918" s="878"/>
      <c r="J1918" s="878"/>
      <c r="K1918" s="990"/>
      <c r="L1918" s="990"/>
      <c r="M1918" s="990"/>
      <c r="N1918" s="990"/>
      <c r="O1918" s="878"/>
      <c r="P1918" s="878"/>
      <c r="Q1918" s="878"/>
      <c r="R1918" s="878"/>
      <c r="S1918" s="878"/>
      <c r="T1918" s="878"/>
      <c r="U1918" s="878"/>
      <c r="V1918" s="878"/>
      <c r="W1918" s="878"/>
      <c r="X1918" s="1015"/>
      <c r="Y1918" s="878"/>
      <c r="Z1918" s="975"/>
    </row>
    <row r="1919" spans="1:26">
      <c r="A1919" s="878"/>
      <c r="B1919" s="878"/>
      <c r="C1919" s="878"/>
      <c r="F1919" s="878"/>
      <c r="H1919" s="878"/>
      <c r="I1919" s="878"/>
      <c r="J1919" s="878"/>
      <c r="K1919" s="990"/>
      <c r="L1919" s="990"/>
      <c r="M1919" s="990"/>
      <c r="N1919" s="990"/>
      <c r="O1919" s="878"/>
      <c r="P1919" s="878"/>
      <c r="Q1919" s="878"/>
      <c r="R1919" s="878"/>
      <c r="S1919" s="878"/>
      <c r="T1919" s="878"/>
      <c r="U1919" s="878"/>
      <c r="V1919" s="878"/>
      <c r="W1919" s="878"/>
      <c r="X1919" s="1015"/>
      <c r="Y1919" s="878"/>
      <c r="Z1919" s="975"/>
    </row>
    <row r="1920" spans="1:26">
      <c r="A1920" s="878"/>
      <c r="B1920" s="878"/>
      <c r="C1920" s="878"/>
      <c r="F1920" s="878"/>
      <c r="H1920" s="878"/>
      <c r="I1920" s="878"/>
      <c r="J1920" s="878"/>
      <c r="K1920" s="990"/>
      <c r="L1920" s="990"/>
      <c r="M1920" s="990"/>
      <c r="N1920" s="990"/>
      <c r="O1920" s="878"/>
      <c r="P1920" s="878"/>
      <c r="Q1920" s="878"/>
      <c r="R1920" s="878"/>
      <c r="S1920" s="878"/>
      <c r="T1920" s="878"/>
      <c r="U1920" s="878"/>
      <c r="V1920" s="878"/>
      <c r="W1920" s="878"/>
      <c r="X1920" s="1015"/>
      <c r="Y1920" s="878"/>
      <c r="Z1920" s="975"/>
    </row>
    <row r="1921" spans="1:26">
      <c r="A1921" s="878"/>
      <c r="B1921" s="878"/>
      <c r="C1921" s="878"/>
      <c r="F1921" s="878"/>
      <c r="H1921" s="878"/>
      <c r="I1921" s="878"/>
      <c r="J1921" s="878"/>
      <c r="K1921" s="990"/>
      <c r="L1921" s="990"/>
      <c r="M1921" s="990"/>
      <c r="N1921" s="990"/>
      <c r="O1921" s="878"/>
      <c r="P1921" s="878"/>
      <c r="Q1921" s="878"/>
      <c r="R1921" s="878"/>
      <c r="S1921" s="878"/>
      <c r="T1921" s="878"/>
      <c r="U1921" s="878"/>
      <c r="V1921" s="878"/>
      <c r="W1921" s="878"/>
      <c r="X1921" s="1015"/>
      <c r="Y1921" s="878"/>
      <c r="Z1921" s="975"/>
    </row>
    <row r="1922" spans="1:26">
      <c r="A1922" s="878"/>
      <c r="B1922" s="878"/>
      <c r="C1922" s="878"/>
      <c r="F1922" s="878"/>
      <c r="H1922" s="878"/>
      <c r="I1922" s="878"/>
      <c r="J1922" s="878"/>
      <c r="K1922" s="990"/>
      <c r="L1922" s="990"/>
      <c r="M1922" s="990"/>
      <c r="N1922" s="990"/>
      <c r="O1922" s="878"/>
      <c r="P1922" s="878"/>
      <c r="Q1922" s="878"/>
      <c r="R1922" s="878"/>
      <c r="S1922" s="878"/>
      <c r="T1922" s="878"/>
      <c r="U1922" s="878"/>
      <c r="V1922" s="878"/>
      <c r="W1922" s="878"/>
      <c r="X1922" s="1015"/>
      <c r="Y1922" s="878"/>
      <c r="Z1922" s="975"/>
    </row>
    <row r="1923" spans="1:26">
      <c r="A1923" s="878"/>
      <c r="B1923" s="878"/>
      <c r="C1923" s="878"/>
      <c r="F1923" s="878"/>
      <c r="H1923" s="878"/>
      <c r="I1923" s="878"/>
      <c r="J1923" s="878"/>
      <c r="K1923" s="990"/>
      <c r="L1923" s="990"/>
      <c r="M1923" s="990"/>
      <c r="N1923" s="990"/>
      <c r="O1923" s="878"/>
      <c r="P1923" s="878"/>
      <c r="Q1923" s="878"/>
      <c r="R1923" s="878"/>
      <c r="S1923" s="878"/>
      <c r="T1923" s="878"/>
      <c r="U1923" s="878"/>
      <c r="V1923" s="878"/>
      <c r="W1923" s="878"/>
      <c r="X1923" s="1015"/>
      <c r="Y1923" s="878"/>
      <c r="Z1923" s="975"/>
    </row>
    <row r="1924" spans="1:26">
      <c r="A1924" s="878"/>
      <c r="B1924" s="878"/>
      <c r="C1924" s="878"/>
      <c r="F1924" s="878"/>
      <c r="H1924" s="878"/>
      <c r="I1924" s="878"/>
      <c r="J1924" s="878"/>
      <c r="K1924" s="990"/>
      <c r="L1924" s="990"/>
      <c r="M1924" s="990"/>
      <c r="N1924" s="990"/>
      <c r="O1924" s="878"/>
      <c r="P1924" s="878"/>
      <c r="Q1924" s="878"/>
      <c r="R1924" s="878"/>
      <c r="S1924" s="878"/>
      <c r="T1924" s="878"/>
      <c r="U1924" s="878"/>
      <c r="V1924" s="878"/>
      <c r="W1924" s="878"/>
      <c r="X1924" s="1015"/>
      <c r="Y1924" s="878"/>
      <c r="Z1924" s="975"/>
    </row>
    <row r="1925" spans="1:26">
      <c r="A1925" s="878"/>
      <c r="B1925" s="878"/>
      <c r="C1925" s="878"/>
      <c r="F1925" s="878"/>
      <c r="H1925" s="878"/>
      <c r="I1925" s="878"/>
      <c r="J1925" s="878"/>
      <c r="K1925" s="990"/>
      <c r="L1925" s="990"/>
      <c r="M1925" s="990"/>
      <c r="N1925" s="990"/>
      <c r="O1925" s="878"/>
      <c r="P1925" s="878"/>
      <c r="Q1925" s="878"/>
      <c r="R1925" s="878"/>
      <c r="S1925" s="878"/>
      <c r="T1925" s="878"/>
      <c r="U1925" s="878"/>
      <c r="V1925" s="878"/>
      <c r="W1925" s="878"/>
      <c r="X1925" s="1015"/>
      <c r="Y1925" s="878"/>
      <c r="Z1925" s="975"/>
    </row>
    <row r="1926" spans="1:26">
      <c r="A1926" s="878"/>
      <c r="B1926" s="878"/>
      <c r="C1926" s="878"/>
      <c r="F1926" s="878"/>
      <c r="H1926" s="878"/>
      <c r="I1926" s="878"/>
      <c r="J1926" s="878"/>
      <c r="K1926" s="990"/>
      <c r="L1926" s="990"/>
      <c r="M1926" s="990"/>
      <c r="N1926" s="990"/>
      <c r="O1926" s="878"/>
      <c r="P1926" s="878"/>
      <c r="Q1926" s="878"/>
      <c r="R1926" s="878"/>
      <c r="S1926" s="878"/>
      <c r="T1926" s="878"/>
      <c r="U1926" s="878"/>
      <c r="V1926" s="878"/>
      <c r="W1926" s="878"/>
      <c r="X1926" s="1015"/>
      <c r="Y1926" s="878"/>
      <c r="Z1926" s="975"/>
    </row>
    <row r="1927" spans="1:26">
      <c r="A1927" s="878"/>
      <c r="B1927" s="878"/>
      <c r="C1927" s="878"/>
      <c r="F1927" s="878"/>
      <c r="H1927" s="878"/>
      <c r="I1927" s="878"/>
      <c r="J1927" s="878"/>
      <c r="K1927" s="990"/>
      <c r="L1927" s="990"/>
      <c r="M1927" s="990"/>
      <c r="N1927" s="990"/>
      <c r="O1927" s="878"/>
      <c r="P1927" s="878"/>
      <c r="Q1927" s="878"/>
      <c r="R1927" s="878"/>
      <c r="S1927" s="878"/>
      <c r="T1927" s="878"/>
      <c r="U1927" s="878"/>
      <c r="V1927" s="878"/>
      <c r="W1927" s="878"/>
      <c r="X1927" s="1015"/>
      <c r="Y1927" s="878"/>
      <c r="Z1927" s="975"/>
    </row>
    <row r="1928" spans="1:26">
      <c r="A1928" s="878"/>
      <c r="B1928" s="878"/>
      <c r="C1928" s="878"/>
      <c r="F1928" s="878"/>
      <c r="H1928" s="878"/>
      <c r="I1928" s="878"/>
      <c r="J1928" s="878"/>
      <c r="K1928" s="990"/>
      <c r="L1928" s="990"/>
      <c r="M1928" s="990"/>
      <c r="N1928" s="990"/>
      <c r="O1928" s="878"/>
      <c r="P1928" s="878"/>
      <c r="Q1928" s="878"/>
      <c r="R1928" s="878"/>
      <c r="S1928" s="878"/>
      <c r="T1928" s="878"/>
      <c r="U1928" s="878"/>
      <c r="V1928" s="878"/>
      <c r="W1928" s="878"/>
      <c r="X1928" s="1015"/>
      <c r="Y1928" s="878"/>
      <c r="Z1928" s="975"/>
    </row>
    <row r="1929" spans="1:26">
      <c r="A1929" s="878"/>
      <c r="B1929" s="878"/>
      <c r="C1929" s="878"/>
      <c r="F1929" s="878"/>
      <c r="H1929" s="878"/>
      <c r="I1929" s="878"/>
      <c r="J1929" s="878"/>
      <c r="K1929" s="990"/>
      <c r="L1929" s="990"/>
      <c r="M1929" s="990"/>
      <c r="N1929" s="990"/>
      <c r="O1929" s="878"/>
      <c r="P1929" s="878"/>
      <c r="Q1929" s="878"/>
      <c r="R1929" s="878"/>
      <c r="S1929" s="878"/>
      <c r="T1929" s="878"/>
      <c r="U1929" s="878"/>
      <c r="V1929" s="878"/>
      <c r="W1929" s="878"/>
      <c r="X1929" s="1015"/>
      <c r="Y1929" s="878"/>
      <c r="Z1929" s="975"/>
    </row>
    <row r="1930" spans="1:26">
      <c r="A1930" s="878"/>
      <c r="B1930" s="878"/>
      <c r="C1930" s="878"/>
      <c r="F1930" s="878"/>
      <c r="H1930" s="878"/>
      <c r="I1930" s="878"/>
      <c r="J1930" s="878"/>
      <c r="K1930" s="990"/>
      <c r="L1930" s="990"/>
      <c r="M1930" s="990"/>
      <c r="N1930" s="990"/>
      <c r="O1930" s="878"/>
      <c r="P1930" s="878"/>
      <c r="Q1930" s="878"/>
      <c r="R1930" s="878"/>
      <c r="S1930" s="878"/>
      <c r="T1930" s="878"/>
      <c r="U1930" s="878"/>
      <c r="V1930" s="878"/>
      <c r="W1930" s="878"/>
      <c r="X1930" s="1015"/>
      <c r="Y1930" s="878"/>
      <c r="Z1930" s="975"/>
    </row>
    <row r="1931" spans="1:26">
      <c r="A1931" s="878"/>
      <c r="B1931" s="878"/>
      <c r="C1931" s="878"/>
      <c r="F1931" s="878"/>
      <c r="H1931" s="878"/>
      <c r="I1931" s="878"/>
      <c r="J1931" s="878"/>
      <c r="K1931" s="990"/>
      <c r="L1931" s="990"/>
      <c r="M1931" s="990"/>
      <c r="N1931" s="990"/>
      <c r="O1931" s="878"/>
      <c r="P1931" s="878"/>
      <c r="Q1931" s="878"/>
      <c r="R1931" s="878"/>
      <c r="S1931" s="878"/>
      <c r="T1931" s="878"/>
      <c r="U1931" s="878"/>
      <c r="V1931" s="878"/>
      <c r="W1931" s="878"/>
      <c r="X1931" s="1015"/>
      <c r="Y1931" s="878"/>
      <c r="Z1931" s="975"/>
    </row>
    <row r="1932" spans="1:26">
      <c r="A1932" s="878"/>
      <c r="B1932" s="878"/>
      <c r="C1932" s="878"/>
      <c r="F1932" s="878"/>
      <c r="H1932" s="878"/>
      <c r="I1932" s="878"/>
      <c r="J1932" s="878"/>
      <c r="K1932" s="990"/>
      <c r="L1932" s="990"/>
      <c r="M1932" s="990"/>
      <c r="N1932" s="990"/>
      <c r="O1932" s="878"/>
      <c r="P1932" s="878"/>
      <c r="Q1932" s="878"/>
      <c r="R1932" s="878"/>
      <c r="S1932" s="878"/>
      <c r="T1932" s="878"/>
      <c r="U1932" s="878"/>
      <c r="V1932" s="878"/>
      <c r="W1932" s="878"/>
      <c r="X1932" s="1015"/>
      <c r="Y1932" s="878"/>
      <c r="Z1932" s="975"/>
    </row>
    <row r="1933" spans="1:26">
      <c r="A1933" s="878"/>
      <c r="B1933" s="878"/>
      <c r="C1933" s="878"/>
      <c r="F1933" s="878"/>
      <c r="H1933" s="878"/>
      <c r="I1933" s="878"/>
      <c r="J1933" s="878"/>
      <c r="K1933" s="990"/>
      <c r="L1933" s="990"/>
      <c r="M1933" s="990"/>
      <c r="N1933" s="990"/>
      <c r="O1933" s="878"/>
      <c r="P1933" s="878"/>
      <c r="Q1933" s="878"/>
      <c r="R1933" s="878"/>
      <c r="S1933" s="878"/>
      <c r="T1933" s="878"/>
      <c r="U1933" s="878"/>
      <c r="V1933" s="878"/>
      <c r="W1933" s="878"/>
      <c r="X1933" s="1015"/>
      <c r="Y1933" s="878"/>
      <c r="Z1933" s="975"/>
    </row>
    <row r="1934" spans="1:26">
      <c r="A1934" s="878"/>
      <c r="B1934" s="878"/>
      <c r="C1934" s="878"/>
      <c r="F1934" s="878"/>
      <c r="H1934" s="878"/>
      <c r="I1934" s="878"/>
      <c r="J1934" s="878"/>
      <c r="K1934" s="990"/>
      <c r="L1934" s="990"/>
      <c r="M1934" s="990"/>
      <c r="N1934" s="990"/>
      <c r="O1934" s="878"/>
      <c r="P1934" s="878"/>
      <c r="Q1934" s="878"/>
      <c r="R1934" s="878"/>
      <c r="S1934" s="878"/>
      <c r="T1934" s="878"/>
      <c r="U1934" s="878"/>
      <c r="V1934" s="878"/>
      <c r="W1934" s="878"/>
      <c r="X1934" s="1015"/>
      <c r="Y1934" s="878"/>
      <c r="Z1934" s="975"/>
    </row>
    <row r="1935" spans="1:26">
      <c r="A1935" s="878"/>
      <c r="B1935" s="878"/>
      <c r="C1935" s="878"/>
      <c r="F1935" s="878"/>
      <c r="H1935" s="878"/>
      <c r="I1935" s="878"/>
      <c r="J1935" s="878"/>
      <c r="K1935" s="990"/>
      <c r="L1935" s="990"/>
      <c r="M1935" s="990"/>
      <c r="N1935" s="990"/>
      <c r="O1935" s="878"/>
      <c r="P1935" s="878"/>
      <c r="Q1935" s="878"/>
      <c r="R1935" s="878"/>
      <c r="S1935" s="878"/>
      <c r="T1935" s="878"/>
      <c r="U1935" s="878"/>
      <c r="V1935" s="878"/>
      <c r="W1935" s="878"/>
      <c r="X1935" s="1015"/>
      <c r="Y1935" s="878"/>
      <c r="Z1935" s="975"/>
    </row>
    <row r="1936" spans="1:26">
      <c r="A1936" s="878"/>
      <c r="B1936" s="878"/>
      <c r="C1936" s="878"/>
      <c r="F1936" s="878"/>
      <c r="H1936" s="878"/>
      <c r="I1936" s="878"/>
      <c r="J1936" s="878"/>
      <c r="K1936" s="990"/>
      <c r="L1936" s="990"/>
      <c r="M1936" s="990"/>
      <c r="N1936" s="990"/>
      <c r="O1936" s="878"/>
      <c r="P1936" s="878"/>
      <c r="Q1936" s="878"/>
      <c r="R1936" s="878"/>
      <c r="S1936" s="878"/>
      <c r="T1936" s="878"/>
      <c r="U1936" s="878"/>
      <c r="V1936" s="878"/>
      <c r="W1936" s="878"/>
      <c r="X1936" s="1015"/>
      <c r="Y1936" s="878"/>
      <c r="Z1936" s="975"/>
    </row>
    <row r="1937" spans="1:26">
      <c r="A1937" s="878"/>
      <c r="B1937" s="878"/>
      <c r="C1937" s="878"/>
      <c r="F1937" s="878"/>
      <c r="H1937" s="878"/>
      <c r="I1937" s="878"/>
      <c r="J1937" s="878"/>
      <c r="K1937" s="990"/>
      <c r="L1937" s="990"/>
      <c r="M1937" s="990"/>
      <c r="N1937" s="990"/>
      <c r="O1937" s="878"/>
      <c r="P1937" s="878"/>
      <c r="Q1937" s="878"/>
      <c r="R1937" s="878"/>
      <c r="S1937" s="878"/>
      <c r="T1937" s="878"/>
      <c r="U1937" s="878"/>
      <c r="V1937" s="878"/>
      <c r="W1937" s="878"/>
      <c r="X1937" s="1015"/>
      <c r="Y1937" s="878"/>
      <c r="Z1937" s="975"/>
    </row>
    <row r="1938" spans="1:26">
      <c r="A1938" s="878"/>
      <c r="B1938" s="878"/>
      <c r="C1938" s="878"/>
      <c r="F1938" s="878"/>
      <c r="H1938" s="878"/>
      <c r="I1938" s="878"/>
      <c r="J1938" s="878"/>
      <c r="K1938" s="990"/>
      <c r="L1938" s="990"/>
      <c r="M1938" s="990"/>
      <c r="N1938" s="990"/>
      <c r="O1938" s="878"/>
      <c r="P1938" s="878"/>
      <c r="Q1938" s="878"/>
      <c r="R1938" s="878"/>
      <c r="S1938" s="878"/>
      <c r="T1938" s="878"/>
      <c r="U1938" s="878"/>
      <c r="V1938" s="878"/>
      <c r="W1938" s="878"/>
      <c r="X1938" s="1015"/>
      <c r="Y1938" s="878"/>
      <c r="Z1938" s="975"/>
    </row>
    <row r="1939" spans="1:26">
      <c r="A1939" s="878"/>
      <c r="B1939" s="878"/>
      <c r="C1939" s="878"/>
      <c r="F1939" s="878"/>
      <c r="H1939" s="878"/>
      <c r="I1939" s="878"/>
      <c r="J1939" s="878"/>
      <c r="K1939" s="990"/>
      <c r="L1939" s="990"/>
      <c r="M1939" s="990"/>
      <c r="N1939" s="990"/>
      <c r="O1939" s="878"/>
      <c r="P1939" s="878"/>
      <c r="Q1939" s="878"/>
      <c r="R1939" s="878"/>
      <c r="S1939" s="878"/>
      <c r="T1939" s="878"/>
      <c r="U1939" s="878"/>
      <c r="V1939" s="878"/>
      <c r="W1939" s="878"/>
      <c r="X1939" s="1015"/>
      <c r="Y1939" s="878"/>
      <c r="Z1939" s="975"/>
    </row>
    <row r="1940" spans="1:26">
      <c r="A1940" s="878"/>
      <c r="B1940" s="878"/>
      <c r="C1940" s="878"/>
      <c r="F1940" s="878"/>
      <c r="H1940" s="878"/>
      <c r="I1940" s="878"/>
      <c r="J1940" s="878"/>
      <c r="K1940" s="990"/>
      <c r="L1940" s="990"/>
      <c r="M1940" s="990"/>
      <c r="N1940" s="990"/>
      <c r="O1940" s="878"/>
      <c r="P1940" s="878"/>
      <c r="Q1940" s="878"/>
      <c r="R1940" s="878"/>
      <c r="S1940" s="878"/>
      <c r="T1940" s="878"/>
      <c r="U1940" s="878"/>
      <c r="V1940" s="878"/>
      <c r="W1940" s="878"/>
      <c r="X1940" s="1015"/>
      <c r="Y1940" s="878"/>
      <c r="Z1940" s="975"/>
    </row>
    <row r="1941" spans="1:26">
      <c r="A1941" s="878"/>
      <c r="B1941" s="878"/>
      <c r="C1941" s="878"/>
      <c r="F1941" s="878"/>
      <c r="H1941" s="878"/>
      <c r="I1941" s="878"/>
      <c r="J1941" s="878"/>
      <c r="K1941" s="990"/>
      <c r="L1941" s="990"/>
      <c r="M1941" s="990"/>
      <c r="N1941" s="990"/>
      <c r="O1941" s="878"/>
      <c r="P1941" s="878"/>
      <c r="Q1941" s="878"/>
      <c r="R1941" s="878"/>
      <c r="S1941" s="878"/>
      <c r="T1941" s="878"/>
      <c r="U1941" s="878"/>
      <c r="V1941" s="878"/>
      <c r="W1941" s="878"/>
      <c r="X1941" s="1015"/>
      <c r="Y1941" s="878"/>
      <c r="Z1941" s="975"/>
    </row>
    <row r="1942" spans="1:26">
      <c r="A1942" s="878"/>
      <c r="B1942" s="878"/>
      <c r="C1942" s="878"/>
      <c r="F1942" s="878"/>
      <c r="H1942" s="878"/>
      <c r="I1942" s="878"/>
      <c r="J1942" s="878"/>
      <c r="K1942" s="990"/>
      <c r="L1942" s="990"/>
      <c r="M1942" s="990"/>
      <c r="N1942" s="990"/>
      <c r="O1942" s="878"/>
      <c r="P1942" s="878"/>
      <c r="Q1942" s="878"/>
      <c r="R1942" s="878"/>
      <c r="S1942" s="878"/>
      <c r="T1942" s="878"/>
      <c r="U1942" s="878"/>
      <c r="V1942" s="878"/>
      <c r="W1942" s="878"/>
      <c r="X1942" s="1015"/>
      <c r="Y1942" s="878"/>
      <c r="Z1942" s="975"/>
    </row>
    <row r="1943" spans="1:26">
      <c r="A1943" s="878"/>
      <c r="B1943" s="878"/>
      <c r="C1943" s="878"/>
      <c r="F1943" s="878"/>
      <c r="H1943" s="878"/>
      <c r="I1943" s="878"/>
      <c r="J1943" s="878"/>
      <c r="K1943" s="990"/>
      <c r="L1943" s="990"/>
      <c r="M1943" s="990"/>
      <c r="N1943" s="990"/>
      <c r="O1943" s="878"/>
      <c r="P1943" s="878"/>
      <c r="Q1943" s="878"/>
      <c r="R1943" s="878"/>
      <c r="S1943" s="878"/>
      <c r="T1943" s="878"/>
      <c r="U1943" s="878"/>
      <c r="V1943" s="878"/>
      <c r="W1943" s="878"/>
      <c r="X1943" s="1015"/>
      <c r="Y1943" s="878"/>
      <c r="Z1943" s="975"/>
    </row>
    <row r="1944" spans="1:26">
      <c r="A1944" s="878"/>
      <c r="B1944" s="878"/>
      <c r="C1944" s="878"/>
      <c r="F1944" s="878"/>
      <c r="H1944" s="878"/>
      <c r="I1944" s="878"/>
      <c r="J1944" s="878"/>
      <c r="K1944" s="990"/>
      <c r="L1944" s="990"/>
      <c r="M1944" s="990"/>
      <c r="N1944" s="990"/>
      <c r="O1944" s="878"/>
      <c r="P1944" s="878"/>
      <c r="Q1944" s="878"/>
      <c r="R1944" s="878"/>
      <c r="S1944" s="878"/>
      <c r="T1944" s="878"/>
      <c r="U1944" s="878"/>
      <c r="V1944" s="878"/>
      <c r="W1944" s="878"/>
      <c r="X1944" s="1015"/>
      <c r="Y1944" s="878"/>
      <c r="Z1944" s="975"/>
    </row>
    <row r="1945" spans="1:26">
      <c r="A1945" s="878"/>
      <c r="B1945" s="878"/>
      <c r="C1945" s="878"/>
      <c r="F1945" s="878"/>
      <c r="H1945" s="878"/>
      <c r="I1945" s="878"/>
      <c r="J1945" s="878"/>
      <c r="K1945" s="990"/>
      <c r="L1945" s="990"/>
      <c r="M1945" s="990"/>
      <c r="N1945" s="990"/>
      <c r="O1945" s="878"/>
      <c r="P1945" s="878"/>
      <c r="Q1945" s="878"/>
      <c r="R1945" s="878"/>
      <c r="S1945" s="878"/>
      <c r="T1945" s="878"/>
      <c r="U1945" s="878"/>
      <c r="V1945" s="878"/>
      <c r="W1945" s="878"/>
      <c r="X1945" s="1015"/>
      <c r="Y1945" s="878"/>
      <c r="Z1945" s="975"/>
    </row>
    <row r="1946" spans="1:26">
      <c r="A1946" s="878"/>
      <c r="B1946" s="878"/>
      <c r="C1946" s="878"/>
      <c r="F1946" s="878"/>
      <c r="H1946" s="878"/>
      <c r="I1946" s="878"/>
      <c r="J1946" s="878"/>
      <c r="K1946" s="990"/>
      <c r="L1946" s="990"/>
      <c r="M1946" s="990"/>
      <c r="N1946" s="990"/>
      <c r="O1946" s="878"/>
      <c r="P1946" s="878"/>
      <c r="Q1946" s="878"/>
      <c r="R1946" s="878"/>
      <c r="S1946" s="878"/>
      <c r="T1946" s="878"/>
      <c r="U1946" s="878"/>
      <c r="V1946" s="878"/>
      <c r="W1946" s="878"/>
      <c r="X1946" s="1015"/>
      <c r="Y1946" s="878"/>
      <c r="Z1946" s="975"/>
    </row>
    <row r="1947" spans="1:26">
      <c r="A1947" s="878"/>
      <c r="B1947" s="878"/>
      <c r="C1947" s="878"/>
      <c r="F1947" s="878"/>
      <c r="H1947" s="878"/>
      <c r="I1947" s="878"/>
      <c r="J1947" s="878"/>
      <c r="K1947" s="990"/>
      <c r="L1947" s="990"/>
      <c r="M1947" s="990"/>
      <c r="N1947" s="990"/>
      <c r="O1947" s="878"/>
      <c r="P1947" s="878"/>
      <c r="Q1947" s="878"/>
      <c r="R1947" s="878"/>
      <c r="S1947" s="878"/>
      <c r="T1947" s="878"/>
      <c r="U1947" s="878"/>
      <c r="V1947" s="878"/>
      <c r="W1947" s="878"/>
      <c r="X1947" s="1015"/>
      <c r="Y1947" s="878"/>
      <c r="Z1947" s="975"/>
    </row>
    <row r="1948" spans="1:26">
      <c r="A1948" s="878"/>
      <c r="B1948" s="878"/>
      <c r="C1948" s="878"/>
      <c r="F1948" s="878"/>
      <c r="H1948" s="878"/>
      <c r="I1948" s="878"/>
      <c r="J1948" s="878"/>
      <c r="K1948" s="990"/>
      <c r="L1948" s="990"/>
      <c r="M1948" s="990"/>
      <c r="N1948" s="990"/>
      <c r="O1948" s="878"/>
      <c r="P1948" s="878"/>
      <c r="Q1948" s="878"/>
      <c r="R1948" s="878"/>
      <c r="S1948" s="878"/>
      <c r="T1948" s="878"/>
      <c r="U1948" s="878"/>
      <c r="V1948" s="878"/>
      <c r="W1948" s="878"/>
      <c r="X1948" s="1015"/>
      <c r="Y1948" s="878"/>
      <c r="Z1948" s="975"/>
    </row>
    <row r="1949" spans="1:26">
      <c r="A1949" s="878"/>
      <c r="B1949" s="878"/>
      <c r="C1949" s="878"/>
      <c r="F1949" s="878"/>
      <c r="H1949" s="878"/>
      <c r="I1949" s="878"/>
      <c r="J1949" s="878"/>
      <c r="K1949" s="990"/>
      <c r="L1949" s="990"/>
      <c r="M1949" s="990"/>
      <c r="N1949" s="990"/>
      <c r="O1949" s="878"/>
      <c r="P1949" s="878"/>
      <c r="Q1949" s="878"/>
      <c r="R1949" s="878"/>
      <c r="S1949" s="878"/>
      <c r="T1949" s="878"/>
      <c r="U1949" s="878"/>
      <c r="V1949" s="878"/>
      <c r="W1949" s="878"/>
      <c r="X1949" s="1015"/>
      <c r="Y1949" s="878"/>
      <c r="Z1949" s="975"/>
    </row>
    <row r="1950" spans="1:26">
      <c r="A1950" s="878"/>
      <c r="B1950" s="878"/>
      <c r="C1950" s="878"/>
      <c r="F1950" s="878"/>
      <c r="H1950" s="878"/>
      <c r="I1950" s="878"/>
      <c r="J1950" s="878"/>
      <c r="K1950" s="990"/>
      <c r="L1950" s="990"/>
      <c r="M1950" s="990"/>
      <c r="N1950" s="990"/>
      <c r="O1950" s="878"/>
      <c r="P1950" s="878"/>
      <c r="Q1950" s="878"/>
      <c r="R1950" s="878"/>
      <c r="S1950" s="878"/>
      <c r="T1950" s="878"/>
      <c r="U1950" s="878"/>
      <c r="V1950" s="878"/>
      <c r="W1950" s="878"/>
      <c r="X1950" s="1015"/>
      <c r="Y1950" s="878"/>
      <c r="Z1950" s="975"/>
    </row>
    <row r="1951" spans="1:26">
      <c r="A1951" s="878"/>
      <c r="B1951" s="878"/>
      <c r="C1951" s="878"/>
      <c r="F1951" s="878"/>
      <c r="H1951" s="878"/>
      <c r="I1951" s="878"/>
      <c r="J1951" s="878"/>
      <c r="K1951" s="990"/>
      <c r="L1951" s="990"/>
      <c r="M1951" s="990"/>
      <c r="N1951" s="990"/>
      <c r="O1951" s="878"/>
      <c r="P1951" s="878"/>
      <c r="Q1951" s="878"/>
      <c r="R1951" s="878"/>
      <c r="S1951" s="878"/>
      <c r="T1951" s="878"/>
      <c r="U1951" s="878"/>
      <c r="V1951" s="878"/>
      <c r="W1951" s="878"/>
      <c r="X1951" s="1015"/>
      <c r="Y1951" s="878"/>
      <c r="Z1951" s="975"/>
    </row>
    <row r="1952" spans="1:26">
      <c r="A1952" s="878"/>
      <c r="B1952" s="878"/>
      <c r="C1952" s="878"/>
      <c r="F1952" s="878"/>
      <c r="H1952" s="878"/>
      <c r="I1952" s="878"/>
      <c r="J1952" s="878"/>
      <c r="K1952" s="990"/>
      <c r="L1952" s="990"/>
      <c r="M1952" s="990"/>
      <c r="N1952" s="990"/>
      <c r="O1952" s="878"/>
      <c r="P1952" s="878"/>
      <c r="Q1952" s="878"/>
      <c r="R1952" s="878"/>
      <c r="S1952" s="878"/>
      <c r="T1952" s="878"/>
      <c r="U1952" s="878"/>
      <c r="V1952" s="878"/>
      <c r="W1952" s="878"/>
      <c r="X1952" s="1015"/>
      <c r="Y1952" s="878"/>
      <c r="Z1952" s="975"/>
    </row>
    <row r="1953" spans="1:26">
      <c r="A1953" s="878"/>
      <c r="B1953" s="878"/>
      <c r="C1953" s="878"/>
      <c r="F1953" s="878"/>
      <c r="H1953" s="878"/>
      <c r="I1953" s="878"/>
      <c r="J1953" s="878"/>
      <c r="K1953" s="990"/>
      <c r="L1953" s="990"/>
      <c r="M1953" s="990"/>
      <c r="N1953" s="990"/>
      <c r="O1953" s="878"/>
      <c r="P1953" s="878"/>
      <c r="Q1953" s="878"/>
      <c r="R1953" s="878"/>
      <c r="S1953" s="878"/>
      <c r="T1953" s="878"/>
      <c r="U1953" s="878"/>
      <c r="V1953" s="878"/>
      <c r="W1953" s="878"/>
      <c r="X1953" s="1015"/>
      <c r="Y1953" s="878"/>
      <c r="Z1953" s="975"/>
    </row>
    <row r="1954" spans="1:26">
      <c r="A1954" s="878"/>
      <c r="B1954" s="878"/>
      <c r="C1954" s="878"/>
      <c r="F1954" s="878"/>
      <c r="H1954" s="878"/>
      <c r="I1954" s="878"/>
      <c r="J1954" s="878"/>
      <c r="K1954" s="990"/>
      <c r="L1954" s="990"/>
      <c r="M1954" s="990"/>
      <c r="N1954" s="990"/>
      <c r="O1954" s="878"/>
      <c r="P1954" s="878"/>
      <c r="Q1954" s="878"/>
      <c r="R1954" s="878"/>
      <c r="S1954" s="878"/>
      <c r="T1954" s="878"/>
      <c r="U1954" s="878"/>
      <c r="V1954" s="878"/>
      <c r="W1954" s="878"/>
      <c r="X1954" s="1015"/>
      <c r="Y1954" s="878"/>
      <c r="Z1954" s="975"/>
    </row>
    <row r="1955" spans="1:26">
      <c r="A1955" s="878"/>
      <c r="B1955" s="878"/>
      <c r="C1955" s="878"/>
      <c r="F1955" s="878"/>
      <c r="H1955" s="878"/>
      <c r="I1955" s="878"/>
      <c r="J1955" s="878"/>
      <c r="K1955" s="990"/>
      <c r="L1955" s="990"/>
      <c r="M1955" s="990"/>
      <c r="N1955" s="990"/>
      <c r="O1955" s="878"/>
      <c r="P1955" s="878"/>
      <c r="Q1955" s="878"/>
      <c r="R1955" s="878"/>
      <c r="S1955" s="878"/>
      <c r="T1955" s="878"/>
      <c r="U1955" s="878"/>
      <c r="V1955" s="878"/>
      <c r="W1955" s="878"/>
      <c r="X1955" s="1015"/>
      <c r="Y1955" s="878"/>
      <c r="Z1955" s="975"/>
    </row>
    <row r="1956" spans="1:26">
      <c r="A1956" s="878"/>
      <c r="B1956" s="878"/>
      <c r="C1956" s="878"/>
      <c r="F1956" s="878"/>
      <c r="H1956" s="878"/>
      <c r="I1956" s="878"/>
      <c r="J1956" s="878"/>
      <c r="K1956" s="990"/>
      <c r="L1956" s="990"/>
      <c r="M1956" s="990"/>
      <c r="N1956" s="990"/>
      <c r="O1956" s="878"/>
      <c r="P1956" s="878"/>
      <c r="Q1956" s="878"/>
      <c r="R1956" s="878"/>
      <c r="S1956" s="878"/>
      <c r="T1956" s="878"/>
      <c r="U1956" s="878"/>
      <c r="V1956" s="878"/>
      <c r="W1956" s="878"/>
      <c r="X1956" s="1015"/>
      <c r="Y1956" s="878"/>
      <c r="Z1956" s="975"/>
    </row>
    <row r="1957" spans="1:26">
      <c r="A1957" s="878"/>
      <c r="B1957" s="878"/>
      <c r="C1957" s="878"/>
      <c r="F1957" s="878"/>
      <c r="H1957" s="878"/>
      <c r="I1957" s="878"/>
      <c r="J1957" s="878"/>
      <c r="K1957" s="990"/>
      <c r="L1957" s="990"/>
      <c r="M1957" s="990"/>
      <c r="N1957" s="990"/>
      <c r="O1957" s="878"/>
      <c r="P1957" s="878"/>
      <c r="Q1957" s="878"/>
      <c r="R1957" s="878"/>
      <c r="S1957" s="878"/>
      <c r="T1957" s="878"/>
      <c r="U1957" s="878"/>
      <c r="V1957" s="878"/>
      <c r="W1957" s="878"/>
      <c r="X1957" s="1015"/>
      <c r="Y1957" s="878"/>
      <c r="Z1957" s="975"/>
    </row>
    <row r="1958" spans="1:26">
      <c r="A1958" s="878"/>
      <c r="B1958" s="878"/>
      <c r="C1958" s="878"/>
      <c r="F1958" s="878"/>
      <c r="H1958" s="878"/>
      <c r="I1958" s="878"/>
      <c r="J1958" s="878"/>
      <c r="K1958" s="990"/>
      <c r="L1958" s="990"/>
      <c r="M1958" s="990"/>
      <c r="N1958" s="990"/>
      <c r="O1958" s="878"/>
      <c r="P1958" s="878"/>
      <c r="Q1958" s="878"/>
      <c r="R1958" s="878"/>
      <c r="S1958" s="878"/>
      <c r="T1958" s="878"/>
      <c r="U1958" s="878"/>
      <c r="V1958" s="878"/>
      <c r="W1958" s="878"/>
      <c r="X1958" s="1015"/>
      <c r="Y1958" s="878"/>
      <c r="Z1958" s="975"/>
    </row>
    <row r="1959" spans="1:26">
      <c r="A1959" s="878"/>
      <c r="B1959" s="878"/>
      <c r="C1959" s="878"/>
      <c r="F1959" s="878"/>
      <c r="H1959" s="878"/>
      <c r="I1959" s="878"/>
      <c r="J1959" s="878"/>
      <c r="K1959" s="990"/>
      <c r="L1959" s="990"/>
      <c r="M1959" s="990"/>
      <c r="N1959" s="990"/>
      <c r="O1959" s="878"/>
      <c r="P1959" s="878"/>
      <c r="Q1959" s="878"/>
      <c r="R1959" s="878"/>
      <c r="S1959" s="878"/>
      <c r="T1959" s="878"/>
      <c r="U1959" s="878"/>
      <c r="V1959" s="878"/>
      <c r="W1959" s="878"/>
      <c r="X1959" s="1015"/>
      <c r="Y1959" s="878"/>
      <c r="Z1959" s="975"/>
    </row>
    <row r="1960" spans="1:26">
      <c r="A1960" s="878"/>
      <c r="B1960" s="878"/>
      <c r="C1960" s="878"/>
      <c r="F1960" s="878"/>
      <c r="H1960" s="878"/>
      <c r="I1960" s="878"/>
      <c r="J1960" s="878"/>
      <c r="K1960" s="990"/>
      <c r="L1960" s="990"/>
      <c r="M1960" s="990"/>
      <c r="N1960" s="990"/>
      <c r="O1960" s="878"/>
      <c r="P1960" s="878"/>
      <c r="Q1960" s="878"/>
      <c r="R1960" s="878"/>
      <c r="S1960" s="878"/>
      <c r="T1960" s="878"/>
      <c r="U1960" s="878"/>
      <c r="V1960" s="878"/>
      <c r="W1960" s="878"/>
      <c r="X1960" s="1015"/>
      <c r="Y1960" s="878"/>
      <c r="Z1960" s="975"/>
    </row>
    <row r="1961" spans="1:26">
      <c r="A1961" s="878"/>
      <c r="B1961" s="878"/>
      <c r="C1961" s="878"/>
      <c r="F1961" s="878"/>
      <c r="H1961" s="878"/>
      <c r="I1961" s="878"/>
      <c r="J1961" s="878"/>
      <c r="K1961" s="990"/>
      <c r="L1961" s="990"/>
      <c r="M1961" s="990"/>
      <c r="N1961" s="990"/>
      <c r="O1961" s="878"/>
      <c r="P1961" s="878"/>
      <c r="Q1961" s="878"/>
      <c r="R1961" s="878"/>
      <c r="S1961" s="878"/>
      <c r="T1961" s="878"/>
      <c r="U1961" s="878"/>
      <c r="V1961" s="878"/>
      <c r="W1961" s="878"/>
      <c r="X1961" s="1015"/>
      <c r="Y1961" s="878"/>
      <c r="Z1961" s="975"/>
    </row>
    <row r="1962" spans="1:26">
      <c r="A1962" s="878"/>
      <c r="B1962" s="878"/>
      <c r="C1962" s="878"/>
      <c r="F1962" s="878"/>
      <c r="H1962" s="878"/>
      <c r="I1962" s="878"/>
      <c r="J1962" s="878"/>
      <c r="K1962" s="990"/>
      <c r="L1962" s="990"/>
      <c r="M1962" s="990"/>
      <c r="N1962" s="990"/>
      <c r="O1962" s="878"/>
      <c r="P1962" s="878"/>
      <c r="Q1962" s="878"/>
      <c r="R1962" s="878"/>
      <c r="S1962" s="878"/>
      <c r="T1962" s="878"/>
      <c r="U1962" s="878"/>
      <c r="V1962" s="878"/>
      <c r="W1962" s="878"/>
      <c r="X1962" s="1015"/>
      <c r="Y1962" s="878"/>
      <c r="Z1962" s="975"/>
    </row>
    <row r="1963" spans="1:26">
      <c r="A1963" s="878"/>
      <c r="B1963" s="878"/>
      <c r="C1963" s="878"/>
      <c r="F1963" s="878"/>
      <c r="H1963" s="878"/>
      <c r="I1963" s="878"/>
      <c r="J1963" s="878"/>
      <c r="K1963" s="990"/>
      <c r="L1963" s="990"/>
      <c r="M1963" s="990"/>
      <c r="N1963" s="990"/>
      <c r="O1963" s="878"/>
      <c r="P1963" s="878"/>
      <c r="Q1963" s="878"/>
      <c r="R1963" s="878"/>
      <c r="S1963" s="878"/>
      <c r="T1963" s="878"/>
      <c r="U1963" s="878"/>
      <c r="V1963" s="878"/>
      <c r="W1963" s="878"/>
      <c r="X1963" s="1015"/>
      <c r="Y1963" s="878"/>
      <c r="Z1963" s="975"/>
    </row>
    <row r="1964" spans="1:26">
      <c r="A1964" s="878"/>
      <c r="B1964" s="878"/>
      <c r="C1964" s="878"/>
      <c r="F1964" s="878"/>
      <c r="H1964" s="878"/>
      <c r="I1964" s="878"/>
      <c r="J1964" s="878"/>
      <c r="K1964" s="990"/>
      <c r="L1964" s="990"/>
      <c r="M1964" s="990"/>
      <c r="N1964" s="990"/>
      <c r="O1964" s="878"/>
      <c r="P1964" s="878"/>
      <c r="Q1964" s="878"/>
      <c r="R1964" s="878"/>
      <c r="S1964" s="878"/>
      <c r="T1964" s="878"/>
      <c r="U1964" s="878"/>
      <c r="V1964" s="878"/>
      <c r="W1964" s="878"/>
      <c r="X1964" s="1015"/>
      <c r="Y1964" s="878"/>
      <c r="Z1964" s="975"/>
    </row>
    <row r="1965" spans="1:26">
      <c r="A1965" s="878"/>
      <c r="B1965" s="878"/>
      <c r="C1965" s="878"/>
      <c r="F1965" s="878"/>
      <c r="H1965" s="878"/>
      <c r="I1965" s="878"/>
      <c r="J1965" s="878"/>
      <c r="K1965" s="990"/>
      <c r="L1965" s="990"/>
      <c r="M1965" s="990"/>
      <c r="N1965" s="990"/>
      <c r="O1965" s="878"/>
      <c r="P1965" s="878"/>
      <c r="Q1965" s="878"/>
      <c r="R1965" s="878"/>
      <c r="S1965" s="878"/>
      <c r="T1965" s="878"/>
      <c r="U1965" s="878"/>
      <c r="V1965" s="878"/>
      <c r="W1965" s="878"/>
      <c r="X1965" s="1015"/>
      <c r="Y1965" s="878"/>
      <c r="Z1965" s="975"/>
    </row>
    <row r="1966" spans="1:26">
      <c r="A1966" s="878"/>
      <c r="B1966" s="878"/>
      <c r="C1966" s="878"/>
      <c r="F1966" s="878"/>
      <c r="H1966" s="878"/>
      <c r="I1966" s="878"/>
      <c r="J1966" s="878"/>
      <c r="K1966" s="990"/>
      <c r="L1966" s="990"/>
      <c r="M1966" s="990"/>
      <c r="N1966" s="990"/>
      <c r="O1966" s="878"/>
      <c r="P1966" s="878"/>
      <c r="Q1966" s="878"/>
      <c r="R1966" s="878"/>
      <c r="S1966" s="878"/>
      <c r="T1966" s="878"/>
      <c r="U1966" s="878"/>
      <c r="V1966" s="878"/>
      <c r="W1966" s="878"/>
      <c r="X1966" s="1015"/>
      <c r="Y1966" s="878"/>
      <c r="Z1966" s="975"/>
    </row>
    <row r="1967" spans="1:26">
      <c r="A1967" s="878"/>
      <c r="B1967" s="878"/>
      <c r="C1967" s="878"/>
      <c r="F1967" s="878"/>
      <c r="H1967" s="878"/>
      <c r="I1967" s="878"/>
      <c r="J1967" s="878"/>
      <c r="K1967" s="990"/>
      <c r="L1967" s="990"/>
      <c r="M1967" s="990"/>
      <c r="N1967" s="990"/>
      <c r="O1967" s="878"/>
      <c r="P1967" s="878"/>
      <c r="Q1967" s="878"/>
      <c r="R1967" s="878"/>
      <c r="S1967" s="878"/>
      <c r="T1967" s="878"/>
      <c r="U1967" s="878"/>
      <c r="V1967" s="878"/>
      <c r="W1967" s="878"/>
      <c r="X1967" s="1015"/>
      <c r="Y1967" s="878"/>
      <c r="Z1967" s="975"/>
    </row>
    <row r="1968" spans="1:26">
      <c r="A1968" s="878"/>
      <c r="B1968" s="878"/>
      <c r="C1968" s="878"/>
      <c r="F1968" s="878"/>
      <c r="H1968" s="878"/>
      <c r="I1968" s="878"/>
      <c r="J1968" s="878"/>
      <c r="K1968" s="990"/>
      <c r="L1968" s="990"/>
      <c r="M1968" s="990"/>
      <c r="N1968" s="990"/>
      <c r="O1968" s="878"/>
      <c r="P1968" s="878"/>
      <c r="Q1968" s="878"/>
      <c r="R1968" s="878"/>
      <c r="S1968" s="878"/>
      <c r="T1968" s="878"/>
      <c r="U1968" s="878"/>
      <c r="V1968" s="878"/>
      <c r="W1968" s="878"/>
      <c r="X1968" s="1015"/>
      <c r="Y1968" s="878"/>
      <c r="Z1968" s="975"/>
    </row>
    <row r="1969" spans="1:26">
      <c r="A1969" s="878"/>
      <c r="B1969" s="878"/>
      <c r="C1969" s="878"/>
      <c r="F1969" s="878"/>
      <c r="H1969" s="878"/>
      <c r="I1969" s="878"/>
      <c r="J1969" s="878"/>
      <c r="K1969" s="990"/>
      <c r="L1969" s="990"/>
      <c r="M1969" s="990"/>
      <c r="N1969" s="990"/>
      <c r="O1969" s="878"/>
      <c r="P1969" s="878"/>
      <c r="Q1969" s="878"/>
      <c r="R1969" s="878"/>
      <c r="S1969" s="878"/>
      <c r="T1969" s="878"/>
      <c r="U1969" s="878"/>
      <c r="V1969" s="878"/>
      <c r="W1969" s="878"/>
      <c r="X1969" s="1015"/>
      <c r="Y1969" s="878"/>
      <c r="Z1969" s="975"/>
    </row>
    <row r="1970" spans="1:26">
      <c r="A1970" s="878"/>
      <c r="B1970" s="878"/>
      <c r="C1970" s="878"/>
      <c r="F1970" s="878"/>
      <c r="H1970" s="878"/>
      <c r="I1970" s="878"/>
      <c r="J1970" s="878"/>
      <c r="K1970" s="990"/>
      <c r="L1970" s="990"/>
      <c r="M1970" s="990"/>
      <c r="N1970" s="990"/>
      <c r="O1970" s="878"/>
      <c r="P1970" s="878"/>
      <c r="Q1970" s="878"/>
      <c r="R1970" s="878"/>
      <c r="S1970" s="878"/>
      <c r="T1970" s="878"/>
      <c r="U1970" s="878"/>
      <c r="V1970" s="878"/>
      <c r="W1970" s="878"/>
      <c r="X1970" s="1015"/>
      <c r="Y1970" s="878"/>
      <c r="Z1970" s="975"/>
    </row>
    <row r="1971" spans="1:26">
      <c r="A1971" s="878"/>
      <c r="B1971" s="878"/>
      <c r="C1971" s="878"/>
      <c r="F1971" s="878"/>
      <c r="H1971" s="878"/>
      <c r="I1971" s="878"/>
      <c r="J1971" s="878"/>
      <c r="K1971" s="990"/>
      <c r="L1971" s="990"/>
      <c r="M1971" s="990"/>
      <c r="N1971" s="990"/>
      <c r="O1971" s="878"/>
      <c r="P1971" s="878"/>
      <c r="Q1971" s="878"/>
      <c r="R1971" s="878"/>
      <c r="S1971" s="878"/>
      <c r="T1971" s="878"/>
      <c r="U1971" s="878"/>
      <c r="V1971" s="878"/>
      <c r="W1971" s="878"/>
      <c r="X1971" s="1015"/>
      <c r="Y1971" s="878"/>
      <c r="Z1971" s="975"/>
    </row>
    <row r="1972" spans="1:26">
      <c r="A1972" s="878"/>
      <c r="B1972" s="878"/>
      <c r="C1972" s="878"/>
      <c r="F1972" s="878"/>
      <c r="H1972" s="878"/>
      <c r="I1972" s="878"/>
      <c r="J1972" s="878"/>
      <c r="K1972" s="990"/>
      <c r="L1972" s="990"/>
      <c r="M1972" s="990"/>
      <c r="N1972" s="990"/>
      <c r="O1972" s="878"/>
      <c r="P1972" s="878"/>
      <c r="Q1972" s="878"/>
      <c r="R1972" s="878"/>
      <c r="S1972" s="878"/>
      <c r="T1972" s="878"/>
      <c r="U1972" s="878"/>
      <c r="V1972" s="878"/>
      <c r="W1972" s="878"/>
      <c r="X1972" s="1015"/>
      <c r="Y1972" s="878"/>
      <c r="Z1972" s="975"/>
    </row>
    <row r="1973" spans="1:26">
      <c r="A1973" s="878"/>
      <c r="B1973" s="878"/>
      <c r="C1973" s="878"/>
      <c r="F1973" s="878"/>
      <c r="H1973" s="878"/>
      <c r="I1973" s="878"/>
      <c r="J1973" s="878"/>
      <c r="K1973" s="990"/>
      <c r="L1973" s="990"/>
      <c r="M1973" s="990"/>
      <c r="N1973" s="990"/>
      <c r="O1973" s="878"/>
      <c r="P1973" s="878"/>
      <c r="Q1973" s="878"/>
      <c r="R1973" s="878"/>
      <c r="S1973" s="878"/>
      <c r="T1973" s="878"/>
      <c r="U1973" s="878"/>
      <c r="V1973" s="878"/>
      <c r="W1973" s="878"/>
      <c r="X1973" s="1015"/>
      <c r="Y1973" s="878"/>
      <c r="Z1973" s="975"/>
    </row>
    <row r="1974" spans="1:26">
      <c r="A1974" s="878"/>
      <c r="B1974" s="878"/>
      <c r="C1974" s="878"/>
      <c r="F1974" s="878"/>
      <c r="H1974" s="878"/>
      <c r="I1974" s="878"/>
      <c r="J1974" s="878"/>
      <c r="K1974" s="990"/>
      <c r="L1974" s="990"/>
      <c r="M1974" s="990"/>
      <c r="N1974" s="990"/>
      <c r="O1974" s="878"/>
      <c r="P1974" s="878"/>
      <c r="Q1974" s="878"/>
      <c r="R1974" s="878"/>
      <c r="S1974" s="878"/>
      <c r="T1974" s="878"/>
      <c r="U1974" s="878"/>
      <c r="V1974" s="878"/>
      <c r="W1974" s="878"/>
      <c r="X1974" s="1015"/>
      <c r="Y1974" s="878"/>
      <c r="Z1974" s="975"/>
    </row>
    <row r="1975" spans="1:26">
      <c r="A1975" s="878"/>
      <c r="B1975" s="878"/>
      <c r="C1975" s="878"/>
      <c r="F1975" s="878"/>
      <c r="H1975" s="878"/>
      <c r="I1975" s="878"/>
      <c r="J1975" s="878"/>
      <c r="K1975" s="990"/>
      <c r="L1975" s="990"/>
      <c r="M1975" s="990"/>
      <c r="N1975" s="990"/>
      <c r="O1975" s="878"/>
      <c r="P1975" s="878"/>
      <c r="Q1975" s="878"/>
      <c r="R1975" s="878"/>
      <c r="S1975" s="878"/>
      <c r="T1975" s="878"/>
      <c r="U1975" s="878"/>
      <c r="V1975" s="878"/>
      <c r="W1975" s="878"/>
      <c r="X1975" s="1015"/>
      <c r="Y1975" s="878"/>
      <c r="Z1975" s="975"/>
    </row>
    <row r="1976" spans="1:26">
      <c r="A1976" s="878"/>
      <c r="B1976" s="878"/>
      <c r="C1976" s="878"/>
      <c r="F1976" s="878"/>
      <c r="H1976" s="878"/>
      <c r="I1976" s="878"/>
      <c r="J1976" s="878"/>
      <c r="K1976" s="990"/>
      <c r="L1976" s="990"/>
      <c r="M1976" s="990"/>
      <c r="N1976" s="990"/>
      <c r="O1976" s="878"/>
      <c r="P1976" s="878"/>
      <c r="Q1976" s="878"/>
      <c r="R1976" s="878"/>
      <c r="S1976" s="878"/>
      <c r="T1976" s="878"/>
      <c r="U1976" s="878"/>
      <c r="V1976" s="878"/>
      <c r="W1976" s="878"/>
      <c r="X1976" s="1015"/>
      <c r="Y1976" s="878"/>
      <c r="Z1976" s="975"/>
    </row>
    <row r="1977" spans="1:26">
      <c r="A1977" s="878"/>
      <c r="B1977" s="878"/>
      <c r="C1977" s="878"/>
      <c r="F1977" s="878"/>
      <c r="H1977" s="878"/>
      <c r="I1977" s="878"/>
      <c r="J1977" s="878"/>
      <c r="K1977" s="990"/>
      <c r="L1977" s="990"/>
      <c r="M1977" s="990"/>
      <c r="N1977" s="990"/>
      <c r="O1977" s="878"/>
      <c r="P1977" s="878"/>
      <c r="Q1977" s="878"/>
      <c r="R1977" s="878"/>
      <c r="S1977" s="878"/>
      <c r="T1977" s="878"/>
      <c r="U1977" s="878"/>
      <c r="V1977" s="878"/>
      <c r="W1977" s="878"/>
      <c r="X1977" s="1015"/>
      <c r="Y1977" s="878"/>
      <c r="Z1977" s="975"/>
    </row>
    <row r="1978" spans="1:26">
      <c r="A1978" s="878"/>
      <c r="B1978" s="878"/>
      <c r="C1978" s="878"/>
      <c r="F1978" s="878"/>
      <c r="H1978" s="878"/>
      <c r="I1978" s="878"/>
      <c r="J1978" s="878"/>
      <c r="K1978" s="990"/>
      <c r="L1978" s="990"/>
      <c r="M1978" s="990"/>
      <c r="N1978" s="990"/>
      <c r="O1978" s="878"/>
      <c r="P1978" s="878"/>
      <c r="Q1978" s="878"/>
      <c r="R1978" s="878"/>
      <c r="S1978" s="878"/>
      <c r="T1978" s="878"/>
      <c r="U1978" s="878"/>
      <c r="V1978" s="878"/>
      <c r="W1978" s="878"/>
      <c r="X1978" s="1015"/>
      <c r="Y1978" s="878"/>
      <c r="Z1978" s="975"/>
    </row>
    <row r="1979" spans="1:26">
      <c r="A1979" s="878"/>
      <c r="B1979" s="878"/>
      <c r="C1979" s="878"/>
      <c r="F1979" s="878"/>
      <c r="H1979" s="878"/>
      <c r="I1979" s="878"/>
      <c r="J1979" s="878"/>
      <c r="K1979" s="990"/>
      <c r="L1979" s="990"/>
      <c r="M1979" s="990"/>
      <c r="N1979" s="990"/>
      <c r="O1979" s="878"/>
      <c r="P1979" s="878"/>
      <c r="Q1979" s="878"/>
      <c r="R1979" s="878"/>
      <c r="S1979" s="878"/>
      <c r="T1979" s="878"/>
      <c r="U1979" s="878"/>
      <c r="V1979" s="878"/>
      <c r="W1979" s="878"/>
      <c r="X1979" s="1015"/>
      <c r="Y1979" s="878"/>
      <c r="Z1979" s="975"/>
    </row>
    <row r="1980" spans="1:26">
      <c r="A1980" s="878"/>
      <c r="B1980" s="878"/>
      <c r="C1980" s="878"/>
      <c r="F1980" s="878"/>
      <c r="H1980" s="878"/>
      <c r="I1980" s="878"/>
      <c r="J1980" s="878"/>
      <c r="K1980" s="990"/>
      <c r="L1980" s="990"/>
      <c r="M1980" s="990"/>
      <c r="N1980" s="990"/>
      <c r="O1980" s="878"/>
      <c r="P1980" s="878"/>
      <c r="Q1980" s="878"/>
      <c r="R1980" s="878"/>
      <c r="S1980" s="878"/>
      <c r="T1980" s="878"/>
      <c r="U1980" s="878"/>
      <c r="V1980" s="878"/>
      <c r="W1980" s="878"/>
      <c r="X1980" s="1015"/>
      <c r="Y1980" s="878"/>
      <c r="Z1980" s="975"/>
    </row>
    <row r="1981" spans="1:26">
      <c r="A1981" s="878"/>
      <c r="B1981" s="878"/>
      <c r="C1981" s="878"/>
      <c r="F1981" s="878"/>
      <c r="H1981" s="878"/>
      <c r="I1981" s="878"/>
      <c r="J1981" s="878"/>
      <c r="K1981" s="990"/>
      <c r="L1981" s="990"/>
      <c r="M1981" s="990"/>
      <c r="N1981" s="990"/>
      <c r="O1981" s="878"/>
      <c r="P1981" s="878"/>
      <c r="Q1981" s="878"/>
      <c r="R1981" s="878"/>
      <c r="S1981" s="878"/>
      <c r="T1981" s="878"/>
      <c r="U1981" s="878"/>
      <c r="V1981" s="878"/>
      <c r="W1981" s="878"/>
      <c r="X1981" s="1015"/>
      <c r="Y1981" s="878"/>
      <c r="Z1981" s="975"/>
    </row>
    <row r="1982" spans="1:26">
      <c r="A1982" s="878"/>
      <c r="B1982" s="878"/>
      <c r="C1982" s="878"/>
      <c r="F1982" s="878"/>
      <c r="H1982" s="878"/>
      <c r="I1982" s="878"/>
      <c r="J1982" s="878"/>
      <c r="K1982" s="990"/>
      <c r="L1982" s="990"/>
      <c r="M1982" s="990"/>
      <c r="N1982" s="990"/>
      <c r="O1982" s="878"/>
      <c r="P1982" s="878"/>
      <c r="Q1982" s="878"/>
      <c r="R1982" s="878"/>
      <c r="S1982" s="878"/>
      <c r="T1982" s="878"/>
      <c r="U1982" s="878"/>
      <c r="V1982" s="878"/>
      <c r="W1982" s="878"/>
      <c r="X1982" s="1015"/>
      <c r="Y1982" s="878"/>
      <c r="Z1982" s="975"/>
    </row>
    <row r="1983" spans="1:26">
      <c r="A1983" s="878"/>
      <c r="B1983" s="878"/>
      <c r="C1983" s="878"/>
      <c r="F1983" s="878"/>
      <c r="H1983" s="878"/>
      <c r="I1983" s="878"/>
      <c r="J1983" s="878"/>
      <c r="K1983" s="990"/>
      <c r="L1983" s="990"/>
      <c r="M1983" s="990"/>
      <c r="N1983" s="990"/>
      <c r="O1983" s="878"/>
      <c r="P1983" s="878"/>
      <c r="Q1983" s="878"/>
      <c r="R1983" s="878"/>
      <c r="S1983" s="878"/>
      <c r="T1983" s="878"/>
      <c r="U1983" s="878"/>
      <c r="V1983" s="878"/>
      <c r="W1983" s="878"/>
      <c r="X1983" s="1015"/>
      <c r="Y1983" s="878"/>
      <c r="Z1983" s="975"/>
    </row>
    <row r="1984" spans="1:26">
      <c r="A1984" s="878"/>
      <c r="B1984" s="878"/>
      <c r="C1984" s="878"/>
      <c r="F1984" s="878"/>
      <c r="H1984" s="878"/>
      <c r="I1984" s="878"/>
      <c r="J1984" s="878"/>
      <c r="K1984" s="990"/>
      <c r="L1984" s="990"/>
      <c r="M1984" s="990"/>
      <c r="N1984" s="990"/>
      <c r="O1984" s="878"/>
      <c r="P1984" s="878"/>
      <c r="Q1984" s="878"/>
      <c r="R1984" s="878"/>
      <c r="S1984" s="878"/>
      <c r="T1984" s="878"/>
      <c r="U1984" s="878"/>
      <c r="V1984" s="878"/>
      <c r="W1984" s="878"/>
      <c r="X1984" s="1015"/>
      <c r="Y1984" s="878"/>
      <c r="Z1984" s="975"/>
    </row>
    <row r="1985" spans="1:26">
      <c r="A1985" s="878"/>
      <c r="B1985" s="878"/>
      <c r="C1985" s="878"/>
      <c r="F1985" s="878"/>
      <c r="H1985" s="878"/>
      <c r="I1985" s="878"/>
      <c r="J1985" s="878"/>
      <c r="K1985" s="990"/>
      <c r="L1985" s="990"/>
      <c r="M1985" s="990"/>
      <c r="N1985" s="990"/>
      <c r="O1985" s="878"/>
      <c r="P1985" s="878"/>
      <c r="Q1985" s="878"/>
      <c r="R1985" s="878"/>
      <c r="S1985" s="878"/>
      <c r="T1985" s="878"/>
      <c r="U1985" s="878"/>
      <c r="V1985" s="878"/>
      <c r="W1985" s="878"/>
      <c r="X1985" s="1015"/>
      <c r="Y1985" s="878"/>
      <c r="Z1985" s="975"/>
    </row>
    <row r="1986" spans="1:26">
      <c r="A1986" s="878"/>
      <c r="B1986" s="878"/>
      <c r="C1986" s="878"/>
      <c r="F1986" s="878"/>
      <c r="H1986" s="878"/>
      <c r="I1986" s="878"/>
      <c r="J1986" s="878"/>
      <c r="K1986" s="990"/>
      <c r="L1986" s="990"/>
      <c r="M1986" s="990"/>
      <c r="N1986" s="990"/>
      <c r="O1986" s="878"/>
      <c r="P1986" s="878"/>
      <c r="Q1986" s="878"/>
      <c r="R1986" s="878"/>
      <c r="S1986" s="878"/>
      <c r="T1986" s="878"/>
      <c r="U1986" s="878"/>
      <c r="V1986" s="878"/>
      <c r="W1986" s="878"/>
      <c r="X1986" s="1015"/>
      <c r="Y1986" s="878"/>
      <c r="Z1986" s="975"/>
    </row>
    <row r="1987" spans="1:26">
      <c r="A1987" s="878"/>
      <c r="B1987" s="878"/>
      <c r="C1987" s="878"/>
      <c r="F1987" s="878"/>
      <c r="H1987" s="878"/>
      <c r="I1987" s="878"/>
      <c r="J1987" s="878"/>
      <c r="K1987" s="990"/>
      <c r="L1987" s="990"/>
      <c r="M1987" s="990"/>
      <c r="N1987" s="990"/>
      <c r="O1987" s="878"/>
      <c r="P1987" s="878"/>
      <c r="Q1987" s="878"/>
      <c r="R1987" s="878"/>
      <c r="S1987" s="878"/>
      <c r="T1987" s="878"/>
      <c r="U1987" s="878"/>
      <c r="V1987" s="878"/>
      <c r="W1987" s="878"/>
      <c r="X1987" s="1015"/>
      <c r="Y1987" s="878"/>
      <c r="Z1987" s="975"/>
    </row>
    <row r="1988" spans="1:26">
      <c r="A1988" s="878"/>
      <c r="B1988" s="878"/>
      <c r="C1988" s="878"/>
      <c r="F1988" s="878"/>
      <c r="H1988" s="878"/>
      <c r="I1988" s="878"/>
      <c r="J1988" s="878"/>
      <c r="K1988" s="990"/>
      <c r="L1988" s="990"/>
      <c r="M1988" s="990"/>
      <c r="N1988" s="990"/>
      <c r="O1988" s="878"/>
      <c r="P1988" s="878"/>
      <c r="Q1988" s="878"/>
      <c r="R1988" s="878"/>
      <c r="S1988" s="878"/>
      <c r="T1988" s="878"/>
      <c r="U1988" s="878"/>
      <c r="V1988" s="878"/>
      <c r="W1988" s="878"/>
      <c r="X1988" s="1015"/>
      <c r="Y1988" s="878"/>
      <c r="Z1988" s="975"/>
    </row>
    <row r="1989" spans="1:26">
      <c r="A1989" s="878"/>
      <c r="B1989" s="878"/>
      <c r="C1989" s="878"/>
      <c r="F1989" s="878"/>
      <c r="H1989" s="878"/>
      <c r="I1989" s="878"/>
      <c r="J1989" s="878"/>
      <c r="K1989" s="990"/>
      <c r="L1989" s="990"/>
      <c r="M1989" s="990"/>
      <c r="N1989" s="990"/>
      <c r="O1989" s="878"/>
      <c r="P1989" s="878"/>
      <c r="Q1989" s="878"/>
      <c r="R1989" s="878"/>
      <c r="S1989" s="878"/>
      <c r="T1989" s="878"/>
      <c r="U1989" s="878"/>
      <c r="V1989" s="878"/>
      <c r="W1989" s="878"/>
      <c r="X1989" s="1015"/>
      <c r="Y1989" s="878"/>
      <c r="Z1989" s="975"/>
    </row>
    <row r="1990" spans="1:26">
      <c r="A1990" s="878"/>
      <c r="B1990" s="878"/>
      <c r="C1990" s="878"/>
      <c r="F1990" s="878"/>
      <c r="H1990" s="878"/>
      <c r="I1990" s="878"/>
      <c r="J1990" s="878"/>
      <c r="K1990" s="990"/>
      <c r="L1990" s="990"/>
      <c r="M1990" s="990"/>
      <c r="N1990" s="990"/>
      <c r="O1990" s="878"/>
      <c r="P1990" s="878"/>
      <c r="Q1990" s="878"/>
      <c r="R1990" s="878"/>
      <c r="S1990" s="878"/>
      <c r="T1990" s="878"/>
      <c r="U1990" s="878"/>
      <c r="V1990" s="878"/>
      <c r="W1990" s="878"/>
      <c r="X1990" s="1015"/>
      <c r="Y1990" s="878"/>
      <c r="Z1990" s="975"/>
    </row>
    <row r="1991" spans="1:26">
      <c r="A1991" s="878"/>
      <c r="B1991" s="878"/>
      <c r="C1991" s="878"/>
      <c r="F1991" s="878"/>
      <c r="H1991" s="878"/>
      <c r="I1991" s="878"/>
      <c r="J1991" s="878"/>
      <c r="K1991" s="990"/>
      <c r="L1991" s="990"/>
      <c r="M1991" s="990"/>
      <c r="N1991" s="990"/>
      <c r="O1991" s="878"/>
      <c r="P1991" s="878"/>
      <c r="Q1991" s="878"/>
      <c r="R1991" s="878"/>
      <c r="S1991" s="878"/>
      <c r="T1991" s="878"/>
      <c r="U1991" s="878"/>
      <c r="V1991" s="878"/>
      <c r="W1991" s="878"/>
      <c r="X1991" s="1015"/>
      <c r="Y1991" s="878"/>
      <c r="Z1991" s="975"/>
    </row>
    <row r="1992" spans="1:26">
      <c r="A1992" s="878"/>
      <c r="B1992" s="878"/>
      <c r="C1992" s="878"/>
      <c r="F1992" s="878"/>
      <c r="H1992" s="878"/>
      <c r="I1992" s="878"/>
      <c r="J1992" s="878"/>
      <c r="K1992" s="990"/>
      <c r="L1992" s="990"/>
      <c r="M1992" s="990"/>
      <c r="N1992" s="990"/>
      <c r="O1992" s="878"/>
      <c r="P1992" s="878"/>
      <c r="Q1992" s="878"/>
      <c r="R1992" s="878"/>
      <c r="S1992" s="878"/>
      <c r="T1992" s="878"/>
      <c r="U1992" s="878"/>
      <c r="V1992" s="878"/>
      <c r="W1992" s="878"/>
      <c r="X1992" s="1015"/>
      <c r="Y1992" s="878"/>
      <c r="Z1992" s="975"/>
    </row>
    <row r="1993" spans="1:26">
      <c r="A1993" s="878"/>
      <c r="B1993" s="878"/>
      <c r="C1993" s="878"/>
      <c r="F1993" s="878"/>
      <c r="H1993" s="878"/>
      <c r="I1993" s="878"/>
      <c r="J1993" s="878"/>
      <c r="K1993" s="990"/>
      <c r="L1993" s="990"/>
      <c r="M1993" s="990"/>
      <c r="N1993" s="990"/>
      <c r="O1993" s="878"/>
      <c r="P1993" s="878"/>
      <c r="Q1993" s="878"/>
      <c r="R1993" s="878"/>
      <c r="S1993" s="878"/>
      <c r="T1993" s="878"/>
      <c r="U1993" s="878"/>
      <c r="V1993" s="878"/>
      <c r="W1993" s="878"/>
      <c r="X1993" s="1015"/>
      <c r="Y1993" s="878"/>
      <c r="Z1993" s="975"/>
    </row>
    <row r="1994" spans="1:26">
      <c r="A1994" s="878"/>
      <c r="B1994" s="878"/>
      <c r="C1994" s="878"/>
      <c r="F1994" s="878"/>
      <c r="H1994" s="878"/>
      <c r="I1994" s="878"/>
      <c r="J1994" s="878"/>
      <c r="K1994" s="990"/>
      <c r="L1994" s="990"/>
      <c r="M1994" s="990"/>
      <c r="N1994" s="990"/>
      <c r="O1994" s="878"/>
      <c r="P1994" s="878"/>
      <c r="Q1994" s="878"/>
      <c r="R1994" s="878"/>
      <c r="S1994" s="878"/>
      <c r="T1994" s="878"/>
      <c r="U1994" s="878"/>
      <c r="V1994" s="878"/>
      <c r="W1994" s="878"/>
      <c r="X1994" s="1015"/>
      <c r="Y1994" s="878"/>
      <c r="Z1994" s="975"/>
    </row>
    <row r="1995" spans="1:26">
      <c r="A1995" s="878"/>
      <c r="B1995" s="878"/>
      <c r="C1995" s="878"/>
      <c r="F1995" s="878"/>
      <c r="H1995" s="878"/>
      <c r="I1995" s="878"/>
      <c r="J1995" s="878"/>
      <c r="K1995" s="990"/>
      <c r="L1995" s="990"/>
      <c r="M1995" s="990"/>
      <c r="N1995" s="990"/>
      <c r="O1995" s="878"/>
      <c r="P1995" s="878"/>
      <c r="Q1995" s="878"/>
      <c r="R1995" s="878"/>
      <c r="S1995" s="878"/>
      <c r="T1995" s="878"/>
      <c r="U1995" s="878"/>
      <c r="V1995" s="878"/>
      <c r="W1995" s="878"/>
      <c r="X1995" s="1015"/>
      <c r="Y1995" s="878"/>
      <c r="Z1995" s="975"/>
    </row>
    <row r="1996" spans="1:26">
      <c r="A1996" s="878"/>
      <c r="B1996" s="878"/>
      <c r="C1996" s="878"/>
      <c r="F1996" s="878"/>
      <c r="H1996" s="878"/>
      <c r="I1996" s="878"/>
      <c r="J1996" s="878"/>
      <c r="K1996" s="990"/>
      <c r="L1996" s="990"/>
      <c r="M1996" s="990"/>
      <c r="N1996" s="990"/>
      <c r="O1996" s="878"/>
      <c r="P1996" s="878"/>
      <c r="Q1996" s="878"/>
      <c r="R1996" s="878"/>
      <c r="S1996" s="878"/>
      <c r="T1996" s="878"/>
      <c r="U1996" s="878"/>
      <c r="V1996" s="878"/>
      <c r="W1996" s="878"/>
      <c r="X1996" s="1015"/>
      <c r="Y1996" s="878"/>
      <c r="Z1996" s="975"/>
    </row>
    <row r="1997" spans="1:26">
      <c r="A1997" s="878"/>
      <c r="B1997" s="878"/>
      <c r="C1997" s="878"/>
      <c r="F1997" s="878"/>
      <c r="H1997" s="878"/>
      <c r="I1997" s="878"/>
      <c r="J1997" s="878"/>
      <c r="K1997" s="990"/>
      <c r="L1997" s="990"/>
      <c r="M1997" s="990"/>
      <c r="N1997" s="990"/>
      <c r="O1997" s="878"/>
      <c r="P1997" s="878"/>
      <c r="Q1997" s="878"/>
      <c r="R1997" s="878"/>
      <c r="S1997" s="878"/>
      <c r="T1997" s="878"/>
      <c r="U1997" s="878"/>
      <c r="V1997" s="878"/>
      <c r="W1997" s="878"/>
      <c r="X1997" s="1015"/>
      <c r="Y1997" s="878"/>
      <c r="Z1997" s="975"/>
    </row>
    <row r="1998" spans="1:26">
      <c r="A1998" s="878"/>
      <c r="B1998" s="878"/>
      <c r="C1998" s="878"/>
      <c r="F1998" s="878"/>
      <c r="H1998" s="878"/>
      <c r="I1998" s="878"/>
      <c r="J1998" s="878"/>
      <c r="K1998" s="990"/>
      <c r="L1998" s="990"/>
      <c r="M1998" s="990"/>
      <c r="N1998" s="990"/>
      <c r="O1998" s="878"/>
      <c r="P1998" s="878"/>
      <c r="Q1998" s="878"/>
      <c r="R1998" s="878"/>
      <c r="S1998" s="878"/>
      <c r="T1998" s="878"/>
      <c r="U1998" s="878"/>
      <c r="V1998" s="878"/>
      <c r="W1998" s="878"/>
      <c r="X1998" s="1015"/>
      <c r="Y1998" s="878"/>
      <c r="Z1998" s="975"/>
    </row>
    <row r="1999" spans="1:26">
      <c r="A1999" s="878"/>
      <c r="B1999" s="878"/>
      <c r="C1999" s="878"/>
      <c r="F1999" s="878"/>
      <c r="H1999" s="878"/>
      <c r="I1999" s="878"/>
      <c r="J1999" s="878"/>
      <c r="K1999" s="990"/>
      <c r="L1999" s="990"/>
      <c r="M1999" s="990"/>
      <c r="N1999" s="990"/>
      <c r="O1999" s="878"/>
      <c r="P1999" s="878"/>
      <c r="Q1999" s="878"/>
      <c r="R1999" s="878"/>
      <c r="S1999" s="878"/>
      <c r="T1999" s="878"/>
      <c r="U1999" s="878"/>
      <c r="V1999" s="878"/>
      <c r="W1999" s="878"/>
      <c r="X1999" s="1015"/>
      <c r="Y1999" s="878"/>
      <c r="Z1999" s="975"/>
    </row>
    <row r="2000" spans="1:26">
      <c r="A2000" s="878"/>
      <c r="B2000" s="878"/>
      <c r="C2000" s="878"/>
      <c r="F2000" s="878"/>
      <c r="H2000" s="878"/>
      <c r="I2000" s="878"/>
      <c r="J2000" s="878"/>
      <c r="K2000" s="990"/>
      <c r="L2000" s="990"/>
      <c r="M2000" s="990"/>
      <c r="N2000" s="990"/>
      <c r="O2000" s="878"/>
      <c r="P2000" s="878"/>
      <c r="Q2000" s="878"/>
      <c r="R2000" s="878"/>
      <c r="S2000" s="878"/>
      <c r="T2000" s="878"/>
      <c r="U2000" s="878"/>
      <c r="V2000" s="878"/>
      <c r="W2000" s="878"/>
      <c r="X2000" s="1015"/>
      <c r="Y2000" s="878"/>
      <c r="Z2000" s="975"/>
    </row>
    <row r="2001" spans="1:26">
      <c r="A2001" s="878"/>
      <c r="B2001" s="878"/>
      <c r="C2001" s="878"/>
      <c r="F2001" s="878"/>
      <c r="H2001" s="878"/>
      <c r="I2001" s="878"/>
      <c r="J2001" s="878"/>
      <c r="K2001" s="990"/>
      <c r="L2001" s="990"/>
      <c r="M2001" s="990"/>
      <c r="N2001" s="990"/>
      <c r="O2001" s="878"/>
      <c r="P2001" s="878"/>
      <c r="Q2001" s="878"/>
      <c r="R2001" s="878"/>
      <c r="S2001" s="878"/>
      <c r="T2001" s="878"/>
      <c r="U2001" s="878"/>
      <c r="V2001" s="878"/>
      <c r="W2001" s="878"/>
      <c r="X2001" s="1015"/>
      <c r="Y2001" s="878"/>
      <c r="Z2001" s="975"/>
    </row>
    <row r="2002" spans="1:26">
      <c r="A2002" s="878"/>
      <c r="B2002" s="878"/>
      <c r="C2002" s="878"/>
      <c r="F2002" s="878"/>
      <c r="H2002" s="878"/>
      <c r="I2002" s="878"/>
      <c r="J2002" s="878"/>
      <c r="K2002" s="990"/>
      <c r="L2002" s="990"/>
      <c r="M2002" s="990"/>
      <c r="N2002" s="990"/>
      <c r="O2002" s="878"/>
      <c r="P2002" s="878"/>
      <c r="Q2002" s="878"/>
      <c r="R2002" s="878"/>
      <c r="S2002" s="878"/>
      <c r="T2002" s="878"/>
      <c r="U2002" s="878"/>
      <c r="V2002" s="878"/>
      <c r="W2002" s="878"/>
      <c r="X2002" s="1015"/>
      <c r="Y2002" s="878"/>
      <c r="Z2002" s="975"/>
    </row>
    <row r="2003" spans="1:26">
      <c r="A2003" s="878"/>
      <c r="B2003" s="878"/>
      <c r="C2003" s="878"/>
      <c r="F2003" s="878"/>
      <c r="H2003" s="878"/>
      <c r="I2003" s="878"/>
      <c r="J2003" s="878"/>
      <c r="K2003" s="990"/>
      <c r="L2003" s="990"/>
      <c r="M2003" s="990"/>
      <c r="N2003" s="990"/>
      <c r="O2003" s="878"/>
      <c r="P2003" s="878"/>
      <c r="Q2003" s="878"/>
      <c r="R2003" s="878"/>
      <c r="S2003" s="878"/>
      <c r="T2003" s="878"/>
      <c r="U2003" s="878"/>
      <c r="V2003" s="878"/>
      <c r="W2003" s="878"/>
      <c r="X2003" s="1015"/>
      <c r="Y2003" s="878"/>
      <c r="Z2003" s="975"/>
    </row>
    <row r="2004" spans="1:26">
      <c r="A2004" s="878"/>
      <c r="B2004" s="878"/>
      <c r="C2004" s="878"/>
      <c r="F2004" s="878"/>
      <c r="H2004" s="878"/>
      <c r="I2004" s="878"/>
      <c r="J2004" s="878"/>
      <c r="K2004" s="990"/>
      <c r="L2004" s="990"/>
      <c r="M2004" s="990"/>
      <c r="N2004" s="990"/>
      <c r="O2004" s="878"/>
      <c r="P2004" s="878"/>
      <c r="Q2004" s="878"/>
      <c r="R2004" s="878"/>
      <c r="S2004" s="878"/>
      <c r="T2004" s="878"/>
      <c r="U2004" s="878"/>
      <c r="V2004" s="878"/>
      <c r="W2004" s="878"/>
      <c r="X2004" s="1015"/>
      <c r="Y2004" s="878"/>
      <c r="Z2004" s="975"/>
    </row>
    <row r="2005" spans="1:26">
      <c r="A2005" s="878"/>
      <c r="B2005" s="878"/>
      <c r="C2005" s="878"/>
      <c r="F2005" s="878"/>
      <c r="H2005" s="878"/>
      <c r="I2005" s="878"/>
      <c r="J2005" s="878"/>
      <c r="K2005" s="990"/>
      <c r="L2005" s="990"/>
      <c r="M2005" s="990"/>
      <c r="N2005" s="990"/>
      <c r="O2005" s="878"/>
      <c r="P2005" s="878"/>
      <c r="Q2005" s="878"/>
      <c r="R2005" s="878"/>
      <c r="S2005" s="878"/>
      <c r="T2005" s="878"/>
      <c r="U2005" s="878"/>
      <c r="V2005" s="878"/>
      <c r="W2005" s="878"/>
      <c r="X2005" s="1015"/>
      <c r="Y2005" s="878"/>
      <c r="Z2005" s="975"/>
    </row>
    <row r="2006" spans="1:26">
      <c r="A2006" s="878"/>
      <c r="B2006" s="878"/>
      <c r="C2006" s="878"/>
      <c r="F2006" s="878"/>
      <c r="H2006" s="878"/>
      <c r="I2006" s="878"/>
      <c r="J2006" s="878"/>
      <c r="K2006" s="990"/>
      <c r="L2006" s="990"/>
      <c r="M2006" s="990"/>
      <c r="N2006" s="990"/>
      <c r="O2006" s="878"/>
      <c r="P2006" s="878"/>
      <c r="Q2006" s="878"/>
      <c r="R2006" s="878"/>
      <c r="S2006" s="878"/>
      <c r="T2006" s="878"/>
      <c r="U2006" s="878"/>
      <c r="V2006" s="878"/>
      <c r="W2006" s="878"/>
      <c r="X2006" s="1015"/>
      <c r="Y2006" s="878"/>
      <c r="Z2006" s="975"/>
    </row>
    <row r="2007" spans="1:26">
      <c r="A2007" s="878"/>
      <c r="B2007" s="878"/>
      <c r="C2007" s="878"/>
      <c r="F2007" s="878"/>
      <c r="H2007" s="878"/>
      <c r="I2007" s="878"/>
      <c r="J2007" s="878"/>
      <c r="K2007" s="990"/>
      <c r="L2007" s="990"/>
      <c r="M2007" s="990"/>
      <c r="N2007" s="990"/>
      <c r="O2007" s="878"/>
      <c r="P2007" s="878"/>
      <c r="Q2007" s="878"/>
      <c r="R2007" s="878"/>
      <c r="S2007" s="878"/>
      <c r="T2007" s="878"/>
      <c r="U2007" s="878"/>
      <c r="V2007" s="878"/>
      <c r="W2007" s="878"/>
      <c r="X2007" s="1015"/>
      <c r="Y2007" s="878"/>
      <c r="Z2007" s="975"/>
    </row>
    <row r="2008" spans="1:26">
      <c r="A2008" s="878"/>
      <c r="B2008" s="878"/>
      <c r="C2008" s="878"/>
      <c r="F2008" s="878"/>
      <c r="H2008" s="878"/>
      <c r="I2008" s="878"/>
      <c r="J2008" s="878"/>
      <c r="K2008" s="990"/>
      <c r="L2008" s="990"/>
      <c r="M2008" s="990"/>
      <c r="N2008" s="990"/>
      <c r="O2008" s="878"/>
      <c r="P2008" s="878"/>
      <c r="Q2008" s="878"/>
      <c r="R2008" s="878"/>
      <c r="S2008" s="878"/>
      <c r="T2008" s="878"/>
      <c r="U2008" s="878"/>
      <c r="V2008" s="878"/>
      <c r="W2008" s="878"/>
      <c r="X2008" s="1015"/>
      <c r="Y2008" s="878"/>
      <c r="Z2008" s="975"/>
    </row>
    <row r="2009" spans="1:26">
      <c r="A2009" s="878"/>
      <c r="B2009" s="878"/>
      <c r="C2009" s="878"/>
      <c r="F2009" s="878"/>
      <c r="H2009" s="878"/>
      <c r="I2009" s="878"/>
      <c r="J2009" s="878"/>
      <c r="K2009" s="990"/>
      <c r="L2009" s="990"/>
      <c r="M2009" s="990"/>
      <c r="N2009" s="990"/>
      <c r="O2009" s="878"/>
      <c r="P2009" s="878"/>
      <c r="Q2009" s="878"/>
      <c r="R2009" s="878"/>
      <c r="S2009" s="878"/>
      <c r="T2009" s="878"/>
      <c r="U2009" s="878"/>
      <c r="V2009" s="878"/>
      <c r="W2009" s="878"/>
      <c r="X2009" s="1015"/>
      <c r="Y2009" s="878"/>
      <c r="Z2009" s="975"/>
    </row>
    <row r="2010" spans="1:26">
      <c r="A2010" s="878"/>
      <c r="B2010" s="878"/>
      <c r="C2010" s="878"/>
      <c r="F2010" s="878"/>
      <c r="H2010" s="878"/>
      <c r="I2010" s="878"/>
      <c r="J2010" s="878"/>
      <c r="K2010" s="990"/>
      <c r="L2010" s="990"/>
      <c r="M2010" s="990"/>
      <c r="N2010" s="990"/>
      <c r="O2010" s="878"/>
      <c r="P2010" s="878"/>
      <c r="Q2010" s="878"/>
      <c r="R2010" s="878"/>
      <c r="S2010" s="878"/>
      <c r="T2010" s="878"/>
      <c r="U2010" s="878"/>
      <c r="V2010" s="878"/>
      <c r="W2010" s="878"/>
      <c r="X2010" s="1015"/>
      <c r="Y2010" s="878"/>
      <c r="Z2010" s="975"/>
    </row>
    <row r="2011" spans="1:26">
      <c r="A2011" s="878"/>
      <c r="B2011" s="878"/>
      <c r="C2011" s="878"/>
      <c r="F2011" s="878"/>
      <c r="H2011" s="878"/>
      <c r="I2011" s="878"/>
      <c r="J2011" s="878"/>
      <c r="K2011" s="990"/>
      <c r="L2011" s="990"/>
      <c r="M2011" s="990"/>
      <c r="N2011" s="990"/>
      <c r="O2011" s="878"/>
      <c r="P2011" s="878"/>
      <c r="Q2011" s="878"/>
      <c r="R2011" s="878"/>
      <c r="S2011" s="878"/>
      <c r="T2011" s="878"/>
      <c r="U2011" s="878"/>
      <c r="V2011" s="878"/>
      <c r="W2011" s="878"/>
      <c r="X2011" s="1015"/>
      <c r="Y2011" s="878"/>
      <c r="Z2011" s="975"/>
    </row>
    <row r="2012" spans="1:26">
      <c r="A2012" s="878"/>
      <c r="B2012" s="878"/>
      <c r="C2012" s="878"/>
      <c r="F2012" s="878"/>
      <c r="H2012" s="878"/>
      <c r="I2012" s="878"/>
      <c r="J2012" s="878"/>
      <c r="K2012" s="990"/>
      <c r="L2012" s="990"/>
      <c r="M2012" s="990"/>
      <c r="N2012" s="990"/>
      <c r="O2012" s="878"/>
      <c r="P2012" s="878"/>
      <c r="Q2012" s="878"/>
      <c r="R2012" s="878"/>
      <c r="S2012" s="878"/>
      <c r="T2012" s="878"/>
      <c r="U2012" s="878"/>
      <c r="V2012" s="878"/>
      <c r="W2012" s="878"/>
      <c r="X2012" s="1015"/>
      <c r="Y2012" s="878"/>
      <c r="Z2012" s="975"/>
    </row>
    <row r="2013" spans="1:26">
      <c r="A2013" s="878"/>
      <c r="B2013" s="878"/>
      <c r="C2013" s="878"/>
      <c r="F2013" s="878"/>
      <c r="H2013" s="878"/>
      <c r="I2013" s="878"/>
      <c r="J2013" s="878"/>
      <c r="K2013" s="990"/>
      <c r="L2013" s="990"/>
      <c r="M2013" s="990"/>
      <c r="N2013" s="990"/>
      <c r="O2013" s="878"/>
      <c r="P2013" s="878"/>
      <c r="Q2013" s="878"/>
      <c r="R2013" s="878"/>
      <c r="S2013" s="878"/>
      <c r="T2013" s="878"/>
      <c r="U2013" s="878"/>
      <c r="V2013" s="878"/>
      <c r="W2013" s="878"/>
      <c r="X2013" s="1015"/>
      <c r="Y2013" s="878"/>
      <c r="Z2013" s="975"/>
    </row>
    <row r="2014" spans="1:26">
      <c r="A2014" s="878"/>
      <c r="B2014" s="878"/>
      <c r="C2014" s="878"/>
      <c r="F2014" s="878"/>
      <c r="H2014" s="878"/>
      <c r="I2014" s="878"/>
      <c r="J2014" s="878"/>
      <c r="K2014" s="990"/>
      <c r="L2014" s="990"/>
      <c r="M2014" s="990"/>
      <c r="N2014" s="990"/>
      <c r="O2014" s="878"/>
      <c r="P2014" s="878"/>
      <c r="Q2014" s="878"/>
      <c r="R2014" s="878"/>
      <c r="S2014" s="878"/>
      <c r="T2014" s="878"/>
      <c r="U2014" s="878"/>
      <c r="V2014" s="878"/>
      <c r="W2014" s="878"/>
      <c r="X2014" s="1015"/>
      <c r="Y2014" s="878"/>
      <c r="Z2014" s="975"/>
    </row>
    <row r="2015" spans="1:26">
      <c r="A2015" s="878"/>
      <c r="B2015" s="878"/>
      <c r="C2015" s="878"/>
      <c r="F2015" s="878"/>
      <c r="H2015" s="878"/>
      <c r="I2015" s="878"/>
      <c r="J2015" s="878"/>
      <c r="K2015" s="990"/>
      <c r="L2015" s="990"/>
      <c r="M2015" s="990"/>
      <c r="N2015" s="990"/>
      <c r="O2015" s="878"/>
      <c r="P2015" s="878"/>
      <c r="Q2015" s="878"/>
      <c r="R2015" s="878"/>
      <c r="S2015" s="878"/>
      <c r="T2015" s="878"/>
      <c r="U2015" s="878"/>
      <c r="V2015" s="878"/>
      <c r="W2015" s="878"/>
      <c r="X2015" s="1015"/>
      <c r="Y2015" s="878"/>
      <c r="Z2015" s="975"/>
    </row>
    <row r="2016" spans="1:26">
      <c r="A2016" s="878"/>
      <c r="B2016" s="878"/>
      <c r="C2016" s="878"/>
      <c r="F2016" s="878"/>
      <c r="H2016" s="878"/>
      <c r="I2016" s="878"/>
      <c r="J2016" s="878"/>
      <c r="K2016" s="990"/>
      <c r="L2016" s="990"/>
      <c r="M2016" s="990"/>
      <c r="N2016" s="990"/>
      <c r="O2016" s="878"/>
      <c r="P2016" s="878"/>
      <c r="Q2016" s="878"/>
      <c r="R2016" s="878"/>
      <c r="S2016" s="878"/>
      <c r="T2016" s="878"/>
      <c r="U2016" s="878"/>
      <c r="V2016" s="878"/>
      <c r="W2016" s="878"/>
      <c r="X2016" s="1015"/>
      <c r="Y2016" s="878"/>
      <c r="Z2016" s="975"/>
    </row>
    <row r="2017" spans="1:26">
      <c r="A2017" s="878"/>
      <c r="B2017" s="878"/>
      <c r="C2017" s="878"/>
      <c r="F2017" s="878"/>
      <c r="H2017" s="878"/>
      <c r="I2017" s="878"/>
      <c r="J2017" s="878"/>
      <c r="K2017" s="990"/>
      <c r="L2017" s="990"/>
      <c r="M2017" s="990"/>
      <c r="N2017" s="990"/>
      <c r="O2017" s="878"/>
      <c r="P2017" s="878"/>
      <c r="Q2017" s="878"/>
      <c r="R2017" s="878"/>
      <c r="S2017" s="878"/>
      <c r="T2017" s="878"/>
      <c r="U2017" s="878"/>
      <c r="V2017" s="878"/>
      <c r="W2017" s="878"/>
      <c r="X2017" s="1015"/>
      <c r="Y2017" s="878"/>
      <c r="Z2017" s="975"/>
    </row>
    <row r="2018" spans="1:26">
      <c r="A2018" s="878"/>
      <c r="B2018" s="878"/>
      <c r="C2018" s="878"/>
      <c r="F2018" s="878"/>
      <c r="H2018" s="878"/>
      <c r="I2018" s="878"/>
      <c r="J2018" s="878"/>
      <c r="K2018" s="990"/>
      <c r="L2018" s="990"/>
      <c r="M2018" s="990"/>
      <c r="N2018" s="990"/>
      <c r="O2018" s="878"/>
      <c r="P2018" s="878"/>
      <c r="Q2018" s="878"/>
      <c r="R2018" s="878"/>
      <c r="S2018" s="878"/>
      <c r="T2018" s="878"/>
      <c r="U2018" s="878"/>
      <c r="V2018" s="878"/>
      <c r="W2018" s="878"/>
      <c r="X2018" s="1015"/>
      <c r="Y2018" s="878"/>
      <c r="Z2018" s="975"/>
    </row>
    <row r="2019" spans="1:26">
      <c r="A2019" s="878"/>
      <c r="B2019" s="878"/>
      <c r="C2019" s="878"/>
      <c r="F2019" s="878"/>
      <c r="H2019" s="878"/>
      <c r="I2019" s="878"/>
      <c r="J2019" s="878"/>
      <c r="K2019" s="990"/>
      <c r="L2019" s="990"/>
      <c r="M2019" s="990"/>
      <c r="N2019" s="990"/>
      <c r="O2019" s="878"/>
      <c r="P2019" s="878"/>
      <c r="Q2019" s="878"/>
      <c r="R2019" s="878"/>
      <c r="S2019" s="878"/>
      <c r="T2019" s="878"/>
      <c r="U2019" s="878"/>
      <c r="V2019" s="878"/>
      <c r="W2019" s="878"/>
      <c r="X2019" s="1015"/>
      <c r="Y2019" s="878"/>
      <c r="Z2019" s="975"/>
    </row>
    <row r="2020" spans="1:26">
      <c r="A2020" s="878"/>
      <c r="B2020" s="878"/>
      <c r="C2020" s="878"/>
      <c r="F2020" s="878"/>
      <c r="H2020" s="878"/>
      <c r="I2020" s="878"/>
      <c r="J2020" s="878"/>
      <c r="K2020" s="990"/>
      <c r="L2020" s="990"/>
      <c r="M2020" s="990"/>
      <c r="N2020" s="990"/>
      <c r="O2020" s="878"/>
      <c r="P2020" s="878"/>
      <c r="Q2020" s="878"/>
      <c r="R2020" s="878"/>
      <c r="S2020" s="878"/>
      <c r="T2020" s="878"/>
      <c r="U2020" s="878"/>
      <c r="V2020" s="878"/>
      <c r="W2020" s="878"/>
      <c r="X2020" s="1015"/>
      <c r="Y2020" s="878"/>
      <c r="Z2020" s="975"/>
    </row>
    <row r="2021" spans="1:26">
      <c r="A2021" s="878"/>
      <c r="B2021" s="878"/>
      <c r="C2021" s="878"/>
      <c r="F2021" s="878"/>
      <c r="H2021" s="878"/>
      <c r="I2021" s="878"/>
      <c r="J2021" s="878"/>
      <c r="K2021" s="990"/>
      <c r="L2021" s="990"/>
      <c r="M2021" s="990"/>
      <c r="N2021" s="990"/>
      <c r="O2021" s="878"/>
      <c r="P2021" s="878"/>
      <c r="Q2021" s="878"/>
      <c r="R2021" s="878"/>
      <c r="S2021" s="878"/>
      <c r="T2021" s="878"/>
      <c r="U2021" s="878"/>
      <c r="V2021" s="878"/>
      <c r="W2021" s="878"/>
      <c r="X2021" s="1015"/>
      <c r="Y2021" s="878"/>
      <c r="Z2021" s="975"/>
    </row>
    <row r="2022" spans="1:26">
      <c r="A2022" s="878"/>
      <c r="B2022" s="878"/>
      <c r="C2022" s="878"/>
      <c r="F2022" s="878"/>
      <c r="H2022" s="878"/>
      <c r="I2022" s="878"/>
      <c r="J2022" s="878"/>
      <c r="K2022" s="990"/>
      <c r="L2022" s="990"/>
      <c r="M2022" s="990"/>
      <c r="N2022" s="990"/>
      <c r="O2022" s="878"/>
      <c r="P2022" s="878"/>
      <c r="Q2022" s="878"/>
      <c r="R2022" s="878"/>
      <c r="S2022" s="878"/>
      <c r="T2022" s="878"/>
      <c r="U2022" s="878"/>
      <c r="V2022" s="878"/>
      <c r="W2022" s="878"/>
      <c r="X2022" s="1015"/>
      <c r="Y2022" s="878"/>
      <c r="Z2022" s="975"/>
    </row>
    <row r="2023" spans="1:26">
      <c r="A2023" s="878"/>
      <c r="B2023" s="878"/>
      <c r="C2023" s="878"/>
      <c r="F2023" s="878"/>
      <c r="H2023" s="878"/>
      <c r="I2023" s="878"/>
      <c r="J2023" s="878"/>
      <c r="K2023" s="990"/>
      <c r="L2023" s="990"/>
      <c r="M2023" s="990"/>
      <c r="N2023" s="990"/>
      <c r="O2023" s="878"/>
      <c r="P2023" s="878"/>
      <c r="Q2023" s="878"/>
      <c r="R2023" s="878"/>
      <c r="S2023" s="878"/>
      <c r="T2023" s="878"/>
      <c r="U2023" s="878"/>
      <c r="V2023" s="878"/>
      <c r="W2023" s="878"/>
      <c r="X2023" s="1015"/>
      <c r="Y2023" s="878"/>
      <c r="Z2023" s="975"/>
    </row>
    <row r="2024" spans="1:26">
      <c r="A2024" s="878"/>
      <c r="B2024" s="878"/>
      <c r="C2024" s="878"/>
      <c r="F2024" s="878"/>
      <c r="H2024" s="878"/>
      <c r="I2024" s="878"/>
      <c r="J2024" s="878"/>
      <c r="K2024" s="990"/>
      <c r="L2024" s="990"/>
      <c r="M2024" s="990"/>
      <c r="N2024" s="990"/>
      <c r="O2024" s="878"/>
      <c r="P2024" s="878"/>
      <c r="Q2024" s="878"/>
      <c r="R2024" s="878"/>
      <c r="S2024" s="878"/>
      <c r="T2024" s="878"/>
      <c r="U2024" s="878"/>
      <c r="V2024" s="878"/>
      <c r="W2024" s="878"/>
      <c r="X2024" s="1015"/>
      <c r="Y2024" s="878"/>
      <c r="Z2024" s="975"/>
    </row>
    <row r="2025" spans="1:26">
      <c r="A2025" s="878"/>
      <c r="B2025" s="878"/>
      <c r="C2025" s="878"/>
      <c r="F2025" s="878"/>
      <c r="H2025" s="878"/>
      <c r="I2025" s="878"/>
      <c r="J2025" s="878"/>
      <c r="K2025" s="990"/>
      <c r="L2025" s="990"/>
      <c r="M2025" s="990"/>
      <c r="N2025" s="990"/>
      <c r="O2025" s="878"/>
      <c r="P2025" s="878"/>
      <c r="Q2025" s="878"/>
      <c r="R2025" s="878"/>
      <c r="S2025" s="878"/>
      <c r="T2025" s="878"/>
      <c r="U2025" s="878"/>
      <c r="V2025" s="878"/>
      <c r="W2025" s="878"/>
      <c r="X2025" s="1015"/>
      <c r="Y2025" s="878"/>
      <c r="Z2025" s="975"/>
    </row>
    <row r="2026" spans="1:26">
      <c r="A2026" s="878"/>
      <c r="B2026" s="878"/>
      <c r="C2026" s="878"/>
      <c r="F2026" s="878"/>
      <c r="H2026" s="878"/>
      <c r="I2026" s="878"/>
      <c r="J2026" s="878"/>
      <c r="K2026" s="990"/>
      <c r="L2026" s="990"/>
      <c r="M2026" s="990"/>
      <c r="N2026" s="990"/>
      <c r="O2026" s="878"/>
      <c r="P2026" s="878"/>
      <c r="Q2026" s="878"/>
      <c r="R2026" s="878"/>
      <c r="S2026" s="878"/>
      <c r="T2026" s="878"/>
      <c r="U2026" s="878"/>
      <c r="V2026" s="878"/>
      <c r="W2026" s="878"/>
      <c r="X2026" s="1015"/>
      <c r="Y2026" s="878"/>
      <c r="Z2026" s="975"/>
    </row>
    <row r="2027" spans="1:26">
      <c r="A2027" s="878"/>
      <c r="B2027" s="878"/>
      <c r="C2027" s="878"/>
      <c r="F2027" s="878"/>
      <c r="H2027" s="878"/>
      <c r="I2027" s="878"/>
      <c r="J2027" s="878"/>
      <c r="K2027" s="990"/>
      <c r="L2027" s="990"/>
      <c r="M2027" s="990"/>
      <c r="N2027" s="990"/>
      <c r="O2027" s="878"/>
      <c r="P2027" s="878"/>
      <c r="Q2027" s="878"/>
      <c r="R2027" s="878"/>
      <c r="S2027" s="878"/>
      <c r="T2027" s="878"/>
      <c r="U2027" s="878"/>
      <c r="V2027" s="878"/>
      <c r="W2027" s="878"/>
      <c r="X2027" s="1015"/>
      <c r="Y2027" s="878"/>
      <c r="Z2027" s="975"/>
    </row>
    <row r="2028" spans="1:26">
      <c r="A2028" s="878"/>
      <c r="B2028" s="878"/>
      <c r="C2028" s="878"/>
      <c r="F2028" s="878"/>
      <c r="H2028" s="878"/>
      <c r="I2028" s="878"/>
      <c r="J2028" s="878"/>
      <c r="K2028" s="990"/>
      <c r="L2028" s="990"/>
      <c r="M2028" s="990"/>
      <c r="N2028" s="990"/>
      <c r="O2028" s="878"/>
      <c r="P2028" s="878"/>
      <c r="Q2028" s="878"/>
      <c r="R2028" s="878"/>
      <c r="S2028" s="878"/>
      <c r="T2028" s="878"/>
      <c r="U2028" s="878"/>
      <c r="V2028" s="878"/>
      <c r="W2028" s="878"/>
      <c r="X2028" s="1015"/>
      <c r="Y2028" s="878"/>
      <c r="Z2028" s="975"/>
    </row>
    <row r="2029" spans="1:26">
      <c r="A2029" s="878"/>
      <c r="B2029" s="878"/>
      <c r="C2029" s="878"/>
      <c r="F2029" s="878"/>
      <c r="H2029" s="878"/>
      <c r="I2029" s="878"/>
      <c r="J2029" s="878"/>
      <c r="K2029" s="990"/>
      <c r="L2029" s="990"/>
      <c r="M2029" s="990"/>
      <c r="N2029" s="990"/>
      <c r="O2029" s="878"/>
      <c r="P2029" s="878"/>
      <c r="Q2029" s="878"/>
      <c r="R2029" s="878"/>
      <c r="S2029" s="878"/>
      <c r="T2029" s="878"/>
      <c r="U2029" s="878"/>
      <c r="V2029" s="878"/>
      <c r="W2029" s="878"/>
      <c r="X2029" s="1015"/>
      <c r="Y2029" s="878"/>
      <c r="Z2029" s="975"/>
    </row>
    <row r="2030" spans="1:26">
      <c r="A2030" s="878"/>
      <c r="B2030" s="878"/>
      <c r="C2030" s="878"/>
      <c r="F2030" s="878"/>
      <c r="H2030" s="878"/>
      <c r="I2030" s="878"/>
      <c r="J2030" s="878"/>
      <c r="K2030" s="990"/>
      <c r="L2030" s="990"/>
      <c r="M2030" s="990"/>
      <c r="N2030" s="990"/>
      <c r="O2030" s="878"/>
      <c r="P2030" s="878"/>
      <c r="Q2030" s="878"/>
      <c r="R2030" s="878"/>
      <c r="S2030" s="878"/>
      <c r="T2030" s="878"/>
      <c r="U2030" s="878"/>
      <c r="V2030" s="878"/>
      <c r="W2030" s="878"/>
      <c r="X2030" s="1015"/>
      <c r="Y2030" s="878"/>
      <c r="Z2030" s="975"/>
    </row>
    <row r="2031" spans="1:26">
      <c r="A2031" s="878"/>
      <c r="B2031" s="878"/>
      <c r="C2031" s="878"/>
      <c r="F2031" s="878"/>
      <c r="H2031" s="878"/>
      <c r="I2031" s="878"/>
      <c r="J2031" s="878"/>
      <c r="K2031" s="990"/>
      <c r="L2031" s="990"/>
      <c r="M2031" s="990"/>
      <c r="N2031" s="990"/>
      <c r="O2031" s="878"/>
      <c r="P2031" s="878"/>
      <c r="Q2031" s="878"/>
      <c r="R2031" s="878"/>
      <c r="S2031" s="878"/>
      <c r="T2031" s="878"/>
      <c r="U2031" s="878"/>
      <c r="V2031" s="878"/>
      <c r="W2031" s="878"/>
      <c r="X2031" s="1015"/>
      <c r="Y2031" s="878"/>
      <c r="Z2031" s="975"/>
    </row>
    <row r="2032" spans="1:26">
      <c r="A2032" s="878"/>
      <c r="B2032" s="878"/>
      <c r="C2032" s="878"/>
      <c r="F2032" s="878"/>
      <c r="H2032" s="878"/>
      <c r="I2032" s="878"/>
      <c r="J2032" s="878"/>
      <c r="K2032" s="990"/>
      <c r="L2032" s="990"/>
      <c r="M2032" s="990"/>
      <c r="N2032" s="990"/>
      <c r="O2032" s="878"/>
      <c r="P2032" s="878"/>
      <c r="Q2032" s="878"/>
      <c r="R2032" s="878"/>
      <c r="S2032" s="878"/>
      <c r="T2032" s="878"/>
      <c r="U2032" s="878"/>
      <c r="V2032" s="878"/>
      <c r="W2032" s="878"/>
      <c r="X2032" s="1015"/>
      <c r="Y2032" s="878"/>
      <c r="Z2032" s="975"/>
    </row>
    <row r="2033" spans="1:26">
      <c r="A2033" s="878"/>
      <c r="B2033" s="878"/>
      <c r="C2033" s="878"/>
      <c r="F2033" s="878"/>
      <c r="H2033" s="878"/>
      <c r="I2033" s="878"/>
      <c r="J2033" s="878"/>
      <c r="K2033" s="990"/>
      <c r="L2033" s="990"/>
      <c r="M2033" s="990"/>
      <c r="N2033" s="990"/>
      <c r="O2033" s="878"/>
      <c r="P2033" s="878"/>
      <c r="Q2033" s="878"/>
      <c r="R2033" s="878"/>
      <c r="S2033" s="878"/>
      <c r="T2033" s="878"/>
      <c r="U2033" s="878"/>
      <c r="V2033" s="878"/>
      <c r="W2033" s="878"/>
      <c r="X2033" s="1015"/>
      <c r="Y2033" s="878"/>
      <c r="Z2033" s="975"/>
    </row>
    <row r="2034" spans="1:26">
      <c r="A2034" s="878"/>
      <c r="B2034" s="878"/>
      <c r="C2034" s="878"/>
      <c r="F2034" s="878"/>
      <c r="H2034" s="878"/>
      <c r="I2034" s="878"/>
      <c r="J2034" s="878"/>
      <c r="K2034" s="990"/>
      <c r="L2034" s="990"/>
      <c r="M2034" s="990"/>
      <c r="N2034" s="990"/>
      <c r="O2034" s="878"/>
      <c r="P2034" s="878"/>
      <c r="Q2034" s="878"/>
      <c r="R2034" s="878"/>
      <c r="S2034" s="878"/>
      <c r="T2034" s="878"/>
      <c r="U2034" s="878"/>
      <c r="V2034" s="878"/>
      <c r="W2034" s="878"/>
      <c r="X2034" s="1015"/>
      <c r="Y2034" s="878"/>
      <c r="Z2034" s="975"/>
    </row>
    <row r="2035" spans="1:26">
      <c r="A2035" s="878"/>
      <c r="B2035" s="878"/>
      <c r="C2035" s="878"/>
      <c r="F2035" s="878"/>
      <c r="H2035" s="878"/>
      <c r="I2035" s="878"/>
      <c r="J2035" s="878"/>
      <c r="K2035" s="990"/>
      <c r="L2035" s="990"/>
      <c r="M2035" s="990"/>
      <c r="N2035" s="990"/>
      <c r="O2035" s="878"/>
      <c r="P2035" s="878"/>
      <c r="Q2035" s="878"/>
      <c r="R2035" s="878"/>
      <c r="S2035" s="878"/>
      <c r="T2035" s="878"/>
      <c r="U2035" s="878"/>
      <c r="V2035" s="878"/>
      <c r="W2035" s="878"/>
      <c r="X2035" s="1015"/>
      <c r="Y2035" s="878"/>
      <c r="Z2035" s="975"/>
    </row>
    <row r="2036" spans="1:26">
      <c r="A2036" s="878"/>
      <c r="B2036" s="878"/>
      <c r="C2036" s="878"/>
      <c r="F2036" s="878"/>
      <c r="H2036" s="878"/>
      <c r="I2036" s="878"/>
      <c r="J2036" s="878"/>
      <c r="K2036" s="990"/>
      <c r="L2036" s="990"/>
      <c r="M2036" s="990"/>
      <c r="N2036" s="990"/>
      <c r="O2036" s="878"/>
      <c r="P2036" s="878"/>
      <c r="Q2036" s="878"/>
      <c r="R2036" s="878"/>
      <c r="S2036" s="878"/>
      <c r="T2036" s="878"/>
      <c r="U2036" s="878"/>
      <c r="V2036" s="878"/>
      <c r="W2036" s="878"/>
      <c r="X2036" s="1015"/>
      <c r="Y2036" s="878"/>
      <c r="Z2036" s="975"/>
    </row>
    <row r="2037" spans="1:26">
      <c r="A2037" s="878"/>
      <c r="B2037" s="878"/>
      <c r="C2037" s="878"/>
      <c r="F2037" s="878"/>
      <c r="H2037" s="878"/>
      <c r="I2037" s="878"/>
      <c r="J2037" s="878"/>
      <c r="K2037" s="990"/>
      <c r="L2037" s="990"/>
      <c r="M2037" s="990"/>
      <c r="N2037" s="990"/>
      <c r="O2037" s="878"/>
      <c r="P2037" s="878"/>
      <c r="Q2037" s="878"/>
      <c r="R2037" s="878"/>
      <c r="S2037" s="878"/>
      <c r="T2037" s="878"/>
      <c r="U2037" s="878"/>
      <c r="V2037" s="878"/>
      <c r="W2037" s="878"/>
      <c r="X2037" s="1015"/>
      <c r="Y2037" s="878"/>
      <c r="Z2037" s="975"/>
    </row>
    <row r="2038" spans="1:26">
      <c r="A2038" s="878"/>
      <c r="B2038" s="878"/>
      <c r="C2038" s="878"/>
      <c r="F2038" s="878"/>
      <c r="H2038" s="878"/>
      <c r="I2038" s="878"/>
      <c r="J2038" s="878"/>
      <c r="K2038" s="990"/>
      <c r="L2038" s="990"/>
      <c r="M2038" s="990"/>
      <c r="N2038" s="990"/>
      <c r="O2038" s="878"/>
      <c r="P2038" s="878"/>
      <c r="Q2038" s="878"/>
      <c r="R2038" s="878"/>
      <c r="S2038" s="878"/>
      <c r="T2038" s="878"/>
      <c r="U2038" s="878"/>
      <c r="V2038" s="878"/>
      <c r="W2038" s="878"/>
      <c r="X2038" s="1015"/>
      <c r="Y2038" s="878"/>
      <c r="Z2038" s="975"/>
    </row>
    <row r="2039" spans="1:26">
      <c r="A2039" s="878"/>
      <c r="B2039" s="878"/>
      <c r="C2039" s="878"/>
      <c r="F2039" s="878"/>
      <c r="H2039" s="878"/>
      <c r="I2039" s="878"/>
      <c r="J2039" s="878"/>
      <c r="K2039" s="990"/>
      <c r="L2039" s="990"/>
      <c r="M2039" s="990"/>
      <c r="N2039" s="990"/>
      <c r="O2039" s="878"/>
      <c r="P2039" s="878"/>
      <c r="Q2039" s="878"/>
      <c r="R2039" s="878"/>
      <c r="S2039" s="878"/>
      <c r="T2039" s="878"/>
      <c r="U2039" s="878"/>
      <c r="V2039" s="878"/>
      <c r="W2039" s="878"/>
      <c r="X2039" s="1015"/>
      <c r="Y2039" s="878"/>
      <c r="Z2039" s="975"/>
    </row>
    <row r="2040" spans="1:26">
      <c r="A2040" s="878"/>
      <c r="B2040" s="878"/>
      <c r="C2040" s="878"/>
      <c r="F2040" s="878"/>
      <c r="H2040" s="878"/>
      <c r="I2040" s="878"/>
      <c r="J2040" s="878"/>
      <c r="K2040" s="990"/>
      <c r="L2040" s="990"/>
      <c r="M2040" s="990"/>
      <c r="N2040" s="990"/>
      <c r="O2040" s="878"/>
      <c r="P2040" s="878"/>
      <c r="Q2040" s="878"/>
      <c r="R2040" s="878"/>
      <c r="S2040" s="878"/>
      <c r="T2040" s="878"/>
      <c r="U2040" s="878"/>
      <c r="V2040" s="878"/>
      <c r="W2040" s="878"/>
      <c r="X2040" s="1015"/>
      <c r="Y2040" s="878"/>
      <c r="Z2040" s="975"/>
    </row>
    <row r="2041" spans="1:26">
      <c r="A2041" s="878"/>
      <c r="B2041" s="878"/>
      <c r="C2041" s="878"/>
      <c r="F2041" s="878"/>
      <c r="H2041" s="878"/>
      <c r="I2041" s="878"/>
      <c r="J2041" s="878"/>
      <c r="K2041" s="990"/>
      <c r="L2041" s="990"/>
      <c r="M2041" s="990"/>
      <c r="N2041" s="990"/>
      <c r="O2041" s="878"/>
      <c r="P2041" s="878"/>
      <c r="Q2041" s="878"/>
      <c r="R2041" s="878"/>
      <c r="S2041" s="878"/>
      <c r="T2041" s="878"/>
      <c r="U2041" s="878"/>
      <c r="V2041" s="878"/>
      <c r="W2041" s="878"/>
      <c r="X2041" s="1015"/>
      <c r="Y2041" s="878"/>
      <c r="Z2041" s="975"/>
    </row>
    <row r="2042" spans="1:26">
      <c r="A2042" s="878"/>
      <c r="B2042" s="878"/>
      <c r="C2042" s="878"/>
      <c r="F2042" s="878"/>
      <c r="H2042" s="878"/>
      <c r="I2042" s="878"/>
      <c r="J2042" s="878"/>
      <c r="K2042" s="990"/>
      <c r="L2042" s="990"/>
      <c r="M2042" s="990"/>
      <c r="N2042" s="990"/>
      <c r="O2042" s="878"/>
      <c r="P2042" s="878"/>
      <c r="Q2042" s="878"/>
      <c r="R2042" s="878"/>
      <c r="S2042" s="878"/>
      <c r="T2042" s="878"/>
      <c r="U2042" s="878"/>
      <c r="V2042" s="878"/>
      <c r="W2042" s="878"/>
      <c r="X2042" s="1015"/>
      <c r="Y2042" s="878"/>
      <c r="Z2042" s="975"/>
    </row>
    <row r="2043" spans="1:26">
      <c r="A2043" s="878"/>
      <c r="B2043" s="878"/>
      <c r="C2043" s="878"/>
      <c r="F2043" s="878"/>
      <c r="H2043" s="878"/>
      <c r="I2043" s="878"/>
      <c r="J2043" s="878"/>
      <c r="K2043" s="990"/>
      <c r="L2043" s="990"/>
      <c r="M2043" s="990"/>
      <c r="N2043" s="990"/>
      <c r="O2043" s="878"/>
      <c r="P2043" s="878"/>
      <c r="Q2043" s="878"/>
      <c r="R2043" s="878"/>
      <c r="S2043" s="878"/>
      <c r="T2043" s="878"/>
      <c r="U2043" s="878"/>
      <c r="V2043" s="878"/>
      <c r="W2043" s="878"/>
      <c r="X2043" s="1015"/>
      <c r="Y2043" s="878"/>
      <c r="Z2043" s="975"/>
    </row>
    <row r="2044" spans="1:26">
      <c r="A2044" s="878"/>
      <c r="B2044" s="878"/>
      <c r="C2044" s="878"/>
      <c r="F2044" s="878"/>
      <c r="H2044" s="878"/>
      <c r="I2044" s="878"/>
      <c r="J2044" s="878"/>
      <c r="K2044" s="990"/>
      <c r="L2044" s="990"/>
      <c r="M2044" s="990"/>
      <c r="N2044" s="990"/>
      <c r="O2044" s="878"/>
      <c r="P2044" s="878"/>
      <c r="Q2044" s="878"/>
      <c r="R2044" s="878"/>
      <c r="S2044" s="878"/>
      <c r="T2044" s="878"/>
      <c r="U2044" s="878"/>
      <c r="V2044" s="878"/>
      <c r="W2044" s="878"/>
      <c r="X2044" s="1015"/>
      <c r="Y2044" s="878"/>
      <c r="Z2044" s="975"/>
    </row>
    <row r="2045" spans="1:26">
      <c r="A2045" s="878"/>
      <c r="B2045" s="878"/>
      <c r="C2045" s="878"/>
      <c r="F2045" s="878"/>
      <c r="H2045" s="878"/>
      <c r="I2045" s="878"/>
      <c r="J2045" s="878"/>
      <c r="K2045" s="990"/>
      <c r="L2045" s="990"/>
      <c r="M2045" s="990"/>
      <c r="N2045" s="990"/>
      <c r="O2045" s="878"/>
      <c r="P2045" s="878"/>
      <c r="Q2045" s="878"/>
      <c r="R2045" s="878"/>
      <c r="S2045" s="878"/>
      <c r="T2045" s="878"/>
      <c r="U2045" s="878"/>
      <c r="V2045" s="878"/>
      <c r="W2045" s="878"/>
      <c r="X2045" s="1015"/>
      <c r="Y2045" s="878"/>
      <c r="Z2045" s="975"/>
    </row>
    <row r="2046" spans="1:26">
      <c r="A2046" s="878"/>
      <c r="B2046" s="878"/>
      <c r="C2046" s="878"/>
      <c r="F2046" s="878"/>
      <c r="H2046" s="878"/>
      <c r="I2046" s="878"/>
      <c r="J2046" s="878"/>
      <c r="K2046" s="990"/>
      <c r="L2046" s="990"/>
      <c r="M2046" s="990"/>
      <c r="N2046" s="990"/>
      <c r="O2046" s="878"/>
      <c r="P2046" s="878"/>
      <c r="Q2046" s="878"/>
      <c r="R2046" s="878"/>
      <c r="S2046" s="878"/>
      <c r="T2046" s="878"/>
      <c r="U2046" s="878"/>
      <c r="V2046" s="878"/>
      <c r="W2046" s="878"/>
      <c r="X2046" s="1015"/>
      <c r="Y2046" s="878"/>
      <c r="Z2046" s="975"/>
    </row>
    <row r="2047" spans="1:26">
      <c r="A2047" s="878"/>
      <c r="B2047" s="878"/>
      <c r="C2047" s="878"/>
      <c r="F2047" s="878"/>
      <c r="H2047" s="878"/>
      <c r="I2047" s="878"/>
      <c r="J2047" s="878"/>
      <c r="K2047" s="990"/>
      <c r="L2047" s="990"/>
      <c r="M2047" s="990"/>
      <c r="N2047" s="990"/>
      <c r="O2047" s="878"/>
      <c r="P2047" s="878"/>
      <c r="Q2047" s="878"/>
      <c r="R2047" s="878"/>
      <c r="S2047" s="878"/>
      <c r="T2047" s="878"/>
      <c r="U2047" s="878"/>
      <c r="V2047" s="878"/>
      <c r="W2047" s="878"/>
      <c r="X2047" s="1015"/>
      <c r="Y2047" s="878"/>
      <c r="Z2047" s="975"/>
    </row>
    <row r="2048" spans="1:26">
      <c r="A2048" s="878"/>
      <c r="B2048" s="878"/>
      <c r="C2048" s="878"/>
      <c r="F2048" s="878"/>
      <c r="H2048" s="878"/>
      <c r="I2048" s="878"/>
      <c r="J2048" s="878"/>
      <c r="K2048" s="990"/>
      <c r="L2048" s="990"/>
      <c r="M2048" s="990"/>
      <c r="N2048" s="990"/>
      <c r="O2048" s="878"/>
      <c r="P2048" s="878"/>
      <c r="Q2048" s="878"/>
      <c r="R2048" s="878"/>
      <c r="S2048" s="878"/>
      <c r="T2048" s="878"/>
      <c r="U2048" s="878"/>
      <c r="V2048" s="878"/>
      <c r="W2048" s="878"/>
      <c r="X2048" s="1015"/>
      <c r="Y2048" s="878"/>
      <c r="Z2048" s="975"/>
    </row>
    <row r="2049" spans="1:26">
      <c r="A2049" s="878"/>
      <c r="B2049" s="878"/>
      <c r="C2049" s="878"/>
      <c r="F2049" s="878"/>
      <c r="H2049" s="878"/>
      <c r="I2049" s="878"/>
      <c r="J2049" s="878"/>
      <c r="K2049" s="990"/>
      <c r="L2049" s="990"/>
      <c r="M2049" s="990"/>
      <c r="N2049" s="990"/>
      <c r="O2049" s="878"/>
      <c r="P2049" s="878"/>
      <c r="Q2049" s="878"/>
      <c r="R2049" s="878"/>
      <c r="S2049" s="878"/>
      <c r="T2049" s="878"/>
      <c r="U2049" s="878"/>
      <c r="V2049" s="878"/>
      <c r="W2049" s="878"/>
      <c r="X2049" s="1015"/>
      <c r="Y2049" s="878"/>
      <c r="Z2049" s="975"/>
    </row>
    <row r="2050" spans="1:26">
      <c r="A2050" s="878"/>
      <c r="B2050" s="878"/>
      <c r="C2050" s="878"/>
      <c r="F2050" s="878"/>
      <c r="H2050" s="878"/>
      <c r="I2050" s="878"/>
      <c r="J2050" s="878"/>
      <c r="K2050" s="990"/>
      <c r="L2050" s="990"/>
      <c r="M2050" s="990"/>
      <c r="N2050" s="990"/>
      <c r="O2050" s="878"/>
      <c r="P2050" s="878"/>
      <c r="Q2050" s="878"/>
      <c r="R2050" s="878"/>
      <c r="S2050" s="878"/>
      <c r="T2050" s="878"/>
      <c r="U2050" s="878"/>
      <c r="V2050" s="878"/>
      <c r="W2050" s="878"/>
      <c r="X2050" s="1015"/>
      <c r="Y2050" s="878"/>
      <c r="Z2050" s="975"/>
    </row>
    <row r="2051" spans="1:26">
      <c r="A2051" s="878"/>
      <c r="B2051" s="878"/>
      <c r="C2051" s="878"/>
      <c r="F2051" s="878"/>
      <c r="H2051" s="878"/>
      <c r="I2051" s="878"/>
      <c r="J2051" s="878"/>
      <c r="K2051" s="990"/>
      <c r="L2051" s="990"/>
      <c r="M2051" s="990"/>
      <c r="N2051" s="990"/>
      <c r="O2051" s="878"/>
      <c r="P2051" s="878"/>
      <c r="Q2051" s="878"/>
      <c r="R2051" s="878"/>
      <c r="S2051" s="878"/>
      <c r="T2051" s="878"/>
      <c r="U2051" s="878"/>
      <c r="V2051" s="878"/>
      <c r="W2051" s="878"/>
      <c r="X2051" s="1015"/>
      <c r="Y2051" s="878"/>
      <c r="Z2051" s="975"/>
    </row>
    <row r="2052" spans="1:26">
      <c r="A2052" s="878"/>
      <c r="B2052" s="878"/>
      <c r="C2052" s="878"/>
      <c r="F2052" s="878"/>
      <c r="H2052" s="878"/>
      <c r="I2052" s="878"/>
      <c r="J2052" s="878"/>
      <c r="K2052" s="990"/>
      <c r="L2052" s="990"/>
      <c r="M2052" s="990"/>
      <c r="N2052" s="990"/>
      <c r="O2052" s="878"/>
      <c r="P2052" s="878"/>
      <c r="Q2052" s="878"/>
      <c r="R2052" s="878"/>
      <c r="S2052" s="878"/>
      <c r="T2052" s="878"/>
      <c r="U2052" s="878"/>
      <c r="V2052" s="878"/>
      <c r="W2052" s="878"/>
      <c r="X2052" s="1015"/>
      <c r="Y2052" s="878"/>
      <c r="Z2052" s="975"/>
    </row>
    <row r="2053" spans="1:26">
      <c r="A2053" s="878"/>
      <c r="B2053" s="878"/>
      <c r="C2053" s="878"/>
      <c r="F2053" s="878"/>
      <c r="H2053" s="878"/>
      <c r="I2053" s="878"/>
      <c r="J2053" s="878"/>
      <c r="K2053" s="990"/>
      <c r="L2053" s="990"/>
      <c r="M2053" s="990"/>
      <c r="N2053" s="990"/>
      <c r="O2053" s="878"/>
      <c r="P2053" s="878"/>
      <c r="Q2053" s="878"/>
      <c r="R2053" s="878"/>
      <c r="S2053" s="878"/>
      <c r="T2053" s="878"/>
      <c r="U2053" s="878"/>
      <c r="V2053" s="878"/>
      <c r="W2053" s="878"/>
      <c r="X2053" s="1015"/>
      <c r="Y2053" s="878"/>
      <c r="Z2053" s="975"/>
    </row>
    <row r="2054" spans="1:26">
      <c r="A2054" s="878"/>
      <c r="B2054" s="878"/>
      <c r="C2054" s="878"/>
      <c r="F2054" s="878"/>
      <c r="H2054" s="878"/>
      <c r="I2054" s="878"/>
      <c r="J2054" s="878"/>
      <c r="K2054" s="990"/>
      <c r="L2054" s="990"/>
      <c r="M2054" s="990"/>
      <c r="N2054" s="990"/>
      <c r="O2054" s="878"/>
      <c r="P2054" s="878"/>
      <c r="Q2054" s="878"/>
      <c r="R2054" s="878"/>
      <c r="S2054" s="878"/>
      <c r="T2054" s="878"/>
      <c r="U2054" s="878"/>
      <c r="V2054" s="878"/>
      <c r="W2054" s="878"/>
      <c r="X2054" s="1015"/>
      <c r="Y2054" s="878"/>
      <c r="Z2054" s="975"/>
    </row>
    <row r="2055" spans="1:26">
      <c r="A2055" s="878"/>
      <c r="B2055" s="878"/>
      <c r="C2055" s="878"/>
      <c r="F2055" s="878"/>
      <c r="H2055" s="878"/>
      <c r="I2055" s="878"/>
      <c r="J2055" s="878"/>
      <c r="K2055" s="990"/>
      <c r="L2055" s="990"/>
      <c r="M2055" s="990"/>
      <c r="N2055" s="990"/>
      <c r="O2055" s="878"/>
      <c r="P2055" s="878"/>
      <c r="Q2055" s="878"/>
      <c r="R2055" s="878"/>
      <c r="S2055" s="878"/>
      <c r="T2055" s="878"/>
      <c r="U2055" s="878"/>
      <c r="V2055" s="878"/>
      <c r="W2055" s="878"/>
      <c r="X2055" s="1015"/>
      <c r="Y2055" s="878"/>
      <c r="Z2055" s="975"/>
    </row>
    <row r="2056" spans="1:26">
      <c r="A2056" s="878"/>
      <c r="B2056" s="878"/>
      <c r="C2056" s="878"/>
      <c r="F2056" s="878"/>
      <c r="H2056" s="878"/>
      <c r="I2056" s="878"/>
      <c r="J2056" s="878"/>
      <c r="K2056" s="990"/>
      <c r="L2056" s="990"/>
      <c r="M2056" s="990"/>
      <c r="N2056" s="990"/>
      <c r="O2056" s="878"/>
      <c r="P2056" s="878"/>
      <c r="Q2056" s="878"/>
      <c r="R2056" s="878"/>
      <c r="S2056" s="878"/>
      <c r="T2056" s="878"/>
      <c r="U2056" s="878"/>
      <c r="V2056" s="878"/>
      <c r="W2056" s="878"/>
      <c r="X2056" s="1015"/>
      <c r="Y2056" s="878"/>
      <c r="Z2056" s="975"/>
    </row>
    <row r="2057" spans="1:26">
      <c r="A2057" s="878"/>
      <c r="B2057" s="878"/>
      <c r="C2057" s="878"/>
      <c r="F2057" s="878"/>
      <c r="H2057" s="878"/>
      <c r="I2057" s="878"/>
      <c r="J2057" s="878"/>
      <c r="K2057" s="990"/>
      <c r="L2057" s="990"/>
      <c r="M2057" s="990"/>
      <c r="N2057" s="990"/>
      <c r="O2057" s="878"/>
      <c r="P2057" s="878"/>
      <c r="Q2057" s="878"/>
      <c r="R2057" s="878"/>
      <c r="S2057" s="878"/>
      <c r="T2057" s="878"/>
      <c r="U2057" s="878"/>
      <c r="V2057" s="878"/>
      <c r="W2057" s="878"/>
      <c r="X2057" s="1015"/>
      <c r="Y2057" s="878"/>
      <c r="Z2057" s="975"/>
    </row>
    <row r="2058" spans="1:26">
      <c r="A2058" s="878"/>
      <c r="B2058" s="878"/>
      <c r="C2058" s="878"/>
      <c r="F2058" s="878"/>
      <c r="H2058" s="878"/>
      <c r="I2058" s="878"/>
      <c r="J2058" s="878"/>
      <c r="K2058" s="990"/>
      <c r="L2058" s="990"/>
      <c r="M2058" s="990"/>
      <c r="N2058" s="990"/>
      <c r="O2058" s="878"/>
      <c r="P2058" s="878"/>
      <c r="Q2058" s="878"/>
      <c r="R2058" s="878"/>
      <c r="S2058" s="878"/>
      <c r="T2058" s="878"/>
      <c r="U2058" s="878"/>
      <c r="V2058" s="878"/>
      <c r="W2058" s="878"/>
      <c r="X2058" s="1015"/>
      <c r="Y2058" s="878"/>
      <c r="Z2058" s="975"/>
    </row>
    <row r="2059" spans="1:26">
      <c r="A2059" s="878"/>
      <c r="B2059" s="878"/>
      <c r="C2059" s="878"/>
      <c r="F2059" s="878"/>
      <c r="H2059" s="878"/>
      <c r="I2059" s="878"/>
      <c r="J2059" s="878"/>
      <c r="K2059" s="990"/>
      <c r="L2059" s="990"/>
      <c r="M2059" s="990"/>
      <c r="N2059" s="990"/>
      <c r="O2059" s="878"/>
      <c r="P2059" s="878"/>
      <c r="Q2059" s="878"/>
      <c r="R2059" s="878"/>
      <c r="S2059" s="878"/>
      <c r="T2059" s="878"/>
      <c r="U2059" s="878"/>
      <c r="V2059" s="878"/>
      <c r="W2059" s="878"/>
      <c r="X2059" s="1015"/>
      <c r="Y2059" s="878"/>
      <c r="Z2059" s="975"/>
    </row>
    <row r="2060" spans="1:26">
      <c r="A2060" s="878"/>
      <c r="B2060" s="878"/>
      <c r="C2060" s="878"/>
      <c r="F2060" s="878"/>
      <c r="H2060" s="878"/>
      <c r="I2060" s="878"/>
      <c r="J2060" s="878"/>
      <c r="K2060" s="990"/>
      <c r="L2060" s="990"/>
      <c r="M2060" s="990"/>
      <c r="N2060" s="990"/>
      <c r="O2060" s="878"/>
      <c r="P2060" s="878"/>
      <c r="Q2060" s="878"/>
      <c r="R2060" s="878"/>
      <c r="S2060" s="878"/>
      <c r="T2060" s="878"/>
      <c r="U2060" s="878"/>
      <c r="V2060" s="878"/>
      <c r="W2060" s="878"/>
      <c r="X2060" s="1015"/>
      <c r="Y2060" s="878"/>
      <c r="Z2060" s="975"/>
    </row>
    <row r="2061" spans="1:26">
      <c r="A2061" s="878"/>
      <c r="B2061" s="878"/>
      <c r="C2061" s="878"/>
      <c r="F2061" s="878"/>
      <c r="H2061" s="878"/>
      <c r="I2061" s="878"/>
      <c r="J2061" s="878"/>
      <c r="K2061" s="990"/>
      <c r="L2061" s="990"/>
      <c r="M2061" s="990"/>
      <c r="N2061" s="990"/>
      <c r="O2061" s="878"/>
      <c r="P2061" s="878"/>
      <c r="Q2061" s="878"/>
      <c r="R2061" s="878"/>
      <c r="S2061" s="878"/>
      <c r="T2061" s="878"/>
      <c r="U2061" s="878"/>
      <c r="V2061" s="878"/>
      <c r="W2061" s="878"/>
      <c r="X2061" s="1015"/>
      <c r="Y2061" s="878"/>
      <c r="Z2061" s="975"/>
    </row>
    <row r="2062" spans="1:26">
      <c r="A2062" s="878"/>
      <c r="B2062" s="878"/>
      <c r="C2062" s="878"/>
      <c r="F2062" s="878"/>
      <c r="H2062" s="878"/>
      <c r="I2062" s="878"/>
      <c r="J2062" s="878"/>
      <c r="K2062" s="990"/>
      <c r="L2062" s="990"/>
      <c r="M2062" s="990"/>
      <c r="N2062" s="990"/>
      <c r="O2062" s="878"/>
      <c r="P2062" s="878"/>
      <c r="Q2062" s="878"/>
      <c r="R2062" s="878"/>
      <c r="S2062" s="878"/>
      <c r="T2062" s="878"/>
      <c r="U2062" s="878"/>
      <c r="V2062" s="878"/>
      <c r="W2062" s="878"/>
      <c r="X2062" s="1015"/>
      <c r="Y2062" s="878"/>
      <c r="Z2062" s="975"/>
    </row>
    <row r="2063" spans="1:26">
      <c r="A2063" s="878"/>
      <c r="B2063" s="878"/>
      <c r="C2063" s="878"/>
      <c r="F2063" s="878"/>
      <c r="H2063" s="878"/>
      <c r="I2063" s="878"/>
      <c r="J2063" s="878"/>
      <c r="K2063" s="990"/>
      <c r="L2063" s="990"/>
      <c r="M2063" s="990"/>
      <c r="N2063" s="990"/>
      <c r="O2063" s="878"/>
      <c r="P2063" s="878"/>
      <c r="Q2063" s="878"/>
      <c r="R2063" s="878"/>
      <c r="S2063" s="878"/>
      <c r="T2063" s="878"/>
      <c r="U2063" s="878"/>
      <c r="V2063" s="878"/>
      <c r="W2063" s="878"/>
      <c r="X2063" s="1015"/>
      <c r="Y2063" s="878"/>
      <c r="Z2063" s="975"/>
    </row>
    <row r="2064" spans="1:26">
      <c r="A2064" s="878"/>
      <c r="B2064" s="878"/>
      <c r="C2064" s="878"/>
      <c r="F2064" s="878"/>
      <c r="H2064" s="878"/>
      <c r="I2064" s="878"/>
      <c r="J2064" s="878"/>
      <c r="K2064" s="990"/>
      <c r="L2064" s="990"/>
      <c r="M2064" s="990"/>
      <c r="N2064" s="990"/>
      <c r="O2064" s="878"/>
      <c r="P2064" s="878"/>
      <c r="Q2064" s="878"/>
      <c r="R2064" s="878"/>
      <c r="S2064" s="878"/>
      <c r="T2064" s="878"/>
      <c r="U2064" s="878"/>
      <c r="V2064" s="878"/>
      <c r="W2064" s="878"/>
      <c r="X2064" s="1015"/>
      <c r="Y2064" s="878"/>
      <c r="Z2064" s="975"/>
    </row>
    <row r="2065" spans="1:26">
      <c r="A2065" s="878"/>
      <c r="B2065" s="878"/>
      <c r="C2065" s="878"/>
      <c r="F2065" s="878"/>
      <c r="H2065" s="878"/>
      <c r="I2065" s="878"/>
      <c r="J2065" s="878"/>
      <c r="K2065" s="990"/>
      <c r="L2065" s="990"/>
      <c r="M2065" s="990"/>
      <c r="N2065" s="990"/>
      <c r="O2065" s="878"/>
      <c r="P2065" s="878"/>
      <c r="Q2065" s="878"/>
      <c r="R2065" s="878"/>
      <c r="S2065" s="878"/>
      <c r="T2065" s="878"/>
      <c r="U2065" s="878"/>
      <c r="V2065" s="878"/>
      <c r="W2065" s="878"/>
      <c r="X2065" s="1015"/>
      <c r="Y2065" s="878"/>
      <c r="Z2065" s="975"/>
    </row>
    <row r="2066" spans="1:26">
      <c r="A2066" s="878"/>
      <c r="B2066" s="878"/>
      <c r="C2066" s="878"/>
      <c r="F2066" s="878"/>
      <c r="H2066" s="878"/>
      <c r="I2066" s="878"/>
      <c r="J2066" s="878"/>
      <c r="K2066" s="990"/>
      <c r="L2066" s="990"/>
      <c r="M2066" s="990"/>
      <c r="N2066" s="990"/>
      <c r="O2066" s="878"/>
      <c r="P2066" s="878"/>
      <c r="Q2066" s="878"/>
      <c r="R2066" s="878"/>
      <c r="S2066" s="878"/>
      <c r="T2066" s="878"/>
      <c r="U2066" s="878"/>
      <c r="V2066" s="878"/>
      <c r="W2066" s="878"/>
      <c r="X2066" s="1015"/>
      <c r="Y2066" s="878"/>
      <c r="Z2066" s="975"/>
    </row>
    <row r="2067" spans="1:26">
      <c r="A2067" s="878"/>
      <c r="B2067" s="878"/>
      <c r="C2067" s="878"/>
      <c r="F2067" s="878"/>
      <c r="H2067" s="878"/>
      <c r="I2067" s="878"/>
      <c r="J2067" s="878"/>
      <c r="K2067" s="990"/>
      <c r="L2067" s="990"/>
      <c r="M2067" s="990"/>
      <c r="N2067" s="990"/>
      <c r="O2067" s="878"/>
      <c r="P2067" s="878"/>
      <c r="Q2067" s="878"/>
      <c r="R2067" s="878"/>
      <c r="S2067" s="878"/>
      <c r="T2067" s="878"/>
      <c r="U2067" s="878"/>
      <c r="V2067" s="878"/>
      <c r="W2067" s="878"/>
      <c r="X2067" s="1015"/>
      <c r="Y2067" s="878"/>
      <c r="Z2067" s="975"/>
    </row>
    <row r="2068" spans="1:26">
      <c r="A2068" s="878"/>
      <c r="B2068" s="878"/>
      <c r="C2068" s="878"/>
      <c r="F2068" s="878"/>
      <c r="H2068" s="878"/>
      <c r="I2068" s="878"/>
      <c r="J2068" s="878"/>
      <c r="K2068" s="990"/>
      <c r="L2068" s="990"/>
      <c r="M2068" s="990"/>
      <c r="N2068" s="990"/>
      <c r="O2068" s="878"/>
      <c r="P2068" s="878"/>
      <c r="Q2068" s="878"/>
      <c r="R2068" s="878"/>
      <c r="S2068" s="878"/>
      <c r="T2068" s="878"/>
      <c r="U2068" s="878"/>
      <c r="V2068" s="878"/>
      <c r="W2068" s="878"/>
      <c r="X2068" s="1015"/>
      <c r="Y2068" s="878"/>
      <c r="Z2068" s="975"/>
    </row>
    <row r="2069" spans="1:26">
      <c r="A2069" s="878"/>
      <c r="B2069" s="878"/>
      <c r="C2069" s="878"/>
      <c r="F2069" s="878"/>
      <c r="H2069" s="878"/>
      <c r="I2069" s="878"/>
      <c r="J2069" s="878"/>
      <c r="K2069" s="990"/>
      <c r="L2069" s="990"/>
      <c r="M2069" s="990"/>
      <c r="N2069" s="990"/>
      <c r="O2069" s="878"/>
      <c r="P2069" s="878"/>
      <c r="Q2069" s="878"/>
      <c r="R2069" s="878"/>
      <c r="S2069" s="878"/>
      <c r="T2069" s="878"/>
      <c r="U2069" s="878"/>
      <c r="V2069" s="878"/>
      <c r="W2069" s="878"/>
      <c r="X2069" s="1015"/>
      <c r="Y2069" s="878"/>
      <c r="Z2069" s="975"/>
    </row>
    <row r="2070" spans="1:26">
      <c r="A2070" s="878"/>
      <c r="B2070" s="878"/>
      <c r="C2070" s="878"/>
      <c r="F2070" s="878"/>
      <c r="H2070" s="878"/>
      <c r="I2070" s="878"/>
      <c r="J2070" s="878"/>
      <c r="K2070" s="990"/>
      <c r="L2070" s="990"/>
      <c r="M2070" s="990"/>
      <c r="N2070" s="990"/>
      <c r="O2070" s="878"/>
      <c r="P2070" s="878"/>
      <c r="Q2070" s="878"/>
      <c r="R2070" s="878"/>
      <c r="S2070" s="878"/>
      <c r="T2070" s="878"/>
      <c r="U2070" s="878"/>
      <c r="V2070" s="878"/>
      <c r="W2070" s="878"/>
      <c r="X2070" s="1015"/>
      <c r="Y2070" s="878"/>
      <c r="Z2070" s="975"/>
    </row>
    <row r="2071" spans="1:26">
      <c r="A2071" s="878"/>
      <c r="B2071" s="878"/>
      <c r="C2071" s="878"/>
      <c r="F2071" s="878"/>
      <c r="H2071" s="878"/>
      <c r="I2071" s="878"/>
      <c r="J2071" s="878"/>
      <c r="K2071" s="990"/>
      <c r="L2071" s="990"/>
      <c r="M2071" s="990"/>
      <c r="N2071" s="990"/>
      <c r="O2071" s="878"/>
      <c r="P2071" s="878"/>
      <c r="Q2071" s="878"/>
      <c r="R2071" s="878"/>
      <c r="S2071" s="878"/>
      <c r="T2071" s="878"/>
      <c r="U2071" s="878"/>
      <c r="V2071" s="878"/>
      <c r="W2071" s="878"/>
      <c r="X2071" s="1015"/>
      <c r="Y2071" s="878"/>
      <c r="Z2071" s="975"/>
    </row>
    <row r="2072" spans="1:26">
      <c r="A2072" s="878"/>
      <c r="B2072" s="878"/>
      <c r="C2072" s="878"/>
      <c r="F2072" s="878"/>
      <c r="H2072" s="878"/>
      <c r="I2072" s="878"/>
      <c r="J2072" s="878"/>
      <c r="K2072" s="990"/>
      <c r="L2072" s="990"/>
      <c r="M2072" s="990"/>
      <c r="N2072" s="990"/>
      <c r="O2072" s="878"/>
      <c r="P2072" s="878"/>
      <c r="Q2072" s="878"/>
      <c r="R2072" s="878"/>
      <c r="S2072" s="878"/>
      <c r="T2072" s="878"/>
      <c r="U2072" s="878"/>
      <c r="V2072" s="878"/>
      <c r="W2072" s="878"/>
      <c r="X2072" s="1015"/>
      <c r="Y2072" s="878"/>
      <c r="Z2072" s="975"/>
    </row>
    <row r="2073" spans="1:26">
      <c r="A2073" s="878"/>
      <c r="B2073" s="878"/>
      <c r="C2073" s="878"/>
      <c r="F2073" s="878"/>
      <c r="H2073" s="878"/>
      <c r="I2073" s="878"/>
      <c r="J2073" s="878"/>
      <c r="K2073" s="990"/>
      <c r="L2073" s="990"/>
      <c r="M2073" s="990"/>
      <c r="N2073" s="990"/>
      <c r="O2073" s="878"/>
      <c r="P2073" s="878"/>
      <c r="Q2073" s="878"/>
      <c r="R2073" s="878"/>
      <c r="S2073" s="878"/>
      <c r="T2073" s="878"/>
      <c r="U2073" s="878"/>
      <c r="V2073" s="878"/>
      <c r="W2073" s="878"/>
      <c r="X2073" s="1015"/>
      <c r="Y2073" s="878"/>
      <c r="Z2073" s="975"/>
    </row>
    <row r="2074" spans="1:26">
      <c r="A2074" s="878"/>
      <c r="B2074" s="878"/>
      <c r="C2074" s="878"/>
      <c r="F2074" s="878"/>
      <c r="H2074" s="878"/>
      <c r="I2074" s="878"/>
      <c r="J2074" s="878"/>
      <c r="K2074" s="990"/>
      <c r="L2074" s="990"/>
      <c r="M2074" s="990"/>
      <c r="N2074" s="990"/>
      <c r="O2074" s="878"/>
      <c r="P2074" s="878"/>
      <c r="Q2074" s="878"/>
      <c r="R2074" s="878"/>
      <c r="S2074" s="878"/>
      <c r="T2074" s="878"/>
      <c r="U2074" s="878"/>
      <c r="V2074" s="878"/>
      <c r="W2074" s="878"/>
      <c r="X2074" s="1015"/>
      <c r="Y2074" s="878"/>
      <c r="Z2074" s="975"/>
    </row>
    <row r="2075" spans="1:26">
      <c r="A2075" s="878"/>
      <c r="B2075" s="878"/>
      <c r="C2075" s="878"/>
      <c r="F2075" s="878"/>
      <c r="H2075" s="878"/>
      <c r="I2075" s="878"/>
      <c r="J2075" s="878"/>
      <c r="K2075" s="990"/>
      <c r="L2075" s="990"/>
      <c r="M2075" s="990"/>
      <c r="N2075" s="990"/>
      <c r="O2075" s="878"/>
      <c r="P2075" s="878"/>
      <c r="Q2075" s="878"/>
      <c r="R2075" s="878"/>
      <c r="S2075" s="878"/>
      <c r="T2075" s="878"/>
      <c r="U2075" s="878"/>
      <c r="V2075" s="878"/>
      <c r="W2075" s="878"/>
      <c r="X2075" s="1015"/>
      <c r="Y2075" s="878"/>
      <c r="Z2075" s="975"/>
    </row>
    <row r="2076" spans="1:26">
      <c r="A2076" s="878"/>
      <c r="B2076" s="878"/>
      <c r="C2076" s="878"/>
      <c r="F2076" s="878"/>
      <c r="H2076" s="878"/>
      <c r="I2076" s="878"/>
      <c r="J2076" s="878"/>
      <c r="K2076" s="990"/>
      <c r="L2076" s="990"/>
      <c r="M2076" s="990"/>
      <c r="N2076" s="990"/>
      <c r="O2076" s="878"/>
      <c r="P2076" s="878"/>
      <c r="Q2076" s="878"/>
      <c r="R2076" s="878"/>
      <c r="S2076" s="878"/>
      <c r="T2076" s="878"/>
      <c r="U2076" s="878"/>
      <c r="V2076" s="878"/>
      <c r="W2076" s="878"/>
      <c r="X2076" s="1015"/>
      <c r="Y2076" s="878"/>
      <c r="Z2076" s="975"/>
    </row>
    <row r="2077" spans="1:26">
      <c r="A2077" s="878"/>
      <c r="B2077" s="878"/>
      <c r="C2077" s="878"/>
      <c r="F2077" s="878"/>
      <c r="H2077" s="878"/>
      <c r="I2077" s="878"/>
      <c r="J2077" s="878"/>
      <c r="K2077" s="990"/>
      <c r="L2077" s="990"/>
      <c r="M2077" s="990"/>
      <c r="N2077" s="990"/>
      <c r="O2077" s="878"/>
      <c r="P2077" s="878"/>
      <c r="Q2077" s="878"/>
      <c r="R2077" s="878"/>
      <c r="S2077" s="878"/>
      <c r="T2077" s="878"/>
      <c r="U2077" s="878"/>
      <c r="V2077" s="878"/>
      <c r="W2077" s="878"/>
      <c r="X2077" s="1015"/>
      <c r="Y2077" s="878"/>
      <c r="Z2077" s="975"/>
    </row>
    <row r="2078" spans="1:26">
      <c r="A2078" s="878"/>
      <c r="B2078" s="878"/>
      <c r="C2078" s="878"/>
      <c r="F2078" s="878"/>
      <c r="H2078" s="878"/>
      <c r="I2078" s="878"/>
      <c r="J2078" s="878"/>
      <c r="K2078" s="990"/>
      <c r="L2078" s="990"/>
      <c r="M2078" s="990"/>
      <c r="N2078" s="990"/>
      <c r="O2078" s="878"/>
      <c r="P2078" s="878"/>
      <c r="Q2078" s="878"/>
      <c r="R2078" s="878"/>
      <c r="S2078" s="878"/>
      <c r="T2078" s="878"/>
      <c r="U2078" s="878"/>
      <c r="V2078" s="878"/>
      <c r="W2078" s="878"/>
      <c r="X2078" s="1015"/>
      <c r="Y2078" s="878"/>
      <c r="Z2078" s="975"/>
    </row>
    <row r="2079" spans="1:26">
      <c r="A2079" s="878"/>
      <c r="B2079" s="878"/>
      <c r="C2079" s="878"/>
      <c r="F2079" s="878"/>
      <c r="H2079" s="878"/>
      <c r="I2079" s="878"/>
      <c r="J2079" s="878"/>
      <c r="K2079" s="990"/>
      <c r="L2079" s="990"/>
      <c r="M2079" s="990"/>
      <c r="N2079" s="990"/>
      <c r="O2079" s="878"/>
      <c r="P2079" s="878"/>
      <c r="Q2079" s="878"/>
      <c r="R2079" s="878"/>
      <c r="S2079" s="878"/>
      <c r="T2079" s="878"/>
      <c r="U2079" s="878"/>
      <c r="V2079" s="878"/>
      <c r="W2079" s="878"/>
      <c r="X2079" s="1015"/>
      <c r="Y2079" s="878"/>
      <c r="Z2079" s="975"/>
    </row>
    <row r="2080" spans="1:26">
      <c r="A2080" s="878"/>
      <c r="B2080" s="878"/>
      <c r="C2080" s="878"/>
      <c r="F2080" s="878"/>
      <c r="H2080" s="878"/>
      <c r="I2080" s="878"/>
      <c r="J2080" s="878"/>
      <c r="K2080" s="990"/>
      <c r="L2080" s="990"/>
      <c r="M2080" s="990"/>
      <c r="N2080" s="990"/>
      <c r="O2080" s="878"/>
      <c r="P2080" s="878"/>
      <c r="Q2080" s="878"/>
      <c r="R2080" s="878"/>
      <c r="S2080" s="878"/>
      <c r="T2080" s="878"/>
      <c r="U2080" s="878"/>
      <c r="V2080" s="878"/>
      <c r="W2080" s="878"/>
      <c r="X2080" s="1015"/>
      <c r="Y2080" s="878"/>
      <c r="Z2080" s="975"/>
    </row>
    <row r="2081" spans="1:26">
      <c r="A2081" s="878"/>
      <c r="B2081" s="878"/>
      <c r="C2081" s="878"/>
      <c r="F2081" s="878"/>
      <c r="H2081" s="878"/>
      <c r="I2081" s="878"/>
      <c r="J2081" s="878"/>
      <c r="K2081" s="990"/>
      <c r="L2081" s="990"/>
      <c r="M2081" s="990"/>
      <c r="N2081" s="990"/>
      <c r="O2081" s="878"/>
      <c r="P2081" s="878"/>
      <c r="Q2081" s="878"/>
      <c r="R2081" s="878"/>
      <c r="S2081" s="878"/>
      <c r="T2081" s="878"/>
      <c r="U2081" s="878"/>
      <c r="V2081" s="878"/>
      <c r="W2081" s="878"/>
      <c r="X2081" s="1015"/>
      <c r="Y2081" s="878"/>
      <c r="Z2081" s="975"/>
    </row>
    <row r="2082" spans="1:26">
      <c r="A2082" s="878"/>
      <c r="B2082" s="878"/>
      <c r="C2082" s="878"/>
      <c r="F2082" s="878"/>
      <c r="H2082" s="878"/>
      <c r="I2082" s="878"/>
      <c r="J2082" s="878"/>
      <c r="K2082" s="990"/>
      <c r="L2082" s="990"/>
      <c r="M2082" s="990"/>
      <c r="N2082" s="990"/>
      <c r="O2082" s="878"/>
      <c r="P2082" s="878"/>
      <c r="Q2082" s="878"/>
      <c r="R2082" s="878"/>
      <c r="S2082" s="878"/>
      <c r="T2082" s="878"/>
      <c r="U2082" s="878"/>
      <c r="V2082" s="878"/>
      <c r="W2082" s="878"/>
      <c r="X2082" s="1015"/>
      <c r="Y2082" s="878"/>
      <c r="Z2082" s="975"/>
    </row>
    <row r="2083" spans="1:26">
      <c r="A2083" s="878"/>
      <c r="B2083" s="878"/>
      <c r="C2083" s="878"/>
      <c r="F2083" s="878"/>
      <c r="H2083" s="878"/>
      <c r="I2083" s="878"/>
      <c r="J2083" s="878"/>
      <c r="K2083" s="990"/>
      <c r="L2083" s="990"/>
      <c r="M2083" s="990"/>
      <c r="N2083" s="990"/>
      <c r="O2083" s="878"/>
      <c r="P2083" s="878"/>
      <c r="Q2083" s="878"/>
      <c r="R2083" s="878"/>
      <c r="S2083" s="878"/>
      <c r="T2083" s="878"/>
      <c r="U2083" s="878"/>
      <c r="V2083" s="878"/>
      <c r="W2083" s="878"/>
      <c r="X2083" s="1015"/>
      <c r="Y2083" s="878"/>
      <c r="Z2083" s="975"/>
    </row>
    <row r="2084" spans="1:26">
      <c r="A2084" s="878"/>
      <c r="B2084" s="878"/>
      <c r="C2084" s="878"/>
      <c r="F2084" s="878"/>
      <c r="H2084" s="878"/>
      <c r="I2084" s="878"/>
      <c r="J2084" s="878"/>
      <c r="K2084" s="990"/>
      <c r="L2084" s="990"/>
      <c r="M2084" s="990"/>
      <c r="N2084" s="990"/>
      <c r="O2084" s="878"/>
      <c r="P2084" s="878"/>
      <c r="Q2084" s="878"/>
      <c r="R2084" s="878"/>
      <c r="S2084" s="878"/>
      <c r="T2084" s="878"/>
      <c r="U2084" s="878"/>
      <c r="V2084" s="878"/>
      <c r="W2084" s="878"/>
      <c r="X2084" s="1015"/>
      <c r="Y2084" s="878"/>
      <c r="Z2084" s="975"/>
    </row>
    <row r="2085" spans="1:26">
      <c r="A2085" s="878"/>
      <c r="B2085" s="878"/>
      <c r="C2085" s="878"/>
      <c r="F2085" s="878"/>
      <c r="H2085" s="878"/>
      <c r="I2085" s="878"/>
      <c r="J2085" s="878"/>
      <c r="K2085" s="990"/>
      <c r="L2085" s="990"/>
      <c r="M2085" s="990"/>
      <c r="N2085" s="990"/>
      <c r="O2085" s="878"/>
      <c r="P2085" s="878"/>
      <c r="Q2085" s="878"/>
      <c r="R2085" s="878"/>
      <c r="S2085" s="878"/>
      <c r="T2085" s="878"/>
      <c r="U2085" s="878"/>
      <c r="V2085" s="878"/>
      <c r="W2085" s="878"/>
      <c r="X2085" s="1015"/>
      <c r="Y2085" s="878"/>
      <c r="Z2085" s="975"/>
    </row>
    <row r="2086" spans="1:26">
      <c r="A2086" s="878"/>
      <c r="B2086" s="878"/>
      <c r="C2086" s="878"/>
      <c r="F2086" s="878"/>
      <c r="H2086" s="878"/>
      <c r="I2086" s="878"/>
      <c r="J2086" s="878"/>
      <c r="K2086" s="990"/>
      <c r="L2086" s="990"/>
      <c r="M2086" s="990"/>
      <c r="N2086" s="990"/>
      <c r="O2086" s="878"/>
      <c r="P2086" s="878"/>
      <c r="Q2086" s="878"/>
      <c r="R2086" s="878"/>
      <c r="S2086" s="878"/>
      <c r="T2086" s="878"/>
      <c r="U2086" s="878"/>
      <c r="V2086" s="878"/>
      <c r="W2086" s="878"/>
      <c r="X2086" s="1015"/>
      <c r="Y2086" s="878"/>
      <c r="Z2086" s="975"/>
    </row>
    <row r="2087" spans="1:26">
      <c r="A2087" s="878"/>
      <c r="B2087" s="878"/>
      <c r="C2087" s="878"/>
      <c r="F2087" s="878"/>
      <c r="H2087" s="878"/>
      <c r="I2087" s="878"/>
      <c r="J2087" s="878"/>
      <c r="K2087" s="990"/>
      <c r="L2087" s="990"/>
      <c r="M2087" s="990"/>
      <c r="N2087" s="990"/>
      <c r="O2087" s="878"/>
      <c r="P2087" s="878"/>
      <c r="Q2087" s="878"/>
      <c r="R2087" s="878"/>
      <c r="S2087" s="878"/>
      <c r="T2087" s="878"/>
      <c r="U2087" s="878"/>
      <c r="V2087" s="878"/>
      <c r="W2087" s="878"/>
      <c r="X2087" s="1015"/>
      <c r="Y2087" s="878"/>
      <c r="Z2087" s="975"/>
    </row>
    <row r="2088" spans="1:26">
      <c r="A2088" s="878"/>
      <c r="B2088" s="878"/>
      <c r="C2088" s="878"/>
      <c r="F2088" s="878"/>
      <c r="H2088" s="878"/>
      <c r="I2088" s="878"/>
      <c r="J2088" s="878"/>
      <c r="K2088" s="990"/>
      <c r="L2088" s="990"/>
      <c r="M2088" s="990"/>
      <c r="N2088" s="990"/>
      <c r="O2088" s="878"/>
      <c r="P2088" s="878"/>
      <c r="Q2088" s="878"/>
      <c r="R2088" s="878"/>
      <c r="S2088" s="878"/>
      <c r="T2088" s="878"/>
      <c r="U2088" s="878"/>
      <c r="V2088" s="878"/>
      <c r="W2088" s="878"/>
      <c r="X2088" s="1015"/>
      <c r="Y2088" s="878"/>
      <c r="Z2088" s="975"/>
    </row>
    <row r="2089" spans="1:26">
      <c r="A2089" s="878"/>
      <c r="B2089" s="878"/>
      <c r="C2089" s="878"/>
      <c r="F2089" s="878"/>
      <c r="H2089" s="878"/>
      <c r="I2089" s="878"/>
      <c r="J2089" s="878"/>
      <c r="K2089" s="990"/>
      <c r="L2089" s="990"/>
      <c r="M2089" s="990"/>
      <c r="N2089" s="990"/>
      <c r="O2089" s="878"/>
      <c r="P2089" s="878"/>
      <c r="Q2089" s="878"/>
      <c r="R2089" s="878"/>
      <c r="S2089" s="878"/>
      <c r="T2089" s="878"/>
      <c r="U2089" s="878"/>
      <c r="V2089" s="878"/>
      <c r="W2089" s="878"/>
      <c r="X2089" s="1015"/>
      <c r="Y2089" s="878"/>
      <c r="Z2089" s="975"/>
    </row>
    <row r="2090" spans="1:26">
      <c r="A2090" s="878"/>
      <c r="B2090" s="878"/>
      <c r="C2090" s="878"/>
      <c r="F2090" s="878"/>
      <c r="H2090" s="878"/>
      <c r="I2090" s="878"/>
      <c r="J2090" s="878"/>
      <c r="K2090" s="990"/>
      <c r="L2090" s="990"/>
      <c r="M2090" s="990"/>
      <c r="N2090" s="990"/>
      <c r="O2090" s="878"/>
      <c r="P2090" s="878"/>
      <c r="Q2090" s="878"/>
      <c r="R2090" s="878"/>
      <c r="S2090" s="878"/>
      <c r="T2090" s="878"/>
      <c r="U2090" s="878"/>
      <c r="V2090" s="878"/>
      <c r="W2090" s="878"/>
      <c r="X2090" s="1015"/>
      <c r="Y2090" s="878"/>
      <c r="Z2090" s="975"/>
    </row>
    <row r="2091" spans="1:26">
      <c r="A2091" s="878"/>
      <c r="B2091" s="878"/>
      <c r="C2091" s="878"/>
      <c r="F2091" s="878"/>
      <c r="H2091" s="878"/>
      <c r="I2091" s="878"/>
      <c r="J2091" s="878"/>
      <c r="K2091" s="990"/>
      <c r="L2091" s="990"/>
      <c r="M2091" s="990"/>
      <c r="N2091" s="990"/>
      <c r="O2091" s="878"/>
      <c r="P2091" s="878"/>
      <c r="Q2091" s="878"/>
      <c r="R2091" s="878"/>
      <c r="S2091" s="878"/>
      <c r="T2091" s="878"/>
      <c r="U2091" s="878"/>
      <c r="V2091" s="878"/>
      <c r="W2091" s="878"/>
      <c r="X2091" s="1015"/>
      <c r="Y2091" s="878"/>
      <c r="Z2091" s="975"/>
    </row>
    <row r="2092" spans="1:26">
      <c r="A2092" s="878"/>
      <c r="B2092" s="878"/>
      <c r="C2092" s="878"/>
      <c r="F2092" s="878"/>
      <c r="H2092" s="878"/>
      <c r="I2092" s="878"/>
      <c r="J2092" s="878"/>
      <c r="K2092" s="990"/>
      <c r="L2092" s="990"/>
      <c r="M2092" s="990"/>
      <c r="N2092" s="990"/>
      <c r="O2092" s="878"/>
      <c r="P2092" s="878"/>
      <c r="Q2092" s="878"/>
      <c r="R2092" s="878"/>
      <c r="S2092" s="878"/>
      <c r="T2092" s="878"/>
      <c r="U2092" s="878"/>
      <c r="V2092" s="878"/>
      <c r="W2092" s="878"/>
      <c r="X2092" s="1015"/>
      <c r="Y2092" s="878"/>
      <c r="Z2092" s="975"/>
    </row>
    <row r="2093" spans="1:26">
      <c r="A2093" s="878"/>
      <c r="B2093" s="878"/>
      <c r="C2093" s="878"/>
      <c r="F2093" s="878"/>
      <c r="H2093" s="878"/>
      <c r="I2093" s="878"/>
      <c r="J2093" s="878"/>
      <c r="K2093" s="990"/>
      <c r="L2093" s="990"/>
      <c r="M2093" s="990"/>
      <c r="N2093" s="990"/>
      <c r="O2093" s="878"/>
      <c r="P2093" s="878"/>
      <c r="Q2093" s="878"/>
      <c r="R2093" s="878"/>
      <c r="S2093" s="878"/>
      <c r="T2093" s="878"/>
      <c r="U2093" s="878"/>
      <c r="V2093" s="878"/>
      <c r="W2093" s="878"/>
      <c r="X2093" s="1015"/>
      <c r="Y2093" s="878"/>
      <c r="Z2093" s="975"/>
    </row>
    <row r="2094" spans="1:26">
      <c r="A2094" s="878"/>
      <c r="B2094" s="878"/>
      <c r="C2094" s="878"/>
      <c r="F2094" s="878"/>
      <c r="H2094" s="878"/>
      <c r="I2094" s="878"/>
      <c r="J2094" s="878"/>
      <c r="K2094" s="990"/>
      <c r="L2094" s="990"/>
      <c r="M2094" s="990"/>
      <c r="N2094" s="990"/>
      <c r="O2094" s="878"/>
      <c r="P2094" s="878"/>
      <c r="Q2094" s="878"/>
      <c r="R2094" s="878"/>
      <c r="S2094" s="878"/>
      <c r="T2094" s="878"/>
      <c r="U2094" s="878"/>
      <c r="V2094" s="878"/>
      <c r="W2094" s="878"/>
      <c r="X2094" s="1015"/>
      <c r="Y2094" s="878"/>
      <c r="Z2094" s="975"/>
    </row>
    <row r="2095" spans="1:26">
      <c r="A2095" s="878"/>
      <c r="B2095" s="878"/>
      <c r="C2095" s="878"/>
      <c r="F2095" s="878"/>
      <c r="H2095" s="878"/>
      <c r="I2095" s="878"/>
      <c r="J2095" s="878"/>
      <c r="K2095" s="990"/>
      <c r="L2095" s="990"/>
      <c r="M2095" s="990"/>
      <c r="N2095" s="990"/>
      <c r="O2095" s="878"/>
      <c r="P2095" s="878"/>
      <c r="Q2095" s="878"/>
      <c r="R2095" s="878"/>
      <c r="S2095" s="878"/>
      <c r="T2095" s="878"/>
      <c r="U2095" s="878"/>
      <c r="V2095" s="878"/>
      <c r="W2095" s="878"/>
      <c r="X2095" s="1015"/>
      <c r="Y2095" s="878"/>
      <c r="Z2095" s="975"/>
    </row>
    <row r="2096" spans="1:26">
      <c r="A2096" s="878"/>
      <c r="B2096" s="878"/>
      <c r="C2096" s="878"/>
      <c r="F2096" s="878"/>
      <c r="H2096" s="878"/>
      <c r="I2096" s="878"/>
      <c r="J2096" s="878"/>
      <c r="K2096" s="990"/>
      <c r="L2096" s="990"/>
      <c r="M2096" s="990"/>
      <c r="N2096" s="990"/>
      <c r="O2096" s="878"/>
      <c r="P2096" s="878"/>
      <c r="Q2096" s="878"/>
      <c r="R2096" s="878"/>
      <c r="S2096" s="878"/>
      <c r="T2096" s="878"/>
      <c r="U2096" s="878"/>
      <c r="V2096" s="878"/>
      <c r="W2096" s="878"/>
      <c r="X2096" s="1015"/>
      <c r="Y2096" s="878"/>
      <c r="Z2096" s="975"/>
    </row>
    <row r="2097" spans="1:26">
      <c r="A2097" s="878"/>
      <c r="B2097" s="878"/>
      <c r="C2097" s="878"/>
      <c r="F2097" s="878"/>
      <c r="H2097" s="878"/>
      <c r="I2097" s="878"/>
      <c r="J2097" s="878"/>
      <c r="K2097" s="990"/>
      <c r="L2097" s="990"/>
      <c r="M2097" s="990"/>
      <c r="N2097" s="990"/>
      <c r="O2097" s="878"/>
      <c r="P2097" s="878"/>
      <c r="Q2097" s="878"/>
      <c r="R2097" s="878"/>
      <c r="S2097" s="878"/>
      <c r="T2097" s="878"/>
      <c r="U2097" s="878"/>
      <c r="V2097" s="878"/>
      <c r="W2097" s="878"/>
      <c r="X2097" s="1015"/>
      <c r="Y2097" s="878"/>
      <c r="Z2097" s="975"/>
    </row>
    <row r="2098" spans="1:26">
      <c r="A2098" s="878"/>
      <c r="B2098" s="878"/>
      <c r="C2098" s="878"/>
      <c r="F2098" s="878"/>
      <c r="H2098" s="878"/>
      <c r="I2098" s="878"/>
      <c r="J2098" s="878"/>
      <c r="K2098" s="990"/>
      <c r="L2098" s="990"/>
      <c r="M2098" s="990"/>
      <c r="N2098" s="990"/>
      <c r="O2098" s="878"/>
      <c r="P2098" s="878"/>
      <c r="Q2098" s="878"/>
      <c r="R2098" s="878"/>
      <c r="S2098" s="878"/>
      <c r="T2098" s="878"/>
      <c r="U2098" s="878"/>
      <c r="V2098" s="878"/>
      <c r="W2098" s="878"/>
      <c r="X2098" s="1015"/>
      <c r="Y2098" s="878"/>
      <c r="Z2098" s="975"/>
    </row>
    <row r="2099" spans="1:26">
      <c r="A2099" s="878"/>
      <c r="B2099" s="878"/>
      <c r="C2099" s="878"/>
      <c r="F2099" s="878"/>
      <c r="H2099" s="878"/>
      <c r="I2099" s="878"/>
      <c r="J2099" s="878"/>
      <c r="K2099" s="990"/>
      <c r="L2099" s="990"/>
      <c r="M2099" s="990"/>
      <c r="N2099" s="990"/>
      <c r="O2099" s="878"/>
      <c r="P2099" s="878"/>
      <c r="Q2099" s="878"/>
      <c r="R2099" s="878"/>
      <c r="S2099" s="878"/>
      <c r="T2099" s="878"/>
      <c r="U2099" s="878"/>
      <c r="V2099" s="878"/>
      <c r="W2099" s="878"/>
      <c r="X2099" s="1015"/>
      <c r="Y2099" s="878"/>
      <c r="Z2099" s="975"/>
    </row>
    <row r="2100" spans="1:26">
      <c r="A2100" s="878"/>
      <c r="B2100" s="878"/>
      <c r="C2100" s="878"/>
      <c r="F2100" s="878"/>
      <c r="H2100" s="878"/>
      <c r="I2100" s="878"/>
      <c r="J2100" s="878"/>
      <c r="K2100" s="990"/>
      <c r="L2100" s="990"/>
      <c r="M2100" s="990"/>
      <c r="N2100" s="990"/>
      <c r="O2100" s="878"/>
      <c r="P2100" s="878"/>
      <c r="Q2100" s="878"/>
      <c r="R2100" s="878"/>
      <c r="S2100" s="878"/>
      <c r="T2100" s="878"/>
      <c r="U2100" s="878"/>
      <c r="V2100" s="878"/>
      <c r="W2100" s="878"/>
      <c r="X2100" s="1015"/>
      <c r="Y2100" s="878"/>
      <c r="Z2100" s="975"/>
    </row>
    <row r="2101" spans="1:26">
      <c r="A2101" s="878"/>
      <c r="B2101" s="878"/>
      <c r="C2101" s="878"/>
      <c r="F2101" s="878"/>
      <c r="H2101" s="878"/>
      <c r="I2101" s="878"/>
      <c r="J2101" s="878"/>
      <c r="K2101" s="990"/>
      <c r="L2101" s="990"/>
      <c r="M2101" s="990"/>
      <c r="N2101" s="990"/>
      <c r="O2101" s="878"/>
      <c r="P2101" s="878"/>
      <c r="Q2101" s="878"/>
      <c r="R2101" s="878"/>
      <c r="S2101" s="878"/>
      <c r="T2101" s="878"/>
      <c r="U2101" s="878"/>
      <c r="V2101" s="878"/>
      <c r="W2101" s="878"/>
      <c r="X2101" s="1015"/>
      <c r="Y2101" s="878"/>
      <c r="Z2101" s="975"/>
    </row>
    <row r="2102" spans="1:26">
      <c r="A2102" s="878"/>
      <c r="B2102" s="878"/>
      <c r="C2102" s="878"/>
      <c r="F2102" s="878"/>
      <c r="H2102" s="878"/>
      <c r="I2102" s="878"/>
      <c r="J2102" s="878"/>
      <c r="K2102" s="990"/>
      <c r="L2102" s="990"/>
      <c r="M2102" s="990"/>
      <c r="N2102" s="990"/>
      <c r="O2102" s="878"/>
      <c r="P2102" s="878"/>
      <c r="Q2102" s="878"/>
      <c r="R2102" s="878"/>
      <c r="S2102" s="878"/>
      <c r="T2102" s="878"/>
      <c r="U2102" s="878"/>
      <c r="V2102" s="878"/>
      <c r="W2102" s="878"/>
      <c r="X2102" s="1015"/>
      <c r="Y2102" s="878"/>
      <c r="Z2102" s="975"/>
    </row>
    <row r="2103" spans="1:26">
      <c r="A2103" s="878"/>
      <c r="B2103" s="878"/>
      <c r="C2103" s="878"/>
      <c r="F2103" s="878"/>
      <c r="H2103" s="878"/>
      <c r="I2103" s="878"/>
      <c r="J2103" s="878"/>
      <c r="K2103" s="990"/>
      <c r="L2103" s="990"/>
      <c r="M2103" s="990"/>
      <c r="N2103" s="990"/>
      <c r="O2103" s="878"/>
      <c r="P2103" s="878"/>
      <c r="Q2103" s="878"/>
      <c r="R2103" s="878"/>
      <c r="S2103" s="878"/>
      <c r="T2103" s="878"/>
      <c r="U2103" s="878"/>
      <c r="V2103" s="878"/>
      <c r="W2103" s="878"/>
      <c r="X2103" s="1015"/>
      <c r="Y2103" s="878"/>
      <c r="Z2103" s="975"/>
    </row>
    <row r="2104" spans="1:26">
      <c r="A2104" s="878"/>
      <c r="B2104" s="878"/>
      <c r="C2104" s="878"/>
      <c r="F2104" s="878"/>
      <c r="H2104" s="878"/>
      <c r="I2104" s="878"/>
      <c r="J2104" s="878"/>
      <c r="K2104" s="990"/>
      <c r="L2104" s="990"/>
      <c r="M2104" s="990"/>
      <c r="N2104" s="990"/>
      <c r="O2104" s="878"/>
      <c r="P2104" s="878"/>
      <c r="Q2104" s="878"/>
      <c r="R2104" s="878"/>
      <c r="S2104" s="878"/>
      <c r="T2104" s="878"/>
      <c r="U2104" s="878"/>
      <c r="V2104" s="878"/>
      <c r="W2104" s="878"/>
      <c r="X2104" s="1015"/>
      <c r="Y2104" s="878"/>
      <c r="Z2104" s="975"/>
    </row>
    <row r="2105" spans="1:26">
      <c r="A2105" s="878"/>
      <c r="B2105" s="878"/>
      <c r="C2105" s="878"/>
      <c r="F2105" s="878"/>
      <c r="H2105" s="878"/>
      <c r="I2105" s="878"/>
      <c r="J2105" s="878"/>
      <c r="K2105" s="990"/>
      <c r="L2105" s="990"/>
      <c r="M2105" s="990"/>
      <c r="N2105" s="990"/>
      <c r="O2105" s="878"/>
      <c r="P2105" s="878"/>
      <c r="Q2105" s="878"/>
      <c r="R2105" s="878"/>
      <c r="S2105" s="878"/>
      <c r="T2105" s="878"/>
      <c r="U2105" s="878"/>
      <c r="V2105" s="878"/>
      <c r="W2105" s="878"/>
      <c r="X2105" s="1015"/>
      <c r="Y2105" s="878"/>
      <c r="Z2105" s="975"/>
    </row>
    <row r="2106" spans="1:26">
      <c r="A2106" s="878"/>
      <c r="B2106" s="878"/>
      <c r="C2106" s="878"/>
      <c r="F2106" s="878"/>
      <c r="H2106" s="878"/>
      <c r="I2106" s="878"/>
      <c r="J2106" s="878"/>
      <c r="K2106" s="990"/>
      <c r="L2106" s="990"/>
      <c r="M2106" s="990"/>
      <c r="N2106" s="990"/>
      <c r="O2106" s="878"/>
      <c r="P2106" s="878"/>
      <c r="Q2106" s="878"/>
      <c r="R2106" s="878"/>
      <c r="S2106" s="878"/>
      <c r="T2106" s="878"/>
      <c r="U2106" s="878"/>
      <c r="V2106" s="878"/>
      <c r="W2106" s="878"/>
      <c r="X2106" s="1015"/>
      <c r="Y2106" s="878"/>
      <c r="Z2106" s="975"/>
    </row>
    <row r="2107" spans="1:26">
      <c r="A2107" s="878"/>
      <c r="B2107" s="878"/>
      <c r="C2107" s="878"/>
      <c r="F2107" s="878"/>
      <c r="H2107" s="878"/>
      <c r="I2107" s="878"/>
      <c r="J2107" s="878"/>
      <c r="K2107" s="990"/>
      <c r="L2107" s="990"/>
      <c r="M2107" s="990"/>
      <c r="N2107" s="990"/>
      <c r="O2107" s="878"/>
      <c r="P2107" s="878"/>
      <c r="Q2107" s="878"/>
      <c r="R2107" s="878"/>
      <c r="S2107" s="878"/>
      <c r="T2107" s="878"/>
      <c r="U2107" s="878"/>
      <c r="V2107" s="878"/>
      <c r="W2107" s="878"/>
      <c r="X2107" s="1015"/>
      <c r="Y2107" s="878"/>
      <c r="Z2107" s="975"/>
    </row>
    <row r="2108" spans="1:26">
      <c r="A2108" s="878"/>
      <c r="B2108" s="878"/>
      <c r="C2108" s="878"/>
      <c r="F2108" s="878"/>
      <c r="H2108" s="878"/>
      <c r="I2108" s="878"/>
      <c r="J2108" s="878"/>
      <c r="K2108" s="990"/>
      <c r="L2108" s="990"/>
      <c r="M2108" s="990"/>
      <c r="N2108" s="990"/>
      <c r="O2108" s="878"/>
      <c r="P2108" s="878"/>
      <c r="Q2108" s="878"/>
      <c r="R2108" s="878"/>
      <c r="S2108" s="878"/>
      <c r="T2108" s="878"/>
      <c r="U2108" s="878"/>
      <c r="V2108" s="878"/>
      <c r="W2108" s="878"/>
      <c r="X2108" s="1015"/>
      <c r="Y2108" s="878"/>
      <c r="Z2108" s="975"/>
    </row>
    <row r="2109" spans="1:26">
      <c r="A2109" s="878"/>
      <c r="B2109" s="878"/>
      <c r="C2109" s="878"/>
      <c r="F2109" s="878"/>
      <c r="H2109" s="878"/>
      <c r="I2109" s="878"/>
      <c r="J2109" s="878"/>
      <c r="K2109" s="990"/>
      <c r="L2109" s="990"/>
      <c r="M2109" s="990"/>
      <c r="N2109" s="990"/>
      <c r="O2109" s="878"/>
      <c r="P2109" s="878"/>
      <c r="Q2109" s="878"/>
      <c r="R2109" s="878"/>
      <c r="S2109" s="878"/>
      <c r="T2109" s="878"/>
      <c r="U2109" s="878"/>
      <c r="V2109" s="878"/>
      <c r="W2109" s="878"/>
      <c r="X2109" s="1015"/>
      <c r="Y2109" s="878"/>
      <c r="Z2109" s="975"/>
    </row>
    <row r="2110" spans="1:26">
      <c r="A2110" s="878"/>
      <c r="B2110" s="878"/>
      <c r="C2110" s="878"/>
      <c r="F2110" s="878"/>
      <c r="H2110" s="878"/>
      <c r="I2110" s="878"/>
      <c r="J2110" s="878"/>
      <c r="K2110" s="990"/>
      <c r="L2110" s="990"/>
      <c r="M2110" s="990"/>
      <c r="N2110" s="990"/>
      <c r="O2110" s="878"/>
      <c r="P2110" s="878"/>
      <c r="Q2110" s="878"/>
      <c r="R2110" s="878"/>
      <c r="S2110" s="878"/>
      <c r="T2110" s="878"/>
      <c r="U2110" s="878"/>
      <c r="V2110" s="878"/>
      <c r="W2110" s="878"/>
      <c r="X2110" s="1015"/>
      <c r="Y2110" s="878"/>
      <c r="Z2110" s="975"/>
    </row>
    <row r="2111" spans="1:26">
      <c r="A2111" s="878"/>
      <c r="B2111" s="878"/>
      <c r="C2111" s="878"/>
      <c r="F2111" s="878"/>
      <c r="H2111" s="878"/>
      <c r="I2111" s="878"/>
      <c r="J2111" s="878"/>
      <c r="K2111" s="990"/>
      <c r="L2111" s="990"/>
      <c r="M2111" s="990"/>
      <c r="N2111" s="990"/>
      <c r="O2111" s="878"/>
      <c r="P2111" s="878"/>
      <c r="Q2111" s="878"/>
      <c r="R2111" s="878"/>
      <c r="S2111" s="878"/>
      <c r="T2111" s="878"/>
      <c r="U2111" s="878"/>
      <c r="V2111" s="878"/>
      <c r="W2111" s="878"/>
      <c r="X2111" s="1015"/>
      <c r="Y2111" s="878"/>
      <c r="Z2111" s="975"/>
    </row>
    <row r="2112" spans="1:26">
      <c r="A2112" s="878"/>
      <c r="B2112" s="878"/>
      <c r="C2112" s="878"/>
      <c r="F2112" s="878"/>
      <c r="H2112" s="878"/>
      <c r="I2112" s="878"/>
      <c r="J2112" s="878"/>
      <c r="K2112" s="990"/>
      <c r="L2112" s="990"/>
      <c r="M2112" s="990"/>
      <c r="N2112" s="990"/>
      <c r="O2112" s="878"/>
      <c r="P2112" s="878"/>
      <c r="Q2112" s="878"/>
      <c r="R2112" s="878"/>
      <c r="S2112" s="878"/>
      <c r="T2112" s="878"/>
      <c r="U2112" s="878"/>
      <c r="V2112" s="878"/>
      <c r="W2112" s="878"/>
      <c r="X2112" s="1015"/>
      <c r="Y2112" s="878"/>
      <c r="Z2112" s="975"/>
    </row>
    <row r="2113" spans="1:26">
      <c r="A2113" s="878"/>
      <c r="B2113" s="878"/>
      <c r="C2113" s="878"/>
      <c r="F2113" s="878"/>
      <c r="H2113" s="878"/>
      <c r="I2113" s="878"/>
      <c r="J2113" s="878"/>
      <c r="K2113" s="990"/>
      <c r="L2113" s="990"/>
      <c r="M2113" s="990"/>
      <c r="N2113" s="990"/>
      <c r="O2113" s="878"/>
      <c r="P2113" s="878"/>
      <c r="Q2113" s="878"/>
      <c r="R2113" s="878"/>
      <c r="S2113" s="878"/>
      <c r="T2113" s="878"/>
      <c r="U2113" s="878"/>
      <c r="V2113" s="878"/>
      <c r="W2113" s="878"/>
      <c r="X2113" s="1015"/>
      <c r="Y2113" s="878"/>
      <c r="Z2113" s="975"/>
    </row>
    <row r="2114" spans="1:26">
      <c r="A2114" s="878"/>
      <c r="B2114" s="878"/>
      <c r="C2114" s="878"/>
      <c r="F2114" s="878"/>
      <c r="H2114" s="878"/>
      <c r="I2114" s="878"/>
      <c r="J2114" s="878"/>
      <c r="K2114" s="990"/>
      <c r="L2114" s="990"/>
      <c r="M2114" s="990"/>
      <c r="N2114" s="990"/>
      <c r="O2114" s="878"/>
      <c r="P2114" s="878"/>
      <c r="Q2114" s="878"/>
      <c r="R2114" s="878"/>
      <c r="S2114" s="878"/>
      <c r="T2114" s="878"/>
      <c r="U2114" s="878"/>
      <c r="V2114" s="878"/>
      <c r="W2114" s="878"/>
      <c r="X2114" s="1015"/>
      <c r="Y2114" s="878"/>
      <c r="Z2114" s="975"/>
    </row>
    <row r="2115" spans="1:26">
      <c r="A2115" s="878"/>
      <c r="B2115" s="878"/>
      <c r="C2115" s="878"/>
      <c r="F2115" s="878"/>
      <c r="H2115" s="878"/>
      <c r="I2115" s="878"/>
      <c r="J2115" s="878"/>
      <c r="K2115" s="990"/>
      <c r="L2115" s="990"/>
      <c r="M2115" s="990"/>
      <c r="N2115" s="990"/>
      <c r="O2115" s="878"/>
      <c r="P2115" s="878"/>
      <c r="Q2115" s="878"/>
      <c r="R2115" s="878"/>
      <c r="S2115" s="878"/>
      <c r="T2115" s="878"/>
      <c r="U2115" s="878"/>
      <c r="V2115" s="878"/>
      <c r="W2115" s="878"/>
      <c r="X2115" s="1015"/>
      <c r="Y2115" s="878"/>
      <c r="Z2115" s="975"/>
    </row>
    <row r="2116" spans="1:26">
      <c r="A2116" s="878"/>
      <c r="B2116" s="878"/>
      <c r="C2116" s="878"/>
      <c r="F2116" s="878"/>
      <c r="H2116" s="878"/>
      <c r="I2116" s="878"/>
      <c r="J2116" s="878"/>
      <c r="K2116" s="990"/>
      <c r="L2116" s="990"/>
      <c r="M2116" s="990"/>
      <c r="N2116" s="990"/>
      <c r="O2116" s="878"/>
      <c r="P2116" s="878"/>
      <c r="Q2116" s="878"/>
      <c r="R2116" s="878"/>
      <c r="S2116" s="878"/>
      <c r="T2116" s="878"/>
      <c r="U2116" s="878"/>
      <c r="V2116" s="878"/>
      <c r="W2116" s="878"/>
      <c r="X2116" s="1015"/>
      <c r="Y2116" s="878"/>
      <c r="Z2116" s="975"/>
    </row>
    <row r="2117" spans="1:26">
      <c r="A2117" s="878"/>
      <c r="B2117" s="878"/>
      <c r="C2117" s="878"/>
      <c r="F2117" s="878"/>
      <c r="H2117" s="878"/>
      <c r="I2117" s="878"/>
      <c r="J2117" s="878"/>
      <c r="K2117" s="990"/>
      <c r="L2117" s="990"/>
      <c r="M2117" s="990"/>
      <c r="N2117" s="990"/>
      <c r="O2117" s="878"/>
      <c r="P2117" s="878"/>
      <c r="Q2117" s="878"/>
      <c r="R2117" s="878"/>
      <c r="S2117" s="878"/>
      <c r="T2117" s="878"/>
      <c r="U2117" s="878"/>
      <c r="V2117" s="878"/>
      <c r="W2117" s="878"/>
      <c r="X2117" s="1015"/>
      <c r="Y2117" s="878"/>
      <c r="Z2117" s="975"/>
    </row>
    <row r="2118" spans="1:26">
      <c r="A2118" s="878"/>
      <c r="B2118" s="878"/>
      <c r="C2118" s="878"/>
      <c r="F2118" s="878"/>
      <c r="H2118" s="878"/>
      <c r="I2118" s="878"/>
      <c r="J2118" s="878"/>
      <c r="K2118" s="990"/>
      <c r="L2118" s="990"/>
      <c r="M2118" s="990"/>
      <c r="N2118" s="990"/>
      <c r="O2118" s="878"/>
      <c r="P2118" s="878"/>
      <c r="Q2118" s="878"/>
      <c r="R2118" s="878"/>
      <c r="S2118" s="878"/>
      <c r="T2118" s="878"/>
      <c r="U2118" s="878"/>
      <c r="V2118" s="878"/>
      <c r="W2118" s="878"/>
      <c r="X2118" s="1015"/>
      <c r="Y2118" s="878"/>
      <c r="Z2118" s="975"/>
    </row>
    <row r="2119" spans="1:26">
      <c r="A2119" s="878"/>
      <c r="B2119" s="878"/>
      <c r="C2119" s="878"/>
      <c r="F2119" s="878"/>
      <c r="H2119" s="878"/>
      <c r="I2119" s="878"/>
      <c r="J2119" s="878"/>
      <c r="K2119" s="990"/>
      <c r="L2119" s="990"/>
      <c r="M2119" s="990"/>
      <c r="N2119" s="990"/>
      <c r="O2119" s="878"/>
      <c r="P2119" s="878"/>
      <c r="Q2119" s="878"/>
      <c r="R2119" s="878"/>
      <c r="S2119" s="878"/>
      <c r="T2119" s="878"/>
      <c r="U2119" s="878"/>
      <c r="V2119" s="878"/>
      <c r="W2119" s="878"/>
      <c r="X2119" s="1015"/>
      <c r="Y2119" s="878"/>
      <c r="Z2119" s="975"/>
    </row>
    <row r="2120" spans="1:26">
      <c r="A2120" s="878"/>
      <c r="B2120" s="878"/>
      <c r="C2120" s="878"/>
      <c r="F2120" s="878"/>
      <c r="H2120" s="878"/>
      <c r="I2120" s="878"/>
      <c r="J2120" s="878"/>
      <c r="K2120" s="990"/>
      <c r="L2120" s="990"/>
      <c r="M2120" s="990"/>
      <c r="N2120" s="990"/>
      <c r="O2120" s="878"/>
      <c r="P2120" s="878"/>
      <c r="Q2120" s="878"/>
      <c r="R2120" s="878"/>
      <c r="S2120" s="878"/>
      <c r="T2120" s="878"/>
      <c r="U2120" s="878"/>
      <c r="V2120" s="878"/>
      <c r="W2120" s="878"/>
      <c r="X2120" s="1015"/>
      <c r="Y2120" s="878"/>
      <c r="Z2120" s="975"/>
    </row>
    <row r="2121" spans="1:26">
      <c r="A2121" s="878"/>
      <c r="B2121" s="878"/>
      <c r="C2121" s="878"/>
      <c r="F2121" s="878"/>
      <c r="H2121" s="878"/>
      <c r="I2121" s="878"/>
      <c r="J2121" s="878"/>
      <c r="K2121" s="990"/>
      <c r="L2121" s="990"/>
      <c r="M2121" s="990"/>
      <c r="N2121" s="990"/>
      <c r="O2121" s="878"/>
      <c r="P2121" s="878"/>
      <c r="Q2121" s="878"/>
      <c r="R2121" s="878"/>
      <c r="S2121" s="878"/>
      <c r="T2121" s="878"/>
      <c r="U2121" s="878"/>
      <c r="V2121" s="878"/>
      <c r="W2121" s="878"/>
      <c r="X2121" s="1015"/>
      <c r="Y2121" s="878"/>
      <c r="Z2121" s="975"/>
    </row>
    <row r="2122" spans="1:26">
      <c r="A2122" s="878"/>
      <c r="B2122" s="878"/>
      <c r="C2122" s="878"/>
      <c r="F2122" s="878"/>
      <c r="H2122" s="878"/>
      <c r="I2122" s="878"/>
      <c r="J2122" s="878"/>
      <c r="K2122" s="990"/>
      <c r="L2122" s="990"/>
      <c r="M2122" s="990"/>
      <c r="N2122" s="990"/>
      <c r="O2122" s="878"/>
      <c r="P2122" s="878"/>
      <c r="Q2122" s="878"/>
      <c r="R2122" s="878"/>
      <c r="S2122" s="878"/>
      <c r="T2122" s="878"/>
      <c r="U2122" s="878"/>
      <c r="V2122" s="878"/>
      <c r="W2122" s="878"/>
      <c r="X2122" s="1015"/>
      <c r="Y2122" s="878"/>
      <c r="Z2122" s="975"/>
    </row>
    <row r="2123" spans="1:26">
      <c r="A2123" s="878"/>
      <c r="B2123" s="878"/>
      <c r="C2123" s="878"/>
      <c r="F2123" s="878"/>
      <c r="H2123" s="878"/>
      <c r="I2123" s="878"/>
      <c r="J2123" s="878"/>
      <c r="K2123" s="990"/>
      <c r="L2123" s="990"/>
      <c r="M2123" s="990"/>
      <c r="N2123" s="990"/>
      <c r="O2123" s="878"/>
      <c r="P2123" s="878"/>
      <c r="Q2123" s="878"/>
      <c r="R2123" s="878"/>
      <c r="S2123" s="878"/>
      <c r="T2123" s="878"/>
      <c r="U2123" s="878"/>
      <c r="V2123" s="878"/>
      <c r="W2123" s="878"/>
      <c r="X2123" s="1015"/>
      <c r="Y2123" s="878"/>
      <c r="Z2123" s="975"/>
    </row>
    <row r="2124" spans="1:26">
      <c r="A2124" s="878"/>
      <c r="B2124" s="878"/>
      <c r="C2124" s="878"/>
      <c r="F2124" s="878"/>
      <c r="H2124" s="878"/>
      <c r="I2124" s="878"/>
      <c r="J2124" s="878"/>
      <c r="K2124" s="990"/>
      <c r="L2124" s="990"/>
      <c r="M2124" s="990"/>
      <c r="N2124" s="990"/>
      <c r="O2124" s="878"/>
      <c r="P2124" s="878"/>
      <c r="Q2124" s="878"/>
      <c r="R2124" s="878"/>
      <c r="S2124" s="878"/>
      <c r="T2124" s="878"/>
      <c r="U2124" s="878"/>
      <c r="V2124" s="878"/>
      <c r="W2124" s="878"/>
      <c r="X2124" s="1015"/>
      <c r="Y2124" s="878"/>
      <c r="Z2124" s="975"/>
    </row>
    <row r="2125" spans="1:26">
      <c r="A2125" s="878"/>
      <c r="B2125" s="878"/>
      <c r="C2125" s="878"/>
      <c r="F2125" s="878"/>
      <c r="H2125" s="878"/>
      <c r="I2125" s="878"/>
      <c r="J2125" s="878"/>
      <c r="K2125" s="990"/>
      <c r="L2125" s="990"/>
      <c r="M2125" s="990"/>
      <c r="N2125" s="990"/>
      <c r="O2125" s="878"/>
      <c r="P2125" s="878"/>
      <c r="Q2125" s="878"/>
      <c r="R2125" s="878"/>
      <c r="S2125" s="878"/>
      <c r="T2125" s="878"/>
      <c r="U2125" s="878"/>
      <c r="V2125" s="878"/>
      <c r="W2125" s="878"/>
      <c r="X2125" s="1015"/>
      <c r="Y2125" s="878"/>
      <c r="Z2125" s="975"/>
    </row>
    <row r="2126" spans="1:26">
      <c r="A2126" s="878"/>
      <c r="B2126" s="878"/>
      <c r="C2126" s="878"/>
      <c r="F2126" s="878"/>
      <c r="H2126" s="878"/>
      <c r="I2126" s="878"/>
      <c r="J2126" s="878"/>
      <c r="K2126" s="990"/>
      <c r="L2126" s="990"/>
      <c r="M2126" s="990"/>
      <c r="N2126" s="990"/>
      <c r="O2126" s="878"/>
      <c r="P2126" s="878"/>
      <c r="Q2126" s="878"/>
      <c r="R2126" s="878"/>
      <c r="S2126" s="878"/>
      <c r="T2126" s="878"/>
      <c r="U2126" s="878"/>
      <c r="V2126" s="878"/>
      <c r="W2126" s="878"/>
      <c r="X2126" s="1015"/>
      <c r="Y2126" s="878"/>
      <c r="Z2126" s="975"/>
    </row>
    <row r="2127" spans="1:26">
      <c r="A2127" s="878"/>
      <c r="B2127" s="878"/>
      <c r="C2127" s="878"/>
      <c r="F2127" s="878"/>
      <c r="H2127" s="878"/>
      <c r="I2127" s="878"/>
      <c r="J2127" s="878"/>
      <c r="K2127" s="990"/>
      <c r="L2127" s="990"/>
      <c r="M2127" s="990"/>
      <c r="N2127" s="990"/>
      <c r="O2127" s="878"/>
      <c r="P2127" s="878"/>
      <c r="Q2127" s="878"/>
      <c r="R2127" s="878"/>
      <c r="S2127" s="878"/>
      <c r="T2127" s="878"/>
      <c r="U2127" s="878"/>
      <c r="V2127" s="878"/>
      <c r="W2127" s="878"/>
      <c r="X2127" s="1015"/>
      <c r="Y2127" s="878"/>
      <c r="Z2127" s="975"/>
    </row>
    <row r="2128" spans="1:26">
      <c r="A2128" s="878"/>
      <c r="B2128" s="878"/>
      <c r="C2128" s="878"/>
      <c r="F2128" s="878"/>
      <c r="H2128" s="878"/>
      <c r="I2128" s="878"/>
      <c r="J2128" s="878"/>
      <c r="K2128" s="990"/>
      <c r="L2128" s="990"/>
      <c r="M2128" s="990"/>
      <c r="N2128" s="990"/>
      <c r="O2128" s="878"/>
      <c r="P2128" s="878"/>
      <c r="Q2128" s="878"/>
      <c r="R2128" s="878"/>
      <c r="S2128" s="878"/>
      <c r="T2128" s="878"/>
      <c r="U2128" s="878"/>
      <c r="V2128" s="878"/>
      <c r="W2128" s="878"/>
      <c r="X2128" s="1015"/>
      <c r="Y2128" s="878"/>
      <c r="Z2128" s="975"/>
    </row>
    <row r="2129" spans="1:26">
      <c r="A2129" s="878"/>
      <c r="B2129" s="878"/>
      <c r="C2129" s="878"/>
      <c r="F2129" s="878"/>
      <c r="H2129" s="878"/>
      <c r="I2129" s="878"/>
      <c r="J2129" s="878"/>
      <c r="K2129" s="990"/>
      <c r="L2129" s="990"/>
      <c r="M2129" s="990"/>
      <c r="N2129" s="990"/>
      <c r="O2129" s="878"/>
      <c r="P2129" s="878"/>
      <c r="Q2129" s="878"/>
      <c r="R2129" s="878"/>
      <c r="S2129" s="878"/>
      <c r="T2129" s="878"/>
      <c r="U2129" s="878"/>
      <c r="V2129" s="878"/>
      <c r="W2129" s="878"/>
      <c r="X2129" s="1015"/>
      <c r="Y2129" s="878"/>
      <c r="Z2129" s="975"/>
    </row>
    <row r="2130" spans="1:26">
      <c r="A2130" s="878"/>
      <c r="B2130" s="878"/>
      <c r="C2130" s="878"/>
      <c r="F2130" s="878"/>
      <c r="H2130" s="878"/>
      <c r="I2130" s="878"/>
      <c r="J2130" s="878"/>
      <c r="K2130" s="990"/>
      <c r="L2130" s="990"/>
      <c r="M2130" s="990"/>
      <c r="N2130" s="990"/>
      <c r="O2130" s="878"/>
      <c r="P2130" s="878"/>
      <c r="Q2130" s="878"/>
      <c r="R2130" s="878"/>
      <c r="S2130" s="878"/>
      <c r="T2130" s="878"/>
      <c r="U2130" s="878"/>
      <c r="V2130" s="878"/>
      <c r="W2130" s="878"/>
      <c r="X2130" s="1015"/>
      <c r="Y2130" s="878"/>
      <c r="Z2130" s="975"/>
    </row>
    <row r="2131" spans="1:26">
      <c r="A2131" s="878"/>
      <c r="B2131" s="878"/>
      <c r="C2131" s="878"/>
      <c r="F2131" s="878"/>
      <c r="H2131" s="878"/>
      <c r="I2131" s="878"/>
      <c r="J2131" s="878"/>
      <c r="K2131" s="990"/>
      <c r="L2131" s="990"/>
      <c r="M2131" s="990"/>
      <c r="N2131" s="990"/>
      <c r="O2131" s="878"/>
      <c r="P2131" s="878"/>
      <c r="Q2131" s="878"/>
      <c r="R2131" s="878"/>
      <c r="S2131" s="878"/>
      <c r="T2131" s="878"/>
      <c r="U2131" s="878"/>
      <c r="V2131" s="878"/>
      <c r="W2131" s="878"/>
      <c r="X2131" s="1015"/>
      <c r="Y2131" s="878"/>
      <c r="Z2131" s="975"/>
    </row>
    <row r="2132" spans="1:26">
      <c r="A2132" s="878"/>
      <c r="B2132" s="878"/>
      <c r="C2132" s="878"/>
      <c r="F2132" s="878"/>
      <c r="H2132" s="878"/>
      <c r="I2132" s="878"/>
      <c r="J2132" s="878"/>
      <c r="K2132" s="990"/>
      <c r="L2132" s="990"/>
      <c r="M2132" s="990"/>
      <c r="N2132" s="990"/>
      <c r="O2132" s="878"/>
      <c r="P2132" s="878"/>
      <c r="Q2132" s="878"/>
      <c r="R2132" s="878"/>
      <c r="S2132" s="878"/>
      <c r="T2132" s="878"/>
      <c r="U2132" s="878"/>
      <c r="V2132" s="878"/>
      <c r="W2132" s="878"/>
      <c r="X2132" s="1015"/>
      <c r="Y2132" s="878"/>
      <c r="Z2132" s="975"/>
    </row>
    <row r="2133" spans="1:26">
      <c r="A2133" s="878"/>
      <c r="B2133" s="878"/>
      <c r="C2133" s="878"/>
      <c r="F2133" s="878"/>
      <c r="H2133" s="878"/>
      <c r="I2133" s="878"/>
      <c r="J2133" s="878"/>
      <c r="K2133" s="990"/>
      <c r="L2133" s="990"/>
      <c r="M2133" s="990"/>
      <c r="N2133" s="990"/>
      <c r="O2133" s="878"/>
      <c r="P2133" s="878"/>
      <c r="Q2133" s="878"/>
      <c r="R2133" s="878"/>
      <c r="S2133" s="878"/>
      <c r="T2133" s="878"/>
      <c r="U2133" s="878"/>
      <c r="V2133" s="878"/>
      <c r="W2133" s="878"/>
      <c r="X2133" s="1015"/>
      <c r="Y2133" s="878"/>
      <c r="Z2133" s="975"/>
    </row>
    <row r="2134" spans="1:26">
      <c r="A2134" s="878"/>
      <c r="B2134" s="878"/>
      <c r="C2134" s="878"/>
      <c r="F2134" s="878"/>
      <c r="H2134" s="878"/>
      <c r="I2134" s="878"/>
      <c r="J2134" s="878"/>
      <c r="K2134" s="990"/>
      <c r="L2134" s="990"/>
      <c r="M2134" s="990"/>
      <c r="N2134" s="990"/>
      <c r="O2134" s="878"/>
      <c r="P2134" s="878"/>
      <c r="Q2134" s="878"/>
      <c r="R2134" s="878"/>
      <c r="S2134" s="878"/>
      <c r="T2134" s="878"/>
      <c r="U2134" s="878"/>
      <c r="V2134" s="878"/>
      <c r="W2134" s="878"/>
      <c r="X2134" s="1015"/>
      <c r="Y2134" s="878"/>
      <c r="Z2134" s="975"/>
    </row>
    <row r="2135" spans="1:26">
      <c r="A2135" s="878"/>
      <c r="B2135" s="878"/>
      <c r="C2135" s="878"/>
      <c r="F2135" s="878"/>
      <c r="H2135" s="878"/>
      <c r="I2135" s="878"/>
      <c r="J2135" s="878"/>
      <c r="K2135" s="990"/>
      <c r="L2135" s="990"/>
      <c r="M2135" s="990"/>
      <c r="N2135" s="990"/>
      <c r="O2135" s="878"/>
      <c r="P2135" s="878"/>
      <c r="Q2135" s="878"/>
      <c r="R2135" s="878"/>
      <c r="S2135" s="878"/>
      <c r="T2135" s="878"/>
      <c r="U2135" s="878"/>
      <c r="V2135" s="878"/>
      <c r="W2135" s="878"/>
      <c r="X2135" s="1015"/>
      <c r="Y2135" s="878"/>
      <c r="Z2135" s="975"/>
    </row>
    <row r="2136" spans="1:26">
      <c r="A2136" s="878"/>
      <c r="B2136" s="878"/>
      <c r="C2136" s="878"/>
      <c r="F2136" s="878"/>
      <c r="H2136" s="878"/>
      <c r="I2136" s="878"/>
      <c r="J2136" s="878"/>
      <c r="K2136" s="990"/>
      <c r="L2136" s="990"/>
      <c r="M2136" s="990"/>
      <c r="N2136" s="990"/>
      <c r="O2136" s="878"/>
      <c r="P2136" s="878"/>
      <c r="Q2136" s="878"/>
      <c r="R2136" s="878"/>
      <c r="S2136" s="878"/>
      <c r="T2136" s="878"/>
      <c r="U2136" s="878"/>
      <c r="V2136" s="878"/>
      <c r="W2136" s="878"/>
      <c r="X2136" s="1015"/>
      <c r="Y2136" s="878"/>
      <c r="Z2136" s="975"/>
    </row>
    <row r="2137" spans="1:26">
      <c r="A2137" s="878"/>
      <c r="B2137" s="878"/>
      <c r="C2137" s="878"/>
      <c r="F2137" s="878"/>
      <c r="H2137" s="878"/>
      <c r="I2137" s="878"/>
      <c r="J2137" s="878"/>
      <c r="K2137" s="990"/>
      <c r="L2137" s="990"/>
      <c r="M2137" s="990"/>
      <c r="N2137" s="990"/>
      <c r="O2137" s="878"/>
      <c r="P2137" s="878"/>
      <c r="Q2137" s="878"/>
      <c r="R2137" s="878"/>
      <c r="S2137" s="878"/>
      <c r="T2137" s="878"/>
      <c r="U2137" s="878"/>
      <c r="V2137" s="878"/>
      <c r="W2137" s="878"/>
      <c r="X2137" s="1015"/>
      <c r="Y2137" s="878"/>
      <c r="Z2137" s="975"/>
    </row>
    <row r="2138" spans="1:26">
      <c r="A2138" s="878"/>
      <c r="B2138" s="878"/>
      <c r="C2138" s="878"/>
      <c r="F2138" s="878"/>
      <c r="H2138" s="878"/>
      <c r="I2138" s="878"/>
      <c r="J2138" s="878"/>
      <c r="K2138" s="990"/>
      <c r="L2138" s="990"/>
      <c r="M2138" s="990"/>
      <c r="N2138" s="990"/>
      <c r="O2138" s="878"/>
      <c r="P2138" s="878"/>
      <c r="Q2138" s="878"/>
      <c r="R2138" s="878"/>
      <c r="S2138" s="878"/>
      <c r="T2138" s="878"/>
      <c r="U2138" s="878"/>
      <c r="V2138" s="878"/>
      <c r="W2138" s="878"/>
      <c r="X2138" s="1015"/>
      <c r="Y2138" s="878"/>
      <c r="Z2138" s="975"/>
    </row>
    <row r="2139" spans="1:26">
      <c r="A2139" s="878"/>
      <c r="B2139" s="878"/>
      <c r="C2139" s="878"/>
      <c r="F2139" s="878"/>
      <c r="H2139" s="878"/>
      <c r="I2139" s="878"/>
      <c r="J2139" s="878"/>
      <c r="K2139" s="990"/>
      <c r="L2139" s="990"/>
      <c r="M2139" s="990"/>
      <c r="N2139" s="990"/>
      <c r="O2139" s="878"/>
      <c r="P2139" s="878"/>
      <c r="Q2139" s="878"/>
      <c r="R2139" s="878"/>
      <c r="S2139" s="878"/>
      <c r="T2139" s="878"/>
      <c r="U2139" s="878"/>
      <c r="V2139" s="878"/>
      <c r="W2139" s="878"/>
      <c r="X2139" s="1015"/>
      <c r="Y2139" s="878"/>
      <c r="Z2139" s="975"/>
    </row>
    <row r="2140" spans="1:26">
      <c r="A2140" s="878"/>
      <c r="B2140" s="878"/>
      <c r="C2140" s="878"/>
      <c r="F2140" s="878"/>
      <c r="H2140" s="878"/>
      <c r="I2140" s="878"/>
      <c r="J2140" s="878"/>
      <c r="K2140" s="990"/>
      <c r="L2140" s="990"/>
      <c r="M2140" s="990"/>
      <c r="N2140" s="990"/>
      <c r="O2140" s="878"/>
      <c r="P2140" s="878"/>
      <c r="Q2140" s="878"/>
      <c r="R2140" s="878"/>
      <c r="S2140" s="878"/>
      <c r="T2140" s="878"/>
      <c r="U2140" s="878"/>
      <c r="V2140" s="878"/>
      <c r="W2140" s="878"/>
      <c r="X2140" s="1015"/>
      <c r="Y2140" s="878"/>
      <c r="Z2140" s="975"/>
    </row>
    <row r="2141" spans="1:26">
      <c r="A2141" s="878"/>
      <c r="B2141" s="878"/>
      <c r="C2141" s="878"/>
      <c r="F2141" s="878"/>
      <c r="H2141" s="878"/>
      <c r="I2141" s="878"/>
      <c r="J2141" s="878"/>
      <c r="K2141" s="990"/>
      <c r="L2141" s="990"/>
      <c r="M2141" s="990"/>
      <c r="N2141" s="990"/>
      <c r="O2141" s="878"/>
      <c r="P2141" s="878"/>
      <c r="Q2141" s="878"/>
      <c r="R2141" s="878"/>
      <c r="S2141" s="878"/>
      <c r="T2141" s="878"/>
      <c r="U2141" s="878"/>
      <c r="V2141" s="878"/>
      <c r="W2141" s="878"/>
      <c r="X2141" s="1015"/>
      <c r="Y2141" s="878"/>
      <c r="Z2141" s="975"/>
    </row>
    <row r="2142" spans="1:26">
      <c r="A2142" s="878"/>
      <c r="B2142" s="878"/>
      <c r="C2142" s="878"/>
      <c r="F2142" s="878"/>
      <c r="H2142" s="878"/>
      <c r="I2142" s="878"/>
      <c r="J2142" s="878"/>
      <c r="K2142" s="990"/>
      <c r="L2142" s="990"/>
      <c r="M2142" s="990"/>
      <c r="N2142" s="990"/>
      <c r="O2142" s="878"/>
      <c r="P2142" s="878"/>
      <c r="Q2142" s="878"/>
      <c r="R2142" s="878"/>
      <c r="S2142" s="878"/>
      <c r="T2142" s="878"/>
      <c r="U2142" s="878"/>
      <c r="V2142" s="878"/>
      <c r="W2142" s="878"/>
      <c r="X2142" s="1015"/>
      <c r="Y2142" s="878"/>
      <c r="Z2142" s="975"/>
    </row>
    <row r="2143" spans="1:26">
      <c r="A2143" s="878"/>
      <c r="B2143" s="878"/>
      <c r="C2143" s="878"/>
      <c r="F2143" s="878"/>
      <c r="H2143" s="878"/>
      <c r="I2143" s="878"/>
      <c r="J2143" s="878"/>
      <c r="K2143" s="990"/>
      <c r="L2143" s="990"/>
      <c r="M2143" s="990"/>
      <c r="N2143" s="990"/>
      <c r="O2143" s="878"/>
      <c r="P2143" s="878"/>
      <c r="Q2143" s="878"/>
      <c r="R2143" s="878"/>
      <c r="S2143" s="878"/>
      <c r="T2143" s="878"/>
      <c r="U2143" s="878"/>
      <c r="V2143" s="878"/>
      <c r="W2143" s="878"/>
      <c r="X2143" s="1015"/>
      <c r="Y2143" s="878"/>
      <c r="Z2143" s="975"/>
    </row>
    <row r="2144" spans="1:26">
      <c r="A2144" s="878"/>
      <c r="B2144" s="878"/>
      <c r="C2144" s="878"/>
      <c r="F2144" s="878"/>
      <c r="H2144" s="878"/>
      <c r="I2144" s="878"/>
      <c r="J2144" s="878"/>
      <c r="K2144" s="990"/>
      <c r="L2144" s="990"/>
      <c r="M2144" s="990"/>
      <c r="N2144" s="990"/>
      <c r="O2144" s="878"/>
      <c r="P2144" s="878"/>
      <c r="Q2144" s="878"/>
      <c r="R2144" s="878"/>
      <c r="S2144" s="878"/>
      <c r="T2144" s="878"/>
      <c r="U2144" s="878"/>
      <c r="V2144" s="878"/>
      <c r="W2144" s="878"/>
      <c r="X2144" s="1015"/>
      <c r="Y2144" s="878"/>
      <c r="Z2144" s="975"/>
    </row>
    <row r="2145" spans="1:26">
      <c r="A2145" s="878"/>
      <c r="B2145" s="878"/>
      <c r="C2145" s="878"/>
      <c r="F2145" s="878"/>
      <c r="H2145" s="878"/>
      <c r="I2145" s="878"/>
      <c r="J2145" s="878"/>
      <c r="K2145" s="990"/>
      <c r="L2145" s="990"/>
      <c r="M2145" s="990"/>
      <c r="N2145" s="990"/>
      <c r="O2145" s="878"/>
      <c r="P2145" s="878"/>
      <c r="Q2145" s="878"/>
      <c r="R2145" s="878"/>
      <c r="S2145" s="878"/>
      <c r="T2145" s="878"/>
      <c r="U2145" s="878"/>
      <c r="V2145" s="878"/>
      <c r="W2145" s="878"/>
      <c r="X2145" s="1015"/>
      <c r="Y2145" s="878"/>
      <c r="Z2145" s="975"/>
    </row>
    <row r="2146" spans="1:26">
      <c r="A2146" s="878"/>
      <c r="B2146" s="878"/>
      <c r="C2146" s="878"/>
      <c r="F2146" s="878"/>
      <c r="H2146" s="878"/>
      <c r="I2146" s="878"/>
      <c r="J2146" s="878"/>
      <c r="K2146" s="990"/>
      <c r="L2146" s="990"/>
      <c r="M2146" s="990"/>
      <c r="N2146" s="990"/>
      <c r="O2146" s="878"/>
      <c r="P2146" s="878"/>
      <c r="Q2146" s="878"/>
      <c r="R2146" s="878"/>
      <c r="S2146" s="878"/>
      <c r="T2146" s="878"/>
      <c r="U2146" s="878"/>
      <c r="V2146" s="878"/>
      <c r="W2146" s="878"/>
      <c r="X2146" s="1015"/>
      <c r="Y2146" s="878"/>
      <c r="Z2146" s="975"/>
    </row>
    <row r="2147" spans="1:26">
      <c r="A2147" s="878"/>
      <c r="B2147" s="878"/>
      <c r="C2147" s="878"/>
      <c r="F2147" s="878"/>
      <c r="H2147" s="878"/>
      <c r="I2147" s="878"/>
      <c r="J2147" s="878"/>
      <c r="K2147" s="990"/>
      <c r="L2147" s="990"/>
      <c r="M2147" s="990"/>
      <c r="N2147" s="990"/>
      <c r="O2147" s="878"/>
      <c r="P2147" s="878"/>
      <c r="Q2147" s="878"/>
      <c r="R2147" s="878"/>
      <c r="S2147" s="878"/>
      <c r="T2147" s="878"/>
      <c r="U2147" s="878"/>
      <c r="V2147" s="878"/>
      <c r="W2147" s="878"/>
      <c r="X2147" s="1015"/>
      <c r="Y2147" s="878"/>
      <c r="Z2147" s="975"/>
    </row>
    <row r="2148" spans="1:26">
      <c r="A2148" s="878"/>
      <c r="B2148" s="878"/>
      <c r="C2148" s="878"/>
      <c r="F2148" s="878"/>
      <c r="H2148" s="878"/>
      <c r="I2148" s="878"/>
      <c r="J2148" s="878"/>
      <c r="K2148" s="990"/>
      <c r="L2148" s="990"/>
      <c r="M2148" s="990"/>
      <c r="N2148" s="990"/>
      <c r="O2148" s="878"/>
      <c r="P2148" s="878"/>
      <c r="Q2148" s="878"/>
      <c r="R2148" s="878"/>
      <c r="S2148" s="878"/>
      <c r="T2148" s="878"/>
      <c r="U2148" s="878"/>
      <c r="V2148" s="878"/>
      <c r="W2148" s="878"/>
      <c r="X2148" s="1015"/>
      <c r="Y2148" s="878"/>
      <c r="Z2148" s="975"/>
    </row>
    <row r="2149" spans="1:26">
      <c r="A2149" s="878"/>
      <c r="B2149" s="878"/>
      <c r="C2149" s="878"/>
      <c r="F2149" s="878"/>
      <c r="H2149" s="878"/>
      <c r="I2149" s="878"/>
      <c r="J2149" s="878"/>
      <c r="K2149" s="990"/>
      <c r="L2149" s="990"/>
      <c r="M2149" s="990"/>
      <c r="N2149" s="990"/>
      <c r="O2149" s="878"/>
      <c r="P2149" s="878"/>
      <c r="Q2149" s="878"/>
      <c r="R2149" s="878"/>
      <c r="S2149" s="878"/>
      <c r="T2149" s="878"/>
      <c r="U2149" s="878"/>
      <c r="V2149" s="878"/>
      <c r="W2149" s="878"/>
      <c r="X2149" s="1015"/>
      <c r="Y2149" s="878"/>
      <c r="Z2149" s="975"/>
    </row>
    <row r="2150" spans="1:26">
      <c r="A2150" s="878"/>
      <c r="B2150" s="878"/>
      <c r="C2150" s="878"/>
      <c r="F2150" s="878"/>
      <c r="H2150" s="878"/>
      <c r="I2150" s="878"/>
      <c r="J2150" s="878"/>
      <c r="K2150" s="990"/>
      <c r="L2150" s="990"/>
      <c r="M2150" s="990"/>
      <c r="N2150" s="990"/>
      <c r="O2150" s="878"/>
      <c r="P2150" s="878"/>
      <c r="Q2150" s="878"/>
      <c r="R2150" s="878"/>
      <c r="S2150" s="878"/>
      <c r="T2150" s="878"/>
      <c r="U2150" s="878"/>
      <c r="V2150" s="878"/>
      <c r="W2150" s="878"/>
      <c r="X2150" s="1015"/>
      <c r="Y2150" s="878"/>
      <c r="Z2150" s="975"/>
    </row>
    <row r="2151" spans="1:26">
      <c r="A2151" s="878"/>
      <c r="B2151" s="878"/>
      <c r="C2151" s="878"/>
      <c r="F2151" s="878"/>
      <c r="H2151" s="878"/>
      <c r="I2151" s="878"/>
      <c r="J2151" s="878"/>
      <c r="K2151" s="990"/>
      <c r="L2151" s="990"/>
      <c r="M2151" s="990"/>
      <c r="N2151" s="990"/>
      <c r="O2151" s="878"/>
      <c r="P2151" s="878"/>
      <c r="Q2151" s="878"/>
      <c r="R2151" s="878"/>
      <c r="S2151" s="878"/>
      <c r="T2151" s="878"/>
      <c r="U2151" s="878"/>
      <c r="V2151" s="878"/>
      <c r="W2151" s="878"/>
      <c r="X2151" s="1015"/>
      <c r="Y2151" s="878"/>
      <c r="Z2151" s="975"/>
    </row>
    <row r="2152" spans="1:26">
      <c r="A2152" s="878"/>
      <c r="B2152" s="878"/>
      <c r="C2152" s="878"/>
      <c r="F2152" s="878"/>
      <c r="H2152" s="878"/>
      <c r="I2152" s="878"/>
      <c r="J2152" s="878"/>
      <c r="K2152" s="990"/>
      <c r="L2152" s="990"/>
      <c r="M2152" s="990"/>
      <c r="N2152" s="990"/>
      <c r="O2152" s="878"/>
      <c r="P2152" s="878"/>
      <c r="Q2152" s="878"/>
      <c r="R2152" s="878"/>
      <c r="S2152" s="878"/>
      <c r="T2152" s="878"/>
      <c r="U2152" s="878"/>
      <c r="V2152" s="878"/>
      <c r="W2152" s="878"/>
      <c r="X2152" s="1015"/>
      <c r="Y2152" s="878"/>
      <c r="Z2152" s="975"/>
    </row>
    <row r="2153" spans="1:26">
      <c r="A2153" s="878"/>
      <c r="B2153" s="878"/>
      <c r="C2153" s="878"/>
      <c r="F2153" s="878"/>
      <c r="H2153" s="878"/>
      <c r="I2153" s="878"/>
      <c r="J2153" s="878"/>
      <c r="K2153" s="990"/>
      <c r="L2153" s="990"/>
      <c r="M2153" s="990"/>
      <c r="N2153" s="990"/>
      <c r="O2153" s="878"/>
      <c r="P2153" s="878"/>
      <c r="Q2153" s="878"/>
      <c r="R2153" s="878"/>
      <c r="S2153" s="878"/>
      <c r="T2153" s="878"/>
      <c r="U2153" s="878"/>
      <c r="V2153" s="878"/>
      <c r="W2153" s="878"/>
      <c r="X2153" s="1015"/>
      <c r="Y2153" s="878"/>
      <c r="Z2153" s="975"/>
    </row>
    <row r="2154" spans="1:26">
      <c r="A2154" s="878"/>
      <c r="B2154" s="878"/>
      <c r="C2154" s="878"/>
      <c r="F2154" s="878"/>
      <c r="H2154" s="878"/>
      <c r="I2154" s="878"/>
      <c r="J2154" s="878"/>
      <c r="K2154" s="990"/>
      <c r="L2154" s="990"/>
      <c r="M2154" s="990"/>
      <c r="N2154" s="990"/>
      <c r="O2154" s="878"/>
      <c r="P2154" s="878"/>
      <c r="Q2154" s="878"/>
      <c r="R2154" s="878"/>
      <c r="S2154" s="878"/>
      <c r="T2154" s="878"/>
      <c r="U2154" s="878"/>
      <c r="V2154" s="878"/>
      <c r="W2154" s="878"/>
      <c r="X2154" s="1015"/>
      <c r="Y2154" s="878"/>
      <c r="Z2154" s="975"/>
    </row>
    <row r="2155" spans="1:26">
      <c r="A2155" s="878"/>
      <c r="B2155" s="878"/>
      <c r="C2155" s="878"/>
      <c r="F2155" s="878"/>
      <c r="H2155" s="878"/>
      <c r="I2155" s="878"/>
      <c r="J2155" s="878"/>
      <c r="K2155" s="990"/>
      <c r="L2155" s="990"/>
      <c r="M2155" s="990"/>
      <c r="N2155" s="990"/>
      <c r="O2155" s="878"/>
      <c r="P2155" s="878"/>
      <c r="Q2155" s="878"/>
      <c r="R2155" s="878"/>
      <c r="S2155" s="878"/>
      <c r="T2155" s="878"/>
      <c r="U2155" s="878"/>
      <c r="V2155" s="878"/>
      <c r="W2155" s="878"/>
      <c r="X2155" s="1015"/>
      <c r="Y2155" s="878"/>
      <c r="Z2155" s="975"/>
    </row>
    <row r="2156" spans="1:26">
      <c r="A2156" s="878"/>
      <c r="B2156" s="878"/>
      <c r="C2156" s="878"/>
      <c r="F2156" s="878"/>
      <c r="H2156" s="878"/>
      <c r="I2156" s="878"/>
      <c r="J2156" s="878"/>
      <c r="K2156" s="990"/>
      <c r="L2156" s="990"/>
      <c r="M2156" s="990"/>
      <c r="N2156" s="990"/>
      <c r="O2156" s="878"/>
      <c r="P2156" s="878"/>
      <c r="Q2156" s="878"/>
      <c r="R2156" s="878"/>
      <c r="S2156" s="878"/>
      <c r="T2156" s="878"/>
      <c r="U2156" s="878"/>
      <c r="V2156" s="878"/>
      <c r="W2156" s="878"/>
      <c r="X2156" s="1015"/>
      <c r="Y2156" s="878"/>
      <c r="Z2156" s="975"/>
    </row>
    <row r="2157" spans="1:26">
      <c r="A2157" s="878"/>
      <c r="B2157" s="878"/>
      <c r="C2157" s="878"/>
      <c r="F2157" s="878"/>
      <c r="H2157" s="878"/>
      <c r="I2157" s="878"/>
      <c r="J2157" s="878"/>
      <c r="K2157" s="990"/>
      <c r="L2157" s="990"/>
      <c r="M2157" s="990"/>
      <c r="N2157" s="990"/>
      <c r="O2157" s="878"/>
      <c r="P2157" s="878"/>
      <c r="Q2157" s="878"/>
      <c r="R2157" s="878"/>
      <c r="S2157" s="878"/>
      <c r="T2157" s="878"/>
      <c r="U2157" s="878"/>
      <c r="V2157" s="878"/>
      <c r="W2157" s="878"/>
      <c r="X2157" s="1015"/>
      <c r="Y2157" s="878"/>
      <c r="Z2157" s="975"/>
    </row>
    <row r="2158" spans="1:26">
      <c r="A2158" s="878"/>
      <c r="B2158" s="878"/>
      <c r="C2158" s="878"/>
      <c r="F2158" s="878"/>
      <c r="H2158" s="878"/>
      <c r="I2158" s="878"/>
      <c r="J2158" s="878"/>
      <c r="K2158" s="990"/>
      <c r="L2158" s="990"/>
      <c r="M2158" s="990"/>
      <c r="N2158" s="990"/>
      <c r="O2158" s="878"/>
      <c r="P2158" s="878"/>
      <c r="Q2158" s="878"/>
      <c r="R2158" s="878"/>
      <c r="S2158" s="878"/>
      <c r="T2158" s="878"/>
      <c r="U2158" s="878"/>
      <c r="V2158" s="878"/>
      <c r="W2158" s="878"/>
      <c r="X2158" s="1015"/>
      <c r="Y2158" s="878"/>
      <c r="Z2158" s="975"/>
    </row>
    <row r="2159" spans="1:26">
      <c r="A2159" s="878"/>
      <c r="B2159" s="878"/>
      <c r="C2159" s="878"/>
      <c r="F2159" s="878"/>
      <c r="H2159" s="878"/>
      <c r="I2159" s="878"/>
      <c r="J2159" s="878"/>
      <c r="K2159" s="990"/>
      <c r="L2159" s="990"/>
      <c r="M2159" s="990"/>
      <c r="N2159" s="990"/>
      <c r="O2159" s="878"/>
      <c r="P2159" s="878"/>
      <c r="Q2159" s="878"/>
      <c r="R2159" s="878"/>
      <c r="S2159" s="878"/>
      <c r="T2159" s="878"/>
      <c r="U2159" s="878"/>
      <c r="V2159" s="878"/>
      <c r="W2159" s="878"/>
      <c r="X2159" s="1015"/>
      <c r="Y2159" s="878"/>
      <c r="Z2159" s="975"/>
    </row>
    <row r="2160" spans="1:26">
      <c r="A2160" s="878"/>
      <c r="B2160" s="878"/>
      <c r="C2160" s="878"/>
      <c r="F2160" s="878"/>
      <c r="H2160" s="878"/>
      <c r="I2160" s="878"/>
      <c r="J2160" s="878"/>
      <c r="K2160" s="990"/>
      <c r="L2160" s="990"/>
      <c r="M2160" s="990"/>
      <c r="N2160" s="990"/>
      <c r="O2160" s="878"/>
      <c r="P2160" s="878"/>
      <c r="Q2160" s="878"/>
      <c r="R2160" s="878"/>
      <c r="S2160" s="878"/>
      <c r="T2160" s="878"/>
      <c r="U2160" s="878"/>
      <c r="V2160" s="878"/>
      <c r="W2160" s="878"/>
      <c r="X2160" s="1015"/>
      <c r="Y2160" s="878"/>
      <c r="Z2160" s="975"/>
    </row>
    <row r="2161" spans="1:26">
      <c r="A2161" s="878"/>
      <c r="B2161" s="878"/>
      <c r="C2161" s="878"/>
      <c r="F2161" s="878"/>
      <c r="H2161" s="878"/>
      <c r="I2161" s="878"/>
      <c r="J2161" s="878"/>
      <c r="K2161" s="990"/>
      <c r="L2161" s="990"/>
      <c r="M2161" s="990"/>
      <c r="N2161" s="990"/>
      <c r="O2161" s="878"/>
      <c r="P2161" s="878"/>
      <c r="Q2161" s="878"/>
      <c r="R2161" s="878"/>
      <c r="S2161" s="878"/>
      <c r="T2161" s="878"/>
      <c r="U2161" s="878"/>
      <c r="V2161" s="878"/>
      <c r="W2161" s="878"/>
      <c r="X2161" s="1015"/>
      <c r="Y2161" s="878"/>
      <c r="Z2161" s="975"/>
    </row>
    <row r="2162" spans="1:26">
      <c r="A2162" s="878"/>
      <c r="B2162" s="878"/>
      <c r="C2162" s="878"/>
      <c r="F2162" s="878"/>
      <c r="H2162" s="878"/>
      <c r="I2162" s="878"/>
      <c r="J2162" s="878"/>
      <c r="K2162" s="990"/>
      <c r="L2162" s="990"/>
      <c r="M2162" s="990"/>
      <c r="N2162" s="990"/>
      <c r="O2162" s="878"/>
      <c r="P2162" s="878"/>
      <c r="Q2162" s="878"/>
      <c r="R2162" s="878"/>
      <c r="S2162" s="878"/>
      <c r="T2162" s="878"/>
      <c r="U2162" s="878"/>
      <c r="V2162" s="878"/>
      <c r="W2162" s="878"/>
      <c r="X2162" s="1015"/>
      <c r="Y2162" s="878"/>
      <c r="Z2162" s="975"/>
    </row>
    <row r="2163" spans="1:26">
      <c r="A2163" s="878"/>
      <c r="B2163" s="878"/>
      <c r="C2163" s="878"/>
      <c r="F2163" s="878"/>
      <c r="H2163" s="878"/>
      <c r="I2163" s="878"/>
      <c r="J2163" s="878"/>
      <c r="K2163" s="990"/>
      <c r="L2163" s="990"/>
      <c r="M2163" s="990"/>
      <c r="N2163" s="990"/>
      <c r="O2163" s="878"/>
      <c r="P2163" s="878"/>
      <c r="Q2163" s="878"/>
      <c r="R2163" s="878"/>
      <c r="S2163" s="878"/>
      <c r="T2163" s="878"/>
      <c r="U2163" s="878"/>
      <c r="V2163" s="878"/>
      <c r="W2163" s="878"/>
      <c r="X2163" s="1015"/>
      <c r="Y2163" s="878"/>
      <c r="Z2163" s="975"/>
    </row>
    <row r="2164" spans="1:26">
      <c r="A2164" s="878"/>
      <c r="B2164" s="878"/>
      <c r="C2164" s="878"/>
      <c r="F2164" s="878"/>
      <c r="H2164" s="878"/>
      <c r="I2164" s="878"/>
      <c r="J2164" s="878"/>
      <c r="K2164" s="990"/>
      <c r="L2164" s="990"/>
      <c r="M2164" s="990"/>
      <c r="N2164" s="990"/>
      <c r="O2164" s="878"/>
      <c r="P2164" s="878"/>
      <c r="Q2164" s="878"/>
      <c r="R2164" s="878"/>
      <c r="S2164" s="878"/>
      <c r="T2164" s="878"/>
      <c r="U2164" s="878"/>
      <c r="V2164" s="878"/>
      <c r="W2164" s="878"/>
      <c r="X2164" s="1015"/>
      <c r="Y2164" s="878"/>
      <c r="Z2164" s="975"/>
    </row>
    <row r="2165" spans="1:26">
      <c r="A2165" s="878"/>
      <c r="B2165" s="878"/>
      <c r="C2165" s="878"/>
      <c r="F2165" s="878"/>
      <c r="H2165" s="878"/>
      <c r="I2165" s="878"/>
      <c r="J2165" s="878"/>
      <c r="K2165" s="990"/>
      <c r="L2165" s="990"/>
      <c r="M2165" s="990"/>
      <c r="N2165" s="990"/>
      <c r="O2165" s="878"/>
      <c r="P2165" s="878"/>
      <c r="Q2165" s="878"/>
      <c r="R2165" s="878"/>
      <c r="S2165" s="878"/>
      <c r="T2165" s="878"/>
      <c r="U2165" s="878"/>
      <c r="V2165" s="878"/>
      <c r="W2165" s="878"/>
      <c r="X2165" s="1015"/>
      <c r="Y2165" s="878"/>
      <c r="Z2165" s="975"/>
    </row>
    <row r="2166" spans="1:26">
      <c r="A2166" s="878"/>
      <c r="B2166" s="878"/>
      <c r="C2166" s="878"/>
      <c r="F2166" s="878"/>
      <c r="H2166" s="878"/>
      <c r="I2166" s="878"/>
      <c r="J2166" s="878"/>
      <c r="K2166" s="990"/>
      <c r="L2166" s="990"/>
      <c r="M2166" s="990"/>
      <c r="N2166" s="990"/>
      <c r="O2166" s="878"/>
      <c r="P2166" s="878"/>
      <c r="Q2166" s="878"/>
      <c r="R2166" s="878"/>
      <c r="S2166" s="878"/>
      <c r="T2166" s="878"/>
      <c r="U2166" s="878"/>
      <c r="V2166" s="878"/>
      <c r="W2166" s="878"/>
      <c r="X2166" s="1015"/>
      <c r="Y2166" s="878"/>
      <c r="Z2166" s="975"/>
    </row>
    <row r="2167" spans="1:26">
      <c r="A2167" s="878"/>
      <c r="B2167" s="878"/>
      <c r="C2167" s="878"/>
      <c r="F2167" s="878"/>
      <c r="H2167" s="878"/>
      <c r="I2167" s="878"/>
      <c r="J2167" s="878"/>
      <c r="K2167" s="990"/>
      <c r="L2167" s="990"/>
      <c r="M2167" s="990"/>
      <c r="N2167" s="990"/>
      <c r="O2167" s="878"/>
      <c r="P2167" s="878"/>
      <c r="Q2167" s="878"/>
      <c r="R2167" s="878"/>
      <c r="S2167" s="878"/>
      <c r="T2167" s="878"/>
      <c r="U2167" s="878"/>
      <c r="V2167" s="878"/>
      <c r="W2167" s="878"/>
      <c r="X2167" s="1015"/>
      <c r="Y2167" s="878"/>
      <c r="Z2167" s="975"/>
    </row>
    <row r="2168" spans="1:26">
      <c r="A2168" s="878"/>
      <c r="B2168" s="878"/>
      <c r="C2168" s="878"/>
      <c r="F2168" s="878"/>
      <c r="H2168" s="878"/>
      <c r="I2168" s="878"/>
      <c r="J2168" s="878"/>
      <c r="K2168" s="990"/>
      <c r="L2168" s="990"/>
      <c r="M2168" s="990"/>
      <c r="N2168" s="990"/>
      <c r="O2168" s="878"/>
      <c r="P2168" s="878"/>
      <c r="Q2168" s="878"/>
      <c r="R2168" s="878"/>
      <c r="S2168" s="878"/>
      <c r="T2168" s="878"/>
      <c r="U2168" s="878"/>
      <c r="V2168" s="878"/>
      <c r="W2168" s="878"/>
      <c r="X2168" s="1015"/>
      <c r="Y2168" s="878"/>
      <c r="Z2168" s="975"/>
    </row>
    <row r="2169" spans="1:26">
      <c r="A2169" s="878"/>
      <c r="B2169" s="878"/>
      <c r="C2169" s="878"/>
      <c r="F2169" s="878"/>
      <c r="H2169" s="878"/>
      <c r="I2169" s="878"/>
      <c r="J2169" s="878"/>
      <c r="K2169" s="990"/>
      <c r="L2169" s="990"/>
      <c r="M2169" s="990"/>
      <c r="N2169" s="990"/>
      <c r="O2169" s="878"/>
      <c r="P2169" s="878"/>
      <c r="Q2169" s="878"/>
      <c r="R2169" s="878"/>
      <c r="S2169" s="878"/>
      <c r="T2169" s="878"/>
      <c r="U2169" s="878"/>
      <c r="V2169" s="878"/>
      <c r="W2169" s="878"/>
      <c r="X2169" s="1015"/>
      <c r="Y2169" s="878"/>
      <c r="Z2169" s="975"/>
    </row>
    <row r="2170" spans="1:26">
      <c r="A2170" s="878"/>
      <c r="B2170" s="878"/>
      <c r="C2170" s="878"/>
      <c r="F2170" s="878"/>
      <c r="H2170" s="878"/>
      <c r="I2170" s="878"/>
      <c r="J2170" s="878"/>
      <c r="K2170" s="990"/>
      <c r="L2170" s="990"/>
      <c r="M2170" s="990"/>
      <c r="N2170" s="990"/>
      <c r="O2170" s="878"/>
      <c r="P2170" s="878"/>
      <c r="Q2170" s="878"/>
      <c r="R2170" s="878"/>
      <c r="S2170" s="878"/>
      <c r="T2170" s="878"/>
      <c r="U2170" s="878"/>
      <c r="V2170" s="878"/>
      <c r="W2170" s="878"/>
      <c r="X2170" s="1015"/>
      <c r="Y2170" s="878"/>
      <c r="Z2170" s="975"/>
    </row>
    <row r="2171" spans="1:26">
      <c r="A2171" s="878"/>
      <c r="B2171" s="878"/>
      <c r="C2171" s="878"/>
      <c r="F2171" s="878"/>
      <c r="H2171" s="878"/>
      <c r="I2171" s="878"/>
      <c r="J2171" s="878"/>
      <c r="K2171" s="990"/>
      <c r="L2171" s="990"/>
      <c r="M2171" s="990"/>
      <c r="N2171" s="990"/>
      <c r="O2171" s="878"/>
      <c r="P2171" s="878"/>
      <c r="Q2171" s="878"/>
      <c r="R2171" s="878"/>
      <c r="S2171" s="878"/>
      <c r="T2171" s="878"/>
      <c r="U2171" s="878"/>
      <c r="V2171" s="878"/>
      <c r="W2171" s="878"/>
      <c r="X2171" s="1015"/>
      <c r="Y2171" s="878"/>
      <c r="Z2171" s="975"/>
    </row>
    <row r="2172" spans="1:26">
      <c r="A2172" s="878"/>
      <c r="B2172" s="878"/>
      <c r="C2172" s="878"/>
      <c r="F2172" s="878"/>
      <c r="H2172" s="878"/>
      <c r="I2172" s="878"/>
      <c r="J2172" s="878"/>
      <c r="K2172" s="990"/>
      <c r="L2172" s="990"/>
      <c r="M2172" s="990"/>
      <c r="N2172" s="990"/>
      <c r="O2172" s="878"/>
      <c r="P2172" s="878"/>
      <c r="Q2172" s="878"/>
      <c r="R2172" s="878"/>
      <c r="S2172" s="878"/>
      <c r="T2172" s="878"/>
      <c r="U2172" s="878"/>
      <c r="V2172" s="878"/>
      <c r="W2172" s="878"/>
      <c r="X2172" s="1015"/>
      <c r="Y2172" s="878"/>
      <c r="Z2172" s="975"/>
    </row>
    <row r="2173" spans="1:26">
      <c r="A2173" s="878"/>
      <c r="B2173" s="878"/>
      <c r="C2173" s="878"/>
      <c r="F2173" s="878"/>
      <c r="H2173" s="878"/>
      <c r="I2173" s="878"/>
      <c r="J2173" s="878"/>
      <c r="K2173" s="990"/>
      <c r="L2173" s="990"/>
      <c r="M2173" s="990"/>
      <c r="N2173" s="990"/>
      <c r="O2173" s="878"/>
      <c r="P2173" s="878"/>
      <c r="Q2173" s="878"/>
      <c r="R2173" s="878"/>
      <c r="S2173" s="878"/>
      <c r="T2173" s="878"/>
      <c r="U2173" s="878"/>
      <c r="V2173" s="878"/>
      <c r="W2173" s="878"/>
      <c r="X2173" s="1015"/>
      <c r="Y2173" s="878"/>
      <c r="Z2173" s="975"/>
    </row>
    <row r="2174" spans="1:26">
      <c r="A2174" s="878"/>
      <c r="B2174" s="878"/>
      <c r="C2174" s="878"/>
      <c r="F2174" s="878"/>
      <c r="H2174" s="878"/>
      <c r="I2174" s="878"/>
      <c r="J2174" s="878"/>
      <c r="K2174" s="990"/>
      <c r="L2174" s="990"/>
      <c r="M2174" s="990"/>
      <c r="N2174" s="990"/>
      <c r="O2174" s="878"/>
      <c r="P2174" s="878"/>
      <c r="Q2174" s="878"/>
      <c r="R2174" s="878"/>
      <c r="S2174" s="878"/>
      <c r="T2174" s="878"/>
      <c r="U2174" s="878"/>
      <c r="V2174" s="878"/>
      <c r="W2174" s="878"/>
      <c r="X2174" s="1015"/>
      <c r="Y2174" s="878"/>
      <c r="Z2174" s="975"/>
    </row>
    <row r="2175" spans="1:26">
      <c r="A2175" s="878"/>
      <c r="B2175" s="878"/>
      <c r="C2175" s="878"/>
      <c r="F2175" s="878"/>
      <c r="H2175" s="878"/>
      <c r="I2175" s="878"/>
      <c r="J2175" s="878"/>
      <c r="K2175" s="990"/>
      <c r="L2175" s="990"/>
      <c r="M2175" s="990"/>
      <c r="N2175" s="990"/>
      <c r="O2175" s="878"/>
      <c r="P2175" s="878"/>
      <c r="Q2175" s="878"/>
      <c r="R2175" s="878"/>
      <c r="S2175" s="878"/>
      <c r="T2175" s="878"/>
      <c r="U2175" s="878"/>
      <c r="V2175" s="878"/>
      <c r="W2175" s="878"/>
      <c r="X2175" s="1015"/>
      <c r="Y2175" s="878"/>
      <c r="Z2175" s="975"/>
    </row>
    <row r="2176" spans="1:26">
      <c r="A2176" s="878"/>
      <c r="B2176" s="878"/>
      <c r="C2176" s="878"/>
      <c r="F2176" s="878"/>
      <c r="H2176" s="878"/>
      <c r="I2176" s="878"/>
      <c r="J2176" s="878"/>
      <c r="K2176" s="990"/>
      <c r="L2176" s="990"/>
      <c r="M2176" s="990"/>
      <c r="N2176" s="990"/>
      <c r="O2176" s="878"/>
      <c r="P2176" s="878"/>
      <c r="Q2176" s="878"/>
      <c r="R2176" s="878"/>
      <c r="S2176" s="878"/>
      <c r="T2176" s="878"/>
      <c r="U2176" s="878"/>
      <c r="V2176" s="878"/>
      <c r="W2176" s="878"/>
      <c r="X2176" s="1015"/>
      <c r="Y2176" s="878"/>
      <c r="Z2176" s="975"/>
    </row>
    <row r="2177" spans="1:26">
      <c r="A2177" s="878"/>
      <c r="B2177" s="878"/>
      <c r="C2177" s="878"/>
      <c r="F2177" s="878"/>
      <c r="H2177" s="878"/>
      <c r="I2177" s="878"/>
      <c r="J2177" s="878"/>
      <c r="K2177" s="990"/>
      <c r="L2177" s="990"/>
      <c r="M2177" s="990"/>
      <c r="N2177" s="990"/>
      <c r="O2177" s="878"/>
      <c r="P2177" s="878"/>
      <c r="Q2177" s="878"/>
      <c r="R2177" s="878"/>
      <c r="S2177" s="878"/>
      <c r="T2177" s="878"/>
      <c r="U2177" s="878"/>
      <c r="V2177" s="878"/>
      <c r="W2177" s="878"/>
      <c r="X2177" s="1015"/>
      <c r="Y2177" s="878"/>
      <c r="Z2177" s="975"/>
    </row>
    <row r="2178" spans="1:26">
      <c r="A2178" s="878"/>
      <c r="B2178" s="878"/>
      <c r="C2178" s="878"/>
      <c r="F2178" s="878"/>
      <c r="H2178" s="878"/>
      <c r="I2178" s="878"/>
      <c r="J2178" s="878"/>
      <c r="K2178" s="990"/>
      <c r="L2178" s="990"/>
      <c r="M2178" s="990"/>
      <c r="N2178" s="990"/>
      <c r="O2178" s="878"/>
      <c r="P2178" s="878"/>
      <c r="Q2178" s="878"/>
      <c r="R2178" s="878"/>
      <c r="S2178" s="878"/>
      <c r="T2178" s="878"/>
      <c r="U2178" s="878"/>
      <c r="V2178" s="878"/>
      <c r="W2178" s="878"/>
      <c r="X2178" s="1015"/>
      <c r="Y2178" s="878"/>
      <c r="Z2178" s="975"/>
    </row>
    <row r="2179" spans="1:26">
      <c r="A2179" s="878"/>
      <c r="B2179" s="878"/>
      <c r="C2179" s="878"/>
      <c r="F2179" s="878"/>
      <c r="H2179" s="878"/>
      <c r="I2179" s="878"/>
      <c r="J2179" s="878"/>
      <c r="K2179" s="990"/>
      <c r="L2179" s="990"/>
      <c r="M2179" s="990"/>
      <c r="N2179" s="990"/>
      <c r="O2179" s="878"/>
      <c r="P2179" s="878"/>
      <c r="Q2179" s="878"/>
      <c r="R2179" s="878"/>
      <c r="S2179" s="878"/>
      <c r="T2179" s="878"/>
      <c r="U2179" s="878"/>
      <c r="V2179" s="878"/>
      <c r="W2179" s="878"/>
      <c r="X2179" s="1015"/>
      <c r="Y2179" s="878"/>
      <c r="Z2179" s="975"/>
    </row>
    <row r="2180" spans="1:26">
      <c r="A2180" s="878"/>
      <c r="B2180" s="878"/>
      <c r="C2180" s="878"/>
      <c r="F2180" s="878"/>
      <c r="H2180" s="878"/>
      <c r="I2180" s="878"/>
      <c r="J2180" s="878"/>
      <c r="K2180" s="990"/>
      <c r="L2180" s="990"/>
      <c r="M2180" s="990"/>
      <c r="N2180" s="990"/>
      <c r="O2180" s="878"/>
      <c r="P2180" s="878"/>
      <c r="Q2180" s="878"/>
      <c r="R2180" s="878"/>
      <c r="S2180" s="878"/>
      <c r="T2180" s="878"/>
      <c r="U2180" s="878"/>
      <c r="V2180" s="878"/>
      <c r="W2180" s="878"/>
      <c r="X2180" s="1015"/>
      <c r="Y2180" s="878"/>
      <c r="Z2180" s="975"/>
    </row>
    <row r="2181" spans="1:26">
      <c r="A2181" s="878"/>
      <c r="B2181" s="878"/>
      <c r="C2181" s="878"/>
      <c r="F2181" s="878"/>
      <c r="H2181" s="878"/>
      <c r="I2181" s="878"/>
      <c r="J2181" s="878"/>
      <c r="K2181" s="990"/>
      <c r="L2181" s="990"/>
      <c r="M2181" s="990"/>
      <c r="N2181" s="990"/>
      <c r="O2181" s="878"/>
      <c r="P2181" s="878"/>
      <c r="Q2181" s="878"/>
      <c r="R2181" s="878"/>
      <c r="S2181" s="878"/>
      <c r="T2181" s="878"/>
      <c r="U2181" s="878"/>
      <c r="V2181" s="878"/>
      <c r="W2181" s="878"/>
      <c r="X2181" s="1015"/>
      <c r="Y2181" s="878"/>
      <c r="Z2181" s="975"/>
    </row>
    <row r="2182" spans="1:26">
      <c r="A2182" s="878"/>
      <c r="B2182" s="878"/>
      <c r="C2182" s="878"/>
      <c r="F2182" s="878"/>
      <c r="H2182" s="878"/>
      <c r="I2182" s="878"/>
      <c r="J2182" s="878"/>
      <c r="K2182" s="990"/>
      <c r="L2182" s="990"/>
      <c r="M2182" s="990"/>
      <c r="N2182" s="990"/>
      <c r="O2182" s="878"/>
      <c r="P2182" s="878"/>
      <c r="Q2182" s="878"/>
      <c r="R2182" s="878"/>
      <c r="S2182" s="878"/>
      <c r="T2182" s="878"/>
      <c r="U2182" s="878"/>
      <c r="V2182" s="878"/>
      <c r="W2182" s="878"/>
      <c r="X2182" s="1015"/>
      <c r="Y2182" s="878"/>
      <c r="Z2182" s="975"/>
    </row>
    <row r="2183" spans="1:26">
      <c r="A2183" s="878"/>
      <c r="B2183" s="878"/>
      <c r="C2183" s="878"/>
      <c r="F2183" s="878"/>
      <c r="H2183" s="878"/>
      <c r="I2183" s="878"/>
      <c r="J2183" s="878"/>
      <c r="K2183" s="990"/>
      <c r="L2183" s="990"/>
      <c r="M2183" s="990"/>
      <c r="N2183" s="990"/>
      <c r="O2183" s="878"/>
      <c r="P2183" s="878"/>
      <c r="Q2183" s="878"/>
      <c r="R2183" s="878"/>
      <c r="S2183" s="878"/>
      <c r="T2183" s="878"/>
      <c r="U2183" s="878"/>
      <c r="V2183" s="878"/>
      <c r="W2183" s="878"/>
      <c r="X2183" s="1015"/>
      <c r="Y2183" s="878"/>
      <c r="Z2183" s="975"/>
    </row>
    <row r="2184" spans="1:26">
      <c r="A2184" s="878"/>
      <c r="B2184" s="878"/>
      <c r="C2184" s="878"/>
      <c r="F2184" s="878"/>
      <c r="H2184" s="878"/>
      <c r="I2184" s="878"/>
      <c r="J2184" s="878"/>
      <c r="K2184" s="990"/>
      <c r="L2184" s="990"/>
      <c r="M2184" s="990"/>
      <c r="N2184" s="990"/>
      <c r="O2184" s="878"/>
      <c r="P2184" s="878"/>
      <c r="Q2184" s="878"/>
      <c r="R2184" s="878"/>
      <c r="S2184" s="878"/>
      <c r="T2184" s="878"/>
      <c r="U2184" s="878"/>
      <c r="V2184" s="878"/>
      <c r="W2184" s="878"/>
      <c r="X2184" s="1015"/>
      <c r="Y2184" s="878"/>
      <c r="Z2184" s="975"/>
    </row>
    <row r="2185" spans="1:26">
      <c r="A2185" s="878"/>
      <c r="B2185" s="878"/>
      <c r="C2185" s="878"/>
      <c r="F2185" s="878"/>
      <c r="H2185" s="878"/>
      <c r="I2185" s="878"/>
      <c r="J2185" s="878"/>
      <c r="K2185" s="990"/>
      <c r="L2185" s="990"/>
      <c r="M2185" s="990"/>
      <c r="N2185" s="990"/>
      <c r="O2185" s="878"/>
      <c r="P2185" s="878"/>
      <c r="Q2185" s="878"/>
      <c r="R2185" s="878"/>
      <c r="S2185" s="878"/>
      <c r="T2185" s="878"/>
      <c r="U2185" s="878"/>
      <c r="V2185" s="878"/>
      <c r="W2185" s="878"/>
      <c r="X2185" s="1015"/>
      <c r="Y2185" s="878"/>
      <c r="Z2185" s="975"/>
    </row>
    <row r="2186" spans="1:26">
      <c r="A2186" s="878"/>
      <c r="B2186" s="878"/>
      <c r="C2186" s="878"/>
      <c r="F2186" s="878"/>
      <c r="H2186" s="878"/>
      <c r="I2186" s="878"/>
      <c r="J2186" s="878"/>
      <c r="K2186" s="990"/>
      <c r="L2186" s="990"/>
      <c r="M2186" s="990"/>
      <c r="N2186" s="990"/>
      <c r="O2186" s="878"/>
      <c r="P2186" s="878"/>
      <c r="Q2186" s="878"/>
      <c r="R2186" s="878"/>
      <c r="S2186" s="878"/>
      <c r="T2186" s="878"/>
      <c r="U2186" s="878"/>
      <c r="V2186" s="878"/>
      <c r="W2186" s="878"/>
      <c r="X2186" s="1015"/>
      <c r="Y2186" s="878"/>
      <c r="Z2186" s="975"/>
    </row>
    <row r="2187" spans="1:26">
      <c r="A2187" s="878"/>
      <c r="B2187" s="878"/>
      <c r="C2187" s="878"/>
      <c r="F2187" s="878"/>
      <c r="H2187" s="878"/>
      <c r="I2187" s="878"/>
      <c r="J2187" s="878"/>
      <c r="K2187" s="990"/>
      <c r="L2187" s="990"/>
      <c r="M2187" s="990"/>
      <c r="N2187" s="990"/>
      <c r="O2187" s="878"/>
      <c r="P2187" s="878"/>
      <c r="Q2187" s="878"/>
      <c r="R2187" s="878"/>
      <c r="S2187" s="878"/>
      <c r="T2187" s="878"/>
      <c r="U2187" s="878"/>
      <c r="V2187" s="878"/>
      <c r="W2187" s="878"/>
      <c r="X2187" s="1015"/>
      <c r="Y2187" s="878"/>
      <c r="Z2187" s="975"/>
    </row>
    <row r="2188" spans="1:26">
      <c r="A2188" s="878"/>
      <c r="B2188" s="878"/>
      <c r="C2188" s="878"/>
      <c r="F2188" s="878"/>
      <c r="H2188" s="878"/>
      <c r="I2188" s="878"/>
      <c r="J2188" s="878"/>
      <c r="K2188" s="990"/>
      <c r="L2188" s="990"/>
      <c r="M2188" s="990"/>
      <c r="N2188" s="990"/>
      <c r="O2188" s="878"/>
      <c r="P2188" s="878"/>
      <c r="Q2188" s="878"/>
      <c r="R2188" s="878"/>
      <c r="S2188" s="878"/>
      <c r="T2188" s="878"/>
      <c r="U2188" s="878"/>
      <c r="V2188" s="878"/>
      <c r="W2188" s="878"/>
      <c r="X2188" s="1015"/>
      <c r="Y2188" s="878"/>
      <c r="Z2188" s="975"/>
    </row>
    <row r="2189" spans="1:26">
      <c r="A2189" s="878"/>
      <c r="B2189" s="878"/>
      <c r="C2189" s="878"/>
      <c r="F2189" s="878"/>
      <c r="H2189" s="878"/>
      <c r="I2189" s="878"/>
      <c r="J2189" s="878"/>
      <c r="K2189" s="990"/>
      <c r="L2189" s="990"/>
      <c r="M2189" s="990"/>
      <c r="N2189" s="990"/>
      <c r="O2189" s="878"/>
      <c r="P2189" s="878"/>
      <c r="Q2189" s="878"/>
      <c r="R2189" s="878"/>
      <c r="S2189" s="878"/>
      <c r="T2189" s="878"/>
      <c r="U2189" s="878"/>
      <c r="V2189" s="878"/>
      <c r="W2189" s="878"/>
      <c r="X2189" s="1015"/>
      <c r="Y2189" s="878"/>
      <c r="Z2189" s="975"/>
    </row>
    <row r="2190" spans="1:26">
      <c r="A2190" s="878"/>
      <c r="B2190" s="878"/>
      <c r="C2190" s="878"/>
      <c r="F2190" s="878"/>
      <c r="H2190" s="878"/>
      <c r="I2190" s="878"/>
      <c r="J2190" s="878"/>
      <c r="K2190" s="990"/>
      <c r="L2190" s="990"/>
      <c r="M2190" s="990"/>
      <c r="N2190" s="990"/>
      <c r="O2190" s="878"/>
      <c r="P2190" s="878"/>
      <c r="Q2190" s="878"/>
      <c r="R2190" s="878"/>
      <c r="S2190" s="878"/>
      <c r="T2190" s="878"/>
      <c r="U2190" s="878"/>
      <c r="V2190" s="878"/>
      <c r="W2190" s="878"/>
      <c r="X2190" s="1015"/>
      <c r="Y2190" s="878"/>
      <c r="Z2190" s="975"/>
    </row>
    <row r="2191" spans="1:26">
      <c r="A2191" s="878"/>
      <c r="B2191" s="878"/>
      <c r="C2191" s="878"/>
      <c r="F2191" s="878"/>
      <c r="H2191" s="878"/>
      <c r="I2191" s="878"/>
      <c r="J2191" s="878"/>
      <c r="K2191" s="990"/>
      <c r="L2191" s="990"/>
      <c r="M2191" s="990"/>
      <c r="N2191" s="990"/>
      <c r="O2191" s="878"/>
      <c r="P2191" s="878"/>
      <c r="Q2191" s="878"/>
      <c r="R2191" s="878"/>
      <c r="S2191" s="878"/>
      <c r="T2191" s="878"/>
      <c r="U2191" s="878"/>
      <c r="V2191" s="878"/>
      <c r="W2191" s="878"/>
      <c r="X2191" s="1015"/>
      <c r="Y2191" s="878"/>
      <c r="Z2191" s="975"/>
    </row>
    <row r="2192" spans="1:26">
      <c r="A2192" s="878"/>
      <c r="B2192" s="878"/>
      <c r="C2192" s="878"/>
      <c r="F2192" s="878"/>
      <c r="H2192" s="878"/>
      <c r="I2192" s="878"/>
      <c r="J2192" s="878"/>
      <c r="K2192" s="990"/>
      <c r="L2192" s="990"/>
      <c r="M2192" s="990"/>
      <c r="N2192" s="990"/>
      <c r="O2192" s="878"/>
      <c r="P2192" s="878"/>
      <c r="Q2192" s="878"/>
      <c r="R2192" s="878"/>
      <c r="S2192" s="878"/>
      <c r="T2192" s="878"/>
      <c r="U2192" s="878"/>
      <c r="V2192" s="878"/>
      <c r="W2192" s="878"/>
      <c r="X2192" s="1015"/>
      <c r="Y2192" s="878"/>
      <c r="Z2192" s="975"/>
    </row>
    <row r="2193" spans="1:26">
      <c r="A2193" s="878"/>
      <c r="B2193" s="878"/>
      <c r="C2193" s="878"/>
      <c r="F2193" s="878"/>
      <c r="H2193" s="878"/>
      <c r="I2193" s="878"/>
      <c r="J2193" s="878"/>
      <c r="K2193" s="990"/>
      <c r="L2193" s="990"/>
      <c r="M2193" s="990"/>
      <c r="N2193" s="990"/>
      <c r="O2193" s="878"/>
      <c r="P2193" s="878"/>
      <c r="Q2193" s="878"/>
      <c r="R2193" s="878"/>
      <c r="S2193" s="878"/>
      <c r="T2193" s="878"/>
      <c r="U2193" s="878"/>
      <c r="V2193" s="878"/>
      <c r="W2193" s="878"/>
      <c r="X2193" s="1015"/>
      <c r="Y2193" s="878"/>
      <c r="Z2193" s="975"/>
    </row>
    <row r="2194" spans="1:26">
      <c r="A2194" s="878"/>
      <c r="B2194" s="878"/>
      <c r="C2194" s="878"/>
      <c r="F2194" s="878"/>
      <c r="H2194" s="878"/>
      <c r="I2194" s="878"/>
      <c r="J2194" s="878"/>
      <c r="K2194" s="990"/>
      <c r="L2194" s="990"/>
      <c r="M2194" s="990"/>
      <c r="N2194" s="990"/>
      <c r="O2194" s="878"/>
      <c r="P2194" s="878"/>
      <c r="Q2194" s="878"/>
      <c r="R2194" s="878"/>
      <c r="S2194" s="878"/>
      <c r="T2194" s="878"/>
      <c r="U2194" s="878"/>
      <c r="V2194" s="878"/>
      <c r="W2194" s="878"/>
      <c r="X2194" s="1015"/>
      <c r="Y2194" s="878"/>
      <c r="Z2194" s="975"/>
    </row>
    <row r="2195" spans="1:26">
      <c r="A2195" s="878"/>
      <c r="B2195" s="878"/>
      <c r="C2195" s="878"/>
      <c r="F2195" s="878"/>
      <c r="H2195" s="878"/>
      <c r="I2195" s="878"/>
      <c r="J2195" s="878"/>
      <c r="K2195" s="990"/>
      <c r="L2195" s="990"/>
      <c r="M2195" s="990"/>
      <c r="N2195" s="990"/>
      <c r="O2195" s="878"/>
      <c r="P2195" s="878"/>
      <c r="Q2195" s="878"/>
      <c r="R2195" s="878"/>
      <c r="S2195" s="878"/>
      <c r="T2195" s="878"/>
      <c r="U2195" s="878"/>
      <c r="V2195" s="878"/>
      <c r="W2195" s="878"/>
      <c r="X2195" s="1015"/>
      <c r="Y2195" s="878"/>
      <c r="Z2195" s="975"/>
    </row>
    <row r="2196" spans="1:26">
      <c r="A2196" s="878"/>
      <c r="B2196" s="878"/>
      <c r="C2196" s="878"/>
      <c r="F2196" s="878"/>
      <c r="H2196" s="878"/>
      <c r="I2196" s="878"/>
      <c r="J2196" s="878"/>
      <c r="K2196" s="990"/>
      <c r="L2196" s="990"/>
      <c r="M2196" s="990"/>
      <c r="N2196" s="990"/>
      <c r="O2196" s="878"/>
      <c r="P2196" s="878"/>
      <c r="Q2196" s="878"/>
      <c r="R2196" s="878"/>
      <c r="S2196" s="878"/>
      <c r="T2196" s="878"/>
      <c r="U2196" s="878"/>
      <c r="V2196" s="878"/>
      <c r="W2196" s="878"/>
      <c r="X2196" s="1015"/>
      <c r="Y2196" s="878"/>
      <c r="Z2196" s="975"/>
    </row>
    <row r="2197" spans="1:26">
      <c r="A2197" s="878"/>
      <c r="B2197" s="878"/>
      <c r="C2197" s="878"/>
      <c r="F2197" s="878"/>
      <c r="H2197" s="878"/>
      <c r="I2197" s="878"/>
      <c r="J2197" s="878"/>
      <c r="K2197" s="990"/>
      <c r="L2197" s="990"/>
      <c r="M2197" s="990"/>
      <c r="N2197" s="990"/>
      <c r="O2197" s="878"/>
      <c r="P2197" s="878"/>
      <c r="Q2197" s="878"/>
      <c r="R2197" s="878"/>
      <c r="S2197" s="878"/>
      <c r="T2197" s="878"/>
      <c r="U2197" s="878"/>
      <c r="V2197" s="878"/>
      <c r="W2197" s="878"/>
      <c r="X2197" s="1015"/>
      <c r="Y2197" s="878"/>
      <c r="Z2197" s="975"/>
    </row>
    <row r="2198" spans="1:26">
      <c r="A2198" s="878"/>
      <c r="B2198" s="878"/>
      <c r="C2198" s="878"/>
      <c r="F2198" s="878"/>
      <c r="H2198" s="878"/>
      <c r="I2198" s="878"/>
      <c r="J2198" s="878"/>
      <c r="K2198" s="990"/>
      <c r="L2198" s="990"/>
      <c r="M2198" s="990"/>
      <c r="N2198" s="990"/>
      <c r="O2198" s="878"/>
      <c r="P2198" s="878"/>
      <c r="Q2198" s="878"/>
      <c r="R2198" s="878"/>
      <c r="S2198" s="878"/>
      <c r="T2198" s="878"/>
      <c r="U2198" s="878"/>
      <c r="V2198" s="878"/>
      <c r="W2198" s="878"/>
      <c r="X2198" s="1015"/>
      <c r="Y2198" s="878"/>
      <c r="Z2198" s="975"/>
    </row>
    <row r="2199" spans="1:26">
      <c r="A2199" s="878"/>
      <c r="B2199" s="878"/>
      <c r="C2199" s="878"/>
      <c r="F2199" s="878"/>
      <c r="H2199" s="878"/>
      <c r="I2199" s="878"/>
      <c r="J2199" s="878"/>
      <c r="K2199" s="990"/>
      <c r="L2199" s="990"/>
      <c r="M2199" s="990"/>
      <c r="N2199" s="990"/>
      <c r="O2199" s="878"/>
      <c r="P2199" s="878"/>
      <c r="Q2199" s="878"/>
      <c r="R2199" s="878"/>
      <c r="S2199" s="878"/>
      <c r="T2199" s="878"/>
      <c r="U2199" s="878"/>
      <c r="V2199" s="878"/>
      <c r="W2199" s="878"/>
      <c r="X2199" s="1015"/>
      <c r="Y2199" s="878"/>
      <c r="Z2199" s="975"/>
    </row>
    <row r="2200" spans="1:26">
      <c r="A2200" s="878"/>
      <c r="B2200" s="878"/>
      <c r="C2200" s="878"/>
      <c r="F2200" s="878"/>
      <c r="H2200" s="878"/>
      <c r="I2200" s="878"/>
      <c r="J2200" s="878"/>
      <c r="K2200" s="990"/>
      <c r="L2200" s="990"/>
      <c r="M2200" s="990"/>
      <c r="N2200" s="990"/>
      <c r="O2200" s="878"/>
      <c r="P2200" s="878"/>
      <c r="Q2200" s="878"/>
      <c r="R2200" s="878"/>
      <c r="S2200" s="878"/>
      <c r="T2200" s="878"/>
      <c r="U2200" s="878"/>
      <c r="V2200" s="878"/>
      <c r="W2200" s="878"/>
      <c r="X2200" s="1015"/>
      <c r="Y2200" s="878"/>
      <c r="Z2200" s="975"/>
    </row>
    <row r="2201" spans="1:26">
      <c r="A2201" s="878"/>
      <c r="B2201" s="878"/>
      <c r="C2201" s="878"/>
      <c r="F2201" s="878"/>
      <c r="H2201" s="878"/>
      <c r="I2201" s="878"/>
      <c r="J2201" s="878"/>
      <c r="K2201" s="990"/>
      <c r="L2201" s="990"/>
      <c r="M2201" s="990"/>
      <c r="N2201" s="990"/>
      <c r="O2201" s="878"/>
      <c r="P2201" s="878"/>
      <c r="Q2201" s="878"/>
      <c r="R2201" s="878"/>
      <c r="S2201" s="878"/>
      <c r="T2201" s="878"/>
      <c r="U2201" s="878"/>
      <c r="V2201" s="878"/>
      <c r="W2201" s="878"/>
      <c r="X2201" s="1015"/>
      <c r="Y2201" s="878"/>
      <c r="Z2201" s="975"/>
    </row>
    <row r="2202" spans="1:26">
      <c r="A2202" s="878"/>
      <c r="B2202" s="878"/>
      <c r="C2202" s="878"/>
      <c r="F2202" s="878"/>
      <c r="H2202" s="878"/>
      <c r="I2202" s="878"/>
      <c r="J2202" s="878"/>
      <c r="K2202" s="990"/>
      <c r="L2202" s="990"/>
      <c r="M2202" s="990"/>
      <c r="N2202" s="990"/>
      <c r="O2202" s="878"/>
      <c r="P2202" s="878"/>
      <c r="Q2202" s="878"/>
      <c r="R2202" s="878"/>
      <c r="S2202" s="878"/>
      <c r="T2202" s="878"/>
      <c r="U2202" s="878"/>
      <c r="V2202" s="878"/>
      <c r="W2202" s="878"/>
      <c r="X2202" s="1015"/>
      <c r="Y2202" s="878"/>
      <c r="Z2202" s="975"/>
    </row>
    <row r="2203" spans="1:26">
      <c r="A2203" s="878"/>
      <c r="B2203" s="878"/>
      <c r="C2203" s="878"/>
      <c r="F2203" s="878"/>
      <c r="H2203" s="878"/>
      <c r="I2203" s="878"/>
      <c r="J2203" s="878"/>
      <c r="K2203" s="990"/>
      <c r="L2203" s="990"/>
      <c r="M2203" s="990"/>
      <c r="N2203" s="990"/>
      <c r="O2203" s="878"/>
      <c r="P2203" s="878"/>
      <c r="Q2203" s="878"/>
      <c r="R2203" s="878"/>
      <c r="S2203" s="878"/>
      <c r="T2203" s="878"/>
      <c r="U2203" s="878"/>
      <c r="V2203" s="878"/>
      <c r="W2203" s="878"/>
      <c r="X2203" s="1015"/>
      <c r="Y2203" s="878"/>
      <c r="Z2203" s="975"/>
    </row>
    <row r="2204" spans="1:26">
      <c r="A2204" s="878"/>
      <c r="B2204" s="878"/>
      <c r="C2204" s="878"/>
      <c r="F2204" s="878"/>
      <c r="H2204" s="878"/>
      <c r="I2204" s="878"/>
      <c r="J2204" s="878"/>
      <c r="K2204" s="990"/>
      <c r="L2204" s="990"/>
      <c r="M2204" s="990"/>
      <c r="N2204" s="990"/>
      <c r="O2204" s="878"/>
      <c r="P2204" s="878"/>
      <c r="Q2204" s="878"/>
      <c r="R2204" s="878"/>
      <c r="S2204" s="878"/>
      <c r="T2204" s="878"/>
      <c r="U2204" s="878"/>
      <c r="V2204" s="878"/>
      <c r="W2204" s="878"/>
      <c r="X2204" s="1015"/>
      <c r="Y2204" s="878"/>
      <c r="Z2204" s="975"/>
    </row>
    <row r="2205" spans="1:26">
      <c r="A2205" s="878"/>
      <c r="B2205" s="878"/>
      <c r="C2205" s="878"/>
      <c r="F2205" s="878"/>
      <c r="H2205" s="878"/>
      <c r="I2205" s="878"/>
      <c r="J2205" s="878"/>
      <c r="K2205" s="990"/>
      <c r="L2205" s="990"/>
      <c r="M2205" s="990"/>
      <c r="N2205" s="990"/>
      <c r="O2205" s="878"/>
      <c r="P2205" s="878"/>
      <c r="Q2205" s="878"/>
      <c r="R2205" s="878"/>
      <c r="S2205" s="878"/>
      <c r="T2205" s="878"/>
      <c r="U2205" s="878"/>
      <c r="V2205" s="878"/>
      <c r="W2205" s="878"/>
      <c r="X2205" s="1015"/>
      <c r="Y2205" s="878"/>
      <c r="Z2205" s="975"/>
    </row>
    <row r="2206" spans="1:26">
      <c r="A2206" s="878"/>
      <c r="B2206" s="878"/>
      <c r="C2206" s="878"/>
      <c r="F2206" s="878"/>
      <c r="H2206" s="878"/>
      <c r="I2206" s="878"/>
      <c r="J2206" s="878"/>
      <c r="K2206" s="990"/>
      <c r="L2206" s="990"/>
      <c r="M2206" s="990"/>
      <c r="N2206" s="990"/>
      <c r="O2206" s="878"/>
      <c r="P2206" s="878"/>
      <c r="Q2206" s="878"/>
      <c r="R2206" s="878"/>
      <c r="S2206" s="878"/>
      <c r="T2206" s="878"/>
      <c r="U2206" s="878"/>
      <c r="V2206" s="878"/>
      <c r="W2206" s="878"/>
      <c r="X2206" s="1015"/>
      <c r="Y2206" s="878"/>
      <c r="Z2206" s="975"/>
    </row>
    <row r="2207" spans="1:26">
      <c r="A2207" s="878"/>
      <c r="B2207" s="878"/>
      <c r="C2207" s="878"/>
      <c r="F2207" s="878"/>
      <c r="H2207" s="878"/>
      <c r="I2207" s="878"/>
      <c r="J2207" s="878"/>
      <c r="K2207" s="990"/>
      <c r="L2207" s="990"/>
      <c r="M2207" s="990"/>
      <c r="N2207" s="990"/>
      <c r="O2207" s="878"/>
      <c r="P2207" s="878"/>
      <c r="Q2207" s="878"/>
      <c r="R2207" s="878"/>
      <c r="S2207" s="878"/>
      <c r="T2207" s="878"/>
      <c r="U2207" s="878"/>
      <c r="V2207" s="878"/>
      <c r="W2207" s="878"/>
      <c r="X2207" s="1015"/>
      <c r="Y2207" s="878"/>
      <c r="Z2207" s="975"/>
    </row>
    <row r="2208" spans="1:26">
      <c r="A2208" s="878"/>
      <c r="B2208" s="878"/>
      <c r="C2208" s="878"/>
      <c r="F2208" s="878"/>
      <c r="H2208" s="878"/>
      <c r="I2208" s="878"/>
      <c r="J2208" s="878"/>
      <c r="K2208" s="990"/>
      <c r="L2208" s="990"/>
      <c r="M2208" s="990"/>
      <c r="N2208" s="990"/>
      <c r="O2208" s="878"/>
      <c r="P2208" s="878"/>
      <c r="Q2208" s="878"/>
      <c r="R2208" s="878"/>
      <c r="S2208" s="878"/>
      <c r="T2208" s="878"/>
      <c r="U2208" s="878"/>
      <c r="V2208" s="878"/>
      <c r="W2208" s="878"/>
      <c r="X2208" s="1015"/>
      <c r="Y2208" s="878"/>
      <c r="Z2208" s="975"/>
    </row>
    <row r="2209" spans="1:26">
      <c r="A2209" s="878"/>
      <c r="B2209" s="878"/>
      <c r="C2209" s="878"/>
      <c r="F2209" s="878"/>
      <c r="H2209" s="878"/>
      <c r="I2209" s="878"/>
      <c r="J2209" s="878"/>
      <c r="K2209" s="990"/>
      <c r="L2209" s="990"/>
      <c r="M2209" s="990"/>
      <c r="N2209" s="990"/>
      <c r="O2209" s="878"/>
      <c r="P2209" s="878"/>
      <c r="Q2209" s="878"/>
      <c r="R2209" s="878"/>
      <c r="S2209" s="878"/>
      <c r="T2209" s="878"/>
      <c r="U2209" s="878"/>
      <c r="V2209" s="878"/>
      <c r="W2209" s="878"/>
      <c r="X2209" s="1015"/>
      <c r="Y2209" s="878"/>
      <c r="Z2209" s="975"/>
    </row>
    <row r="2210" spans="1:26">
      <c r="A2210" s="878"/>
      <c r="B2210" s="878"/>
      <c r="C2210" s="878"/>
      <c r="F2210" s="878"/>
      <c r="H2210" s="878"/>
      <c r="I2210" s="878"/>
      <c r="J2210" s="878"/>
      <c r="K2210" s="990"/>
      <c r="L2210" s="990"/>
      <c r="M2210" s="990"/>
      <c r="N2210" s="990"/>
      <c r="O2210" s="878"/>
      <c r="P2210" s="878"/>
      <c r="Q2210" s="878"/>
      <c r="R2210" s="878"/>
      <c r="S2210" s="878"/>
      <c r="T2210" s="878"/>
      <c r="U2210" s="878"/>
      <c r="V2210" s="878"/>
      <c r="W2210" s="878"/>
      <c r="X2210" s="1015"/>
      <c r="Y2210" s="878"/>
      <c r="Z2210" s="975"/>
    </row>
    <row r="2211" spans="1:26">
      <c r="A2211" s="878"/>
      <c r="B2211" s="878"/>
      <c r="C2211" s="878"/>
      <c r="F2211" s="878"/>
      <c r="H2211" s="878"/>
      <c r="I2211" s="878"/>
      <c r="J2211" s="878"/>
      <c r="K2211" s="990"/>
      <c r="L2211" s="990"/>
      <c r="M2211" s="990"/>
      <c r="N2211" s="990"/>
      <c r="O2211" s="878"/>
      <c r="P2211" s="878"/>
      <c r="Q2211" s="878"/>
      <c r="R2211" s="878"/>
      <c r="S2211" s="878"/>
      <c r="T2211" s="878"/>
      <c r="U2211" s="878"/>
      <c r="V2211" s="878"/>
      <c r="W2211" s="878"/>
      <c r="X2211" s="1015"/>
      <c r="Y2211" s="878"/>
      <c r="Z2211" s="975"/>
    </row>
    <row r="2212" spans="1:26">
      <c r="A2212" s="878"/>
      <c r="B2212" s="878"/>
      <c r="C2212" s="878"/>
      <c r="F2212" s="878"/>
      <c r="H2212" s="878"/>
      <c r="I2212" s="878"/>
      <c r="J2212" s="878"/>
      <c r="K2212" s="990"/>
      <c r="L2212" s="990"/>
      <c r="M2212" s="990"/>
      <c r="N2212" s="990"/>
      <c r="O2212" s="878"/>
      <c r="P2212" s="878"/>
      <c r="Q2212" s="878"/>
      <c r="R2212" s="878"/>
      <c r="S2212" s="878"/>
      <c r="T2212" s="878"/>
      <c r="U2212" s="878"/>
      <c r="V2212" s="878"/>
      <c r="W2212" s="878"/>
      <c r="X2212" s="1015"/>
      <c r="Y2212" s="878"/>
      <c r="Z2212" s="975"/>
    </row>
    <row r="2213" spans="1:26">
      <c r="A2213" s="878"/>
      <c r="B2213" s="878"/>
      <c r="C2213" s="878"/>
      <c r="F2213" s="878"/>
      <c r="H2213" s="878"/>
      <c r="I2213" s="878"/>
      <c r="J2213" s="878"/>
      <c r="K2213" s="990"/>
      <c r="L2213" s="990"/>
      <c r="M2213" s="990"/>
      <c r="N2213" s="990"/>
      <c r="O2213" s="878"/>
      <c r="P2213" s="878"/>
      <c r="Q2213" s="878"/>
      <c r="R2213" s="878"/>
      <c r="S2213" s="878"/>
      <c r="T2213" s="878"/>
      <c r="U2213" s="878"/>
      <c r="V2213" s="878"/>
      <c r="W2213" s="878"/>
      <c r="X2213" s="1015"/>
      <c r="Y2213" s="878"/>
      <c r="Z2213" s="975"/>
    </row>
    <row r="2214" spans="1:26">
      <c r="A2214" s="878"/>
      <c r="B2214" s="878"/>
      <c r="C2214" s="878"/>
      <c r="F2214" s="878"/>
      <c r="H2214" s="878"/>
      <c r="I2214" s="878"/>
      <c r="J2214" s="878"/>
      <c r="K2214" s="990"/>
      <c r="L2214" s="990"/>
      <c r="M2214" s="990"/>
      <c r="N2214" s="990"/>
      <c r="O2214" s="878"/>
      <c r="P2214" s="878"/>
      <c r="Q2214" s="878"/>
      <c r="R2214" s="878"/>
      <c r="S2214" s="878"/>
      <c r="T2214" s="878"/>
      <c r="U2214" s="878"/>
      <c r="V2214" s="878"/>
      <c r="W2214" s="878"/>
      <c r="X2214" s="1015"/>
      <c r="Y2214" s="878"/>
      <c r="Z2214" s="975"/>
    </row>
    <row r="2215" spans="1:26">
      <c r="A2215" s="878"/>
      <c r="B2215" s="878"/>
      <c r="C2215" s="878"/>
      <c r="F2215" s="878"/>
      <c r="H2215" s="878"/>
      <c r="I2215" s="878"/>
      <c r="J2215" s="878"/>
      <c r="K2215" s="990"/>
      <c r="L2215" s="990"/>
      <c r="M2215" s="990"/>
      <c r="N2215" s="990"/>
      <c r="O2215" s="878"/>
      <c r="P2215" s="878"/>
      <c r="Q2215" s="878"/>
      <c r="R2215" s="878"/>
      <c r="S2215" s="878"/>
      <c r="T2215" s="878"/>
      <c r="U2215" s="878"/>
      <c r="V2215" s="878"/>
      <c r="W2215" s="878"/>
      <c r="X2215" s="1015"/>
      <c r="Y2215" s="878"/>
      <c r="Z2215" s="975"/>
    </row>
    <row r="2216" spans="1:26">
      <c r="A2216" s="878"/>
      <c r="B2216" s="878"/>
      <c r="C2216" s="878"/>
      <c r="F2216" s="878"/>
      <c r="H2216" s="878"/>
      <c r="I2216" s="878"/>
      <c r="J2216" s="878"/>
      <c r="K2216" s="990"/>
      <c r="L2216" s="990"/>
      <c r="M2216" s="990"/>
      <c r="N2216" s="990"/>
      <c r="O2216" s="878"/>
      <c r="P2216" s="878"/>
      <c r="Q2216" s="878"/>
      <c r="R2216" s="878"/>
      <c r="S2216" s="878"/>
      <c r="T2216" s="878"/>
      <c r="U2216" s="878"/>
      <c r="V2216" s="878"/>
      <c r="W2216" s="878"/>
      <c r="X2216" s="1015"/>
      <c r="Y2216" s="878"/>
      <c r="Z2216" s="975"/>
    </row>
    <row r="2217" spans="1:26">
      <c r="A2217" s="878"/>
      <c r="B2217" s="878"/>
      <c r="C2217" s="878"/>
      <c r="F2217" s="878"/>
      <c r="H2217" s="878"/>
      <c r="I2217" s="878"/>
      <c r="J2217" s="878"/>
      <c r="K2217" s="990"/>
      <c r="L2217" s="990"/>
      <c r="M2217" s="990"/>
      <c r="N2217" s="990"/>
      <c r="O2217" s="878"/>
      <c r="P2217" s="878"/>
      <c r="Q2217" s="878"/>
      <c r="R2217" s="878"/>
      <c r="S2217" s="878"/>
      <c r="T2217" s="878"/>
      <c r="U2217" s="878"/>
      <c r="V2217" s="878"/>
      <c r="W2217" s="878"/>
      <c r="X2217" s="1015"/>
      <c r="Y2217" s="878"/>
      <c r="Z2217" s="975"/>
    </row>
    <row r="2218" spans="1:26">
      <c r="A2218" s="878"/>
      <c r="B2218" s="878"/>
      <c r="C2218" s="878"/>
      <c r="F2218" s="878"/>
      <c r="H2218" s="878"/>
      <c r="I2218" s="878"/>
      <c r="J2218" s="878"/>
      <c r="K2218" s="990"/>
      <c r="L2218" s="990"/>
      <c r="M2218" s="990"/>
      <c r="N2218" s="990"/>
      <c r="O2218" s="878"/>
      <c r="P2218" s="878"/>
      <c r="Q2218" s="878"/>
      <c r="R2218" s="878"/>
      <c r="S2218" s="878"/>
      <c r="T2218" s="878"/>
      <c r="U2218" s="878"/>
      <c r="V2218" s="878"/>
      <c r="W2218" s="878"/>
      <c r="X2218" s="1015"/>
      <c r="Y2218" s="878"/>
      <c r="Z2218" s="975"/>
    </row>
    <row r="2219" spans="1:26">
      <c r="A2219" s="878"/>
      <c r="B2219" s="878"/>
      <c r="C2219" s="878"/>
      <c r="F2219" s="878"/>
      <c r="H2219" s="878"/>
      <c r="I2219" s="878"/>
      <c r="J2219" s="878"/>
      <c r="K2219" s="990"/>
      <c r="L2219" s="990"/>
      <c r="M2219" s="990"/>
      <c r="N2219" s="990"/>
      <c r="O2219" s="878"/>
      <c r="P2219" s="878"/>
      <c r="Q2219" s="878"/>
      <c r="R2219" s="878"/>
      <c r="S2219" s="878"/>
      <c r="T2219" s="878"/>
      <c r="U2219" s="878"/>
      <c r="V2219" s="878"/>
      <c r="W2219" s="878"/>
      <c r="X2219" s="1015"/>
      <c r="Y2219" s="878"/>
      <c r="Z2219" s="975"/>
    </row>
    <row r="2220" spans="1:26">
      <c r="A2220" s="878"/>
      <c r="B2220" s="878"/>
      <c r="C2220" s="878"/>
      <c r="F2220" s="878"/>
      <c r="H2220" s="878"/>
      <c r="I2220" s="878"/>
      <c r="J2220" s="878"/>
      <c r="K2220" s="990"/>
      <c r="L2220" s="990"/>
      <c r="M2220" s="990"/>
      <c r="N2220" s="990"/>
      <c r="O2220" s="878"/>
      <c r="P2220" s="878"/>
      <c r="Q2220" s="878"/>
      <c r="R2220" s="878"/>
      <c r="S2220" s="878"/>
      <c r="T2220" s="878"/>
      <c r="U2220" s="878"/>
      <c r="V2220" s="878"/>
      <c r="W2220" s="878"/>
      <c r="X2220" s="1015"/>
      <c r="Y2220" s="878"/>
      <c r="Z2220" s="975"/>
    </row>
    <row r="2221" spans="1:26">
      <c r="A2221" s="878"/>
      <c r="B2221" s="878"/>
      <c r="C2221" s="878"/>
      <c r="F2221" s="878"/>
      <c r="H2221" s="878"/>
      <c r="I2221" s="878"/>
      <c r="J2221" s="878"/>
      <c r="K2221" s="990"/>
      <c r="L2221" s="990"/>
      <c r="M2221" s="990"/>
      <c r="N2221" s="990"/>
      <c r="O2221" s="878"/>
      <c r="P2221" s="878"/>
      <c r="Q2221" s="878"/>
      <c r="R2221" s="878"/>
      <c r="S2221" s="878"/>
      <c r="T2221" s="878"/>
      <c r="U2221" s="878"/>
      <c r="V2221" s="878"/>
      <c r="W2221" s="878"/>
      <c r="X2221" s="1015"/>
      <c r="Y2221" s="878"/>
      <c r="Z2221" s="975"/>
    </row>
    <row r="2222" spans="1:26">
      <c r="A2222" s="878"/>
      <c r="B2222" s="878"/>
      <c r="C2222" s="878"/>
      <c r="F2222" s="878"/>
      <c r="H2222" s="878"/>
      <c r="I2222" s="878"/>
      <c r="J2222" s="878"/>
      <c r="K2222" s="990"/>
      <c r="L2222" s="990"/>
      <c r="M2222" s="990"/>
      <c r="N2222" s="990"/>
      <c r="O2222" s="878"/>
      <c r="P2222" s="878"/>
      <c r="Q2222" s="878"/>
      <c r="R2222" s="878"/>
      <c r="S2222" s="878"/>
      <c r="T2222" s="878"/>
      <c r="U2222" s="878"/>
      <c r="V2222" s="878"/>
      <c r="W2222" s="878"/>
      <c r="X2222" s="1015"/>
      <c r="Y2222" s="878"/>
      <c r="Z2222" s="975"/>
    </row>
    <row r="2223" spans="1:26">
      <c r="A2223" s="878"/>
      <c r="B2223" s="878"/>
      <c r="C2223" s="878"/>
      <c r="F2223" s="878"/>
      <c r="H2223" s="878"/>
      <c r="I2223" s="878"/>
      <c r="J2223" s="878"/>
      <c r="K2223" s="990"/>
      <c r="L2223" s="990"/>
      <c r="M2223" s="990"/>
      <c r="N2223" s="990"/>
      <c r="O2223" s="878"/>
      <c r="P2223" s="878"/>
      <c r="Q2223" s="878"/>
      <c r="R2223" s="878"/>
      <c r="S2223" s="878"/>
      <c r="T2223" s="878"/>
      <c r="U2223" s="878"/>
      <c r="V2223" s="878"/>
      <c r="W2223" s="878"/>
      <c r="X2223" s="1015"/>
      <c r="Y2223" s="878"/>
      <c r="Z2223" s="975"/>
    </row>
    <row r="2224" spans="1:26">
      <c r="A2224" s="878"/>
      <c r="B2224" s="878"/>
      <c r="C2224" s="878"/>
      <c r="F2224" s="878"/>
      <c r="H2224" s="878"/>
      <c r="I2224" s="878"/>
      <c r="J2224" s="878"/>
      <c r="K2224" s="990"/>
      <c r="L2224" s="990"/>
      <c r="M2224" s="990"/>
      <c r="N2224" s="990"/>
      <c r="O2224" s="878"/>
      <c r="P2224" s="878"/>
      <c r="Q2224" s="878"/>
      <c r="R2224" s="878"/>
      <c r="S2224" s="878"/>
      <c r="T2224" s="878"/>
      <c r="U2224" s="878"/>
      <c r="V2224" s="878"/>
      <c r="W2224" s="878"/>
      <c r="X2224" s="1015"/>
      <c r="Y2224" s="878"/>
      <c r="Z2224" s="975"/>
    </row>
    <row r="2225" spans="1:26">
      <c r="A2225" s="878"/>
      <c r="B2225" s="878"/>
      <c r="C2225" s="878"/>
      <c r="F2225" s="878"/>
      <c r="H2225" s="878"/>
      <c r="I2225" s="878"/>
      <c r="J2225" s="878"/>
      <c r="K2225" s="990"/>
      <c r="L2225" s="990"/>
      <c r="M2225" s="990"/>
      <c r="N2225" s="990"/>
      <c r="O2225" s="878"/>
      <c r="P2225" s="878"/>
      <c r="Q2225" s="878"/>
      <c r="R2225" s="878"/>
      <c r="S2225" s="878"/>
      <c r="T2225" s="878"/>
      <c r="U2225" s="878"/>
      <c r="V2225" s="878"/>
      <c r="W2225" s="878"/>
      <c r="X2225" s="1015"/>
      <c r="Y2225" s="878"/>
      <c r="Z2225" s="975"/>
    </row>
    <row r="2226" spans="1:26">
      <c r="A2226" s="878"/>
      <c r="B2226" s="878"/>
      <c r="C2226" s="878"/>
      <c r="F2226" s="878"/>
      <c r="H2226" s="878"/>
      <c r="I2226" s="878"/>
      <c r="J2226" s="878"/>
      <c r="K2226" s="990"/>
      <c r="L2226" s="990"/>
      <c r="M2226" s="990"/>
      <c r="N2226" s="990"/>
      <c r="O2226" s="878"/>
      <c r="P2226" s="878"/>
      <c r="Q2226" s="878"/>
      <c r="R2226" s="878"/>
      <c r="S2226" s="878"/>
      <c r="T2226" s="878"/>
      <c r="U2226" s="878"/>
      <c r="V2226" s="878"/>
      <c r="W2226" s="878"/>
      <c r="X2226" s="1015"/>
      <c r="Y2226" s="878"/>
      <c r="Z2226" s="975"/>
    </row>
    <row r="2227" spans="1:26">
      <c r="A2227" s="878"/>
      <c r="B2227" s="878"/>
      <c r="C2227" s="878"/>
      <c r="F2227" s="878"/>
      <c r="H2227" s="878"/>
      <c r="I2227" s="878"/>
      <c r="J2227" s="878"/>
      <c r="K2227" s="990"/>
      <c r="L2227" s="990"/>
      <c r="M2227" s="990"/>
      <c r="N2227" s="990"/>
      <c r="O2227" s="878"/>
      <c r="P2227" s="878"/>
      <c r="Q2227" s="878"/>
      <c r="R2227" s="878"/>
      <c r="S2227" s="878"/>
      <c r="T2227" s="878"/>
      <c r="U2227" s="878"/>
      <c r="V2227" s="878"/>
      <c r="W2227" s="878"/>
      <c r="X2227" s="1015"/>
      <c r="Y2227" s="878"/>
      <c r="Z2227" s="975"/>
    </row>
    <row r="2228" spans="1:26">
      <c r="A2228" s="878"/>
      <c r="B2228" s="878"/>
      <c r="C2228" s="878"/>
      <c r="F2228" s="878"/>
      <c r="H2228" s="878"/>
      <c r="I2228" s="878"/>
      <c r="J2228" s="878"/>
      <c r="K2228" s="990"/>
      <c r="L2228" s="990"/>
      <c r="M2228" s="990"/>
      <c r="N2228" s="990"/>
      <c r="O2228" s="878"/>
      <c r="P2228" s="878"/>
      <c r="Q2228" s="878"/>
      <c r="R2228" s="878"/>
      <c r="S2228" s="878"/>
      <c r="T2228" s="878"/>
      <c r="U2228" s="878"/>
      <c r="V2228" s="878"/>
      <c r="W2228" s="878"/>
      <c r="X2228" s="1015"/>
      <c r="Y2228" s="878"/>
      <c r="Z2228" s="975"/>
    </row>
    <row r="2229" spans="1:26">
      <c r="A2229" s="878"/>
      <c r="B2229" s="878"/>
      <c r="C2229" s="878"/>
      <c r="F2229" s="878"/>
      <c r="H2229" s="878"/>
      <c r="I2229" s="878"/>
      <c r="J2229" s="878"/>
      <c r="K2229" s="990"/>
      <c r="L2229" s="990"/>
      <c r="M2229" s="990"/>
      <c r="N2229" s="990"/>
      <c r="O2229" s="878"/>
      <c r="P2229" s="878"/>
      <c r="Q2229" s="878"/>
      <c r="R2229" s="878"/>
      <c r="S2229" s="878"/>
      <c r="T2229" s="878"/>
      <c r="U2229" s="878"/>
      <c r="V2229" s="878"/>
      <c r="W2229" s="878"/>
      <c r="X2229" s="1015"/>
      <c r="Y2229" s="878"/>
      <c r="Z2229" s="975"/>
    </row>
    <row r="2230" spans="1:26">
      <c r="A2230" s="878"/>
      <c r="B2230" s="878"/>
      <c r="C2230" s="878"/>
      <c r="F2230" s="878"/>
      <c r="H2230" s="878"/>
      <c r="I2230" s="878"/>
      <c r="J2230" s="878"/>
      <c r="K2230" s="990"/>
      <c r="L2230" s="990"/>
      <c r="M2230" s="990"/>
      <c r="N2230" s="990"/>
      <c r="O2230" s="878"/>
      <c r="P2230" s="878"/>
      <c r="Q2230" s="878"/>
      <c r="R2230" s="878"/>
      <c r="S2230" s="878"/>
      <c r="T2230" s="878"/>
      <c r="U2230" s="878"/>
      <c r="V2230" s="878"/>
      <c r="W2230" s="878"/>
      <c r="X2230" s="1015"/>
      <c r="Y2230" s="878"/>
      <c r="Z2230" s="975"/>
    </row>
    <row r="2231" spans="1:26">
      <c r="A2231" s="878"/>
      <c r="B2231" s="878"/>
      <c r="C2231" s="878"/>
      <c r="F2231" s="878"/>
      <c r="H2231" s="878"/>
      <c r="I2231" s="878"/>
      <c r="J2231" s="878"/>
      <c r="K2231" s="990"/>
      <c r="L2231" s="990"/>
      <c r="M2231" s="990"/>
      <c r="N2231" s="990"/>
      <c r="O2231" s="878"/>
      <c r="P2231" s="878"/>
      <c r="Q2231" s="878"/>
      <c r="R2231" s="878"/>
      <c r="S2231" s="878"/>
      <c r="T2231" s="878"/>
      <c r="U2231" s="878"/>
      <c r="V2231" s="878"/>
      <c r="W2231" s="878"/>
      <c r="X2231" s="1015"/>
      <c r="Y2231" s="878"/>
      <c r="Z2231" s="975"/>
    </row>
    <row r="2232" spans="1:26">
      <c r="A2232" s="878"/>
      <c r="B2232" s="878"/>
      <c r="C2232" s="878"/>
      <c r="F2232" s="878"/>
      <c r="H2232" s="878"/>
      <c r="I2232" s="878"/>
      <c r="J2232" s="878"/>
      <c r="K2232" s="990"/>
      <c r="L2232" s="990"/>
      <c r="M2232" s="990"/>
      <c r="N2232" s="990"/>
      <c r="O2232" s="878"/>
      <c r="P2232" s="878"/>
      <c r="Q2232" s="878"/>
      <c r="R2232" s="878"/>
      <c r="S2232" s="878"/>
      <c r="T2232" s="878"/>
      <c r="U2232" s="878"/>
      <c r="V2232" s="878"/>
      <c r="W2232" s="878"/>
      <c r="X2232" s="1015"/>
      <c r="Y2232" s="878"/>
      <c r="Z2232" s="975"/>
    </row>
    <row r="2233" spans="1:26">
      <c r="A2233" s="878"/>
      <c r="B2233" s="878"/>
      <c r="C2233" s="878"/>
      <c r="F2233" s="878"/>
      <c r="H2233" s="878"/>
      <c r="I2233" s="878"/>
      <c r="J2233" s="878"/>
      <c r="K2233" s="990"/>
      <c r="L2233" s="990"/>
      <c r="M2233" s="990"/>
      <c r="N2233" s="990"/>
      <c r="O2233" s="878"/>
      <c r="P2233" s="878"/>
      <c r="Q2233" s="878"/>
      <c r="R2233" s="878"/>
      <c r="S2233" s="878"/>
      <c r="T2233" s="878"/>
      <c r="U2233" s="878"/>
      <c r="V2233" s="878"/>
      <c r="W2233" s="878"/>
      <c r="X2233" s="1015"/>
      <c r="Y2233" s="878"/>
      <c r="Z2233" s="975"/>
    </row>
    <row r="2234" spans="1:26">
      <c r="A2234" s="878"/>
      <c r="B2234" s="878"/>
      <c r="C2234" s="878"/>
      <c r="F2234" s="878"/>
      <c r="H2234" s="878"/>
      <c r="I2234" s="878"/>
      <c r="J2234" s="878"/>
      <c r="K2234" s="990"/>
      <c r="L2234" s="990"/>
      <c r="M2234" s="990"/>
      <c r="N2234" s="990"/>
      <c r="O2234" s="878"/>
      <c r="P2234" s="878"/>
      <c r="Q2234" s="878"/>
      <c r="R2234" s="878"/>
      <c r="S2234" s="878"/>
      <c r="T2234" s="878"/>
      <c r="U2234" s="878"/>
      <c r="V2234" s="878"/>
      <c r="W2234" s="878"/>
      <c r="X2234" s="1015"/>
      <c r="Y2234" s="878"/>
      <c r="Z2234" s="975"/>
    </row>
    <row r="2235" spans="1:26">
      <c r="A2235" s="878"/>
      <c r="B2235" s="878"/>
      <c r="C2235" s="878"/>
      <c r="F2235" s="878"/>
      <c r="H2235" s="878"/>
      <c r="I2235" s="878"/>
      <c r="J2235" s="878"/>
      <c r="K2235" s="990"/>
      <c r="L2235" s="990"/>
      <c r="M2235" s="990"/>
      <c r="N2235" s="990"/>
      <c r="O2235" s="878"/>
      <c r="P2235" s="878"/>
      <c r="Q2235" s="878"/>
      <c r="R2235" s="878"/>
      <c r="S2235" s="878"/>
      <c r="T2235" s="878"/>
      <c r="U2235" s="878"/>
      <c r="V2235" s="878"/>
      <c r="W2235" s="878"/>
      <c r="X2235" s="1015"/>
      <c r="Y2235" s="878"/>
      <c r="Z2235" s="975"/>
    </row>
    <row r="2236" spans="1:26">
      <c r="A2236" s="878"/>
      <c r="B2236" s="878"/>
      <c r="C2236" s="878"/>
      <c r="F2236" s="878"/>
      <c r="H2236" s="878"/>
      <c r="I2236" s="878"/>
      <c r="J2236" s="878"/>
      <c r="K2236" s="990"/>
      <c r="L2236" s="990"/>
      <c r="M2236" s="990"/>
      <c r="N2236" s="990"/>
      <c r="O2236" s="878"/>
      <c r="P2236" s="878"/>
      <c r="Q2236" s="878"/>
      <c r="R2236" s="878"/>
      <c r="S2236" s="878"/>
      <c r="T2236" s="878"/>
      <c r="U2236" s="878"/>
      <c r="V2236" s="878"/>
      <c r="W2236" s="878"/>
      <c r="X2236" s="1015"/>
      <c r="Y2236" s="878"/>
      <c r="Z2236" s="975"/>
    </row>
    <row r="2237" spans="1:26">
      <c r="A2237" s="878"/>
      <c r="B2237" s="878"/>
      <c r="C2237" s="878"/>
      <c r="F2237" s="878"/>
      <c r="H2237" s="878"/>
      <c r="I2237" s="878"/>
      <c r="J2237" s="878"/>
      <c r="K2237" s="990"/>
      <c r="L2237" s="990"/>
      <c r="M2237" s="990"/>
      <c r="N2237" s="990"/>
      <c r="O2237" s="878"/>
      <c r="P2237" s="878"/>
      <c r="Q2237" s="878"/>
      <c r="R2237" s="878"/>
      <c r="S2237" s="878"/>
      <c r="T2237" s="878"/>
      <c r="U2237" s="878"/>
      <c r="V2237" s="878"/>
      <c r="W2237" s="878"/>
      <c r="X2237" s="1015"/>
      <c r="Y2237" s="878"/>
      <c r="Z2237" s="975"/>
    </row>
    <row r="2238" spans="1:26">
      <c r="A2238" s="878"/>
      <c r="B2238" s="878"/>
      <c r="C2238" s="878"/>
      <c r="F2238" s="878"/>
      <c r="H2238" s="878"/>
      <c r="I2238" s="878"/>
      <c r="J2238" s="878"/>
      <c r="K2238" s="990"/>
      <c r="L2238" s="990"/>
      <c r="M2238" s="990"/>
      <c r="N2238" s="990"/>
      <c r="O2238" s="878"/>
      <c r="P2238" s="878"/>
      <c r="Q2238" s="878"/>
      <c r="R2238" s="878"/>
      <c r="S2238" s="878"/>
      <c r="T2238" s="878"/>
      <c r="U2238" s="878"/>
      <c r="V2238" s="878"/>
      <c r="W2238" s="878"/>
      <c r="X2238" s="1015"/>
      <c r="Y2238" s="878"/>
      <c r="Z2238" s="975"/>
    </row>
    <row r="2239" spans="1:26">
      <c r="A2239" s="878"/>
      <c r="B2239" s="878"/>
      <c r="C2239" s="878"/>
      <c r="F2239" s="878"/>
      <c r="H2239" s="878"/>
      <c r="I2239" s="878"/>
      <c r="J2239" s="878"/>
      <c r="K2239" s="990"/>
      <c r="L2239" s="990"/>
      <c r="M2239" s="990"/>
      <c r="N2239" s="990"/>
      <c r="O2239" s="878"/>
      <c r="P2239" s="878"/>
      <c r="Q2239" s="878"/>
      <c r="R2239" s="878"/>
      <c r="S2239" s="878"/>
      <c r="T2239" s="878"/>
      <c r="U2239" s="878"/>
      <c r="V2239" s="878"/>
      <c r="W2239" s="878"/>
      <c r="X2239" s="1015"/>
      <c r="Y2239" s="878"/>
      <c r="Z2239" s="975"/>
    </row>
    <row r="2240" spans="1:26">
      <c r="A2240" s="878"/>
      <c r="B2240" s="878"/>
      <c r="C2240" s="878"/>
      <c r="F2240" s="878"/>
      <c r="H2240" s="878"/>
      <c r="I2240" s="878"/>
      <c r="J2240" s="878"/>
      <c r="K2240" s="990"/>
      <c r="L2240" s="990"/>
      <c r="M2240" s="990"/>
      <c r="N2240" s="990"/>
      <c r="O2240" s="878"/>
      <c r="P2240" s="878"/>
      <c r="Q2240" s="878"/>
      <c r="R2240" s="878"/>
      <c r="S2240" s="878"/>
      <c r="T2240" s="878"/>
      <c r="U2240" s="878"/>
      <c r="V2240" s="878"/>
      <c r="W2240" s="878"/>
      <c r="X2240" s="1015"/>
      <c r="Y2240" s="878"/>
      <c r="Z2240" s="975"/>
    </row>
    <row r="2241" spans="1:26">
      <c r="A2241" s="878"/>
      <c r="B2241" s="878"/>
      <c r="C2241" s="878"/>
      <c r="F2241" s="878"/>
      <c r="H2241" s="878"/>
      <c r="I2241" s="878"/>
      <c r="J2241" s="878"/>
      <c r="K2241" s="990"/>
      <c r="L2241" s="990"/>
      <c r="M2241" s="990"/>
      <c r="N2241" s="990"/>
      <c r="O2241" s="878"/>
      <c r="P2241" s="878"/>
      <c r="Q2241" s="878"/>
      <c r="R2241" s="878"/>
      <c r="S2241" s="878"/>
      <c r="T2241" s="878"/>
      <c r="U2241" s="878"/>
      <c r="V2241" s="878"/>
      <c r="W2241" s="878"/>
      <c r="X2241" s="1015"/>
      <c r="Y2241" s="878"/>
      <c r="Z2241" s="975"/>
    </row>
    <row r="2242" spans="1:26">
      <c r="A2242" s="878"/>
      <c r="B2242" s="878"/>
      <c r="C2242" s="878"/>
      <c r="F2242" s="878"/>
      <c r="H2242" s="878"/>
      <c r="I2242" s="878"/>
      <c r="J2242" s="878"/>
      <c r="K2242" s="990"/>
      <c r="L2242" s="990"/>
      <c r="M2242" s="990"/>
      <c r="N2242" s="990"/>
      <c r="O2242" s="878"/>
      <c r="P2242" s="878"/>
      <c r="Q2242" s="878"/>
      <c r="R2242" s="878"/>
      <c r="S2242" s="878"/>
      <c r="T2242" s="878"/>
      <c r="U2242" s="878"/>
      <c r="V2242" s="878"/>
      <c r="W2242" s="878"/>
      <c r="X2242" s="1015"/>
      <c r="Y2242" s="878"/>
      <c r="Z2242" s="975"/>
    </row>
    <row r="2243" spans="1:26">
      <c r="A2243" s="878"/>
      <c r="B2243" s="878"/>
      <c r="C2243" s="878"/>
      <c r="F2243" s="878"/>
      <c r="H2243" s="878"/>
      <c r="I2243" s="878"/>
      <c r="J2243" s="878"/>
      <c r="K2243" s="990"/>
      <c r="L2243" s="990"/>
      <c r="M2243" s="990"/>
      <c r="N2243" s="990"/>
      <c r="O2243" s="878"/>
      <c r="P2243" s="878"/>
      <c r="Q2243" s="878"/>
      <c r="R2243" s="878"/>
      <c r="S2243" s="878"/>
      <c r="T2243" s="878"/>
      <c r="U2243" s="878"/>
      <c r="V2243" s="878"/>
      <c r="W2243" s="878"/>
      <c r="X2243" s="1015"/>
      <c r="Y2243" s="878"/>
      <c r="Z2243" s="975"/>
    </row>
    <row r="2244" spans="1:26">
      <c r="A2244" s="878"/>
      <c r="B2244" s="878"/>
      <c r="C2244" s="878"/>
      <c r="F2244" s="878"/>
      <c r="H2244" s="878"/>
      <c r="I2244" s="878"/>
      <c r="J2244" s="878"/>
      <c r="K2244" s="990"/>
      <c r="L2244" s="990"/>
      <c r="M2244" s="990"/>
      <c r="N2244" s="990"/>
      <c r="O2244" s="878"/>
      <c r="P2244" s="878"/>
      <c r="Q2244" s="878"/>
      <c r="R2244" s="878"/>
      <c r="S2244" s="878"/>
      <c r="T2244" s="878"/>
      <c r="U2244" s="878"/>
      <c r="V2244" s="878"/>
      <c r="W2244" s="878"/>
      <c r="X2244" s="1015"/>
      <c r="Y2244" s="878"/>
      <c r="Z2244" s="975"/>
    </row>
    <row r="2245" spans="1:26">
      <c r="A2245" s="878"/>
      <c r="B2245" s="878"/>
      <c r="C2245" s="878"/>
      <c r="F2245" s="878"/>
      <c r="H2245" s="878"/>
      <c r="I2245" s="878"/>
      <c r="J2245" s="878"/>
      <c r="K2245" s="990"/>
      <c r="L2245" s="990"/>
      <c r="M2245" s="990"/>
      <c r="N2245" s="990"/>
      <c r="O2245" s="878"/>
      <c r="P2245" s="878"/>
      <c r="Q2245" s="878"/>
      <c r="R2245" s="878"/>
      <c r="S2245" s="878"/>
      <c r="T2245" s="878"/>
      <c r="U2245" s="878"/>
      <c r="V2245" s="878"/>
      <c r="W2245" s="878"/>
      <c r="X2245" s="1015"/>
      <c r="Y2245" s="878"/>
      <c r="Z2245" s="975"/>
    </row>
    <row r="2246" spans="1:26">
      <c r="A2246" s="878"/>
      <c r="B2246" s="878"/>
      <c r="C2246" s="878"/>
      <c r="F2246" s="878"/>
      <c r="H2246" s="878"/>
      <c r="I2246" s="878"/>
      <c r="J2246" s="878"/>
      <c r="K2246" s="990"/>
      <c r="L2246" s="990"/>
      <c r="M2246" s="990"/>
      <c r="N2246" s="990"/>
      <c r="O2246" s="878"/>
      <c r="P2246" s="878"/>
      <c r="Q2246" s="878"/>
      <c r="R2246" s="878"/>
      <c r="S2246" s="878"/>
      <c r="T2246" s="878"/>
      <c r="U2246" s="878"/>
      <c r="V2246" s="878"/>
      <c r="W2246" s="878"/>
      <c r="X2246" s="1015"/>
      <c r="Y2246" s="878"/>
      <c r="Z2246" s="975"/>
    </row>
    <row r="2247" spans="1:26">
      <c r="A2247" s="878"/>
      <c r="B2247" s="878"/>
      <c r="C2247" s="878"/>
      <c r="F2247" s="878"/>
      <c r="H2247" s="878"/>
      <c r="I2247" s="878"/>
      <c r="J2247" s="878"/>
      <c r="K2247" s="990"/>
      <c r="L2247" s="990"/>
      <c r="M2247" s="990"/>
      <c r="N2247" s="990"/>
      <c r="O2247" s="878"/>
      <c r="P2247" s="878"/>
      <c r="Q2247" s="878"/>
      <c r="R2247" s="878"/>
      <c r="S2247" s="878"/>
      <c r="T2247" s="878"/>
      <c r="U2247" s="878"/>
      <c r="V2247" s="878"/>
      <c r="W2247" s="878"/>
      <c r="X2247" s="1015"/>
      <c r="Y2247" s="878"/>
      <c r="Z2247" s="975"/>
    </row>
    <row r="2248" spans="1:26">
      <c r="A2248" s="878"/>
      <c r="B2248" s="878"/>
      <c r="C2248" s="878"/>
      <c r="F2248" s="878"/>
      <c r="H2248" s="878"/>
      <c r="I2248" s="878"/>
      <c r="J2248" s="878"/>
      <c r="K2248" s="990"/>
      <c r="L2248" s="990"/>
      <c r="M2248" s="990"/>
      <c r="N2248" s="990"/>
      <c r="O2248" s="878"/>
      <c r="P2248" s="878"/>
      <c r="Q2248" s="878"/>
      <c r="R2248" s="878"/>
      <c r="S2248" s="878"/>
      <c r="T2248" s="878"/>
      <c r="U2248" s="878"/>
      <c r="V2248" s="878"/>
      <c r="W2248" s="878"/>
      <c r="X2248" s="1015"/>
      <c r="Y2248" s="878"/>
      <c r="Z2248" s="975"/>
    </row>
    <row r="2249" spans="1:26">
      <c r="A2249" s="878"/>
      <c r="B2249" s="878"/>
      <c r="C2249" s="878"/>
      <c r="F2249" s="878"/>
      <c r="H2249" s="878"/>
      <c r="I2249" s="878"/>
      <c r="J2249" s="878"/>
      <c r="K2249" s="990"/>
      <c r="L2249" s="990"/>
      <c r="M2249" s="990"/>
      <c r="N2249" s="990"/>
      <c r="O2249" s="878"/>
      <c r="P2249" s="878"/>
      <c r="Q2249" s="878"/>
      <c r="R2249" s="878"/>
      <c r="S2249" s="878"/>
      <c r="T2249" s="878"/>
      <c r="U2249" s="878"/>
      <c r="V2249" s="878"/>
      <c r="W2249" s="878"/>
      <c r="X2249" s="1015"/>
      <c r="Y2249" s="878"/>
      <c r="Z2249" s="975"/>
    </row>
    <row r="2250" spans="1:26">
      <c r="A2250" s="878"/>
      <c r="B2250" s="878"/>
      <c r="C2250" s="878"/>
      <c r="F2250" s="878"/>
      <c r="H2250" s="878"/>
      <c r="I2250" s="878"/>
      <c r="J2250" s="878"/>
      <c r="K2250" s="990"/>
      <c r="L2250" s="990"/>
      <c r="M2250" s="990"/>
      <c r="N2250" s="990"/>
      <c r="O2250" s="878"/>
      <c r="P2250" s="878"/>
      <c r="Q2250" s="878"/>
      <c r="R2250" s="878"/>
      <c r="S2250" s="878"/>
      <c r="T2250" s="878"/>
      <c r="U2250" s="878"/>
      <c r="V2250" s="878"/>
      <c r="W2250" s="878"/>
      <c r="X2250" s="1015"/>
      <c r="Y2250" s="878"/>
      <c r="Z2250" s="975"/>
    </row>
    <row r="2251" spans="1:26">
      <c r="A2251" s="878"/>
      <c r="B2251" s="878"/>
      <c r="C2251" s="878"/>
      <c r="F2251" s="878"/>
      <c r="H2251" s="878"/>
      <c r="I2251" s="878"/>
      <c r="J2251" s="878"/>
      <c r="K2251" s="990"/>
      <c r="L2251" s="990"/>
      <c r="M2251" s="990"/>
      <c r="N2251" s="990"/>
      <c r="O2251" s="878"/>
      <c r="P2251" s="878"/>
      <c r="Q2251" s="878"/>
      <c r="R2251" s="878"/>
      <c r="S2251" s="878"/>
      <c r="T2251" s="878"/>
      <c r="U2251" s="878"/>
      <c r="V2251" s="878"/>
      <c r="W2251" s="878"/>
      <c r="X2251" s="1015"/>
      <c r="Y2251" s="878"/>
      <c r="Z2251" s="975"/>
    </row>
    <row r="2252" spans="1:26">
      <c r="A2252" s="878"/>
      <c r="B2252" s="878"/>
      <c r="C2252" s="878"/>
      <c r="F2252" s="878"/>
      <c r="H2252" s="878"/>
      <c r="I2252" s="878"/>
      <c r="J2252" s="878"/>
      <c r="K2252" s="990"/>
      <c r="L2252" s="990"/>
      <c r="M2252" s="990"/>
      <c r="N2252" s="990"/>
      <c r="O2252" s="878"/>
      <c r="P2252" s="878"/>
      <c r="Q2252" s="878"/>
      <c r="R2252" s="878"/>
      <c r="S2252" s="878"/>
      <c r="T2252" s="878"/>
      <c r="U2252" s="878"/>
      <c r="V2252" s="878"/>
      <c r="W2252" s="878"/>
      <c r="X2252" s="1015"/>
      <c r="Y2252" s="878"/>
      <c r="Z2252" s="975"/>
    </row>
    <row r="2253" spans="1:26">
      <c r="A2253" s="878"/>
      <c r="B2253" s="878"/>
      <c r="C2253" s="878"/>
      <c r="F2253" s="878"/>
      <c r="H2253" s="878"/>
      <c r="I2253" s="878"/>
      <c r="J2253" s="878"/>
      <c r="K2253" s="990"/>
      <c r="L2253" s="990"/>
      <c r="M2253" s="990"/>
      <c r="N2253" s="990"/>
      <c r="O2253" s="878"/>
      <c r="P2253" s="878"/>
      <c r="Q2253" s="878"/>
      <c r="R2253" s="878"/>
      <c r="S2253" s="878"/>
      <c r="T2253" s="878"/>
      <c r="U2253" s="878"/>
      <c r="V2253" s="878"/>
      <c r="W2253" s="878"/>
      <c r="X2253" s="1015"/>
      <c r="Y2253" s="878"/>
      <c r="Z2253" s="975"/>
    </row>
    <row r="2254" spans="1:26">
      <c r="A2254" s="878"/>
      <c r="B2254" s="878"/>
      <c r="C2254" s="878"/>
      <c r="F2254" s="878"/>
      <c r="H2254" s="878"/>
      <c r="I2254" s="878"/>
      <c r="J2254" s="878"/>
      <c r="K2254" s="990"/>
      <c r="L2254" s="990"/>
      <c r="M2254" s="990"/>
      <c r="N2254" s="990"/>
      <c r="O2254" s="878"/>
      <c r="P2254" s="878"/>
      <c r="Q2254" s="878"/>
      <c r="R2254" s="878"/>
      <c r="S2254" s="878"/>
      <c r="T2254" s="878"/>
      <c r="U2254" s="878"/>
      <c r="V2254" s="878"/>
      <c r="W2254" s="878"/>
      <c r="X2254" s="1015"/>
      <c r="Y2254" s="878"/>
      <c r="Z2254" s="975"/>
    </row>
    <row r="2255" spans="1:26">
      <c r="A2255" s="878"/>
      <c r="B2255" s="878"/>
      <c r="C2255" s="878"/>
      <c r="F2255" s="878"/>
      <c r="H2255" s="878"/>
      <c r="I2255" s="878"/>
      <c r="J2255" s="878"/>
      <c r="K2255" s="990"/>
      <c r="L2255" s="990"/>
      <c r="M2255" s="990"/>
      <c r="N2255" s="990"/>
      <c r="O2255" s="878"/>
      <c r="P2255" s="878"/>
      <c r="Q2255" s="878"/>
      <c r="R2255" s="878"/>
      <c r="S2255" s="878"/>
      <c r="T2255" s="878"/>
      <c r="U2255" s="878"/>
      <c r="V2255" s="878"/>
      <c r="W2255" s="878"/>
      <c r="X2255" s="1015"/>
      <c r="Y2255" s="878"/>
      <c r="Z2255" s="975"/>
    </row>
    <row r="2256" spans="1:26">
      <c r="A2256" s="878"/>
      <c r="B2256" s="878"/>
      <c r="C2256" s="878"/>
      <c r="F2256" s="878"/>
      <c r="H2256" s="878"/>
      <c r="I2256" s="878"/>
      <c r="J2256" s="878"/>
      <c r="K2256" s="990"/>
      <c r="L2256" s="990"/>
      <c r="M2256" s="990"/>
      <c r="N2256" s="990"/>
      <c r="O2256" s="878"/>
      <c r="P2256" s="878"/>
      <c r="Q2256" s="878"/>
      <c r="R2256" s="878"/>
      <c r="S2256" s="878"/>
      <c r="T2256" s="878"/>
      <c r="U2256" s="878"/>
      <c r="V2256" s="878"/>
      <c r="W2256" s="878"/>
      <c r="X2256" s="1015"/>
      <c r="Y2256" s="878"/>
      <c r="Z2256" s="975"/>
    </row>
    <row r="2257" spans="1:26">
      <c r="A2257" s="878"/>
      <c r="B2257" s="878"/>
      <c r="C2257" s="878"/>
      <c r="F2257" s="878"/>
      <c r="H2257" s="878"/>
      <c r="I2257" s="878"/>
      <c r="J2257" s="878"/>
      <c r="K2257" s="990"/>
      <c r="L2257" s="990"/>
      <c r="M2257" s="990"/>
      <c r="N2257" s="990"/>
      <c r="O2257" s="878"/>
      <c r="P2257" s="878"/>
      <c r="Q2257" s="878"/>
      <c r="R2257" s="878"/>
      <c r="S2257" s="878"/>
      <c r="T2257" s="878"/>
      <c r="U2257" s="878"/>
      <c r="V2257" s="878"/>
      <c r="W2257" s="878"/>
      <c r="X2257" s="1015"/>
      <c r="Y2257" s="878"/>
      <c r="Z2257" s="975"/>
    </row>
    <row r="2258" spans="1:26">
      <c r="A2258" s="878"/>
      <c r="B2258" s="878"/>
      <c r="C2258" s="878"/>
      <c r="F2258" s="878"/>
      <c r="H2258" s="878"/>
      <c r="I2258" s="878"/>
      <c r="J2258" s="878"/>
      <c r="K2258" s="990"/>
      <c r="L2258" s="990"/>
      <c r="M2258" s="990"/>
      <c r="N2258" s="990"/>
      <c r="O2258" s="878"/>
      <c r="P2258" s="878"/>
      <c r="Q2258" s="878"/>
      <c r="R2258" s="878"/>
      <c r="S2258" s="878"/>
      <c r="T2258" s="878"/>
      <c r="U2258" s="878"/>
      <c r="V2258" s="878"/>
      <c r="W2258" s="878"/>
      <c r="X2258" s="1015"/>
      <c r="Y2258" s="878"/>
      <c r="Z2258" s="975"/>
    </row>
    <row r="2259" spans="1:26">
      <c r="A2259" s="878"/>
      <c r="B2259" s="878"/>
      <c r="C2259" s="878"/>
      <c r="F2259" s="878"/>
      <c r="H2259" s="878"/>
      <c r="I2259" s="878"/>
      <c r="J2259" s="878"/>
      <c r="K2259" s="990"/>
      <c r="L2259" s="990"/>
      <c r="M2259" s="990"/>
      <c r="N2259" s="990"/>
      <c r="O2259" s="878"/>
      <c r="P2259" s="878"/>
      <c r="Q2259" s="878"/>
      <c r="R2259" s="878"/>
      <c r="S2259" s="878"/>
      <c r="T2259" s="878"/>
      <c r="U2259" s="878"/>
      <c r="V2259" s="878"/>
      <c r="W2259" s="878"/>
      <c r="X2259" s="1015"/>
      <c r="Y2259" s="878"/>
      <c r="Z2259" s="975"/>
    </row>
    <row r="2260" spans="1:26">
      <c r="A2260" s="878"/>
      <c r="B2260" s="878"/>
      <c r="C2260" s="878"/>
      <c r="F2260" s="878"/>
      <c r="H2260" s="878"/>
      <c r="I2260" s="878"/>
      <c r="J2260" s="878"/>
      <c r="K2260" s="990"/>
      <c r="L2260" s="990"/>
      <c r="M2260" s="990"/>
      <c r="N2260" s="990"/>
      <c r="O2260" s="878"/>
      <c r="P2260" s="878"/>
      <c r="Q2260" s="878"/>
      <c r="R2260" s="878"/>
      <c r="S2260" s="878"/>
      <c r="T2260" s="878"/>
      <c r="U2260" s="878"/>
      <c r="V2260" s="878"/>
      <c r="W2260" s="878"/>
      <c r="X2260" s="1015"/>
      <c r="Y2260" s="878"/>
      <c r="Z2260" s="975"/>
    </row>
    <row r="2261" spans="1:26">
      <c r="A2261" s="878"/>
      <c r="B2261" s="878"/>
      <c r="C2261" s="878"/>
      <c r="F2261" s="878"/>
      <c r="H2261" s="878"/>
      <c r="I2261" s="878"/>
      <c r="J2261" s="878"/>
      <c r="K2261" s="990"/>
      <c r="L2261" s="990"/>
      <c r="M2261" s="990"/>
      <c r="N2261" s="990"/>
      <c r="O2261" s="878"/>
      <c r="P2261" s="878"/>
      <c r="Q2261" s="878"/>
      <c r="R2261" s="878"/>
      <c r="S2261" s="878"/>
      <c r="T2261" s="878"/>
      <c r="U2261" s="878"/>
      <c r="V2261" s="878"/>
      <c r="W2261" s="878"/>
      <c r="X2261" s="1015"/>
      <c r="Y2261" s="878"/>
      <c r="Z2261" s="975"/>
    </row>
    <row r="2262" spans="1:26">
      <c r="A2262" s="878"/>
      <c r="B2262" s="878"/>
      <c r="C2262" s="878"/>
      <c r="F2262" s="878"/>
      <c r="H2262" s="878"/>
      <c r="I2262" s="878"/>
      <c r="J2262" s="878"/>
      <c r="K2262" s="990"/>
      <c r="L2262" s="990"/>
      <c r="M2262" s="990"/>
      <c r="N2262" s="990"/>
      <c r="O2262" s="878"/>
      <c r="P2262" s="878"/>
      <c r="Q2262" s="878"/>
      <c r="R2262" s="878"/>
      <c r="S2262" s="878"/>
      <c r="T2262" s="878"/>
      <c r="U2262" s="878"/>
      <c r="V2262" s="878"/>
      <c r="W2262" s="878"/>
      <c r="X2262" s="1015"/>
      <c r="Y2262" s="878"/>
      <c r="Z2262" s="975"/>
    </row>
    <row r="2263" spans="1:26">
      <c r="A2263" s="878"/>
      <c r="B2263" s="878"/>
      <c r="C2263" s="878"/>
      <c r="F2263" s="878"/>
      <c r="H2263" s="878"/>
      <c r="I2263" s="878"/>
      <c r="J2263" s="878"/>
      <c r="K2263" s="990"/>
      <c r="L2263" s="990"/>
      <c r="M2263" s="990"/>
      <c r="N2263" s="990"/>
      <c r="O2263" s="878"/>
      <c r="P2263" s="878"/>
      <c r="Q2263" s="878"/>
      <c r="R2263" s="878"/>
      <c r="S2263" s="878"/>
      <c r="T2263" s="878"/>
      <c r="U2263" s="878"/>
      <c r="V2263" s="878"/>
      <c r="W2263" s="878"/>
      <c r="X2263" s="1015"/>
      <c r="Y2263" s="878"/>
      <c r="Z2263" s="975"/>
    </row>
    <row r="2264" spans="1:26">
      <c r="A2264" s="878"/>
      <c r="B2264" s="878"/>
      <c r="C2264" s="878"/>
      <c r="F2264" s="878"/>
      <c r="H2264" s="878"/>
      <c r="I2264" s="878"/>
      <c r="J2264" s="878"/>
      <c r="K2264" s="990"/>
      <c r="L2264" s="990"/>
      <c r="M2264" s="990"/>
      <c r="N2264" s="990"/>
      <c r="O2264" s="878"/>
      <c r="P2264" s="878"/>
      <c r="Q2264" s="878"/>
      <c r="R2264" s="878"/>
      <c r="S2264" s="878"/>
      <c r="T2264" s="878"/>
      <c r="U2264" s="878"/>
      <c r="V2264" s="878"/>
      <c r="W2264" s="878"/>
      <c r="X2264" s="1015"/>
      <c r="Y2264" s="878"/>
      <c r="Z2264" s="975"/>
    </row>
    <row r="2265" spans="1:26">
      <c r="A2265" s="878"/>
      <c r="B2265" s="878"/>
      <c r="C2265" s="878"/>
      <c r="F2265" s="878"/>
      <c r="H2265" s="878"/>
      <c r="I2265" s="878"/>
      <c r="J2265" s="878"/>
      <c r="K2265" s="990"/>
      <c r="L2265" s="990"/>
      <c r="M2265" s="990"/>
      <c r="N2265" s="990"/>
      <c r="O2265" s="878"/>
      <c r="P2265" s="878"/>
      <c r="Q2265" s="878"/>
      <c r="R2265" s="878"/>
      <c r="S2265" s="878"/>
      <c r="T2265" s="878"/>
      <c r="U2265" s="878"/>
      <c r="V2265" s="878"/>
      <c r="W2265" s="878"/>
      <c r="X2265" s="1015"/>
      <c r="Y2265" s="878"/>
      <c r="Z2265" s="975"/>
    </row>
    <row r="2266" spans="1:26">
      <c r="A2266" s="878"/>
      <c r="B2266" s="878"/>
      <c r="C2266" s="878"/>
      <c r="F2266" s="878"/>
      <c r="H2266" s="878"/>
      <c r="I2266" s="878"/>
      <c r="J2266" s="878"/>
      <c r="K2266" s="990"/>
      <c r="L2266" s="990"/>
      <c r="M2266" s="990"/>
      <c r="N2266" s="990"/>
      <c r="O2266" s="878"/>
      <c r="P2266" s="878"/>
      <c r="Q2266" s="878"/>
      <c r="R2266" s="878"/>
      <c r="S2266" s="878"/>
      <c r="T2266" s="878"/>
      <c r="U2266" s="878"/>
      <c r="V2266" s="878"/>
      <c r="W2266" s="878"/>
      <c r="X2266" s="1015"/>
      <c r="Y2266" s="878"/>
      <c r="Z2266" s="975"/>
    </row>
    <row r="2267" spans="1:26">
      <c r="A2267" s="878"/>
      <c r="B2267" s="878"/>
      <c r="C2267" s="878"/>
      <c r="F2267" s="878"/>
      <c r="H2267" s="878"/>
      <c r="I2267" s="878"/>
      <c r="J2267" s="878"/>
      <c r="K2267" s="990"/>
      <c r="L2267" s="990"/>
      <c r="M2267" s="990"/>
      <c r="N2267" s="990"/>
      <c r="O2267" s="878"/>
      <c r="P2267" s="878"/>
      <c r="Q2267" s="878"/>
      <c r="R2267" s="878"/>
      <c r="S2267" s="878"/>
      <c r="T2267" s="878"/>
      <c r="U2267" s="878"/>
      <c r="V2267" s="878"/>
      <c r="W2267" s="878"/>
      <c r="X2267" s="1015"/>
      <c r="Y2267" s="878"/>
      <c r="Z2267" s="975"/>
    </row>
    <row r="2268" spans="1:26">
      <c r="A2268" s="878"/>
      <c r="B2268" s="878"/>
      <c r="C2268" s="878"/>
      <c r="F2268" s="878"/>
      <c r="H2268" s="878"/>
      <c r="I2268" s="878"/>
      <c r="J2268" s="878"/>
      <c r="K2268" s="990"/>
      <c r="L2268" s="990"/>
      <c r="M2268" s="990"/>
      <c r="N2268" s="990"/>
      <c r="O2268" s="878"/>
      <c r="P2268" s="878"/>
      <c r="Q2268" s="878"/>
      <c r="R2268" s="878"/>
      <c r="S2268" s="878"/>
      <c r="T2268" s="878"/>
      <c r="U2268" s="878"/>
      <c r="V2268" s="878"/>
      <c r="W2268" s="878"/>
      <c r="X2268" s="1015"/>
      <c r="Y2268" s="878"/>
      <c r="Z2268" s="975"/>
    </row>
    <row r="2269" spans="1:26">
      <c r="A2269" s="878"/>
      <c r="B2269" s="878"/>
      <c r="C2269" s="878"/>
      <c r="F2269" s="878"/>
      <c r="H2269" s="878"/>
      <c r="I2269" s="878"/>
      <c r="J2269" s="878"/>
      <c r="K2269" s="990"/>
      <c r="L2269" s="990"/>
      <c r="M2269" s="990"/>
      <c r="N2269" s="990"/>
      <c r="O2269" s="878"/>
      <c r="P2269" s="878"/>
      <c r="Q2269" s="878"/>
      <c r="R2269" s="878"/>
      <c r="S2269" s="878"/>
      <c r="T2269" s="878"/>
      <c r="U2269" s="878"/>
      <c r="V2269" s="878"/>
      <c r="W2269" s="878"/>
      <c r="X2269" s="1015"/>
      <c r="Y2269" s="878"/>
      <c r="Z2269" s="975"/>
    </row>
    <row r="2270" spans="1:26">
      <c r="A2270" s="878"/>
      <c r="B2270" s="878"/>
      <c r="C2270" s="878"/>
      <c r="F2270" s="878"/>
      <c r="H2270" s="878"/>
      <c r="I2270" s="878"/>
      <c r="J2270" s="878"/>
      <c r="K2270" s="990"/>
      <c r="L2270" s="990"/>
      <c r="M2270" s="990"/>
      <c r="N2270" s="990"/>
      <c r="O2270" s="878"/>
      <c r="P2270" s="878"/>
      <c r="Q2270" s="878"/>
      <c r="R2270" s="878"/>
      <c r="S2270" s="878"/>
      <c r="T2270" s="878"/>
      <c r="U2270" s="878"/>
      <c r="V2270" s="878"/>
      <c r="W2270" s="878"/>
      <c r="X2270" s="1015"/>
      <c r="Y2270" s="878"/>
      <c r="Z2270" s="975"/>
    </row>
    <row r="2271" spans="1:26">
      <c r="A2271" s="878"/>
      <c r="B2271" s="878"/>
      <c r="C2271" s="878"/>
      <c r="F2271" s="878"/>
      <c r="H2271" s="878"/>
      <c r="I2271" s="878"/>
      <c r="J2271" s="878"/>
      <c r="K2271" s="990"/>
      <c r="L2271" s="990"/>
      <c r="M2271" s="990"/>
      <c r="N2271" s="990"/>
      <c r="O2271" s="878"/>
      <c r="P2271" s="878"/>
      <c r="Q2271" s="878"/>
      <c r="R2271" s="878"/>
      <c r="S2271" s="878"/>
      <c r="T2271" s="878"/>
      <c r="U2271" s="878"/>
      <c r="V2271" s="878"/>
      <c r="W2271" s="878"/>
      <c r="X2271" s="1015"/>
      <c r="Y2271" s="878"/>
      <c r="Z2271" s="975"/>
    </row>
    <row r="2272" spans="1:26">
      <c r="A2272" s="878"/>
      <c r="B2272" s="878"/>
      <c r="C2272" s="878"/>
      <c r="F2272" s="878"/>
      <c r="H2272" s="878"/>
      <c r="I2272" s="878"/>
      <c r="J2272" s="878"/>
      <c r="K2272" s="990"/>
      <c r="L2272" s="990"/>
      <c r="M2272" s="990"/>
      <c r="N2272" s="990"/>
      <c r="O2272" s="878"/>
      <c r="P2272" s="878"/>
      <c r="Q2272" s="878"/>
      <c r="R2272" s="878"/>
      <c r="S2272" s="878"/>
      <c r="T2272" s="878"/>
      <c r="U2272" s="878"/>
      <c r="V2272" s="878"/>
      <c r="W2272" s="878"/>
      <c r="X2272" s="1015"/>
      <c r="Y2272" s="878"/>
      <c r="Z2272" s="975"/>
    </row>
    <row r="2273" spans="1:26">
      <c r="A2273" s="878"/>
      <c r="B2273" s="878"/>
      <c r="C2273" s="878"/>
      <c r="F2273" s="878"/>
      <c r="H2273" s="878"/>
      <c r="I2273" s="878"/>
      <c r="J2273" s="878"/>
      <c r="K2273" s="990"/>
      <c r="L2273" s="990"/>
      <c r="M2273" s="990"/>
      <c r="N2273" s="990"/>
      <c r="O2273" s="878"/>
      <c r="P2273" s="878"/>
      <c r="Q2273" s="878"/>
      <c r="R2273" s="878"/>
      <c r="S2273" s="878"/>
      <c r="T2273" s="878"/>
      <c r="U2273" s="878"/>
      <c r="V2273" s="878"/>
      <c r="W2273" s="878"/>
      <c r="X2273" s="1015"/>
      <c r="Y2273" s="878"/>
      <c r="Z2273" s="975"/>
    </row>
    <row r="2274" spans="1:26">
      <c r="A2274" s="878"/>
      <c r="B2274" s="878"/>
      <c r="C2274" s="878"/>
      <c r="F2274" s="878"/>
      <c r="H2274" s="878"/>
      <c r="I2274" s="878"/>
      <c r="J2274" s="878"/>
      <c r="K2274" s="990"/>
      <c r="L2274" s="990"/>
      <c r="M2274" s="990"/>
      <c r="N2274" s="990"/>
      <c r="O2274" s="878"/>
      <c r="P2274" s="878"/>
      <c r="Q2274" s="878"/>
      <c r="R2274" s="878"/>
      <c r="S2274" s="878"/>
      <c r="T2274" s="878"/>
      <c r="U2274" s="878"/>
      <c r="V2274" s="878"/>
      <c r="W2274" s="878"/>
      <c r="X2274" s="1015"/>
      <c r="Y2274" s="878"/>
      <c r="Z2274" s="975"/>
    </row>
    <row r="2275" spans="1:26">
      <c r="A2275" s="878"/>
      <c r="B2275" s="878"/>
      <c r="C2275" s="878"/>
      <c r="F2275" s="878"/>
      <c r="H2275" s="878"/>
      <c r="I2275" s="878"/>
      <c r="J2275" s="878"/>
      <c r="K2275" s="990"/>
      <c r="L2275" s="990"/>
      <c r="M2275" s="990"/>
      <c r="N2275" s="990"/>
      <c r="O2275" s="878"/>
      <c r="P2275" s="878"/>
      <c r="Q2275" s="878"/>
      <c r="R2275" s="878"/>
      <c r="S2275" s="878"/>
      <c r="T2275" s="878"/>
      <c r="U2275" s="878"/>
      <c r="V2275" s="878"/>
      <c r="W2275" s="878"/>
      <c r="X2275" s="1015"/>
      <c r="Y2275" s="878"/>
      <c r="Z2275" s="975"/>
    </row>
    <row r="2276" spans="1:26">
      <c r="A2276" s="878"/>
      <c r="B2276" s="878"/>
      <c r="C2276" s="878"/>
      <c r="F2276" s="878"/>
      <c r="H2276" s="878"/>
      <c r="I2276" s="878"/>
      <c r="J2276" s="878"/>
      <c r="K2276" s="990"/>
      <c r="L2276" s="990"/>
      <c r="M2276" s="990"/>
      <c r="N2276" s="990"/>
      <c r="O2276" s="878"/>
      <c r="P2276" s="878"/>
      <c r="Q2276" s="878"/>
      <c r="R2276" s="878"/>
      <c r="S2276" s="878"/>
      <c r="T2276" s="878"/>
      <c r="U2276" s="878"/>
      <c r="V2276" s="878"/>
      <c r="W2276" s="878"/>
      <c r="X2276" s="1015"/>
      <c r="Y2276" s="878"/>
      <c r="Z2276" s="975"/>
    </row>
    <row r="2277" spans="1:26">
      <c r="A2277" s="878"/>
      <c r="B2277" s="878"/>
      <c r="C2277" s="878"/>
      <c r="F2277" s="878"/>
      <c r="H2277" s="878"/>
      <c r="I2277" s="878"/>
      <c r="J2277" s="878"/>
      <c r="K2277" s="990"/>
      <c r="L2277" s="990"/>
      <c r="M2277" s="990"/>
      <c r="N2277" s="990"/>
      <c r="O2277" s="878"/>
      <c r="P2277" s="878"/>
      <c r="Q2277" s="878"/>
      <c r="R2277" s="878"/>
      <c r="S2277" s="878"/>
      <c r="T2277" s="878"/>
      <c r="U2277" s="878"/>
      <c r="V2277" s="878"/>
      <c r="W2277" s="878"/>
      <c r="X2277" s="1015"/>
      <c r="Y2277" s="878"/>
      <c r="Z2277" s="975"/>
    </row>
    <row r="2278" spans="1:26">
      <c r="A2278" s="878"/>
      <c r="B2278" s="878"/>
      <c r="C2278" s="878"/>
      <c r="F2278" s="878"/>
      <c r="H2278" s="878"/>
      <c r="I2278" s="878"/>
      <c r="J2278" s="878"/>
      <c r="K2278" s="990"/>
      <c r="L2278" s="990"/>
      <c r="M2278" s="990"/>
      <c r="N2278" s="990"/>
      <c r="O2278" s="878"/>
      <c r="P2278" s="878"/>
      <c r="Q2278" s="878"/>
      <c r="R2278" s="878"/>
      <c r="S2278" s="878"/>
      <c r="T2278" s="878"/>
      <c r="U2278" s="878"/>
      <c r="V2278" s="878"/>
      <c r="W2278" s="878"/>
      <c r="X2278" s="1015"/>
      <c r="Y2278" s="878"/>
      <c r="Z2278" s="975"/>
    </row>
    <row r="2279" spans="1:26">
      <c r="A2279" s="878"/>
      <c r="B2279" s="878"/>
      <c r="C2279" s="878"/>
      <c r="F2279" s="878"/>
      <c r="H2279" s="878"/>
      <c r="I2279" s="878"/>
      <c r="J2279" s="878"/>
      <c r="K2279" s="990"/>
      <c r="L2279" s="990"/>
      <c r="M2279" s="990"/>
      <c r="N2279" s="990"/>
      <c r="O2279" s="878"/>
      <c r="P2279" s="878"/>
      <c r="Q2279" s="878"/>
      <c r="R2279" s="878"/>
      <c r="S2279" s="878"/>
      <c r="T2279" s="878"/>
      <c r="U2279" s="878"/>
      <c r="V2279" s="878"/>
      <c r="W2279" s="878"/>
      <c r="X2279" s="1015"/>
      <c r="Y2279" s="878"/>
      <c r="Z2279" s="975"/>
    </row>
    <row r="2280" spans="1:26">
      <c r="A2280" s="878"/>
      <c r="B2280" s="878"/>
      <c r="C2280" s="878"/>
      <c r="F2280" s="878"/>
      <c r="H2280" s="878"/>
      <c r="I2280" s="878"/>
      <c r="J2280" s="878"/>
      <c r="K2280" s="990"/>
      <c r="L2280" s="990"/>
      <c r="M2280" s="990"/>
      <c r="N2280" s="990"/>
      <c r="O2280" s="878"/>
      <c r="P2280" s="878"/>
      <c r="Q2280" s="878"/>
      <c r="R2280" s="878"/>
      <c r="S2280" s="878"/>
      <c r="T2280" s="878"/>
      <c r="U2280" s="878"/>
      <c r="V2280" s="878"/>
      <c r="W2280" s="878"/>
      <c r="X2280" s="1015"/>
      <c r="Y2280" s="878"/>
      <c r="Z2280" s="975"/>
    </row>
    <row r="2281" spans="1:26">
      <c r="A2281" s="878"/>
      <c r="B2281" s="878"/>
      <c r="C2281" s="878"/>
      <c r="F2281" s="878"/>
      <c r="H2281" s="878"/>
      <c r="I2281" s="878"/>
      <c r="J2281" s="878"/>
      <c r="K2281" s="990"/>
      <c r="L2281" s="990"/>
      <c r="M2281" s="990"/>
      <c r="N2281" s="990"/>
      <c r="O2281" s="878"/>
      <c r="P2281" s="878"/>
      <c r="Q2281" s="878"/>
      <c r="R2281" s="878"/>
      <c r="S2281" s="878"/>
      <c r="T2281" s="878"/>
      <c r="U2281" s="878"/>
      <c r="V2281" s="878"/>
      <c r="W2281" s="878"/>
      <c r="X2281" s="1015"/>
      <c r="Y2281" s="878"/>
      <c r="Z2281" s="975"/>
    </row>
    <row r="2282" spans="1:26">
      <c r="A2282" s="878"/>
      <c r="B2282" s="878"/>
      <c r="C2282" s="878"/>
      <c r="F2282" s="878"/>
      <c r="H2282" s="878"/>
      <c r="I2282" s="878"/>
      <c r="J2282" s="878"/>
      <c r="K2282" s="990"/>
      <c r="L2282" s="990"/>
      <c r="M2282" s="990"/>
      <c r="N2282" s="990"/>
      <c r="O2282" s="878"/>
      <c r="P2282" s="878"/>
      <c r="Q2282" s="878"/>
      <c r="R2282" s="878"/>
      <c r="S2282" s="878"/>
      <c r="T2282" s="878"/>
      <c r="U2282" s="878"/>
      <c r="V2282" s="878"/>
      <c r="W2282" s="878"/>
      <c r="X2282" s="1015"/>
      <c r="Y2282" s="878"/>
      <c r="Z2282" s="975"/>
    </row>
    <row r="2283" spans="1:26">
      <c r="A2283" s="878"/>
      <c r="B2283" s="878"/>
      <c r="C2283" s="878"/>
      <c r="F2283" s="878"/>
      <c r="H2283" s="878"/>
      <c r="I2283" s="878"/>
      <c r="J2283" s="878"/>
      <c r="K2283" s="990"/>
      <c r="L2283" s="990"/>
      <c r="M2283" s="990"/>
      <c r="N2283" s="990"/>
      <c r="O2283" s="878"/>
      <c r="P2283" s="878"/>
      <c r="Q2283" s="878"/>
      <c r="R2283" s="878"/>
      <c r="S2283" s="878"/>
      <c r="T2283" s="878"/>
      <c r="U2283" s="878"/>
      <c r="V2283" s="878"/>
      <c r="W2283" s="878"/>
      <c r="X2283" s="1015"/>
      <c r="Y2283" s="878"/>
      <c r="Z2283" s="975"/>
    </row>
    <row r="2284" spans="1:26">
      <c r="A2284" s="878"/>
      <c r="B2284" s="878"/>
      <c r="C2284" s="878"/>
      <c r="F2284" s="878"/>
      <c r="H2284" s="878"/>
      <c r="I2284" s="878"/>
      <c r="J2284" s="878"/>
      <c r="K2284" s="990"/>
      <c r="L2284" s="990"/>
      <c r="M2284" s="990"/>
      <c r="N2284" s="990"/>
      <c r="O2284" s="878"/>
      <c r="P2284" s="878"/>
      <c r="Q2284" s="878"/>
      <c r="R2284" s="878"/>
      <c r="S2284" s="878"/>
      <c r="T2284" s="878"/>
      <c r="U2284" s="878"/>
      <c r="V2284" s="878"/>
      <c r="W2284" s="878"/>
      <c r="X2284" s="1015"/>
      <c r="Y2284" s="878"/>
      <c r="Z2284" s="975"/>
    </row>
    <row r="2285" spans="1:26">
      <c r="A2285" s="878"/>
      <c r="B2285" s="878"/>
      <c r="C2285" s="878"/>
      <c r="F2285" s="878"/>
      <c r="H2285" s="878"/>
      <c r="I2285" s="878"/>
      <c r="J2285" s="878"/>
      <c r="K2285" s="990"/>
      <c r="L2285" s="990"/>
      <c r="M2285" s="990"/>
      <c r="N2285" s="990"/>
      <c r="O2285" s="878"/>
      <c r="P2285" s="878"/>
      <c r="Q2285" s="878"/>
      <c r="R2285" s="878"/>
      <c r="S2285" s="878"/>
      <c r="T2285" s="878"/>
      <c r="U2285" s="878"/>
      <c r="V2285" s="878"/>
      <c r="W2285" s="878"/>
      <c r="X2285" s="1015"/>
      <c r="Y2285" s="878"/>
      <c r="Z2285" s="975"/>
    </row>
    <row r="2286" spans="1:26">
      <c r="A2286" s="878"/>
      <c r="B2286" s="878"/>
      <c r="C2286" s="878"/>
      <c r="F2286" s="878"/>
      <c r="H2286" s="878"/>
      <c r="I2286" s="878"/>
      <c r="J2286" s="878"/>
      <c r="K2286" s="990"/>
      <c r="L2286" s="990"/>
      <c r="M2286" s="990"/>
      <c r="N2286" s="990"/>
      <c r="O2286" s="878"/>
      <c r="P2286" s="878"/>
      <c r="Q2286" s="878"/>
      <c r="R2286" s="878"/>
      <c r="S2286" s="878"/>
      <c r="T2286" s="878"/>
      <c r="U2286" s="878"/>
      <c r="V2286" s="878"/>
      <c r="W2286" s="878"/>
      <c r="X2286" s="1015"/>
      <c r="Y2286" s="878"/>
      <c r="Z2286" s="975"/>
    </row>
    <row r="2287" spans="1:26">
      <c r="A2287" s="878"/>
      <c r="B2287" s="878"/>
      <c r="C2287" s="878"/>
      <c r="F2287" s="878"/>
      <c r="H2287" s="878"/>
      <c r="I2287" s="878"/>
      <c r="J2287" s="878"/>
      <c r="K2287" s="990"/>
      <c r="L2287" s="990"/>
      <c r="M2287" s="990"/>
      <c r="N2287" s="990"/>
      <c r="O2287" s="878"/>
      <c r="P2287" s="878"/>
      <c r="Q2287" s="878"/>
      <c r="R2287" s="878"/>
      <c r="S2287" s="878"/>
      <c r="T2287" s="878"/>
      <c r="U2287" s="878"/>
      <c r="V2287" s="878"/>
      <c r="W2287" s="878"/>
      <c r="X2287" s="1015"/>
      <c r="Y2287" s="878"/>
      <c r="Z2287" s="975"/>
    </row>
    <row r="2288" spans="1:26">
      <c r="A2288" s="878"/>
      <c r="B2288" s="878"/>
      <c r="C2288" s="878"/>
      <c r="F2288" s="878"/>
      <c r="H2288" s="878"/>
      <c r="I2288" s="878"/>
      <c r="J2288" s="878"/>
      <c r="K2288" s="990"/>
      <c r="L2288" s="990"/>
      <c r="M2288" s="990"/>
      <c r="N2288" s="990"/>
      <c r="O2288" s="878"/>
      <c r="P2288" s="878"/>
      <c r="Q2288" s="878"/>
      <c r="R2288" s="878"/>
      <c r="S2288" s="878"/>
      <c r="T2288" s="878"/>
      <c r="U2288" s="878"/>
      <c r="V2288" s="878"/>
      <c r="W2288" s="878"/>
      <c r="X2288" s="1015"/>
      <c r="Y2288" s="878"/>
      <c r="Z2288" s="975"/>
    </row>
    <row r="2289" spans="1:26">
      <c r="A2289" s="878"/>
      <c r="B2289" s="878"/>
      <c r="C2289" s="878"/>
      <c r="F2289" s="878"/>
      <c r="H2289" s="878"/>
      <c r="I2289" s="878"/>
      <c r="J2289" s="878"/>
      <c r="K2289" s="990"/>
      <c r="L2289" s="990"/>
      <c r="M2289" s="990"/>
      <c r="N2289" s="990"/>
      <c r="O2289" s="878"/>
      <c r="P2289" s="878"/>
      <c r="Q2289" s="878"/>
      <c r="R2289" s="878"/>
      <c r="S2289" s="878"/>
      <c r="T2289" s="878"/>
      <c r="U2289" s="878"/>
      <c r="V2289" s="878"/>
      <c r="W2289" s="878"/>
      <c r="X2289" s="1015"/>
      <c r="Y2289" s="878"/>
      <c r="Z2289" s="975"/>
    </row>
    <row r="2290" spans="1:26">
      <c r="A2290" s="878"/>
      <c r="B2290" s="878"/>
      <c r="C2290" s="878"/>
      <c r="F2290" s="878"/>
      <c r="H2290" s="878"/>
      <c r="I2290" s="878"/>
      <c r="J2290" s="878"/>
      <c r="K2290" s="990"/>
      <c r="L2290" s="990"/>
      <c r="M2290" s="990"/>
      <c r="N2290" s="990"/>
      <c r="O2290" s="878"/>
      <c r="P2290" s="878"/>
      <c r="Q2290" s="878"/>
      <c r="R2290" s="878"/>
      <c r="S2290" s="878"/>
      <c r="T2290" s="878"/>
      <c r="U2290" s="878"/>
      <c r="V2290" s="878"/>
      <c r="W2290" s="878"/>
      <c r="X2290" s="1015"/>
      <c r="Y2290" s="878"/>
      <c r="Z2290" s="975"/>
    </row>
    <row r="2291" spans="1:26">
      <c r="A2291" s="878"/>
      <c r="B2291" s="878"/>
      <c r="C2291" s="878"/>
      <c r="F2291" s="878"/>
      <c r="H2291" s="878"/>
      <c r="I2291" s="878"/>
      <c r="J2291" s="878"/>
      <c r="K2291" s="990"/>
      <c r="L2291" s="990"/>
      <c r="M2291" s="990"/>
      <c r="N2291" s="990"/>
      <c r="O2291" s="878"/>
      <c r="P2291" s="878"/>
      <c r="Q2291" s="878"/>
      <c r="R2291" s="878"/>
      <c r="S2291" s="878"/>
      <c r="T2291" s="878"/>
      <c r="U2291" s="878"/>
      <c r="V2291" s="878"/>
      <c r="W2291" s="878"/>
      <c r="X2291" s="1015"/>
      <c r="Y2291" s="878"/>
      <c r="Z2291" s="975"/>
    </row>
    <row r="2292" spans="1:26">
      <c r="A2292" s="878"/>
      <c r="B2292" s="878"/>
      <c r="C2292" s="878"/>
      <c r="F2292" s="878"/>
      <c r="H2292" s="878"/>
      <c r="I2292" s="878"/>
      <c r="J2292" s="878"/>
      <c r="K2292" s="990"/>
      <c r="L2292" s="990"/>
      <c r="M2292" s="990"/>
      <c r="N2292" s="990"/>
      <c r="O2292" s="878"/>
      <c r="P2292" s="878"/>
      <c r="Q2292" s="878"/>
      <c r="R2292" s="878"/>
      <c r="S2292" s="878"/>
      <c r="T2292" s="878"/>
      <c r="U2292" s="878"/>
      <c r="V2292" s="878"/>
      <c r="W2292" s="878"/>
      <c r="X2292" s="1015"/>
      <c r="Y2292" s="878"/>
      <c r="Z2292" s="975"/>
    </row>
    <row r="2293" spans="1:26">
      <c r="A2293" s="878"/>
      <c r="B2293" s="878"/>
      <c r="C2293" s="878"/>
      <c r="F2293" s="878"/>
      <c r="H2293" s="878"/>
      <c r="I2293" s="878"/>
      <c r="J2293" s="878"/>
      <c r="K2293" s="990"/>
      <c r="L2293" s="990"/>
      <c r="M2293" s="990"/>
      <c r="N2293" s="990"/>
      <c r="O2293" s="878"/>
      <c r="P2293" s="878"/>
      <c r="Q2293" s="878"/>
      <c r="R2293" s="878"/>
      <c r="S2293" s="878"/>
      <c r="T2293" s="878"/>
      <c r="U2293" s="878"/>
      <c r="V2293" s="878"/>
      <c r="W2293" s="878"/>
      <c r="X2293" s="1015"/>
      <c r="Y2293" s="878"/>
      <c r="Z2293" s="975"/>
    </row>
    <row r="2294" spans="1:26">
      <c r="A2294" s="878"/>
      <c r="B2294" s="878"/>
      <c r="C2294" s="878"/>
      <c r="F2294" s="878"/>
      <c r="H2294" s="878"/>
      <c r="I2294" s="878"/>
      <c r="J2294" s="878"/>
      <c r="K2294" s="990"/>
      <c r="L2294" s="990"/>
      <c r="M2294" s="990"/>
      <c r="N2294" s="990"/>
      <c r="O2294" s="878"/>
      <c r="P2294" s="878"/>
      <c r="Q2294" s="878"/>
      <c r="R2294" s="878"/>
      <c r="S2294" s="878"/>
      <c r="T2294" s="878"/>
      <c r="U2294" s="878"/>
      <c r="V2294" s="878"/>
      <c r="W2294" s="878"/>
      <c r="X2294" s="1015"/>
      <c r="Y2294" s="878"/>
      <c r="Z2294" s="975"/>
    </row>
    <row r="2295" spans="1:26">
      <c r="A2295" s="878"/>
      <c r="B2295" s="878"/>
      <c r="C2295" s="878"/>
      <c r="F2295" s="878"/>
      <c r="H2295" s="878"/>
      <c r="I2295" s="878"/>
      <c r="J2295" s="878"/>
      <c r="K2295" s="990"/>
      <c r="L2295" s="990"/>
      <c r="M2295" s="990"/>
      <c r="N2295" s="990"/>
      <c r="O2295" s="878"/>
      <c r="P2295" s="878"/>
      <c r="Q2295" s="878"/>
      <c r="R2295" s="878"/>
      <c r="S2295" s="878"/>
      <c r="T2295" s="878"/>
      <c r="U2295" s="878"/>
      <c r="V2295" s="878"/>
      <c r="W2295" s="878"/>
      <c r="X2295" s="1015"/>
      <c r="Y2295" s="878"/>
      <c r="Z2295" s="975"/>
    </row>
    <row r="2296" spans="1:26">
      <c r="A2296" s="878"/>
      <c r="B2296" s="878"/>
      <c r="C2296" s="878"/>
      <c r="F2296" s="878"/>
      <c r="H2296" s="878"/>
      <c r="I2296" s="878"/>
      <c r="J2296" s="878"/>
      <c r="K2296" s="990"/>
      <c r="L2296" s="990"/>
      <c r="M2296" s="990"/>
      <c r="N2296" s="990"/>
      <c r="O2296" s="878"/>
      <c r="P2296" s="878"/>
      <c r="Q2296" s="878"/>
      <c r="R2296" s="878"/>
      <c r="S2296" s="878"/>
      <c r="T2296" s="878"/>
      <c r="U2296" s="878"/>
      <c r="V2296" s="878"/>
      <c r="W2296" s="878"/>
      <c r="X2296" s="1015"/>
      <c r="Y2296" s="878"/>
      <c r="Z2296" s="975"/>
    </row>
    <row r="2297" spans="1:26">
      <c r="A2297" s="878"/>
      <c r="B2297" s="878"/>
      <c r="C2297" s="878"/>
      <c r="F2297" s="878"/>
      <c r="H2297" s="878"/>
      <c r="I2297" s="878"/>
      <c r="J2297" s="878"/>
      <c r="K2297" s="990"/>
      <c r="L2297" s="990"/>
      <c r="M2297" s="990"/>
      <c r="N2297" s="990"/>
      <c r="O2297" s="878"/>
      <c r="P2297" s="878"/>
      <c r="Q2297" s="878"/>
      <c r="R2297" s="878"/>
      <c r="S2297" s="878"/>
      <c r="T2297" s="878"/>
      <c r="U2297" s="878"/>
      <c r="V2297" s="878"/>
      <c r="W2297" s="878"/>
      <c r="X2297" s="1015"/>
      <c r="Y2297" s="878"/>
      <c r="Z2297" s="975"/>
    </row>
    <row r="2298" spans="1:26">
      <c r="A2298" s="878"/>
      <c r="B2298" s="878"/>
      <c r="C2298" s="878"/>
      <c r="F2298" s="878"/>
      <c r="H2298" s="878"/>
      <c r="I2298" s="878"/>
      <c r="J2298" s="878"/>
      <c r="K2298" s="990"/>
      <c r="L2298" s="990"/>
      <c r="M2298" s="990"/>
      <c r="N2298" s="990"/>
      <c r="O2298" s="878"/>
      <c r="P2298" s="878"/>
      <c r="Q2298" s="878"/>
      <c r="R2298" s="878"/>
      <c r="S2298" s="878"/>
      <c r="T2298" s="878"/>
      <c r="U2298" s="878"/>
      <c r="V2298" s="878"/>
      <c r="W2298" s="878"/>
      <c r="X2298" s="1015"/>
      <c r="Y2298" s="878"/>
      <c r="Z2298" s="975"/>
    </row>
    <row r="2299" spans="1:26">
      <c r="A2299" s="878"/>
      <c r="B2299" s="878"/>
      <c r="C2299" s="878"/>
      <c r="F2299" s="878"/>
      <c r="H2299" s="878"/>
      <c r="I2299" s="878"/>
      <c r="J2299" s="878"/>
      <c r="K2299" s="990"/>
      <c r="L2299" s="990"/>
      <c r="M2299" s="990"/>
      <c r="N2299" s="990"/>
      <c r="O2299" s="878"/>
      <c r="P2299" s="878"/>
      <c r="Q2299" s="878"/>
      <c r="R2299" s="878"/>
      <c r="S2299" s="878"/>
      <c r="T2299" s="878"/>
      <c r="U2299" s="878"/>
      <c r="V2299" s="878"/>
      <c r="W2299" s="878"/>
      <c r="X2299" s="1015"/>
      <c r="Y2299" s="878"/>
      <c r="Z2299" s="975"/>
    </row>
    <row r="2300" spans="1:26">
      <c r="A2300" s="878"/>
      <c r="B2300" s="878"/>
      <c r="C2300" s="878"/>
      <c r="F2300" s="878"/>
      <c r="H2300" s="878"/>
      <c r="I2300" s="878"/>
      <c r="J2300" s="878"/>
      <c r="K2300" s="990"/>
      <c r="L2300" s="990"/>
      <c r="M2300" s="990"/>
      <c r="N2300" s="990"/>
      <c r="O2300" s="878"/>
      <c r="P2300" s="878"/>
      <c r="Q2300" s="878"/>
      <c r="R2300" s="878"/>
      <c r="S2300" s="878"/>
      <c r="T2300" s="878"/>
      <c r="U2300" s="878"/>
      <c r="V2300" s="878"/>
      <c r="W2300" s="878"/>
      <c r="X2300" s="1015"/>
      <c r="Y2300" s="878"/>
      <c r="Z2300" s="975"/>
    </row>
    <row r="2301" spans="1:26">
      <c r="A2301" s="878"/>
      <c r="B2301" s="878"/>
      <c r="C2301" s="878"/>
      <c r="F2301" s="878"/>
      <c r="H2301" s="878"/>
      <c r="I2301" s="878"/>
      <c r="J2301" s="878"/>
      <c r="K2301" s="990"/>
      <c r="L2301" s="990"/>
      <c r="M2301" s="990"/>
      <c r="N2301" s="990"/>
      <c r="O2301" s="878"/>
      <c r="P2301" s="878"/>
      <c r="Q2301" s="878"/>
      <c r="R2301" s="878"/>
      <c r="S2301" s="878"/>
      <c r="T2301" s="878"/>
      <c r="U2301" s="878"/>
      <c r="V2301" s="878"/>
      <c r="W2301" s="878"/>
      <c r="X2301" s="1015"/>
      <c r="Y2301" s="878"/>
      <c r="Z2301" s="975"/>
    </row>
    <row r="2302" spans="1:26">
      <c r="A2302" s="878"/>
      <c r="B2302" s="878"/>
      <c r="C2302" s="878"/>
      <c r="F2302" s="878"/>
      <c r="H2302" s="878"/>
      <c r="I2302" s="878"/>
      <c r="J2302" s="878"/>
      <c r="K2302" s="990"/>
      <c r="L2302" s="990"/>
      <c r="M2302" s="990"/>
      <c r="N2302" s="990"/>
      <c r="O2302" s="878"/>
      <c r="P2302" s="878"/>
      <c r="Q2302" s="878"/>
      <c r="R2302" s="878"/>
      <c r="S2302" s="878"/>
      <c r="T2302" s="878"/>
      <c r="U2302" s="878"/>
      <c r="V2302" s="878"/>
      <c r="W2302" s="878"/>
      <c r="X2302" s="1015"/>
      <c r="Y2302" s="878"/>
      <c r="Z2302" s="975"/>
    </row>
    <row r="2303" spans="1:26">
      <c r="A2303" s="878"/>
      <c r="B2303" s="878"/>
      <c r="C2303" s="878"/>
      <c r="F2303" s="878"/>
      <c r="H2303" s="878"/>
      <c r="I2303" s="878"/>
      <c r="J2303" s="878"/>
      <c r="K2303" s="990"/>
      <c r="L2303" s="990"/>
      <c r="M2303" s="990"/>
      <c r="N2303" s="990"/>
      <c r="O2303" s="878"/>
      <c r="P2303" s="878"/>
      <c r="Q2303" s="878"/>
      <c r="R2303" s="878"/>
      <c r="S2303" s="878"/>
      <c r="T2303" s="878"/>
      <c r="U2303" s="878"/>
      <c r="V2303" s="878"/>
      <c r="W2303" s="878"/>
      <c r="X2303" s="1015"/>
      <c r="Y2303" s="878"/>
      <c r="Z2303" s="975"/>
    </row>
    <row r="2304" spans="1:26">
      <c r="A2304" s="878"/>
      <c r="B2304" s="878"/>
      <c r="C2304" s="878"/>
      <c r="F2304" s="878"/>
      <c r="H2304" s="878"/>
      <c r="I2304" s="878"/>
      <c r="J2304" s="878"/>
      <c r="K2304" s="990"/>
      <c r="L2304" s="990"/>
      <c r="M2304" s="990"/>
      <c r="N2304" s="990"/>
      <c r="O2304" s="878"/>
      <c r="P2304" s="878"/>
      <c r="Q2304" s="878"/>
      <c r="R2304" s="878"/>
      <c r="S2304" s="878"/>
      <c r="T2304" s="878"/>
      <c r="U2304" s="878"/>
      <c r="V2304" s="878"/>
      <c r="W2304" s="878"/>
      <c r="X2304" s="1015"/>
      <c r="Y2304" s="878"/>
      <c r="Z2304" s="975"/>
    </row>
    <row r="2305" spans="1:26">
      <c r="A2305" s="878"/>
      <c r="B2305" s="878"/>
      <c r="C2305" s="878"/>
      <c r="F2305" s="878"/>
      <c r="H2305" s="878"/>
      <c r="I2305" s="878"/>
      <c r="J2305" s="878"/>
      <c r="K2305" s="990"/>
      <c r="L2305" s="990"/>
      <c r="M2305" s="990"/>
      <c r="N2305" s="990"/>
      <c r="O2305" s="878"/>
      <c r="P2305" s="878"/>
      <c r="Q2305" s="878"/>
      <c r="R2305" s="878"/>
      <c r="S2305" s="878"/>
      <c r="T2305" s="878"/>
      <c r="U2305" s="878"/>
      <c r="V2305" s="878"/>
      <c r="W2305" s="878"/>
      <c r="X2305" s="1015"/>
      <c r="Y2305" s="878"/>
      <c r="Z2305" s="975"/>
    </row>
    <row r="2306" spans="1:26">
      <c r="A2306" s="878"/>
      <c r="B2306" s="878"/>
      <c r="C2306" s="878"/>
      <c r="F2306" s="878"/>
      <c r="H2306" s="878"/>
      <c r="I2306" s="878"/>
      <c r="J2306" s="878"/>
      <c r="K2306" s="990"/>
      <c r="L2306" s="990"/>
      <c r="M2306" s="990"/>
      <c r="N2306" s="990"/>
      <c r="O2306" s="878"/>
      <c r="P2306" s="878"/>
      <c r="Q2306" s="878"/>
      <c r="R2306" s="878"/>
      <c r="S2306" s="878"/>
      <c r="T2306" s="878"/>
      <c r="U2306" s="878"/>
      <c r="V2306" s="878"/>
      <c r="W2306" s="878"/>
      <c r="X2306" s="1015"/>
      <c r="Y2306" s="878"/>
      <c r="Z2306" s="975"/>
    </row>
    <row r="2307" spans="1:26">
      <c r="A2307" s="878"/>
      <c r="B2307" s="878"/>
      <c r="C2307" s="878"/>
      <c r="F2307" s="878"/>
      <c r="H2307" s="878"/>
      <c r="I2307" s="878"/>
      <c r="J2307" s="878"/>
      <c r="K2307" s="990"/>
      <c r="L2307" s="990"/>
      <c r="M2307" s="990"/>
      <c r="N2307" s="990"/>
      <c r="O2307" s="878"/>
      <c r="P2307" s="878"/>
      <c r="Q2307" s="878"/>
      <c r="R2307" s="878"/>
      <c r="S2307" s="878"/>
      <c r="T2307" s="878"/>
      <c r="U2307" s="878"/>
      <c r="V2307" s="878"/>
      <c r="W2307" s="878"/>
      <c r="X2307" s="1015"/>
      <c r="Y2307" s="878"/>
      <c r="Z2307" s="975"/>
    </row>
    <row r="2308" spans="1:26">
      <c r="A2308" s="878"/>
      <c r="B2308" s="878"/>
      <c r="C2308" s="878"/>
      <c r="F2308" s="878"/>
      <c r="H2308" s="878"/>
      <c r="I2308" s="878"/>
      <c r="J2308" s="878"/>
      <c r="K2308" s="990"/>
      <c r="L2308" s="990"/>
      <c r="M2308" s="990"/>
      <c r="N2308" s="990"/>
      <c r="O2308" s="878"/>
      <c r="P2308" s="878"/>
      <c r="Q2308" s="878"/>
      <c r="R2308" s="878"/>
      <c r="S2308" s="878"/>
      <c r="T2308" s="878"/>
      <c r="U2308" s="878"/>
      <c r="V2308" s="878"/>
      <c r="W2308" s="878"/>
      <c r="X2308" s="1015"/>
      <c r="Y2308" s="878"/>
      <c r="Z2308" s="975"/>
    </row>
    <row r="2309" spans="1:26">
      <c r="A2309" s="878"/>
      <c r="B2309" s="878"/>
      <c r="C2309" s="878"/>
      <c r="F2309" s="878"/>
      <c r="H2309" s="878"/>
      <c r="I2309" s="878"/>
      <c r="J2309" s="878"/>
      <c r="K2309" s="990"/>
      <c r="L2309" s="990"/>
      <c r="M2309" s="990"/>
      <c r="N2309" s="990"/>
      <c r="O2309" s="878"/>
      <c r="P2309" s="878"/>
      <c r="Q2309" s="878"/>
      <c r="R2309" s="878"/>
      <c r="S2309" s="878"/>
      <c r="T2309" s="878"/>
      <c r="U2309" s="878"/>
      <c r="V2309" s="878"/>
      <c r="W2309" s="878"/>
      <c r="X2309" s="1015"/>
      <c r="Y2309" s="878"/>
      <c r="Z2309" s="975"/>
    </row>
    <row r="2310" spans="1:26">
      <c r="A2310" s="878"/>
      <c r="B2310" s="878"/>
      <c r="C2310" s="878"/>
      <c r="F2310" s="878"/>
      <c r="H2310" s="878"/>
      <c r="I2310" s="878"/>
      <c r="J2310" s="878"/>
      <c r="K2310" s="990"/>
      <c r="L2310" s="990"/>
      <c r="M2310" s="990"/>
      <c r="N2310" s="990"/>
      <c r="O2310" s="878"/>
      <c r="P2310" s="878"/>
      <c r="Q2310" s="878"/>
      <c r="R2310" s="878"/>
      <c r="S2310" s="878"/>
      <c r="T2310" s="878"/>
      <c r="U2310" s="878"/>
      <c r="V2310" s="878"/>
      <c r="W2310" s="878"/>
      <c r="X2310" s="1015"/>
      <c r="Y2310" s="878"/>
      <c r="Z2310" s="975"/>
    </row>
    <row r="2311" spans="1:26">
      <c r="A2311" s="878"/>
      <c r="B2311" s="878"/>
      <c r="C2311" s="878"/>
      <c r="F2311" s="878"/>
      <c r="H2311" s="878"/>
      <c r="I2311" s="878"/>
      <c r="J2311" s="878"/>
      <c r="K2311" s="990"/>
      <c r="L2311" s="990"/>
      <c r="M2311" s="990"/>
      <c r="N2311" s="990"/>
      <c r="O2311" s="878"/>
      <c r="P2311" s="878"/>
      <c r="Q2311" s="878"/>
      <c r="R2311" s="878"/>
      <c r="S2311" s="878"/>
      <c r="T2311" s="878"/>
      <c r="U2311" s="878"/>
      <c r="V2311" s="878"/>
      <c r="W2311" s="878"/>
      <c r="X2311" s="1015"/>
      <c r="Y2311" s="878"/>
      <c r="Z2311" s="975"/>
    </row>
    <row r="2312" spans="1:26">
      <c r="A2312" s="878"/>
      <c r="B2312" s="878"/>
      <c r="C2312" s="878"/>
      <c r="F2312" s="878"/>
      <c r="H2312" s="878"/>
      <c r="I2312" s="878"/>
      <c r="J2312" s="878"/>
      <c r="K2312" s="990"/>
      <c r="L2312" s="990"/>
      <c r="M2312" s="990"/>
      <c r="N2312" s="990"/>
      <c r="O2312" s="878"/>
      <c r="P2312" s="878"/>
      <c r="Q2312" s="878"/>
      <c r="R2312" s="878"/>
      <c r="S2312" s="878"/>
      <c r="T2312" s="878"/>
      <c r="U2312" s="878"/>
      <c r="V2312" s="878"/>
      <c r="W2312" s="878"/>
      <c r="X2312" s="1015"/>
      <c r="Y2312" s="878"/>
      <c r="Z2312" s="975"/>
    </row>
    <row r="2313" spans="1:26">
      <c r="A2313" s="878"/>
      <c r="B2313" s="878"/>
      <c r="C2313" s="878"/>
      <c r="F2313" s="878"/>
      <c r="H2313" s="878"/>
      <c r="I2313" s="878"/>
      <c r="J2313" s="878"/>
      <c r="K2313" s="990"/>
      <c r="L2313" s="990"/>
      <c r="M2313" s="990"/>
      <c r="N2313" s="990"/>
      <c r="O2313" s="878"/>
      <c r="P2313" s="878"/>
      <c r="Q2313" s="878"/>
      <c r="R2313" s="878"/>
      <c r="S2313" s="878"/>
      <c r="T2313" s="878"/>
      <c r="U2313" s="878"/>
      <c r="V2313" s="878"/>
      <c r="W2313" s="878"/>
      <c r="X2313" s="1015"/>
      <c r="Y2313" s="878"/>
      <c r="Z2313" s="975"/>
    </row>
    <row r="2314" spans="1:26">
      <c r="A2314" s="878"/>
      <c r="B2314" s="878"/>
      <c r="C2314" s="878"/>
      <c r="F2314" s="878"/>
      <c r="H2314" s="878"/>
      <c r="I2314" s="878"/>
      <c r="J2314" s="878"/>
      <c r="K2314" s="990"/>
      <c r="L2314" s="990"/>
      <c r="M2314" s="990"/>
      <c r="N2314" s="990"/>
      <c r="O2314" s="878"/>
      <c r="P2314" s="878"/>
      <c r="Q2314" s="878"/>
      <c r="R2314" s="878"/>
      <c r="S2314" s="878"/>
      <c r="T2314" s="878"/>
      <c r="U2314" s="878"/>
      <c r="V2314" s="878"/>
      <c r="W2314" s="878"/>
      <c r="X2314" s="1015"/>
      <c r="Y2314" s="878"/>
      <c r="Z2314" s="975"/>
    </row>
    <row r="2315" spans="1:26">
      <c r="A2315" s="878"/>
      <c r="B2315" s="878"/>
      <c r="C2315" s="878"/>
      <c r="F2315" s="878"/>
      <c r="H2315" s="878"/>
      <c r="I2315" s="878"/>
      <c r="J2315" s="878"/>
      <c r="K2315" s="990"/>
      <c r="L2315" s="990"/>
      <c r="M2315" s="990"/>
      <c r="N2315" s="990"/>
      <c r="O2315" s="878"/>
      <c r="P2315" s="878"/>
      <c r="Q2315" s="878"/>
      <c r="R2315" s="878"/>
      <c r="S2315" s="878"/>
      <c r="T2315" s="878"/>
      <c r="U2315" s="878"/>
      <c r="V2315" s="878"/>
      <c r="W2315" s="878"/>
      <c r="X2315" s="1015"/>
      <c r="Y2315" s="878"/>
      <c r="Z2315" s="975"/>
    </row>
    <row r="2316" spans="1:26">
      <c r="A2316" s="878"/>
      <c r="B2316" s="878"/>
      <c r="C2316" s="878"/>
      <c r="F2316" s="878"/>
      <c r="H2316" s="878"/>
      <c r="I2316" s="878"/>
      <c r="J2316" s="878"/>
      <c r="K2316" s="990"/>
      <c r="L2316" s="990"/>
      <c r="M2316" s="990"/>
      <c r="N2316" s="990"/>
      <c r="O2316" s="878"/>
      <c r="P2316" s="878"/>
      <c r="Q2316" s="878"/>
      <c r="R2316" s="878"/>
      <c r="S2316" s="878"/>
      <c r="T2316" s="878"/>
      <c r="U2316" s="878"/>
      <c r="V2316" s="878"/>
      <c r="W2316" s="878"/>
      <c r="X2316" s="1015"/>
      <c r="Y2316" s="878"/>
      <c r="Z2316" s="975"/>
    </row>
    <row r="2317" spans="1:26">
      <c r="A2317" s="878"/>
      <c r="B2317" s="878"/>
      <c r="C2317" s="878"/>
      <c r="F2317" s="878"/>
      <c r="H2317" s="878"/>
      <c r="I2317" s="878"/>
      <c r="J2317" s="878"/>
      <c r="K2317" s="990"/>
      <c r="L2317" s="990"/>
      <c r="M2317" s="990"/>
      <c r="N2317" s="990"/>
      <c r="O2317" s="878"/>
      <c r="P2317" s="878"/>
      <c r="Q2317" s="878"/>
      <c r="R2317" s="878"/>
      <c r="S2317" s="878"/>
      <c r="T2317" s="878"/>
      <c r="U2317" s="878"/>
      <c r="V2317" s="878"/>
      <c r="W2317" s="878"/>
      <c r="X2317" s="1015"/>
      <c r="Y2317" s="878"/>
      <c r="Z2317" s="975"/>
    </row>
    <row r="2318" spans="1:26">
      <c r="A2318" s="878"/>
      <c r="B2318" s="878"/>
      <c r="C2318" s="878"/>
      <c r="F2318" s="878"/>
      <c r="H2318" s="878"/>
      <c r="I2318" s="878"/>
      <c r="J2318" s="878"/>
      <c r="K2318" s="990"/>
      <c r="L2318" s="990"/>
      <c r="M2318" s="990"/>
      <c r="N2318" s="990"/>
      <c r="O2318" s="878"/>
      <c r="P2318" s="878"/>
      <c r="Q2318" s="878"/>
      <c r="R2318" s="878"/>
      <c r="S2318" s="878"/>
      <c r="T2318" s="878"/>
      <c r="U2318" s="878"/>
      <c r="V2318" s="878"/>
      <c r="W2318" s="878"/>
      <c r="X2318" s="1015"/>
      <c r="Y2318" s="878"/>
      <c r="Z2318" s="975"/>
    </row>
    <row r="2319" spans="1:26">
      <c r="A2319" s="878"/>
      <c r="B2319" s="878"/>
      <c r="C2319" s="878"/>
      <c r="F2319" s="878"/>
      <c r="H2319" s="878"/>
      <c r="I2319" s="878"/>
      <c r="J2319" s="878"/>
      <c r="K2319" s="990"/>
      <c r="L2319" s="990"/>
      <c r="M2319" s="990"/>
      <c r="N2319" s="990"/>
      <c r="O2319" s="878"/>
      <c r="P2319" s="878"/>
      <c r="Q2319" s="878"/>
      <c r="R2319" s="878"/>
      <c r="S2319" s="878"/>
      <c r="T2319" s="878"/>
      <c r="U2319" s="878"/>
      <c r="V2319" s="878"/>
      <c r="W2319" s="878"/>
      <c r="X2319" s="1015"/>
      <c r="Y2319" s="878"/>
      <c r="Z2319" s="975"/>
    </row>
    <row r="2320" spans="1:26">
      <c r="A2320" s="878"/>
      <c r="B2320" s="878"/>
      <c r="C2320" s="878"/>
      <c r="F2320" s="878"/>
      <c r="H2320" s="878"/>
      <c r="I2320" s="878"/>
      <c r="J2320" s="878"/>
      <c r="K2320" s="990"/>
      <c r="L2320" s="990"/>
      <c r="M2320" s="990"/>
      <c r="N2320" s="990"/>
      <c r="O2320" s="878"/>
      <c r="P2320" s="878"/>
      <c r="Q2320" s="878"/>
      <c r="R2320" s="878"/>
      <c r="S2320" s="878"/>
      <c r="T2320" s="878"/>
      <c r="U2320" s="878"/>
      <c r="V2320" s="878"/>
      <c r="W2320" s="878"/>
      <c r="X2320" s="1015"/>
      <c r="Y2320" s="878"/>
      <c r="Z2320" s="975"/>
    </row>
    <row r="2321" spans="1:26">
      <c r="A2321" s="878"/>
      <c r="B2321" s="878"/>
      <c r="C2321" s="878"/>
      <c r="F2321" s="878"/>
      <c r="H2321" s="878"/>
      <c r="I2321" s="878"/>
      <c r="J2321" s="878"/>
      <c r="K2321" s="990"/>
      <c r="L2321" s="990"/>
      <c r="M2321" s="990"/>
      <c r="N2321" s="990"/>
      <c r="O2321" s="878"/>
      <c r="P2321" s="878"/>
      <c r="Q2321" s="878"/>
      <c r="R2321" s="878"/>
      <c r="S2321" s="878"/>
      <c r="T2321" s="878"/>
      <c r="U2321" s="878"/>
      <c r="V2321" s="878"/>
      <c r="W2321" s="878"/>
      <c r="X2321" s="1015"/>
      <c r="Y2321" s="878"/>
      <c r="Z2321" s="975"/>
    </row>
    <row r="2322" spans="1:26">
      <c r="A2322" s="878"/>
      <c r="B2322" s="878"/>
      <c r="C2322" s="878"/>
      <c r="F2322" s="878"/>
      <c r="H2322" s="878"/>
      <c r="I2322" s="878"/>
      <c r="J2322" s="878"/>
      <c r="K2322" s="990"/>
      <c r="L2322" s="990"/>
      <c r="M2322" s="990"/>
      <c r="N2322" s="990"/>
      <c r="O2322" s="878"/>
      <c r="P2322" s="878"/>
      <c r="Q2322" s="878"/>
      <c r="R2322" s="878"/>
      <c r="S2322" s="878"/>
      <c r="T2322" s="878"/>
      <c r="U2322" s="878"/>
      <c r="V2322" s="878"/>
      <c r="W2322" s="878"/>
      <c r="X2322" s="1015"/>
      <c r="Y2322" s="878"/>
      <c r="Z2322" s="975"/>
    </row>
    <row r="2323" spans="1:26">
      <c r="A2323" s="878"/>
      <c r="B2323" s="878"/>
      <c r="C2323" s="878"/>
      <c r="F2323" s="878"/>
      <c r="H2323" s="878"/>
      <c r="I2323" s="878"/>
      <c r="J2323" s="878"/>
      <c r="K2323" s="990"/>
      <c r="L2323" s="990"/>
      <c r="M2323" s="990"/>
      <c r="N2323" s="990"/>
      <c r="O2323" s="878"/>
      <c r="P2323" s="878"/>
      <c r="Q2323" s="878"/>
      <c r="R2323" s="878"/>
      <c r="S2323" s="878"/>
      <c r="T2323" s="878"/>
      <c r="U2323" s="878"/>
      <c r="V2323" s="878"/>
      <c r="W2323" s="878"/>
      <c r="X2323" s="1015"/>
      <c r="Y2323" s="878"/>
      <c r="Z2323" s="975"/>
    </row>
    <row r="2324" spans="1:26">
      <c r="A2324" s="878"/>
      <c r="B2324" s="878"/>
      <c r="C2324" s="878"/>
      <c r="F2324" s="878"/>
      <c r="H2324" s="878"/>
      <c r="I2324" s="878"/>
      <c r="J2324" s="878"/>
      <c r="K2324" s="990"/>
      <c r="L2324" s="990"/>
      <c r="M2324" s="990"/>
      <c r="N2324" s="990"/>
      <c r="O2324" s="878"/>
      <c r="P2324" s="878"/>
      <c r="Q2324" s="878"/>
      <c r="R2324" s="878"/>
      <c r="S2324" s="878"/>
      <c r="T2324" s="878"/>
      <c r="U2324" s="878"/>
      <c r="V2324" s="878"/>
      <c r="W2324" s="878"/>
      <c r="X2324" s="1015"/>
      <c r="Y2324" s="878"/>
      <c r="Z2324" s="975"/>
    </row>
    <row r="2325" spans="1:26">
      <c r="A2325" s="878"/>
      <c r="B2325" s="878"/>
      <c r="C2325" s="878"/>
      <c r="F2325" s="878"/>
      <c r="H2325" s="878"/>
      <c r="I2325" s="878"/>
      <c r="J2325" s="878"/>
      <c r="K2325" s="990"/>
      <c r="L2325" s="990"/>
      <c r="M2325" s="990"/>
      <c r="N2325" s="990"/>
      <c r="O2325" s="878"/>
      <c r="P2325" s="878"/>
      <c r="Q2325" s="878"/>
      <c r="R2325" s="878"/>
      <c r="S2325" s="878"/>
      <c r="T2325" s="878"/>
      <c r="U2325" s="878"/>
      <c r="V2325" s="878"/>
      <c r="W2325" s="878"/>
      <c r="X2325" s="1015"/>
      <c r="Y2325" s="878"/>
      <c r="Z2325" s="975"/>
    </row>
    <row r="2326" spans="1:26">
      <c r="A2326" s="878"/>
      <c r="B2326" s="878"/>
      <c r="C2326" s="878"/>
      <c r="F2326" s="878"/>
      <c r="H2326" s="878"/>
      <c r="I2326" s="878"/>
      <c r="J2326" s="878"/>
      <c r="K2326" s="990"/>
      <c r="L2326" s="990"/>
      <c r="M2326" s="990"/>
      <c r="N2326" s="990"/>
      <c r="O2326" s="878"/>
      <c r="P2326" s="878"/>
      <c r="Q2326" s="878"/>
      <c r="R2326" s="878"/>
      <c r="S2326" s="878"/>
      <c r="T2326" s="878"/>
      <c r="U2326" s="878"/>
      <c r="V2326" s="878"/>
      <c r="W2326" s="878"/>
      <c r="X2326" s="1015"/>
      <c r="Y2326" s="878"/>
      <c r="Z2326" s="975"/>
    </row>
    <row r="2327" spans="1:26">
      <c r="A2327" s="878"/>
      <c r="B2327" s="878"/>
      <c r="C2327" s="878"/>
      <c r="F2327" s="878"/>
      <c r="H2327" s="878"/>
      <c r="I2327" s="878"/>
      <c r="J2327" s="878"/>
      <c r="K2327" s="990"/>
      <c r="L2327" s="990"/>
      <c r="M2327" s="990"/>
      <c r="N2327" s="990"/>
      <c r="O2327" s="878"/>
      <c r="P2327" s="878"/>
      <c r="Q2327" s="878"/>
      <c r="R2327" s="878"/>
      <c r="S2327" s="878"/>
      <c r="T2327" s="878"/>
      <c r="U2327" s="878"/>
      <c r="V2327" s="878"/>
      <c r="W2327" s="878"/>
      <c r="X2327" s="1015"/>
      <c r="Y2327" s="878"/>
      <c r="Z2327" s="975"/>
    </row>
    <row r="2328" spans="1:26">
      <c r="A2328" s="878"/>
      <c r="B2328" s="878"/>
      <c r="C2328" s="878"/>
      <c r="F2328" s="878"/>
      <c r="H2328" s="878"/>
      <c r="I2328" s="878"/>
      <c r="J2328" s="878"/>
      <c r="K2328" s="990"/>
      <c r="L2328" s="990"/>
      <c r="M2328" s="990"/>
      <c r="N2328" s="990"/>
      <c r="O2328" s="878"/>
      <c r="P2328" s="878"/>
      <c r="Q2328" s="878"/>
      <c r="R2328" s="878"/>
      <c r="S2328" s="878"/>
      <c r="T2328" s="878"/>
      <c r="U2328" s="878"/>
      <c r="V2328" s="878"/>
      <c r="W2328" s="878"/>
      <c r="X2328" s="1015"/>
      <c r="Y2328" s="878"/>
      <c r="Z2328" s="975"/>
    </row>
    <row r="2329" spans="1:26">
      <c r="A2329" s="878"/>
      <c r="B2329" s="878"/>
      <c r="C2329" s="878"/>
      <c r="F2329" s="878"/>
      <c r="H2329" s="878"/>
      <c r="I2329" s="878"/>
      <c r="J2329" s="878"/>
      <c r="K2329" s="990"/>
      <c r="L2329" s="990"/>
      <c r="M2329" s="990"/>
      <c r="N2329" s="990"/>
      <c r="O2329" s="878"/>
      <c r="P2329" s="878"/>
      <c r="Q2329" s="878"/>
      <c r="R2329" s="878"/>
      <c r="S2329" s="878"/>
      <c r="T2329" s="878"/>
      <c r="U2329" s="878"/>
      <c r="V2329" s="878"/>
      <c r="W2329" s="878"/>
      <c r="X2329" s="1015"/>
      <c r="Y2329" s="878"/>
      <c r="Z2329" s="975"/>
    </row>
    <row r="2330" spans="1:26">
      <c r="A2330" s="878"/>
      <c r="B2330" s="878"/>
      <c r="C2330" s="878"/>
      <c r="F2330" s="878"/>
      <c r="H2330" s="878"/>
      <c r="I2330" s="878"/>
      <c r="J2330" s="878"/>
      <c r="K2330" s="990"/>
      <c r="L2330" s="990"/>
      <c r="M2330" s="990"/>
      <c r="N2330" s="990"/>
      <c r="O2330" s="878"/>
      <c r="P2330" s="878"/>
      <c r="Q2330" s="878"/>
      <c r="R2330" s="878"/>
      <c r="S2330" s="878"/>
      <c r="T2330" s="878"/>
      <c r="U2330" s="878"/>
      <c r="V2330" s="878"/>
      <c r="W2330" s="878"/>
      <c r="X2330" s="1015"/>
      <c r="Y2330" s="878"/>
      <c r="Z2330" s="975"/>
    </row>
    <row r="2331" spans="1:26">
      <c r="A2331" s="878"/>
      <c r="B2331" s="878"/>
      <c r="C2331" s="878"/>
      <c r="F2331" s="878"/>
      <c r="H2331" s="878"/>
      <c r="I2331" s="878"/>
      <c r="J2331" s="878"/>
      <c r="K2331" s="990"/>
      <c r="L2331" s="990"/>
      <c r="M2331" s="990"/>
      <c r="N2331" s="990"/>
      <c r="O2331" s="878"/>
      <c r="P2331" s="878"/>
      <c r="Q2331" s="878"/>
      <c r="R2331" s="878"/>
      <c r="S2331" s="878"/>
      <c r="T2331" s="878"/>
      <c r="U2331" s="878"/>
      <c r="V2331" s="878"/>
      <c r="W2331" s="878"/>
      <c r="X2331" s="1015"/>
      <c r="Y2331" s="878"/>
      <c r="Z2331" s="975"/>
    </row>
    <row r="2332" spans="1:26">
      <c r="A2332" s="878"/>
      <c r="B2332" s="878"/>
      <c r="C2332" s="878"/>
      <c r="F2332" s="878"/>
      <c r="H2332" s="878"/>
      <c r="I2332" s="878"/>
      <c r="J2332" s="878"/>
      <c r="K2332" s="990"/>
      <c r="L2332" s="990"/>
      <c r="M2332" s="990"/>
      <c r="N2332" s="990"/>
      <c r="O2332" s="878"/>
      <c r="P2332" s="878"/>
      <c r="Q2332" s="878"/>
      <c r="R2332" s="878"/>
      <c r="S2332" s="878"/>
      <c r="T2332" s="878"/>
      <c r="U2332" s="878"/>
      <c r="V2332" s="878"/>
      <c r="W2332" s="878"/>
      <c r="X2332" s="1015"/>
      <c r="Y2332" s="878"/>
      <c r="Z2332" s="975"/>
    </row>
    <row r="2333" spans="1:26">
      <c r="A2333" s="878"/>
      <c r="B2333" s="878"/>
      <c r="C2333" s="878"/>
      <c r="F2333" s="878"/>
      <c r="H2333" s="878"/>
      <c r="I2333" s="878"/>
      <c r="J2333" s="878"/>
      <c r="K2333" s="990"/>
      <c r="L2333" s="990"/>
      <c r="M2333" s="990"/>
      <c r="N2333" s="990"/>
      <c r="O2333" s="878"/>
      <c r="P2333" s="878"/>
      <c r="Q2333" s="878"/>
      <c r="R2333" s="878"/>
      <c r="S2333" s="878"/>
      <c r="T2333" s="878"/>
      <c r="U2333" s="878"/>
      <c r="V2333" s="878"/>
      <c r="W2333" s="878"/>
      <c r="X2333" s="1015"/>
      <c r="Y2333" s="878"/>
      <c r="Z2333" s="975"/>
    </row>
    <row r="2334" spans="1:26">
      <c r="A2334" s="878"/>
      <c r="B2334" s="878"/>
      <c r="C2334" s="878"/>
      <c r="F2334" s="878"/>
      <c r="H2334" s="878"/>
      <c r="I2334" s="878"/>
      <c r="J2334" s="878"/>
      <c r="K2334" s="990"/>
      <c r="L2334" s="990"/>
      <c r="M2334" s="990"/>
      <c r="N2334" s="990"/>
      <c r="O2334" s="878"/>
      <c r="P2334" s="878"/>
      <c r="Q2334" s="878"/>
      <c r="R2334" s="878"/>
      <c r="S2334" s="878"/>
      <c r="T2334" s="878"/>
      <c r="U2334" s="878"/>
      <c r="V2334" s="878"/>
      <c r="W2334" s="878"/>
      <c r="X2334" s="1015"/>
      <c r="Y2334" s="878"/>
      <c r="Z2334" s="975"/>
    </row>
    <row r="2335" spans="1:26">
      <c r="A2335" s="878"/>
      <c r="B2335" s="878"/>
      <c r="C2335" s="878"/>
      <c r="F2335" s="878"/>
      <c r="H2335" s="878"/>
      <c r="I2335" s="878"/>
      <c r="J2335" s="878"/>
      <c r="K2335" s="990"/>
      <c r="L2335" s="990"/>
      <c r="M2335" s="990"/>
      <c r="N2335" s="990"/>
      <c r="O2335" s="878"/>
      <c r="P2335" s="878"/>
      <c r="Q2335" s="878"/>
      <c r="R2335" s="878"/>
      <c r="S2335" s="878"/>
      <c r="T2335" s="878"/>
      <c r="U2335" s="878"/>
      <c r="V2335" s="878"/>
      <c r="W2335" s="878"/>
      <c r="X2335" s="1015"/>
      <c r="Y2335" s="878"/>
      <c r="Z2335" s="975"/>
    </row>
    <row r="2336" spans="1:26">
      <c r="A2336" s="878"/>
      <c r="B2336" s="878"/>
      <c r="C2336" s="878"/>
      <c r="F2336" s="878"/>
      <c r="H2336" s="878"/>
      <c r="I2336" s="878"/>
      <c r="J2336" s="878"/>
      <c r="K2336" s="990"/>
      <c r="L2336" s="990"/>
      <c r="M2336" s="990"/>
      <c r="N2336" s="990"/>
      <c r="O2336" s="878"/>
      <c r="P2336" s="878"/>
      <c r="Q2336" s="878"/>
      <c r="R2336" s="878"/>
      <c r="S2336" s="878"/>
      <c r="T2336" s="878"/>
      <c r="U2336" s="878"/>
      <c r="V2336" s="878"/>
      <c r="W2336" s="878"/>
      <c r="X2336" s="1015"/>
      <c r="Y2336" s="878"/>
      <c r="Z2336" s="975"/>
    </row>
    <row r="2337" spans="1:26">
      <c r="A2337" s="878"/>
      <c r="B2337" s="878"/>
      <c r="C2337" s="878"/>
      <c r="F2337" s="878"/>
      <c r="H2337" s="878"/>
      <c r="I2337" s="878"/>
      <c r="J2337" s="878"/>
      <c r="K2337" s="990"/>
      <c r="L2337" s="990"/>
      <c r="M2337" s="990"/>
      <c r="N2337" s="990"/>
      <c r="O2337" s="878"/>
      <c r="P2337" s="878"/>
      <c r="Q2337" s="878"/>
      <c r="R2337" s="878"/>
      <c r="S2337" s="878"/>
      <c r="T2337" s="878"/>
      <c r="U2337" s="878"/>
      <c r="V2337" s="878"/>
      <c r="W2337" s="878"/>
      <c r="X2337" s="1015"/>
      <c r="Y2337" s="878"/>
      <c r="Z2337" s="975"/>
    </row>
    <row r="2338" spans="1:26">
      <c r="A2338" s="878"/>
      <c r="B2338" s="878"/>
      <c r="C2338" s="878"/>
      <c r="F2338" s="878"/>
      <c r="H2338" s="878"/>
      <c r="I2338" s="878"/>
      <c r="J2338" s="878"/>
      <c r="K2338" s="990"/>
      <c r="L2338" s="990"/>
      <c r="M2338" s="990"/>
      <c r="N2338" s="990"/>
      <c r="O2338" s="878"/>
      <c r="P2338" s="878"/>
      <c r="Q2338" s="878"/>
      <c r="R2338" s="878"/>
      <c r="S2338" s="878"/>
      <c r="T2338" s="878"/>
      <c r="U2338" s="878"/>
      <c r="V2338" s="878"/>
      <c r="W2338" s="878"/>
      <c r="X2338" s="1015"/>
      <c r="Y2338" s="878"/>
      <c r="Z2338" s="975"/>
    </row>
    <row r="2339" spans="1:26">
      <c r="A2339" s="878"/>
      <c r="B2339" s="878"/>
      <c r="C2339" s="878"/>
      <c r="F2339" s="878"/>
      <c r="H2339" s="878"/>
      <c r="I2339" s="878"/>
      <c r="J2339" s="878"/>
      <c r="K2339" s="990"/>
      <c r="L2339" s="990"/>
      <c r="M2339" s="990"/>
      <c r="N2339" s="990"/>
      <c r="O2339" s="878"/>
      <c r="P2339" s="878"/>
      <c r="Q2339" s="878"/>
      <c r="R2339" s="878"/>
      <c r="S2339" s="878"/>
      <c r="T2339" s="878"/>
      <c r="U2339" s="878"/>
      <c r="V2339" s="878"/>
      <c r="W2339" s="878"/>
      <c r="X2339" s="1015"/>
      <c r="Y2339" s="878"/>
      <c r="Z2339" s="975"/>
    </row>
    <row r="2340" spans="1:26">
      <c r="A2340" s="878"/>
      <c r="B2340" s="878"/>
      <c r="C2340" s="878"/>
      <c r="F2340" s="878"/>
      <c r="H2340" s="878"/>
      <c r="I2340" s="878"/>
      <c r="J2340" s="878"/>
      <c r="K2340" s="990"/>
      <c r="L2340" s="990"/>
      <c r="M2340" s="990"/>
      <c r="N2340" s="990"/>
      <c r="O2340" s="878"/>
      <c r="P2340" s="878"/>
      <c r="Q2340" s="878"/>
      <c r="R2340" s="878"/>
      <c r="S2340" s="878"/>
      <c r="T2340" s="878"/>
      <c r="U2340" s="878"/>
      <c r="V2340" s="878"/>
      <c r="W2340" s="878"/>
      <c r="X2340" s="1015"/>
      <c r="Y2340" s="878"/>
      <c r="Z2340" s="975"/>
    </row>
    <row r="2341" spans="1:26">
      <c r="A2341" s="878"/>
      <c r="B2341" s="878"/>
      <c r="C2341" s="878"/>
      <c r="F2341" s="878"/>
      <c r="H2341" s="878"/>
      <c r="I2341" s="878"/>
      <c r="J2341" s="878"/>
      <c r="K2341" s="990"/>
      <c r="L2341" s="990"/>
      <c r="M2341" s="990"/>
      <c r="N2341" s="990"/>
      <c r="O2341" s="878"/>
      <c r="P2341" s="878"/>
      <c r="Q2341" s="878"/>
      <c r="R2341" s="878"/>
      <c r="S2341" s="878"/>
      <c r="T2341" s="878"/>
      <c r="U2341" s="878"/>
      <c r="V2341" s="878"/>
      <c r="W2341" s="878"/>
      <c r="X2341" s="1015"/>
      <c r="Y2341" s="878"/>
      <c r="Z2341" s="975"/>
    </row>
    <row r="2342" spans="1:26">
      <c r="A2342" s="878"/>
      <c r="B2342" s="878"/>
      <c r="C2342" s="878"/>
      <c r="F2342" s="878"/>
      <c r="H2342" s="878"/>
      <c r="I2342" s="878"/>
      <c r="J2342" s="878"/>
      <c r="K2342" s="990"/>
      <c r="L2342" s="990"/>
      <c r="M2342" s="990"/>
      <c r="N2342" s="990"/>
      <c r="O2342" s="878"/>
      <c r="P2342" s="878"/>
      <c r="Q2342" s="878"/>
      <c r="R2342" s="878"/>
      <c r="S2342" s="878"/>
      <c r="T2342" s="878"/>
      <c r="U2342" s="878"/>
      <c r="V2342" s="878"/>
      <c r="W2342" s="878"/>
      <c r="X2342" s="1015"/>
      <c r="Y2342" s="878"/>
      <c r="Z2342" s="975"/>
    </row>
    <row r="2343" spans="1:26">
      <c r="A2343" s="878"/>
      <c r="B2343" s="878"/>
      <c r="C2343" s="878"/>
      <c r="F2343" s="878"/>
      <c r="H2343" s="878"/>
      <c r="I2343" s="878"/>
      <c r="J2343" s="878"/>
      <c r="K2343" s="990"/>
      <c r="L2343" s="990"/>
      <c r="M2343" s="990"/>
      <c r="N2343" s="990"/>
      <c r="O2343" s="878"/>
      <c r="P2343" s="878"/>
      <c r="Q2343" s="878"/>
      <c r="R2343" s="878"/>
      <c r="S2343" s="878"/>
      <c r="T2343" s="878"/>
      <c r="U2343" s="878"/>
      <c r="V2343" s="878"/>
      <c r="W2343" s="878"/>
      <c r="X2343" s="1015"/>
      <c r="Y2343" s="878"/>
      <c r="Z2343" s="975"/>
    </row>
    <row r="2344" spans="1:26">
      <c r="A2344" s="878"/>
      <c r="B2344" s="878"/>
      <c r="C2344" s="878"/>
      <c r="F2344" s="878"/>
      <c r="H2344" s="878"/>
      <c r="I2344" s="878"/>
      <c r="J2344" s="878"/>
      <c r="K2344" s="990"/>
      <c r="L2344" s="990"/>
      <c r="M2344" s="990"/>
      <c r="N2344" s="990"/>
      <c r="O2344" s="878"/>
      <c r="P2344" s="878"/>
      <c r="Q2344" s="878"/>
      <c r="R2344" s="878"/>
      <c r="S2344" s="878"/>
      <c r="T2344" s="878"/>
      <c r="U2344" s="878"/>
      <c r="V2344" s="878"/>
      <c r="W2344" s="878"/>
      <c r="X2344" s="1015"/>
      <c r="Y2344" s="878"/>
      <c r="Z2344" s="975"/>
    </row>
    <row r="2345" spans="1:26">
      <c r="A2345" s="878"/>
      <c r="B2345" s="878"/>
      <c r="C2345" s="878"/>
      <c r="F2345" s="878"/>
      <c r="H2345" s="878"/>
      <c r="I2345" s="878"/>
      <c r="J2345" s="878"/>
      <c r="K2345" s="990"/>
      <c r="L2345" s="990"/>
      <c r="M2345" s="990"/>
      <c r="N2345" s="990"/>
      <c r="O2345" s="878"/>
      <c r="P2345" s="878"/>
      <c r="Q2345" s="878"/>
      <c r="R2345" s="878"/>
      <c r="S2345" s="878"/>
      <c r="T2345" s="878"/>
      <c r="U2345" s="878"/>
      <c r="V2345" s="878"/>
      <c r="W2345" s="878"/>
      <c r="X2345" s="1015"/>
      <c r="Y2345" s="878"/>
      <c r="Z2345" s="975"/>
    </row>
    <row r="2346" spans="1:26">
      <c r="A2346" s="878"/>
      <c r="B2346" s="878"/>
      <c r="C2346" s="878"/>
      <c r="F2346" s="878"/>
      <c r="H2346" s="878"/>
      <c r="I2346" s="878"/>
      <c r="J2346" s="878"/>
      <c r="K2346" s="990"/>
      <c r="L2346" s="990"/>
      <c r="M2346" s="990"/>
      <c r="N2346" s="990"/>
      <c r="O2346" s="878"/>
      <c r="P2346" s="878"/>
      <c r="Q2346" s="878"/>
      <c r="R2346" s="878"/>
      <c r="S2346" s="878"/>
      <c r="T2346" s="878"/>
      <c r="U2346" s="878"/>
      <c r="V2346" s="878"/>
      <c r="W2346" s="878"/>
      <c r="X2346" s="1015"/>
      <c r="Y2346" s="878"/>
      <c r="Z2346" s="975"/>
    </row>
    <row r="2347" spans="1:26">
      <c r="A2347" s="878"/>
      <c r="B2347" s="878"/>
      <c r="C2347" s="878"/>
      <c r="F2347" s="878"/>
      <c r="H2347" s="878"/>
      <c r="I2347" s="878"/>
      <c r="J2347" s="878"/>
      <c r="K2347" s="990"/>
      <c r="L2347" s="990"/>
      <c r="M2347" s="990"/>
      <c r="N2347" s="990"/>
      <c r="O2347" s="878"/>
      <c r="P2347" s="878"/>
      <c r="Q2347" s="878"/>
      <c r="R2347" s="878"/>
      <c r="S2347" s="878"/>
      <c r="T2347" s="878"/>
      <c r="U2347" s="878"/>
      <c r="V2347" s="878"/>
      <c r="W2347" s="878"/>
      <c r="X2347" s="1015"/>
      <c r="Y2347" s="878"/>
      <c r="Z2347" s="975"/>
    </row>
    <row r="2348" spans="1:26">
      <c r="A2348" s="878"/>
      <c r="B2348" s="878"/>
      <c r="C2348" s="878"/>
      <c r="F2348" s="878"/>
      <c r="H2348" s="878"/>
      <c r="I2348" s="878"/>
      <c r="J2348" s="878"/>
      <c r="K2348" s="990"/>
      <c r="L2348" s="990"/>
      <c r="M2348" s="990"/>
      <c r="N2348" s="990"/>
      <c r="O2348" s="878"/>
      <c r="P2348" s="878"/>
      <c r="Q2348" s="878"/>
      <c r="R2348" s="878"/>
      <c r="S2348" s="878"/>
      <c r="T2348" s="878"/>
      <c r="U2348" s="878"/>
      <c r="V2348" s="878"/>
      <c r="W2348" s="878"/>
      <c r="X2348" s="1015"/>
      <c r="Y2348" s="878"/>
      <c r="Z2348" s="975"/>
    </row>
    <row r="2349" spans="1:26">
      <c r="A2349" s="878"/>
      <c r="B2349" s="878"/>
      <c r="C2349" s="878"/>
      <c r="F2349" s="878"/>
      <c r="H2349" s="878"/>
      <c r="I2349" s="878"/>
      <c r="J2349" s="878"/>
      <c r="K2349" s="990"/>
      <c r="L2349" s="990"/>
      <c r="M2349" s="990"/>
      <c r="N2349" s="990"/>
      <c r="O2349" s="878"/>
      <c r="P2349" s="878"/>
      <c r="Q2349" s="878"/>
      <c r="R2349" s="878"/>
      <c r="S2349" s="878"/>
      <c r="T2349" s="878"/>
      <c r="U2349" s="878"/>
      <c r="V2349" s="878"/>
      <c r="W2349" s="878"/>
      <c r="X2349" s="1015"/>
      <c r="Y2349" s="878"/>
      <c r="Z2349" s="975"/>
    </row>
    <row r="2350" spans="1:26">
      <c r="A2350" s="878"/>
      <c r="B2350" s="878"/>
      <c r="C2350" s="878"/>
      <c r="F2350" s="878"/>
      <c r="H2350" s="878"/>
      <c r="I2350" s="878"/>
      <c r="J2350" s="878"/>
      <c r="K2350" s="990"/>
      <c r="L2350" s="990"/>
      <c r="M2350" s="990"/>
      <c r="N2350" s="990"/>
      <c r="O2350" s="878"/>
      <c r="P2350" s="878"/>
      <c r="Q2350" s="878"/>
      <c r="R2350" s="878"/>
      <c r="S2350" s="878"/>
      <c r="T2350" s="878"/>
      <c r="U2350" s="878"/>
      <c r="V2350" s="878"/>
      <c r="W2350" s="878"/>
      <c r="X2350" s="1015"/>
      <c r="Y2350" s="878"/>
      <c r="Z2350" s="975"/>
    </row>
    <row r="2351" spans="1:26">
      <c r="A2351" s="878"/>
      <c r="B2351" s="878"/>
      <c r="C2351" s="878"/>
      <c r="F2351" s="878"/>
      <c r="H2351" s="878"/>
      <c r="I2351" s="878"/>
      <c r="J2351" s="878"/>
      <c r="K2351" s="990"/>
      <c r="L2351" s="990"/>
      <c r="M2351" s="990"/>
      <c r="N2351" s="990"/>
      <c r="O2351" s="878"/>
      <c r="P2351" s="878"/>
      <c r="Q2351" s="878"/>
      <c r="R2351" s="878"/>
      <c r="S2351" s="878"/>
      <c r="T2351" s="878"/>
      <c r="U2351" s="878"/>
      <c r="V2351" s="878"/>
      <c r="W2351" s="878"/>
      <c r="X2351" s="1015"/>
      <c r="Y2351" s="878"/>
      <c r="Z2351" s="975"/>
    </row>
    <row r="2352" spans="1:26">
      <c r="A2352" s="878"/>
      <c r="B2352" s="878"/>
      <c r="C2352" s="878"/>
      <c r="F2352" s="878"/>
      <c r="H2352" s="878"/>
      <c r="I2352" s="878"/>
      <c r="J2352" s="878"/>
      <c r="K2352" s="990"/>
      <c r="L2352" s="990"/>
      <c r="M2352" s="990"/>
      <c r="N2352" s="990"/>
      <c r="O2352" s="878"/>
      <c r="P2352" s="878"/>
      <c r="Q2352" s="878"/>
      <c r="R2352" s="878"/>
      <c r="S2352" s="878"/>
      <c r="T2352" s="878"/>
      <c r="U2352" s="878"/>
      <c r="V2352" s="878"/>
      <c r="W2352" s="878"/>
      <c r="X2352" s="1015"/>
      <c r="Y2352" s="878"/>
      <c r="Z2352" s="975"/>
    </row>
    <row r="2353" spans="1:26">
      <c r="A2353" s="878"/>
      <c r="B2353" s="878"/>
      <c r="C2353" s="878"/>
      <c r="F2353" s="878"/>
      <c r="H2353" s="878"/>
      <c r="I2353" s="878"/>
      <c r="J2353" s="878"/>
      <c r="K2353" s="990"/>
      <c r="L2353" s="990"/>
      <c r="M2353" s="990"/>
      <c r="N2353" s="990"/>
      <c r="O2353" s="878"/>
      <c r="P2353" s="878"/>
      <c r="Q2353" s="878"/>
      <c r="R2353" s="878"/>
      <c r="S2353" s="878"/>
      <c r="T2353" s="878"/>
      <c r="U2353" s="878"/>
      <c r="V2353" s="878"/>
      <c r="W2353" s="878"/>
      <c r="X2353" s="1015"/>
      <c r="Y2353" s="878"/>
      <c r="Z2353" s="975"/>
    </row>
    <row r="2354" spans="1:26">
      <c r="A2354" s="878"/>
      <c r="B2354" s="878"/>
      <c r="C2354" s="878"/>
      <c r="F2354" s="878"/>
      <c r="H2354" s="878"/>
      <c r="I2354" s="878"/>
      <c r="J2354" s="878"/>
      <c r="K2354" s="990"/>
      <c r="L2354" s="990"/>
      <c r="M2354" s="990"/>
      <c r="N2354" s="990"/>
      <c r="O2354" s="878"/>
      <c r="P2354" s="878"/>
      <c r="Q2354" s="878"/>
      <c r="R2354" s="878"/>
      <c r="S2354" s="878"/>
      <c r="T2354" s="878"/>
      <c r="U2354" s="878"/>
      <c r="V2354" s="878"/>
      <c r="W2354" s="878"/>
      <c r="X2354" s="1015"/>
      <c r="Y2354" s="878"/>
      <c r="Z2354" s="975"/>
    </row>
    <row r="2355" spans="1:26">
      <c r="A2355" s="878"/>
      <c r="B2355" s="878"/>
      <c r="C2355" s="878"/>
      <c r="F2355" s="878"/>
      <c r="H2355" s="878"/>
      <c r="I2355" s="878"/>
      <c r="J2355" s="878"/>
      <c r="K2355" s="990"/>
      <c r="L2355" s="990"/>
      <c r="M2355" s="990"/>
      <c r="N2355" s="990"/>
      <c r="O2355" s="878"/>
      <c r="P2355" s="878"/>
      <c r="Q2355" s="878"/>
      <c r="R2355" s="878"/>
      <c r="S2355" s="878"/>
      <c r="T2355" s="878"/>
      <c r="U2355" s="878"/>
      <c r="V2355" s="878"/>
      <c r="W2355" s="878"/>
      <c r="X2355" s="1015"/>
      <c r="Y2355" s="878"/>
      <c r="Z2355" s="975"/>
    </row>
    <row r="2356" spans="1:26">
      <c r="A2356" s="878"/>
      <c r="B2356" s="878"/>
      <c r="C2356" s="878"/>
      <c r="F2356" s="878"/>
      <c r="H2356" s="878"/>
      <c r="I2356" s="878"/>
      <c r="J2356" s="878"/>
      <c r="K2356" s="990"/>
      <c r="L2356" s="990"/>
      <c r="M2356" s="990"/>
      <c r="N2356" s="990"/>
      <c r="O2356" s="878"/>
      <c r="P2356" s="878"/>
      <c r="Q2356" s="878"/>
      <c r="R2356" s="878"/>
      <c r="S2356" s="878"/>
      <c r="T2356" s="878"/>
      <c r="U2356" s="878"/>
      <c r="V2356" s="878"/>
      <c r="W2356" s="878"/>
      <c r="X2356" s="1015"/>
      <c r="Y2356" s="878"/>
      <c r="Z2356" s="975"/>
    </row>
    <row r="2357" spans="1:26">
      <c r="A2357" s="878"/>
      <c r="B2357" s="878"/>
      <c r="C2357" s="878"/>
      <c r="F2357" s="878"/>
      <c r="H2357" s="878"/>
      <c r="I2357" s="878"/>
      <c r="J2357" s="878"/>
      <c r="K2357" s="990"/>
      <c r="L2357" s="990"/>
      <c r="M2357" s="990"/>
      <c r="N2357" s="990"/>
      <c r="O2357" s="878"/>
      <c r="P2357" s="878"/>
      <c r="Q2357" s="878"/>
      <c r="R2357" s="878"/>
      <c r="S2357" s="878"/>
      <c r="T2357" s="878"/>
      <c r="U2357" s="878"/>
      <c r="V2357" s="878"/>
      <c r="W2357" s="878"/>
      <c r="X2357" s="1015"/>
      <c r="Y2357" s="878"/>
      <c r="Z2357" s="975"/>
    </row>
    <row r="2358" spans="1:26">
      <c r="A2358" s="878"/>
      <c r="B2358" s="878"/>
      <c r="C2358" s="878"/>
      <c r="F2358" s="878"/>
      <c r="H2358" s="878"/>
      <c r="I2358" s="878"/>
      <c r="J2358" s="878"/>
      <c r="K2358" s="990"/>
      <c r="L2358" s="990"/>
      <c r="M2358" s="990"/>
      <c r="N2358" s="990"/>
      <c r="O2358" s="878"/>
      <c r="P2358" s="878"/>
      <c r="Q2358" s="878"/>
      <c r="R2358" s="878"/>
      <c r="S2358" s="878"/>
      <c r="T2358" s="878"/>
      <c r="U2358" s="878"/>
      <c r="V2358" s="878"/>
      <c r="W2358" s="878"/>
      <c r="X2358" s="1015"/>
      <c r="Y2358" s="878"/>
      <c r="Z2358" s="975"/>
    </row>
    <row r="2359" spans="1:26">
      <c r="A2359" s="878"/>
      <c r="B2359" s="878"/>
      <c r="C2359" s="878"/>
      <c r="F2359" s="878"/>
      <c r="H2359" s="878"/>
      <c r="I2359" s="878"/>
      <c r="J2359" s="878"/>
      <c r="K2359" s="990"/>
      <c r="L2359" s="990"/>
      <c r="M2359" s="990"/>
      <c r="N2359" s="990"/>
      <c r="O2359" s="878"/>
      <c r="P2359" s="878"/>
      <c r="Q2359" s="878"/>
      <c r="R2359" s="878"/>
      <c r="S2359" s="878"/>
      <c r="T2359" s="878"/>
      <c r="U2359" s="878"/>
      <c r="V2359" s="878"/>
      <c r="W2359" s="878"/>
      <c r="X2359" s="1015"/>
      <c r="Y2359" s="878"/>
      <c r="Z2359" s="975"/>
    </row>
    <row r="2360" spans="1:26">
      <c r="A2360" s="878"/>
      <c r="B2360" s="878"/>
      <c r="C2360" s="878"/>
      <c r="F2360" s="878"/>
      <c r="H2360" s="878"/>
      <c r="I2360" s="878"/>
      <c r="J2360" s="878"/>
      <c r="K2360" s="990"/>
      <c r="L2360" s="990"/>
      <c r="M2360" s="990"/>
      <c r="N2360" s="990"/>
      <c r="O2360" s="878"/>
      <c r="P2360" s="878"/>
      <c r="Q2360" s="878"/>
      <c r="R2360" s="878"/>
      <c r="S2360" s="878"/>
      <c r="T2360" s="878"/>
      <c r="U2360" s="878"/>
      <c r="V2360" s="878"/>
      <c r="W2360" s="878"/>
      <c r="X2360" s="1015"/>
      <c r="Y2360" s="878"/>
      <c r="Z2360" s="975"/>
    </row>
    <row r="2361" spans="1:26">
      <c r="A2361" s="878"/>
      <c r="B2361" s="878"/>
      <c r="C2361" s="878"/>
      <c r="F2361" s="878"/>
      <c r="H2361" s="878"/>
      <c r="I2361" s="878"/>
      <c r="J2361" s="878"/>
      <c r="K2361" s="990"/>
      <c r="L2361" s="990"/>
      <c r="M2361" s="990"/>
      <c r="N2361" s="990"/>
      <c r="O2361" s="878"/>
      <c r="P2361" s="878"/>
      <c r="Q2361" s="878"/>
      <c r="R2361" s="878"/>
      <c r="S2361" s="878"/>
      <c r="T2361" s="878"/>
      <c r="U2361" s="878"/>
      <c r="V2361" s="878"/>
      <c r="W2361" s="878"/>
      <c r="X2361" s="1015"/>
      <c r="Y2361" s="878"/>
      <c r="Z2361" s="975"/>
    </row>
    <row r="2362" spans="1:26">
      <c r="A2362" s="878"/>
      <c r="B2362" s="878"/>
      <c r="C2362" s="878"/>
      <c r="F2362" s="878"/>
      <c r="H2362" s="878"/>
      <c r="I2362" s="878"/>
      <c r="J2362" s="878"/>
      <c r="K2362" s="990"/>
      <c r="L2362" s="990"/>
      <c r="M2362" s="990"/>
      <c r="N2362" s="990"/>
      <c r="O2362" s="878"/>
      <c r="P2362" s="878"/>
      <c r="Q2362" s="878"/>
      <c r="R2362" s="878"/>
      <c r="S2362" s="878"/>
      <c r="T2362" s="878"/>
      <c r="U2362" s="878"/>
      <c r="V2362" s="878"/>
      <c r="W2362" s="878"/>
      <c r="X2362" s="1015"/>
      <c r="Y2362" s="878"/>
      <c r="Z2362" s="975"/>
    </row>
    <row r="2363" spans="1:26">
      <c r="A2363" s="878"/>
      <c r="B2363" s="878"/>
      <c r="C2363" s="878"/>
      <c r="F2363" s="878"/>
      <c r="H2363" s="878"/>
      <c r="I2363" s="878"/>
      <c r="J2363" s="878"/>
      <c r="K2363" s="990"/>
      <c r="L2363" s="990"/>
      <c r="M2363" s="990"/>
      <c r="N2363" s="990"/>
      <c r="O2363" s="878"/>
      <c r="P2363" s="878"/>
      <c r="Q2363" s="878"/>
      <c r="R2363" s="878"/>
      <c r="S2363" s="878"/>
      <c r="T2363" s="878"/>
      <c r="U2363" s="878"/>
      <c r="V2363" s="878"/>
      <c r="W2363" s="878"/>
      <c r="X2363" s="1015"/>
      <c r="Y2363" s="878"/>
      <c r="Z2363" s="975"/>
    </row>
    <row r="2364" spans="1:26">
      <c r="A2364" s="878"/>
      <c r="B2364" s="878"/>
      <c r="C2364" s="878"/>
      <c r="F2364" s="878"/>
      <c r="H2364" s="878"/>
      <c r="I2364" s="878"/>
      <c r="J2364" s="878"/>
      <c r="K2364" s="990"/>
      <c r="L2364" s="990"/>
      <c r="M2364" s="990"/>
      <c r="N2364" s="990"/>
      <c r="O2364" s="878"/>
      <c r="P2364" s="878"/>
      <c r="Q2364" s="878"/>
      <c r="R2364" s="878"/>
      <c r="S2364" s="878"/>
      <c r="T2364" s="878"/>
      <c r="U2364" s="878"/>
      <c r="V2364" s="878"/>
      <c r="W2364" s="878"/>
      <c r="X2364" s="1015"/>
      <c r="Y2364" s="878"/>
      <c r="Z2364" s="975"/>
    </row>
    <row r="2365" spans="1:26">
      <c r="A2365" s="878"/>
      <c r="B2365" s="878"/>
      <c r="C2365" s="878"/>
      <c r="F2365" s="878"/>
      <c r="H2365" s="878"/>
      <c r="I2365" s="878"/>
      <c r="J2365" s="878"/>
      <c r="K2365" s="990"/>
      <c r="L2365" s="990"/>
      <c r="M2365" s="990"/>
      <c r="N2365" s="990"/>
      <c r="O2365" s="878"/>
      <c r="P2365" s="878"/>
      <c r="Q2365" s="878"/>
      <c r="R2365" s="878"/>
      <c r="S2365" s="878"/>
      <c r="T2365" s="878"/>
      <c r="U2365" s="878"/>
      <c r="V2365" s="878"/>
      <c r="W2365" s="878"/>
      <c r="X2365" s="1015"/>
      <c r="Y2365" s="878"/>
      <c r="Z2365" s="975"/>
    </row>
    <row r="2366" spans="1:26">
      <c r="A2366" s="878"/>
      <c r="B2366" s="878"/>
      <c r="C2366" s="878"/>
      <c r="F2366" s="878"/>
      <c r="H2366" s="878"/>
      <c r="I2366" s="878"/>
      <c r="J2366" s="878"/>
      <c r="K2366" s="990"/>
      <c r="L2366" s="990"/>
      <c r="M2366" s="990"/>
      <c r="N2366" s="990"/>
      <c r="O2366" s="878"/>
      <c r="P2366" s="878"/>
      <c r="Q2366" s="878"/>
      <c r="R2366" s="878"/>
      <c r="S2366" s="878"/>
      <c r="T2366" s="878"/>
      <c r="U2366" s="878"/>
      <c r="V2366" s="878"/>
      <c r="W2366" s="878"/>
      <c r="X2366" s="1015"/>
      <c r="Y2366" s="878"/>
      <c r="Z2366" s="975"/>
    </row>
    <row r="2367" spans="1:26">
      <c r="A2367" s="878"/>
      <c r="B2367" s="878"/>
      <c r="C2367" s="878"/>
      <c r="F2367" s="878"/>
      <c r="H2367" s="878"/>
      <c r="I2367" s="878"/>
      <c r="J2367" s="878"/>
      <c r="K2367" s="990"/>
      <c r="L2367" s="990"/>
      <c r="M2367" s="990"/>
      <c r="N2367" s="990"/>
      <c r="O2367" s="878"/>
      <c r="P2367" s="878"/>
      <c r="Q2367" s="878"/>
      <c r="R2367" s="878"/>
      <c r="S2367" s="878"/>
      <c r="T2367" s="878"/>
      <c r="U2367" s="878"/>
      <c r="V2367" s="878"/>
      <c r="W2367" s="878"/>
      <c r="X2367" s="1015"/>
      <c r="Y2367" s="878"/>
      <c r="Z2367" s="975"/>
    </row>
    <row r="2368" spans="1:26">
      <c r="A2368" s="878"/>
      <c r="B2368" s="878"/>
      <c r="C2368" s="878"/>
      <c r="F2368" s="878"/>
      <c r="H2368" s="878"/>
      <c r="I2368" s="878"/>
      <c r="J2368" s="878"/>
      <c r="K2368" s="990"/>
      <c r="L2368" s="990"/>
      <c r="M2368" s="990"/>
      <c r="N2368" s="990"/>
      <c r="O2368" s="878"/>
      <c r="P2368" s="878"/>
      <c r="Q2368" s="878"/>
      <c r="R2368" s="878"/>
      <c r="S2368" s="878"/>
      <c r="T2368" s="878"/>
      <c r="U2368" s="878"/>
      <c r="V2368" s="878"/>
      <c r="W2368" s="878"/>
      <c r="X2368" s="1015"/>
      <c r="Y2368" s="878"/>
      <c r="Z2368" s="975"/>
    </row>
    <row r="2369" spans="1:26">
      <c r="A2369" s="878"/>
      <c r="B2369" s="878"/>
      <c r="C2369" s="878"/>
      <c r="F2369" s="878"/>
      <c r="H2369" s="878"/>
      <c r="I2369" s="878"/>
      <c r="J2369" s="878"/>
      <c r="K2369" s="990"/>
      <c r="L2369" s="990"/>
      <c r="M2369" s="990"/>
      <c r="N2369" s="990"/>
      <c r="O2369" s="878"/>
      <c r="P2369" s="878"/>
      <c r="Q2369" s="878"/>
      <c r="R2369" s="878"/>
      <c r="S2369" s="878"/>
      <c r="T2369" s="878"/>
      <c r="U2369" s="878"/>
      <c r="V2369" s="878"/>
      <c r="W2369" s="878"/>
      <c r="X2369" s="1015"/>
      <c r="Y2369" s="878"/>
      <c r="Z2369" s="975"/>
    </row>
    <row r="2370" spans="1:26">
      <c r="A2370" s="878"/>
      <c r="B2370" s="878"/>
      <c r="C2370" s="878"/>
      <c r="F2370" s="878"/>
      <c r="H2370" s="878"/>
      <c r="I2370" s="878"/>
      <c r="J2370" s="878"/>
      <c r="K2370" s="990"/>
      <c r="L2370" s="990"/>
      <c r="M2370" s="990"/>
      <c r="N2370" s="990"/>
      <c r="O2370" s="878"/>
      <c r="P2370" s="878"/>
      <c r="Q2370" s="878"/>
      <c r="R2370" s="878"/>
      <c r="S2370" s="878"/>
      <c r="T2370" s="878"/>
      <c r="U2370" s="878"/>
      <c r="V2370" s="878"/>
      <c r="W2370" s="878"/>
      <c r="X2370" s="1015"/>
      <c r="Y2370" s="878"/>
      <c r="Z2370" s="975"/>
    </row>
    <row r="2371" spans="1:26">
      <c r="A2371" s="878"/>
      <c r="B2371" s="878"/>
      <c r="C2371" s="878"/>
      <c r="F2371" s="878"/>
      <c r="H2371" s="878"/>
      <c r="I2371" s="878"/>
      <c r="J2371" s="878"/>
      <c r="K2371" s="990"/>
      <c r="L2371" s="990"/>
      <c r="M2371" s="990"/>
      <c r="N2371" s="990"/>
      <c r="O2371" s="878"/>
      <c r="P2371" s="878"/>
      <c r="Q2371" s="878"/>
      <c r="R2371" s="878"/>
      <c r="S2371" s="878"/>
      <c r="T2371" s="878"/>
      <c r="U2371" s="878"/>
      <c r="V2371" s="878"/>
      <c r="W2371" s="878"/>
      <c r="X2371" s="1015"/>
      <c r="Y2371" s="878"/>
      <c r="Z2371" s="975"/>
    </row>
    <row r="2372" spans="1:26">
      <c r="A2372" s="878"/>
      <c r="B2372" s="878"/>
      <c r="C2372" s="878"/>
      <c r="F2372" s="878"/>
      <c r="H2372" s="878"/>
      <c r="I2372" s="878"/>
      <c r="J2372" s="878"/>
      <c r="K2372" s="990"/>
      <c r="L2372" s="990"/>
      <c r="M2372" s="990"/>
      <c r="N2372" s="990"/>
      <c r="O2372" s="878"/>
      <c r="P2372" s="878"/>
      <c r="Q2372" s="878"/>
      <c r="R2372" s="878"/>
      <c r="S2372" s="878"/>
      <c r="T2372" s="878"/>
      <c r="U2372" s="878"/>
      <c r="V2372" s="878"/>
      <c r="W2372" s="878"/>
      <c r="X2372" s="1015"/>
      <c r="Y2372" s="878"/>
      <c r="Z2372" s="975"/>
    </row>
    <row r="2373" spans="1:26">
      <c r="A2373" s="878"/>
      <c r="B2373" s="878"/>
      <c r="C2373" s="878"/>
      <c r="F2373" s="878"/>
      <c r="H2373" s="878"/>
      <c r="I2373" s="878"/>
      <c r="J2373" s="878"/>
      <c r="K2373" s="990"/>
      <c r="L2373" s="990"/>
      <c r="M2373" s="990"/>
      <c r="N2373" s="990"/>
      <c r="O2373" s="878"/>
      <c r="P2373" s="878"/>
      <c r="Q2373" s="878"/>
      <c r="R2373" s="878"/>
      <c r="S2373" s="878"/>
      <c r="T2373" s="878"/>
      <c r="U2373" s="878"/>
      <c r="V2373" s="878"/>
      <c r="W2373" s="878"/>
      <c r="X2373" s="1015"/>
      <c r="Y2373" s="878"/>
      <c r="Z2373" s="975"/>
    </row>
    <row r="2374" spans="1:26">
      <c r="A2374" s="878"/>
      <c r="B2374" s="878"/>
      <c r="C2374" s="878"/>
      <c r="F2374" s="878"/>
      <c r="H2374" s="878"/>
      <c r="I2374" s="878"/>
      <c r="J2374" s="878"/>
      <c r="K2374" s="990"/>
      <c r="L2374" s="990"/>
      <c r="M2374" s="990"/>
      <c r="N2374" s="990"/>
      <c r="O2374" s="878"/>
      <c r="P2374" s="878"/>
      <c r="Q2374" s="878"/>
      <c r="R2374" s="878"/>
      <c r="S2374" s="878"/>
      <c r="T2374" s="878"/>
      <c r="U2374" s="878"/>
      <c r="V2374" s="878"/>
      <c r="W2374" s="878"/>
      <c r="X2374" s="1015"/>
      <c r="Y2374" s="878"/>
      <c r="Z2374" s="975"/>
    </row>
    <row r="2375" spans="1:26">
      <c r="A2375" s="878"/>
      <c r="B2375" s="878"/>
      <c r="C2375" s="878"/>
      <c r="F2375" s="878"/>
      <c r="H2375" s="878"/>
      <c r="I2375" s="878"/>
      <c r="J2375" s="878"/>
      <c r="K2375" s="990"/>
      <c r="L2375" s="990"/>
      <c r="M2375" s="990"/>
      <c r="N2375" s="990"/>
      <c r="O2375" s="878"/>
      <c r="P2375" s="878"/>
      <c r="Q2375" s="878"/>
      <c r="R2375" s="878"/>
      <c r="S2375" s="878"/>
      <c r="T2375" s="878"/>
      <c r="U2375" s="878"/>
      <c r="V2375" s="878"/>
      <c r="W2375" s="878"/>
      <c r="X2375" s="1015"/>
      <c r="Y2375" s="878"/>
      <c r="Z2375" s="975"/>
    </row>
    <row r="2376" spans="1:26">
      <c r="A2376" s="878"/>
      <c r="B2376" s="878"/>
      <c r="C2376" s="878"/>
      <c r="F2376" s="878"/>
      <c r="H2376" s="878"/>
      <c r="I2376" s="878"/>
      <c r="J2376" s="878"/>
      <c r="K2376" s="990"/>
      <c r="L2376" s="990"/>
      <c r="M2376" s="990"/>
      <c r="N2376" s="990"/>
      <c r="O2376" s="878"/>
      <c r="P2376" s="878"/>
      <c r="Q2376" s="878"/>
      <c r="R2376" s="878"/>
      <c r="S2376" s="878"/>
      <c r="T2376" s="878"/>
      <c r="U2376" s="878"/>
      <c r="V2376" s="878"/>
      <c r="W2376" s="878"/>
      <c r="X2376" s="1015"/>
      <c r="Y2376" s="878"/>
      <c r="Z2376" s="975"/>
    </row>
    <row r="2377" spans="1:26">
      <c r="A2377" s="878"/>
      <c r="B2377" s="878"/>
      <c r="C2377" s="878"/>
      <c r="F2377" s="878"/>
      <c r="H2377" s="878"/>
      <c r="I2377" s="878"/>
      <c r="J2377" s="878"/>
      <c r="K2377" s="990"/>
      <c r="L2377" s="990"/>
      <c r="M2377" s="990"/>
      <c r="N2377" s="990"/>
      <c r="O2377" s="878"/>
      <c r="P2377" s="878"/>
      <c r="Q2377" s="878"/>
      <c r="R2377" s="878"/>
      <c r="S2377" s="878"/>
      <c r="T2377" s="878"/>
      <c r="U2377" s="878"/>
      <c r="V2377" s="878"/>
      <c r="W2377" s="878"/>
      <c r="X2377" s="1015"/>
      <c r="Y2377" s="878"/>
      <c r="Z2377" s="975"/>
    </row>
    <row r="2378" spans="1:26">
      <c r="A2378" s="878"/>
      <c r="B2378" s="878"/>
      <c r="C2378" s="878"/>
      <c r="F2378" s="878"/>
      <c r="H2378" s="878"/>
      <c r="I2378" s="878"/>
      <c r="J2378" s="878"/>
      <c r="K2378" s="990"/>
      <c r="L2378" s="990"/>
      <c r="M2378" s="990"/>
      <c r="N2378" s="990"/>
      <c r="O2378" s="878"/>
      <c r="P2378" s="878"/>
      <c r="Q2378" s="878"/>
      <c r="R2378" s="878"/>
      <c r="S2378" s="878"/>
      <c r="T2378" s="878"/>
      <c r="U2378" s="878"/>
      <c r="V2378" s="878"/>
      <c r="W2378" s="878"/>
      <c r="X2378" s="1015"/>
      <c r="Y2378" s="878"/>
      <c r="Z2378" s="975"/>
    </row>
    <row r="2379" spans="1:26">
      <c r="A2379" s="878"/>
      <c r="B2379" s="878"/>
      <c r="C2379" s="878"/>
      <c r="F2379" s="878"/>
      <c r="H2379" s="878"/>
      <c r="I2379" s="878"/>
      <c r="J2379" s="878"/>
      <c r="K2379" s="990"/>
      <c r="L2379" s="990"/>
      <c r="M2379" s="990"/>
      <c r="N2379" s="990"/>
      <c r="O2379" s="878"/>
      <c r="P2379" s="878"/>
      <c r="Q2379" s="878"/>
      <c r="R2379" s="878"/>
      <c r="S2379" s="878"/>
      <c r="T2379" s="878"/>
      <c r="U2379" s="878"/>
      <c r="V2379" s="878"/>
      <c r="W2379" s="878"/>
      <c r="X2379" s="1015"/>
      <c r="Y2379" s="878"/>
      <c r="Z2379" s="975"/>
    </row>
    <row r="2380" spans="1:26">
      <c r="A2380" s="878"/>
      <c r="B2380" s="878"/>
      <c r="C2380" s="878"/>
      <c r="F2380" s="878"/>
      <c r="H2380" s="878"/>
      <c r="I2380" s="878"/>
      <c r="J2380" s="878"/>
      <c r="K2380" s="990"/>
      <c r="L2380" s="990"/>
      <c r="M2380" s="990"/>
      <c r="N2380" s="990"/>
      <c r="O2380" s="878"/>
      <c r="P2380" s="878"/>
      <c r="Q2380" s="878"/>
      <c r="R2380" s="878"/>
      <c r="S2380" s="878"/>
      <c r="T2380" s="878"/>
      <c r="U2380" s="878"/>
      <c r="V2380" s="878"/>
      <c r="W2380" s="878"/>
      <c r="X2380" s="1015"/>
      <c r="Y2380" s="878"/>
      <c r="Z2380" s="975"/>
    </row>
    <row r="2381" spans="1:26">
      <c r="A2381" s="878"/>
      <c r="B2381" s="878"/>
      <c r="C2381" s="878"/>
      <c r="F2381" s="878"/>
      <c r="H2381" s="878"/>
      <c r="I2381" s="878"/>
      <c r="J2381" s="878"/>
      <c r="K2381" s="990"/>
      <c r="L2381" s="990"/>
      <c r="M2381" s="990"/>
      <c r="N2381" s="990"/>
      <c r="O2381" s="878"/>
      <c r="P2381" s="878"/>
      <c r="Q2381" s="878"/>
      <c r="R2381" s="878"/>
      <c r="S2381" s="878"/>
      <c r="T2381" s="878"/>
      <c r="U2381" s="878"/>
      <c r="V2381" s="878"/>
      <c r="W2381" s="878"/>
      <c r="X2381" s="1015"/>
      <c r="Y2381" s="878"/>
      <c r="Z2381" s="975"/>
    </row>
    <row r="2382" spans="1:26">
      <c r="A2382" s="878"/>
      <c r="B2382" s="878"/>
      <c r="C2382" s="878"/>
      <c r="F2382" s="878"/>
      <c r="H2382" s="878"/>
      <c r="I2382" s="878"/>
      <c r="J2382" s="878"/>
      <c r="K2382" s="990"/>
      <c r="L2382" s="990"/>
      <c r="M2382" s="990"/>
      <c r="N2382" s="990"/>
      <c r="O2382" s="878"/>
      <c r="P2382" s="878"/>
      <c r="Q2382" s="878"/>
      <c r="R2382" s="878"/>
      <c r="S2382" s="878"/>
      <c r="T2382" s="878"/>
      <c r="U2382" s="878"/>
      <c r="V2382" s="878"/>
      <c r="W2382" s="878"/>
      <c r="X2382" s="1015"/>
      <c r="Y2382" s="878"/>
      <c r="Z2382" s="975"/>
    </row>
    <row r="2383" spans="1:26">
      <c r="A2383" s="878"/>
      <c r="B2383" s="878"/>
      <c r="C2383" s="878"/>
      <c r="F2383" s="878"/>
      <c r="H2383" s="878"/>
      <c r="I2383" s="878"/>
      <c r="J2383" s="878"/>
      <c r="K2383" s="990"/>
      <c r="L2383" s="990"/>
      <c r="M2383" s="990"/>
      <c r="N2383" s="990"/>
      <c r="O2383" s="878"/>
      <c r="P2383" s="878"/>
      <c r="Q2383" s="878"/>
      <c r="R2383" s="878"/>
      <c r="S2383" s="878"/>
      <c r="T2383" s="878"/>
      <c r="U2383" s="878"/>
      <c r="V2383" s="878"/>
      <c r="W2383" s="878"/>
      <c r="X2383" s="1015"/>
      <c r="Y2383" s="878"/>
      <c r="Z2383" s="975"/>
    </row>
    <row r="2384" spans="1:26">
      <c r="A2384" s="878"/>
      <c r="B2384" s="878"/>
      <c r="C2384" s="878"/>
      <c r="F2384" s="878"/>
      <c r="H2384" s="878"/>
      <c r="I2384" s="878"/>
      <c r="J2384" s="878"/>
      <c r="K2384" s="990"/>
      <c r="L2384" s="990"/>
      <c r="M2384" s="990"/>
      <c r="N2384" s="990"/>
      <c r="O2384" s="878"/>
      <c r="P2384" s="878"/>
      <c r="Q2384" s="878"/>
      <c r="R2384" s="878"/>
      <c r="S2384" s="878"/>
      <c r="T2384" s="878"/>
      <c r="U2384" s="878"/>
      <c r="V2384" s="878"/>
      <c r="W2384" s="878"/>
      <c r="X2384" s="1015"/>
      <c r="Y2384" s="878"/>
      <c r="Z2384" s="975"/>
    </row>
    <row r="2385" spans="1:26">
      <c r="A2385" s="878"/>
      <c r="B2385" s="878"/>
      <c r="C2385" s="878"/>
      <c r="F2385" s="878"/>
      <c r="H2385" s="878"/>
      <c r="I2385" s="878"/>
      <c r="J2385" s="878"/>
      <c r="K2385" s="990"/>
      <c r="L2385" s="990"/>
      <c r="M2385" s="990"/>
      <c r="N2385" s="990"/>
      <c r="O2385" s="878"/>
      <c r="P2385" s="878"/>
      <c r="Q2385" s="878"/>
      <c r="R2385" s="878"/>
      <c r="S2385" s="878"/>
      <c r="T2385" s="878"/>
      <c r="U2385" s="878"/>
      <c r="V2385" s="878"/>
      <c r="W2385" s="878"/>
      <c r="X2385" s="1015"/>
      <c r="Y2385" s="878"/>
      <c r="Z2385" s="975"/>
    </row>
    <row r="2386" spans="1:26">
      <c r="A2386" s="878"/>
      <c r="B2386" s="878"/>
      <c r="C2386" s="878"/>
      <c r="F2386" s="878"/>
      <c r="H2386" s="878"/>
      <c r="I2386" s="878"/>
      <c r="J2386" s="878"/>
      <c r="K2386" s="990"/>
      <c r="L2386" s="990"/>
      <c r="M2386" s="990"/>
      <c r="N2386" s="990"/>
      <c r="O2386" s="878"/>
      <c r="P2386" s="878"/>
      <c r="Q2386" s="878"/>
      <c r="R2386" s="878"/>
      <c r="S2386" s="878"/>
      <c r="T2386" s="878"/>
      <c r="U2386" s="878"/>
      <c r="V2386" s="878"/>
      <c r="W2386" s="878"/>
      <c r="X2386" s="1015"/>
      <c r="Y2386" s="878"/>
      <c r="Z2386" s="975"/>
    </row>
    <row r="2387" spans="1:26">
      <c r="A2387" s="878"/>
      <c r="B2387" s="878"/>
      <c r="C2387" s="878"/>
      <c r="F2387" s="878"/>
      <c r="H2387" s="878"/>
      <c r="I2387" s="878"/>
      <c r="J2387" s="878"/>
      <c r="K2387" s="990"/>
      <c r="L2387" s="990"/>
      <c r="M2387" s="990"/>
      <c r="N2387" s="990"/>
      <c r="O2387" s="878"/>
      <c r="P2387" s="878"/>
      <c r="Q2387" s="878"/>
      <c r="R2387" s="878"/>
      <c r="S2387" s="878"/>
      <c r="T2387" s="878"/>
      <c r="U2387" s="878"/>
      <c r="V2387" s="878"/>
      <c r="W2387" s="878"/>
      <c r="X2387" s="1015"/>
      <c r="Y2387" s="878"/>
      <c r="Z2387" s="975"/>
    </row>
    <row r="2388" spans="1:26">
      <c r="A2388" s="878"/>
      <c r="B2388" s="878"/>
      <c r="C2388" s="878"/>
      <c r="F2388" s="878"/>
      <c r="H2388" s="878"/>
      <c r="I2388" s="878"/>
      <c r="J2388" s="878"/>
      <c r="K2388" s="990"/>
      <c r="L2388" s="990"/>
      <c r="M2388" s="990"/>
      <c r="N2388" s="990"/>
      <c r="O2388" s="878"/>
      <c r="P2388" s="878"/>
      <c r="Q2388" s="878"/>
      <c r="R2388" s="878"/>
      <c r="S2388" s="878"/>
      <c r="T2388" s="878"/>
      <c r="U2388" s="878"/>
      <c r="V2388" s="878"/>
      <c r="W2388" s="878"/>
      <c r="X2388" s="1015"/>
      <c r="Y2388" s="878"/>
      <c r="Z2388" s="975"/>
    </row>
    <row r="2389" spans="1:26">
      <c r="A2389" s="878"/>
      <c r="B2389" s="878"/>
      <c r="C2389" s="878"/>
      <c r="F2389" s="878"/>
      <c r="H2389" s="878"/>
      <c r="I2389" s="878"/>
      <c r="J2389" s="878"/>
      <c r="K2389" s="990"/>
      <c r="L2389" s="990"/>
      <c r="M2389" s="990"/>
      <c r="N2389" s="990"/>
      <c r="O2389" s="878"/>
      <c r="P2389" s="878"/>
      <c r="Q2389" s="878"/>
      <c r="R2389" s="878"/>
      <c r="S2389" s="878"/>
      <c r="T2389" s="878"/>
      <c r="U2389" s="878"/>
      <c r="V2389" s="878"/>
      <c r="W2389" s="878"/>
      <c r="X2389" s="1015"/>
      <c r="Y2389" s="878"/>
      <c r="Z2389" s="975"/>
    </row>
    <row r="2390" spans="1:26">
      <c r="A2390" s="878"/>
      <c r="B2390" s="878"/>
      <c r="C2390" s="878"/>
      <c r="F2390" s="878"/>
      <c r="H2390" s="878"/>
      <c r="I2390" s="878"/>
      <c r="J2390" s="878"/>
      <c r="K2390" s="990"/>
      <c r="L2390" s="990"/>
      <c r="M2390" s="990"/>
      <c r="N2390" s="990"/>
      <c r="O2390" s="878"/>
      <c r="P2390" s="878"/>
      <c r="Q2390" s="878"/>
      <c r="R2390" s="878"/>
      <c r="S2390" s="878"/>
      <c r="T2390" s="878"/>
      <c r="U2390" s="878"/>
      <c r="V2390" s="878"/>
      <c r="W2390" s="878"/>
      <c r="X2390" s="1015"/>
      <c r="Y2390" s="878"/>
      <c r="Z2390" s="975"/>
    </row>
    <row r="2391" spans="1:26">
      <c r="A2391" s="878"/>
      <c r="B2391" s="878"/>
      <c r="C2391" s="878"/>
      <c r="F2391" s="878"/>
      <c r="H2391" s="878"/>
      <c r="I2391" s="878"/>
      <c r="J2391" s="878"/>
      <c r="K2391" s="990"/>
      <c r="L2391" s="990"/>
      <c r="M2391" s="990"/>
      <c r="N2391" s="990"/>
      <c r="O2391" s="878"/>
      <c r="P2391" s="878"/>
      <c r="Q2391" s="878"/>
      <c r="R2391" s="878"/>
      <c r="S2391" s="878"/>
      <c r="T2391" s="878"/>
      <c r="U2391" s="878"/>
      <c r="V2391" s="878"/>
      <c r="W2391" s="878"/>
      <c r="X2391" s="1015"/>
      <c r="Y2391" s="878"/>
      <c r="Z2391" s="975"/>
    </row>
    <row r="2392" spans="1:26">
      <c r="A2392" s="878"/>
      <c r="B2392" s="878"/>
      <c r="C2392" s="878"/>
      <c r="F2392" s="878"/>
      <c r="H2392" s="878"/>
      <c r="I2392" s="878"/>
      <c r="J2392" s="878"/>
      <c r="K2392" s="990"/>
      <c r="L2392" s="990"/>
      <c r="M2392" s="990"/>
      <c r="N2392" s="990"/>
      <c r="O2392" s="878"/>
      <c r="P2392" s="878"/>
      <c r="Q2392" s="878"/>
      <c r="R2392" s="878"/>
      <c r="S2392" s="878"/>
      <c r="T2392" s="878"/>
      <c r="U2392" s="878"/>
      <c r="V2392" s="878"/>
      <c r="W2392" s="878"/>
      <c r="X2392" s="1015"/>
      <c r="Y2392" s="878"/>
      <c r="Z2392" s="975"/>
    </row>
    <row r="2393" spans="1:26">
      <c r="A2393" s="878"/>
      <c r="B2393" s="878"/>
      <c r="C2393" s="878"/>
      <c r="F2393" s="878"/>
      <c r="H2393" s="878"/>
      <c r="I2393" s="878"/>
      <c r="J2393" s="878"/>
      <c r="K2393" s="990"/>
      <c r="L2393" s="990"/>
      <c r="M2393" s="990"/>
      <c r="N2393" s="990"/>
      <c r="O2393" s="878"/>
      <c r="P2393" s="878"/>
      <c r="Q2393" s="878"/>
      <c r="R2393" s="878"/>
      <c r="S2393" s="878"/>
      <c r="T2393" s="878"/>
      <c r="U2393" s="878"/>
      <c r="V2393" s="878"/>
      <c r="W2393" s="878"/>
      <c r="X2393" s="1015"/>
      <c r="Y2393" s="878"/>
      <c r="Z2393" s="975"/>
    </row>
    <row r="2394" spans="1:26">
      <c r="A2394" s="878"/>
      <c r="B2394" s="878"/>
      <c r="C2394" s="878"/>
      <c r="F2394" s="878"/>
      <c r="H2394" s="878"/>
      <c r="I2394" s="878"/>
      <c r="J2394" s="878"/>
      <c r="K2394" s="990"/>
      <c r="L2394" s="990"/>
      <c r="M2394" s="990"/>
      <c r="N2394" s="990"/>
      <c r="O2394" s="878"/>
      <c r="P2394" s="878"/>
      <c r="Q2394" s="878"/>
      <c r="R2394" s="878"/>
      <c r="S2394" s="878"/>
      <c r="T2394" s="878"/>
      <c r="U2394" s="878"/>
      <c r="V2394" s="878"/>
      <c r="W2394" s="878"/>
      <c r="X2394" s="1015"/>
      <c r="Y2394" s="878"/>
      <c r="Z2394" s="975"/>
    </row>
    <row r="2395" spans="1:26">
      <c r="A2395" s="878"/>
      <c r="B2395" s="878"/>
      <c r="C2395" s="878"/>
      <c r="F2395" s="878"/>
      <c r="H2395" s="878"/>
      <c r="I2395" s="878"/>
      <c r="J2395" s="878"/>
      <c r="K2395" s="990"/>
      <c r="L2395" s="990"/>
      <c r="M2395" s="990"/>
      <c r="N2395" s="990"/>
      <c r="O2395" s="878"/>
      <c r="P2395" s="878"/>
      <c r="Q2395" s="878"/>
      <c r="R2395" s="878"/>
      <c r="S2395" s="878"/>
      <c r="T2395" s="878"/>
      <c r="U2395" s="878"/>
      <c r="V2395" s="878"/>
      <c r="W2395" s="878"/>
      <c r="X2395" s="1015"/>
      <c r="Y2395" s="878"/>
      <c r="Z2395" s="975"/>
    </row>
    <row r="2396" spans="1:26">
      <c r="A2396" s="878"/>
      <c r="B2396" s="878"/>
      <c r="C2396" s="878"/>
      <c r="F2396" s="878"/>
      <c r="H2396" s="878"/>
      <c r="I2396" s="878"/>
      <c r="J2396" s="878"/>
      <c r="K2396" s="990"/>
      <c r="L2396" s="990"/>
      <c r="M2396" s="990"/>
      <c r="N2396" s="990"/>
      <c r="O2396" s="878"/>
      <c r="P2396" s="878"/>
      <c r="Q2396" s="878"/>
      <c r="R2396" s="878"/>
      <c r="S2396" s="878"/>
      <c r="T2396" s="878"/>
      <c r="U2396" s="878"/>
      <c r="V2396" s="878"/>
      <c r="W2396" s="878"/>
      <c r="X2396" s="1015"/>
      <c r="Y2396" s="878"/>
      <c r="Z2396" s="975"/>
    </row>
    <row r="2397" spans="1:26">
      <c r="A2397" s="878"/>
      <c r="B2397" s="878"/>
      <c r="C2397" s="878"/>
      <c r="F2397" s="878"/>
      <c r="H2397" s="878"/>
      <c r="I2397" s="878"/>
      <c r="J2397" s="878"/>
      <c r="K2397" s="990"/>
      <c r="L2397" s="990"/>
      <c r="M2397" s="990"/>
      <c r="N2397" s="990"/>
      <c r="O2397" s="878"/>
      <c r="P2397" s="878"/>
      <c r="Q2397" s="878"/>
      <c r="R2397" s="878"/>
      <c r="S2397" s="878"/>
      <c r="T2397" s="878"/>
      <c r="U2397" s="878"/>
      <c r="V2397" s="878"/>
      <c r="W2397" s="878"/>
      <c r="X2397" s="1015"/>
      <c r="Y2397" s="878"/>
      <c r="Z2397" s="975"/>
    </row>
    <row r="2398" spans="1:26">
      <c r="A2398" s="878"/>
      <c r="B2398" s="878"/>
      <c r="C2398" s="878"/>
      <c r="F2398" s="878"/>
      <c r="H2398" s="878"/>
      <c r="I2398" s="878"/>
      <c r="J2398" s="878"/>
      <c r="K2398" s="990"/>
      <c r="L2398" s="990"/>
      <c r="M2398" s="990"/>
      <c r="N2398" s="990"/>
      <c r="O2398" s="878"/>
      <c r="P2398" s="878"/>
      <c r="Q2398" s="878"/>
      <c r="R2398" s="878"/>
      <c r="S2398" s="878"/>
      <c r="T2398" s="878"/>
      <c r="U2398" s="878"/>
      <c r="V2398" s="878"/>
      <c r="W2398" s="878"/>
      <c r="X2398" s="1015"/>
      <c r="Y2398" s="878"/>
      <c r="Z2398" s="975"/>
    </row>
    <row r="2399" spans="1:26">
      <c r="A2399" s="878"/>
      <c r="B2399" s="878"/>
      <c r="C2399" s="878"/>
      <c r="F2399" s="878"/>
      <c r="H2399" s="878"/>
      <c r="I2399" s="878"/>
      <c r="J2399" s="878"/>
      <c r="K2399" s="990"/>
      <c r="L2399" s="990"/>
      <c r="M2399" s="990"/>
      <c r="N2399" s="990"/>
      <c r="O2399" s="878"/>
      <c r="P2399" s="878"/>
      <c r="Q2399" s="878"/>
      <c r="R2399" s="878"/>
      <c r="S2399" s="878"/>
      <c r="T2399" s="878"/>
      <c r="U2399" s="878"/>
      <c r="V2399" s="878"/>
      <c r="W2399" s="878"/>
      <c r="X2399" s="1015"/>
      <c r="Y2399" s="878"/>
      <c r="Z2399" s="975"/>
    </row>
    <row r="2400" spans="1:26">
      <c r="A2400" s="878"/>
      <c r="B2400" s="878"/>
      <c r="C2400" s="878"/>
      <c r="F2400" s="878"/>
      <c r="H2400" s="878"/>
      <c r="I2400" s="878"/>
      <c r="J2400" s="878"/>
      <c r="K2400" s="990"/>
      <c r="L2400" s="990"/>
      <c r="M2400" s="990"/>
      <c r="N2400" s="990"/>
      <c r="O2400" s="878"/>
      <c r="P2400" s="878"/>
      <c r="Q2400" s="878"/>
      <c r="R2400" s="878"/>
      <c r="S2400" s="878"/>
      <c r="T2400" s="878"/>
      <c r="U2400" s="878"/>
      <c r="V2400" s="878"/>
      <c r="W2400" s="878"/>
      <c r="X2400" s="1015"/>
      <c r="Y2400" s="878"/>
      <c r="Z2400" s="975"/>
    </row>
    <row r="2401" spans="1:26">
      <c r="A2401" s="878"/>
      <c r="B2401" s="878"/>
      <c r="C2401" s="878"/>
      <c r="F2401" s="878"/>
      <c r="H2401" s="878"/>
      <c r="I2401" s="878"/>
      <c r="J2401" s="878"/>
      <c r="K2401" s="990"/>
      <c r="L2401" s="990"/>
      <c r="M2401" s="990"/>
      <c r="N2401" s="990"/>
      <c r="O2401" s="878"/>
      <c r="P2401" s="878"/>
      <c r="Q2401" s="878"/>
      <c r="R2401" s="878"/>
      <c r="S2401" s="878"/>
      <c r="T2401" s="878"/>
      <c r="U2401" s="878"/>
      <c r="V2401" s="878"/>
      <c r="W2401" s="878"/>
      <c r="X2401" s="1015"/>
      <c r="Y2401" s="878"/>
      <c r="Z2401" s="975"/>
    </row>
    <row r="2402" spans="1:26">
      <c r="A2402" s="878"/>
      <c r="B2402" s="878"/>
      <c r="C2402" s="878"/>
      <c r="F2402" s="878"/>
      <c r="H2402" s="878"/>
      <c r="I2402" s="878"/>
      <c r="J2402" s="878"/>
      <c r="K2402" s="990"/>
      <c r="L2402" s="990"/>
      <c r="M2402" s="990"/>
      <c r="N2402" s="990"/>
      <c r="O2402" s="878"/>
      <c r="P2402" s="878"/>
      <c r="Q2402" s="878"/>
      <c r="R2402" s="878"/>
      <c r="S2402" s="878"/>
      <c r="T2402" s="878"/>
      <c r="U2402" s="878"/>
      <c r="V2402" s="878"/>
      <c r="W2402" s="878"/>
      <c r="X2402" s="1015"/>
      <c r="Y2402" s="878"/>
      <c r="Z2402" s="975"/>
    </row>
    <row r="2403" spans="1:26">
      <c r="A2403" s="878"/>
      <c r="B2403" s="878"/>
      <c r="C2403" s="878"/>
      <c r="F2403" s="878"/>
      <c r="H2403" s="878"/>
      <c r="I2403" s="878"/>
      <c r="J2403" s="878"/>
      <c r="K2403" s="990"/>
      <c r="L2403" s="990"/>
      <c r="M2403" s="990"/>
      <c r="N2403" s="990"/>
      <c r="O2403" s="878"/>
      <c r="P2403" s="878"/>
      <c r="Q2403" s="878"/>
      <c r="R2403" s="878"/>
      <c r="S2403" s="878"/>
      <c r="T2403" s="878"/>
      <c r="U2403" s="878"/>
      <c r="V2403" s="878"/>
      <c r="W2403" s="878"/>
      <c r="X2403" s="1015"/>
      <c r="Y2403" s="878"/>
      <c r="Z2403" s="975"/>
    </row>
    <row r="2404" spans="1:26">
      <c r="A2404" s="878"/>
      <c r="B2404" s="878"/>
      <c r="C2404" s="878"/>
      <c r="F2404" s="878"/>
      <c r="H2404" s="878"/>
      <c r="I2404" s="878"/>
      <c r="J2404" s="878"/>
      <c r="K2404" s="990"/>
      <c r="L2404" s="990"/>
      <c r="M2404" s="990"/>
      <c r="N2404" s="990"/>
      <c r="O2404" s="878"/>
      <c r="P2404" s="878"/>
      <c r="Q2404" s="878"/>
      <c r="R2404" s="878"/>
      <c r="S2404" s="878"/>
      <c r="T2404" s="878"/>
      <c r="U2404" s="878"/>
      <c r="V2404" s="878"/>
      <c r="W2404" s="878"/>
      <c r="X2404" s="1015"/>
      <c r="Y2404" s="878"/>
      <c r="Z2404" s="975"/>
    </row>
    <row r="2405" spans="1:26">
      <c r="A2405" s="878"/>
      <c r="B2405" s="878"/>
      <c r="C2405" s="878"/>
      <c r="F2405" s="878"/>
      <c r="H2405" s="878"/>
      <c r="I2405" s="878"/>
      <c r="J2405" s="878"/>
      <c r="K2405" s="990"/>
      <c r="L2405" s="990"/>
      <c r="M2405" s="990"/>
      <c r="N2405" s="990"/>
      <c r="O2405" s="878"/>
      <c r="P2405" s="878"/>
      <c r="Q2405" s="878"/>
      <c r="R2405" s="878"/>
      <c r="S2405" s="878"/>
      <c r="T2405" s="878"/>
      <c r="U2405" s="878"/>
      <c r="V2405" s="878"/>
      <c r="W2405" s="878"/>
      <c r="X2405" s="1015"/>
      <c r="Y2405" s="878"/>
      <c r="Z2405" s="975"/>
    </row>
    <row r="2406" spans="1:26">
      <c r="A2406" s="878"/>
      <c r="B2406" s="878"/>
      <c r="C2406" s="878"/>
      <c r="F2406" s="878"/>
      <c r="H2406" s="878"/>
      <c r="I2406" s="878"/>
      <c r="J2406" s="878"/>
      <c r="K2406" s="990"/>
      <c r="L2406" s="990"/>
      <c r="M2406" s="990"/>
      <c r="N2406" s="990"/>
      <c r="O2406" s="878"/>
      <c r="P2406" s="878"/>
      <c r="Q2406" s="878"/>
      <c r="R2406" s="878"/>
      <c r="S2406" s="878"/>
      <c r="T2406" s="878"/>
      <c r="U2406" s="878"/>
      <c r="V2406" s="878"/>
      <c r="W2406" s="878"/>
      <c r="X2406" s="1015"/>
      <c r="Y2406" s="878"/>
      <c r="Z2406" s="975"/>
    </row>
    <row r="2407" spans="1:26">
      <c r="A2407" s="878"/>
      <c r="B2407" s="878"/>
      <c r="C2407" s="878"/>
      <c r="F2407" s="878"/>
      <c r="H2407" s="878"/>
      <c r="I2407" s="878"/>
      <c r="J2407" s="878"/>
      <c r="K2407" s="990"/>
      <c r="L2407" s="990"/>
      <c r="M2407" s="990"/>
      <c r="N2407" s="990"/>
      <c r="O2407" s="878"/>
      <c r="P2407" s="878"/>
      <c r="Q2407" s="878"/>
      <c r="R2407" s="878"/>
      <c r="S2407" s="878"/>
      <c r="T2407" s="878"/>
      <c r="U2407" s="878"/>
      <c r="V2407" s="878"/>
      <c r="W2407" s="878"/>
      <c r="X2407" s="1015"/>
      <c r="Y2407" s="878"/>
      <c r="Z2407" s="975"/>
    </row>
    <row r="2408" spans="1:26">
      <c r="A2408" s="878"/>
      <c r="B2408" s="878"/>
      <c r="C2408" s="878"/>
      <c r="F2408" s="878"/>
      <c r="H2408" s="878"/>
      <c r="I2408" s="878"/>
      <c r="J2408" s="878"/>
      <c r="K2408" s="990"/>
      <c r="L2408" s="990"/>
      <c r="M2408" s="990"/>
      <c r="N2408" s="990"/>
      <c r="O2408" s="878"/>
      <c r="P2408" s="878"/>
      <c r="Q2408" s="878"/>
      <c r="R2408" s="878"/>
      <c r="S2408" s="878"/>
      <c r="T2408" s="878"/>
      <c r="U2408" s="878"/>
      <c r="V2408" s="878"/>
      <c r="W2408" s="878"/>
      <c r="X2408" s="1015"/>
      <c r="Y2408" s="878"/>
      <c r="Z2408" s="975"/>
    </row>
    <row r="2409" spans="1:26">
      <c r="A2409" s="878"/>
      <c r="B2409" s="878"/>
      <c r="C2409" s="878"/>
      <c r="F2409" s="878"/>
      <c r="H2409" s="878"/>
      <c r="I2409" s="878"/>
      <c r="J2409" s="878"/>
      <c r="K2409" s="990"/>
      <c r="L2409" s="990"/>
      <c r="M2409" s="990"/>
      <c r="N2409" s="990"/>
      <c r="O2409" s="878"/>
      <c r="P2409" s="878"/>
      <c r="Q2409" s="878"/>
      <c r="R2409" s="878"/>
      <c r="S2409" s="878"/>
      <c r="T2409" s="878"/>
      <c r="U2409" s="878"/>
      <c r="V2409" s="878"/>
      <c r="W2409" s="878"/>
      <c r="X2409" s="1015"/>
      <c r="Y2409" s="878"/>
      <c r="Z2409" s="975"/>
    </row>
    <row r="2410" spans="1:26">
      <c r="A2410" s="878"/>
      <c r="B2410" s="878"/>
      <c r="C2410" s="878"/>
      <c r="F2410" s="878"/>
      <c r="H2410" s="878"/>
      <c r="I2410" s="878"/>
      <c r="J2410" s="878"/>
      <c r="K2410" s="990"/>
      <c r="L2410" s="990"/>
      <c r="M2410" s="990"/>
      <c r="N2410" s="990"/>
      <c r="O2410" s="878"/>
      <c r="P2410" s="878"/>
      <c r="Q2410" s="878"/>
      <c r="R2410" s="878"/>
      <c r="S2410" s="878"/>
      <c r="T2410" s="878"/>
      <c r="U2410" s="878"/>
      <c r="V2410" s="878"/>
      <c r="W2410" s="878"/>
      <c r="X2410" s="1015"/>
      <c r="Y2410" s="878"/>
      <c r="Z2410" s="975"/>
    </row>
    <row r="2411" spans="1:26">
      <c r="A2411" s="878"/>
      <c r="B2411" s="878"/>
      <c r="C2411" s="878"/>
      <c r="F2411" s="878"/>
      <c r="H2411" s="878"/>
      <c r="I2411" s="878"/>
      <c r="J2411" s="878"/>
      <c r="K2411" s="990"/>
      <c r="L2411" s="990"/>
      <c r="M2411" s="990"/>
      <c r="N2411" s="990"/>
      <c r="O2411" s="878"/>
      <c r="P2411" s="878"/>
      <c r="Q2411" s="878"/>
      <c r="R2411" s="878"/>
      <c r="S2411" s="878"/>
      <c r="T2411" s="878"/>
      <c r="U2411" s="878"/>
      <c r="V2411" s="878"/>
      <c r="W2411" s="878"/>
      <c r="X2411" s="1015"/>
      <c r="Y2411" s="878"/>
      <c r="Z2411" s="975"/>
    </row>
    <row r="2412" spans="1:26">
      <c r="A2412" s="878"/>
      <c r="B2412" s="878"/>
      <c r="C2412" s="878"/>
      <c r="F2412" s="878"/>
      <c r="H2412" s="878"/>
      <c r="I2412" s="878"/>
      <c r="J2412" s="878"/>
      <c r="K2412" s="990"/>
      <c r="L2412" s="990"/>
      <c r="M2412" s="990"/>
      <c r="N2412" s="990"/>
      <c r="O2412" s="878"/>
      <c r="P2412" s="878"/>
      <c r="Q2412" s="878"/>
      <c r="R2412" s="878"/>
      <c r="S2412" s="878"/>
      <c r="T2412" s="878"/>
      <c r="U2412" s="878"/>
      <c r="V2412" s="878"/>
      <c r="W2412" s="878"/>
      <c r="X2412" s="1015"/>
      <c r="Y2412" s="878"/>
      <c r="Z2412" s="975"/>
    </row>
    <row r="2413" spans="1:26">
      <c r="A2413" s="878"/>
      <c r="B2413" s="878"/>
      <c r="C2413" s="878"/>
      <c r="F2413" s="878"/>
      <c r="H2413" s="878"/>
      <c r="I2413" s="878"/>
      <c r="J2413" s="878"/>
      <c r="K2413" s="990"/>
      <c r="L2413" s="990"/>
      <c r="M2413" s="990"/>
      <c r="N2413" s="990"/>
      <c r="O2413" s="878"/>
      <c r="P2413" s="878"/>
      <c r="Q2413" s="878"/>
      <c r="R2413" s="878"/>
      <c r="S2413" s="878"/>
      <c r="T2413" s="878"/>
      <c r="U2413" s="878"/>
      <c r="V2413" s="878"/>
      <c r="W2413" s="878"/>
      <c r="X2413" s="1015"/>
      <c r="Y2413" s="878"/>
      <c r="Z2413" s="975"/>
    </row>
    <row r="2414" spans="1:26">
      <c r="A2414" s="878"/>
      <c r="B2414" s="878"/>
      <c r="C2414" s="878"/>
      <c r="F2414" s="878"/>
      <c r="H2414" s="878"/>
      <c r="I2414" s="878"/>
      <c r="J2414" s="878"/>
      <c r="K2414" s="990"/>
      <c r="L2414" s="990"/>
      <c r="M2414" s="990"/>
      <c r="N2414" s="990"/>
      <c r="O2414" s="878"/>
      <c r="P2414" s="878"/>
      <c r="Q2414" s="878"/>
      <c r="R2414" s="878"/>
      <c r="S2414" s="878"/>
      <c r="T2414" s="878"/>
      <c r="U2414" s="878"/>
      <c r="V2414" s="878"/>
      <c r="W2414" s="878"/>
      <c r="X2414" s="1015"/>
      <c r="Y2414" s="878"/>
      <c r="Z2414" s="975"/>
    </row>
    <row r="2415" spans="1:26">
      <c r="A2415" s="878"/>
      <c r="B2415" s="878"/>
      <c r="C2415" s="878"/>
      <c r="F2415" s="878"/>
      <c r="H2415" s="878"/>
      <c r="I2415" s="878"/>
      <c r="J2415" s="878"/>
      <c r="K2415" s="990"/>
      <c r="L2415" s="990"/>
      <c r="M2415" s="990"/>
      <c r="N2415" s="990"/>
      <c r="O2415" s="878"/>
      <c r="P2415" s="878"/>
      <c r="Q2415" s="878"/>
      <c r="R2415" s="878"/>
      <c r="S2415" s="878"/>
      <c r="T2415" s="878"/>
      <c r="U2415" s="878"/>
      <c r="V2415" s="878"/>
      <c r="W2415" s="878"/>
      <c r="X2415" s="1015"/>
      <c r="Y2415" s="878"/>
      <c r="Z2415" s="975"/>
    </row>
    <row r="2416" spans="1:26">
      <c r="A2416" s="878"/>
      <c r="B2416" s="878"/>
      <c r="C2416" s="878"/>
      <c r="F2416" s="878"/>
      <c r="H2416" s="878"/>
      <c r="I2416" s="878"/>
      <c r="J2416" s="878"/>
      <c r="K2416" s="990"/>
      <c r="L2416" s="990"/>
      <c r="M2416" s="990"/>
      <c r="N2416" s="990"/>
      <c r="O2416" s="878"/>
      <c r="P2416" s="878"/>
      <c r="Q2416" s="878"/>
      <c r="R2416" s="878"/>
      <c r="S2416" s="878"/>
      <c r="T2416" s="878"/>
      <c r="U2416" s="878"/>
      <c r="V2416" s="878"/>
      <c r="W2416" s="878"/>
      <c r="X2416" s="1015"/>
      <c r="Y2416" s="878"/>
      <c r="Z2416" s="975"/>
    </row>
    <row r="2417" spans="1:26">
      <c r="A2417" s="878"/>
      <c r="B2417" s="878"/>
      <c r="C2417" s="878"/>
      <c r="F2417" s="878"/>
      <c r="H2417" s="878"/>
      <c r="I2417" s="878"/>
      <c r="J2417" s="878"/>
      <c r="K2417" s="990"/>
      <c r="L2417" s="990"/>
      <c r="M2417" s="990"/>
      <c r="N2417" s="990"/>
      <c r="O2417" s="878"/>
      <c r="P2417" s="878"/>
      <c r="Q2417" s="878"/>
      <c r="R2417" s="878"/>
      <c r="S2417" s="878"/>
      <c r="T2417" s="878"/>
      <c r="U2417" s="878"/>
      <c r="V2417" s="878"/>
      <c r="W2417" s="878"/>
      <c r="X2417" s="1015"/>
      <c r="Y2417" s="878"/>
      <c r="Z2417" s="975"/>
    </row>
    <row r="2418" spans="1:26">
      <c r="A2418" s="878"/>
      <c r="B2418" s="878"/>
      <c r="C2418" s="878"/>
      <c r="F2418" s="878"/>
      <c r="H2418" s="878"/>
      <c r="I2418" s="878"/>
      <c r="J2418" s="878"/>
      <c r="K2418" s="990"/>
      <c r="L2418" s="990"/>
      <c r="M2418" s="990"/>
      <c r="N2418" s="990"/>
      <c r="O2418" s="878"/>
      <c r="P2418" s="878"/>
      <c r="Q2418" s="878"/>
      <c r="R2418" s="878"/>
      <c r="S2418" s="878"/>
      <c r="T2418" s="878"/>
      <c r="U2418" s="878"/>
      <c r="V2418" s="878"/>
      <c r="W2418" s="878"/>
      <c r="X2418" s="1015"/>
      <c r="Y2418" s="878"/>
      <c r="Z2418" s="975"/>
    </row>
    <row r="2419" spans="1:26">
      <c r="A2419" s="878"/>
      <c r="B2419" s="878"/>
      <c r="C2419" s="878"/>
      <c r="F2419" s="878"/>
      <c r="H2419" s="878"/>
      <c r="I2419" s="878"/>
      <c r="J2419" s="878"/>
      <c r="K2419" s="990"/>
      <c r="L2419" s="990"/>
      <c r="M2419" s="990"/>
      <c r="N2419" s="990"/>
      <c r="O2419" s="878"/>
      <c r="P2419" s="878"/>
      <c r="Q2419" s="878"/>
      <c r="R2419" s="878"/>
      <c r="S2419" s="878"/>
      <c r="T2419" s="878"/>
      <c r="U2419" s="878"/>
      <c r="V2419" s="878"/>
      <c r="W2419" s="878"/>
      <c r="X2419" s="1015"/>
      <c r="Y2419" s="878"/>
      <c r="Z2419" s="975"/>
    </row>
    <row r="2420" spans="1:26">
      <c r="A2420" s="878"/>
      <c r="B2420" s="878"/>
      <c r="C2420" s="878"/>
      <c r="F2420" s="878"/>
      <c r="H2420" s="878"/>
      <c r="I2420" s="878"/>
      <c r="J2420" s="878"/>
      <c r="K2420" s="990"/>
      <c r="L2420" s="990"/>
      <c r="M2420" s="990"/>
      <c r="N2420" s="990"/>
      <c r="O2420" s="878"/>
      <c r="P2420" s="878"/>
      <c r="Q2420" s="878"/>
      <c r="R2420" s="878"/>
      <c r="S2420" s="878"/>
      <c r="T2420" s="878"/>
      <c r="U2420" s="878"/>
      <c r="V2420" s="878"/>
      <c r="W2420" s="878"/>
      <c r="X2420" s="1015"/>
      <c r="Y2420" s="878"/>
      <c r="Z2420" s="975"/>
    </row>
    <row r="2421" spans="1:26">
      <c r="A2421" s="878"/>
      <c r="B2421" s="878"/>
      <c r="C2421" s="878"/>
      <c r="F2421" s="878"/>
      <c r="H2421" s="878"/>
      <c r="I2421" s="878"/>
      <c r="J2421" s="878"/>
      <c r="K2421" s="990"/>
      <c r="L2421" s="990"/>
      <c r="M2421" s="990"/>
      <c r="N2421" s="990"/>
      <c r="O2421" s="878"/>
      <c r="P2421" s="878"/>
      <c r="Q2421" s="878"/>
      <c r="R2421" s="878"/>
      <c r="S2421" s="878"/>
      <c r="T2421" s="878"/>
      <c r="U2421" s="878"/>
      <c r="V2421" s="878"/>
      <c r="W2421" s="878"/>
      <c r="X2421" s="1015"/>
      <c r="Y2421" s="878"/>
      <c r="Z2421" s="975"/>
    </row>
    <row r="2422" spans="1:26">
      <c r="A2422" s="878"/>
      <c r="B2422" s="878"/>
      <c r="C2422" s="878"/>
      <c r="F2422" s="878"/>
      <c r="H2422" s="878"/>
      <c r="I2422" s="878"/>
      <c r="J2422" s="878"/>
      <c r="K2422" s="990"/>
      <c r="L2422" s="990"/>
      <c r="M2422" s="990"/>
      <c r="N2422" s="990"/>
      <c r="O2422" s="878"/>
      <c r="P2422" s="878"/>
      <c r="Q2422" s="878"/>
      <c r="R2422" s="878"/>
      <c r="S2422" s="878"/>
      <c r="T2422" s="878"/>
      <c r="U2422" s="878"/>
      <c r="V2422" s="878"/>
      <c r="W2422" s="878"/>
      <c r="X2422" s="1015"/>
      <c r="Y2422" s="878"/>
      <c r="Z2422" s="975"/>
    </row>
    <row r="2423" spans="1:26">
      <c r="A2423" s="878"/>
      <c r="B2423" s="878"/>
      <c r="C2423" s="878"/>
      <c r="F2423" s="878"/>
      <c r="H2423" s="878"/>
      <c r="I2423" s="878"/>
      <c r="J2423" s="878"/>
      <c r="K2423" s="990"/>
      <c r="L2423" s="990"/>
      <c r="M2423" s="990"/>
      <c r="N2423" s="990"/>
      <c r="O2423" s="878"/>
      <c r="P2423" s="878"/>
      <c r="Q2423" s="878"/>
      <c r="R2423" s="878"/>
      <c r="S2423" s="878"/>
      <c r="T2423" s="878"/>
      <c r="U2423" s="878"/>
      <c r="V2423" s="878"/>
      <c r="W2423" s="878"/>
      <c r="X2423" s="1015"/>
      <c r="Y2423" s="878"/>
      <c r="Z2423" s="975"/>
    </row>
    <row r="2424" spans="1:26">
      <c r="A2424" s="878"/>
      <c r="B2424" s="878"/>
      <c r="C2424" s="878"/>
      <c r="F2424" s="878"/>
      <c r="H2424" s="878"/>
      <c r="I2424" s="878"/>
      <c r="J2424" s="878"/>
      <c r="K2424" s="990"/>
      <c r="L2424" s="990"/>
      <c r="M2424" s="990"/>
      <c r="N2424" s="990"/>
      <c r="O2424" s="878"/>
      <c r="P2424" s="878"/>
      <c r="Q2424" s="878"/>
      <c r="R2424" s="878"/>
      <c r="S2424" s="878"/>
      <c r="T2424" s="878"/>
      <c r="U2424" s="878"/>
      <c r="V2424" s="878"/>
      <c r="W2424" s="878"/>
      <c r="X2424" s="1015"/>
      <c r="Y2424" s="878"/>
      <c r="Z2424" s="975"/>
    </row>
    <row r="2425" spans="1:26">
      <c r="A2425" s="878"/>
      <c r="B2425" s="878"/>
      <c r="C2425" s="878"/>
      <c r="F2425" s="878"/>
      <c r="H2425" s="878"/>
      <c r="I2425" s="878"/>
      <c r="J2425" s="878"/>
      <c r="K2425" s="990"/>
      <c r="L2425" s="990"/>
      <c r="M2425" s="990"/>
      <c r="N2425" s="990"/>
      <c r="O2425" s="878"/>
      <c r="P2425" s="878"/>
      <c r="Q2425" s="878"/>
      <c r="R2425" s="878"/>
      <c r="S2425" s="878"/>
      <c r="T2425" s="878"/>
      <c r="U2425" s="878"/>
      <c r="V2425" s="878"/>
      <c r="W2425" s="878"/>
      <c r="X2425" s="1015"/>
      <c r="Y2425" s="878"/>
      <c r="Z2425" s="975"/>
    </row>
    <row r="2426" spans="1:26">
      <c r="A2426" s="878"/>
      <c r="B2426" s="878"/>
      <c r="C2426" s="878"/>
      <c r="F2426" s="878"/>
      <c r="H2426" s="878"/>
      <c r="I2426" s="878"/>
      <c r="J2426" s="878"/>
      <c r="K2426" s="990"/>
      <c r="L2426" s="990"/>
      <c r="M2426" s="990"/>
      <c r="N2426" s="990"/>
      <c r="O2426" s="878"/>
      <c r="P2426" s="878"/>
      <c r="Q2426" s="878"/>
      <c r="R2426" s="878"/>
      <c r="S2426" s="878"/>
      <c r="T2426" s="878"/>
      <c r="U2426" s="878"/>
      <c r="V2426" s="878"/>
      <c r="W2426" s="878"/>
      <c r="X2426" s="1015"/>
      <c r="Y2426" s="878"/>
      <c r="Z2426" s="975"/>
    </row>
    <row r="2427" spans="1:26">
      <c r="A2427" s="878"/>
      <c r="B2427" s="878"/>
      <c r="C2427" s="878"/>
      <c r="F2427" s="878"/>
      <c r="H2427" s="878"/>
      <c r="I2427" s="878"/>
      <c r="J2427" s="878"/>
      <c r="K2427" s="990"/>
      <c r="L2427" s="990"/>
      <c r="M2427" s="990"/>
      <c r="N2427" s="990"/>
      <c r="O2427" s="878"/>
      <c r="P2427" s="878"/>
      <c r="Q2427" s="878"/>
      <c r="R2427" s="878"/>
      <c r="S2427" s="878"/>
      <c r="T2427" s="878"/>
      <c r="U2427" s="878"/>
      <c r="V2427" s="878"/>
      <c r="W2427" s="878"/>
      <c r="X2427" s="1015"/>
      <c r="Y2427" s="878"/>
      <c r="Z2427" s="975"/>
    </row>
    <row r="2428" spans="1:26">
      <c r="A2428" s="878"/>
      <c r="B2428" s="878"/>
      <c r="C2428" s="878"/>
      <c r="F2428" s="878"/>
      <c r="H2428" s="878"/>
      <c r="I2428" s="878"/>
      <c r="J2428" s="878"/>
      <c r="K2428" s="990"/>
      <c r="L2428" s="990"/>
      <c r="M2428" s="990"/>
      <c r="N2428" s="990"/>
      <c r="O2428" s="878"/>
      <c r="P2428" s="878"/>
      <c r="Q2428" s="878"/>
      <c r="R2428" s="878"/>
      <c r="S2428" s="878"/>
      <c r="T2428" s="878"/>
      <c r="U2428" s="878"/>
      <c r="V2428" s="878"/>
      <c r="W2428" s="878"/>
      <c r="X2428" s="1015"/>
      <c r="Y2428" s="878"/>
      <c r="Z2428" s="975"/>
    </row>
    <row r="2429" spans="1:26">
      <c r="A2429" s="878"/>
      <c r="B2429" s="878"/>
      <c r="C2429" s="878"/>
      <c r="F2429" s="878"/>
      <c r="H2429" s="878"/>
      <c r="I2429" s="878"/>
      <c r="J2429" s="878"/>
      <c r="K2429" s="990"/>
      <c r="L2429" s="990"/>
      <c r="M2429" s="990"/>
      <c r="N2429" s="990"/>
      <c r="O2429" s="878"/>
      <c r="P2429" s="878"/>
      <c r="Q2429" s="878"/>
      <c r="R2429" s="878"/>
      <c r="S2429" s="878"/>
      <c r="T2429" s="878"/>
      <c r="U2429" s="878"/>
      <c r="V2429" s="878"/>
      <c r="W2429" s="878"/>
      <c r="X2429" s="1015"/>
      <c r="Y2429" s="878"/>
      <c r="Z2429" s="975"/>
    </row>
    <row r="2430" spans="1:26">
      <c r="A2430" s="878"/>
      <c r="B2430" s="878"/>
      <c r="C2430" s="878"/>
      <c r="F2430" s="878"/>
      <c r="H2430" s="878"/>
      <c r="I2430" s="878"/>
      <c r="J2430" s="878"/>
      <c r="K2430" s="990"/>
      <c r="L2430" s="990"/>
      <c r="M2430" s="990"/>
      <c r="N2430" s="990"/>
      <c r="O2430" s="878"/>
      <c r="P2430" s="878"/>
      <c r="Q2430" s="878"/>
      <c r="R2430" s="878"/>
      <c r="S2430" s="878"/>
      <c r="T2430" s="878"/>
      <c r="U2430" s="878"/>
      <c r="V2430" s="878"/>
      <c r="W2430" s="878"/>
      <c r="X2430" s="1015"/>
      <c r="Y2430" s="878"/>
      <c r="Z2430" s="975"/>
    </row>
    <row r="2431" spans="1:26">
      <c r="A2431" s="878"/>
      <c r="B2431" s="878"/>
      <c r="C2431" s="878"/>
      <c r="F2431" s="878"/>
      <c r="H2431" s="878"/>
      <c r="I2431" s="878"/>
      <c r="J2431" s="878"/>
      <c r="K2431" s="990"/>
      <c r="L2431" s="990"/>
      <c r="M2431" s="990"/>
      <c r="N2431" s="990"/>
      <c r="O2431" s="878"/>
      <c r="P2431" s="878"/>
      <c r="Q2431" s="878"/>
      <c r="R2431" s="878"/>
      <c r="S2431" s="878"/>
      <c r="T2431" s="878"/>
      <c r="U2431" s="878"/>
      <c r="V2431" s="878"/>
      <c r="W2431" s="878"/>
      <c r="X2431" s="1015"/>
      <c r="Y2431" s="878"/>
      <c r="Z2431" s="975"/>
    </row>
    <row r="2432" spans="1:26">
      <c r="A2432" s="878"/>
      <c r="B2432" s="878"/>
      <c r="C2432" s="878"/>
      <c r="F2432" s="878"/>
      <c r="H2432" s="878"/>
      <c r="I2432" s="878"/>
      <c r="J2432" s="878"/>
      <c r="K2432" s="990"/>
      <c r="L2432" s="990"/>
      <c r="M2432" s="990"/>
      <c r="N2432" s="990"/>
      <c r="O2432" s="878"/>
      <c r="P2432" s="878"/>
      <c r="Q2432" s="878"/>
      <c r="R2432" s="878"/>
      <c r="S2432" s="878"/>
      <c r="T2432" s="878"/>
      <c r="U2432" s="878"/>
      <c r="V2432" s="878"/>
      <c r="W2432" s="878"/>
      <c r="X2432" s="1015"/>
      <c r="Y2432" s="878"/>
      <c r="Z2432" s="975"/>
    </row>
    <row r="2433" spans="1:26">
      <c r="A2433" s="878"/>
      <c r="B2433" s="878"/>
      <c r="C2433" s="878"/>
      <c r="F2433" s="878"/>
      <c r="H2433" s="878"/>
      <c r="I2433" s="878"/>
      <c r="J2433" s="878"/>
      <c r="K2433" s="990"/>
      <c r="L2433" s="990"/>
      <c r="M2433" s="990"/>
      <c r="N2433" s="990"/>
      <c r="O2433" s="878"/>
      <c r="P2433" s="878"/>
      <c r="Q2433" s="878"/>
      <c r="R2433" s="878"/>
      <c r="S2433" s="878"/>
      <c r="T2433" s="878"/>
      <c r="U2433" s="878"/>
      <c r="V2433" s="878"/>
      <c r="W2433" s="878"/>
      <c r="X2433" s="1015"/>
      <c r="Y2433" s="878"/>
      <c r="Z2433" s="975"/>
    </row>
    <row r="2434" spans="1:26">
      <c r="A2434" s="878"/>
      <c r="B2434" s="878"/>
      <c r="C2434" s="878"/>
      <c r="F2434" s="878"/>
      <c r="H2434" s="878"/>
      <c r="I2434" s="878"/>
      <c r="J2434" s="878"/>
      <c r="K2434" s="990"/>
      <c r="L2434" s="990"/>
      <c r="M2434" s="990"/>
      <c r="N2434" s="990"/>
      <c r="O2434" s="878"/>
      <c r="P2434" s="878"/>
      <c r="Q2434" s="878"/>
      <c r="R2434" s="878"/>
      <c r="S2434" s="878"/>
      <c r="T2434" s="878"/>
      <c r="U2434" s="878"/>
      <c r="V2434" s="878"/>
      <c r="W2434" s="878"/>
      <c r="X2434" s="1015"/>
      <c r="Y2434" s="878"/>
      <c r="Z2434" s="975"/>
    </row>
    <row r="2435" spans="1:26">
      <c r="A2435" s="878"/>
      <c r="B2435" s="878"/>
      <c r="C2435" s="878"/>
      <c r="F2435" s="878"/>
      <c r="H2435" s="878"/>
      <c r="I2435" s="878"/>
      <c r="J2435" s="878"/>
      <c r="K2435" s="990"/>
      <c r="L2435" s="990"/>
      <c r="M2435" s="990"/>
      <c r="N2435" s="990"/>
      <c r="O2435" s="878"/>
      <c r="P2435" s="878"/>
      <c r="Q2435" s="878"/>
      <c r="R2435" s="878"/>
      <c r="S2435" s="878"/>
      <c r="T2435" s="878"/>
      <c r="U2435" s="878"/>
      <c r="V2435" s="878"/>
      <c r="W2435" s="878"/>
      <c r="X2435" s="1015"/>
      <c r="Y2435" s="878"/>
      <c r="Z2435" s="975"/>
    </row>
    <row r="2436" spans="1:26">
      <c r="A2436" s="878"/>
      <c r="B2436" s="878"/>
      <c r="C2436" s="878"/>
      <c r="F2436" s="878"/>
      <c r="H2436" s="878"/>
      <c r="I2436" s="878"/>
      <c r="J2436" s="878"/>
      <c r="K2436" s="990"/>
      <c r="L2436" s="990"/>
      <c r="M2436" s="990"/>
      <c r="N2436" s="990"/>
      <c r="O2436" s="878"/>
      <c r="P2436" s="878"/>
      <c r="Q2436" s="878"/>
      <c r="R2436" s="878"/>
      <c r="S2436" s="878"/>
      <c r="T2436" s="878"/>
      <c r="U2436" s="878"/>
      <c r="V2436" s="878"/>
      <c r="W2436" s="878"/>
      <c r="X2436" s="1015"/>
      <c r="Y2436" s="878"/>
      <c r="Z2436" s="975"/>
    </row>
    <row r="2437" spans="1:26">
      <c r="A2437" s="878"/>
      <c r="B2437" s="878"/>
      <c r="C2437" s="878"/>
      <c r="F2437" s="878"/>
      <c r="H2437" s="878"/>
      <c r="I2437" s="878"/>
      <c r="J2437" s="878"/>
      <c r="K2437" s="990"/>
      <c r="L2437" s="990"/>
      <c r="M2437" s="990"/>
      <c r="N2437" s="990"/>
      <c r="O2437" s="878"/>
      <c r="P2437" s="878"/>
      <c r="Q2437" s="878"/>
      <c r="R2437" s="878"/>
      <c r="S2437" s="878"/>
      <c r="T2437" s="878"/>
      <c r="U2437" s="878"/>
      <c r="V2437" s="878"/>
      <c r="W2437" s="878"/>
      <c r="X2437" s="1015"/>
      <c r="Y2437" s="878"/>
      <c r="Z2437" s="975"/>
    </row>
    <row r="2438" spans="1:26">
      <c r="A2438" s="878"/>
      <c r="B2438" s="878"/>
      <c r="C2438" s="878"/>
      <c r="F2438" s="878"/>
      <c r="H2438" s="878"/>
      <c r="I2438" s="878"/>
      <c r="J2438" s="878"/>
      <c r="K2438" s="990"/>
      <c r="L2438" s="990"/>
      <c r="M2438" s="990"/>
      <c r="N2438" s="990"/>
      <c r="O2438" s="878"/>
      <c r="P2438" s="878"/>
      <c r="Q2438" s="878"/>
      <c r="R2438" s="878"/>
      <c r="S2438" s="878"/>
      <c r="T2438" s="878"/>
      <c r="U2438" s="878"/>
      <c r="V2438" s="878"/>
      <c r="W2438" s="878"/>
      <c r="X2438" s="1015"/>
      <c r="Y2438" s="878"/>
      <c r="Z2438" s="975"/>
    </row>
    <row r="2439" spans="1:26">
      <c r="A2439" s="878"/>
      <c r="B2439" s="878"/>
      <c r="C2439" s="878"/>
      <c r="F2439" s="878"/>
      <c r="H2439" s="878"/>
      <c r="I2439" s="878"/>
      <c r="J2439" s="878"/>
      <c r="K2439" s="990"/>
      <c r="L2439" s="990"/>
      <c r="M2439" s="990"/>
      <c r="N2439" s="990"/>
      <c r="O2439" s="878"/>
      <c r="P2439" s="878"/>
      <c r="Q2439" s="878"/>
      <c r="R2439" s="878"/>
      <c r="S2439" s="878"/>
      <c r="T2439" s="878"/>
      <c r="U2439" s="878"/>
      <c r="V2439" s="878"/>
      <c r="W2439" s="878"/>
      <c r="X2439" s="1015"/>
      <c r="Y2439" s="878"/>
      <c r="Z2439" s="975"/>
    </row>
    <row r="2440" spans="1:26">
      <c r="A2440" s="878"/>
      <c r="B2440" s="878"/>
      <c r="C2440" s="878"/>
      <c r="F2440" s="878"/>
      <c r="H2440" s="878"/>
      <c r="I2440" s="878"/>
      <c r="J2440" s="878"/>
      <c r="K2440" s="990"/>
      <c r="L2440" s="990"/>
      <c r="M2440" s="990"/>
      <c r="N2440" s="990"/>
      <c r="O2440" s="878"/>
      <c r="P2440" s="878"/>
      <c r="Q2440" s="878"/>
      <c r="R2440" s="878"/>
      <c r="S2440" s="878"/>
      <c r="T2440" s="878"/>
      <c r="U2440" s="878"/>
      <c r="V2440" s="878"/>
      <c r="W2440" s="878"/>
      <c r="X2440" s="1015"/>
      <c r="Y2440" s="878"/>
      <c r="Z2440" s="975"/>
    </row>
    <row r="2441" spans="1:26">
      <c r="A2441" s="878"/>
      <c r="B2441" s="878"/>
      <c r="C2441" s="878"/>
      <c r="F2441" s="878"/>
      <c r="H2441" s="878"/>
      <c r="I2441" s="878"/>
      <c r="J2441" s="878"/>
      <c r="K2441" s="990"/>
      <c r="L2441" s="990"/>
      <c r="M2441" s="990"/>
      <c r="N2441" s="990"/>
      <c r="O2441" s="878"/>
      <c r="P2441" s="878"/>
      <c r="Q2441" s="878"/>
      <c r="R2441" s="878"/>
      <c r="S2441" s="878"/>
      <c r="T2441" s="878"/>
      <c r="U2441" s="878"/>
      <c r="V2441" s="878"/>
      <c r="W2441" s="878"/>
      <c r="X2441" s="1015"/>
      <c r="Y2441" s="878"/>
      <c r="Z2441" s="975"/>
    </row>
    <row r="2442" spans="1:26">
      <c r="A2442" s="878"/>
      <c r="B2442" s="878"/>
      <c r="C2442" s="878"/>
      <c r="F2442" s="878"/>
      <c r="H2442" s="878"/>
      <c r="I2442" s="878"/>
      <c r="J2442" s="878"/>
      <c r="K2442" s="990"/>
      <c r="L2442" s="990"/>
      <c r="M2442" s="990"/>
      <c r="N2442" s="990"/>
      <c r="O2442" s="878"/>
      <c r="P2442" s="878"/>
      <c r="Q2442" s="878"/>
      <c r="R2442" s="878"/>
      <c r="S2442" s="878"/>
      <c r="T2442" s="878"/>
      <c r="U2442" s="878"/>
      <c r="V2442" s="878"/>
      <c r="W2442" s="878"/>
      <c r="X2442" s="1015"/>
      <c r="Y2442" s="878"/>
      <c r="Z2442" s="975"/>
    </row>
    <row r="2443" spans="1:26">
      <c r="A2443" s="878"/>
      <c r="B2443" s="878"/>
      <c r="C2443" s="878"/>
      <c r="F2443" s="878"/>
      <c r="H2443" s="878"/>
      <c r="I2443" s="878"/>
      <c r="J2443" s="878"/>
      <c r="K2443" s="990"/>
      <c r="L2443" s="990"/>
      <c r="M2443" s="990"/>
      <c r="N2443" s="990"/>
      <c r="O2443" s="878"/>
      <c r="P2443" s="878"/>
      <c r="Q2443" s="878"/>
      <c r="R2443" s="878"/>
      <c r="S2443" s="878"/>
      <c r="T2443" s="878"/>
      <c r="U2443" s="878"/>
      <c r="V2443" s="878"/>
      <c r="W2443" s="878"/>
      <c r="X2443" s="1015"/>
      <c r="Y2443" s="878"/>
      <c r="Z2443" s="975"/>
    </row>
    <row r="2444" spans="1:26">
      <c r="A2444" s="878"/>
      <c r="B2444" s="878"/>
      <c r="C2444" s="878"/>
      <c r="F2444" s="878"/>
      <c r="H2444" s="878"/>
      <c r="I2444" s="878"/>
      <c r="J2444" s="878"/>
      <c r="K2444" s="990"/>
      <c r="L2444" s="990"/>
      <c r="M2444" s="990"/>
      <c r="N2444" s="990"/>
      <c r="O2444" s="878"/>
      <c r="P2444" s="878"/>
      <c r="Q2444" s="878"/>
      <c r="R2444" s="878"/>
      <c r="S2444" s="878"/>
      <c r="T2444" s="878"/>
      <c r="U2444" s="878"/>
      <c r="V2444" s="878"/>
      <c r="W2444" s="878"/>
      <c r="X2444" s="1015"/>
      <c r="Y2444" s="878"/>
      <c r="Z2444" s="975"/>
    </row>
    <row r="2445" spans="1:26">
      <c r="A2445" s="878"/>
      <c r="B2445" s="878"/>
      <c r="C2445" s="878"/>
      <c r="F2445" s="878"/>
      <c r="H2445" s="878"/>
      <c r="I2445" s="878"/>
      <c r="J2445" s="878"/>
      <c r="K2445" s="990"/>
      <c r="L2445" s="990"/>
      <c r="M2445" s="990"/>
      <c r="N2445" s="990"/>
      <c r="O2445" s="878"/>
      <c r="P2445" s="878"/>
      <c r="Q2445" s="878"/>
      <c r="R2445" s="878"/>
      <c r="S2445" s="878"/>
      <c r="T2445" s="878"/>
      <c r="U2445" s="878"/>
      <c r="V2445" s="878"/>
      <c r="W2445" s="878"/>
      <c r="X2445" s="1015"/>
      <c r="Y2445" s="878"/>
      <c r="Z2445" s="975"/>
    </row>
    <row r="2446" spans="1:26">
      <c r="A2446" s="878"/>
      <c r="B2446" s="878"/>
      <c r="C2446" s="878"/>
      <c r="F2446" s="878"/>
      <c r="H2446" s="878"/>
      <c r="I2446" s="878"/>
      <c r="J2446" s="878"/>
      <c r="K2446" s="990"/>
      <c r="L2446" s="990"/>
      <c r="M2446" s="990"/>
      <c r="N2446" s="990"/>
      <c r="O2446" s="878"/>
      <c r="P2446" s="878"/>
      <c r="Q2446" s="878"/>
      <c r="R2446" s="878"/>
      <c r="S2446" s="878"/>
      <c r="T2446" s="878"/>
      <c r="U2446" s="878"/>
      <c r="V2446" s="878"/>
      <c r="W2446" s="878"/>
      <c r="X2446" s="1015"/>
      <c r="Y2446" s="878"/>
      <c r="Z2446" s="975"/>
    </row>
    <row r="2447" spans="1:26">
      <c r="A2447" s="878"/>
      <c r="B2447" s="878"/>
      <c r="C2447" s="878"/>
      <c r="F2447" s="878"/>
      <c r="H2447" s="878"/>
      <c r="I2447" s="878"/>
      <c r="J2447" s="878"/>
      <c r="K2447" s="990"/>
      <c r="L2447" s="990"/>
      <c r="M2447" s="990"/>
      <c r="N2447" s="990"/>
      <c r="O2447" s="878"/>
      <c r="P2447" s="878"/>
      <c r="Q2447" s="878"/>
      <c r="R2447" s="878"/>
      <c r="S2447" s="878"/>
      <c r="T2447" s="878"/>
      <c r="U2447" s="878"/>
      <c r="V2447" s="878"/>
      <c r="W2447" s="878"/>
      <c r="X2447" s="1015"/>
      <c r="Y2447" s="878"/>
      <c r="Z2447" s="975"/>
    </row>
    <row r="2448" spans="1:26">
      <c r="A2448" s="878"/>
      <c r="B2448" s="878"/>
      <c r="C2448" s="878"/>
      <c r="F2448" s="878"/>
      <c r="H2448" s="878"/>
      <c r="I2448" s="878"/>
      <c r="J2448" s="878"/>
      <c r="K2448" s="990"/>
      <c r="L2448" s="990"/>
      <c r="M2448" s="990"/>
      <c r="N2448" s="990"/>
      <c r="O2448" s="878"/>
      <c r="P2448" s="878"/>
      <c r="Q2448" s="878"/>
      <c r="R2448" s="878"/>
      <c r="S2448" s="878"/>
      <c r="T2448" s="878"/>
      <c r="U2448" s="878"/>
      <c r="V2448" s="878"/>
      <c r="W2448" s="878"/>
      <c r="X2448" s="1015"/>
      <c r="Y2448" s="878"/>
      <c r="Z2448" s="975"/>
    </row>
    <row r="2449" spans="1:26">
      <c r="A2449" s="878"/>
      <c r="B2449" s="878"/>
      <c r="C2449" s="878"/>
      <c r="F2449" s="878"/>
      <c r="H2449" s="878"/>
      <c r="I2449" s="878"/>
      <c r="J2449" s="878"/>
      <c r="K2449" s="990"/>
      <c r="L2449" s="990"/>
      <c r="M2449" s="990"/>
      <c r="N2449" s="990"/>
      <c r="O2449" s="878"/>
      <c r="P2449" s="878"/>
      <c r="Q2449" s="878"/>
      <c r="R2449" s="878"/>
      <c r="S2449" s="878"/>
      <c r="T2449" s="878"/>
      <c r="U2449" s="878"/>
      <c r="V2449" s="878"/>
      <c r="W2449" s="878"/>
      <c r="X2449" s="1015"/>
      <c r="Y2449" s="878"/>
      <c r="Z2449" s="975"/>
    </row>
    <row r="2450" spans="1:26">
      <c r="A2450" s="878"/>
      <c r="B2450" s="878"/>
      <c r="C2450" s="878"/>
      <c r="F2450" s="878"/>
      <c r="H2450" s="878"/>
      <c r="I2450" s="878"/>
      <c r="J2450" s="878"/>
      <c r="K2450" s="990"/>
      <c r="L2450" s="990"/>
      <c r="M2450" s="990"/>
      <c r="N2450" s="990"/>
      <c r="O2450" s="878"/>
      <c r="P2450" s="878"/>
      <c r="Q2450" s="878"/>
      <c r="R2450" s="878"/>
      <c r="S2450" s="878"/>
      <c r="T2450" s="878"/>
      <c r="U2450" s="878"/>
      <c r="V2450" s="878"/>
      <c r="W2450" s="878"/>
      <c r="X2450" s="1015"/>
      <c r="Y2450" s="878"/>
      <c r="Z2450" s="975"/>
    </row>
    <row r="2451" spans="1:26">
      <c r="A2451" s="878"/>
      <c r="B2451" s="878"/>
      <c r="C2451" s="878"/>
      <c r="F2451" s="878"/>
      <c r="H2451" s="878"/>
      <c r="I2451" s="878"/>
      <c r="J2451" s="878"/>
      <c r="K2451" s="990"/>
      <c r="L2451" s="990"/>
      <c r="M2451" s="990"/>
      <c r="N2451" s="990"/>
      <c r="O2451" s="878"/>
      <c r="P2451" s="878"/>
      <c r="Q2451" s="878"/>
      <c r="R2451" s="878"/>
      <c r="S2451" s="878"/>
      <c r="T2451" s="878"/>
      <c r="U2451" s="878"/>
      <c r="V2451" s="878"/>
      <c r="W2451" s="878"/>
      <c r="X2451" s="1015"/>
      <c r="Y2451" s="878"/>
      <c r="Z2451" s="975"/>
    </row>
    <row r="2452" spans="1:26">
      <c r="A2452" s="878"/>
      <c r="B2452" s="878"/>
      <c r="C2452" s="878"/>
      <c r="F2452" s="878"/>
      <c r="H2452" s="878"/>
      <c r="I2452" s="878"/>
      <c r="J2452" s="878"/>
      <c r="K2452" s="990"/>
      <c r="L2452" s="990"/>
      <c r="M2452" s="990"/>
      <c r="N2452" s="990"/>
      <c r="O2452" s="878"/>
      <c r="P2452" s="878"/>
      <c r="Q2452" s="878"/>
      <c r="R2452" s="878"/>
      <c r="S2452" s="878"/>
      <c r="T2452" s="878"/>
      <c r="U2452" s="878"/>
      <c r="V2452" s="878"/>
      <c r="W2452" s="878"/>
      <c r="X2452" s="1015"/>
      <c r="Y2452" s="878"/>
      <c r="Z2452" s="975"/>
    </row>
    <row r="2453" spans="1:26">
      <c r="A2453" s="878"/>
      <c r="B2453" s="878"/>
      <c r="C2453" s="878"/>
      <c r="F2453" s="878"/>
      <c r="H2453" s="878"/>
      <c r="I2453" s="878"/>
      <c r="J2453" s="878"/>
      <c r="K2453" s="990"/>
      <c r="L2453" s="990"/>
      <c r="M2453" s="990"/>
      <c r="N2453" s="990"/>
      <c r="O2453" s="878"/>
      <c r="P2453" s="878"/>
      <c r="Q2453" s="878"/>
      <c r="R2453" s="878"/>
      <c r="S2453" s="878"/>
      <c r="T2453" s="878"/>
      <c r="U2453" s="878"/>
      <c r="V2453" s="878"/>
      <c r="W2453" s="878"/>
      <c r="X2453" s="1015"/>
      <c r="Y2453" s="878"/>
      <c r="Z2453" s="975"/>
    </row>
    <row r="2454" spans="1:26">
      <c r="A2454" s="878"/>
      <c r="B2454" s="878"/>
      <c r="C2454" s="878"/>
      <c r="F2454" s="878"/>
      <c r="H2454" s="878"/>
      <c r="I2454" s="878"/>
      <c r="J2454" s="878"/>
      <c r="K2454" s="990"/>
      <c r="L2454" s="990"/>
      <c r="M2454" s="990"/>
      <c r="N2454" s="990"/>
      <c r="O2454" s="878"/>
      <c r="P2454" s="878"/>
      <c r="Q2454" s="878"/>
      <c r="R2454" s="878"/>
      <c r="S2454" s="878"/>
      <c r="T2454" s="878"/>
      <c r="U2454" s="878"/>
      <c r="V2454" s="878"/>
      <c r="W2454" s="878"/>
      <c r="X2454" s="1015"/>
      <c r="Y2454" s="878"/>
      <c r="Z2454" s="975"/>
    </row>
    <row r="2455" spans="1:26">
      <c r="A2455" s="878"/>
      <c r="B2455" s="878"/>
      <c r="C2455" s="878"/>
      <c r="F2455" s="878"/>
      <c r="H2455" s="878"/>
      <c r="I2455" s="878"/>
      <c r="J2455" s="878"/>
      <c r="K2455" s="990"/>
      <c r="L2455" s="990"/>
      <c r="M2455" s="990"/>
      <c r="N2455" s="990"/>
      <c r="O2455" s="878"/>
      <c r="P2455" s="878"/>
      <c r="Q2455" s="878"/>
      <c r="R2455" s="878"/>
      <c r="S2455" s="878"/>
      <c r="T2455" s="878"/>
      <c r="U2455" s="878"/>
      <c r="V2455" s="878"/>
      <c r="W2455" s="878"/>
      <c r="X2455" s="1015"/>
      <c r="Y2455" s="878"/>
      <c r="Z2455" s="975"/>
    </row>
    <row r="2456" spans="1:26">
      <c r="A2456" s="878"/>
      <c r="B2456" s="878"/>
      <c r="C2456" s="878"/>
      <c r="F2456" s="878"/>
      <c r="H2456" s="878"/>
      <c r="I2456" s="878"/>
      <c r="J2456" s="878"/>
      <c r="K2456" s="990"/>
      <c r="L2456" s="990"/>
      <c r="M2456" s="990"/>
      <c r="N2456" s="990"/>
      <c r="O2456" s="878"/>
      <c r="P2456" s="878"/>
      <c r="Q2456" s="878"/>
      <c r="R2456" s="878"/>
      <c r="S2456" s="878"/>
      <c r="T2456" s="878"/>
      <c r="U2456" s="878"/>
      <c r="V2456" s="878"/>
      <c r="W2456" s="878"/>
      <c r="X2456" s="1015"/>
      <c r="Y2456" s="878"/>
      <c r="Z2456" s="975"/>
    </row>
    <row r="2457" spans="1:26">
      <c r="A2457" s="878"/>
      <c r="B2457" s="878"/>
      <c r="C2457" s="878"/>
      <c r="F2457" s="878"/>
      <c r="H2457" s="878"/>
      <c r="I2457" s="878"/>
      <c r="J2457" s="878"/>
      <c r="K2457" s="990"/>
      <c r="L2457" s="990"/>
      <c r="M2457" s="990"/>
      <c r="N2457" s="990"/>
      <c r="O2457" s="878"/>
      <c r="P2457" s="878"/>
      <c r="Q2457" s="878"/>
      <c r="R2457" s="878"/>
      <c r="S2457" s="878"/>
      <c r="T2457" s="878"/>
      <c r="U2457" s="878"/>
      <c r="V2457" s="878"/>
      <c r="W2457" s="878"/>
      <c r="X2457" s="1015"/>
      <c r="Y2457" s="878"/>
      <c r="Z2457" s="975"/>
    </row>
    <row r="2458" spans="1:26">
      <c r="A2458" s="878"/>
      <c r="B2458" s="878"/>
      <c r="C2458" s="878"/>
      <c r="F2458" s="878"/>
      <c r="H2458" s="878"/>
      <c r="I2458" s="878"/>
      <c r="J2458" s="878"/>
      <c r="K2458" s="990"/>
      <c r="L2458" s="990"/>
      <c r="M2458" s="990"/>
      <c r="N2458" s="990"/>
      <c r="O2458" s="878"/>
      <c r="P2458" s="878"/>
      <c r="Q2458" s="878"/>
      <c r="R2458" s="878"/>
      <c r="S2458" s="878"/>
      <c r="T2458" s="878"/>
      <c r="U2458" s="878"/>
      <c r="V2458" s="878"/>
      <c r="W2458" s="878"/>
      <c r="X2458" s="1015"/>
      <c r="Y2458" s="878"/>
      <c r="Z2458" s="975"/>
    </row>
    <row r="2459" spans="1:26">
      <c r="A2459" s="878"/>
      <c r="B2459" s="878"/>
      <c r="C2459" s="878"/>
      <c r="F2459" s="878"/>
      <c r="H2459" s="878"/>
      <c r="I2459" s="878"/>
      <c r="J2459" s="878"/>
      <c r="K2459" s="990"/>
      <c r="L2459" s="990"/>
      <c r="M2459" s="990"/>
      <c r="N2459" s="990"/>
      <c r="O2459" s="878"/>
      <c r="P2459" s="878"/>
      <c r="Q2459" s="878"/>
      <c r="R2459" s="878"/>
      <c r="S2459" s="878"/>
      <c r="T2459" s="878"/>
      <c r="U2459" s="878"/>
      <c r="V2459" s="878"/>
      <c r="W2459" s="878"/>
      <c r="X2459" s="1015"/>
      <c r="Y2459" s="878"/>
      <c r="Z2459" s="975"/>
    </row>
    <row r="2460" spans="1:26">
      <c r="A2460" s="878"/>
      <c r="B2460" s="878"/>
      <c r="C2460" s="878"/>
      <c r="F2460" s="878"/>
      <c r="H2460" s="878"/>
      <c r="I2460" s="878"/>
      <c r="J2460" s="878"/>
      <c r="K2460" s="990"/>
      <c r="L2460" s="990"/>
      <c r="M2460" s="990"/>
      <c r="N2460" s="990"/>
      <c r="O2460" s="878"/>
      <c r="P2460" s="878"/>
      <c r="Q2460" s="878"/>
      <c r="R2460" s="878"/>
      <c r="S2460" s="878"/>
      <c r="T2460" s="878"/>
      <c r="U2460" s="878"/>
      <c r="V2460" s="878"/>
      <c r="W2460" s="878"/>
      <c r="X2460" s="1015"/>
      <c r="Y2460" s="878"/>
      <c r="Z2460" s="975"/>
    </row>
    <row r="2461" spans="1:26">
      <c r="A2461" s="878"/>
      <c r="B2461" s="878"/>
      <c r="C2461" s="878"/>
      <c r="F2461" s="878"/>
      <c r="H2461" s="878"/>
      <c r="I2461" s="878"/>
      <c r="J2461" s="878"/>
      <c r="K2461" s="990"/>
      <c r="L2461" s="990"/>
      <c r="M2461" s="990"/>
      <c r="N2461" s="990"/>
      <c r="O2461" s="878"/>
      <c r="P2461" s="878"/>
      <c r="Q2461" s="878"/>
      <c r="R2461" s="878"/>
      <c r="S2461" s="878"/>
      <c r="T2461" s="878"/>
      <c r="U2461" s="878"/>
      <c r="V2461" s="878"/>
      <c r="W2461" s="878"/>
      <c r="X2461" s="1015"/>
      <c r="Y2461" s="878"/>
      <c r="Z2461" s="975"/>
    </row>
    <row r="2462" spans="1:26">
      <c r="A2462" s="878"/>
      <c r="B2462" s="878"/>
      <c r="C2462" s="878"/>
      <c r="F2462" s="878"/>
      <c r="H2462" s="878"/>
      <c r="I2462" s="878"/>
      <c r="J2462" s="878"/>
      <c r="K2462" s="990"/>
      <c r="L2462" s="990"/>
      <c r="M2462" s="990"/>
      <c r="N2462" s="990"/>
      <c r="O2462" s="878"/>
      <c r="P2462" s="878"/>
      <c r="Q2462" s="878"/>
      <c r="R2462" s="878"/>
      <c r="S2462" s="878"/>
      <c r="T2462" s="878"/>
      <c r="U2462" s="878"/>
      <c r="V2462" s="878"/>
      <c r="W2462" s="878"/>
      <c r="X2462" s="1015"/>
      <c r="Y2462" s="878"/>
      <c r="Z2462" s="975"/>
    </row>
    <row r="2463" spans="1:26">
      <c r="A2463" s="878"/>
      <c r="B2463" s="878"/>
      <c r="C2463" s="878"/>
      <c r="F2463" s="878"/>
      <c r="H2463" s="878"/>
      <c r="I2463" s="878"/>
      <c r="J2463" s="878"/>
      <c r="K2463" s="990"/>
      <c r="L2463" s="990"/>
      <c r="M2463" s="990"/>
      <c r="N2463" s="990"/>
      <c r="O2463" s="878"/>
      <c r="P2463" s="878"/>
      <c r="Q2463" s="878"/>
      <c r="R2463" s="878"/>
      <c r="S2463" s="878"/>
      <c r="T2463" s="878"/>
      <c r="U2463" s="878"/>
      <c r="V2463" s="878"/>
      <c r="W2463" s="878"/>
      <c r="X2463" s="1015"/>
      <c r="Y2463" s="878"/>
      <c r="Z2463" s="975"/>
    </row>
    <row r="2464" spans="1:26">
      <c r="A2464" s="878"/>
      <c r="B2464" s="878"/>
      <c r="C2464" s="878"/>
      <c r="F2464" s="878"/>
      <c r="H2464" s="878"/>
      <c r="I2464" s="878"/>
      <c r="J2464" s="878"/>
      <c r="K2464" s="990"/>
      <c r="L2464" s="990"/>
      <c r="M2464" s="990"/>
      <c r="N2464" s="990"/>
      <c r="O2464" s="878"/>
      <c r="P2464" s="878"/>
      <c r="Q2464" s="878"/>
      <c r="R2464" s="878"/>
      <c r="S2464" s="878"/>
      <c r="T2464" s="878"/>
      <c r="U2464" s="878"/>
      <c r="V2464" s="878"/>
      <c r="W2464" s="878"/>
      <c r="X2464" s="1015"/>
      <c r="Y2464" s="878"/>
      <c r="Z2464" s="975"/>
    </row>
    <row r="2465" spans="1:26">
      <c r="A2465" s="878"/>
      <c r="B2465" s="878"/>
      <c r="C2465" s="878"/>
      <c r="F2465" s="878"/>
      <c r="H2465" s="878"/>
      <c r="I2465" s="878"/>
      <c r="J2465" s="878"/>
      <c r="K2465" s="990"/>
      <c r="L2465" s="990"/>
      <c r="M2465" s="990"/>
      <c r="N2465" s="990"/>
      <c r="O2465" s="878"/>
      <c r="P2465" s="878"/>
      <c r="Q2465" s="878"/>
      <c r="R2465" s="878"/>
      <c r="S2465" s="878"/>
      <c r="T2465" s="878"/>
      <c r="U2465" s="878"/>
      <c r="V2465" s="878"/>
      <c r="W2465" s="878"/>
      <c r="X2465" s="1015"/>
      <c r="Y2465" s="878"/>
      <c r="Z2465" s="975"/>
    </row>
    <row r="2466" spans="1:26">
      <c r="A2466" s="878"/>
      <c r="B2466" s="878"/>
      <c r="C2466" s="878"/>
      <c r="F2466" s="878"/>
      <c r="H2466" s="878"/>
      <c r="I2466" s="878"/>
      <c r="J2466" s="878"/>
      <c r="K2466" s="990"/>
      <c r="L2466" s="990"/>
      <c r="M2466" s="990"/>
      <c r="N2466" s="990"/>
      <c r="O2466" s="878"/>
      <c r="P2466" s="878"/>
      <c r="Q2466" s="878"/>
      <c r="R2466" s="878"/>
      <c r="S2466" s="878"/>
      <c r="T2466" s="878"/>
      <c r="U2466" s="878"/>
      <c r="V2466" s="878"/>
      <c r="W2466" s="878"/>
      <c r="X2466" s="1015"/>
      <c r="Y2466" s="878"/>
      <c r="Z2466" s="975"/>
    </row>
    <row r="2467" spans="1:26">
      <c r="A2467" s="878"/>
      <c r="B2467" s="878"/>
      <c r="C2467" s="878"/>
      <c r="F2467" s="878"/>
      <c r="H2467" s="878"/>
      <c r="I2467" s="878"/>
      <c r="J2467" s="878"/>
      <c r="K2467" s="990"/>
      <c r="L2467" s="990"/>
      <c r="M2467" s="990"/>
      <c r="N2467" s="990"/>
      <c r="O2467" s="878"/>
      <c r="P2467" s="878"/>
      <c r="Q2467" s="878"/>
      <c r="R2467" s="878"/>
      <c r="S2467" s="878"/>
      <c r="T2467" s="878"/>
      <c r="U2467" s="878"/>
      <c r="V2467" s="878"/>
      <c r="W2467" s="878"/>
      <c r="X2467" s="1015"/>
      <c r="Y2467" s="878"/>
      <c r="Z2467" s="975"/>
    </row>
    <row r="2468" spans="1:26">
      <c r="A2468" s="878"/>
      <c r="B2468" s="878"/>
      <c r="C2468" s="878"/>
      <c r="F2468" s="878"/>
      <c r="H2468" s="878"/>
      <c r="I2468" s="878"/>
      <c r="J2468" s="878"/>
      <c r="K2468" s="990"/>
      <c r="L2468" s="990"/>
      <c r="M2468" s="990"/>
      <c r="N2468" s="990"/>
      <c r="O2468" s="878"/>
      <c r="P2468" s="878"/>
      <c r="Q2468" s="878"/>
      <c r="R2468" s="878"/>
      <c r="S2468" s="878"/>
      <c r="T2468" s="878"/>
      <c r="U2468" s="878"/>
      <c r="V2468" s="878"/>
      <c r="W2468" s="878"/>
      <c r="X2468" s="1015"/>
      <c r="Y2468" s="878"/>
      <c r="Z2468" s="975"/>
    </row>
    <row r="2469" spans="1:26">
      <c r="A2469" s="878"/>
      <c r="B2469" s="878"/>
      <c r="C2469" s="878"/>
      <c r="F2469" s="878"/>
      <c r="H2469" s="878"/>
      <c r="I2469" s="878"/>
      <c r="J2469" s="878"/>
      <c r="K2469" s="990"/>
      <c r="L2469" s="990"/>
      <c r="M2469" s="990"/>
      <c r="N2469" s="990"/>
      <c r="O2469" s="878"/>
      <c r="P2469" s="878"/>
      <c r="Q2469" s="878"/>
      <c r="R2469" s="878"/>
      <c r="S2469" s="878"/>
      <c r="T2469" s="878"/>
      <c r="U2469" s="878"/>
      <c r="V2469" s="878"/>
      <c r="W2469" s="878"/>
      <c r="X2469" s="1015"/>
      <c r="Y2469" s="878"/>
      <c r="Z2469" s="975"/>
    </row>
    <row r="2470" spans="1:26">
      <c r="A2470" s="878"/>
      <c r="B2470" s="878"/>
      <c r="C2470" s="878"/>
      <c r="F2470" s="878"/>
      <c r="H2470" s="878"/>
      <c r="I2470" s="878"/>
      <c r="J2470" s="878"/>
      <c r="K2470" s="990"/>
      <c r="L2470" s="990"/>
      <c r="M2470" s="990"/>
      <c r="N2470" s="990"/>
      <c r="O2470" s="878"/>
      <c r="P2470" s="878"/>
      <c r="Q2470" s="878"/>
      <c r="R2470" s="878"/>
      <c r="S2470" s="878"/>
      <c r="T2470" s="878"/>
      <c r="U2470" s="878"/>
      <c r="V2470" s="878"/>
      <c r="W2470" s="878"/>
      <c r="X2470" s="1015"/>
      <c r="Y2470" s="878"/>
      <c r="Z2470" s="975"/>
    </row>
    <row r="2471" spans="1:26">
      <c r="A2471" s="878"/>
      <c r="B2471" s="878"/>
      <c r="C2471" s="878"/>
      <c r="F2471" s="878"/>
      <c r="H2471" s="878"/>
      <c r="I2471" s="878"/>
      <c r="J2471" s="878"/>
      <c r="K2471" s="990"/>
      <c r="L2471" s="990"/>
      <c r="M2471" s="990"/>
      <c r="N2471" s="990"/>
      <c r="O2471" s="878"/>
      <c r="P2471" s="878"/>
      <c r="Q2471" s="878"/>
      <c r="R2471" s="878"/>
      <c r="S2471" s="878"/>
      <c r="T2471" s="878"/>
      <c r="U2471" s="878"/>
      <c r="V2471" s="878"/>
      <c r="W2471" s="878"/>
      <c r="X2471" s="1015"/>
      <c r="Y2471" s="878"/>
      <c r="Z2471" s="975"/>
    </row>
    <row r="2472" spans="1:26">
      <c r="A2472" s="878"/>
      <c r="B2472" s="878"/>
      <c r="C2472" s="878"/>
      <c r="F2472" s="878"/>
      <c r="H2472" s="878"/>
      <c r="I2472" s="878"/>
      <c r="J2472" s="878"/>
      <c r="K2472" s="990"/>
      <c r="L2472" s="990"/>
      <c r="M2472" s="990"/>
      <c r="N2472" s="990"/>
      <c r="O2472" s="878"/>
      <c r="P2472" s="878"/>
      <c r="Q2472" s="878"/>
      <c r="R2472" s="878"/>
      <c r="S2472" s="878"/>
      <c r="T2472" s="878"/>
      <c r="U2472" s="878"/>
      <c r="V2472" s="878"/>
      <c r="W2472" s="878"/>
      <c r="X2472" s="1015"/>
      <c r="Y2472" s="878"/>
      <c r="Z2472" s="975"/>
    </row>
    <row r="2473" spans="1:26">
      <c r="A2473" s="878"/>
      <c r="B2473" s="878"/>
      <c r="C2473" s="878"/>
      <c r="F2473" s="878"/>
      <c r="H2473" s="878"/>
      <c r="I2473" s="878"/>
      <c r="J2473" s="878"/>
      <c r="K2473" s="990"/>
      <c r="L2473" s="990"/>
      <c r="M2473" s="990"/>
      <c r="N2473" s="990"/>
      <c r="O2473" s="878"/>
      <c r="P2473" s="878"/>
      <c r="Q2473" s="878"/>
      <c r="R2473" s="878"/>
      <c r="S2473" s="878"/>
      <c r="T2473" s="878"/>
      <c r="U2473" s="878"/>
      <c r="V2473" s="878"/>
      <c r="W2473" s="878"/>
      <c r="X2473" s="1015"/>
      <c r="Y2473" s="878"/>
      <c r="Z2473" s="975"/>
    </row>
    <row r="2474" spans="1:26">
      <c r="A2474" s="878"/>
      <c r="B2474" s="878"/>
      <c r="C2474" s="878"/>
      <c r="F2474" s="878"/>
      <c r="H2474" s="878"/>
      <c r="I2474" s="878"/>
      <c r="J2474" s="878"/>
      <c r="K2474" s="990"/>
      <c r="L2474" s="990"/>
      <c r="M2474" s="990"/>
      <c r="N2474" s="990"/>
      <c r="O2474" s="878"/>
      <c r="P2474" s="878"/>
      <c r="Q2474" s="878"/>
      <c r="R2474" s="878"/>
      <c r="S2474" s="878"/>
      <c r="T2474" s="878"/>
      <c r="U2474" s="878"/>
      <c r="V2474" s="878"/>
      <c r="W2474" s="878"/>
      <c r="X2474" s="1015"/>
      <c r="Y2474" s="878"/>
      <c r="Z2474" s="975"/>
    </row>
    <row r="2475" spans="1:26">
      <c r="A2475" s="878"/>
      <c r="B2475" s="878"/>
      <c r="C2475" s="878"/>
      <c r="F2475" s="878"/>
      <c r="H2475" s="878"/>
      <c r="I2475" s="878"/>
      <c r="J2475" s="878"/>
      <c r="K2475" s="990"/>
      <c r="L2475" s="990"/>
      <c r="M2475" s="990"/>
      <c r="N2475" s="990"/>
      <c r="O2475" s="878"/>
      <c r="P2475" s="878"/>
      <c r="Q2475" s="878"/>
      <c r="R2475" s="878"/>
      <c r="S2475" s="878"/>
      <c r="T2475" s="878"/>
      <c r="U2475" s="878"/>
      <c r="V2475" s="878"/>
      <c r="W2475" s="878"/>
      <c r="X2475" s="1015"/>
      <c r="Y2475" s="878"/>
      <c r="Z2475" s="975"/>
    </row>
    <row r="2476" spans="1:26">
      <c r="A2476" s="878"/>
      <c r="B2476" s="878"/>
      <c r="C2476" s="878"/>
      <c r="F2476" s="878"/>
      <c r="H2476" s="878"/>
      <c r="I2476" s="878"/>
      <c r="J2476" s="878"/>
      <c r="K2476" s="990"/>
      <c r="L2476" s="990"/>
      <c r="M2476" s="990"/>
      <c r="N2476" s="990"/>
      <c r="O2476" s="878"/>
      <c r="P2476" s="878"/>
      <c r="Q2476" s="878"/>
      <c r="R2476" s="878"/>
      <c r="S2476" s="878"/>
      <c r="T2476" s="878"/>
      <c r="U2476" s="878"/>
      <c r="V2476" s="878"/>
      <c r="W2476" s="878"/>
      <c r="X2476" s="1015"/>
      <c r="Y2476" s="878"/>
      <c r="Z2476" s="975"/>
    </row>
    <row r="2477" spans="1:26">
      <c r="A2477" s="878"/>
      <c r="B2477" s="878"/>
      <c r="C2477" s="878"/>
      <c r="F2477" s="878"/>
      <c r="H2477" s="878"/>
      <c r="I2477" s="878"/>
      <c r="J2477" s="878"/>
      <c r="K2477" s="990"/>
      <c r="L2477" s="990"/>
      <c r="M2477" s="990"/>
      <c r="N2477" s="990"/>
      <c r="O2477" s="878"/>
      <c r="P2477" s="878"/>
      <c r="Q2477" s="878"/>
      <c r="R2477" s="878"/>
      <c r="S2477" s="878"/>
      <c r="T2477" s="878"/>
      <c r="U2477" s="878"/>
      <c r="V2477" s="878"/>
      <c r="W2477" s="878"/>
      <c r="X2477" s="1015"/>
      <c r="Y2477" s="878"/>
      <c r="Z2477" s="975"/>
    </row>
    <row r="2478" spans="1:26">
      <c r="A2478" s="878"/>
      <c r="B2478" s="878"/>
      <c r="C2478" s="878"/>
      <c r="F2478" s="878"/>
      <c r="H2478" s="878"/>
      <c r="I2478" s="878"/>
      <c r="J2478" s="878"/>
      <c r="K2478" s="990"/>
      <c r="L2478" s="990"/>
      <c r="M2478" s="990"/>
      <c r="N2478" s="990"/>
      <c r="O2478" s="878"/>
      <c r="P2478" s="878"/>
      <c r="Q2478" s="878"/>
      <c r="R2478" s="878"/>
      <c r="S2478" s="878"/>
      <c r="T2478" s="878"/>
      <c r="U2478" s="878"/>
      <c r="V2478" s="878"/>
      <c r="W2478" s="878"/>
      <c r="X2478" s="1015"/>
      <c r="Y2478" s="878"/>
      <c r="Z2478" s="975"/>
    </row>
    <row r="2479" spans="1:26">
      <c r="A2479" s="878"/>
      <c r="B2479" s="878"/>
      <c r="C2479" s="878"/>
      <c r="F2479" s="878"/>
      <c r="H2479" s="878"/>
      <c r="I2479" s="878"/>
      <c r="J2479" s="878"/>
      <c r="K2479" s="990"/>
      <c r="L2479" s="990"/>
      <c r="M2479" s="990"/>
      <c r="N2479" s="990"/>
      <c r="O2479" s="878"/>
      <c r="P2479" s="878"/>
      <c r="Q2479" s="878"/>
      <c r="R2479" s="878"/>
      <c r="S2479" s="878"/>
      <c r="T2479" s="878"/>
      <c r="U2479" s="878"/>
      <c r="V2479" s="878"/>
      <c r="W2479" s="878"/>
      <c r="X2479" s="1015"/>
      <c r="Y2479" s="878"/>
      <c r="Z2479" s="975"/>
    </row>
    <row r="2480" spans="1:26">
      <c r="A2480" s="878"/>
      <c r="B2480" s="878"/>
      <c r="C2480" s="878"/>
      <c r="F2480" s="878"/>
      <c r="H2480" s="878"/>
      <c r="I2480" s="878"/>
      <c r="J2480" s="878"/>
      <c r="K2480" s="990"/>
      <c r="L2480" s="990"/>
      <c r="M2480" s="990"/>
      <c r="N2480" s="990"/>
      <c r="O2480" s="878"/>
      <c r="P2480" s="878"/>
      <c r="Q2480" s="878"/>
      <c r="R2480" s="878"/>
      <c r="S2480" s="878"/>
      <c r="T2480" s="878"/>
      <c r="U2480" s="878"/>
      <c r="V2480" s="878"/>
      <c r="W2480" s="878"/>
      <c r="X2480" s="1015"/>
      <c r="Y2480" s="878"/>
      <c r="Z2480" s="975"/>
    </row>
    <row r="2481" spans="1:26">
      <c r="A2481" s="878"/>
      <c r="B2481" s="878"/>
      <c r="C2481" s="878"/>
      <c r="F2481" s="878"/>
      <c r="H2481" s="878"/>
      <c r="I2481" s="878"/>
      <c r="J2481" s="878"/>
      <c r="K2481" s="990"/>
      <c r="L2481" s="990"/>
      <c r="M2481" s="990"/>
      <c r="N2481" s="990"/>
      <c r="O2481" s="878"/>
      <c r="P2481" s="878"/>
      <c r="Q2481" s="878"/>
      <c r="R2481" s="878"/>
      <c r="S2481" s="878"/>
      <c r="T2481" s="878"/>
      <c r="U2481" s="878"/>
      <c r="V2481" s="878"/>
      <c r="W2481" s="878"/>
      <c r="X2481" s="1015"/>
      <c r="Y2481" s="878"/>
      <c r="Z2481" s="975"/>
    </row>
    <row r="2482" spans="1:26">
      <c r="A2482" s="878"/>
      <c r="B2482" s="878"/>
      <c r="C2482" s="878"/>
      <c r="F2482" s="878"/>
      <c r="H2482" s="878"/>
      <c r="I2482" s="878"/>
      <c r="J2482" s="878"/>
      <c r="K2482" s="990"/>
      <c r="L2482" s="990"/>
      <c r="M2482" s="990"/>
      <c r="N2482" s="990"/>
      <c r="O2482" s="878"/>
      <c r="P2482" s="878"/>
      <c r="Q2482" s="878"/>
      <c r="R2482" s="878"/>
      <c r="S2482" s="878"/>
      <c r="T2482" s="878"/>
      <c r="U2482" s="878"/>
      <c r="V2482" s="878"/>
      <c r="W2482" s="878"/>
      <c r="X2482" s="1015"/>
      <c r="Y2482" s="878"/>
      <c r="Z2482" s="975"/>
    </row>
    <row r="2483" spans="1:26">
      <c r="A2483" s="878"/>
      <c r="B2483" s="878"/>
      <c r="C2483" s="878"/>
      <c r="F2483" s="878"/>
      <c r="H2483" s="878"/>
      <c r="I2483" s="878"/>
      <c r="J2483" s="878"/>
      <c r="K2483" s="990"/>
      <c r="L2483" s="990"/>
      <c r="M2483" s="990"/>
      <c r="N2483" s="990"/>
      <c r="O2483" s="878"/>
      <c r="P2483" s="878"/>
      <c r="Q2483" s="878"/>
      <c r="R2483" s="878"/>
      <c r="S2483" s="878"/>
      <c r="T2483" s="878"/>
      <c r="U2483" s="878"/>
      <c r="V2483" s="878"/>
      <c r="W2483" s="878"/>
      <c r="X2483" s="1015"/>
      <c r="Y2483" s="878"/>
      <c r="Z2483" s="975"/>
    </row>
    <row r="2484" spans="1:26">
      <c r="A2484" s="878"/>
      <c r="B2484" s="878"/>
      <c r="C2484" s="878"/>
      <c r="F2484" s="878"/>
      <c r="H2484" s="878"/>
      <c r="I2484" s="878"/>
      <c r="J2484" s="878"/>
      <c r="K2484" s="990"/>
      <c r="L2484" s="990"/>
      <c r="M2484" s="990"/>
      <c r="N2484" s="990"/>
      <c r="O2484" s="878"/>
      <c r="P2484" s="878"/>
      <c r="Q2484" s="878"/>
      <c r="R2484" s="878"/>
      <c r="S2484" s="878"/>
      <c r="T2484" s="878"/>
      <c r="U2484" s="878"/>
      <c r="V2484" s="878"/>
      <c r="W2484" s="878"/>
      <c r="X2484" s="1015"/>
      <c r="Y2484" s="878"/>
      <c r="Z2484" s="975"/>
    </row>
    <row r="2485" spans="1:26">
      <c r="A2485" s="878"/>
      <c r="B2485" s="878"/>
      <c r="C2485" s="878"/>
      <c r="F2485" s="878"/>
      <c r="H2485" s="878"/>
      <c r="I2485" s="878"/>
      <c r="J2485" s="878"/>
      <c r="K2485" s="990"/>
      <c r="L2485" s="990"/>
      <c r="M2485" s="990"/>
      <c r="N2485" s="990"/>
      <c r="O2485" s="878"/>
      <c r="P2485" s="878"/>
      <c r="Q2485" s="878"/>
      <c r="R2485" s="878"/>
      <c r="S2485" s="878"/>
      <c r="T2485" s="878"/>
      <c r="U2485" s="878"/>
      <c r="V2485" s="878"/>
      <c r="W2485" s="878"/>
      <c r="X2485" s="1015"/>
      <c r="Y2485" s="878"/>
      <c r="Z2485" s="975"/>
    </row>
    <row r="2486" spans="1:26">
      <c r="A2486" s="878"/>
      <c r="B2486" s="878"/>
      <c r="C2486" s="878"/>
      <c r="F2486" s="878"/>
      <c r="H2486" s="878"/>
      <c r="I2486" s="878"/>
      <c r="J2486" s="878"/>
      <c r="K2486" s="990"/>
      <c r="L2486" s="990"/>
      <c r="M2486" s="990"/>
      <c r="N2486" s="990"/>
      <c r="O2486" s="878"/>
      <c r="P2486" s="878"/>
      <c r="Q2486" s="878"/>
      <c r="R2486" s="878"/>
      <c r="S2486" s="878"/>
      <c r="T2486" s="878"/>
      <c r="U2486" s="878"/>
      <c r="V2486" s="878"/>
      <c r="W2486" s="878"/>
      <c r="X2486" s="1015"/>
      <c r="Y2486" s="878"/>
      <c r="Z2486" s="975"/>
    </row>
    <row r="2487" spans="1:26">
      <c r="A2487" s="878"/>
      <c r="B2487" s="878"/>
      <c r="C2487" s="878"/>
      <c r="F2487" s="878"/>
      <c r="H2487" s="878"/>
      <c r="I2487" s="878"/>
      <c r="J2487" s="878"/>
      <c r="K2487" s="990"/>
      <c r="L2487" s="990"/>
      <c r="M2487" s="990"/>
      <c r="N2487" s="990"/>
      <c r="O2487" s="878"/>
      <c r="P2487" s="878"/>
      <c r="Q2487" s="878"/>
      <c r="R2487" s="878"/>
      <c r="S2487" s="878"/>
      <c r="T2487" s="878"/>
      <c r="U2487" s="878"/>
      <c r="V2487" s="878"/>
      <c r="W2487" s="878"/>
      <c r="X2487" s="1015"/>
      <c r="Y2487" s="878"/>
      <c r="Z2487" s="975"/>
    </row>
    <row r="2488" spans="1:26">
      <c r="A2488" s="878"/>
      <c r="B2488" s="878"/>
      <c r="C2488" s="878"/>
      <c r="F2488" s="878"/>
      <c r="H2488" s="878"/>
      <c r="I2488" s="878"/>
      <c r="J2488" s="878"/>
      <c r="K2488" s="990"/>
      <c r="L2488" s="990"/>
      <c r="M2488" s="990"/>
      <c r="N2488" s="990"/>
      <c r="O2488" s="878"/>
      <c r="P2488" s="878"/>
      <c r="Q2488" s="878"/>
      <c r="R2488" s="878"/>
      <c r="S2488" s="878"/>
      <c r="T2488" s="878"/>
      <c r="U2488" s="878"/>
      <c r="V2488" s="878"/>
      <c r="W2488" s="878"/>
      <c r="X2488" s="1015"/>
      <c r="Y2488" s="878"/>
      <c r="Z2488" s="975"/>
    </row>
    <row r="2489" spans="1:26">
      <c r="A2489" s="878"/>
      <c r="B2489" s="878"/>
      <c r="C2489" s="878"/>
      <c r="F2489" s="878"/>
      <c r="H2489" s="878"/>
      <c r="I2489" s="878"/>
      <c r="J2489" s="878"/>
      <c r="K2489" s="990"/>
      <c r="L2489" s="990"/>
      <c r="M2489" s="990"/>
      <c r="N2489" s="990"/>
      <c r="O2489" s="878"/>
      <c r="P2489" s="878"/>
      <c r="Q2489" s="878"/>
      <c r="R2489" s="878"/>
      <c r="S2489" s="878"/>
      <c r="T2489" s="878"/>
      <c r="U2489" s="878"/>
      <c r="V2489" s="878"/>
      <c r="W2489" s="878"/>
      <c r="X2489" s="1015"/>
      <c r="Y2489" s="878"/>
      <c r="Z2489" s="975"/>
    </row>
    <row r="2490" spans="1:26">
      <c r="A2490" s="878"/>
      <c r="B2490" s="878"/>
      <c r="C2490" s="878"/>
      <c r="F2490" s="878"/>
      <c r="H2490" s="878"/>
      <c r="I2490" s="878"/>
      <c r="J2490" s="878"/>
      <c r="K2490" s="990"/>
      <c r="L2490" s="990"/>
      <c r="M2490" s="990"/>
      <c r="N2490" s="990"/>
      <c r="O2490" s="878"/>
      <c r="P2490" s="878"/>
      <c r="Q2490" s="878"/>
      <c r="R2490" s="878"/>
      <c r="S2490" s="878"/>
      <c r="T2490" s="878"/>
      <c r="U2490" s="878"/>
      <c r="V2490" s="878"/>
      <c r="W2490" s="878"/>
      <c r="X2490" s="1015"/>
      <c r="Y2490" s="878"/>
      <c r="Z2490" s="975"/>
    </row>
    <row r="2491" spans="1:26">
      <c r="A2491" s="878"/>
      <c r="B2491" s="878"/>
      <c r="C2491" s="878"/>
      <c r="F2491" s="878"/>
      <c r="H2491" s="878"/>
      <c r="I2491" s="878"/>
      <c r="J2491" s="878"/>
      <c r="K2491" s="990"/>
      <c r="L2491" s="990"/>
      <c r="M2491" s="990"/>
      <c r="N2491" s="990"/>
      <c r="O2491" s="878"/>
      <c r="P2491" s="878"/>
      <c r="Q2491" s="878"/>
      <c r="R2491" s="878"/>
      <c r="S2491" s="878"/>
      <c r="T2491" s="878"/>
      <c r="U2491" s="878"/>
      <c r="V2491" s="878"/>
      <c r="W2491" s="878"/>
      <c r="X2491" s="1015"/>
      <c r="Y2491" s="878"/>
      <c r="Z2491" s="975"/>
    </row>
    <row r="2492" spans="1:26">
      <c r="A2492" s="878"/>
      <c r="B2492" s="878"/>
      <c r="C2492" s="878"/>
      <c r="F2492" s="878"/>
      <c r="H2492" s="878"/>
      <c r="I2492" s="878"/>
      <c r="J2492" s="878"/>
      <c r="K2492" s="990"/>
      <c r="L2492" s="990"/>
      <c r="M2492" s="990"/>
      <c r="N2492" s="990"/>
      <c r="O2492" s="878"/>
      <c r="P2492" s="878"/>
      <c r="Q2492" s="878"/>
      <c r="R2492" s="878"/>
      <c r="S2492" s="878"/>
      <c r="T2492" s="878"/>
      <c r="U2492" s="878"/>
      <c r="V2492" s="878"/>
      <c r="W2492" s="878"/>
      <c r="X2492" s="1015"/>
      <c r="Y2492" s="878"/>
      <c r="Z2492" s="975"/>
    </row>
    <row r="2493" spans="1:26">
      <c r="A2493" s="878"/>
      <c r="B2493" s="878"/>
      <c r="C2493" s="878"/>
      <c r="F2493" s="878"/>
      <c r="H2493" s="878"/>
      <c r="I2493" s="878"/>
      <c r="J2493" s="878"/>
      <c r="K2493" s="990"/>
      <c r="L2493" s="990"/>
      <c r="M2493" s="990"/>
      <c r="N2493" s="990"/>
      <c r="O2493" s="878"/>
      <c r="P2493" s="878"/>
      <c r="Q2493" s="878"/>
      <c r="R2493" s="878"/>
      <c r="S2493" s="878"/>
      <c r="T2493" s="878"/>
      <c r="U2493" s="878"/>
      <c r="V2493" s="878"/>
      <c r="W2493" s="878"/>
      <c r="X2493" s="1015"/>
      <c r="Y2493" s="878"/>
      <c r="Z2493" s="975"/>
    </row>
    <row r="2494" spans="1:26">
      <c r="A2494" s="878"/>
      <c r="B2494" s="878"/>
      <c r="C2494" s="878"/>
      <c r="F2494" s="878"/>
      <c r="H2494" s="878"/>
      <c r="I2494" s="878"/>
      <c r="J2494" s="878"/>
      <c r="K2494" s="990"/>
      <c r="L2494" s="990"/>
      <c r="M2494" s="990"/>
      <c r="N2494" s="990"/>
      <c r="O2494" s="878"/>
      <c r="P2494" s="878"/>
      <c r="Q2494" s="878"/>
      <c r="R2494" s="878"/>
      <c r="S2494" s="878"/>
      <c r="T2494" s="878"/>
      <c r="U2494" s="878"/>
      <c r="V2494" s="878"/>
      <c r="W2494" s="878"/>
      <c r="X2494" s="1015"/>
      <c r="Y2494" s="878"/>
      <c r="Z2494" s="975"/>
    </row>
    <row r="2495" spans="1:26">
      <c r="A2495" s="878"/>
      <c r="B2495" s="878"/>
      <c r="C2495" s="878"/>
      <c r="F2495" s="878"/>
      <c r="H2495" s="878"/>
      <c r="I2495" s="878"/>
      <c r="J2495" s="878"/>
      <c r="K2495" s="990"/>
      <c r="L2495" s="990"/>
      <c r="M2495" s="990"/>
      <c r="N2495" s="990"/>
      <c r="O2495" s="878"/>
      <c r="P2495" s="878"/>
      <c r="Q2495" s="878"/>
      <c r="R2495" s="878"/>
      <c r="S2495" s="878"/>
      <c r="T2495" s="878"/>
      <c r="U2495" s="878"/>
      <c r="V2495" s="878"/>
      <c r="W2495" s="878"/>
      <c r="X2495" s="1015"/>
      <c r="Y2495" s="878"/>
      <c r="Z2495" s="975"/>
    </row>
    <row r="2496" spans="1:26">
      <c r="A2496" s="878"/>
      <c r="B2496" s="878"/>
      <c r="C2496" s="878"/>
      <c r="F2496" s="878"/>
      <c r="H2496" s="878"/>
      <c r="I2496" s="878"/>
      <c r="J2496" s="878"/>
      <c r="K2496" s="990"/>
      <c r="L2496" s="990"/>
      <c r="M2496" s="990"/>
      <c r="N2496" s="990"/>
      <c r="O2496" s="878"/>
      <c r="P2496" s="878"/>
      <c r="Q2496" s="878"/>
      <c r="R2496" s="878"/>
      <c r="S2496" s="878"/>
      <c r="T2496" s="878"/>
      <c r="U2496" s="878"/>
      <c r="V2496" s="878"/>
      <c r="W2496" s="878"/>
      <c r="X2496" s="1015"/>
      <c r="Y2496" s="878"/>
      <c r="Z2496" s="975"/>
    </row>
    <row r="2497" spans="1:26">
      <c r="A2497" s="878"/>
      <c r="B2497" s="878"/>
      <c r="C2497" s="878"/>
      <c r="F2497" s="878"/>
      <c r="H2497" s="878"/>
      <c r="I2497" s="878"/>
      <c r="J2497" s="878"/>
      <c r="K2497" s="990"/>
      <c r="L2497" s="990"/>
      <c r="M2497" s="990"/>
      <c r="N2497" s="990"/>
      <c r="O2497" s="878"/>
      <c r="P2497" s="878"/>
      <c r="Q2497" s="878"/>
      <c r="R2497" s="878"/>
      <c r="S2497" s="878"/>
      <c r="T2497" s="878"/>
      <c r="U2497" s="878"/>
      <c r="V2497" s="878"/>
      <c r="W2497" s="878"/>
      <c r="X2497" s="1015"/>
      <c r="Y2497" s="878"/>
      <c r="Z2497" s="975"/>
    </row>
    <row r="2498" spans="1:26">
      <c r="A2498" s="878"/>
      <c r="B2498" s="878"/>
      <c r="C2498" s="878"/>
      <c r="F2498" s="878"/>
      <c r="H2498" s="878"/>
      <c r="I2498" s="878"/>
      <c r="J2498" s="878"/>
      <c r="K2498" s="990"/>
      <c r="L2498" s="990"/>
      <c r="M2498" s="990"/>
      <c r="N2498" s="990"/>
      <c r="O2498" s="878"/>
      <c r="P2498" s="878"/>
      <c r="Q2498" s="878"/>
      <c r="R2498" s="878"/>
      <c r="S2498" s="878"/>
      <c r="T2498" s="878"/>
      <c r="U2498" s="878"/>
      <c r="V2498" s="878"/>
      <c r="W2498" s="878"/>
      <c r="X2498" s="1015"/>
      <c r="Y2498" s="878"/>
      <c r="Z2498" s="975"/>
    </row>
    <row r="2499" spans="1:26">
      <c r="A2499" s="878"/>
      <c r="B2499" s="878"/>
      <c r="C2499" s="878"/>
      <c r="F2499" s="878"/>
      <c r="H2499" s="878"/>
      <c r="I2499" s="878"/>
      <c r="J2499" s="878"/>
      <c r="K2499" s="990"/>
      <c r="L2499" s="990"/>
      <c r="M2499" s="990"/>
      <c r="N2499" s="990"/>
      <c r="O2499" s="878"/>
      <c r="P2499" s="878"/>
      <c r="Q2499" s="878"/>
      <c r="R2499" s="878"/>
      <c r="S2499" s="878"/>
      <c r="T2499" s="878"/>
      <c r="U2499" s="878"/>
      <c r="V2499" s="878"/>
      <c r="W2499" s="878"/>
      <c r="X2499" s="1015"/>
      <c r="Y2499" s="878"/>
      <c r="Z2499" s="975"/>
    </row>
    <row r="2500" spans="1:26">
      <c r="A2500" s="878"/>
      <c r="B2500" s="878"/>
      <c r="C2500" s="878"/>
      <c r="F2500" s="878"/>
      <c r="H2500" s="878"/>
      <c r="I2500" s="878"/>
      <c r="J2500" s="878"/>
      <c r="K2500" s="990"/>
      <c r="L2500" s="990"/>
      <c r="M2500" s="990"/>
      <c r="N2500" s="990"/>
      <c r="O2500" s="878"/>
      <c r="P2500" s="878"/>
      <c r="Q2500" s="878"/>
      <c r="R2500" s="878"/>
      <c r="S2500" s="878"/>
      <c r="T2500" s="878"/>
      <c r="U2500" s="878"/>
      <c r="V2500" s="878"/>
      <c r="W2500" s="878"/>
      <c r="X2500" s="1015"/>
      <c r="Y2500" s="878"/>
      <c r="Z2500" s="975"/>
    </row>
    <row r="2501" spans="1:26">
      <c r="A2501" s="878"/>
      <c r="B2501" s="878"/>
      <c r="C2501" s="878"/>
      <c r="F2501" s="878"/>
      <c r="H2501" s="878"/>
      <c r="I2501" s="878"/>
      <c r="J2501" s="878"/>
      <c r="K2501" s="990"/>
      <c r="L2501" s="990"/>
      <c r="M2501" s="990"/>
      <c r="N2501" s="990"/>
      <c r="O2501" s="878"/>
      <c r="P2501" s="878"/>
      <c r="Q2501" s="878"/>
      <c r="R2501" s="878"/>
      <c r="S2501" s="878"/>
      <c r="T2501" s="878"/>
      <c r="U2501" s="878"/>
      <c r="V2501" s="878"/>
      <c r="W2501" s="878"/>
      <c r="X2501" s="1015"/>
      <c r="Y2501" s="878"/>
      <c r="Z2501" s="975"/>
    </row>
    <row r="2502" spans="1:26">
      <c r="A2502" s="878"/>
      <c r="B2502" s="878"/>
      <c r="C2502" s="878"/>
      <c r="F2502" s="878"/>
      <c r="H2502" s="878"/>
      <c r="I2502" s="878"/>
      <c r="J2502" s="878"/>
      <c r="K2502" s="990"/>
      <c r="L2502" s="990"/>
      <c r="M2502" s="990"/>
      <c r="N2502" s="990"/>
      <c r="O2502" s="878"/>
      <c r="P2502" s="878"/>
      <c r="Q2502" s="878"/>
      <c r="R2502" s="878"/>
      <c r="S2502" s="878"/>
      <c r="T2502" s="878"/>
      <c r="U2502" s="878"/>
      <c r="V2502" s="878"/>
      <c r="W2502" s="878"/>
      <c r="X2502" s="1015"/>
      <c r="Y2502" s="878"/>
      <c r="Z2502" s="975"/>
    </row>
    <row r="2503" spans="1:26">
      <c r="A2503" s="878"/>
      <c r="B2503" s="878"/>
      <c r="C2503" s="878"/>
      <c r="F2503" s="878"/>
      <c r="H2503" s="878"/>
      <c r="I2503" s="878"/>
      <c r="J2503" s="878"/>
      <c r="K2503" s="990"/>
      <c r="L2503" s="990"/>
      <c r="M2503" s="990"/>
      <c r="N2503" s="990"/>
      <c r="O2503" s="878"/>
      <c r="P2503" s="878"/>
      <c r="Q2503" s="878"/>
      <c r="R2503" s="878"/>
      <c r="S2503" s="878"/>
      <c r="T2503" s="878"/>
      <c r="U2503" s="878"/>
      <c r="V2503" s="878"/>
      <c r="W2503" s="878"/>
      <c r="X2503" s="1015"/>
      <c r="Y2503" s="878"/>
      <c r="Z2503" s="975"/>
    </row>
    <row r="2504" spans="1:26">
      <c r="A2504" s="878"/>
      <c r="B2504" s="878"/>
      <c r="C2504" s="878"/>
      <c r="F2504" s="878"/>
      <c r="H2504" s="878"/>
      <c r="I2504" s="878"/>
      <c r="J2504" s="878"/>
      <c r="K2504" s="990"/>
      <c r="L2504" s="990"/>
      <c r="M2504" s="990"/>
      <c r="N2504" s="990"/>
      <c r="O2504" s="878"/>
      <c r="P2504" s="878"/>
      <c r="Q2504" s="878"/>
      <c r="R2504" s="878"/>
      <c r="S2504" s="878"/>
      <c r="T2504" s="878"/>
      <c r="U2504" s="878"/>
      <c r="V2504" s="878"/>
      <c r="W2504" s="878"/>
      <c r="X2504" s="1015"/>
      <c r="Y2504" s="878"/>
      <c r="Z2504" s="975"/>
    </row>
    <row r="2505" spans="1:26">
      <c r="A2505" s="878"/>
      <c r="B2505" s="878"/>
      <c r="C2505" s="878"/>
      <c r="F2505" s="878"/>
      <c r="H2505" s="878"/>
      <c r="I2505" s="878"/>
      <c r="J2505" s="878"/>
      <c r="K2505" s="990"/>
      <c r="L2505" s="990"/>
      <c r="M2505" s="990"/>
      <c r="N2505" s="990"/>
      <c r="O2505" s="878"/>
      <c r="P2505" s="878"/>
      <c r="Q2505" s="878"/>
      <c r="R2505" s="878"/>
      <c r="S2505" s="878"/>
      <c r="T2505" s="878"/>
      <c r="U2505" s="878"/>
      <c r="V2505" s="878"/>
      <c r="W2505" s="878"/>
      <c r="X2505" s="1015"/>
      <c r="Y2505" s="878"/>
      <c r="Z2505" s="975"/>
    </row>
    <row r="2506" spans="1:26">
      <c r="A2506" s="878"/>
      <c r="B2506" s="878"/>
      <c r="C2506" s="878"/>
      <c r="F2506" s="878"/>
      <c r="H2506" s="878"/>
      <c r="I2506" s="878"/>
      <c r="J2506" s="878"/>
      <c r="K2506" s="990"/>
      <c r="L2506" s="990"/>
      <c r="M2506" s="990"/>
      <c r="N2506" s="990"/>
      <c r="O2506" s="878"/>
      <c r="P2506" s="878"/>
      <c r="Q2506" s="878"/>
      <c r="R2506" s="878"/>
      <c r="S2506" s="878"/>
      <c r="T2506" s="878"/>
      <c r="U2506" s="878"/>
      <c r="V2506" s="878"/>
      <c r="W2506" s="878"/>
      <c r="X2506" s="1015"/>
      <c r="Y2506" s="878"/>
      <c r="Z2506" s="975"/>
    </row>
    <row r="2507" spans="1:26">
      <c r="A2507" s="878"/>
      <c r="B2507" s="878"/>
      <c r="C2507" s="878"/>
      <c r="F2507" s="878"/>
      <c r="H2507" s="878"/>
      <c r="I2507" s="878"/>
      <c r="J2507" s="878"/>
      <c r="K2507" s="990"/>
      <c r="L2507" s="990"/>
      <c r="M2507" s="990"/>
      <c r="N2507" s="990"/>
      <c r="O2507" s="878"/>
      <c r="P2507" s="878"/>
      <c r="Q2507" s="878"/>
      <c r="R2507" s="878"/>
      <c r="S2507" s="878"/>
      <c r="T2507" s="878"/>
      <c r="U2507" s="878"/>
      <c r="V2507" s="878"/>
      <c r="W2507" s="878"/>
      <c r="X2507" s="1015"/>
      <c r="Y2507" s="878"/>
      <c r="Z2507" s="975"/>
    </row>
    <row r="2508" spans="1:26">
      <c r="A2508" s="878"/>
      <c r="B2508" s="878"/>
      <c r="C2508" s="878"/>
      <c r="F2508" s="878"/>
      <c r="H2508" s="878"/>
      <c r="I2508" s="878"/>
      <c r="J2508" s="878"/>
      <c r="K2508" s="990"/>
      <c r="L2508" s="990"/>
      <c r="M2508" s="990"/>
      <c r="N2508" s="990"/>
      <c r="O2508" s="878"/>
      <c r="P2508" s="878"/>
      <c r="Q2508" s="878"/>
      <c r="R2508" s="878"/>
      <c r="S2508" s="878"/>
      <c r="T2508" s="878"/>
      <c r="U2508" s="878"/>
      <c r="V2508" s="878"/>
      <c r="W2508" s="878"/>
      <c r="X2508" s="1015"/>
      <c r="Y2508" s="878"/>
      <c r="Z2508" s="975"/>
    </row>
    <row r="2509" spans="1:26">
      <c r="A2509" s="878"/>
      <c r="B2509" s="878"/>
      <c r="C2509" s="878"/>
      <c r="F2509" s="878"/>
      <c r="H2509" s="878"/>
      <c r="I2509" s="878"/>
      <c r="J2509" s="878"/>
      <c r="K2509" s="990"/>
      <c r="L2509" s="990"/>
      <c r="M2509" s="990"/>
      <c r="N2509" s="990"/>
      <c r="O2509" s="878"/>
      <c r="P2509" s="878"/>
      <c r="Q2509" s="878"/>
      <c r="R2509" s="878"/>
      <c r="S2509" s="878"/>
      <c r="T2509" s="878"/>
      <c r="U2509" s="878"/>
      <c r="V2509" s="878"/>
      <c r="W2509" s="878"/>
      <c r="X2509" s="1015"/>
      <c r="Y2509" s="878"/>
      <c r="Z2509" s="975"/>
    </row>
    <row r="2510" spans="1:26">
      <c r="A2510" s="878"/>
      <c r="B2510" s="878"/>
      <c r="C2510" s="878"/>
      <c r="F2510" s="878"/>
      <c r="H2510" s="878"/>
      <c r="I2510" s="878"/>
      <c r="J2510" s="878"/>
      <c r="K2510" s="990"/>
      <c r="L2510" s="990"/>
      <c r="M2510" s="990"/>
      <c r="N2510" s="990"/>
      <c r="O2510" s="878"/>
      <c r="P2510" s="878"/>
      <c r="Q2510" s="878"/>
      <c r="R2510" s="878"/>
      <c r="S2510" s="878"/>
      <c r="T2510" s="878"/>
      <c r="U2510" s="878"/>
      <c r="V2510" s="878"/>
      <c r="W2510" s="878"/>
      <c r="X2510" s="1015"/>
      <c r="Y2510" s="878"/>
      <c r="Z2510" s="975"/>
    </row>
    <row r="2511" spans="1:26">
      <c r="A2511" s="878"/>
      <c r="B2511" s="878"/>
      <c r="C2511" s="878"/>
      <c r="F2511" s="878"/>
      <c r="H2511" s="878"/>
      <c r="I2511" s="878"/>
      <c r="J2511" s="878"/>
      <c r="K2511" s="990"/>
      <c r="L2511" s="990"/>
      <c r="M2511" s="990"/>
      <c r="N2511" s="990"/>
      <c r="O2511" s="878"/>
      <c r="P2511" s="878"/>
      <c r="Q2511" s="878"/>
      <c r="R2511" s="878"/>
      <c r="S2511" s="878"/>
      <c r="T2511" s="878"/>
      <c r="U2511" s="878"/>
      <c r="V2511" s="878"/>
      <c r="W2511" s="878"/>
      <c r="X2511" s="1015"/>
      <c r="Y2511" s="878"/>
      <c r="Z2511" s="975"/>
    </row>
    <row r="2512" spans="1:26">
      <c r="A2512" s="878"/>
      <c r="B2512" s="878"/>
      <c r="C2512" s="878"/>
      <c r="F2512" s="878"/>
      <c r="H2512" s="878"/>
      <c r="I2512" s="878"/>
      <c r="J2512" s="878"/>
      <c r="K2512" s="990"/>
      <c r="L2512" s="990"/>
      <c r="M2512" s="990"/>
      <c r="N2512" s="990"/>
      <c r="O2512" s="878"/>
      <c r="P2512" s="878"/>
      <c r="Q2512" s="878"/>
      <c r="R2512" s="878"/>
      <c r="S2512" s="878"/>
      <c r="T2512" s="878"/>
      <c r="U2512" s="878"/>
      <c r="V2512" s="878"/>
      <c r="W2512" s="878"/>
      <c r="X2512" s="1015"/>
      <c r="Y2512" s="878"/>
      <c r="Z2512" s="975"/>
    </row>
    <row r="2513" spans="1:26">
      <c r="A2513" s="878"/>
      <c r="B2513" s="878"/>
      <c r="C2513" s="878"/>
      <c r="F2513" s="878"/>
      <c r="H2513" s="878"/>
      <c r="I2513" s="878"/>
      <c r="J2513" s="878"/>
      <c r="K2513" s="990"/>
      <c r="L2513" s="990"/>
      <c r="M2513" s="990"/>
      <c r="N2513" s="990"/>
      <c r="O2513" s="878"/>
      <c r="P2513" s="878"/>
      <c r="Q2513" s="878"/>
      <c r="R2513" s="878"/>
      <c r="S2513" s="878"/>
      <c r="T2513" s="878"/>
      <c r="U2513" s="878"/>
      <c r="V2513" s="878"/>
      <c r="W2513" s="878"/>
      <c r="X2513" s="1015"/>
      <c r="Y2513" s="878"/>
      <c r="Z2513" s="975"/>
    </row>
    <row r="2514" spans="1:26">
      <c r="A2514" s="878"/>
      <c r="B2514" s="878"/>
      <c r="C2514" s="878"/>
      <c r="F2514" s="878"/>
      <c r="H2514" s="878"/>
      <c r="I2514" s="878"/>
      <c r="J2514" s="878"/>
      <c r="K2514" s="990"/>
      <c r="L2514" s="990"/>
      <c r="M2514" s="990"/>
      <c r="N2514" s="990"/>
      <c r="O2514" s="878"/>
      <c r="P2514" s="878"/>
      <c r="Q2514" s="878"/>
      <c r="R2514" s="878"/>
      <c r="S2514" s="878"/>
      <c r="T2514" s="878"/>
      <c r="U2514" s="878"/>
      <c r="V2514" s="878"/>
      <c r="W2514" s="878"/>
      <c r="X2514" s="1015"/>
      <c r="Y2514" s="878"/>
      <c r="Z2514" s="975"/>
    </row>
    <row r="2515" spans="1:26">
      <c r="A2515" s="878"/>
      <c r="B2515" s="878"/>
      <c r="C2515" s="878"/>
      <c r="F2515" s="878"/>
      <c r="H2515" s="878"/>
      <c r="I2515" s="878"/>
      <c r="J2515" s="878"/>
      <c r="K2515" s="990"/>
      <c r="L2515" s="990"/>
      <c r="M2515" s="990"/>
      <c r="N2515" s="990"/>
      <c r="O2515" s="878"/>
      <c r="P2515" s="878"/>
      <c r="Q2515" s="878"/>
      <c r="R2515" s="878"/>
      <c r="S2515" s="878"/>
      <c r="T2515" s="878"/>
      <c r="U2515" s="878"/>
      <c r="V2515" s="878"/>
      <c r="W2515" s="878"/>
      <c r="X2515" s="1015"/>
      <c r="Y2515" s="878"/>
      <c r="Z2515" s="975"/>
    </row>
    <row r="2516" spans="1:26">
      <c r="A2516" s="878"/>
      <c r="B2516" s="878"/>
      <c r="C2516" s="878"/>
      <c r="F2516" s="878"/>
      <c r="H2516" s="878"/>
      <c r="I2516" s="878"/>
      <c r="J2516" s="878"/>
      <c r="K2516" s="990"/>
      <c r="L2516" s="990"/>
      <c r="M2516" s="990"/>
      <c r="N2516" s="990"/>
      <c r="O2516" s="878"/>
      <c r="P2516" s="878"/>
      <c r="Q2516" s="878"/>
      <c r="R2516" s="878"/>
      <c r="S2516" s="878"/>
      <c r="T2516" s="878"/>
      <c r="U2516" s="878"/>
      <c r="V2516" s="878"/>
      <c r="W2516" s="878"/>
      <c r="X2516" s="1015"/>
      <c r="Y2516" s="878"/>
      <c r="Z2516" s="975"/>
    </row>
    <row r="2517" spans="1:26">
      <c r="A2517" s="878"/>
      <c r="B2517" s="878"/>
      <c r="C2517" s="878"/>
      <c r="F2517" s="878"/>
      <c r="H2517" s="878"/>
      <c r="I2517" s="878"/>
      <c r="J2517" s="878"/>
      <c r="K2517" s="990"/>
      <c r="L2517" s="990"/>
      <c r="M2517" s="990"/>
      <c r="N2517" s="990"/>
      <c r="O2517" s="878"/>
      <c r="P2517" s="878"/>
      <c r="Q2517" s="878"/>
      <c r="R2517" s="878"/>
      <c r="S2517" s="878"/>
      <c r="T2517" s="878"/>
      <c r="U2517" s="878"/>
      <c r="V2517" s="878"/>
      <c r="W2517" s="878"/>
      <c r="X2517" s="1015"/>
      <c r="Y2517" s="878"/>
      <c r="Z2517" s="975"/>
    </row>
    <row r="2518" spans="1:26">
      <c r="A2518" s="878"/>
      <c r="B2518" s="878"/>
      <c r="C2518" s="878"/>
      <c r="F2518" s="878"/>
      <c r="H2518" s="878"/>
      <c r="I2518" s="878"/>
      <c r="J2518" s="878"/>
      <c r="K2518" s="990"/>
      <c r="L2518" s="990"/>
      <c r="M2518" s="990"/>
      <c r="N2518" s="990"/>
      <c r="O2518" s="878"/>
      <c r="P2518" s="878"/>
      <c r="Q2518" s="878"/>
      <c r="R2518" s="878"/>
      <c r="S2518" s="878"/>
      <c r="T2518" s="878"/>
      <c r="U2518" s="878"/>
      <c r="V2518" s="878"/>
      <c r="W2518" s="878"/>
      <c r="X2518" s="1015"/>
      <c r="Y2518" s="878"/>
      <c r="Z2518" s="975"/>
    </row>
    <row r="2519" spans="1:26">
      <c r="A2519" s="878"/>
      <c r="B2519" s="878"/>
      <c r="C2519" s="878"/>
      <c r="F2519" s="878"/>
      <c r="H2519" s="878"/>
      <c r="I2519" s="878"/>
      <c r="J2519" s="878"/>
      <c r="K2519" s="990"/>
      <c r="L2519" s="990"/>
      <c r="M2519" s="990"/>
      <c r="N2519" s="990"/>
      <c r="O2519" s="878"/>
      <c r="P2519" s="878"/>
      <c r="Q2519" s="878"/>
      <c r="R2519" s="878"/>
      <c r="S2519" s="878"/>
      <c r="T2519" s="878"/>
      <c r="U2519" s="878"/>
      <c r="V2519" s="878"/>
      <c r="W2519" s="878"/>
      <c r="X2519" s="1015"/>
      <c r="Y2519" s="878"/>
      <c r="Z2519" s="975"/>
    </row>
    <row r="2520" spans="1:26">
      <c r="A2520" s="878"/>
      <c r="B2520" s="878"/>
      <c r="C2520" s="878"/>
      <c r="F2520" s="878"/>
      <c r="H2520" s="878"/>
      <c r="I2520" s="878"/>
      <c r="J2520" s="878"/>
      <c r="K2520" s="990"/>
      <c r="L2520" s="990"/>
      <c r="M2520" s="990"/>
      <c r="N2520" s="990"/>
      <c r="O2520" s="878"/>
      <c r="P2520" s="878"/>
      <c r="Q2520" s="878"/>
      <c r="R2520" s="878"/>
      <c r="S2520" s="878"/>
      <c r="T2520" s="878"/>
      <c r="U2520" s="878"/>
      <c r="V2520" s="878"/>
      <c r="W2520" s="878"/>
      <c r="X2520" s="1015"/>
      <c r="Y2520" s="878"/>
      <c r="Z2520" s="975"/>
    </row>
    <row r="2521" spans="1:26">
      <c r="A2521" s="878"/>
      <c r="B2521" s="878"/>
      <c r="C2521" s="878"/>
      <c r="F2521" s="878"/>
      <c r="H2521" s="878"/>
      <c r="I2521" s="878"/>
      <c r="J2521" s="878"/>
      <c r="K2521" s="990"/>
      <c r="L2521" s="990"/>
      <c r="M2521" s="990"/>
      <c r="N2521" s="990"/>
      <c r="O2521" s="878"/>
      <c r="P2521" s="878"/>
      <c r="Q2521" s="878"/>
      <c r="R2521" s="878"/>
      <c r="S2521" s="878"/>
      <c r="T2521" s="878"/>
      <c r="U2521" s="878"/>
      <c r="V2521" s="878"/>
      <c r="W2521" s="878"/>
      <c r="X2521" s="1015"/>
      <c r="Y2521" s="878"/>
      <c r="Z2521" s="975"/>
    </row>
    <row r="2522" spans="1:26">
      <c r="A2522" s="878"/>
      <c r="B2522" s="878"/>
      <c r="C2522" s="878"/>
      <c r="F2522" s="878"/>
      <c r="H2522" s="878"/>
      <c r="I2522" s="878"/>
      <c r="J2522" s="878"/>
      <c r="K2522" s="990"/>
      <c r="L2522" s="990"/>
      <c r="M2522" s="990"/>
      <c r="N2522" s="990"/>
      <c r="O2522" s="878"/>
      <c r="P2522" s="878"/>
      <c r="Q2522" s="878"/>
      <c r="R2522" s="878"/>
      <c r="S2522" s="878"/>
      <c r="T2522" s="878"/>
      <c r="U2522" s="878"/>
      <c r="V2522" s="878"/>
      <c r="W2522" s="878"/>
      <c r="X2522" s="1015"/>
      <c r="Y2522" s="878"/>
      <c r="Z2522" s="975"/>
    </row>
    <row r="2523" spans="1:26">
      <c r="A2523" s="878"/>
      <c r="B2523" s="878"/>
      <c r="C2523" s="878"/>
      <c r="F2523" s="878"/>
      <c r="H2523" s="878"/>
      <c r="I2523" s="878"/>
      <c r="J2523" s="878"/>
      <c r="K2523" s="990"/>
      <c r="L2523" s="990"/>
      <c r="M2523" s="990"/>
      <c r="N2523" s="990"/>
      <c r="O2523" s="878"/>
      <c r="P2523" s="878"/>
      <c r="Q2523" s="878"/>
      <c r="R2523" s="878"/>
      <c r="S2523" s="878"/>
      <c r="T2523" s="878"/>
      <c r="U2523" s="878"/>
      <c r="V2523" s="878"/>
      <c r="W2523" s="878"/>
      <c r="X2523" s="1015"/>
      <c r="Y2523" s="878"/>
      <c r="Z2523" s="975"/>
    </row>
    <row r="2524" spans="1:26">
      <c r="A2524" s="878"/>
      <c r="B2524" s="878"/>
      <c r="C2524" s="878"/>
      <c r="F2524" s="878"/>
      <c r="H2524" s="878"/>
      <c r="I2524" s="878"/>
      <c r="J2524" s="878"/>
      <c r="K2524" s="990"/>
      <c r="L2524" s="990"/>
      <c r="M2524" s="990"/>
      <c r="N2524" s="990"/>
      <c r="O2524" s="878"/>
      <c r="P2524" s="878"/>
      <c r="Q2524" s="878"/>
      <c r="R2524" s="878"/>
      <c r="S2524" s="878"/>
      <c r="T2524" s="878"/>
      <c r="U2524" s="878"/>
      <c r="V2524" s="878"/>
      <c r="W2524" s="878"/>
      <c r="X2524" s="1015"/>
      <c r="Y2524" s="878"/>
      <c r="Z2524" s="975"/>
    </row>
    <row r="2525" spans="1:26">
      <c r="A2525" s="878"/>
      <c r="B2525" s="878"/>
      <c r="C2525" s="878"/>
      <c r="F2525" s="878"/>
      <c r="H2525" s="878"/>
      <c r="I2525" s="878"/>
      <c r="J2525" s="878"/>
      <c r="K2525" s="990"/>
      <c r="L2525" s="990"/>
      <c r="M2525" s="990"/>
      <c r="N2525" s="990"/>
      <c r="O2525" s="878"/>
      <c r="P2525" s="878"/>
      <c r="Q2525" s="878"/>
      <c r="R2525" s="878"/>
      <c r="S2525" s="878"/>
      <c r="T2525" s="878"/>
      <c r="U2525" s="878"/>
      <c r="V2525" s="878"/>
      <c r="W2525" s="878"/>
      <c r="X2525" s="1015"/>
      <c r="Y2525" s="878"/>
      <c r="Z2525" s="975"/>
    </row>
    <row r="2526" spans="1:26">
      <c r="A2526" s="878"/>
      <c r="B2526" s="878"/>
      <c r="C2526" s="878"/>
      <c r="F2526" s="878"/>
      <c r="H2526" s="878"/>
      <c r="I2526" s="878"/>
      <c r="J2526" s="878"/>
      <c r="K2526" s="990"/>
      <c r="L2526" s="990"/>
      <c r="M2526" s="990"/>
      <c r="N2526" s="990"/>
      <c r="O2526" s="878"/>
      <c r="P2526" s="878"/>
      <c r="Q2526" s="878"/>
      <c r="R2526" s="878"/>
      <c r="S2526" s="878"/>
      <c r="T2526" s="878"/>
      <c r="U2526" s="878"/>
      <c r="V2526" s="878"/>
      <c r="W2526" s="878"/>
      <c r="X2526" s="1015"/>
      <c r="Y2526" s="878"/>
      <c r="Z2526" s="975"/>
    </row>
    <row r="2527" spans="1:26">
      <c r="A2527" s="878"/>
      <c r="B2527" s="878"/>
      <c r="C2527" s="878"/>
      <c r="F2527" s="878"/>
      <c r="H2527" s="878"/>
      <c r="I2527" s="878"/>
      <c r="J2527" s="878"/>
      <c r="K2527" s="990"/>
      <c r="L2527" s="990"/>
      <c r="M2527" s="990"/>
      <c r="N2527" s="990"/>
      <c r="O2527" s="878"/>
      <c r="P2527" s="878"/>
      <c r="Q2527" s="878"/>
      <c r="R2527" s="878"/>
      <c r="S2527" s="878"/>
      <c r="T2527" s="878"/>
      <c r="U2527" s="878"/>
      <c r="V2527" s="878"/>
      <c r="W2527" s="878"/>
      <c r="X2527" s="1015"/>
      <c r="Y2527" s="878"/>
      <c r="Z2527" s="975"/>
    </row>
    <row r="2528" spans="1:26">
      <c r="A2528" s="878"/>
      <c r="B2528" s="878"/>
      <c r="C2528" s="878"/>
      <c r="F2528" s="878"/>
      <c r="H2528" s="878"/>
      <c r="I2528" s="878"/>
      <c r="J2528" s="878"/>
      <c r="K2528" s="990"/>
      <c r="L2528" s="990"/>
      <c r="M2528" s="990"/>
      <c r="N2528" s="990"/>
      <c r="O2528" s="878"/>
      <c r="P2528" s="878"/>
      <c r="Q2528" s="878"/>
      <c r="R2528" s="878"/>
      <c r="S2528" s="878"/>
      <c r="T2528" s="878"/>
      <c r="U2528" s="878"/>
      <c r="V2528" s="878"/>
      <c r="W2528" s="878"/>
      <c r="X2528" s="1015"/>
      <c r="Y2528" s="878"/>
      <c r="Z2528" s="975"/>
    </row>
    <row r="2529" spans="1:26">
      <c r="A2529" s="878"/>
      <c r="B2529" s="878"/>
      <c r="C2529" s="878"/>
      <c r="F2529" s="878"/>
      <c r="H2529" s="878"/>
      <c r="I2529" s="878"/>
      <c r="J2529" s="878"/>
      <c r="K2529" s="990"/>
      <c r="L2529" s="990"/>
      <c r="M2529" s="990"/>
      <c r="N2529" s="990"/>
      <c r="O2529" s="878"/>
      <c r="P2529" s="878"/>
      <c r="Q2529" s="878"/>
      <c r="R2529" s="878"/>
      <c r="S2529" s="878"/>
      <c r="T2529" s="878"/>
      <c r="U2529" s="878"/>
      <c r="V2529" s="878"/>
      <c r="W2529" s="878"/>
      <c r="X2529" s="1015"/>
      <c r="Y2529" s="878"/>
      <c r="Z2529" s="975"/>
    </row>
    <row r="2530" spans="1:26">
      <c r="A2530" s="878"/>
      <c r="B2530" s="878"/>
      <c r="C2530" s="878"/>
      <c r="F2530" s="878"/>
      <c r="H2530" s="878"/>
      <c r="I2530" s="878"/>
      <c r="J2530" s="878"/>
      <c r="K2530" s="990"/>
      <c r="L2530" s="990"/>
      <c r="M2530" s="990"/>
      <c r="N2530" s="990"/>
      <c r="O2530" s="878"/>
      <c r="P2530" s="878"/>
      <c r="Q2530" s="878"/>
      <c r="R2530" s="878"/>
      <c r="S2530" s="878"/>
      <c r="T2530" s="878"/>
      <c r="U2530" s="878"/>
      <c r="V2530" s="878"/>
      <c r="W2530" s="878"/>
      <c r="X2530" s="1015"/>
      <c r="Y2530" s="878"/>
      <c r="Z2530" s="975"/>
    </row>
    <row r="2531" spans="1:26">
      <c r="A2531" s="878"/>
      <c r="B2531" s="878"/>
      <c r="C2531" s="878"/>
      <c r="F2531" s="878"/>
      <c r="H2531" s="878"/>
      <c r="I2531" s="878"/>
      <c r="J2531" s="878"/>
      <c r="K2531" s="990"/>
      <c r="L2531" s="990"/>
      <c r="M2531" s="990"/>
      <c r="N2531" s="990"/>
      <c r="O2531" s="878"/>
      <c r="P2531" s="878"/>
      <c r="Q2531" s="878"/>
      <c r="R2531" s="878"/>
      <c r="S2531" s="878"/>
      <c r="T2531" s="878"/>
      <c r="U2531" s="878"/>
      <c r="V2531" s="878"/>
      <c r="W2531" s="878"/>
      <c r="X2531" s="1015"/>
      <c r="Y2531" s="878"/>
      <c r="Z2531" s="975"/>
    </row>
    <row r="2532" spans="1:26">
      <c r="A2532" s="878"/>
      <c r="B2532" s="878"/>
      <c r="C2532" s="878"/>
      <c r="F2532" s="878"/>
      <c r="H2532" s="878"/>
      <c r="I2532" s="878"/>
      <c r="J2532" s="878"/>
      <c r="K2532" s="990"/>
      <c r="L2532" s="990"/>
      <c r="M2532" s="990"/>
      <c r="N2532" s="990"/>
      <c r="O2532" s="878"/>
      <c r="P2532" s="878"/>
      <c r="Q2532" s="878"/>
      <c r="R2532" s="878"/>
      <c r="S2532" s="878"/>
      <c r="T2532" s="878"/>
      <c r="U2532" s="878"/>
      <c r="V2532" s="878"/>
      <c r="W2532" s="878"/>
      <c r="X2532" s="1015"/>
      <c r="Y2532" s="878"/>
      <c r="Z2532" s="975"/>
    </row>
    <row r="2533" spans="1:26">
      <c r="A2533" s="878"/>
      <c r="B2533" s="878"/>
      <c r="C2533" s="878"/>
      <c r="F2533" s="878"/>
      <c r="H2533" s="878"/>
      <c r="I2533" s="878"/>
      <c r="J2533" s="878"/>
      <c r="K2533" s="990"/>
      <c r="L2533" s="990"/>
      <c r="M2533" s="990"/>
      <c r="N2533" s="990"/>
      <c r="O2533" s="878"/>
      <c r="P2533" s="878"/>
      <c r="Q2533" s="878"/>
      <c r="R2533" s="878"/>
      <c r="S2533" s="878"/>
      <c r="T2533" s="878"/>
      <c r="U2533" s="878"/>
      <c r="V2533" s="878"/>
      <c r="W2533" s="878"/>
      <c r="X2533" s="1015"/>
      <c r="Y2533" s="878"/>
      <c r="Z2533" s="975"/>
    </row>
    <row r="2534" spans="1:26">
      <c r="A2534" s="878"/>
      <c r="B2534" s="878"/>
      <c r="C2534" s="878"/>
      <c r="F2534" s="878"/>
      <c r="H2534" s="878"/>
      <c r="I2534" s="878"/>
      <c r="J2534" s="878"/>
      <c r="K2534" s="990"/>
      <c r="L2534" s="990"/>
      <c r="M2534" s="990"/>
      <c r="N2534" s="990"/>
      <c r="O2534" s="878"/>
      <c r="P2534" s="878"/>
      <c r="Q2534" s="878"/>
      <c r="R2534" s="878"/>
      <c r="S2534" s="878"/>
      <c r="T2534" s="878"/>
      <c r="U2534" s="878"/>
      <c r="V2534" s="878"/>
      <c r="W2534" s="878"/>
      <c r="X2534" s="1015"/>
      <c r="Y2534" s="878"/>
      <c r="Z2534" s="975"/>
    </row>
    <row r="2535" spans="1:26">
      <c r="A2535" s="878"/>
      <c r="B2535" s="878"/>
      <c r="C2535" s="878"/>
      <c r="F2535" s="878"/>
      <c r="H2535" s="878"/>
      <c r="I2535" s="878"/>
      <c r="J2535" s="878"/>
      <c r="K2535" s="990"/>
      <c r="L2535" s="990"/>
      <c r="M2535" s="990"/>
      <c r="N2535" s="990"/>
      <c r="O2535" s="878"/>
      <c r="P2535" s="878"/>
      <c r="Q2535" s="878"/>
      <c r="R2535" s="878"/>
      <c r="S2535" s="878"/>
      <c r="T2535" s="878"/>
      <c r="U2535" s="878"/>
      <c r="V2535" s="878"/>
      <c r="W2535" s="878"/>
      <c r="X2535" s="1015"/>
      <c r="Y2535" s="878"/>
      <c r="Z2535" s="975"/>
    </row>
    <row r="2536" spans="1:26">
      <c r="A2536" s="878"/>
      <c r="B2536" s="878"/>
      <c r="C2536" s="878"/>
      <c r="F2536" s="878"/>
      <c r="H2536" s="878"/>
      <c r="I2536" s="878"/>
      <c r="J2536" s="878"/>
      <c r="K2536" s="990"/>
      <c r="L2536" s="990"/>
      <c r="M2536" s="990"/>
      <c r="N2536" s="990"/>
      <c r="O2536" s="878"/>
      <c r="P2536" s="878"/>
      <c r="Q2536" s="878"/>
      <c r="R2536" s="878"/>
      <c r="S2536" s="878"/>
      <c r="T2536" s="878"/>
      <c r="U2536" s="878"/>
      <c r="V2536" s="878"/>
      <c r="W2536" s="878"/>
      <c r="X2536" s="1015"/>
      <c r="Y2536" s="878"/>
      <c r="Z2536" s="975"/>
    </row>
    <row r="2537" spans="1:26">
      <c r="A2537" s="878"/>
      <c r="B2537" s="878"/>
      <c r="C2537" s="878"/>
      <c r="F2537" s="878"/>
      <c r="H2537" s="878"/>
      <c r="I2537" s="878"/>
      <c r="J2537" s="878"/>
      <c r="K2537" s="990"/>
      <c r="L2537" s="990"/>
      <c r="M2537" s="990"/>
      <c r="N2537" s="990"/>
      <c r="O2537" s="878"/>
      <c r="P2537" s="878"/>
      <c r="Q2537" s="878"/>
      <c r="R2537" s="878"/>
      <c r="S2537" s="878"/>
      <c r="T2537" s="878"/>
      <c r="U2537" s="878"/>
      <c r="V2537" s="878"/>
      <c r="W2537" s="878"/>
      <c r="X2537" s="1015"/>
      <c r="Y2537" s="878"/>
      <c r="Z2537" s="975"/>
    </row>
    <row r="2538" spans="1:26">
      <c r="A2538" s="878"/>
      <c r="B2538" s="878"/>
      <c r="C2538" s="878"/>
      <c r="F2538" s="878"/>
      <c r="H2538" s="878"/>
      <c r="I2538" s="878"/>
      <c r="J2538" s="878"/>
      <c r="K2538" s="990"/>
      <c r="L2538" s="990"/>
      <c r="M2538" s="990"/>
      <c r="N2538" s="990"/>
      <c r="O2538" s="878"/>
      <c r="P2538" s="878"/>
      <c r="Q2538" s="878"/>
      <c r="R2538" s="878"/>
      <c r="S2538" s="878"/>
      <c r="T2538" s="878"/>
      <c r="U2538" s="878"/>
      <c r="V2538" s="878"/>
      <c r="W2538" s="878"/>
      <c r="X2538" s="1015"/>
      <c r="Y2538" s="878"/>
      <c r="Z2538" s="975"/>
    </row>
    <row r="2539" spans="1:26">
      <c r="A2539" s="878"/>
      <c r="B2539" s="878"/>
      <c r="C2539" s="878"/>
      <c r="F2539" s="878"/>
      <c r="H2539" s="878"/>
      <c r="I2539" s="878"/>
      <c r="J2539" s="878"/>
      <c r="K2539" s="990"/>
      <c r="L2539" s="990"/>
      <c r="M2539" s="990"/>
      <c r="N2539" s="990"/>
      <c r="O2539" s="878"/>
      <c r="P2539" s="878"/>
      <c r="Q2539" s="878"/>
      <c r="R2539" s="878"/>
      <c r="S2539" s="878"/>
      <c r="T2539" s="878"/>
      <c r="U2539" s="878"/>
      <c r="V2539" s="878"/>
      <c r="W2539" s="878"/>
      <c r="X2539" s="1015"/>
      <c r="Y2539" s="878"/>
      <c r="Z2539" s="975"/>
    </row>
    <row r="2540" spans="1:26">
      <c r="A2540" s="878"/>
      <c r="B2540" s="878"/>
      <c r="C2540" s="878"/>
      <c r="F2540" s="878"/>
      <c r="H2540" s="878"/>
      <c r="I2540" s="878"/>
      <c r="J2540" s="878"/>
      <c r="K2540" s="990"/>
      <c r="L2540" s="990"/>
      <c r="M2540" s="990"/>
      <c r="N2540" s="990"/>
      <c r="O2540" s="878"/>
      <c r="P2540" s="878"/>
      <c r="Q2540" s="878"/>
      <c r="R2540" s="878"/>
      <c r="S2540" s="878"/>
      <c r="T2540" s="878"/>
      <c r="U2540" s="878"/>
      <c r="V2540" s="878"/>
      <c r="W2540" s="878"/>
      <c r="X2540" s="1015"/>
      <c r="Y2540" s="878"/>
      <c r="Z2540" s="975"/>
    </row>
    <row r="2541" spans="1:26">
      <c r="A2541" s="878"/>
      <c r="B2541" s="878"/>
      <c r="C2541" s="878"/>
      <c r="F2541" s="878"/>
      <c r="H2541" s="878"/>
      <c r="I2541" s="878"/>
      <c r="J2541" s="878"/>
      <c r="K2541" s="990"/>
      <c r="L2541" s="990"/>
      <c r="M2541" s="990"/>
      <c r="N2541" s="990"/>
      <c r="O2541" s="878"/>
      <c r="P2541" s="878"/>
      <c r="Q2541" s="878"/>
      <c r="R2541" s="878"/>
      <c r="S2541" s="878"/>
      <c r="T2541" s="878"/>
      <c r="U2541" s="878"/>
      <c r="V2541" s="878"/>
      <c r="W2541" s="878"/>
      <c r="X2541" s="1015"/>
      <c r="Y2541" s="878"/>
      <c r="Z2541" s="975"/>
    </row>
    <row r="2542" spans="1:26">
      <c r="A2542" s="878"/>
      <c r="B2542" s="878"/>
      <c r="C2542" s="878"/>
      <c r="F2542" s="878"/>
      <c r="H2542" s="878"/>
      <c r="I2542" s="878"/>
      <c r="J2542" s="878"/>
      <c r="K2542" s="990"/>
      <c r="L2542" s="990"/>
      <c r="M2542" s="990"/>
      <c r="N2542" s="990"/>
      <c r="O2542" s="878"/>
      <c r="P2542" s="878"/>
      <c r="Q2542" s="878"/>
      <c r="R2542" s="878"/>
      <c r="S2542" s="878"/>
      <c r="T2542" s="878"/>
      <c r="U2542" s="878"/>
      <c r="V2542" s="878"/>
      <c r="W2542" s="878"/>
      <c r="X2542" s="1015"/>
      <c r="Y2542" s="878"/>
      <c r="Z2542" s="975"/>
    </row>
    <row r="2543" spans="1:26">
      <c r="A2543" s="878"/>
      <c r="B2543" s="878"/>
      <c r="C2543" s="878"/>
      <c r="F2543" s="878"/>
      <c r="H2543" s="878"/>
      <c r="I2543" s="878"/>
      <c r="J2543" s="878"/>
      <c r="K2543" s="990"/>
      <c r="L2543" s="990"/>
      <c r="M2543" s="990"/>
      <c r="N2543" s="990"/>
      <c r="O2543" s="878"/>
      <c r="P2543" s="878"/>
      <c r="Q2543" s="878"/>
      <c r="R2543" s="878"/>
      <c r="S2543" s="878"/>
      <c r="T2543" s="878"/>
      <c r="U2543" s="878"/>
      <c r="V2543" s="878"/>
      <c r="W2543" s="878"/>
      <c r="X2543" s="1015"/>
      <c r="Y2543" s="878"/>
      <c r="Z2543" s="975"/>
    </row>
    <row r="2544" spans="1:26">
      <c r="A2544" s="878"/>
      <c r="B2544" s="878"/>
      <c r="C2544" s="878"/>
      <c r="F2544" s="878"/>
      <c r="H2544" s="878"/>
      <c r="I2544" s="878"/>
      <c r="J2544" s="878"/>
      <c r="K2544" s="990"/>
      <c r="L2544" s="990"/>
      <c r="M2544" s="990"/>
      <c r="N2544" s="990"/>
      <c r="O2544" s="878"/>
      <c r="P2544" s="878"/>
      <c r="Q2544" s="878"/>
      <c r="R2544" s="878"/>
      <c r="S2544" s="878"/>
      <c r="T2544" s="878"/>
      <c r="U2544" s="878"/>
      <c r="V2544" s="878"/>
      <c r="W2544" s="878"/>
      <c r="X2544" s="1015"/>
      <c r="Y2544" s="878"/>
      <c r="Z2544" s="975"/>
    </row>
    <row r="2545" spans="1:26">
      <c r="A2545" s="878"/>
      <c r="B2545" s="878"/>
      <c r="C2545" s="878"/>
      <c r="F2545" s="878"/>
      <c r="H2545" s="878"/>
      <c r="I2545" s="878"/>
      <c r="J2545" s="878"/>
      <c r="K2545" s="990"/>
      <c r="L2545" s="990"/>
      <c r="M2545" s="990"/>
      <c r="N2545" s="990"/>
      <c r="O2545" s="878"/>
      <c r="P2545" s="878"/>
      <c r="Q2545" s="878"/>
      <c r="R2545" s="878"/>
      <c r="S2545" s="878"/>
      <c r="T2545" s="878"/>
      <c r="U2545" s="878"/>
      <c r="V2545" s="878"/>
      <c r="W2545" s="878"/>
      <c r="X2545" s="1015"/>
      <c r="Y2545" s="878"/>
      <c r="Z2545" s="975"/>
    </row>
    <row r="2546" spans="1:26">
      <c r="A2546" s="878"/>
      <c r="B2546" s="878"/>
      <c r="C2546" s="878"/>
      <c r="F2546" s="878"/>
      <c r="H2546" s="878"/>
      <c r="I2546" s="878"/>
      <c r="J2546" s="878"/>
      <c r="K2546" s="990"/>
      <c r="L2546" s="990"/>
      <c r="M2546" s="990"/>
      <c r="N2546" s="990"/>
      <c r="O2546" s="878"/>
      <c r="P2546" s="878"/>
      <c r="Q2546" s="878"/>
      <c r="R2546" s="878"/>
      <c r="S2546" s="878"/>
      <c r="T2546" s="878"/>
      <c r="U2546" s="878"/>
      <c r="V2546" s="878"/>
      <c r="W2546" s="878"/>
      <c r="X2546" s="1015"/>
      <c r="Y2546" s="878"/>
      <c r="Z2546" s="975"/>
    </row>
    <row r="2547" spans="1:26">
      <c r="A2547" s="878"/>
      <c r="B2547" s="878"/>
      <c r="C2547" s="878"/>
      <c r="F2547" s="878"/>
      <c r="H2547" s="878"/>
      <c r="I2547" s="878"/>
      <c r="J2547" s="878"/>
      <c r="K2547" s="990"/>
      <c r="L2547" s="990"/>
      <c r="M2547" s="990"/>
      <c r="N2547" s="990"/>
      <c r="O2547" s="878"/>
      <c r="P2547" s="878"/>
      <c r="Q2547" s="878"/>
      <c r="R2547" s="878"/>
      <c r="S2547" s="878"/>
      <c r="T2547" s="878"/>
      <c r="U2547" s="878"/>
      <c r="V2547" s="878"/>
      <c r="W2547" s="878"/>
      <c r="X2547" s="1015"/>
      <c r="Y2547" s="878"/>
      <c r="Z2547" s="975"/>
    </row>
    <row r="2548" spans="1:26">
      <c r="A2548" s="878"/>
      <c r="B2548" s="878"/>
      <c r="C2548" s="878"/>
      <c r="F2548" s="878"/>
      <c r="H2548" s="878"/>
      <c r="I2548" s="878"/>
      <c r="J2548" s="878"/>
      <c r="K2548" s="990"/>
      <c r="L2548" s="990"/>
      <c r="M2548" s="990"/>
      <c r="N2548" s="990"/>
      <c r="O2548" s="878"/>
      <c r="P2548" s="878"/>
      <c r="Q2548" s="878"/>
      <c r="R2548" s="878"/>
      <c r="S2548" s="878"/>
      <c r="T2548" s="878"/>
      <c r="U2548" s="878"/>
      <c r="V2548" s="878"/>
      <c r="W2548" s="878"/>
      <c r="X2548" s="1015"/>
      <c r="Y2548" s="878"/>
      <c r="Z2548" s="975"/>
    </row>
    <row r="2549" spans="1:26">
      <c r="A2549" s="878"/>
      <c r="B2549" s="878"/>
      <c r="C2549" s="878"/>
      <c r="F2549" s="878"/>
      <c r="H2549" s="878"/>
      <c r="I2549" s="878"/>
      <c r="J2549" s="878"/>
      <c r="K2549" s="990"/>
      <c r="L2549" s="990"/>
      <c r="M2549" s="990"/>
      <c r="N2549" s="990"/>
      <c r="O2549" s="878"/>
      <c r="P2549" s="878"/>
      <c r="Q2549" s="878"/>
      <c r="R2549" s="878"/>
      <c r="S2549" s="878"/>
      <c r="T2549" s="878"/>
      <c r="U2549" s="878"/>
      <c r="V2549" s="878"/>
      <c r="W2549" s="878"/>
      <c r="X2549" s="1015"/>
      <c r="Y2549" s="878"/>
      <c r="Z2549" s="975"/>
    </row>
    <row r="2550" spans="1:26">
      <c r="A2550" s="878"/>
      <c r="B2550" s="878"/>
      <c r="C2550" s="878"/>
      <c r="F2550" s="878"/>
      <c r="H2550" s="878"/>
      <c r="I2550" s="878"/>
      <c r="J2550" s="878"/>
      <c r="K2550" s="990"/>
      <c r="L2550" s="990"/>
      <c r="M2550" s="990"/>
      <c r="N2550" s="990"/>
      <c r="O2550" s="878"/>
      <c r="P2550" s="878"/>
      <c r="Q2550" s="878"/>
      <c r="R2550" s="878"/>
      <c r="S2550" s="878"/>
      <c r="T2550" s="878"/>
      <c r="U2550" s="878"/>
      <c r="V2550" s="878"/>
      <c r="W2550" s="878"/>
      <c r="X2550" s="1015"/>
      <c r="Y2550" s="878"/>
      <c r="Z2550" s="975"/>
    </row>
    <row r="2551" spans="1:26">
      <c r="A2551" s="878"/>
      <c r="B2551" s="878"/>
      <c r="C2551" s="878"/>
      <c r="F2551" s="878"/>
      <c r="H2551" s="878"/>
      <c r="I2551" s="878"/>
      <c r="J2551" s="878"/>
      <c r="K2551" s="990"/>
      <c r="L2551" s="990"/>
      <c r="M2551" s="990"/>
      <c r="N2551" s="990"/>
      <c r="O2551" s="878"/>
      <c r="P2551" s="878"/>
      <c r="Q2551" s="878"/>
      <c r="R2551" s="878"/>
      <c r="S2551" s="878"/>
      <c r="T2551" s="878"/>
      <c r="U2551" s="878"/>
      <c r="V2551" s="878"/>
      <c r="W2551" s="878"/>
      <c r="X2551" s="1015"/>
      <c r="Y2551" s="878"/>
      <c r="Z2551" s="975"/>
    </row>
    <row r="2552" spans="1:26">
      <c r="A2552" s="878"/>
      <c r="B2552" s="878"/>
      <c r="C2552" s="878"/>
      <c r="F2552" s="878"/>
      <c r="H2552" s="878"/>
      <c r="I2552" s="878"/>
      <c r="J2552" s="878"/>
      <c r="K2552" s="990"/>
      <c r="L2552" s="990"/>
      <c r="M2552" s="990"/>
      <c r="N2552" s="990"/>
      <c r="O2552" s="878"/>
      <c r="P2552" s="878"/>
      <c r="Q2552" s="878"/>
      <c r="R2552" s="878"/>
      <c r="S2552" s="878"/>
      <c r="T2552" s="878"/>
      <c r="U2552" s="878"/>
      <c r="V2552" s="878"/>
      <c r="W2552" s="878"/>
      <c r="X2552" s="1015"/>
      <c r="Y2552" s="878"/>
      <c r="Z2552" s="975"/>
    </row>
    <row r="2553" spans="1:26">
      <c r="A2553" s="878"/>
      <c r="B2553" s="878"/>
      <c r="C2553" s="878"/>
      <c r="F2553" s="878"/>
      <c r="H2553" s="878"/>
      <c r="I2553" s="878"/>
      <c r="J2553" s="878"/>
      <c r="K2553" s="990"/>
      <c r="L2553" s="990"/>
      <c r="M2553" s="990"/>
      <c r="N2553" s="990"/>
      <c r="O2553" s="878"/>
      <c r="P2553" s="878"/>
      <c r="Q2553" s="878"/>
      <c r="R2553" s="878"/>
      <c r="S2553" s="878"/>
      <c r="T2553" s="878"/>
      <c r="U2553" s="878"/>
      <c r="V2553" s="878"/>
      <c r="W2553" s="878"/>
      <c r="X2553" s="1015"/>
      <c r="Y2553" s="878"/>
      <c r="Z2553" s="975"/>
    </row>
    <row r="2554" spans="1:26">
      <c r="A2554" s="878"/>
      <c r="B2554" s="878"/>
      <c r="C2554" s="878"/>
      <c r="F2554" s="878"/>
      <c r="H2554" s="878"/>
      <c r="I2554" s="878"/>
      <c r="J2554" s="878"/>
      <c r="K2554" s="990"/>
      <c r="L2554" s="990"/>
      <c r="M2554" s="990"/>
      <c r="N2554" s="990"/>
      <c r="O2554" s="878"/>
      <c r="P2554" s="878"/>
      <c r="Q2554" s="878"/>
      <c r="R2554" s="878"/>
      <c r="S2554" s="878"/>
      <c r="T2554" s="878"/>
      <c r="U2554" s="878"/>
      <c r="V2554" s="878"/>
      <c r="W2554" s="878"/>
      <c r="X2554" s="1015"/>
      <c r="Y2554" s="878"/>
      <c r="Z2554" s="975"/>
    </row>
    <row r="2555" spans="1:26">
      <c r="A2555" s="878"/>
      <c r="B2555" s="878"/>
      <c r="C2555" s="878"/>
      <c r="F2555" s="878"/>
      <c r="H2555" s="878"/>
      <c r="I2555" s="878"/>
      <c r="J2555" s="878"/>
      <c r="K2555" s="990"/>
      <c r="L2555" s="990"/>
      <c r="M2555" s="990"/>
      <c r="N2555" s="990"/>
      <c r="O2555" s="878"/>
      <c r="P2555" s="878"/>
      <c r="Q2555" s="878"/>
      <c r="R2555" s="878"/>
      <c r="S2555" s="878"/>
      <c r="T2555" s="878"/>
      <c r="U2555" s="878"/>
      <c r="V2555" s="878"/>
      <c r="W2555" s="878"/>
      <c r="X2555" s="1015"/>
      <c r="Y2555" s="878"/>
      <c r="Z2555" s="975"/>
    </row>
    <row r="2556" spans="1:26">
      <c r="A2556" s="878"/>
      <c r="B2556" s="878"/>
      <c r="C2556" s="878"/>
      <c r="F2556" s="878"/>
      <c r="H2556" s="878"/>
      <c r="I2556" s="878"/>
      <c r="J2556" s="878"/>
      <c r="K2556" s="990"/>
      <c r="L2556" s="990"/>
      <c r="M2556" s="990"/>
      <c r="N2556" s="990"/>
      <c r="O2556" s="878"/>
      <c r="P2556" s="878"/>
      <c r="Q2556" s="878"/>
      <c r="R2556" s="878"/>
      <c r="S2556" s="878"/>
      <c r="T2556" s="878"/>
      <c r="U2556" s="878"/>
      <c r="V2556" s="878"/>
      <c r="W2556" s="878"/>
      <c r="X2556" s="1015"/>
      <c r="Y2556" s="878"/>
      <c r="Z2556" s="975"/>
    </row>
    <row r="2557" spans="1:26">
      <c r="A2557" s="878"/>
      <c r="B2557" s="878"/>
      <c r="C2557" s="878"/>
      <c r="F2557" s="878"/>
      <c r="H2557" s="878"/>
      <c r="I2557" s="878"/>
      <c r="J2557" s="878"/>
      <c r="K2557" s="990"/>
      <c r="L2557" s="990"/>
      <c r="M2557" s="990"/>
      <c r="N2557" s="990"/>
      <c r="O2557" s="878"/>
      <c r="P2557" s="878"/>
      <c r="Q2557" s="878"/>
      <c r="R2557" s="878"/>
      <c r="S2557" s="878"/>
      <c r="T2557" s="878"/>
      <c r="U2557" s="878"/>
      <c r="V2557" s="878"/>
      <c r="W2557" s="878"/>
      <c r="X2557" s="1015"/>
      <c r="Y2557" s="878"/>
      <c r="Z2557" s="975"/>
    </row>
    <row r="2558" spans="1:26">
      <c r="A2558" s="878"/>
      <c r="B2558" s="878"/>
      <c r="C2558" s="878"/>
      <c r="F2558" s="878"/>
      <c r="H2558" s="878"/>
      <c r="I2558" s="878"/>
      <c r="J2558" s="878"/>
      <c r="K2558" s="990"/>
      <c r="L2558" s="990"/>
      <c r="M2558" s="990"/>
      <c r="N2558" s="990"/>
      <c r="O2558" s="878"/>
      <c r="P2558" s="878"/>
      <c r="Q2558" s="878"/>
      <c r="R2558" s="878"/>
      <c r="S2558" s="878"/>
      <c r="T2558" s="878"/>
      <c r="U2558" s="878"/>
      <c r="V2558" s="878"/>
      <c r="W2558" s="878"/>
      <c r="X2558" s="1015"/>
      <c r="Y2558" s="878"/>
      <c r="Z2558" s="975"/>
    </row>
    <row r="2559" spans="1:26">
      <c r="A2559" s="878"/>
      <c r="B2559" s="878"/>
      <c r="C2559" s="878"/>
      <c r="F2559" s="878"/>
      <c r="H2559" s="878"/>
      <c r="I2559" s="878"/>
      <c r="J2559" s="878"/>
      <c r="K2559" s="990"/>
      <c r="L2559" s="990"/>
      <c r="M2559" s="990"/>
      <c r="N2559" s="990"/>
      <c r="O2559" s="878"/>
      <c r="P2559" s="878"/>
      <c r="Q2559" s="878"/>
      <c r="R2559" s="878"/>
      <c r="S2559" s="878"/>
      <c r="T2559" s="878"/>
      <c r="U2559" s="878"/>
      <c r="V2559" s="878"/>
      <c r="W2559" s="878"/>
      <c r="X2559" s="1015"/>
      <c r="Y2559" s="878"/>
      <c r="Z2559" s="975"/>
    </row>
    <row r="2560" spans="1:26">
      <c r="A2560" s="878"/>
      <c r="B2560" s="878"/>
      <c r="C2560" s="878"/>
      <c r="F2560" s="878"/>
      <c r="H2560" s="878"/>
      <c r="I2560" s="878"/>
      <c r="J2560" s="878"/>
      <c r="K2560" s="990"/>
      <c r="L2560" s="990"/>
      <c r="M2560" s="990"/>
      <c r="N2560" s="990"/>
      <c r="O2560" s="878"/>
      <c r="P2560" s="878"/>
      <c r="Q2560" s="878"/>
      <c r="R2560" s="878"/>
      <c r="S2560" s="878"/>
      <c r="T2560" s="878"/>
      <c r="U2560" s="878"/>
      <c r="V2560" s="878"/>
      <c r="W2560" s="878"/>
      <c r="X2560" s="1015"/>
      <c r="Y2560" s="878"/>
      <c r="Z2560" s="975"/>
    </row>
    <row r="2561" spans="1:26">
      <c r="A2561" s="878"/>
      <c r="B2561" s="878"/>
      <c r="C2561" s="878"/>
      <c r="F2561" s="878"/>
      <c r="H2561" s="878"/>
      <c r="I2561" s="878"/>
      <c r="J2561" s="878"/>
      <c r="K2561" s="990"/>
      <c r="L2561" s="990"/>
      <c r="M2561" s="990"/>
      <c r="N2561" s="990"/>
      <c r="O2561" s="878"/>
      <c r="P2561" s="878"/>
      <c r="Q2561" s="878"/>
      <c r="R2561" s="878"/>
      <c r="S2561" s="878"/>
      <c r="T2561" s="878"/>
      <c r="U2561" s="878"/>
      <c r="V2561" s="878"/>
      <c r="W2561" s="878"/>
      <c r="X2561" s="1015"/>
      <c r="Y2561" s="878"/>
      <c r="Z2561" s="975"/>
    </row>
    <row r="2562" spans="1:26">
      <c r="A2562" s="878"/>
      <c r="B2562" s="878"/>
      <c r="C2562" s="878"/>
      <c r="F2562" s="878"/>
      <c r="H2562" s="878"/>
      <c r="I2562" s="878"/>
      <c r="J2562" s="878"/>
      <c r="K2562" s="990"/>
      <c r="L2562" s="990"/>
      <c r="M2562" s="990"/>
      <c r="N2562" s="990"/>
      <c r="O2562" s="878"/>
      <c r="P2562" s="878"/>
      <c r="Q2562" s="878"/>
      <c r="R2562" s="878"/>
      <c r="S2562" s="878"/>
      <c r="T2562" s="878"/>
      <c r="U2562" s="878"/>
      <c r="V2562" s="878"/>
      <c r="W2562" s="878"/>
      <c r="X2562" s="1015"/>
      <c r="Y2562" s="878"/>
      <c r="Z2562" s="975"/>
    </row>
    <row r="2563" spans="1:26">
      <c r="A2563" s="878"/>
      <c r="B2563" s="878"/>
      <c r="C2563" s="878"/>
      <c r="F2563" s="878"/>
      <c r="H2563" s="878"/>
      <c r="I2563" s="878"/>
      <c r="J2563" s="878"/>
      <c r="K2563" s="990"/>
      <c r="L2563" s="990"/>
      <c r="M2563" s="990"/>
      <c r="N2563" s="990"/>
      <c r="O2563" s="878"/>
      <c r="P2563" s="878"/>
      <c r="Q2563" s="878"/>
      <c r="R2563" s="878"/>
      <c r="S2563" s="878"/>
      <c r="T2563" s="878"/>
      <c r="U2563" s="878"/>
      <c r="V2563" s="878"/>
      <c r="W2563" s="878"/>
      <c r="X2563" s="1015"/>
      <c r="Y2563" s="878"/>
      <c r="Z2563" s="975"/>
    </row>
    <row r="2564" spans="1:26">
      <c r="A2564" s="878"/>
      <c r="B2564" s="878"/>
      <c r="C2564" s="878"/>
      <c r="F2564" s="878"/>
      <c r="H2564" s="878"/>
      <c r="I2564" s="878"/>
      <c r="J2564" s="878"/>
      <c r="K2564" s="990"/>
      <c r="L2564" s="990"/>
      <c r="M2564" s="990"/>
      <c r="N2564" s="990"/>
      <c r="O2564" s="878"/>
      <c r="P2564" s="878"/>
      <c r="Q2564" s="878"/>
      <c r="R2564" s="878"/>
      <c r="S2564" s="878"/>
      <c r="T2564" s="878"/>
      <c r="U2564" s="878"/>
      <c r="V2564" s="878"/>
      <c r="W2564" s="878"/>
      <c r="X2564" s="1015"/>
      <c r="Y2564" s="878"/>
      <c r="Z2564" s="975"/>
    </row>
    <row r="2565" spans="1:26">
      <c r="A2565" s="878"/>
      <c r="B2565" s="878"/>
      <c r="C2565" s="878"/>
      <c r="F2565" s="878"/>
      <c r="H2565" s="878"/>
      <c r="I2565" s="878"/>
      <c r="J2565" s="878"/>
      <c r="K2565" s="990"/>
      <c r="L2565" s="990"/>
      <c r="M2565" s="990"/>
      <c r="N2565" s="990"/>
      <c r="O2565" s="878"/>
      <c r="P2565" s="878"/>
      <c r="Q2565" s="878"/>
      <c r="R2565" s="878"/>
      <c r="S2565" s="878"/>
      <c r="T2565" s="878"/>
      <c r="U2565" s="878"/>
      <c r="V2565" s="878"/>
      <c r="W2565" s="878"/>
      <c r="X2565" s="1015"/>
      <c r="Y2565" s="878"/>
      <c r="Z2565" s="975"/>
    </row>
    <row r="2566" spans="1:26">
      <c r="A2566" s="878"/>
      <c r="B2566" s="878"/>
      <c r="C2566" s="878"/>
      <c r="F2566" s="878"/>
      <c r="H2566" s="878"/>
      <c r="I2566" s="878"/>
      <c r="J2566" s="878"/>
      <c r="K2566" s="990"/>
      <c r="L2566" s="990"/>
      <c r="M2566" s="990"/>
      <c r="N2566" s="990"/>
      <c r="O2566" s="878"/>
      <c r="P2566" s="878"/>
      <c r="Q2566" s="878"/>
      <c r="R2566" s="878"/>
      <c r="S2566" s="878"/>
      <c r="T2566" s="878"/>
      <c r="U2566" s="878"/>
      <c r="V2566" s="878"/>
      <c r="W2566" s="878"/>
      <c r="X2566" s="1015"/>
      <c r="Y2566" s="878"/>
      <c r="Z2566" s="975"/>
    </row>
    <row r="2567" spans="1:26">
      <c r="A2567" s="878"/>
      <c r="B2567" s="878"/>
      <c r="C2567" s="878"/>
      <c r="F2567" s="878"/>
      <c r="H2567" s="878"/>
      <c r="I2567" s="878"/>
      <c r="J2567" s="878"/>
      <c r="K2567" s="990"/>
      <c r="L2567" s="990"/>
      <c r="M2567" s="990"/>
      <c r="N2567" s="990"/>
      <c r="O2567" s="878"/>
      <c r="P2567" s="878"/>
      <c r="Q2567" s="878"/>
      <c r="R2567" s="878"/>
      <c r="S2567" s="878"/>
      <c r="T2567" s="878"/>
      <c r="U2567" s="878"/>
      <c r="V2567" s="878"/>
      <c r="W2567" s="878"/>
      <c r="X2567" s="1015"/>
      <c r="Y2567" s="878"/>
      <c r="Z2567" s="975"/>
    </row>
    <row r="2568" spans="1:26">
      <c r="A2568" s="878"/>
      <c r="B2568" s="878"/>
      <c r="C2568" s="878"/>
      <c r="F2568" s="878"/>
      <c r="H2568" s="878"/>
      <c r="I2568" s="878"/>
      <c r="J2568" s="878"/>
      <c r="K2568" s="990"/>
      <c r="L2568" s="990"/>
      <c r="M2568" s="990"/>
      <c r="N2568" s="990"/>
      <c r="O2568" s="878"/>
      <c r="P2568" s="878"/>
      <c r="Q2568" s="878"/>
      <c r="R2568" s="878"/>
      <c r="S2568" s="878"/>
      <c r="T2568" s="878"/>
      <c r="U2568" s="878"/>
      <c r="V2568" s="878"/>
      <c r="W2568" s="878"/>
      <c r="X2568" s="1015"/>
      <c r="Y2568" s="878"/>
      <c r="Z2568" s="975"/>
    </row>
    <row r="2569" spans="1:26">
      <c r="A2569" s="878"/>
      <c r="B2569" s="878"/>
      <c r="C2569" s="878"/>
      <c r="F2569" s="878"/>
      <c r="H2569" s="878"/>
      <c r="I2569" s="878"/>
      <c r="J2569" s="878"/>
      <c r="K2569" s="990"/>
      <c r="L2569" s="990"/>
      <c r="M2569" s="990"/>
      <c r="N2569" s="990"/>
      <c r="O2569" s="878"/>
      <c r="P2569" s="878"/>
      <c r="Q2569" s="878"/>
      <c r="R2569" s="878"/>
      <c r="S2569" s="878"/>
      <c r="T2569" s="878"/>
      <c r="U2569" s="878"/>
      <c r="V2569" s="878"/>
      <c r="W2569" s="878"/>
      <c r="X2569" s="1015"/>
      <c r="Y2569" s="878"/>
      <c r="Z2569" s="975"/>
    </row>
    <row r="2570" spans="1:26">
      <c r="A2570" s="878"/>
      <c r="B2570" s="878"/>
      <c r="C2570" s="878"/>
      <c r="F2570" s="878"/>
      <c r="H2570" s="878"/>
      <c r="I2570" s="878"/>
      <c r="J2570" s="878"/>
      <c r="K2570" s="990"/>
      <c r="L2570" s="990"/>
      <c r="M2570" s="990"/>
      <c r="N2570" s="990"/>
      <c r="O2570" s="878"/>
      <c r="P2570" s="878"/>
      <c r="Q2570" s="878"/>
      <c r="R2570" s="878"/>
      <c r="S2570" s="878"/>
      <c r="T2570" s="878"/>
      <c r="U2570" s="878"/>
      <c r="V2570" s="878"/>
      <c r="W2570" s="878"/>
      <c r="X2570" s="1015"/>
      <c r="Y2570" s="878"/>
      <c r="Z2570" s="975"/>
    </row>
    <row r="2571" spans="1:26">
      <c r="A2571" s="878"/>
      <c r="B2571" s="878"/>
      <c r="C2571" s="878"/>
      <c r="F2571" s="878"/>
      <c r="H2571" s="878"/>
      <c r="I2571" s="878"/>
      <c r="J2571" s="878"/>
      <c r="K2571" s="990"/>
      <c r="L2571" s="990"/>
      <c r="M2571" s="990"/>
      <c r="N2571" s="990"/>
      <c r="O2571" s="878"/>
      <c r="P2571" s="878"/>
      <c r="Q2571" s="878"/>
      <c r="R2571" s="878"/>
      <c r="S2571" s="878"/>
      <c r="T2571" s="878"/>
      <c r="U2571" s="878"/>
      <c r="V2571" s="878"/>
      <c r="W2571" s="878"/>
      <c r="X2571" s="1015"/>
      <c r="Y2571" s="878"/>
      <c r="Z2571" s="975"/>
    </row>
    <row r="2572" spans="1:26">
      <c r="A2572" s="878"/>
      <c r="B2572" s="878"/>
      <c r="C2572" s="878"/>
      <c r="F2572" s="878"/>
      <c r="H2572" s="878"/>
      <c r="I2572" s="878"/>
      <c r="J2572" s="878"/>
      <c r="K2572" s="990"/>
      <c r="L2572" s="990"/>
      <c r="M2572" s="990"/>
      <c r="N2572" s="990"/>
      <c r="O2572" s="878"/>
      <c r="P2572" s="878"/>
      <c r="Q2572" s="878"/>
      <c r="R2572" s="878"/>
      <c r="S2572" s="878"/>
      <c r="T2572" s="878"/>
      <c r="U2572" s="878"/>
      <c r="V2572" s="878"/>
      <c r="W2572" s="878"/>
      <c r="X2572" s="1015"/>
      <c r="Y2572" s="878"/>
      <c r="Z2572" s="975"/>
    </row>
    <row r="2573" spans="1:26">
      <c r="A2573" s="878"/>
      <c r="B2573" s="878"/>
      <c r="C2573" s="878"/>
      <c r="F2573" s="878"/>
      <c r="H2573" s="878"/>
      <c r="I2573" s="878"/>
      <c r="J2573" s="878"/>
      <c r="K2573" s="990"/>
      <c r="L2573" s="990"/>
      <c r="M2573" s="990"/>
      <c r="N2573" s="990"/>
      <c r="O2573" s="878"/>
      <c r="P2573" s="878"/>
      <c r="Q2573" s="878"/>
      <c r="R2573" s="878"/>
      <c r="S2573" s="878"/>
      <c r="T2573" s="878"/>
      <c r="U2573" s="878"/>
      <c r="V2573" s="878"/>
      <c r="W2573" s="878"/>
      <c r="X2573" s="1015"/>
      <c r="Y2573" s="878"/>
      <c r="Z2573" s="975"/>
    </row>
    <row r="2574" spans="1:26">
      <c r="A2574" s="878"/>
      <c r="B2574" s="878"/>
      <c r="C2574" s="878"/>
      <c r="F2574" s="878"/>
      <c r="H2574" s="878"/>
      <c r="I2574" s="878"/>
      <c r="J2574" s="878"/>
      <c r="K2574" s="990"/>
      <c r="L2574" s="990"/>
      <c r="M2574" s="990"/>
      <c r="N2574" s="990"/>
      <c r="O2574" s="878"/>
      <c r="P2574" s="878"/>
      <c r="Q2574" s="878"/>
      <c r="R2574" s="878"/>
      <c r="S2574" s="878"/>
      <c r="T2574" s="878"/>
      <c r="U2574" s="878"/>
      <c r="V2574" s="878"/>
      <c r="W2574" s="878"/>
      <c r="X2574" s="1015"/>
      <c r="Y2574" s="878"/>
      <c r="Z2574" s="975"/>
    </row>
    <row r="2575" spans="1:26">
      <c r="A2575" s="878"/>
      <c r="B2575" s="878"/>
      <c r="C2575" s="878"/>
      <c r="F2575" s="878"/>
      <c r="H2575" s="878"/>
      <c r="I2575" s="878"/>
      <c r="J2575" s="878"/>
      <c r="K2575" s="990"/>
      <c r="L2575" s="990"/>
      <c r="M2575" s="990"/>
      <c r="N2575" s="990"/>
      <c r="O2575" s="878"/>
      <c r="P2575" s="878"/>
      <c r="Q2575" s="878"/>
      <c r="R2575" s="878"/>
      <c r="S2575" s="878"/>
      <c r="T2575" s="878"/>
      <c r="U2575" s="878"/>
      <c r="V2575" s="878"/>
      <c r="W2575" s="878"/>
      <c r="X2575" s="1015"/>
      <c r="Y2575" s="878"/>
      <c r="Z2575" s="975"/>
    </row>
    <row r="2576" spans="1:26">
      <c r="A2576" s="878"/>
      <c r="B2576" s="878"/>
      <c r="C2576" s="878"/>
      <c r="F2576" s="878"/>
      <c r="H2576" s="878"/>
      <c r="I2576" s="878"/>
      <c r="J2576" s="878"/>
      <c r="K2576" s="990"/>
      <c r="L2576" s="990"/>
      <c r="M2576" s="990"/>
      <c r="N2576" s="990"/>
      <c r="O2576" s="878"/>
      <c r="P2576" s="878"/>
      <c r="Q2576" s="878"/>
      <c r="R2576" s="878"/>
      <c r="S2576" s="878"/>
      <c r="T2576" s="878"/>
      <c r="U2576" s="878"/>
      <c r="V2576" s="878"/>
      <c r="W2576" s="878"/>
      <c r="X2576" s="1015"/>
      <c r="Y2576" s="878"/>
      <c r="Z2576" s="975"/>
    </row>
    <row r="2577" spans="1:26">
      <c r="A2577" s="878"/>
      <c r="B2577" s="878"/>
      <c r="C2577" s="878"/>
      <c r="F2577" s="878"/>
      <c r="H2577" s="878"/>
      <c r="I2577" s="878"/>
      <c r="J2577" s="878"/>
      <c r="K2577" s="990"/>
      <c r="L2577" s="990"/>
      <c r="M2577" s="990"/>
      <c r="N2577" s="990"/>
      <c r="O2577" s="878"/>
      <c r="P2577" s="878"/>
      <c r="Q2577" s="878"/>
      <c r="R2577" s="878"/>
      <c r="S2577" s="878"/>
      <c r="T2577" s="878"/>
      <c r="U2577" s="878"/>
      <c r="V2577" s="878"/>
      <c r="W2577" s="878"/>
      <c r="X2577" s="1015"/>
      <c r="Y2577" s="878"/>
      <c r="Z2577" s="975"/>
    </row>
    <row r="2578" spans="1:26">
      <c r="A2578" s="878"/>
      <c r="B2578" s="878"/>
      <c r="C2578" s="878"/>
      <c r="F2578" s="878"/>
      <c r="H2578" s="878"/>
      <c r="I2578" s="878"/>
      <c r="J2578" s="878"/>
      <c r="K2578" s="990"/>
      <c r="L2578" s="990"/>
      <c r="M2578" s="990"/>
      <c r="N2578" s="990"/>
      <c r="O2578" s="878"/>
      <c r="P2578" s="878"/>
      <c r="Q2578" s="878"/>
      <c r="R2578" s="878"/>
      <c r="S2578" s="878"/>
      <c r="T2578" s="878"/>
      <c r="U2578" s="878"/>
      <c r="V2578" s="878"/>
      <c r="W2578" s="878"/>
      <c r="X2578" s="1015"/>
      <c r="Y2578" s="878"/>
      <c r="Z2578" s="975"/>
    </row>
    <row r="2579" spans="1:26">
      <c r="A2579" s="878"/>
      <c r="B2579" s="878"/>
      <c r="C2579" s="878"/>
      <c r="F2579" s="878"/>
      <c r="H2579" s="878"/>
      <c r="I2579" s="878"/>
      <c r="J2579" s="878"/>
      <c r="K2579" s="990"/>
      <c r="L2579" s="990"/>
      <c r="M2579" s="990"/>
      <c r="N2579" s="990"/>
      <c r="O2579" s="878"/>
      <c r="P2579" s="878"/>
      <c r="Q2579" s="878"/>
      <c r="R2579" s="878"/>
      <c r="S2579" s="878"/>
      <c r="T2579" s="878"/>
      <c r="U2579" s="878"/>
      <c r="V2579" s="878"/>
      <c r="W2579" s="878"/>
      <c r="X2579" s="1015"/>
      <c r="Y2579" s="878"/>
      <c r="Z2579" s="975"/>
    </row>
    <row r="2580" spans="1:26">
      <c r="A2580" s="878"/>
      <c r="B2580" s="878"/>
      <c r="C2580" s="878"/>
      <c r="F2580" s="878"/>
      <c r="H2580" s="878"/>
      <c r="I2580" s="878"/>
      <c r="J2580" s="878"/>
      <c r="K2580" s="990"/>
      <c r="L2580" s="990"/>
      <c r="M2580" s="990"/>
      <c r="N2580" s="990"/>
      <c r="O2580" s="878"/>
      <c r="P2580" s="878"/>
      <c r="Q2580" s="878"/>
      <c r="R2580" s="878"/>
      <c r="S2580" s="878"/>
      <c r="T2580" s="878"/>
      <c r="U2580" s="878"/>
      <c r="V2580" s="878"/>
      <c r="W2580" s="878"/>
      <c r="X2580" s="1015"/>
      <c r="Y2580" s="878"/>
      <c r="Z2580" s="975"/>
    </row>
    <row r="2581" spans="1:26">
      <c r="A2581" s="878"/>
      <c r="B2581" s="878"/>
      <c r="C2581" s="878"/>
      <c r="F2581" s="878"/>
      <c r="H2581" s="878"/>
      <c r="I2581" s="878"/>
      <c r="J2581" s="878"/>
      <c r="K2581" s="990"/>
      <c r="L2581" s="990"/>
      <c r="M2581" s="990"/>
      <c r="N2581" s="990"/>
      <c r="O2581" s="878"/>
      <c r="P2581" s="878"/>
      <c r="Q2581" s="878"/>
      <c r="R2581" s="878"/>
      <c r="S2581" s="878"/>
      <c r="T2581" s="878"/>
      <c r="U2581" s="878"/>
      <c r="V2581" s="878"/>
      <c r="W2581" s="878"/>
      <c r="X2581" s="1015"/>
      <c r="Y2581" s="878"/>
      <c r="Z2581" s="975"/>
    </row>
    <row r="2582" spans="1:26">
      <c r="A2582" s="878"/>
      <c r="B2582" s="878"/>
      <c r="C2582" s="878"/>
      <c r="F2582" s="878"/>
      <c r="H2582" s="878"/>
      <c r="I2582" s="878"/>
      <c r="J2582" s="878"/>
      <c r="K2582" s="990"/>
      <c r="L2582" s="990"/>
      <c r="M2582" s="990"/>
      <c r="N2582" s="990"/>
      <c r="O2582" s="878"/>
      <c r="P2582" s="878"/>
      <c r="Q2582" s="878"/>
      <c r="R2582" s="878"/>
      <c r="S2582" s="878"/>
      <c r="T2582" s="878"/>
      <c r="U2582" s="878"/>
      <c r="V2582" s="878"/>
      <c r="W2582" s="878"/>
      <c r="X2582" s="1015"/>
      <c r="Y2582" s="878"/>
      <c r="Z2582" s="975"/>
    </row>
    <row r="2583" spans="1:26">
      <c r="A2583" s="878"/>
      <c r="B2583" s="878"/>
      <c r="C2583" s="878"/>
      <c r="F2583" s="878"/>
      <c r="H2583" s="878"/>
      <c r="I2583" s="878"/>
      <c r="J2583" s="878"/>
      <c r="K2583" s="990"/>
      <c r="L2583" s="990"/>
      <c r="M2583" s="990"/>
      <c r="N2583" s="990"/>
      <c r="O2583" s="878"/>
      <c r="P2583" s="878"/>
      <c r="Q2583" s="878"/>
      <c r="R2583" s="878"/>
      <c r="S2583" s="878"/>
      <c r="T2583" s="878"/>
      <c r="U2583" s="878"/>
      <c r="V2583" s="878"/>
      <c r="W2583" s="878"/>
      <c r="X2583" s="1015"/>
      <c r="Y2583" s="878"/>
      <c r="Z2583" s="975"/>
    </row>
    <row r="2584" spans="1:26">
      <c r="A2584" s="878"/>
      <c r="B2584" s="878"/>
      <c r="C2584" s="878"/>
      <c r="F2584" s="878"/>
      <c r="H2584" s="878"/>
      <c r="I2584" s="878"/>
      <c r="J2584" s="878"/>
      <c r="K2584" s="990"/>
      <c r="L2584" s="990"/>
      <c r="M2584" s="990"/>
      <c r="N2584" s="990"/>
      <c r="O2584" s="878"/>
      <c r="P2584" s="878"/>
      <c r="Q2584" s="878"/>
      <c r="R2584" s="878"/>
      <c r="S2584" s="878"/>
      <c r="T2584" s="878"/>
      <c r="U2584" s="878"/>
      <c r="V2584" s="878"/>
      <c r="W2584" s="878"/>
      <c r="X2584" s="1015"/>
      <c r="Y2584" s="878"/>
      <c r="Z2584" s="975"/>
    </row>
    <row r="2585" spans="1:26">
      <c r="A2585" s="878"/>
      <c r="B2585" s="878"/>
      <c r="C2585" s="878"/>
      <c r="F2585" s="878"/>
      <c r="H2585" s="878"/>
      <c r="I2585" s="878"/>
      <c r="J2585" s="878"/>
      <c r="K2585" s="990"/>
      <c r="L2585" s="990"/>
      <c r="M2585" s="990"/>
      <c r="N2585" s="990"/>
      <c r="O2585" s="878"/>
      <c r="P2585" s="878"/>
      <c r="Q2585" s="878"/>
      <c r="R2585" s="878"/>
      <c r="S2585" s="878"/>
      <c r="T2585" s="878"/>
      <c r="U2585" s="878"/>
      <c r="V2585" s="878"/>
      <c r="W2585" s="878"/>
      <c r="X2585" s="1015"/>
      <c r="Y2585" s="878"/>
      <c r="Z2585" s="975"/>
    </row>
    <row r="2586" spans="1:26">
      <c r="A2586" s="878"/>
      <c r="B2586" s="878"/>
      <c r="C2586" s="878"/>
      <c r="F2586" s="878"/>
      <c r="H2586" s="878"/>
      <c r="I2586" s="878"/>
      <c r="J2586" s="878"/>
      <c r="K2586" s="990"/>
      <c r="L2586" s="990"/>
      <c r="M2586" s="990"/>
      <c r="N2586" s="990"/>
      <c r="O2586" s="878"/>
      <c r="P2586" s="878"/>
      <c r="Q2586" s="878"/>
      <c r="R2586" s="878"/>
      <c r="S2586" s="878"/>
      <c r="T2586" s="878"/>
      <c r="U2586" s="878"/>
      <c r="V2586" s="878"/>
      <c r="W2586" s="878"/>
      <c r="X2586" s="1015"/>
      <c r="Y2586" s="878"/>
      <c r="Z2586" s="975"/>
    </row>
    <row r="2587" spans="1:26">
      <c r="A2587" s="878"/>
      <c r="B2587" s="878"/>
      <c r="C2587" s="878"/>
      <c r="F2587" s="878"/>
      <c r="H2587" s="878"/>
      <c r="I2587" s="878"/>
      <c r="J2587" s="878"/>
      <c r="K2587" s="990"/>
      <c r="L2587" s="990"/>
      <c r="M2587" s="990"/>
      <c r="N2587" s="990"/>
      <c r="O2587" s="878"/>
      <c r="P2587" s="878"/>
      <c r="Q2587" s="878"/>
      <c r="R2587" s="878"/>
      <c r="S2587" s="878"/>
      <c r="T2587" s="878"/>
      <c r="U2587" s="878"/>
      <c r="V2587" s="878"/>
      <c r="W2587" s="878"/>
      <c r="X2587" s="1015"/>
      <c r="Y2587" s="878"/>
      <c r="Z2587" s="975"/>
    </row>
    <row r="2588" spans="1:26">
      <c r="A2588" s="878"/>
      <c r="B2588" s="878"/>
      <c r="C2588" s="878"/>
      <c r="F2588" s="878"/>
      <c r="H2588" s="878"/>
      <c r="I2588" s="878"/>
      <c r="J2588" s="878"/>
      <c r="K2588" s="990"/>
      <c r="L2588" s="990"/>
      <c r="M2588" s="990"/>
      <c r="N2588" s="990"/>
      <c r="O2588" s="878"/>
      <c r="P2588" s="878"/>
      <c r="Q2588" s="878"/>
      <c r="R2588" s="878"/>
      <c r="S2588" s="878"/>
      <c r="T2588" s="878"/>
      <c r="U2588" s="878"/>
      <c r="V2588" s="878"/>
      <c r="W2588" s="878"/>
      <c r="X2588" s="1015"/>
      <c r="Y2588" s="878"/>
      <c r="Z2588" s="975"/>
    </row>
    <row r="2589" spans="1:26">
      <c r="A2589" s="878"/>
      <c r="B2589" s="878"/>
      <c r="C2589" s="878"/>
      <c r="F2589" s="878"/>
      <c r="H2589" s="878"/>
      <c r="I2589" s="878"/>
      <c r="J2589" s="878"/>
      <c r="K2589" s="990"/>
      <c r="L2589" s="990"/>
      <c r="M2589" s="990"/>
      <c r="N2589" s="990"/>
      <c r="O2589" s="878"/>
      <c r="P2589" s="878"/>
      <c r="Q2589" s="878"/>
      <c r="R2589" s="878"/>
      <c r="S2589" s="878"/>
      <c r="T2589" s="878"/>
      <c r="U2589" s="878"/>
      <c r="V2589" s="878"/>
      <c r="W2589" s="878"/>
      <c r="X2589" s="1015"/>
      <c r="Y2589" s="878"/>
      <c r="Z2589" s="975"/>
    </row>
    <row r="2590" spans="1:26">
      <c r="A2590" s="878"/>
      <c r="B2590" s="878"/>
      <c r="C2590" s="878"/>
      <c r="F2590" s="878"/>
      <c r="H2590" s="878"/>
      <c r="I2590" s="878"/>
      <c r="J2590" s="878"/>
      <c r="K2590" s="990"/>
      <c r="L2590" s="990"/>
      <c r="M2590" s="990"/>
      <c r="N2590" s="990"/>
      <c r="O2590" s="878"/>
      <c r="P2590" s="878"/>
      <c r="Q2590" s="878"/>
      <c r="R2590" s="878"/>
      <c r="S2590" s="878"/>
      <c r="T2590" s="878"/>
      <c r="U2590" s="878"/>
      <c r="V2590" s="878"/>
      <c r="W2590" s="878"/>
      <c r="X2590" s="1015"/>
      <c r="Y2590" s="878"/>
      <c r="Z2590" s="975"/>
    </row>
    <row r="2591" spans="1:26">
      <c r="A2591" s="878"/>
      <c r="B2591" s="878"/>
      <c r="C2591" s="878"/>
      <c r="F2591" s="878"/>
      <c r="H2591" s="878"/>
      <c r="I2591" s="878"/>
      <c r="J2591" s="878"/>
      <c r="K2591" s="990"/>
      <c r="L2591" s="990"/>
      <c r="M2591" s="990"/>
      <c r="N2591" s="990"/>
      <c r="O2591" s="878"/>
      <c r="P2591" s="878"/>
      <c r="Q2591" s="878"/>
      <c r="R2591" s="878"/>
      <c r="S2591" s="878"/>
      <c r="T2591" s="878"/>
      <c r="U2591" s="878"/>
      <c r="V2591" s="878"/>
      <c r="W2591" s="878"/>
      <c r="X2591" s="1015"/>
      <c r="Y2591" s="878"/>
      <c r="Z2591" s="975"/>
    </row>
    <row r="2592" spans="1:26">
      <c r="A2592" s="878"/>
      <c r="B2592" s="878"/>
      <c r="C2592" s="878"/>
      <c r="F2592" s="878"/>
      <c r="H2592" s="878"/>
      <c r="I2592" s="878"/>
      <c r="J2592" s="878"/>
      <c r="K2592" s="990"/>
      <c r="L2592" s="990"/>
      <c r="M2592" s="990"/>
      <c r="N2592" s="990"/>
      <c r="O2592" s="878"/>
      <c r="P2592" s="878"/>
      <c r="Q2592" s="878"/>
      <c r="R2592" s="878"/>
      <c r="S2592" s="878"/>
      <c r="T2592" s="878"/>
      <c r="U2592" s="878"/>
      <c r="V2592" s="878"/>
      <c r="W2592" s="878"/>
      <c r="X2592" s="1015"/>
      <c r="Y2592" s="878"/>
      <c r="Z2592" s="975"/>
    </row>
    <row r="2593" spans="1:26">
      <c r="A2593" s="878"/>
      <c r="B2593" s="878"/>
      <c r="C2593" s="878"/>
      <c r="F2593" s="878"/>
      <c r="H2593" s="878"/>
      <c r="I2593" s="878"/>
      <c r="J2593" s="878"/>
      <c r="K2593" s="990"/>
      <c r="L2593" s="990"/>
      <c r="M2593" s="990"/>
      <c r="N2593" s="990"/>
      <c r="O2593" s="878"/>
      <c r="P2593" s="878"/>
      <c r="Q2593" s="878"/>
      <c r="R2593" s="878"/>
      <c r="S2593" s="878"/>
      <c r="T2593" s="878"/>
      <c r="U2593" s="878"/>
      <c r="V2593" s="878"/>
      <c r="W2593" s="878"/>
      <c r="X2593" s="1015"/>
      <c r="Y2593" s="878"/>
      <c r="Z2593" s="975"/>
    </row>
    <row r="2594" spans="1:26">
      <c r="A2594" s="878"/>
      <c r="B2594" s="878"/>
      <c r="C2594" s="878"/>
      <c r="F2594" s="878"/>
      <c r="H2594" s="878"/>
      <c r="I2594" s="878"/>
      <c r="J2594" s="878"/>
      <c r="K2594" s="990"/>
      <c r="L2594" s="990"/>
      <c r="M2594" s="990"/>
      <c r="N2594" s="990"/>
      <c r="O2594" s="878"/>
      <c r="P2594" s="878"/>
      <c r="Q2594" s="878"/>
      <c r="R2594" s="878"/>
      <c r="S2594" s="878"/>
      <c r="T2594" s="878"/>
      <c r="U2594" s="878"/>
      <c r="V2594" s="878"/>
      <c r="W2594" s="878"/>
      <c r="X2594" s="1015"/>
      <c r="Y2594" s="878"/>
      <c r="Z2594" s="975"/>
    </row>
    <row r="2595" spans="1:26">
      <c r="A2595" s="878"/>
      <c r="B2595" s="878"/>
      <c r="C2595" s="878"/>
      <c r="F2595" s="878"/>
      <c r="H2595" s="878"/>
      <c r="I2595" s="878"/>
      <c r="J2595" s="878"/>
      <c r="K2595" s="990"/>
      <c r="L2595" s="990"/>
      <c r="M2595" s="990"/>
      <c r="N2595" s="990"/>
      <c r="O2595" s="878"/>
      <c r="P2595" s="878"/>
      <c r="Q2595" s="878"/>
      <c r="R2595" s="878"/>
      <c r="S2595" s="878"/>
      <c r="T2595" s="878"/>
      <c r="U2595" s="878"/>
      <c r="V2595" s="878"/>
      <c r="W2595" s="878"/>
      <c r="X2595" s="1015"/>
      <c r="Y2595" s="878"/>
      <c r="Z2595" s="975"/>
    </row>
    <row r="2596" spans="1:26">
      <c r="A2596" s="878"/>
      <c r="B2596" s="878"/>
      <c r="C2596" s="878"/>
      <c r="F2596" s="878"/>
      <c r="H2596" s="878"/>
      <c r="I2596" s="878"/>
      <c r="J2596" s="878"/>
      <c r="K2596" s="990"/>
      <c r="L2596" s="990"/>
      <c r="M2596" s="990"/>
      <c r="N2596" s="990"/>
      <c r="O2596" s="878"/>
      <c r="P2596" s="878"/>
      <c r="Q2596" s="878"/>
      <c r="R2596" s="878"/>
      <c r="S2596" s="878"/>
      <c r="T2596" s="878"/>
      <c r="U2596" s="878"/>
      <c r="V2596" s="878"/>
      <c r="W2596" s="878"/>
      <c r="X2596" s="1015"/>
      <c r="Y2596" s="878"/>
      <c r="Z2596" s="975"/>
    </row>
    <row r="2597" spans="1:26">
      <c r="A2597" s="878"/>
      <c r="B2597" s="878"/>
      <c r="C2597" s="878"/>
      <c r="F2597" s="878"/>
      <c r="H2597" s="878"/>
      <c r="I2597" s="878"/>
      <c r="J2597" s="878"/>
      <c r="K2597" s="990"/>
      <c r="L2597" s="990"/>
      <c r="M2597" s="990"/>
      <c r="N2597" s="990"/>
      <c r="O2597" s="878"/>
      <c r="P2597" s="878"/>
      <c r="Q2597" s="878"/>
      <c r="R2597" s="878"/>
      <c r="S2597" s="878"/>
      <c r="T2597" s="878"/>
      <c r="U2597" s="878"/>
      <c r="V2597" s="878"/>
      <c r="W2597" s="878"/>
      <c r="X2597" s="1015"/>
      <c r="Y2597" s="878"/>
      <c r="Z2597" s="975"/>
    </row>
    <row r="2598" spans="1:26">
      <c r="A2598" s="878"/>
      <c r="B2598" s="878"/>
      <c r="C2598" s="878"/>
      <c r="F2598" s="878"/>
      <c r="H2598" s="878"/>
      <c r="I2598" s="878"/>
      <c r="J2598" s="878"/>
      <c r="K2598" s="990"/>
      <c r="L2598" s="990"/>
      <c r="M2598" s="990"/>
      <c r="N2598" s="990"/>
      <c r="O2598" s="878"/>
      <c r="P2598" s="878"/>
      <c r="Q2598" s="878"/>
      <c r="R2598" s="878"/>
      <c r="S2598" s="878"/>
      <c r="T2598" s="878"/>
      <c r="U2598" s="878"/>
      <c r="V2598" s="878"/>
      <c r="W2598" s="878"/>
      <c r="X2598" s="1015"/>
      <c r="Y2598" s="878"/>
      <c r="Z2598" s="975"/>
    </row>
    <row r="2599" spans="1:26">
      <c r="A2599" s="878"/>
      <c r="B2599" s="878"/>
      <c r="C2599" s="878"/>
      <c r="F2599" s="878"/>
      <c r="H2599" s="878"/>
      <c r="I2599" s="878"/>
      <c r="J2599" s="878"/>
      <c r="K2599" s="990"/>
      <c r="L2599" s="990"/>
      <c r="M2599" s="990"/>
      <c r="N2599" s="990"/>
      <c r="O2599" s="878"/>
      <c r="P2599" s="878"/>
      <c r="Q2599" s="878"/>
      <c r="R2599" s="878"/>
      <c r="S2599" s="878"/>
      <c r="T2599" s="878"/>
      <c r="U2599" s="878"/>
      <c r="V2599" s="878"/>
      <c r="W2599" s="878"/>
      <c r="X2599" s="1015"/>
      <c r="Y2599" s="878"/>
      <c r="Z2599" s="975"/>
    </row>
    <row r="2600" spans="1:26">
      <c r="A2600" s="878"/>
      <c r="B2600" s="878"/>
      <c r="C2600" s="878"/>
      <c r="F2600" s="878"/>
      <c r="H2600" s="878"/>
      <c r="I2600" s="878"/>
      <c r="J2600" s="878"/>
      <c r="K2600" s="990"/>
      <c r="L2600" s="990"/>
      <c r="M2600" s="990"/>
      <c r="N2600" s="990"/>
      <c r="O2600" s="878"/>
      <c r="P2600" s="878"/>
      <c r="Q2600" s="878"/>
      <c r="R2600" s="878"/>
      <c r="S2600" s="878"/>
      <c r="T2600" s="878"/>
      <c r="U2600" s="878"/>
      <c r="V2600" s="878"/>
      <c r="W2600" s="878"/>
      <c r="X2600" s="1015"/>
      <c r="Y2600" s="878"/>
      <c r="Z2600" s="975"/>
    </row>
    <row r="2601" spans="1:26">
      <c r="A2601" s="878"/>
      <c r="B2601" s="878"/>
      <c r="C2601" s="878"/>
      <c r="F2601" s="878"/>
      <c r="H2601" s="878"/>
      <c r="I2601" s="878"/>
      <c r="J2601" s="878"/>
      <c r="K2601" s="990"/>
      <c r="L2601" s="990"/>
      <c r="M2601" s="990"/>
      <c r="N2601" s="990"/>
      <c r="O2601" s="878"/>
      <c r="P2601" s="878"/>
      <c r="Q2601" s="878"/>
      <c r="R2601" s="878"/>
      <c r="S2601" s="878"/>
      <c r="T2601" s="878"/>
      <c r="U2601" s="878"/>
      <c r="V2601" s="878"/>
      <c r="W2601" s="878"/>
      <c r="X2601" s="1015"/>
      <c r="Y2601" s="878"/>
      <c r="Z2601" s="975"/>
    </row>
    <row r="2602" spans="1:26">
      <c r="A2602" s="878"/>
      <c r="B2602" s="878"/>
      <c r="C2602" s="878"/>
      <c r="F2602" s="878"/>
      <c r="H2602" s="878"/>
      <c r="I2602" s="878"/>
      <c r="J2602" s="878"/>
      <c r="K2602" s="990"/>
      <c r="L2602" s="990"/>
      <c r="M2602" s="990"/>
      <c r="N2602" s="990"/>
      <c r="O2602" s="878"/>
      <c r="P2602" s="878"/>
      <c r="Q2602" s="878"/>
      <c r="R2602" s="878"/>
      <c r="S2602" s="878"/>
      <c r="T2602" s="878"/>
      <c r="U2602" s="878"/>
      <c r="V2602" s="878"/>
      <c r="W2602" s="878"/>
      <c r="X2602" s="1015"/>
      <c r="Y2602" s="878"/>
      <c r="Z2602" s="975"/>
    </row>
    <row r="2603" spans="1:26">
      <c r="A2603" s="878"/>
      <c r="B2603" s="878"/>
      <c r="C2603" s="878"/>
      <c r="F2603" s="878"/>
      <c r="H2603" s="878"/>
      <c r="I2603" s="878"/>
      <c r="J2603" s="878"/>
      <c r="K2603" s="990"/>
      <c r="L2603" s="990"/>
      <c r="M2603" s="990"/>
      <c r="N2603" s="990"/>
      <c r="O2603" s="878"/>
      <c r="P2603" s="878"/>
      <c r="Q2603" s="878"/>
      <c r="R2603" s="878"/>
      <c r="S2603" s="878"/>
      <c r="T2603" s="878"/>
      <c r="U2603" s="878"/>
      <c r="V2603" s="878"/>
      <c r="W2603" s="878"/>
      <c r="X2603" s="1015"/>
      <c r="Y2603" s="878"/>
      <c r="Z2603" s="975"/>
    </row>
    <row r="2604" spans="1:26">
      <c r="A2604" s="878"/>
      <c r="B2604" s="878"/>
      <c r="C2604" s="878"/>
      <c r="F2604" s="878"/>
      <c r="H2604" s="878"/>
      <c r="I2604" s="878"/>
      <c r="J2604" s="878"/>
      <c r="K2604" s="990"/>
      <c r="L2604" s="990"/>
      <c r="M2604" s="990"/>
      <c r="N2604" s="990"/>
      <c r="O2604" s="878"/>
      <c r="P2604" s="878"/>
      <c r="Q2604" s="878"/>
      <c r="R2604" s="878"/>
      <c r="S2604" s="878"/>
      <c r="T2604" s="878"/>
      <c r="U2604" s="878"/>
      <c r="V2604" s="878"/>
      <c r="W2604" s="878"/>
      <c r="X2604" s="1015"/>
      <c r="Y2604" s="878"/>
      <c r="Z2604" s="975"/>
    </row>
    <row r="2605" spans="1:26">
      <c r="A2605" s="878"/>
      <c r="B2605" s="878"/>
      <c r="C2605" s="878"/>
      <c r="F2605" s="878"/>
      <c r="H2605" s="878"/>
      <c r="I2605" s="878"/>
      <c r="J2605" s="878"/>
      <c r="K2605" s="990"/>
      <c r="L2605" s="990"/>
      <c r="M2605" s="990"/>
      <c r="N2605" s="990"/>
      <c r="O2605" s="878"/>
      <c r="P2605" s="878"/>
      <c r="Q2605" s="878"/>
      <c r="R2605" s="878"/>
      <c r="S2605" s="878"/>
      <c r="T2605" s="878"/>
      <c r="U2605" s="878"/>
      <c r="V2605" s="878"/>
      <c r="W2605" s="878"/>
      <c r="X2605" s="1015"/>
      <c r="Y2605" s="878"/>
      <c r="Z2605" s="975"/>
    </row>
    <row r="2606" spans="1:26">
      <c r="A2606" s="878"/>
      <c r="B2606" s="878"/>
      <c r="C2606" s="878"/>
      <c r="F2606" s="878"/>
      <c r="H2606" s="878"/>
      <c r="I2606" s="878"/>
      <c r="J2606" s="878"/>
      <c r="K2606" s="990"/>
      <c r="L2606" s="990"/>
      <c r="M2606" s="990"/>
      <c r="N2606" s="990"/>
      <c r="O2606" s="878"/>
      <c r="P2606" s="878"/>
      <c r="Q2606" s="878"/>
      <c r="R2606" s="878"/>
      <c r="S2606" s="878"/>
      <c r="T2606" s="878"/>
      <c r="U2606" s="878"/>
      <c r="V2606" s="878"/>
      <c r="W2606" s="878"/>
      <c r="X2606" s="1015"/>
      <c r="Y2606" s="878"/>
      <c r="Z2606" s="975"/>
    </row>
    <row r="2607" spans="1:26">
      <c r="A2607" s="878"/>
      <c r="B2607" s="878"/>
      <c r="C2607" s="878"/>
      <c r="F2607" s="878"/>
      <c r="H2607" s="878"/>
      <c r="I2607" s="878"/>
      <c r="J2607" s="878"/>
      <c r="K2607" s="990"/>
      <c r="L2607" s="990"/>
      <c r="M2607" s="990"/>
      <c r="N2607" s="990"/>
      <c r="O2607" s="878"/>
      <c r="P2607" s="878"/>
      <c r="Q2607" s="878"/>
      <c r="R2607" s="878"/>
      <c r="S2607" s="878"/>
      <c r="T2607" s="878"/>
      <c r="U2607" s="878"/>
      <c r="V2607" s="878"/>
      <c r="W2607" s="878"/>
      <c r="X2607" s="1015"/>
      <c r="Y2607" s="878"/>
      <c r="Z2607" s="975"/>
    </row>
    <row r="2608" spans="1:26">
      <c r="A2608" s="878"/>
      <c r="B2608" s="878"/>
      <c r="C2608" s="878"/>
      <c r="F2608" s="878"/>
      <c r="H2608" s="878"/>
      <c r="I2608" s="878"/>
      <c r="J2608" s="878"/>
      <c r="K2608" s="990"/>
      <c r="L2608" s="990"/>
      <c r="M2608" s="990"/>
      <c r="N2608" s="990"/>
      <c r="O2608" s="878"/>
      <c r="P2608" s="878"/>
      <c r="Q2608" s="878"/>
      <c r="R2608" s="878"/>
      <c r="S2608" s="878"/>
      <c r="T2608" s="878"/>
      <c r="U2608" s="878"/>
      <c r="V2608" s="878"/>
      <c r="W2608" s="878"/>
      <c r="X2608" s="1015"/>
      <c r="Y2608" s="878"/>
      <c r="Z2608" s="975"/>
    </row>
    <row r="2609" spans="1:26">
      <c r="A2609" s="878"/>
      <c r="B2609" s="878"/>
      <c r="C2609" s="878"/>
      <c r="F2609" s="878"/>
      <c r="H2609" s="878"/>
      <c r="I2609" s="878"/>
      <c r="J2609" s="878"/>
      <c r="K2609" s="990"/>
      <c r="L2609" s="990"/>
      <c r="M2609" s="990"/>
      <c r="N2609" s="990"/>
      <c r="O2609" s="878"/>
      <c r="P2609" s="878"/>
      <c r="Q2609" s="878"/>
      <c r="R2609" s="878"/>
      <c r="S2609" s="878"/>
      <c r="T2609" s="878"/>
      <c r="U2609" s="878"/>
      <c r="V2609" s="878"/>
      <c r="W2609" s="878"/>
      <c r="X2609" s="1015"/>
      <c r="Y2609" s="878"/>
      <c r="Z2609" s="975"/>
    </row>
    <row r="2610" spans="1:26">
      <c r="A2610" s="878"/>
      <c r="B2610" s="878"/>
      <c r="C2610" s="878"/>
      <c r="F2610" s="878"/>
      <c r="H2610" s="878"/>
      <c r="I2610" s="878"/>
      <c r="J2610" s="878"/>
      <c r="K2610" s="990"/>
      <c r="L2610" s="990"/>
      <c r="M2610" s="990"/>
      <c r="N2610" s="990"/>
      <c r="O2610" s="878"/>
      <c r="P2610" s="878"/>
      <c r="Q2610" s="878"/>
      <c r="R2610" s="878"/>
      <c r="S2610" s="878"/>
      <c r="T2610" s="878"/>
      <c r="U2610" s="878"/>
      <c r="V2610" s="878"/>
      <c r="W2610" s="878"/>
      <c r="X2610" s="1015"/>
      <c r="Y2610" s="878"/>
      <c r="Z2610" s="975"/>
    </row>
    <row r="2611" spans="1:26">
      <c r="A2611" s="878"/>
      <c r="B2611" s="878"/>
      <c r="C2611" s="878"/>
      <c r="F2611" s="878"/>
      <c r="H2611" s="878"/>
      <c r="I2611" s="878"/>
      <c r="J2611" s="878"/>
      <c r="K2611" s="990"/>
      <c r="L2611" s="990"/>
      <c r="M2611" s="990"/>
      <c r="N2611" s="990"/>
      <c r="O2611" s="878"/>
      <c r="P2611" s="878"/>
      <c r="Q2611" s="878"/>
      <c r="R2611" s="878"/>
      <c r="S2611" s="878"/>
      <c r="T2611" s="878"/>
      <c r="U2611" s="878"/>
      <c r="V2611" s="878"/>
      <c r="W2611" s="878"/>
      <c r="X2611" s="1015"/>
      <c r="Y2611" s="878"/>
      <c r="Z2611" s="975"/>
    </row>
    <row r="2612" spans="1:26">
      <c r="A2612" s="878"/>
      <c r="B2612" s="878"/>
      <c r="C2612" s="878"/>
      <c r="F2612" s="878"/>
      <c r="H2612" s="878"/>
      <c r="I2612" s="878"/>
      <c r="J2612" s="878"/>
      <c r="K2612" s="990"/>
      <c r="L2612" s="990"/>
      <c r="M2612" s="990"/>
      <c r="N2612" s="990"/>
      <c r="O2612" s="878"/>
      <c r="P2612" s="878"/>
      <c r="Q2612" s="878"/>
      <c r="R2612" s="878"/>
      <c r="S2612" s="878"/>
      <c r="T2612" s="878"/>
      <c r="U2612" s="878"/>
      <c r="V2612" s="878"/>
      <c r="W2612" s="878"/>
      <c r="X2612" s="1015"/>
      <c r="Y2612" s="878"/>
      <c r="Z2612" s="975"/>
    </row>
    <row r="2613" spans="1:26">
      <c r="A2613" s="878"/>
      <c r="B2613" s="878"/>
      <c r="C2613" s="878"/>
      <c r="F2613" s="878"/>
      <c r="H2613" s="878"/>
      <c r="I2613" s="878"/>
      <c r="J2613" s="878"/>
      <c r="K2613" s="990"/>
      <c r="L2613" s="990"/>
      <c r="M2613" s="990"/>
      <c r="N2613" s="990"/>
      <c r="O2613" s="878"/>
      <c r="P2613" s="878"/>
      <c r="Q2613" s="878"/>
      <c r="R2613" s="878"/>
      <c r="S2613" s="878"/>
      <c r="T2613" s="878"/>
      <c r="U2613" s="878"/>
      <c r="V2613" s="878"/>
      <c r="W2613" s="878"/>
      <c r="X2613" s="1015"/>
      <c r="Y2613" s="878"/>
      <c r="Z2613" s="975"/>
    </row>
    <row r="2614" spans="1:26">
      <c r="A2614" s="878"/>
      <c r="B2614" s="878"/>
      <c r="C2614" s="878"/>
      <c r="F2614" s="878"/>
      <c r="H2614" s="878"/>
      <c r="I2614" s="878"/>
      <c r="J2614" s="878"/>
      <c r="K2614" s="990"/>
      <c r="L2614" s="990"/>
      <c r="M2614" s="990"/>
      <c r="N2614" s="990"/>
      <c r="O2614" s="878"/>
      <c r="P2614" s="878"/>
      <c r="Q2614" s="878"/>
      <c r="R2614" s="878"/>
      <c r="S2614" s="878"/>
      <c r="T2614" s="878"/>
      <c r="U2614" s="878"/>
      <c r="V2614" s="878"/>
      <c r="W2614" s="878"/>
      <c r="X2614" s="1015"/>
      <c r="Y2614" s="878"/>
      <c r="Z2614" s="975"/>
    </row>
    <row r="2615" spans="1:26">
      <c r="A2615" s="878"/>
      <c r="B2615" s="878"/>
      <c r="C2615" s="878"/>
      <c r="F2615" s="878"/>
      <c r="H2615" s="878"/>
      <c r="I2615" s="878"/>
      <c r="J2615" s="878"/>
      <c r="K2615" s="990"/>
      <c r="L2615" s="990"/>
      <c r="M2615" s="990"/>
      <c r="N2615" s="990"/>
      <c r="O2615" s="878"/>
      <c r="P2615" s="878"/>
      <c r="Q2615" s="878"/>
      <c r="R2615" s="878"/>
      <c r="S2615" s="878"/>
      <c r="T2615" s="878"/>
      <c r="U2615" s="878"/>
      <c r="V2615" s="878"/>
      <c r="W2615" s="878"/>
      <c r="X2615" s="1015"/>
      <c r="Y2615" s="878"/>
      <c r="Z2615" s="975"/>
    </row>
    <row r="2616" spans="1:26">
      <c r="A2616" s="878"/>
      <c r="B2616" s="878"/>
      <c r="C2616" s="878"/>
      <c r="F2616" s="878"/>
      <c r="H2616" s="878"/>
      <c r="I2616" s="878"/>
      <c r="J2616" s="878"/>
      <c r="K2616" s="990"/>
      <c r="L2616" s="990"/>
      <c r="M2616" s="990"/>
      <c r="N2616" s="990"/>
      <c r="O2616" s="878"/>
      <c r="P2616" s="878"/>
      <c r="Q2616" s="878"/>
      <c r="R2616" s="878"/>
      <c r="S2616" s="878"/>
      <c r="T2616" s="878"/>
      <c r="U2616" s="878"/>
      <c r="V2616" s="878"/>
      <c r="W2616" s="878"/>
      <c r="X2616" s="1015"/>
      <c r="Y2616" s="878"/>
      <c r="Z2616" s="975"/>
    </row>
    <row r="2617" spans="1:26">
      <c r="A2617" s="878"/>
      <c r="B2617" s="878"/>
      <c r="C2617" s="878"/>
      <c r="F2617" s="878"/>
      <c r="H2617" s="878"/>
      <c r="I2617" s="878"/>
      <c r="J2617" s="878"/>
      <c r="K2617" s="990"/>
      <c r="L2617" s="990"/>
      <c r="M2617" s="990"/>
      <c r="N2617" s="990"/>
      <c r="O2617" s="878"/>
      <c r="P2617" s="878"/>
      <c r="Q2617" s="878"/>
      <c r="R2617" s="878"/>
      <c r="S2617" s="878"/>
      <c r="T2617" s="878"/>
      <c r="U2617" s="878"/>
      <c r="V2617" s="878"/>
      <c r="W2617" s="878"/>
      <c r="X2617" s="1015"/>
      <c r="Y2617" s="878"/>
      <c r="Z2617" s="975"/>
    </row>
    <row r="2618" spans="1:26">
      <c r="A2618" s="878"/>
      <c r="B2618" s="878"/>
      <c r="C2618" s="878"/>
      <c r="F2618" s="878"/>
      <c r="H2618" s="878"/>
      <c r="I2618" s="878"/>
      <c r="J2618" s="878"/>
      <c r="K2618" s="990"/>
      <c r="L2618" s="990"/>
      <c r="M2618" s="990"/>
      <c r="N2618" s="990"/>
      <c r="O2618" s="878"/>
      <c r="P2618" s="878"/>
      <c r="Q2618" s="878"/>
      <c r="R2618" s="878"/>
      <c r="S2618" s="878"/>
      <c r="T2618" s="878"/>
      <c r="U2618" s="878"/>
      <c r="V2618" s="878"/>
      <c r="W2618" s="878"/>
      <c r="X2618" s="1015"/>
      <c r="Y2618" s="878"/>
      <c r="Z2618" s="975"/>
    </row>
    <row r="2619" spans="1:26">
      <c r="A2619" s="878"/>
      <c r="B2619" s="878"/>
      <c r="C2619" s="878"/>
      <c r="F2619" s="878"/>
      <c r="H2619" s="878"/>
      <c r="I2619" s="878"/>
      <c r="J2619" s="878"/>
      <c r="K2619" s="990"/>
      <c r="L2619" s="990"/>
      <c r="M2619" s="990"/>
      <c r="N2619" s="990"/>
      <c r="O2619" s="878"/>
      <c r="P2619" s="878"/>
      <c r="Q2619" s="878"/>
      <c r="R2619" s="878"/>
      <c r="S2619" s="878"/>
      <c r="T2619" s="878"/>
      <c r="U2619" s="878"/>
      <c r="V2619" s="878"/>
      <c r="W2619" s="878"/>
      <c r="X2619" s="1015"/>
      <c r="Y2619" s="878"/>
      <c r="Z2619" s="975"/>
    </row>
    <row r="2620" spans="1:26">
      <c r="A2620" s="878"/>
      <c r="B2620" s="878"/>
      <c r="C2620" s="878"/>
      <c r="F2620" s="878"/>
      <c r="H2620" s="878"/>
      <c r="I2620" s="878"/>
      <c r="J2620" s="878"/>
      <c r="K2620" s="990"/>
      <c r="L2620" s="990"/>
      <c r="M2620" s="990"/>
      <c r="N2620" s="990"/>
      <c r="O2620" s="878"/>
      <c r="P2620" s="878"/>
      <c r="Q2620" s="878"/>
      <c r="R2620" s="878"/>
      <c r="S2620" s="878"/>
      <c r="T2620" s="878"/>
      <c r="U2620" s="878"/>
      <c r="V2620" s="878"/>
      <c r="W2620" s="878"/>
      <c r="X2620" s="1015"/>
      <c r="Y2620" s="878"/>
      <c r="Z2620" s="975"/>
    </row>
    <row r="2621" spans="1:26">
      <c r="A2621" s="878"/>
      <c r="B2621" s="878"/>
      <c r="C2621" s="878"/>
      <c r="F2621" s="878"/>
      <c r="H2621" s="878"/>
      <c r="I2621" s="878"/>
      <c r="J2621" s="878"/>
      <c r="K2621" s="990"/>
      <c r="L2621" s="990"/>
      <c r="M2621" s="990"/>
      <c r="N2621" s="990"/>
      <c r="O2621" s="878"/>
      <c r="P2621" s="878"/>
      <c r="Q2621" s="878"/>
      <c r="R2621" s="878"/>
      <c r="S2621" s="878"/>
      <c r="T2621" s="878"/>
      <c r="U2621" s="878"/>
      <c r="V2621" s="878"/>
      <c r="W2621" s="878"/>
      <c r="X2621" s="1015"/>
      <c r="Y2621" s="878"/>
      <c r="Z2621" s="975"/>
    </row>
    <row r="2622" spans="1:26">
      <c r="A2622" s="878"/>
      <c r="B2622" s="878"/>
      <c r="C2622" s="878"/>
      <c r="F2622" s="878"/>
      <c r="H2622" s="878"/>
      <c r="I2622" s="878"/>
      <c r="J2622" s="878"/>
      <c r="K2622" s="990"/>
      <c r="L2622" s="990"/>
      <c r="M2622" s="990"/>
      <c r="N2622" s="990"/>
      <c r="O2622" s="878"/>
      <c r="P2622" s="878"/>
      <c r="Q2622" s="878"/>
      <c r="R2622" s="878"/>
      <c r="S2622" s="878"/>
      <c r="T2622" s="878"/>
      <c r="U2622" s="878"/>
      <c r="V2622" s="878"/>
      <c r="W2622" s="878"/>
      <c r="X2622" s="1015"/>
      <c r="Y2622" s="878"/>
      <c r="Z2622" s="975"/>
    </row>
    <row r="2623" spans="1:26">
      <c r="A2623" s="878"/>
      <c r="B2623" s="878"/>
      <c r="C2623" s="878"/>
      <c r="F2623" s="878"/>
      <c r="H2623" s="878"/>
      <c r="I2623" s="878"/>
      <c r="J2623" s="878"/>
      <c r="K2623" s="990"/>
      <c r="L2623" s="990"/>
      <c r="M2623" s="990"/>
      <c r="N2623" s="990"/>
      <c r="O2623" s="878"/>
      <c r="P2623" s="878"/>
      <c r="Q2623" s="878"/>
      <c r="R2623" s="878"/>
      <c r="S2623" s="878"/>
      <c r="T2623" s="878"/>
      <c r="U2623" s="878"/>
      <c r="V2623" s="878"/>
      <c r="W2623" s="878"/>
      <c r="X2623" s="1015"/>
      <c r="Y2623" s="878"/>
      <c r="Z2623" s="975"/>
    </row>
    <row r="2624" spans="1:26">
      <c r="A2624" s="878"/>
      <c r="B2624" s="878"/>
      <c r="C2624" s="878"/>
      <c r="F2624" s="878"/>
      <c r="H2624" s="878"/>
      <c r="I2624" s="878"/>
      <c r="J2624" s="878"/>
      <c r="K2624" s="990"/>
      <c r="L2624" s="990"/>
      <c r="M2624" s="990"/>
      <c r="N2624" s="990"/>
      <c r="O2624" s="878"/>
      <c r="P2624" s="878"/>
      <c r="Q2624" s="878"/>
      <c r="R2624" s="878"/>
      <c r="S2624" s="878"/>
      <c r="T2624" s="878"/>
      <c r="U2624" s="878"/>
      <c r="V2624" s="878"/>
      <c r="W2624" s="878"/>
      <c r="X2624" s="1015"/>
      <c r="Y2624" s="878"/>
      <c r="Z2624" s="975"/>
    </row>
    <row r="2625" spans="1:26">
      <c r="A2625" s="878"/>
      <c r="B2625" s="878"/>
      <c r="C2625" s="878"/>
      <c r="F2625" s="878"/>
      <c r="H2625" s="878"/>
      <c r="I2625" s="878"/>
      <c r="J2625" s="878"/>
      <c r="K2625" s="990"/>
      <c r="L2625" s="990"/>
      <c r="M2625" s="990"/>
      <c r="N2625" s="990"/>
      <c r="O2625" s="878"/>
      <c r="P2625" s="878"/>
      <c r="Q2625" s="878"/>
      <c r="R2625" s="878"/>
      <c r="S2625" s="878"/>
      <c r="T2625" s="878"/>
      <c r="U2625" s="878"/>
      <c r="V2625" s="878"/>
      <c r="W2625" s="878"/>
      <c r="X2625" s="1015"/>
      <c r="Y2625" s="878"/>
      <c r="Z2625" s="975"/>
    </row>
    <row r="2626" spans="1:26">
      <c r="A2626" s="878"/>
      <c r="B2626" s="878"/>
      <c r="C2626" s="878"/>
      <c r="F2626" s="878"/>
      <c r="H2626" s="878"/>
      <c r="I2626" s="878"/>
      <c r="J2626" s="878"/>
      <c r="K2626" s="990"/>
      <c r="L2626" s="990"/>
      <c r="M2626" s="990"/>
      <c r="N2626" s="990"/>
      <c r="O2626" s="878"/>
      <c r="P2626" s="878"/>
      <c r="Q2626" s="878"/>
      <c r="R2626" s="878"/>
      <c r="S2626" s="878"/>
      <c r="T2626" s="878"/>
      <c r="U2626" s="878"/>
      <c r="V2626" s="878"/>
      <c r="W2626" s="878"/>
      <c r="X2626" s="1015"/>
      <c r="Y2626" s="878"/>
      <c r="Z2626" s="975"/>
    </row>
    <row r="2627" spans="1:26">
      <c r="A2627" s="878"/>
      <c r="B2627" s="878"/>
      <c r="C2627" s="878"/>
      <c r="F2627" s="878"/>
      <c r="H2627" s="878"/>
      <c r="I2627" s="878"/>
      <c r="J2627" s="878"/>
      <c r="K2627" s="990"/>
      <c r="L2627" s="990"/>
      <c r="M2627" s="990"/>
      <c r="N2627" s="990"/>
      <c r="O2627" s="878"/>
      <c r="P2627" s="878"/>
      <c r="Q2627" s="878"/>
      <c r="R2627" s="878"/>
      <c r="S2627" s="878"/>
      <c r="T2627" s="878"/>
      <c r="U2627" s="878"/>
      <c r="V2627" s="878"/>
      <c r="W2627" s="878"/>
      <c r="X2627" s="1015"/>
      <c r="Y2627" s="878"/>
      <c r="Z2627" s="975"/>
    </row>
    <row r="2628" spans="1:26">
      <c r="A2628" s="878"/>
      <c r="B2628" s="878"/>
      <c r="C2628" s="878"/>
      <c r="F2628" s="878"/>
      <c r="H2628" s="878"/>
      <c r="I2628" s="878"/>
      <c r="J2628" s="878"/>
      <c r="K2628" s="990"/>
      <c r="L2628" s="990"/>
      <c r="M2628" s="990"/>
      <c r="N2628" s="990"/>
      <c r="O2628" s="878"/>
      <c r="P2628" s="878"/>
      <c r="Q2628" s="878"/>
      <c r="R2628" s="878"/>
      <c r="S2628" s="878"/>
      <c r="T2628" s="878"/>
      <c r="U2628" s="878"/>
      <c r="V2628" s="878"/>
      <c r="W2628" s="878"/>
      <c r="X2628" s="1015"/>
      <c r="Y2628" s="878"/>
      <c r="Z2628" s="975"/>
    </row>
    <row r="2629" spans="1:26">
      <c r="A2629" s="878"/>
      <c r="B2629" s="878"/>
      <c r="C2629" s="878"/>
      <c r="F2629" s="878"/>
      <c r="H2629" s="878"/>
      <c r="I2629" s="878"/>
      <c r="J2629" s="878"/>
      <c r="K2629" s="990"/>
      <c r="L2629" s="990"/>
      <c r="M2629" s="990"/>
      <c r="N2629" s="990"/>
      <c r="O2629" s="878"/>
      <c r="P2629" s="878"/>
      <c r="Q2629" s="878"/>
      <c r="R2629" s="878"/>
      <c r="S2629" s="878"/>
      <c r="T2629" s="878"/>
      <c r="U2629" s="878"/>
      <c r="V2629" s="878"/>
      <c r="W2629" s="878"/>
      <c r="X2629" s="1015"/>
      <c r="Y2629" s="878"/>
      <c r="Z2629" s="975"/>
    </row>
    <row r="2630" spans="1:26">
      <c r="A2630" s="878"/>
      <c r="B2630" s="878"/>
      <c r="C2630" s="878"/>
      <c r="F2630" s="878"/>
      <c r="H2630" s="878"/>
      <c r="I2630" s="878"/>
      <c r="J2630" s="878"/>
      <c r="K2630" s="990"/>
      <c r="L2630" s="990"/>
      <c r="M2630" s="990"/>
      <c r="N2630" s="990"/>
      <c r="O2630" s="878"/>
      <c r="P2630" s="878"/>
      <c r="Q2630" s="878"/>
      <c r="R2630" s="878"/>
      <c r="S2630" s="878"/>
      <c r="T2630" s="878"/>
      <c r="U2630" s="878"/>
      <c r="V2630" s="878"/>
      <c r="W2630" s="878"/>
      <c r="X2630" s="1015"/>
      <c r="Y2630" s="878"/>
      <c r="Z2630" s="975"/>
    </row>
    <row r="2631" spans="1:26">
      <c r="A2631" s="878"/>
      <c r="B2631" s="878"/>
      <c r="C2631" s="878"/>
      <c r="F2631" s="878"/>
      <c r="H2631" s="878"/>
      <c r="I2631" s="878"/>
      <c r="J2631" s="878"/>
      <c r="K2631" s="990"/>
      <c r="L2631" s="990"/>
      <c r="M2631" s="990"/>
      <c r="N2631" s="990"/>
      <c r="O2631" s="878"/>
      <c r="P2631" s="878"/>
      <c r="Q2631" s="878"/>
      <c r="R2631" s="878"/>
      <c r="S2631" s="878"/>
      <c r="T2631" s="878"/>
      <c r="U2631" s="878"/>
      <c r="V2631" s="878"/>
      <c r="W2631" s="878"/>
      <c r="X2631" s="1015"/>
      <c r="Y2631" s="878"/>
      <c r="Z2631" s="975"/>
    </row>
    <row r="2632" spans="1:26">
      <c r="A2632" s="878"/>
      <c r="B2632" s="878"/>
      <c r="C2632" s="878"/>
      <c r="F2632" s="878"/>
      <c r="H2632" s="878"/>
      <c r="I2632" s="878"/>
      <c r="J2632" s="878"/>
      <c r="K2632" s="990"/>
      <c r="L2632" s="990"/>
      <c r="M2632" s="990"/>
      <c r="N2632" s="990"/>
      <c r="O2632" s="878"/>
      <c r="P2632" s="878"/>
      <c r="Q2632" s="878"/>
      <c r="R2632" s="878"/>
      <c r="S2632" s="878"/>
      <c r="T2632" s="878"/>
      <c r="U2632" s="878"/>
      <c r="V2632" s="878"/>
      <c r="W2632" s="878"/>
      <c r="X2632" s="1015"/>
      <c r="Y2632" s="878"/>
      <c r="Z2632" s="975"/>
    </row>
    <row r="2633" spans="1:26">
      <c r="A2633" s="878"/>
      <c r="B2633" s="878"/>
      <c r="C2633" s="878"/>
      <c r="F2633" s="878"/>
      <c r="H2633" s="878"/>
      <c r="I2633" s="878"/>
      <c r="J2633" s="878"/>
      <c r="K2633" s="990"/>
      <c r="L2633" s="990"/>
      <c r="M2633" s="990"/>
      <c r="N2633" s="990"/>
      <c r="O2633" s="878"/>
      <c r="P2633" s="878"/>
      <c r="Q2633" s="878"/>
      <c r="R2633" s="878"/>
      <c r="S2633" s="878"/>
      <c r="T2633" s="878"/>
      <c r="U2633" s="878"/>
      <c r="V2633" s="878"/>
      <c r="W2633" s="878"/>
      <c r="X2633" s="1015"/>
      <c r="Y2633" s="878"/>
      <c r="Z2633" s="975"/>
    </row>
    <row r="2634" spans="1:26">
      <c r="A2634" s="878"/>
      <c r="B2634" s="878"/>
      <c r="C2634" s="878"/>
      <c r="F2634" s="878"/>
      <c r="H2634" s="878"/>
      <c r="I2634" s="878"/>
      <c r="J2634" s="878"/>
      <c r="K2634" s="990"/>
      <c r="L2634" s="990"/>
      <c r="M2634" s="990"/>
      <c r="N2634" s="990"/>
      <c r="O2634" s="878"/>
      <c r="P2634" s="878"/>
      <c r="Q2634" s="878"/>
      <c r="R2634" s="878"/>
      <c r="S2634" s="878"/>
      <c r="T2634" s="878"/>
      <c r="U2634" s="878"/>
      <c r="V2634" s="878"/>
      <c r="W2634" s="878"/>
      <c r="X2634" s="1015"/>
      <c r="Y2634" s="878"/>
      <c r="Z2634" s="975"/>
    </row>
    <row r="2635" spans="1:26">
      <c r="A2635" s="878"/>
      <c r="B2635" s="878"/>
      <c r="C2635" s="878"/>
      <c r="F2635" s="878"/>
      <c r="H2635" s="878"/>
      <c r="I2635" s="878"/>
      <c r="J2635" s="878"/>
      <c r="K2635" s="990"/>
      <c r="L2635" s="990"/>
      <c r="M2635" s="990"/>
      <c r="N2635" s="990"/>
      <c r="O2635" s="878"/>
      <c r="P2635" s="878"/>
      <c r="Q2635" s="878"/>
      <c r="R2635" s="878"/>
      <c r="S2635" s="878"/>
      <c r="T2635" s="878"/>
      <c r="U2635" s="878"/>
      <c r="V2635" s="878"/>
      <c r="W2635" s="878"/>
      <c r="X2635" s="1015"/>
      <c r="Y2635" s="878"/>
      <c r="Z2635" s="975"/>
    </row>
    <row r="2636" spans="1:26">
      <c r="A2636" s="878"/>
      <c r="B2636" s="878"/>
      <c r="C2636" s="878"/>
      <c r="F2636" s="878"/>
      <c r="H2636" s="878"/>
      <c r="I2636" s="878"/>
      <c r="J2636" s="878"/>
      <c r="K2636" s="990"/>
      <c r="L2636" s="990"/>
      <c r="M2636" s="990"/>
      <c r="N2636" s="990"/>
      <c r="O2636" s="878"/>
      <c r="P2636" s="878"/>
      <c r="Q2636" s="878"/>
      <c r="R2636" s="878"/>
      <c r="S2636" s="878"/>
      <c r="T2636" s="878"/>
      <c r="U2636" s="878"/>
      <c r="V2636" s="878"/>
      <c r="W2636" s="878"/>
      <c r="X2636" s="1015"/>
      <c r="Y2636" s="878"/>
      <c r="Z2636" s="975"/>
    </row>
    <row r="2637" spans="1:26">
      <c r="A2637" s="878"/>
      <c r="B2637" s="878"/>
      <c r="C2637" s="878"/>
      <c r="F2637" s="878"/>
      <c r="H2637" s="878"/>
      <c r="I2637" s="878"/>
      <c r="J2637" s="878"/>
      <c r="K2637" s="990"/>
      <c r="L2637" s="990"/>
      <c r="M2637" s="990"/>
      <c r="N2637" s="990"/>
      <c r="O2637" s="878"/>
      <c r="P2637" s="878"/>
      <c r="Q2637" s="878"/>
      <c r="R2637" s="878"/>
      <c r="S2637" s="878"/>
      <c r="T2637" s="878"/>
      <c r="U2637" s="878"/>
      <c r="V2637" s="878"/>
      <c r="W2637" s="878"/>
      <c r="X2637" s="1015"/>
      <c r="Y2637" s="878"/>
      <c r="Z2637" s="975"/>
    </row>
    <row r="2638" spans="1:26">
      <c r="A2638" s="878"/>
      <c r="B2638" s="878"/>
      <c r="C2638" s="878"/>
      <c r="F2638" s="878"/>
      <c r="H2638" s="878"/>
      <c r="I2638" s="878"/>
      <c r="J2638" s="878"/>
      <c r="K2638" s="990"/>
      <c r="L2638" s="990"/>
      <c r="M2638" s="990"/>
      <c r="N2638" s="990"/>
      <c r="O2638" s="878"/>
      <c r="P2638" s="878"/>
      <c r="Q2638" s="878"/>
      <c r="R2638" s="878"/>
      <c r="S2638" s="878"/>
      <c r="T2638" s="878"/>
      <c r="U2638" s="878"/>
      <c r="V2638" s="878"/>
      <c r="W2638" s="878"/>
      <c r="X2638" s="1015"/>
      <c r="Y2638" s="878"/>
      <c r="Z2638" s="975"/>
    </row>
    <row r="2639" spans="1:26">
      <c r="A2639" s="878"/>
      <c r="B2639" s="878"/>
      <c r="C2639" s="878"/>
      <c r="F2639" s="878"/>
      <c r="H2639" s="878"/>
      <c r="I2639" s="878"/>
      <c r="J2639" s="878"/>
      <c r="K2639" s="990"/>
      <c r="L2639" s="990"/>
      <c r="M2639" s="990"/>
      <c r="N2639" s="990"/>
      <c r="O2639" s="878"/>
      <c r="P2639" s="878"/>
      <c r="Q2639" s="878"/>
      <c r="R2639" s="878"/>
      <c r="S2639" s="878"/>
      <c r="T2639" s="878"/>
      <c r="U2639" s="878"/>
      <c r="V2639" s="878"/>
      <c r="W2639" s="878"/>
      <c r="X2639" s="1015"/>
      <c r="Y2639" s="878"/>
      <c r="Z2639" s="975"/>
    </row>
    <row r="2640" spans="1:26">
      <c r="A2640" s="878"/>
      <c r="B2640" s="878"/>
      <c r="C2640" s="878"/>
      <c r="F2640" s="878"/>
      <c r="H2640" s="878"/>
      <c r="I2640" s="878"/>
      <c r="J2640" s="878"/>
      <c r="K2640" s="990"/>
      <c r="L2640" s="990"/>
      <c r="M2640" s="990"/>
      <c r="N2640" s="990"/>
      <c r="O2640" s="878"/>
      <c r="P2640" s="878"/>
      <c r="Q2640" s="878"/>
      <c r="R2640" s="878"/>
      <c r="S2640" s="878"/>
      <c r="T2640" s="878"/>
      <c r="U2640" s="878"/>
      <c r="V2640" s="878"/>
      <c r="W2640" s="878"/>
      <c r="X2640" s="1015"/>
      <c r="Y2640" s="878"/>
      <c r="Z2640" s="975"/>
    </row>
    <row r="2641" spans="1:26">
      <c r="A2641" s="878"/>
      <c r="B2641" s="878"/>
      <c r="C2641" s="878"/>
      <c r="F2641" s="878"/>
      <c r="H2641" s="878"/>
      <c r="I2641" s="878"/>
      <c r="J2641" s="878"/>
      <c r="K2641" s="990"/>
      <c r="L2641" s="990"/>
      <c r="M2641" s="990"/>
      <c r="N2641" s="990"/>
      <c r="O2641" s="878"/>
      <c r="P2641" s="878"/>
      <c r="Q2641" s="878"/>
      <c r="R2641" s="878"/>
      <c r="S2641" s="878"/>
      <c r="T2641" s="878"/>
      <c r="U2641" s="878"/>
      <c r="V2641" s="878"/>
      <c r="W2641" s="878"/>
      <c r="X2641" s="1015"/>
      <c r="Y2641" s="878"/>
      <c r="Z2641" s="975"/>
    </row>
    <row r="2642" spans="1:26">
      <c r="A2642" s="878"/>
      <c r="B2642" s="878"/>
      <c r="C2642" s="878"/>
      <c r="F2642" s="878"/>
      <c r="H2642" s="878"/>
      <c r="I2642" s="878"/>
      <c r="J2642" s="878"/>
      <c r="K2642" s="990"/>
      <c r="L2642" s="990"/>
      <c r="M2642" s="990"/>
      <c r="N2642" s="990"/>
      <c r="O2642" s="878"/>
      <c r="P2642" s="878"/>
      <c r="Q2642" s="878"/>
      <c r="R2642" s="878"/>
      <c r="S2642" s="878"/>
      <c r="T2642" s="878"/>
      <c r="U2642" s="878"/>
      <c r="V2642" s="878"/>
      <c r="W2642" s="878"/>
      <c r="X2642" s="1015"/>
      <c r="Y2642" s="878"/>
      <c r="Z2642" s="975"/>
    </row>
    <row r="2643" spans="1:26">
      <c r="A2643" s="878"/>
      <c r="B2643" s="878"/>
      <c r="C2643" s="878"/>
      <c r="F2643" s="878"/>
      <c r="H2643" s="878"/>
      <c r="I2643" s="878"/>
      <c r="J2643" s="878"/>
      <c r="K2643" s="990"/>
      <c r="L2643" s="990"/>
      <c r="M2643" s="990"/>
      <c r="N2643" s="990"/>
      <c r="O2643" s="878"/>
      <c r="P2643" s="878"/>
      <c r="Q2643" s="878"/>
      <c r="R2643" s="878"/>
      <c r="S2643" s="878"/>
      <c r="T2643" s="878"/>
      <c r="U2643" s="878"/>
      <c r="V2643" s="878"/>
      <c r="W2643" s="878"/>
      <c r="X2643" s="1015"/>
      <c r="Y2643" s="878"/>
      <c r="Z2643" s="975"/>
    </row>
    <row r="2644" spans="1:26">
      <c r="A2644" s="878"/>
      <c r="B2644" s="878"/>
      <c r="C2644" s="878"/>
      <c r="F2644" s="878"/>
      <c r="H2644" s="878"/>
      <c r="I2644" s="878"/>
      <c r="J2644" s="878"/>
      <c r="K2644" s="990"/>
      <c r="L2644" s="990"/>
      <c r="M2644" s="990"/>
      <c r="N2644" s="990"/>
      <c r="O2644" s="878"/>
      <c r="P2644" s="878"/>
      <c r="Q2644" s="878"/>
      <c r="R2644" s="878"/>
      <c r="S2644" s="878"/>
      <c r="T2644" s="878"/>
      <c r="U2644" s="878"/>
      <c r="V2644" s="878"/>
      <c r="W2644" s="878"/>
      <c r="X2644" s="1015"/>
      <c r="Y2644" s="878"/>
      <c r="Z2644" s="975"/>
    </row>
    <row r="2645" spans="1:26">
      <c r="A2645" s="878"/>
      <c r="B2645" s="878"/>
      <c r="C2645" s="878"/>
      <c r="F2645" s="878"/>
      <c r="H2645" s="878"/>
      <c r="I2645" s="878"/>
      <c r="J2645" s="878"/>
      <c r="K2645" s="990"/>
      <c r="L2645" s="990"/>
      <c r="M2645" s="990"/>
      <c r="N2645" s="990"/>
      <c r="O2645" s="878"/>
      <c r="P2645" s="878"/>
      <c r="Q2645" s="878"/>
      <c r="R2645" s="878"/>
      <c r="S2645" s="878"/>
      <c r="T2645" s="878"/>
      <c r="U2645" s="878"/>
      <c r="V2645" s="878"/>
      <c r="W2645" s="878"/>
      <c r="X2645" s="1015"/>
      <c r="Y2645" s="878"/>
      <c r="Z2645" s="975"/>
    </row>
    <row r="2646" spans="1:26">
      <c r="A2646" s="878"/>
      <c r="B2646" s="878"/>
      <c r="C2646" s="878"/>
      <c r="F2646" s="878"/>
      <c r="H2646" s="878"/>
      <c r="I2646" s="878"/>
      <c r="J2646" s="878"/>
      <c r="K2646" s="990"/>
      <c r="L2646" s="990"/>
      <c r="M2646" s="990"/>
      <c r="N2646" s="990"/>
      <c r="O2646" s="878"/>
      <c r="P2646" s="878"/>
      <c r="Q2646" s="878"/>
      <c r="R2646" s="878"/>
      <c r="S2646" s="878"/>
      <c r="T2646" s="878"/>
      <c r="U2646" s="878"/>
      <c r="V2646" s="878"/>
      <c r="W2646" s="878"/>
      <c r="X2646" s="1015"/>
      <c r="Y2646" s="878"/>
      <c r="Z2646" s="975"/>
    </row>
    <row r="2647" spans="1:26">
      <c r="A2647" s="878"/>
      <c r="B2647" s="878"/>
      <c r="C2647" s="878"/>
      <c r="F2647" s="878"/>
      <c r="H2647" s="878"/>
      <c r="I2647" s="878"/>
      <c r="J2647" s="878"/>
      <c r="K2647" s="990"/>
      <c r="L2647" s="990"/>
      <c r="M2647" s="990"/>
      <c r="N2647" s="990"/>
      <c r="O2647" s="878"/>
      <c r="P2647" s="878"/>
      <c r="Q2647" s="878"/>
      <c r="R2647" s="878"/>
      <c r="S2647" s="878"/>
      <c r="T2647" s="878"/>
      <c r="U2647" s="878"/>
      <c r="V2647" s="878"/>
      <c r="W2647" s="878"/>
      <c r="X2647" s="1015"/>
      <c r="Y2647" s="878"/>
      <c r="Z2647" s="975"/>
    </row>
    <row r="2648" spans="1:26">
      <c r="A2648" s="878"/>
      <c r="B2648" s="878"/>
      <c r="C2648" s="878"/>
      <c r="F2648" s="878"/>
      <c r="H2648" s="878"/>
      <c r="I2648" s="878"/>
      <c r="J2648" s="878"/>
      <c r="K2648" s="990"/>
      <c r="L2648" s="990"/>
      <c r="M2648" s="990"/>
      <c r="N2648" s="990"/>
      <c r="O2648" s="878"/>
      <c r="P2648" s="878"/>
      <c r="Q2648" s="878"/>
      <c r="R2648" s="878"/>
      <c r="S2648" s="878"/>
      <c r="T2648" s="878"/>
      <c r="U2648" s="878"/>
      <c r="V2648" s="878"/>
      <c r="W2648" s="878"/>
      <c r="X2648" s="1015"/>
      <c r="Y2648" s="878"/>
      <c r="Z2648" s="975"/>
    </row>
    <row r="2649" spans="1:26">
      <c r="A2649" s="878"/>
      <c r="B2649" s="878"/>
      <c r="C2649" s="878"/>
      <c r="F2649" s="878"/>
      <c r="H2649" s="878"/>
      <c r="I2649" s="878"/>
      <c r="J2649" s="878"/>
      <c r="K2649" s="990"/>
      <c r="L2649" s="990"/>
      <c r="M2649" s="990"/>
      <c r="N2649" s="990"/>
      <c r="O2649" s="878"/>
      <c r="P2649" s="878"/>
      <c r="Q2649" s="878"/>
      <c r="R2649" s="878"/>
      <c r="S2649" s="878"/>
      <c r="T2649" s="878"/>
      <c r="U2649" s="878"/>
      <c r="V2649" s="878"/>
      <c r="W2649" s="878"/>
      <c r="X2649" s="1015"/>
      <c r="Y2649" s="878"/>
      <c r="Z2649" s="975"/>
    </row>
    <row r="2650" spans="1:26">
      <c r="A2650" s="878"/>
      <c r="B2650" s="878"/>
      <c r="C2650" s="878"/>
      <c r="F2650" s="878"/>
      <c r="H2650" s="878"/>
      <c r="I2650" s="878"/>
      <c r="J2650" s="878"/>
      <c r="K2650" s="990"/>
      <c r="L2650" s="990"/>
      <c r="M2650" s="990"/>
      <c r="N2650" s="990"/>
      <c r="O2650" s="878"/>
      <c r="P2650" s="878"/>
      <c r="Q2650" s="878"/>
      <c r="R2650" s="878"/>
      <c r="S2650" s="878"/>
      <c r="T2650" s="878"/>
      <c r="U2650" s="878"/>
      <c r="V2650" s="878"/>
      <c r="W2650" s="878"/>
      <c r="X2650" s="1015"/>
      <c r="Y2650" s="878"/>
      <c r="Z2650" s="975"/>
    </row>
    <row r="2651" spans="1:26">
      <c r="A2651" s="878"/>
      <c r="B2651" s="878"/>
      <c r="C2651" s="878"/>
      <c r="F2651" s="878"/>
      <c r="H2651" s="878"/>
      <c r="I2651" s="878"/>
      <c r="J2651" s="878"/>
      <c r="K2651" s="990"/>
      <c r="L2651" s="990"/>
      <c r="M2651" s="990"/>
      <c r="N2651" s="990"/>
      <c r="O2651" s="878"/>
      <c r="P2651" s="878"/>
      <c r="Q2651" s="878"/>
      <c r="R2651" s="878"/>
      <c r="S2651" s="878"/>
      <c r="T2651" s="878"/>
      <c r="U2651" s="878"/>
      <c r="V2651" s="878"/>
      <c r="W2651" s="878"/>
      <c r="X2651" s="1015"/>
      <c r="Y2651" s="878"/>
      <c r="Z2651" s="975"/>
    </row>
    <row r="2652" spans="1:26">
      <c r="A2652" s="878"/>
      <c r="B2652" s="878"/>
      <c r="C2652" s="878"/>
      <c r="F2652" s="878"/>
      <c r="H2652" s="878"/>
      <c r="I2652" s="878"/>
      <c r="J2652" s="878"/>
      <c r="K2652" s="990"/>
      <c r="L2652" s="990"/>
      <c r="M2652" s="990"/>
      <c r="N2652" s="990"/>
      <c r="O2652" s="878"/>
      <c r="P2652" s="878"/>
      <c r="Q2652" s="878"/>
      <c r="R2652" s="878"/>
      <c r="S2652" s="878"/>
      <c r="T2652" s="878"/>
      <c r="U2652" s="878"/>
      <c r="V2652" s="878"/>
      <c r="W2652" s="878"/>
      <c r="X2652" s="1015"/>
      <c r="Y2652" s="878"/>
      <c r="Z2652" s="975"/>
    </row>
    <row r="2653" spans="1:26">
      <c r="A2653" s="878"/>
      <c r="B2653" s="878"/>
      <c r="C2653" s="878"/>
      <c r="F2653" s="878"/>
      <c r="H2653" s="878"/>
      <c r="I2653" s="878"/>
      <c r="J2653" s="878"/>
      <c r="K2653" s="990"/>
      <c r="L2653" s="990"/>
      <c r="M2653" s="990"/>
      <c r="N2653" s="990"/>
      <c r="O2653" s="878"/>
      <c r="P2653" s="878"/>
      <c r="Q2653" s="878"/>
      <c r="R2653" s="878"/>
      <c r="S2653" s="878"/>
      <c r="T2653" s="878"/>
      <c r="U2653" s="878"/>
      <c r="V2653" s="878"/>
      <c r="W2653" s="878"/>
      <c r="X2653" s="1015"/>
      <c r="Y2653" s="878"/>
      <c r="Z2653" s="975"/>
    </row>
    <row r="2654" spans="1:26">
      <c r="A2654" s="878"/>
      <c r="B2654" s="878"/>
      <c r="C2654" s="878"/>
      <c r="F2654" s="878"/>
      <c r="H2654" s="878"/>
      <c r="I2654" s="878"/>
      <c r="J2654" s="878"/>
      <c r="K2654" s="990"/>
      <c r="L2654" s="990"/>
      <c r="M2654" s="990"/>
      <c r="N2654" s="990"/>
      <c r="O2654" s="878"/>
      <c r="P2654" s="878"/>
      <c r="Q2654" s="878"/>
      <c r="R2654" s="878"/>
      <c r="S2654" s="878"/>
      <c r="T2654" s="878"/>
      <c r="U2654" s="878"/>
      <c r="V2654" s="878"/>
      <c r="W2654" s="878"/>
      <c r="X2654" s="1015"/>
      <c r="Y2654" s="878"/>
      <c r="Z2654" s="975"/>
    </row>
    <row r="2655" spans="1:26">
      <c r="A2655" s="878"/>
      <c r="B2655" s="878"/>
      <c r="C2655" s="878"/>
      <c r="F2655" s="878"/>
      <c r="H2655" s="878"/>
      <c r="I2655" s="878"/>
      <c r="J2655" s="878"/>
      <c r="K2655" s="990"/>
      <c r="L2655" s="990"/>
      <c r="M2655" s="990"/>
      <c r="N2655" s="990"/>
      <c r="O2655" s="878"/>
      <c r="P2655" s="878"/>
      <c r="Q2655" s="878"/>
      <c r="R2655" s="878"/>
      <c r="S2655" s="878"/>
      <c r="T2655" s="878"/>
      <c r="U2655" s="878"/>
      <c r="V2655" s="878"/>
      <c r="W2655" s="878"/>
      <c r="X2655" s="1015"/>
      <c r="Y2655" s="878"/>
      <c r="Z2655" s="975"/>
    </row>
    <row r="2656" spans="1:26">
      <c r="A2656" s="878"/>
      <c r="B2656" s="878"/>
      <c r="C2656" s="878"/>
      <c r="F2656" s="878"/>
      <c r="H2656" s="878"/>
      <c r="I2656" s="878"/>
      <c r="J2656" s="878"/>
      <c r="K2656" s="990"/>
      <c r="L2656" s="990"/>
      <c r="M2656" s="990"/>
      <c r="N2656" s="990"/>
      <c r="O2656" s="878"/>
      <c r="P2656" s="878"/>
      <c r="Q2656" s="878"/>
      <c r="R2656" s="878"/>
      <c r="S2656" s="878"/>
      <c r="T2656" s="878"/>
      <c r="U2656" s="878"/>
      <c r="V2656" s="878"/>
      <c r="W2656" s="878"/>
      <c r="X2656" s="1015"/>
      <c r="Y2656" s="878"/>
      <c r="Z2656" s="975"/>
    </row>
    <row r="2657" spans="1:26">
      <c r="A2657" s="878"/>
      <c r="B2657" s="878"/>
      <c r="C2657" s="878"/>
      <c r="F2657" s="878"/>
      <c r="H2657" s="878"/>
      <c r="I2657" s="878"/>
      <c r="J2657" s="878"/>
      <c r="K2657" s="990"/>
      <c r="L2657" s="990"/>
      <c r="M2657" s="990"/>
      <c r="N2657" s="990"/>
      <c r="O2657" s="878"/>
      <c r="P2657" s="878"/>
      <c r="Q2657" s="878"/>
      <c r="R2657" s="878"/>
      <c r="S2657" s="878"/>
      <c r="T2657" s="878"/>
      <c r="U2657" s="878"/>
      <c r="V2657" s="878"/>
      <c r="W2657" s="878"/>
      <c r="X2657" s="1015"/>
      <c r="Y2657" s="878"/>
      <c r="Z2657" s="975"/>
    </row>
    <row r="2658" spans="1:26">
      <c r="A2658" s="878"/>
      <c r="B2658" s="878"/>
      <c r="C2658" s="878"/>
      <c r="F2658" s="878"/>
      <c r="H2658" s="878"/>
      <c r="I2658" s="878"/>
      <c r="J2658" s="878"/>
      <c r="K2658" s="990"/>
      <c r="L2658" s="990"/>
      <c r="M2658" s="990"/>
      <c r="N2658" s="990"/>
      <c r="O2658" s="878"/>
      <c r="P2658" s="878"/>
      <c r="Q2658" s="878"/>
      <c r="R2658" s="878"/>
      <c r="S2658" s="878"/>
      <c r="T2658" s="878"/>
      <c r="U2658" s="878"/>
      <c r="V2658" s="878"/>
      <c r="W2658" s="878"/>
      <c r="X2658" s="1015"/>
      <c r="Y2658" s="878"/>
      <c r="Z2658" s="975"/>
    </row>
    <row r="2659" spans="1:26">
      <c r="A2659" s="878"/>
      <c r="B2659" s="878"/>
      <c r="C2659" s="878"/>
      <c r="F2659" s="878"/>
      <c r="H2659" s="878"/>
      <c r="I2659" s="878"/>
      <c r="J2659" s="878"/>
      <c r="K2659" s="990"/>
      <c r="L2659" s="990"/>
      <c r="M2659" s="990"/>
      <c r="N2659" s="990"/>
      <c r="O2659" s="878"/>
      <c r="P2659" s="878"/>
      <c r="Q2659" s="878"/>
      <c r="R2659" s="878"/>
      <c r="S2659" s="878"/>
      <c r="T2659" s="878"/>
      <c r="U2659" s="878"/>
      <c r="V2659" s="878"/>
      <c r="W2659" s="878"/>
      <c r="X2659" s="1015"/>
      <c r="Y2659" s="878"/>
      <c r="Z2659" s="975"/>
    </row>
    <row r="2660" spans="1:26">
      <c r="A2660" s="878"/>
      <c r="B2660" s="878"/>
      <c r="C2660" s="878"/>
      <c r="F2660" s="878"/>
      <c r="H2660" s="878"/>
      <c r="I2660" s="878"/>
      <c r="J2660" s="878"/>
      <c r="K2660" s="990"/>
      <c r="L2660" s="990"/>
      <c r="M2660" s="990"/>
      <c r="N2660" s="990"/>
      <c r="O2660" s="878"/>
      <c r="P2660" s="878"/>
      <c r="Q2660" s="878"/>
      <c r="R2660" s="878"/>
      <c r="S2660" s="878"/>
      <c r="T2660" s="878"/>
      <c r="U2660" s="878"/>
      <c r="V2660" s="878"/>
      <c r="W2660" s="878"/>
      <c r="X2660" s="1015"/>
      <c r="Y2660" s="878"/>
      <c r="Z2660" s="975"/>
    </row>
    <row r="2661" spans="1:26">
      <c r="A2661" s="878"/>
      <c r="B2661" s="878"/>
      <c r="C2661" s="878"/>
      <c r="F2661" s="878"/>
      <c r="H2661" s="878"/>
      <c r="I2661" s="878"/>
      <c r="J2661" s="878"/>
      <c r="K2661" s="990"/>
      <c r="L2661" s="990"/>
      <c r="M2661" s="990"/>
      <c r="N2661" s="990"/>
      <c r="O2661" s="878"/>
      <c r="P2661" s="878"/>
      <c r="Q2661" s="878"/>
      <c r="R2661" s="878"/>
      <c r="S2661" s="878"/>
      <c r="T2661" s="878"/>
      <c r="U2661" s="878"/>
      <c r="V2661" s="878"/>
      <c r="W2661" s="878"/>
      <c r="X2661" s="1015"/>
      <c r="Y2661" s="878"/>
      <c r="Z2661" s="975"/>
    </row>
    <row r="2662" spans="1:26">
      <c r="A2662" s="878"/>
      <c r="B2662" s="878"/>
      <c r="C2662" s="878"/>
      <c r="F2662" s="878"/>
      <c r="H2662" s="878"/>
      <c r="I2662" s="878"/>
      <c r="J2662" s="878"/>
      <c r="K2662" s="990"/>
      <c r="L2662" s="990"/>
      <c r="M2662" s="990"/>
      <c r="N2662" s="990"/>
      <c r="O2662" s="878"/>
      <c r="P2662" s="878"/>
      <c r="Q2662" s="878"/>
      <c r="R2662" s="878"/>
      <c r="S2662" s="878"/>
      <c r="T2662" s="878"/>
      <c r="U2662" s="878"/>
      <c r="V2662" s="878"/>
      <c r="W2662" s="878"/>
      <c r="X2662" s="1015"/>
      <c r="Y2662" s="878"/>
      <c r="Z2662" s="975"/>
    </row>
    <row r="2663" spans="1:26">
      <c r="A2663" s="878"/>
      <c r="B2663" s="878"/>
      <c r="C2663" s="878"/>
      <c r="F2663" s="878"/>
      <c r="H2663" s="878"/>
      <c r="I2663" s="878"/>
      <c r="J2663" s="878"/>
      <c r="K2663" s="990"/>
      <c r="L2663" s="990"/>
      <c r="M2663" s="990"/>
      <c r="N2663" s="990"/>
      <c r="O2663" s="878"/>
      <c r="P2663" s="878"/>
      <c r="Q2663" s="878"/>
      <c r="R2663" s="878"/>
      <c r="S2663" s="878"/>
      <c r="T2663" s="878"/>
      <c r="U2663" s="878"/>
      <c r="V2663" s="878"/>
      <c r="W2663" s="878"/>
      <c r="X2663" s="1015"/>
      <c r="Y2663" s="878"/>
      <c r="Z2663" s="975"/>
    </row>
    <row r="2664" spans="1:26">
      <c r="A2664" s="878"/>
      <c r="B2664" s="878"/>
      <c r="C2664" s="878"/>
      <c r="F2664" s="878"/>
      <c r="H2664" s="878"/>
      <c r="I2664" s="878"/>
      <c r="J2664" s="878"/>
      <c r="K2664" s="990"/>
      <c r="L2664" s="990"/>
      <c r="M2664" s="990"/>
      <c r="N2664" s="990"/>
      <c r="O2664" s="878"/>
      <c r="P2664" s="878"/>
      <c r="Q2664" s="878"/>
      <c r="R2664" s="878"/>
      <c r="S2664" s="878"/>
      <c r="T2664" s="878"/>
      <c r="U2664" s="878"/>
      <c r="V2664" s="878"/>
      <c r="W2664" s="878"/>
      <c r="X2664" s="1015"/>
      <c r="Y2664" s="878"/>
      <c r="Z2664" s="975"/>
    </row>
    <row r="2665" spans="1:26">
      <c r="A2665" s="878"/>
      <c r="B2665" s="878"/>
      <c r="C2665" s="878"/>
      <c r="F2665" s="878"/>
      <c r="H2665" s="878"/>
      <c r="I2665" s="878"/>
      <c r="J2665" s="878"/>
      <c r="K2665" s="990"/>
      <c r="L2665" s="990"/>
      <c r="M2665" s="990"/>
      <c r="N2665" s="990"/>
      <c r="O2665" s="878"/>
      <c r="P2665" s="878"/>
      <c r="Q2665" s="878"/>
      <c r="R2665" s="878"/>
      <c r="S2665" s="878"/>
      <c r="T2665" s="878"/>
      <c r="U2665" s="878"/>
      <c r="V2665" s="878"/>
      <c r="W2665" s="878"/>
      <c r="X2665" s="1015"/>
      <c r="Y2665" s="878"/>
      <c r="Z2665" s="975"/>
    </row>
    <row r="2666" spans="1:26">
      <c r="A2666" s="878"/>
      <c r="B2666" s="878"/>
      <c r="C2666" s="878"/>
      <c r="F2666" s="878"/>
      <c r="H2666" s="878"/>
      <c r="I2666" s="878"/>
      <c r="J2666" s="878"/>
      <c r="K2666" s="990"/>
      <c r="L2666" s="990"/>
      <c r="M2666" s="990"/>
      <c r="N2666" s="990"/>
      <c r="O2666" s="878"/>
      <c r="P2666" s="878"/>
      <c r="Q2666" s="878"/>
      <c r="R2666" s="878"/>
      <c r="S2666" s="878"/>
      <c r="T2666" s="878"/>
      <c r="U2666" s="878"/>
      <c r="V2666" s="878"/>
      <c r="W2666" s="878"/>
      <c r="X2666" s="1015"/>
      <c r="Y2666" s="878"/>
      <c r="Z2666" s="975"/>
    </row>
    <row r="2667" spans="1:26">
      <c r="A2667" s="878"/>
      <c r="B2667" s="878"/>
      <c r="C2667" s="878"/>
      <c r="F2667" s="878"/>
      <c r="H2667" s="878"/>
      <c r="I2667" s="878"/>
      <c r="J2667" s="878"/>
      <c r="K2667" s="990"/>
      <c r="L2667" s="990"/>
      <c r="M2667" s="990"/>
      <c r="N2667" s="990"/>
      <c r="O2667" s="878"/>
      <c r="P2667" s="878"/>
      <c r="Q2667" s="878"/>
      <c r="R2667" s="878"/>
      <c r="S2667" s="878"/>
      <c r="T2667" s="878"/>
      <c r="U2667" s="878"/>
      <c r="V2667" s="878"/>
      <c r="W2667" s="878"/>
      <c r="X2667" s="1015"/>
      <c r="Y2667" s="878"/>
      <c r="Z2667" s="975"/>
    </row>
    <row r="2668" spans="1:26">
      <c r="A2668" s="878"/>
      <c r="B2668" s="878"/>
      <c r="C2668" s="878"/>
      <c r="F2668" s="878"/>
      <c r="H2668" s="878"/>
      <c r="I2668" s="878"/>
      <c r="J2668" s="878"/>
      <c r="K2668" s="990"/>
      <c r="L2668" s="990"/>
      <c r="M2668" s="990"/>
      <c r="N2668" s="990"/>
      <c r="O2668" s="878"/>
      <c r="P2668" s="878"/>
      <c r="Q2668" s="878"/>
      <c r="R2668" s="878"/>
      <c r="S2668" s="878"/>
      <c r="T2668" s="878"/>
      <c r="U2668" s="878"/>
      <c r="V2668" s="878"/>
      <c r="W2668" s="878"/>
      <c r="X2668" s="1015"/>
      <c r="Y2668" s="878"/>
      <c r="Z2668" s="975"/>
    </row>
    <row r="2669" spans="1:26">
      <c r="A2669" s="878"/>
      <c r="B2669" s="878"/>
      <c r="C2669" s="878"/>
      <c r="F2669" s="878"/>
      <c r="H2669" s="878"/>
      <c r="I2669" s="878"/>
      <c r="J2669" s="878"/>
      <c r="K2669" s="990"/>
      <c r="L2669" s="990"/>
      <c r="M2669" s="990"/>
      <c r="N2669" s="990"/>
      <c r="O2669" s="878"/>
      <c r="P2669" s="878"/>
      <c r="Q2669" s="878"/>
      <c r="R2669" s="878"/>
      <c r="S2669" s="878"/>
      <c r="T2669" s="878"/>
      <c r="U2669" s="878"/>
      <c r="V2669" s="878"/>
      <c r="W2669" s="878"/>
      <c r="X2669" s="1015"/>
      <c r="Y2669" s="878"/>
      <c r="Z2669" s="975"/>
    </row>
    <row r="2670" spans="1:26">
      <c r="A2670" s="878"/>
      <c r="B2670" s="878"/>
      <c r="C2670" s="878"/>
      <c r="F2670" s="878"/>
      <c r="H2670" s="878"/>
      <c r="I2670" s="878"/>
      <c r="J2670" s="878"/>
      <c r="K2670" s="990"/>
      <c r="L2670" s="990"/>
      <c r="M2670" s="990"/>
      <c r="N2670" s="990"/>
      <c r="O2670" s="878"/>
      <c r="P2670" s="878"/>
      <c r="Q2670" s="878"/>
      <c r="R2670" s="878"/>
      <c r="S2670" s="878"/>
      <c r="T2670" s="878"/>
      <c r="U2670" s="878"/>
      <c r="V2670" s="878"/>
      <c r="W2670" s="878"/>
      <c r="X2670" s="1015"/>
      <c r="Y2670" s="878"/>
      <c r="Z2670" s="975"/>
    </row>
    <row r="2671" spans="1:26">
      <c r="A2671" s="878"/>
      <c r="B2671" s="878"/>
      <c r="C2671" s="878"/>
      <c r="F2671" s="878"/>
      <c r="H2671" s="878"/>
      <c r="I2671" s="878"/>
      <c r="J2671" s="878"/>
      <c r="K2671" s="990"/>
      <c r="L2671" s="990"/>
      <c r="M2671" s="990"/>
      <c r="N2671" s="990"/>
      <c r="O2671" s="878"/>
      <c r="P2671" s="878"/>
      <c r="Q2671" s="878"/>
      <c r="R2671" s="878"/>
      <c r="S2671" s="878"/>
      <c r="T2671" s="878"/>
      <c r="U2671" s="878"/>
      <c r="V2671" s="878"/>
      <c r="W2671" s="878"/>
      <c r="X2671" s="1015"/>
      <c r="Y2671" s="878"/>
      <c r="Z2671" s="975"/>
    </row>
    <row r="2672" spans="1:26">
      <c r="A2672" s="878"/>
      <c r="B2672" s="878"/>
      <c r="C2672" s="878"/>
      <c r="F2672" s="878"/>
      <c r="H2672" s="878"/>
      <c r="I2672" s="878"/>
      <c r="J2672" s="878"/>
      <c r="K2672" s="990"/>
      <c r="L2672" s="990"/>
      <c r="M2672" s="990"/>
      <c r="N2672" s="990"/>
      <c r="O2672" s="878"/>
      <c r="P2672" s="878"/>
      <c r="Q2672" s="878"/>
      <c r="R2672" s="878"/>
      <c r="S2672" s="878"/>
      <c r="T2672" s="878"/>
      <c r="U2672" s="878"/>
      <c r="V2672" s="878"/>
      <c r="W2672" s="878"/>
      <c r="X2672" s="1015"/>
      <c r="Y2672" s="878"/>
      <c r="Z2672" s="975"/>
    </row>
    <row r="2673" spans="1:26">
      <c r="A2673" s="878"/>
      <c r="B2673" s="878"/>
      <c r="C2673" s="878"/>
      <c r="F2673" s="878"/>
      <c r="H2673" s="878"/>
      <c r="I2673" s="878"/>
      <c r="J2673" s="878"/>
      <c r="K2673" s="990"/>
      <c r="L2673" s="990"/>
      <c r="M2673" s="990"/>
      <c r="N2673" s="990"/>
      <c r="O2673" s="878"/>
      <c r="P2673" s="878"/>
      <c r="Q2673" s="878"/>
      <c r="R2673" s="878"/>
      <c r="S2673" s="878"/>
      <c r="T2673" s="878"/>
      <c r="U2673" s="878"/>
      <c r="V2673" s="878"/>
      <c r="W2673" s="878"/>
      <c r="X2673" s="1015"/>
      <c r="Y2673" s="878"/>
      <c r="Z2673" s="975"/>
    </row>
    <row r="2674" spans="1:26">
      <c r="A2674" s="878"/>
      <c r="B2674" s="878"/>
      <c r="C2674" s="878"/>
      <c r="F2674" s="878"/>
      <c r="H2674" s="878"/>
      <c r="I2674" s="878"/>
      <c r="J2674" s="878"/>
      <c r="K2674" s="990"/>
      <c r="L2674" s="990"/>
      <c r="M2674" s="990"/>
      <c r="N2674" s="990"/>
      <c r="O2674" s="878"/>
      <c r="P2674" s="878"/>
      <c r="Q2674" s="878"/>
      <c r="R2674" s="878"/>
      <c r="S2674" s="878"/>
      <c r="T2674" s="878"/>
      <c r="U2674" s="878"/>
      <c r="V2674" s="878"/>
      <c r="W2674" s="878"/>
      <c r="X2674" s="1015"/>
      <c r="Y2674" s="878"/>
      <c r="Z2674" s="975"/>
    </row>
    <row r="2675" spans="1:26">
      <c r="A2675" s="878"/>
      <c r="B2675" s="878"/>
      <c r="C2675" s="878"/>
      <c r="F2675" s="878"/>
      <c r="H2675" s="878"/>
      <c r="I2675" s="878"/>
      <c r="J2675" s="878"/>
      <c r="K2675" s="990"/>
      <c r="L2675" s="990"/>
      <c r="M2675" s="990"/>
      <c r="N2675" s="990"/>
      <c r="O2675" s="878"/>
      <c r="P2675" s="878"/>
      <c r="Q2675" s="878"/>
      <c r="R2675" s="878"/>
      <c r="S2675" s="878"/>
      <c r="T2675" s="878"/>
      <c r="U2675" s="878"/>
      <c r="V2675" s="878"/>
      <c r="W2675" s="878"/>
      <c r="X2675" s="1015"/>
      <c r="Y2675" s="878"/>
      <c r="Z2675" s="975"/>
    </row>
    <row r="2676" spans="1:26">
      <c r="A2676" s="878"/>
      <c r="B2676" s="878"/>
      <c r="C2676" s="878"/>
      <c r="F2676" s="878"/>
      <c r="H2676" s="878"/>
      <c r="I2676" s="878"/>
      <c r="J2676" s="878"/>
      <c r="K2676" s="990"/>
      <c r="L2676" s="990"/>
      <c r="M2676" s="990"/>
      <c r="N2676" s="990"/>
      <c r="O2676" s="878"/>
      <c r="P2676" s="878"/>
      <c r="Q2676" s="878"/>
      <c r="R2676" s="878"/>
      <c r="S2676" s="878"/>
      <c r="T2676" s="878"/>
      <c r="U2676" s="878"/>
      <c r="V2676" s="878"/>
      <c r="W2676" s="878"/>
      <c r="X2676" s="1015"/>
      <c r="Y2676" s="878"/>
      <c r="Z2676" s="975"/>
    </row>
    <row r="2677" spans="1:26">
      <c r="A2677" s="878"/>
      <c r="B2677" s="878"/>
      <c r="C2677" s="878"/>
      <c r="F2677" s="878"/>
      <c r="H2677" s="878"/>
      <c r="I2677" s="878"/>
      <c r="J2677" s="878"/>
      <c r="K2677" s="990"/>
      <c r="L2677" s="990"/>
      <c r="M2677" s="990"/>
      <c r="N2677" s="990"/>
      <c r="O2677" s="878"/>
      <c r="P2677" s="878"/>
      <c r="Q2677" s="878"/>
      <c r="R2677" s="878"/>
      <c r="S2677" s="878"/>
      <c r="T2677" s="878"/>
      <c r="U2677" s="878"/>
      <c r="V2677" s="878"/>
      <c r="W2677" s="878"/>
      <c r="X2677" s="1015"/>
      <c r="Y2677" s="878"/>
      <c r="Z2677" s="975"/>
    </row>
    <row r="2678" spans="1:26">
      <c r="A2678" s="878"/>
      <c r="B2678" s="878"/>
      <c r="C2678" s="878"/>
      <c r="F2678" s="878"/>
      <c r="H2678" s="878"/>
      <c r="I2678" s="878"/>
      <c r="J2678" s="878"/>
      <c r="K2678" s="990"/>
      <c r="L2678" s="990"/>
      <c r="M2678" s="990"/>
      <c r="N2678" s="990"/>
      <c r="O2678" s="878"/>
      <c r="P2678" s="878"/>
      <c r="Q2678" s="878"/>
      <c r="R2678" s="878"/>
      <c r="S2678" s="878"/>
      <c r="T2678" s="878"/>
      <c r="U2678" s="878"/>
      <c r="V2678" s="878"/>
      <c r="W2678" s="878"/>
      <c r="X2678" s="1015"/>
      <c r="Y2678" s="878"/>
      <c r="Z2678" s="975"/>
    </row>
    <row r="2679" spans="1:26">
      <c r="A2679" s="878"/>
      <c r="B2679" s="878"/>
      <c r="C2679" s="878"/>
      <c r="F2679" s="878"/>
      <c r="H2679" s="878"/>
      <c r="I2679" s="878"/>
      <c r="J2679" s="878"/>
      <c r="K2679" s="990"/>
      <c r="L2679" s="990"/>
      <c r="M2679" s="990"/>
      <c r="N2679" s="990"/>
      <c r="O2679" s="878"/>
      <c r="P2679" s="878"/>
      <c r="Q2679" s="878"/>
      <c r="R2679" s="878"/>
      <c r="S2679" s="878"/>
      <c r="T2679" s="878"/>
      <c r="U2679" s="878"/>
      <c r="V2679" s="878"/>
      <c r="W2679" s="878"/>
      <c r="X2679" s="1015"/>
      <c r="Y2679" s="878"/>
      <c r="Z2679" s="975"/>
    </row>
    <row r="2680" spans="1:26">
      <c r="A2680" s="878"/>
      <c r="B2680" s="878"/>
      <c r="C2680" s="878"/>
      <c r="F2680" s="878"/>
      <c r="H2680" s="878"/>
      <c r="I2680" s="878"/>
      <c r="J2680" s="878"/>
      <c r="K2680" s="990"/>
      <c r="L2680" s="990"/>
      <c r="M2680" s="990"/>
      <c r="N2680" s="990"/>
      <c r="O2680" s="878"/>
      <c r="P2680" s="878"/>
      <c r="Q2680" s="878"/>
      <c r="R2680" s="878"/>
      <c r="S2680" s="878"/>
      <c r="T2680" s="878"/>
      <c r="U2680" s="878"/>
      <c r="V2680" s="878"/>
      <c r="W2680" s="878"/>
      <c r="X2680" s="1015"/>
      <c r="Y2680" s="878"/>
      <c r="Z2680" s="975"/>
    </row>
    <row r="2681" spans="1:26">
      <c r="A2681" s="878"/>
      <c r="B2681" s="878"/>
      <c r="C2681" s="878"/>
      <c r="F2681" s="878"/>
      <c r="H2681" s="878"/>
      <c r="I2681" s="878"/>
      <c r="J2681" s="878"/>
      <c r="K2681" s="990"/>
      <c r="L2681" s="990"/>
      <c r="M2681" s="990"/>
      <c r="N2681" s="990"/>
      <c r="O2681" s="878"/>
      <c r="P2681" s="878"/>
      <c r="Q2681" s="878"/>
      <c r="R2681" s="878"/>
      <c r="S2681" s="878"/>
      <c r="T2681" s="878"/>
      <c r="U2681" s="878"/>
      <c r="V2681" s="878"/>
      <c r="W2681" s="878"/>
      <c r="X2681" s="1015"/>
      <c r="Y2681" s="878"/>
      <c r="Z2681" s="975"/>
    </row>
    <row r="2682" spans="1:26">
      <c r="A2682" s="878"/>
      <c r="B2682" s="878"/>
      <c r="C2682" s="878"/>
      <c r="F2682" s="878"/>
      <c r="H2682" s="878"/>
      <c r="I2682" s="878"/>
      <c r="J2682" s="878"/>
      <c r="K2682" s="990"/>
      <c r="L2682" s="990"/>
      <c r="M2682" s="990"/>
      <c r="N2682" s="990"/>
      <c r="O2682" s="878"/>
      <c r="P2682" s="878"/>
      <c r="Q2682" s="878"/>
      <c r="R2682" s="878"/>
      <c r="S2682" s="878"/>
      <c r="T2682" s="878"/>
      <c r="U2682" s="878"/>
      <c r="V2682" s="878"/>
      <c r="W2682" s="878"/>
      <c r="X2682" s="1015"/>
      <c r="Y2682" s="878"/>
      <c r="Z2682" s="975"/>
    </row>
    <row r="2683" spans="1:26">
      <c r="A2683" s="878"/>
      <c r="B2683" s="878"/>
      <c r="C2683" s="878"/>
      <c r="F2683" s="878"/>
      <c r="H2683" s="878"/>
      <c r="I2683" s="878"/>
      <c r="J2683" s="878"/>
      <c r="K2683" s="990"/>
      <c r="L2683" s="990"/>
      <c r="M2683" s="990"/>
      <c r="N2683" s="990"/>
      <c r="O2683" s="878"/>
      <c r="P2683" s="878"/>
      <c r="Q2683" s="878"/>
      <c r="R2683" s="878"/>
      <c r="S2683" s="878"/>
      <c r="T2683" s="878"/>
      <c r="U2683" s="878"/>
      <c r="V2683" s="878"/>
      <c r="W2683" s="878"/>
      <c r="X2683" s="1015"/>
      <c r="Y2683" s="878"/>
      <c r="Z2683" s="975"/>
    </row>
    <row r="2684" spans="1:26">
      <c r="A2684" s="878"/>
      <c r="B2684" s="878"/>
      <c r="C2684" s="878"/>
      <c r="F2684" s="878"/>
      <c r="H2684" s="878"/>
      <c r="I2684" s="878"/>
      <c r="J2684" s="878"/>
      <c r="K2684" s="990"/>
      <c r="L2684" s="990"/>
      <c r="M2684" s="990"/>
      <c r="N2684" s="990"/>
      <c r="O2684" s="878"/>
      <c r="P2684" s="878"/>
      <c r="Q2684" s="878"/>
      <c r="R2684" s="878"/>
      <c r="S2684" s="878"/>
      <c r="T2684" s="878"/>
      <c r="U2684" s="878"/>
      <c r="V2684" s="878"/>
      <c r="W2684" s="878"/>
      <c r="X2684" s="1015"/>
      <c r="Y2684" s="878"/>
      <c r="Z2684" s="975"/>
    </row>
    <row r="2685" spans="1:26">
      <c r="A2685" s="878"/>
      <c r="B2685" s="878"/>
      <c r="C2685" s="878"/>
      <c r="F2685" s="878"/>
      <c r="H2685" s="878"/>
      <c r="I2685" s="878"/>
      <c r="J2685" s="878"/>
      <c r="K2685" s="990"/>
      <c r="L2685" s="990"/>
      <c r="M2685" s="990"/>
      <c r="N2685" s="990"/>
      <c r="O2685" s="878"/>
      <c r="P2685" s="878"/>
      <c r="Q2685" s="878"/>
      <c r="R2685" s="878"/>
      <c r="S2685" s="878"/>
      <c r="T2685" s="878"/>
      <c r="U2685" s="878"/>
      <c r="V2685" s="878"/>
      <c r="W2685" s="878"/>
      <c r="X2685" s="1015"/>
      <c r="Y2685" s="878"/>
      <c r="Z2685" s="975"/>
    </row>
    <row r="2686" spans="1:26">
      <c r="A2686" s="878"/>
      <c r="B2686" s="878"/>
      <c r="C2686" s="878"/>
      <c r="F2686" s="878"/>
      <c r="H2686" s="878"/>
      <c r="I2686" s="878"/>
      <c r="J2686" s="878"/>
      <c r="K2686" s="990"/>
      <c r="L2686" s="990"/>
      <c r="M2686" s="990"/>
      <c r="N2686" s="990"/>
      <c r="O2686" s="878"/>
      <c r="P2686" s="878"/>
      <c r="Q2686" s="878"/>
      <c r="R2686" s="878"/>
      <c r="S2686" s="878"/>
      <c r="T2686" s="878"/>
      <c r="U2686" s="878"/>
      <c r="V2686" s="878"/>
      <c r="W2686" s="878"/>
      <c r="X2686" s="1015"/>
      <c r="Y2686" s="878"/>
      <c r="Z2686" s="975"/>
    </row>
    <row r="2687" spans="1:26">
      <c r="A2687" s="878"/>
      <c r="B2687" s="878"/>
      <c r="C2687" s="878"/>
      <c r="F2687" s="878"/>
      <c r="H2687" s="878"/>
      <c r="I2687" s="878"/>
      <c r="J2687" s="878"/>
      <c r="K2687" s="990"/>
      <c r="L2687" s="990"/>
      <c r="M2687" s="990"/>
      <c r="N2687" s="990"/>
      <c r="O2687" s="878"/>
      <c r="P2687" s="878"/>
      <c r="Q2687" s="878"/>
      <c r="R2687" s="878"/>
      <c r="S2687" s="878"/>
      <c r="T2687" s="878"/>
      <c r="U2687" s="878"/>
      <c r="V2687" s="878"/>
      <c r="W2687" s="878"/>
      <c r="X2687" s="1015"/>
      <c r="Y2687" s="878"/>
      <c r="Z2687" s="975"/>
    </row>
    <row r="2688" spans="1:26">
      <c r="A2688" s="878"/>
      <c r="B2688" s="878"/>
      <c r="C2688" s="878"/>
      <c r="F2688" s="878"/>
      <c r="H2688" s="878"/>
      <c r="I2688" s="878"/>
      <c r="J2688" s="878"/>
      <c r="K2688" s="990"/>
      <c r="L2688" s="990"/>
      <c r="M2688" s="990"/>
      <c r="N2688" s="990"/>
      <c r="O2688" s="878"/>
      <c r="P2688" s="878"/>
      <c r="Q2688" s="878"/>
      <c r="R2688" s="878"/>
      <c r="S2688" s="878"/>
      <c r="T2688" s="878"/>
      <c r="U2688" s="878"/>
      <c r="V2688" s="878"/>
      <c r="W2688" s="878"/>
      <c r="X2688" s="1015"/>
      <c r="Y2688" s="878"/>
      <c r="Z2688" s="975"/>
    </row>
    <row r="2689" spans="1:26">
      <c r="A2689" s="878"/>
      <c r="B2689" s="878"/>
      <c r="C2689" s="878"/>
      <c r="F2689" s="878"/>
      <c r="H2689" s="878"/>
      <c r="I2689" s="878"/>
      <c r="J2689" s="878"/>
      <c r="K2689" s="990"/>
      <c r="L2689" s="990"/>
      <c r="M2689" s="990"/>
      <c r="N2689" s="990"/>
      <c r="O2689" s="878"/>
      <c r="P2689" s="878"/>
      <c r="Q2689" s="878"/>
      <c r="R2689" s="878"/>
      <c r="S2689" s="878"/>
      <c r="T2689" s="878"/>
      <c r="U2689" s="878"/>
      <c r="V2689" s="878"/>
      <c r="W2689" s="878"/>
      <c r="X2689" s="1015"/>
      <c r="Y2689" s="878"/>
      <c r="Z2689" s="975"/>
    </row>
    <row r="2690" spans="1:26">
      <c r="A2690" s="878"/>
      <c r="B2690" s="878"/>
      <c r="C2690" s="878"/>
      <c r="F2690" s="878"/>
      <c r="H2690" s="878"/>
      <c r="I2690" s="878"/>
      <c r="J2690" s="878"/>
      <c r="K2690" s="990"/>
      <c r="L2690" s="990"/>
      <c r="M2690" s="990"/>
      <c r="N2690" s="990"/>
      <c r="O2690" s="878"/>
      <c r="P2690" s="878"/>
      <c r="Q2690" s="878"/>
      <c r="R2690" s="878"/>
      <c r="S2690" s="878"/>
      <c r="T2690" s="878"/>
      <c r="U2690" s="878"/>
      <c r="V2690" s="878"/>
      <c r="W2690" s="878"/>
      <c r="X2690" s="1015"/>
      <c r="Y2690" s="878"/>
      <c r="Z2690" s="975"/>
    </row>
    <row r="2691" spans="1:26">
      <c r="A2691" s="878"/>
      <c r="B2691" s="878"/>
      <c r="C2691" s="878"/>
      <c r="F2691" s="878"/>
      <c r="H2691" s="878"/>
      <c r="I2691" s="878"/>
      <c r="J2691" s="878"/>
      <c r="K2691" s="990"/>
      <c r="L2691" s="990"/>
      <c r="M2691" s="990"/>
      <c r="N2691" s="990"/>
      <c r="O2691" s="878"/>
      <c r="P2691" s="878"/>
      <c r="Q2691" s="878"/>
      <c r="R2691" s="878"/>
      <c r="S2691" s="878"/>
      <c r="T2691" s="878"/>
      <c r="U2691" s="878"/>
      <c r="V2691" s="878"/>
      <c r="W2691" s="878"/>
      <c r="X2691" s="1015"/>
      <c r="Y2691" s="878"/>
      <c r="Z2691" s="975"/>
    </row>
    <row r="2692" spans="1:26">
      <c r="A2692" s="878"/>
      <c r="B2692" s="878"/>
      <c r="C2692" s="878"/>
      <c r="F2692" s="878"/>
      <c r="H2692" s="878"/>
      <c r="I2692" s="878"/>
      <c r="J2692" s="878"/>
      <c r="K2692" s="990"/>
      <c r="L2692" s="990"/>
      <c r="M2692" s="990"/>
      <c r="N2692" s="990"/>
      <c r="O2692" s="878"/>
      <c r="P2692" s="878"/>
      <c r="Q2692" s="878"/>
      <c r="R2692" s="878"/>
      <c r="S2692" s="878"/>
      <c r="T2692" s="878"/>
      <c r="U2692" s="878"/>
      <c r="V2692" s="878"/>
      <c r="W2692" s="878"/>
      <c r="X2692" s="1015"/>
      <c r="Y2692" s="878"/>
      <c r="Z2692" s="975"/>
    </row>
    <row r="2693" spans="1:26">
      <c r="A2693" s="878"/>
      <c r="B2693" s="878"/>
      <c r="C2693" s="878"/>
      <c r="F2693" s="878"/>
      <c r="H2693" s="878"/>
      <c r="I2693" s="878"/>
      <c r="J2693" s="878"/>
      <c r="K2693" s="990"/>
      <c r="L2693" s="990"/>
      <c r="M2693" s="990"/>
      <c r="N2693" s="990"/>
      <c r="O2693" s="878"/>
      <c r="P2693" s="878"/>
      <c r="Q2693" s="878"/>
      <c r="R2693" s="878"/>
      <c r="S2693" s="878"/>
      <c r="T2693" s="878"/>
      <c r="U2693" s="878"/>
      <c r="V2693" s="878"/>
      <c r="W2693" s="878"/>
      <c r="X2693" s="1015"/>
      <c r="Y2693" s="878"/>
      <c r="Z2693" s="975"/>
    </row>
    <row r="2694" spans="1:26">
      <c r="A2694" s="878"/>
      <c r="B2694" s="878"/>
      <c r="C2694" s="878"/>
      <c r="F2694" s="878"/>
      <c r="H2694" s="878"/>
      <c r="I2694" s="878"/>
      <c r="J2694" s="878"/>
      <c r="K2694" s="990"/>
      <c r="L2694" s="990"/>
      <c r="M2694" s="990"/>
      <c r="N2694" s="990"/>
      <c r="O2694" s="878"/>
      <c r="P2694" s="878"/>
      <c r="Q2694" s="878"/>
      <c r="R2694" s="878"/>
      <c r="S2694" s="878"/>
      <c r="T2694" s="878"/>
      <c r="U2694" s="878"/>
      <c r="V2694" s="878"/>
      <c r="W2694" s="878"/>
      <c r="X2694" s="1015"/>
      <c r="Y2694" s="878"/>
      <c r="Z2694" s="975"/>
    </row>
    <row r="2695" spans="1:26">
      <c r="A2695" s="878"/>
      <c r="B2695" s="878"/>
      <c r="C2695" s="878"/>
      <c r="F2695" s="878"/>
      <c r="H2695" s="878"/>
      <c r="I2695" s="878"/>
      <c r="J2695" s="878"/>
      <c r="K2695" s="990"/>
      <c r="L2695" s="990"/>
      <c r="M2695" s="990"/>
      <c r="N2695" s="990"/>
      <c r="O2695" s="878"/>
      <c r="P2695" s="878"/>
      <c r="Q2695" s="878"/>
      <c r="R2695" s="878"/>
      <c r="S2695" s="878"/>
      <c r="T2695" s="878"/>
      <c r="U2695" s="878"/>
      <c r="V2695" s="878"/>
      <c r="W2695" s="878"/>
      <c r="X2695" s="1015"/>
      <c r="Y2695" s="878"/>
      <c r="Z2695" s="975"/>
    </row>
    <row r="2696" spans="1:26">
      <c r="A2696" s="878"/>
      <c r="B2696" s="878"/>
      <c r="C2696" s="878"/>
      <c r="F2696" s="878"/>
      <c r="H2696" s="878"/>
      <c r="I2696" s="878"/>
      <c r="J2696" s="878"/>
      <c r="K2696" s="990"/>
      <c r="L2696" s="990"/>
      <c r="M2696" s="990"/>
      <c r="N2696" s="990"/>
      <c r="O2696" s="878"/>
      <c r="P2696" s="878"/>
      <c r="Q2696" s="878"/>
      <c r="R2696" s="878"/>
      <c r="S2696" s="878"/>
      <c r="T2696" s="878"/>
      <c r="U2696" s="878"/>
      <c r="V2696" s="878"/>
      <c r="W2696" s="878"/>
      <c r="X2696" s="1015"/>
      <c r="Y2696" s="878"/>
      <c r="Z2696" s="975"/>
    </row>
    <row r="2697" spans="1:26">
      <c r="A2697" s="878"/>
      <c r="B2697" s="878"/>
      <c r="C2697" s="878"/>
      <c r="F2697" s="878"/>
      <c r="H2697" s="878"/>
      <c r="I2697" s="878"/>
      <c r="J2697" s="878"/>
      <c r="K2697" s="990"/>
      <c r="L2697" s="990"/>
      <c r="M2697" s="990"/>
      <c r="N2697" s="990"/>
      <c r="O2697" s="878"/>
      <c r="P2697" s="878"/>
      <c r="Q2697" s="878"/>
      <c r="R2697" s="878"/>
      <c r="S2697" s="878"/>
      <c r="T2697" s="878"/>
      <c r="U2697" s="878"/>
      <c r="V2697" s="878"/>
      <c r="W2697" s="878"/>
      <c r="X2697" s="1015"/>
      <c r="Y2697" s="878"/>
      <c r="Z2697" s="975"/>
    </row>
    <row r="2698" spans="1:26">
      <c r="A2698" s="878"/>
      <c r="B2698" s="878"/>
      <c r="C2698" s="878"/>
      <c r="F2698" s="878"/>
      <c r="H2698" s="878"/>
      <c r="I2698" s="878"/>
      <c r="J2698" s="878"/>
      <c r="K2698" s="990"/>
      <c r="L2698" s="990"/>
      <c r="M2698" s="990"/>
      <c r="N2698" s="990"/>
      <c r="O2698" s="878"/>
      <c r="P2698" s="878"/>
      <c r="Q2698" s="878"/>
      <c r="R2698" s="878"/>
      <c r="S2698" s="878"/>
      <c r="T2698" s="878"/>
      <c r="U2698" s="878"/>
      <c r="V2698" s="878"/>
      <c r="W2698" s="878"/>
      <c r="X2698" s="1015"/>
      <c r="Y2698" s="878"/>
      <c r="Z2698" s="975"/>
    </row>
    <row r="2699" spans="1:26">
      <c r="A2699" s="878"/>
      <c r="B2699" s="878"/>
      <c r="C2699" s="878"/>
      <c r="F2699" s="878"/>
      <c r="H2699" s="878"/>
      <c r="I2699" s="878"/>
      <c r="J2699" s="878"/>
      <c r="K2699" s="990"/>
      <c r="L2699" s="990"/>
      <c r="M2699" s="990"/>
      <c r="N2699" s="990"/>
      <c r="O2699" s="878"/>
      <c r="P2699" s="878"/>
      <c r="Q2699" s="878"/>
      <c r="R2699" s="878"/>
      <c r="S2699" s="878"/>
      <c r="T2699" s="878"/>
      <c r="U2699" s="878"/>
      <c r="V2699" s="878"/>
      <c r="W2699" s="878"/>
      <c r="X2699" s="1015"/>
      <c r="Y2699" s="878"/>
      <c r="Z2699" s="975"/>
    </row>
    <row r="2700" spans="1:26">
      <c r="A2700" s="878"/>
      <c r="B2700" s="878"/>
      <c r="C2700" s="878"/>
      <c r="F2700" s="878"/>
      <c r="H2700" s="878"/>
      <c r="I2700" s="878"/>
      <c r="J2700" s="878"/>
      <c r="K2700" s="990"/>
      <c r="L2700" s="990"/>
      <c r="M2700" s="990"/>
      <c r="N2700" s="990"/>
      <c r="O2700" s="878"/>
      <c r="P2700" s="878"/>
      <c r="Q2700" s="878"/>
      <c r="R2700" s="878"/>
      <c r="S2700" s="878"/>
      <c r="T2700" s="878"/>
      <c r="U2700" s="878"/>
      <c r="V2700" s="878"/>
      <c r="W2700" s="878"/>
      <c r="X2700" s="1015"/>
      <c r="Y2700" s="878"/>
      <c r="Z2700" s="975"/>
    </row>
    <row r="2701" spans="1:26">
      <c r="A2701" s="878"/>
      <c r="B2701" s="878"/>
      <c r="C2701" s="878"/>
      <c r="F2701" s="878"/>
      <c r="H2701" s="878"/>
      <c r="I2701" s="878"/>
      <c r="J2701" s="878"/>
      <c r="K2701" s="990"/>
      <c r="L2701" s="990"/>
      <c r="M2701" s="990"/>
      <c r="N2701" s="990"/>
      <c r="O2701" s="878"/>
      <c r="P2701" s="878"/>
      <c r="Q2701" s="878"/>
      <c r="R2701" s="878"/>
      <c r="S2701" s="878"/>
      <c r="T2701" s="878"/>
      <c r="U2701" s="878"/>
      <c r="V2701" s="878"/>
      <c r="W2701" s="878"/>
      <c r="X2701" s="1015"/>
      <c r="Y2701" s="878"/>
      <c r="Z2701" s="975"/>
    </row>
    <row r="2702" spans="1:26">
      <c r="A2702" s="878"/>
      <c r="B2702" s="878"/>
      <c r="C2702" s="878"/>
      <c r="F2702" s="878"/>
      <c r="H2702" s="878"/>
      <c r="I2702" s="878"/>
      <c r="J2702" s="878"/>
      <c r="K2702" s="990"/>
      <c r="L2702" s="990"/>
      <c r="M2702" s="990"/>
      <c r="N2702" s="990"/>
      <c r="O2702" s="878"/>
      <c r="P2702" s="878"/>
      <c r="Q2702" s="878"/>
      <c r="R2702" s="878"/>
      <c r="S2702" s="878"/>
      <c r="T2702" s="878"/>
      <c r="U2702" s="878"/>
      <c r="V2702" s="878"/>
      <c r="W2702" s="878"/>
      <c r="X2702" s="1015"/>
      <c r="Y2702" s="878"/>
      <c r="Z2702" s="975"/>
    </row>
    <row r="2703" spans="1:26">
      <c r="A2703" s="878"/>
      <c r="B2703" s="878"/>
      <c r="C2703" s="878"/>
      <c r="F2703" s="878"/>
      <c r="H2703" s="878"/>
      <c r="I2703" s="878"/>
      <c r="J2703" s="878"/>
      <c r="K2703" s="990"/>
      <c r="L2703" s="990"/>
      <c r="M2703" s="990"/>
      <c r="N2703" s="990"/>
      <c r="O2703" s="878"/>
      <c r="P2703" s="878"/>
      <c r="Q2703" s="878"/>
      <c r="R2703" s="878"/>
      <c r="S2703" s="878"/>
      <c r="T2703" s="878"/>
      <c r="U2703" s="878"/>
      <c r="V2703" s="878"/>
      <c r="W2703" s="878"/>
      <c r="X2703" s="1015"/>
      <c r="Y2703" s="878"/>
      <c r="Z2703" s="975"/>
    </row>
    <row r="2704" spans="1:26">
      <c r="A2704" s="878"/>
      <c r="B2704" s="878"/>
      <c r="C2704" s="878"/>
      <c r="F2704" s="878"/>
      <c r="H2704" s="878"/>
      <c r="I2704" s="878"/>
      <c r="J2704" s="878"/>
      <c r="K2704" s="990"/>
      <c r="L2704" s="990"/>
      <c r="M2704" s="990"/>
      <c r="N2704" s="990"/>
      <c r="O2704" s="878"/>
      <c r="P2704" s="878"/>
      <c r="Q2704" s="878"/>
      <c r="R2704" s="878"/>
      <c r="S2704" s="878"/>
      <c r="T2704" s="878"/>
      <c r="U2704" s="878"/>
      <c r="V2704" s="878"/>
      <c r="W2704" s="878"/>
      <c r="X2704" s="1015"/>
      <c r="Y2704" s="878"/>
      <c r="Z2704" s="975"/>
    </row>
    <row r="2705" spans="1:26">
      <c r="A2705" s="878"/>
      <c r="B2705" s="878"/>
      <c r="C2705" s="878"/>
      <c r="F2705" s="878"/>
      <c r="H2705" s="878"/>
      <c r="I2705" s="878"/>
      <c r="J2705" s="878"/>
      <c r="K2705" s="990"/>
      <c r="L2705" s="990"/>
      <c r="M2705" s="990"/>
      <c r="N2705" s="990"/>
      <c r="O2705" s="878"/>
      <c r="P2705" s="878"/>
      <c r="Q2705" s="878"/>
      <c r="R2705" s="878"/>
      <c r="S2705" s="878"/>
      <c r="T2705" s="878"/>
      <c r="U2705" s="878"/>
      <c r="V2705" s="878"/>
      <c r="W2705" s="878"/>
      <c r="X2705" s="1015"/>
      <c r="Y2705" s="878"/>
      <c r="Z2705" s="975"/>
    </row>
    <row r="2706" spans="1:26">
      <c r="A2706" s="878"/>
      <c r="B2706" s="878"/>
      <c r="C2706" s="878"/>
      <c r="F2706" s="878"/>
      <c r="H2706" s="878"/>
      <c r="I2706" s="878"/>
      <c r="J2706" s="878"/>
      <c r="K2706" s="990"/>
      <c r="L2706" s="990"/>
      <c r="M2706" s="990"/>
      <c r="N2706" s="990"/>
      <c r="O2706" s="878"/>
      <c r="P2706" s="878"/>
      <c r="Q2706" s="878"/>
      <c r="R2706" s="878"/>
      <c r="S2706" s="878"/>
      <c r="T2706" s="878"/>
      <c r="U2706" s="878"/>
      <c r="V2706" s="878"/>
      <c r="W2706" s="878"/>
      <c r="X2706" s="1015"/>
      <c r="Y2706" s="878"/>
      <c r="Z2706" s="975"/>
    </row>
    <row r="2707" spans="1:26">
      <c r="A2707" s="878"/>
      <c r="B2707" s="878"/>
      <c r="C2707" s="878"/>
      <c r="F2707" s="878"/>
      <c r="H2707" s="878"/>
      <c r="I2707" s="878"/>
      <c r="J2707" s="878"/>
      <c r="K2707" s="990"/>
      <c r="L2707" s="990"/>
      <c r="M2707" s="990"/>
      <c r="N2707" s="990"/>
      <c r="O2707" s="878"/>
      <c r="P2707" s="878"/>
      <c r="Q2707" s="878"/>
      <c r="R2707" s="878"/>
      <c r="S2707" s="878"/>
      <c r="T2707" s="878"/>
      <c r="U2707" s="878"/>
      <c r="V2707" s="878"/>
      <c r="W2707" s="878"/>
      <c r="X2707" s="1015"/>
      <c r="Y2707" s="878"/>
      <c r="Z2707" s="975"/>
    </row>
    <row r="2708" spans="1:26">
      <c r="A2708" s="878"/>
      <c r="B2708" s="878"/>
      <c r="C2708" s="878"/>
      <c r="F2708" s="878"/>
      <c r="H2708" s="878"/>
      <c r="I2708" s="878"/>
      <c r="J2708" s="878"/>
      <c r="K2708" s="990"/>
      <c r="L2708" s="990"/>
      <c r="M2708" s="990"/>
      <c r="N2708" s="990"/>
      <c r="O2708" s="878"/>
      <c r="P2708" s="878"/>
      <c r="Q2708" s="878"/>
      <c r="R2708" s="878"/>
      <c r="S2708" s="878"/>
      <c r="T2708" s="878"/>
      <c r="U2708" s="878"/>
      <c r="V2708" s="878"/>
      <c r="W2708" s="878"/>
      <c r="X2708" s="1015"/>
      <c r="Y2708" s="878"/>
      <c r="Z2708" s="975"/>
    </row>
    <row r="2709" spans="1:26">
      <c r="A2709" s="878"/>
      <c r="B2709" s="878"/>
      <c r="C2709" s="878"/>
      <c r="F2709" s="878"/>
      <c r="H2709" s="878"/>
      <c r="I2709" s="878"/>
      <c r="J2709" s="878"/>
      <c r="K2709" s="990"/>
      <c r="L2709" s="990"/>
      <c r="M2709" s="990"/>
      <c r="N2709" s="990"/>
      <c r="O2709" s="878"/>
      <c r="P2709" s="878"/>
      <c r="Q2709" s="878"/>
      <c r="R2709" s="878"/>
      <c r="S2709" s="878"/>
      <c r="T2709" s="878"/>
      <c r="U2709" s="878"/>
      <c r="V2709" s="878"/>
      <c r="W2709" s="878"/>
      <c r="X2709" s="1015"/>
      <c r="Y2709" s="878"/>
      <c r="Z2709" s="975"/>
    </row>
    <row r="2710" spans="1:26">
      <c r="A2710" s="878"/>
      <c r="B2710" s="878"/>
      <c r="C2710" s="878"/>
      <c r="F2710" s="878"/>
      <c r="H2710" s="878"/>
      <c r="I2710" s="878"/>
      <c r="J2710" s="878"/>
      <c r="K2710" s="990"/>
      <c r="L2710" s="990"/>
      <c r="M2710" s="990"/>
      <c r="N2710" s="990"/>
      <c r="O2710" s="878"/>
      <c r="P2710" s="878"/>
      <c r="Q2710" s="878"/>
      <c r="R2710" s="878"/>
      <c r="S2710" s="878"/>
      <c r="T2710" s="878"/>
      <c r="U2710" s="878"/>
      <c r="V2710" s="878"/>
      <c r="W2710" s="878"/>
      <c r="X2710" s="1015"/>
      <c r="Y2710" s="878"/>
      <c r="Z2710" s="975"/>
    </row>
    <row r="2711" spans="1:26">
      <c r="A2711" s="878"/>
      <c r="B2711" s="878"/>
      <c r="C2711" s="878"/>
      <c r="F2711" s="878"/>
      <c r="H2711" s="878"/>
      <c r="I2711" s="878"/>
      <c r="J2711" s="878"/>
      <c r="K2711" s="990"/>
      <c r="L2711" s="990"/>
      <c r="M2711" s="990"/>
      <c r="N2711" s="990"/>
      <c r="O2711" s="878"/>
      <c r="P2711" s="878"/>
      <c r="Q2711" s="878"/>
      <c r="R2711" s="878"/>
      <c r="S2711" s="878"/>
      <c r="T2711" s="878"/>
      <c r="U2711" s="878"/>
      <c r="V2711" s="878"/>
      <c r="W2711" s="878"/>
      <c r="X2711" s="1015"/>
      <c r="Y2711" s="878"/>
      <c r="Z2711" s="975"/>
    </row>
    <row r="2712" spans="1:26">
      <c r="A2712" s="878"/>
      <c r="B2712" s="878"/>
      <c r="C2712" s="878"/>
      <c r="F2712" s="878"/>
      <c r="H2712" s="878"/>
      <c r="I2712" s="878"/>
      <c r="J2712" s="878"/>
      <c r="K2712" s="990"/>
      <c r="L2712" s="990"/>
      <c r="M2712" s="990"/>
      <c r="N2712" s="990"/>
      <c r="O2712" s="878"/>
      <c r="P2712" s="878"/>
      <c r="Q2712" s="878"/>
      <c r="R2712" s="878"/>
      <c r="S2712" s="878"/>
      <c r="T2712" s="878"/>
      <c r="U2712" s="878"/>
      <c r="V2712" s="878"/>
      <c r="W2712" s="878"/>
      <c r="X2712" s="1015"/>
      <c r="Y2712" s="878"/>
      <c r="Z2712" s="975"/>
    </row>
    <row r="2713" spans="1:26">
      <c r="A2713" s="878"/>
      <c r="B2713" s="878"/>
      <c r="C2713" s="878"/>
      <c r="F2713" s="878"/>
      <c r="H2713" s="878"/>
      <c r="I2713" s="878"/>
      <c r="J2713" s="878"/>
      <c r="K2713" s="990"/>
      <c r="L2713" s="990"/>
      <c r="M2713" s="990"/>
      <c r="N2713" s="990"/>
      <c r="O2713" s="878"/>
      <c r="P2713" s="878"/>
      <c r="Q2713" s="878"/>
      <c r="R2713" s="878"/>
      <c r="S2713" s="878"/>
      <c r="T2713" s="878"/>
      <c r="U2713" s="878"/>
      <c r="V2713" s="878"/>
      <c r="W2713" s="878"/>
      <c r="X2713" s="1015"/>
      <c r="Y2713" s="878"/>
      <c r="Z2713" s="975"/>
    </row>
    <row r="2714" spans="1:26">
      <c r="A2714" s="878"/>
      <c r="B2714" s="878"/>
      <c r="C2714" s="878"/>
      <c r="F2714" s="878"/>
      <c r="H2714" s="878"/>
      <c r="I2714" s="878"/>
      <c r="J2714" s="878"/>
      <c r="K2714" s="990"/>
      <c r="L2714" s="990"/>
      <c r="M2714" s="990"/>
      <c r="N2714" s="990"/>
      <c r="O2714" s="878"/>
      <c r="P2714" s="878"/>
      <c r="Q2714" s="878"/>
      <c r="R2714" s="878"/>
      <c r="S2714" s="878"/>
      <c r="T2714" s="878"/>
      <c r="U2714" s="878"/>
      <c r="V2714" s="878"/>
      <c r="W2714" s="878"/>
      <c r="X2714" s="1015"/>
      <c r="Y2714" s="878"/>
      <c r="Z2714" s="975"/>
    </row>
    <row r="2715" spans="1:26">
      <c r="A2715" s="878"/>
      <c r="B2715" s="878"/>
      <c r="C2715" s="878"/>
      <c r="F2715" s="878"/>
      <c r="H2715" s="878"/>
      <c r="I2715" s="878"/>
      <c r="J2715" s="878"/>
      <c r="K2715" s="990"/>
      <c r="L2715" s="990"/>
      <c r="M2715" s="990"/>
      <c r="N2715" s="990"/>
      <c r="O2715" s="878"/>
      <c r="P2715" s="878"/>
      <c r="Q2715" s="878"/>
      <c r="R2715" s="878"/>
      <c r="S2715" s="878"/>
      <c r="T2715" s="878"/>
      <c r="U2715" s="878"/>
      <c r="V2715" s="878"/>
      <c r="W2715" s="878"/>
      <c r="X2715" s="1015"/>
      <c r="Y2715" s="878"/>
      <c r="Z2715" s="975"/>
    </row>
    <row r="2716" spans="1:26">
      <c r="A2716" s="878"/>
      <c r="B2716" s="878"/>
      <c r="C2716" s="878"/>
      <c r="F2716" s="878"/>
      <c r="H2716" s="878"/>
      <c r="I2716" s="878"/>
      <c r="J2716" s="878"/>
      <c r="K2716" s="990"/>
      <c r="L2716" s="990"/>
      <c r="M2716" s="990"/>
      <c r="N2716" s="990"/>
      <c r="O2716" s="878"/>
      <c r="P2716" s="878"/>
      <c r="Q2716" s="878"/>
      <c r="R2716" s="878"/>
      <c r="S2716" s="878"/>
      <c r="T2716" s="878"/>
      <c r="U2716" s="878"/>
      <c r="V2716" s="878"/>
      <c r="W2716" s="878"/>
      <c r="X2716" s="1015"/>
      <c r="Y2716" s="878"/>
      <c r="Z2716" s="975"/>
    </row>
    <row r="2717" spans="1:26">
      <c r="A2717" s="878"/>
      <c r="B2717" s="878"/>
      <c r="C2717" s="878"/>
      <c r="F2717" s="878"/>
      <c r="H2717" s="878"/>
      <c r="I2717" s="878"/>
      <c r="J2717" s="878"/>
      <c r="K2717" s="990"/>
      <c r="L2717" s="990"/>
      <c r="M2717" s="990"/>
      <c r="N2717" s="990"/>
      <c r="O2717" s="878"/>
      <c r="P2717" s="878"/>
      <c r="Q2717" s="878"/>
      <c r="R2717" s="878"/>
      <c r="S2717" s="878"/>
      <c r="T2717" s="878"/>
      <c r="U2717" s="878"/>
      <c r="V2717" s="878"/>
      <c r="W2717" s="878"/>
      <c r="X2717" s="1015"/>
      <c r="Y2717" s="878"/>
      <c r="Z2717" s="975"/>
    </row>
    <row r="2718" spans="1:26">
      <c r="A2718" s="878"/>
      <c r="B2718" s="878"/>
      <c r="C2718" s="878"/>
      <c r="F2718" s="878"/>
      <c r="H2718" s="878"/>
      <c r="I2718" s="878"/>
      <c r="J2718" s="878"/>
      <c r="K2718" s="990"/>
      <c r="L2718" s="990"/>
      <c r="M2718" s="990"/>
      <c r="N2718" s="990"/>
      <c r="O2718" s="878"/>
      <c r="P2718" s="878"/>
      <c r="Q2718" s="878"/>
      <c r="R2718" s="878"/>
      <c r="S2718" s="878"/>
      <c r="T2718" s="878"/>
      <c r="U2718" s="878"/>
      <c r="V2718" s="878"/>
      <c r="W2718" s="878"/>
      <c r="X2718" s="1015"/>
      <c r="Y2718" s="878"/>
      <c r="Z2718" s="975"/>
    </row>
    <row r="2719" spans="1:26">
      <c r="A2719" s="878"/>
      <c r="B2719" s="878"/>
      <c r="C2719" s="878"/>
      <c r="F2719" s="878"/>
      <c r="H2719" s="878"/>
      <c r="I2719" s="878"/>
      <c r="J2719" s="878"/>
      <c r="K2719" s="990"/>
      <c r="L2719" s="990"/>
      <c r="M2719" s="990"/>
      <c r="N2719" s="990"/>
      <c r="O2719" s="878"/>
      <c r="P2719" s="878"/>
      <c r="Q2719" s="878"/>
      <c r="R2719" s="878"/>
      <c r="S2719" s="878"/>
      <c r="T2719" s="878"/>
      <c r="U2719" s="878"/>
      <c r="V2719" s="878"/>
      <c r="W2719" s="878"/>
      <c r="X2719" s="1015"/>
      <c r="Y2719" s="878"/>
      <c r="Z2719" s="975"/>
    </row>
    <row r="2720" spans="1:26">
      <c r="A2720" s="878"/>
      <c r="B2720" s="878"/>
      <c r="C2720" s="878"/>
      <c r="F2720" s="878"/>
      <c r="H2720" s="878"/>
      <c r="I2720" s="878"/>
      <c r="J2720" s="878"/>
      <c r="K2720" s="990"/>
      <c r="L2720" s="990"/>
      <c r="M2720" s="990"/>
      <c r="N2720" s="990"/>
      <c r="O2720" s="878"/>
      <c r="P2720" s="878"/>
      <c r="Q2720" s="878"/>
      <c r="R2720" s="878"/>
      <c r="S2720" s="878"/>
      <c r="T2720" s="878"/>
      <c r="U2720" s="878"/>
      <c r="V2720" s="878"/>
      <c r="W2720" s="878"/>
      <c r="X2720" s="1015"/>
      <c r="Y2720" s="878"/>
      <c r="Z2720" s="975"/>
    </row>
    <row r="2721" spans="1:26">
      <c r="A2721" s="878"/>
      <c r="B2721" s="878"/>
      <c r="C2721" s="878"/>
      <c r="F2721" s="878"/>
      <c r="H2721" s="878"/>
      <c r="I2721" s="878"/>
      <c r="J2721" s="878"/>
      <c r="K2721" s="990"/>
      <c r="L2721" s="990"/>
      <c r="M2721" s="990"/>
      <c r="N2721" s="990"/>
      <c r="O2721" s="878"/>
      <c r="P2721" s="878"/>
      <c r="Q2721" s="878"/>
      <c r="R2721" s="878"/>
      <c r="S2721" s="878"/>
      <c r="T2721" s="878"/>
      <c r="U2721" s="878"/>
      <c r="V2721" s="878"/>
      <c r="W2721" s="878"/>
      <c r="X2721" s="1015"/>
      <c r="Y2721" s="878"/>
      <c r="Z2721" s="975"/>
    </row>
    <row r="2722" spans="1:26">
      <c r="A2722" s="878"/>
      <c r="B2722" s="878"/>
      <c r="C2722" s="878"/>
      <c r="F2722" s="878"/>
      <c r="H2722" s="878"/>
      <c r="I2722" s="878"/>
      <c r="J2722" s="878"/>
      <c r="K2722" s="990"/>
      <c r="L2722" s="990"/>
      <c r="M2722" s="990"/>
      <c r="N2722" s="990"/>
      <c r="O2722" s="878"/>
      <c r="P2722" s="878"/>
      <c r="Q2722" s="878"/>
      <c r="R2722" s="878"/>
      <c r="S2722" s="878"/>
      <c r="T2722" s="878"/>
      <c r="U2722" s="878"/>
      <c r="V2722" s="878"/>
      <c r="W2722" s="878"/>
      <c r="X2722" s="1015"/>
      <c r="Y2722" s="878"/>
      <c r="Z2722" s="975"/>
    </row>
    <row r="2723" spans="1:26">
      <c r="A2723" s="878"/>
      <c r="B2723" s="878"/>
      <c r="C2723" s="878"/>
      <c r="F2723" s="878"/>
      <c r="H2723" s="878"/>
      <c r="I2723" s="878"/>
      <c r="J2723" s="878"/>
      <c r="K2723" s="990"/>
      <c r="L2723" s="990"/>
      <c r="M2723" s="990"/>
      <c r="N2723" s="990"/>
      <c r="O2723" s="878"/>
      <c r="P2723" s="878"/>
      <c r="Q2723" s="878"/>
      <c r="R2723" s="878"/>
      <c r="S2723" s="878"/>
      <c r="T2723" s="878"/>
      <c r="U2723" s="878"/>
      <c r="V2723" s="878"/>
      <c r="W2723" s="878"/>
      <c r="X2723" s="1015"/>
      <c r="Y2723" s="878"/>
      <c r="Z2723" s="975"/>
    </row>
    <row r="2724" spans="1:26">
      <c r="A2724" s="878"/>
      <c r="B2724" s="878"/>
      <c r="C2724" s="878"/>
      <c r="F2724" s="878"/>
      <c r="H2724" s="878"/>
      <c r="I2724" s="878"/>
      <c r="J2724" s="878"/>
      <c r="K2724" s="990"/>
      <c r="L2724" s="990"/>
      <c r="M2724" s="990"/>
      <c r="N2724" s="990"/>
      <c r="O2724" s="878"/>
      <c r="P2724" s="878"/>
      <c r="Q2724" s="878"/>
      <c r="R2724" s="878"/>
      <c r="S2724" s="878"/>
      <c r="T2724" s="878"/>
      <c r="U2724" s="878"/>
      <c r="V2724" s="878"/>
      <c r="W2724" s="878"/>
      <c r="X2724" s="1015"/>
      <c r="Y2724" s="878"/>
      <c r="Z2724" s="975"/>
    </row>
    <row r="2725" spans="1:26">
      <c r="A2725" s="878"/>
      <c r="B2725" s="878"/>
      <c r="C2725" s="878"/>
      <c r="F2725" s="878"/>
      <c r="H2725" s="878"/>
      <c r="I2725" s="878"/>
      <c r="J2725" s="878"/>
      <c r="K2725" s="990"/>
      <c r="L2725" s="990"/>
      <c r="M2725" s="990"/>
      <c r="N2725" s="990"/>
      <c r="O2725" s="878"/>
      <c r="P2725" s="878"/>
      <c r="Q2725" s="878"/>
      <c r="R2725" s="878"/>
      <c r="S2725" s="878"/>
      <c r="T2725" s="878"/>
      <c r="U2725" s="878"/>
      <c r="V2725" s="878"/>
      <c r="W2725" s="878"/>
      <c r="X2725" s="1015"/>
      <c r="Y2725" s="878"/>
      <c r="Z2725" s="975"/>
    </row>
    <row r="2726" spans="1:26">
      <c r="A2726" s="878"/>
      <c r="B2726" s="878"/>
      <c r="C2726" s="878"/>
      <c r="F2726" s="878"/>
      <c r="H2726" s="878"/>
      <c r="I2726" s="878"/>
      <c r="J2726" s="878"/>
      <c r="K2726" s="990"/>
      <c r="L2726" s="990"/>
      <c r="M2726" s="990"/>
      <c r="N2726" s="990"/>
      <c r="O2726" s="878"/>
      <c r="P2726" s="878"/>
      <c r="Q2726" s="878"/>
      <c r="R2726" s="878"/>
      <c r="S2726" s="878"/>
      <c r="T2726" s="878"/>
      <c r="U2726" s="878"/>
      <c r="V2726" s="878"/>
      <c r="W2726" s="878"/>
      <c r="X2726" s="1015"/>
      <c r="Y2726" s="878"/>
      <c r="Z2726" s="975"/>
    </row>
    <row r="2727" spans="1:26">
      <c r="A2727" s="878"/>
      <c r="B2727" s="878"/>
      <c r="C2727" s="878"/>
      <c r="F2727" s="878"/>
      <c r="H2727" s="878"/>
      <c r="I2727" s="878"/>
      <c r="J2727" s="878"/>
      <c r="K2727" s="990"/>
      <c r="L2727" s="990"/>
      <c r="M2727" s="990"/>
      <c r="N2727" s="990"/>
      <c r="O2727" s="878"/>
      <c r="P2727" s="878"/>
      <c r="Q2727" s="878"/>
      <c r="R2727" s="878"/>
      <c r="S2727" s="878"/>
      <c r="T2727" s="878"/>
      <c r="U2727" s="878"/>
      <c r="V2727" s="878"/>
      <c r="W2727" s="878"/>
      <c r="X2727" s="1015"/>
      <c r="Y2727" s="878"/>
      <c r="Z2727" s="975"/>
    </row>
    <row r="2728" spans="1:26">
      <c r="A2728" s="878"/>
      <c r="B2728" s="878"/>
      <c r="C2728" s="878"/>
      <c r="F2728" s="878"/>
      <c r="H2728" s="878"/>
      <c r="I2728" s="878"/>
      <c r="J2728" s="878"/>
      <c r="K2728" s="990"/>
      <c r="L2728" s="990"/>
      <c r="M2728" s="990"/>
      <c r="N2728" s="990"/>
      <c r="O2728" s="878"/>
      <c r="P2728" s="878"/>
      <c r="Q2728" s="878"/>
      <c r="R2728" s="878"/>
      <c r="S2728" s="878"/>
      <c r="T2728" s="878"/>
      <c r="U2728" s="878"/>
      <c r="V2728" s="878"/>
      <c r="W2728" s="878"/>
      <c r="X2728" s="1015"/>
      <c r="Y2728" s="878"/>
      <c r="Z2728" s="975"/>
    </row>
    <row r="2729" spans="1:26">
      <c r="A2729" s="878"/>
      <c r="B2729" s="878"/>
      <c r="C2729" s="878"/>
      <c r="F2729" s="878"/>
      <c r="H2729" s="878"/>
      <c r="I2729" s="878"/>
      <c r="J2729" s="878"/>
      <c r="K2729" s="990"/>
      <c r="L2729" s="990"/>
      <c r="M2729" s="990"/>
      <c r="N2729" s="990"/>
      <c r="O2729" s="878"/>
      <c r="P2729" s="878"/>
      <c r="Q2729" s="878"/>
      <c r="R2729" s="878"/>
      <c r="S2729" s="878"/>
      <c r="T2729" s="878"/>
      <c r="U2729" s="878"/>
      <c r="V2729" s="878"/>
      <c r="W2729" s="878"/>
      <c r="X2729" s="1015"/>
      <c r="Y2729" s="878"/>
      <c r="Z2729" s="975"/>
    </row>
    <row r="2730" spans="1:26">
      <c r="A2730" s="878"/>
      <c r="B2730" s="878"/>
      <c r="C2730" s="878"/>
      <c r="F2730" s="878"/>
      <c r="H2730" s="878"/>
      <c r="I2730" s="878"/>
      <c r="J2730" s="878"/>
      <c r="K2730" s="990"/>
      <c r="L2730" s="990"/>
      <c r="M2730" s="990"/>
      <c r="N2730" s="990"/>
      <c r="O2730" s="878"/>
      <c r="P2730" s="878"/>
      <c r="Q2730" s="878"/>
      <c r="R2730" s="878"/>
      <c r="S2730" s="878"/>
      <c r="T2730" s="878"/>
      <c r="U2730" s="878"/>
      <c r="V2730" s="878"/>
      <c r="W2730" s="878"/>
      <c r="X2730" s="1015"/>
      <c r="Y2730" s="878"/>
      <c r="Z2730" s="975"/>
    </row>
    <row r="2731" spans="1:26">
      <c r="A2731" s="878"/>
      <c r="B2731" s="878"/>
      <c r="C2731" s="878"/>
      <c r="F2731" s="878"/>
      <c r="H2731" s="878"/>
      <c r="I2731" s="878"/>
      <c r="J2731" s="878"/>
      <c r="K2731" s="990"/>
      <c r="L2731" s="990"/>
      <c r="M2731" s="990"/>
      <c r="N2731" s="990"/>
      <c r="O2731" s="878"/>
      <c r="P2731" s="878"/>
      <c r="Q2731" s="878"/>
      <c r="R2731" s="878"/>
      <c r="S2731" s="878"/>
      <c r="T2731" s="878"/>
      <c r="U2731" s="878"/>
      <c r="V2731" s="878"/>
      <c r="W2731" s="878"/>
      <c r="X2731" s="1015"/>
      <c r="Y2731" s="878"/>
      <c r="Z2731" s="975"/>
    </row>
    <row r="2732" spans="1:26">
      <c r="A2732" s="878"/>
      <c r="B2732" s="878"/>
      <c r="C2732" s="878"/>
      <c r="F2732" s="878"/>
      <c r="H2732" s="878"/>
      <c r="I2732" s="878"/>
      <c r="J2732" s="878"/>
      <c r="K2732" s="990"/>
      <c r="L2732" s="990"/>
      <c r="M2732" s="990"/>
      <c r="N2732" s="990"/>
      <c r="O2732" s="878"/>
      <c r="P2732" s="878"/>
      <c r="Q2732" s="878"/>
      <c r="R2732" s="878"/>
      <c r="S2732" s="878"/>
      <c r="T2732" s="878"/>
      <c r="U2732" s="878"/>
      <c r="V2732" s="878"/>
      <c r="W2732" s="878"/>
      <c r="X2732" s="1015"/>
      <c r="Y2732" s="878"/>
      <c r="Z2732" s="975"/>
    </row>
    <row r="2733" spans="1:26">
      <c r="A2733" s="878"/>
      <c r="B2733" s="878"/>
      <c r="C2733" s="878"/>
      <c r="F2733" s="878"/>
      <c r="H2733" s="878"/>
      <c r="I2733" s="878"/>
      <c r="J2733" s="878"/>
      <c r="K2733" s="990"/>
      <c r="L2733" s="990"/>
      <c r="M2733" s="990"/>
      <c r="N2733" s="990"/>
      <c r="O2733" s="878"/>
      <c r="P2733" s="878"/>
      <c r="Q2733" s="878"/>
      <c r="R2733" s="878"/>
      <c r="S2733" s="878"/>
      <c r="T2733" s="878"/>
      <c r="U2733" s="878"/>
      <c r="V2733" s="878"/>
      <c r="W2733" s="878"/>
      <c r="X2733" s="1015"/>
      <c r="Y2733" s="878"/>
      <c r="Z2733" s="975"/>
    </row>
    <row r="2734" spans="1:26">
      <c r="A2734" s="878"/>
      <c r="B2734" s="878"/>
      <c r="C2734" s="878"/>
      <c r="F2734" s="878"/>
      <c r="H2734" s="878"/>
      <c r="I2734" s="878"/>
      <c r="J2734" s="878"/>
      <c r="K2734" s="990"/>
      <c r="L2734" s="990"/>
      <c r="M2734" s="990"/>
      <c r="N2734" s="990"/>
      <c r="O2734" s="878"/>
      <c r="P2734" s="878"/>
      <c r="Q2734" s="878"/>
      <c r="R2734" s="878"/>
      <c r="S2734" s="878"/>
      <c r="T2734" s="878"/>
      <c r="U2734" s="878"/>
      <c r="V2734" s="878"/>
      <c r="W2734" s="878"/>
      <c r="X2734" s="1015"/>
      <c r="Y2734" s="878"/>
      <c r="Z2734" s="975"/>
    </row>
    <row r="2735" spans="1:26">
      <c r="A2735" s="878"/>
      <c r="B2735" s="878"/>
      <c r="C2735" s="878"/>
      <c r="F2735" s="878"/>
      <c r="H2735" s="878"/>
      <c r="I2735" s="878"/>
      <c r="J2735" s="878"/>
      <c r="K2735" s="990"/>
      <c r="L2735" s="990"/>
      <c r="M2735" s="990"/>
      <c r="N2735" s="990"/>
      <c r="O2735" s="878"/>
      <c r="P2735" s="878"/>
      <c r="Q2735" s="878"/>
      <c r="R2735" s="878"/>
      <c r="S2735" s="878"/>
      <c r="T2735" s="878"/>
      <c r="U2735" s="878"/>
      <c r="V2735" s="878"/>
      <c r="W2735" s="878"/>
      <c r="X2735" s="1015"/>
      <c r="Y2735" s="878"/>
      <c r="Z2735" s="975"/>
    </row>
    <row r="2736" spans="1:26">
      <c r="A2736" s="878"/>
      <c r="B2736" s="878"/>
      <c r="C2736" s="878"/>
      <c r="F2736" s="878"/>
      <c r="H2736" s="878"/>
      <c r="I2736" s="878"/>
      <c r="J2736" s="878"/>
      <c r="K2736" s="990"/>
      <c r="L2736" s="990"/>
      <c r="M2736" s="990"/>
      <c r="N2736" s="990"/>
      <c r="O2736" s="878"/>
      <c r="P2736" s="878"/>
      <c r="Q2736" s="878"/>
      <c r="R2736" s="878"/>
      <c r="S2736" s="878"/>
      <c r="T2736" s="878"/>
      <c r="U2736" s="878"/>
      <c r="V2736" s="878"/>
      <c r="W2736" s="878"/>
      <c r="X2736" s="1015"/>
      <c r="Y2736" s="878"/>
      <c r="Z2736" s="975"/>
    </row>
    <row r="2737" spans="1:26">
      <c r="A2737" s="878"/>
      <c r="B2737" s="878"/>
      <c r="C2737" s="878"/>
      <c r="F2737" s="878"/>
      <c r="H2737" s="878"/>
      <c r="I2737" s="878"/>
      <c r="J2737" s="878"/>
      <c r="K2737" s="990"/>
      <c r="L2737" s="990"/>
      <c r="M2737" s="990"/>
      <c r="N2737" s="990"/>
      <c r="O2737" s="878"/>
      <c r="P2737" s="878"/>
      <c r="Q2737" s="878"/>
      <c r="R2737" s="878"/>
      <c r="S2737" s="878"/>
      <c r="T2737" s="878"/>
      <c r="U2737" s="878"/>
      <c r="V2737" s="878"/>
      <c r="W2737" s="878"/>
      <c r="X2737" s="1015"/>
      <c r="Y2737" s="878"/>
      <c r="Z2737" s="975"/>
    </row>
    <row r="2738" spans="1:26">
      <c r="A2738" s="878"/>
      <c r="B2738" s="878"/>
      <c r="C2738" s="878"/>
      <c r="F2738" s="878"/>
      <c r="H2738" s="878"/>
      <c r="I2738" s="878"/>
      <c r="J2738" s="878"/>
      <c r="K2738" s="990"/>
      <c r="L2738" s="990"/>
      <c r="M2738" s="990"/>
      <c r="N2738" s="990"/>
      <c r="O2738" s="878"/>
      <c r="P2738" s="878"/>
      <c r="Q2738" s="878"/>
      <c r="R2738" s="878"/>
      <c r="S2738" s="878"/>
      <c r="T2738" s="878"/>
      <c r="U2738" s="878"/>
      <c r="V2738" s="878"/>
      <c r="W2738" s="878"/>
      <c r="X2738" s="1015"/>
      <c r="Y2738" s="878"/>
      <c r="Z2738" s="975"/>
    </row>
    <row r="2739" spans="1:26">
      <c r="A2739" s="878"/>
      <c r="B2739" s="878"/>
      <c r="C2739" s="878"/>
      <c r="F2739" s="878"/>
      <c r="H2739" s="878"/>
      <c r="I2739" s="878"/>
      <c r="J2739" s="878"/>
      <c r="K2739" s="990"/>
      <c r="L2739" s="990"/>
      <c r="M2739" s="990"/>
      <c r="N2739" s="990"/>
      <c r="O2739" s="878"/>
      <c r="P2739" s="878"/>
      <c r="Q2739" s="878"/>
      <c r="R2739" s="878"/>
      <c r="S2739" s="878"/>
      <c r="T2739" s="878"/>
      <c r="U2739" s="878"/>
      <c r="V2739" s="878"/>
      <c r="W2739" s="878"/>
      <c r="X2739" s="1015"/>
      <c r="Y2739" s="878"/>
      <c r="Z2739" s="975"/>
    </row>
    <row r="2740" spans="1:26">
      <c r="A2740" s="878"/>
      <c r="B2740" s="878"/>
      <c r="C2740" s="878"/>
      <c r="F2740" s="878"/>
      <c r="H2740" s="878"/>
      <c r="I2740" s="878"/>
      <c r="J2740" s="878"/>
      <c r="K2740" s="990"/>
      <c r="L2740" s="990"/>
      <c r="M2740" s="990"/>
      <c r="N2740" s="990"/>
      <c r="O2740" s="878"/>
      <c r="P2740" s="878"/>
      <c r="Q2740" s="878"/>
      <c r="R2740" s="878"/>
      <c r="S2740" s="878"/>
      <c r="T2740" s="878"/>
      <c r="U2740" s="878"/>
      <c r="V2740" s="878"/>
      <c r="W2740" s="878"/>
      <c r="X2740" s="1015"/>
      <c r="Y2740" s="878"/>
      <c r="Z2740" s="975"/>
    </row>
    <row r="2741" spans="1:26">
      <c r="A2741" s="878"/>
      <c r="B2741" s="878"/>
      <c r="C2741" s="878"/>
      <c r="F2741" s="878"/>
      <c r="H2741" s="878"/>
      <c r="I2741" s="878"/>
      <c r="J2741" s="878"/>
      <c r="K2741" s="990"/>
      <c r="L2741" s="990"/>
      <c r="M2741" s="990"/>
      <c r="N2741" s="990"/>
      <c r="O2741" s="878"/>
      <c r="P2741" s="878"/>
      <c r="Q2741" s="878"/>
      <c r="R2741" s="878"/>
      <c r="S2741" s="878"/>
      <c r="T2741" s="878"/>
      <c r="U2741" s="878"/>
      <c r="V2741" s="878"/>
      <c r="W2741" s="878"/>
      <c r="X2741" s="1015"/>
      <c r="Y2741" s="878"/>
      <c r="Z2741" s="975"/>
    </row>
    <row r="2742" spans="1:26">
      <c r="A2742" s="878"/>
      <c r="B2742" s="878"/>
      <c r="C2742" s="878"/>
      <c r="F2742" s="878"/>
      <c r="H2742" s="878"/>
      <c r="I2742" s="878"/>
      <c r="J2742" s="878"/>
      <c r="K2742" s="990"/>
      <c r="L2742" s="990"/>
      <c r="M2742" s="990"/>
      <c r="N2742" s="990"/>
      <c r="O2742" s="878"/>
      <c r="P2742" s="878"/>
      <c r="Q2742" s="878"/>
      <c r="R2742" s="878"/>
      <c r="S2742" s="878"/>
      <c r="T2742" s="878"/>
      <c r="U2742" s="878"/>
      <c r="V2742" s="878"/>
      <c r="W2742" s="878"/>
      <c r="X2742" s="1015"/>
      <c r="Y2742" s="878"/>
      <c r="Z2742" s="975"/>
    </row>
    <row r="2743" spans="1:26">
      <c r="A2743" s="878"/>
      <c r="B2743" s="878"/>
      <c r="C2743" s="878"/>
      <c r="F2743" s="878"/>
      <c r="H2743" s="878"/>
      <c r="I2743" s="878"/>
      <c r="J2743" s="878"/>
      <c r="K2743" s="990"/>
      <c r="L2743" s="990"/>
      <c r="M2743" s="990"/>
      <c r="N2743" s="990"/>
      <c r="O2743" s="878"/>
      <c r="P2743" s="878"/>
      <c r="Q2743" s="878"/>
      <c r="R2743" s="878"/>
      <c r="S2743" s="878"/>
      <c r="T2743" s="878"/>
      <c r="U2743" s="878"/>
      <c r="V2743" s="878"/>
      <c r="W2743" s="878"/>
      <c r="X2743" s="1015"/>
      <c r="Y2743" s="878"/>
      <c r="Z2743" s="975"/>
    </row>
    <row r="2744" spans="1:26">
      <c r="A2744" s="878"/>
      <c r="B2744" s="878"/>
      <c r="C2744" s="878"/>
      <c r="F2744" s="878"/>
      <c r="H2744" s="878"/>
      <c r="I2744" s="878"/>
      <c r="J2744" s="878"/>
      <c r="K2744" s="990"/>
      <c r="L2744" s="990"/>
      <c r="M2744" s="990"/>
      <c r="N2744" s="990"/>
      <c r="O2744" s="878"/>
      <c r="P2744" s="878"/>
      <c r="Q2744" s="878"/>
      <c r="R2744" s="878"/>
      <c r="S2744" s="878"/>
      <c r="T2744" s="878"/>
      <c r="U2744" s="878"/>
      <c r="V2744" s="878"/>
      <c r="W2744" s="878"/>
      <c r="X2744" s="1015"/>
      <c r="Y2744" s="878"/>
      <c r="Z2744" s="975"/>
    </row>
    <row r="2745" spans="1:26">
      <c r="A2745" s="878"/>
      <c r="B2745" s="878"/>
      <c r="C2745" s="878"/>
      <c r="F2745" s="878"/>
      <c r="H2745" s="878"/>
      <c r="I2745" s="878"/>
      <c r="J2745" s="878"/>
      <c r="K2745" s="990"/>
      <c r="L2745" s="990"/>
      <c r="M2745" s="990"/>
      <c r="N2745" s="990"/>
      <c r="O2745" s="878"/>
      <c r="P2745" s="878"/>
      <c r="Q2745" s="878"/>
      <c r="R2745" s="878"/>
      <c r="S2745" s="878"/>
      <c r="T2745" s="878"/>
      <c r="U2745" s="878"/>
      <c r="V2745" s="878"/>
      <c r="W2745" s="878"/>
      <c r="X2745" s="1015"/>
      <c r="Y2745" s="878"/>
      <c r="Z2745" s="975"/>
    </row>
    <row r="2746" spans="1:26">
      <c r="A2746" s="878"/>
      <c r="B2746" s="878"/>
      <c r="C2746" s="878"/>
      <c r="F2746" s="878"/>
      <c r="H2746" s="878"/>
      <c r="I2746" s="878"/>
      <c r="J2746" s="878"/>
      <c r="K2746" s="990"/>
      <c r="L2746" s="990"/>
      <c r="M2746" s="990"/>
      <c r="N2746" s="990"/>
      <c r="O2746" s="878"/>
      <c r="P2746" s="878"/>
      <c r="Q2746" s="878"/>
      <c r="R2746" s="878"/>
      <c r="S2746" s="878"/>
      <c r="T2746" s="878"/>
      <c r="U2746" s="878"/>
      <c r="V2746" s="878"/>
      <c r="W2746" s="878"/>
      <c r="X2746" s="1015"/>
      <c r="Y2746" s="878"/>
      <c r="Z2746" s="975"/>
    </row>
    <row r="2747" spans="1:26">
      <c r="A2747" s="878"/>
      <c r="B2747" s="878"/>
      <c r="C2747" s="878"/>
      <c r="F2747" s="878"/>
      <c r="H2747" s="878"/>
      <c r="I2747" s="878"/>
      <c r="J2747" s="878"/>
      <c r="K2747" s="990"/>
      <c r="L2747" s="990"/>
      <c r="M2747" s="990"/>
      <c r="N2747" s="990"/>
      <c r="O2747" s="878"/>
      <c r="P2747" s="878"/>
      <c r="Q2747" s="878"/>
      <c r="R2747" s="878"/>
      <c r="S2747" s="878"/>
      <c r="T2747" s="878"/>
      <c r="U2747" s="878"/>
      <c r="V2747" s="878"/>
      <c r="W2747" s="878"/>
      <c r="X2747" s="1015"/>
      <c r="Y2747" s="878"/>
      <c r="Z2747" s="975"/>
    </row>
    <row r="2748" spans="1:26">
      <c r="A2748" s="878"/>
      <c r="B2748" s="878"/>
      <c r="C2748" s="878"/>
      <c r="F2748" s="878"/>
      <c r="H2748" s="878"/>
      <c r="I2748" s="878"/>
      <c r="J2748" s="878"/>
      <c r="K2748" s="990"/>
      <c r="L2748" s="990"/>
      <c r="M2748" s="990"/>
      <c r="N2748" s="990"/>
      <c r="O2748" s="878"/>
      <c r="P2748" s="878"/>
      <c r="Q2748" s="878"/>
      <c r="R2748" s="878"/>
      <c r="S2748" s="878"/>
      <c r="T2748" s="878"/>
      <c r="U2748" s="878"/>
      <c r="V2748" s="878"/>
      <c r="W2748" s="878"/>
      <c r="X2748" s="1015"/>
      <c r="Y2748" s="878"/>
      <c r="Z2748" s="975"/>
    </row>
    <row r="2749" spans="1:26">
      <c r="A2749" s="878"/>
      <c r="B2749" s="878"/>
      <c r="C2749" s="878"/>
      <c r="F2749" s="878"/>
      <c r="H2749" s="878"/>
      <c r="I2749" s="878"/>
      <c r="J2749" s="878"/>
      <c r="K2749" s="990"/>
      <c r="L2749" s="990"/>
      <c r="M2749" s="990"/>
      <c r="N2749" s="990"/>
      <c r="O2749" s="878"/>
      <c r="P2749" s="878"/>
      <c r="Q2749" s="878"/>
      <c r="R2749" s="878"/>
      <c r="S2749" s="878"/>
      <c r="T2749" s="878"/>
      <c r="U2749" s="878"/>
      <c r="V2749" s="878"/>
      <c r="W2749" s="878"/>
      <c r="X2749" s="1015"/>
      <c r="Y2749" s="878"/>
      <c r="Z2749" s="975"/>
    </row>
    <row r="2750" spans="1:26">
      <c r="A2750" s="878"/>
      <c r="B2750" s="878"/>
      <c r="C2750" s="878"/>
      <c r="F2750" s="878"/>
      <c r="H2750" s="878"/>
      <c r="I2750" s="878"/>
      <c r="J2750" s="878"/>
      <c r="K2750" s="990"/>
      <c r="L2750" s="990"/>
      <c r="M2750" s="990"/>
      <c r="N2750" s="990"/>
      <c r="O2750" s="878"/>
      <c r="P2750" s="878"/>
      <c r="Q2750" s="878"/>
      <c r="R2750" s="878"/>
      <c r="S2750" s="878"/>
      <c r="T2750" s="878"/>
      <c r="U2750" s="878"/>
      <c r="V2750" s="878"/>
      <c r="W2750" s="878"/>
      <c r="X2750" s="1015"/>
      <c r="Y2750" s="878"/>
      <c r="Z2750" s="975"/>
    </row>
    <row r="2751" spans="1:26">
      <c r="A2751" s="878"/>
      <c r="B2751" s="878"/>
      <c r="C2751" s="878"/>
      <c r="F2751" s="878"/>
      <c r="H2751" s="878"/>
      <c r="I2751" s="878"/>
      <c r="J2751" s="878"/>
      <c r="K2751" s="990"/>
      <c r="L2751" s="990"/>
      <c r="M2751" s="990"/>
      <c r="N2751" s="990"/>
      <c r="O2751" s="878"/>
      <c r="P2751" s="878"/>
      <c r="Q2751" s="878"/>
      <c r="R2751" s="878"/>
      <c r="S2751" s="878"/>
      <c r="T2751" s="878"/>
      <c r="U2751" s="878"/>
      <c r="V2751" s="878"/>
      <c r="W2751" s="878"/>
      <c r="X2751" s="1015"/>
      <c r="Y2751" s="878"/>
      <c r="Z2751" s="975"/>
    </row>
    <row r="2752" spans="1:26">
      <c r="A2752" s="878"/>
      <c r="B2752" s="878"/>
      <c r="C2752" s="878"/>
      <c r="F2752" s="878"/>
      <c r="H2752" s="878"/>
      <c r="I2752" s="878"/>
      <c r="J2752" s="878"/>
      <c r="K2752" s="990"/>
      <c r="L2752" s="990"/>
      <c r="M2752" s="990"/>
      <c r="N2752" s="990"/>
      <c r="O2752" s="878"/>
      <c r="P2752" s="878"/>
      <c r="Q2752" s="878"/>
      <c r="R2752" s="878"/>
      <c r="S2752" s="878"/>
      <c r="T2752" s="878"/>
      <c r="U2752" s="878"/>
      <c r="V2752" s="878"/>
      <c r="W2752" s="878"/>
      <c r="X2752" s="1015"/>
      <c r="Y2752" s="878"/>
      <c r="Z2752" s="975"/>
    </row>
    <row r="2753" spans="1:26">
      <c r="A2753" s="878"/>
      <c r="B2753" s="878"/>
      <c r="C2753" s="878"/>
      <c r="F2753" s="878"/>
      <c r="H2753" s="878"/>
      <c r="I2753" s="878"/>
      <c r="J2753" s="878"/>
      <c r="K2753" s="990"/>
      <c r="L2753" s="990"/>
      <c r="M2753" s="990"/>
      <c r="N2753" s="990"/>
      <c r="O2753" s="878"/>
      <c r="P2753" s="878"/>
      <c r="Q2753" s="878"/>
      <c r="R2753" s="878"/>
      <c r="S2753" s="878"/>
      <c r="T2753" s="878"/>
      <c r="U2753" s="878"/>
      <c r="V2753" s="878"/>
      <c r="W2753" s="878"/>
      <c r="X2753" s="1015"/>
      <c r="Y2753" s="878"/>
      <c r="Z2753" s="975"/>
    </row>
    <row r="2754" spans="1:26">
      <c r="A2754" s="878"/>
      <c r="B2754" s="878"/>
      <c r="C2754" s="878"/>
      <c r="F2754" s="878"/>
      <c r="H2754" s="878"/>
      <c r="I2754" s="878"/>
      <c r="J2754" s="878"/>
      <c r="K2754" s="990"/>
      <c r="L2754" s="990"/>
      <c r="M2754" s="990"/>
      <c r="N2754" s="990"/>
      <c r="O2754" s="878"/>
      <c r="P2754" s="878"/>
      <c r="Q2754" s="878"/>
      <c r="R2754" s="878"/>
      <c r="S2754" s="878"/>
      <c r="T2754" s="878"/>
      <c r="U2754" s="878"/>
      <c r="V2754" s="878"/>
      <c r="W2754" s="878"/>
      <c r="X2754" s="1015"/>
      <c r="Y2754" s="878"/>
      <c r="Z2754" s="975"/>
    </row>
    <row r="2755" spans="1:26">
      <c r="A2755" s="878"/>
      <c r="B2755" s="878"/>
      <c r="C2755" s="878"/>
      <c r="F2755" s="878"/>
      <c r="H2755" s="878"/>
      <c r="I2755" s="878"/>
      <c r="J2755" s="878"/>
      <c r="K2755" s="990"/>
      <c r="L2755" s="990"/>
      <c r="M2755" s="990"/>
      <c r="N2755" s="990"/>
      <c r="O2755" s="878"/>
      <c r="P2755" s="878"/>
      <c r="Q2755" s="878"/>
      <c r="R2755" s="878"/>
      <c r="S2755" s="878"/>
      <c r="T2755" s="878"/>
      <c r="U2755" s="878"/>
      <c r="V2755" s="878"/>
      <c r="W2755" s="878"/>
      <c r="X2755" s="1015"/>
      <c r="Y2755" s="878"/>
      <c r="Z2755" s="975"/>
    </row>
    <row r="2756" spans="1:26">
      <c r="A2756" s="878"/>
      <c r="B2756" s="878"/>
      <c r="C2756" s="878"/>
      <c r="F2756" s="878"/>
      <c r="H2756" s="878"/>
      <c r="I2756" s="878"/>
      <c r="J2756" s="878"/>
      <c r="K2756" s="990"/>
      <c r="L2756" s="990"/>
      <c r="M2756" s="990"/>
      <c r="N2756" s="990"/>
      <c r="O2756" s="878"/>
      <c r="P2756" s="878"/>
      <c r="Q2756" s="878"/>
      <c r="R2756" s="878"/>
      <c r="S2756" s="878"/>
      <c r="T2756" s="878"/>
      <c r="U2756" s="878"/>
      <c r="V2756" s="878"/>
      <c r="W2756" s="878"/>
      <c r="X2756" s="1015"/>
      <c r="Y2756" s="878"/>
      <c r="Z2756" s="975"/>
    </row>
    <row r="2757" spans="1:26">
      <c r="A2757" s="878"/>
      <c r="B2757" s="878"/>
      <c r="C2757" s="878"/>
      <c r="F2757" s="878"/>
      <c r="H2757" s="878"/>
      <c r="I2757" s="878"/>
      <c r="J2757" s="878"/>
      <c r="K2757" s="990"/>
      <c r="L2757" s="990"/>
      <c r="M2757" s="990"/>
      <c r="N2757" s="990"/>
      <c r="O2757" s="878"/>
      <c r="P2757" s="878"/>
      <c r="Q2757" s="878"/>
      <c r="R2757" s="878"/>
      <c r="S2757" s="878"/>
      <c r="T2757" s="878"/>
      <c r="U2757" s="878"/>
      <c r="V2757" s="878"/>
      <c r="W2757" s="878"/>
      <c r="X2757" s="1015"/>
      <c r="Y2757" s="878"/>
      <c r="Z2757" s="975"/>
    </row>
    <row r="2758" spans="1:26">
      <c r="A2758" s="878"/>
      <c r="B2758" s="878"/>
      <c r="C2758" s="878"/>
      <c r="F2758" s="878"/>
      <c r="H2758" s="878"/>
      <c r="I2758" s="878"/>
      <c r="J2758" s="878"/>
      <c r="K2758" s="990"/>
      <c r="L2758" s="990"/>
      <c r="M2758" s="990"/>
      <c r="N2758" s="990"/>
      <c r="O2758" s="878"/>
      <c r="P2758" s="878"/>
      <c r="Q2758" s="878"/>
      <c r="R2758" s="878"/>
      <c r="S2758" s="878"/>
      <c r="T2758" s="878"/>
      <c r="U2758" s="878"/>
      <c r="V2758" s="878"/>
      <c r="W2758" s="878"/>
      <c r="X2758" s="1015"/>
      <c r="Y2758" s="878"/>
      <c r="Z2758" s="975"/>
    </row>
    <row r="2759" spans="1:26">
      <c r="A2759" s="878"/>
      <c r="B2759" s="878"/>
      <c r="C2759" s="878"/>
      <c r="F2759" s="878"/>
      <c r="H2759" s="878"/>
      <c r="I2759" s="878"/>
      <c r="J2759" s="878"/>
      <c r="K2759" s="990"/>
      <c r="L2759" s="990"/>
      <c r="M2759" s="990"/>
      <c r="N2759" s="990"/>
      <c r="O2759" s="878"/>
      <c r="P2759" s="878"/>
      <c r="Q2759" s="878"/>
      <c r="R2759" s="878"/>
      <c r="S2759" s="878"/>
      <c r="T2759" s="878"/>
      <c r="U2759" s="878"/>
      <c r="V2759" s="878"/>
      <c r="W2759" s="878"/>
      <c r="X2759" s="1015"/>
      <c r="Y2759" s="878"/>
      <c r="Z2759" s="975"/>
    </row>
    <row r="2760" spans="1:26">
      <c r="A2760" s="878"/>
      <c r="B2760" s="878"/>
      <c r="C2760" s="878"/>
      <c r="F2760" s="878"/>
      <c r="H2760" s="878"/>
      <c r="I2760" s="878"/>
      <c r="J2760" s="878"/>
      <c r="K2760" s="990"/>
      <c r="L2760" s="990"/>
      <c r="M2760" s="990"/>
      <c r="N2760" s="990"/>
      <c r="O2760" s="878"/>
      <c r="P2760" s="878"/>
      <c r="Q2760" s="878"/>
      <c r="R2760" s="878"/>
      <c r="S2760" s="878"/>
      <c r="T2760" s="878"/>
      <c r="U2760" s="878"/>
      <c r="V2760" s="878"/>
      <c r="W2760" s="878"/>
      <c r="X2760" s="1015"/>
      <c r="Y2760" s="878"/>
      <c r="Z2760" s="975"/>
    </row>
    <row r="2761" spans="1:26">
      <c r="A2761" s="878"/>
      <c r="B2761" s="878"/>
      <c r="C2761" s="878"/>
      <c r="F2761" s="878"/>
      <c r="H2761" s="878"/>
      <c r="I2761" s="878"/>
      <c r="J2761" s="878"/>
      <c r="K2761" s="990"/>
      <c r="L2761" s="990"/>
      <c r="M2761" s="990"/>
      <c r="N2761" s="990"/>
      <c r="O2761" s="878"/>
      <c r="P2761" s="878"/>
      <c r="Q2761" s="878"/>
      <c r="R2761" s="878"/>
      <c r="S2761" s="878"/>
      <c r="T2761" s="878"/>
      <c r="U2761" s="878"/>
      <c r="V2761" s="878"/>
      <c r="W2761" s="878"/>
      <c r="X2761" s="1015"/>
      <c r="Y2761" s="878"/>
      <c r="Z2761" s="975"/>
    </row>
    <row r="2762" spans="1:26">
      <c r="A2762" s="878"/>
      <c r="B2762" s="878"/>
      <c r="C2762" s="878"/>
      <c r="F2762" s="878"/>
      <c r="H2762" s="878"/>
      <c r="I2762" s="878"/>
      <c r="J2762" s="878"/>
      <c r="K2762" s="990"/>
      <c r="L2762" s="990"/>
      <c r="M2762" s="990"/>
      <c r="N2762" s="990"/>
      <c r="O2762" s="878"/>
      <c r="P2762" s="878"/>
      <c r="Q2762" s="878"/>
      <c r="R2762" s="878"/>
      <c r="S2762" s="878"/>
      <c r="T2762" s="878"/>
      <c r="U2762" s="878"/>
      <c r="V2762" s="878"/>
      <c r="W2762" s="878"/>
      <c r="X2762" s="1015"/>
      <c r="Y2762" s="878"/>
      <c r="Z2762" s="975"/>
    </row>
    <row r="2763" spans="1:26">
      <c r="A2763" s="878"/>
      <c r="B2763" s="878"/>
      <c r="C2763" s="878"/>
      <c r="F2763" s="878"/>
      <c r="H2763" s="878"/>
      <c r="I2763" s="878"/>
      <c r="J2763" s="878"/>
      <c r="K2763" s="990"/>
      <c r="L2763" s="990"/>
      <c r="M2763" s="990"/>
      <c r="N2763" s="990"/>
      <c r="O2763" s="878"/>
      <c r="P2763" s="878"/>
      <c r="Q2763" s="878"/>
      <c r="R2763" s="878"/>
      <c r="S2763" s="878"/>
      <c r="T2763" s="878"/>
      <c r="U2763" s="878"/>
      <c r="V2763" s="878"/>
      <c r="W2763" s="878"/>
      <c r="X2763" s="1015"/>
      <c r="Y2763" s="878"/>
      <c r="Z2763" s="975"/>
    </row>
    <row r="2764" spans="1:26">
      <c r="A2764" s="878"/>
      <c r="B2764" s="878"/>
      <c r="C2764" s="878"/>
      <c r="F2764" s="878"/>
      <c r="H2764" s="878"/>
      <c r="I2764" s="878"/>
      <c r="J2764" s="878"/>
      <c r="K2764" s="990"/>
      <c r="L2764" s="990"/>
      <c r="M2764" s="990"/>
      <c r="N2764" s="990"/>
      <c r="O2764" s="878"/>
      <c r="P2764" s="878"/>
      <c r="Q2764" s="878"/>
      <c r="R2764" s="878"/>
      <c r="S2764" s="878"/>
      <c r="T2764" s="878"/>
      <c r="U2764" s="878"/>
      <c r="V2764" s="878"/>
      <c r="W2764" s="878"/>
      <c r="X2764" s="1015"/>
      <c r="Y2764" s="878"/>
      <c r="Z2764" s="975"/>
    </row>
    <row r="2765" spans="1:26">
      <c r="A2765" s="878"/>
      <c r="B2765" s="878"/>
      <c r="C2765" s="878"/>
      <c r="F2765" s="878"/>
      <c r="H2765" s="878"/>
      <c r="I2765" s="878"/>
      <c r="J2765" s="878"/>
      <c r="K2765" s="990"/>
      <c r="L2765" s="990"/>
      <c r="M2765" s="990"/>
      <c r="N2765" s="990"/>
      <c r="O2765" s="878"/>
      <c r="P2765" s="878"/>
      <c r="Q2765" s="878"/>
      <c r="R2765" s="878"/>
      <c r="S2765" s="878"/>
      <c r="T2765" s="878"/>
      <c r="U2765" s="878"/>
      <c r="V2765" s="878"/>
      <c r="W2765" s="878"/>
      <c r="X2765" s="1015"/>
      <c r="Y2765" s="878"/>
      <c r="Z2765" s="975"/>
    </row>
    <row r="2766" spans="1:26">
      <c r="A2766" s="878"/>
      <c r="B2766" s="878"/>
      <c r="C2766" s="878"/>
      <c r="F2766" s="878"/>
      <c r="H2766" s="878"/>
      <c r="I2766" s="878"/>
      <c r="J2766" s="878"/>
      <c r="K2766" s="990"/>
      <c r="L2766" s="990"/>
      <c r="M2766" s="990"/>
      <c r="N2766" s="990"/>
      <c r="O2766" s="878"/>
      <c r="P2766" s="878"/>
      <c r="Q2766" s="878"/>
      <c r="R2766" s="878"/>
      <c r="S2766" s="878"/>
      <c r="T2766" s="878"/>
      <c r="U2766" s="878"/>
      <c r="V2766" s="878"/>
      <c r="W2766" s="878"/>
      <c r="X2766" s="1015"/>
      <c r="Y2766" s="878"/>
      <c r="Z2766" s="975"/>
    </row>
    <row r="2767" spans="1:26">
      <c r="A2767" s="878"/>
      <c r="B2767" s="878"/>
      <c r="C2767" s="878"/>
      <c r="F2767" s="878"/>
      <c r="H2767" s="878"/>
      <c r="I2767" s="878"/>
      <c r="J2767" s="878"/>
      <c r="K2767" s="990"/>
      <c r="L2767" s="990"/>
      <c r="M2767" s="990"/>
      <c r="N2767" s="990"/>
      <c r="O2767" s="878"/>
      <c r="P2767" s="878"/>
      <c r="Q2767" s="878"/>
      <c r="R2767" s="878"/>
      <c r="S2767" s="878"/>
      <c r="T2767" s="878"/>
      <c r="U2767" s="878"/>
      <c r="V2767" s="878"/>
      <c r="W2767" s="878"/>
      <c r="X2767" s="1015"/>
      <c r="Y2767" s="878"/>
      <c r="Z2767" s="975"/>
    </row>
    <row r="2768" spans="1:26">
      <c r="A2768" s="878"/>
      <c r="B2768" s="878"/>
      <c r="C2768" s="878"/>
      <c r="F2768" s="878"/>
      <c r="H2768" s="878"/>
      <c r="I2768" s="878"/>
      <c r="J2768" s="878"/>
      <c r="K2768" s="990"/>
      <c r="L2768" s="990"/>
      <c r="M2768" s="990"/>
      <c r="N2768" s="990"/>
      <c r="O2768" s="878"/>
      <c r="P2768" s="878"/>
      <c r="Q2768" s="878"/>
      <c r="R2768" s="878"/>
      <c r="S2768" s="878"/>
      <c r="T2768" s="878"/>
      <c r="U2768" s="878"/>
      <c r="V2768" s="878"/>
      <c r="W2768" s="878"/>
      <c r="X2768" s="1015"/>
      <c r="Y2768" s="878"/>
      <c r="Z2768" s="975"/>
    </row>
    <row r="2769" spans="1:26">
      <c r="A2769" s="878"/>
      <c r="B2769" s="878"/>
      <c r="C2769" s="878"/>
      <c r="F2769" s="878"/>
      <c r="H2769" s="878"/>
      <c r="I2769" s="878"/>
      <c r="J2769" s="878"/>
      <c r="K2769" s="990"/>
      <c r="L2769" s="990"/>
      <c r="M2769" s="990"/>
      <c r="N2769" s="990"/>
      <c r="O2769" s="878"/>
      <c r="P2769" s="878"/>
      <c r="Q2769" s="878"/>
      <c r="R2769" s="878"/>
      <c r="S2769" s="878"/>
      <c r="T2769" s="878"/>
      <c r="U2769" s="878"/>
      <c r="V2769" s="878"/>
      <c r="W2769" s="878"/>
      <c r="X2769" s="1015"/>
      <c r="Y2769" s="878"/>
      <c r="Z2769" s="975"/>
    </row>
    <row r="2770" spans="1:26">
      <c r="A2770" s="878"/>
      <c r="B2770" s="878"/>
      <c r="C2770" s="878"/>
      <c r="F2770" s="878"/>
      <c r="H2770" s="878"/>
      <c r="I2770" s="878"/>
      <c r="J2770" s="878"/>
      <c r="K2770" s="990"/>
      <c r="L2770" s="990"/>
      <c r="M2770" s="990"/>
      <c r="N2770" s="990"/>
      <c r="O2770" s="878"/>
      <c r="P2770" s="878"/>
      <c r="Q2770" s="878"/>
      <c r="R2770" s="878"/>
      <c r="S2770" s="878"/>
      <c r="T2770" s="878"/>
      <c r="U2770" s="878"/>
      <c r="V2770" s="878"/>
      <c r="W2770" s="878"/>
      <c r="X2770" s="1015"/>
      <c r="Y2770" s="878"/>
      <c r="Z2770" s="975"/>
    </row>
    <row r="2771" spans="1:26">
      <c r="A2771" s="878"/>
      <c r="B2771" s="878"/>
      <c r="C2771" s="878"/>
      <c r="F2771" s="878"/>
      <c r="H2771" s="878"/>
      <c r="I2771" s="878"/>
      <c r="J2771" s="878"/>
      <c r="K2771" s="990"/>
      <c r="L2771" s="990"/>
      <c r="M2771" s="990"/>
      <c r="N2771" s="990"/>
      <c r="O2771" s="878"/>
      <c r="P2771" s="878"/>
      <c r="Q2771" s="878"/>
      <c r="R2771" s="878"/>
      <c r="S2771" s="878"/>
      <c r="T2771" s="878"/>
      <c r="U2771" s="878"/>
      <c r="V2771" s="878"/>
      <c r="W2771" s="878"/>
      <c r="X2771" s="1015"/>
      <c r="Y2771" s="878"/>
      <c r="Z2771" s="975"/>
    </row>
    <row r="2772" spans="1:26">
      <c r="A2772" s="878"/>
      <c r="B2772" s="878"/>
      <c r="C2772" s="878"/>
      <c r="F2772" s="878"/>
      <c r="H2772" s="878"/>
      <c r="I2772" s="878"/>
      <c r="J2772" s="878"/>
      <c r="K2772" s="990"/>
      <c r="L2772" s="990"/>
      <c r="M2772" s="990"/>
      <c r="N2772" s="990"/>
      <c r="O2772" s="878"/>
      <c r="P2772" s="878"/>
      <c r="Q2772" s="878"/>
      <c r="R2772" s="878"/>
      <c r="S2772" s="878"/>
      <c r="T2772" s="878"/>
      <c r="U2772" s="878"/>
      <c r="V2772" s="878"/>
      <c r="W2772" s="878"/>
      <c r="X2772" s="1015"/>
      <c r="Y2772" s="878"/>
      <c r="Z2772" s="975"/>
    </row>
    <row r="2773" spans="1:26">
      <c r="A2773" s="878"/>
      <c r="B2773" s="878"/>
      <c r="C2773" s="878"/>
      <c r="F2773" s="878"/>
      <c r="H2773" s="878"/>
      <c r="I2773" s="878"/>
      <c r="J2773" s="878"/>
      <c r="K2773" s="990"/>
      <c r="L2773" s="990"/>
      <c r="M2773" s="990"/>
      <c r="N2773" s="990"/>
      <c r="O2773" s="878"/>
      <c r="P2773" s="878"/>
      <c r="Q2773" s="878"/>
      <c r="R2773" s="878"/>
      <c r="S2773" s="878"/>
      <c r="T2773" s="878"/>
      <c r="U2773" s="878"/>
      <c r="V2773" s="878"/>
      <c r="W2773" s="878"/>
      <c r="X2773" s="1015"/>
      <c r="Y2773" s="878"/>
      <c r="Z2773" s="975"/>
    </row>
    <row r="2774" spans="1:26">
      <c r="A2774" s="878"/>
      <c r="B2774" s="878"/>
      <c r="C2774" s="878"/>
      <c r="F2774" s="878"/>
      <c r="H2774" s="878"/>
      <c r="I2774" s="878"/>
      <c r="J2774" s="878"/>
      <c r="K2774" s="990"/>
      <c r="L2774" s="990"/>
      <c r="M2774" s="990"/>
      <c r="N2774" s="990"/>
      <c r="O2774" s="878"/>
      <c r="P2774" s="878"/>
      <c r="Q2774" s="878"/>
      <c r="R2774" s="878"/>
      <c r="S2774" s="878"/>
      <c r="T2774" s="878"/>
      <c r="U2774" s="878"/>
      <c r="V2774" s="878"/>
      <c r="W2774" s="878"/>
      <c r="X2774" s="1015"/>
      <c r="Y2774" s="878"/>
      <c r="Z2774" s="975"/>
    </row>
    <row r="2775" spans="1:26">
      <c r="A2775" s="878"/>
      <c r="B2775" s="878"/>
      <c r="C2775" s="878"/>
      <c r="F2775" s="878"/>
      <c r="H2775" s="878"/>
      <c r="I2775" s="878"/>
      <c r="J2775" s="878"/>
      <c r="K2775" s="990"/>
      <c r="L2775" s="990"/>
      <c r="M2775" s="990"/>
      <c r="N2775" s="990"/>
      <c r="O2775" s="878"/>
      <c r="P2775" s="878"/>
      <c r="Q2775" s="878"/>
      <c r="R2775" s="878"/>
      <c r="S2775" s="878"/>
      <c r="T2775" s="878"/>
      <c r="U2775" s="878"/>
      <c r="V2775" s="878"/>
      <c r="W2775" s="878"/>
      <c r="X2775" s="1015"/>
      <c r="Y2775" s="878"/>
      <c r="Z2775" s="975"/>
    </row>
    <row r="2776" spans="1:26">
      <c r="A2776" s="878"/>
      <c r="B2776" s="878"/>
      <c r="C2776" s="878"/>
      <c r="F2776" s="878"/>
      <c r="H2776" s="878"/>
      <c r="I2776" s="878"/>
      <c r="J2776" s="878"/>
      <c r="K2776" s="990"/>
      <c r="L2776" s="990"/>
      <c r="M2776" s="990"/>
      <c r="N2776" s="990"/>
      <c r="O2776" s="878"/>
      <c r="P2776" s="878"/>
      <c r="Q2776" s="878"/>
      <c r="R2776" s="878"/>
      <c r="S2776" s="878"/>
      <c r="T2776" s="878"/>
      <c r="U2776" s="878"/>
      <c r="V2776" s="878"/>
      <c r="W2776" s="878"/>
      <c r="X2776" s="1015"/>
      <c r="Y2776" s="878"/>
      <c r="Z2776" s="975"/>
    </row>
    <row r="2777" spans="1:26">
      <c r="A2777" s="878"/>
      <c r="B2777" s="878"/>
      <c r="C2777" s="878"/>
      <c r="F2777" s="878"/>
      <c r="H2777" s="878"/>
      <c r="I2777" s="878"/>
      <c r="J2777" s="878"/>
      <c r="K2777" s="990"/>
      <c r="L2777" s="990"/>
      <c r="M2777" s="990"/>
      <c r="N2777" s="990"/>
      <c r="O2777" s="878"/>
      <c r="P2777" s="878"/>
      <c r="Q2777" s="878"/>
      <c r="R2777" s="878"/>
      <c r="S2777" s="878"/>
      <c r="T2777" s="878"/>
      <c r="U2777" s="878"/>
      <c r="V2777" s="878"/>
      <c r="W2777" s="878"/>
      <c r="X2777" s="1015"/>
      <c r="Y2777" s="878"/>
      <c r="Z2777" s="975"/>
    </row>
    <row r="2778" spans="1:26">
      <c r="A2778" s="878"/>
      <c r="B2778" s="878"/>
      <c r="C2778" s="878"/>
      <c r="F2778" s="878"/>
      <c r="H2778" s="878"/>
      <c r="I2778" s="878"/>
      <c r="J2778" s="878"/>
      <c r="K2778" s="990"/>
      <c r="L2778" s="990"/>
      <c r="M2778" s="990"/>
      <c r="N2778" s="990"/>
      <c r="O2778" s="878"/>
      <c r="P2778" s="878"/>
      <c r="Q2778" s="878"/>
      <c r="R2778" s="878"/>
      <c r="S2778" s="878"/>
      <c r="T2778" s="878"/>
      <c r="U2778" s="878"/>
      <c r="V2778" s="878"/>
      <c r="W2778" s="878"/>
      <c r="X2778" s="1015"/>
      <c r="Y2778" s="878"/>
      <c r="Z2778" s="975"/>
    </row>
    <row r="2779" spans="1:26">
      <c r="A2779" s="878"/>
      <c r="B2779" s="878"/>
      <c r="C2779" s="878"/>
      <c r="F2779" s="878"/>
      <c r="H2779" s="878"/>
      <c r="I2779" s="878"/>
      <c r="J2779" s="878"/>
      <c r="K2779" s="990"/>
      <c r="L2779" s="990"/>
      <c r="M2779" s="990"/>
      <c r="N2779" s="990"/>
      <c r="O2779" s="878"/>
      <c r="P2779" s="878"/>
      <c r="Q2779" s="878"/>
      <c r="R2779" s="878"/>
      <c r="S2779" s="878"/>
      <c r="T2779" s="878"/>
      <c r="U2779" s="878"/>
      <c r="V2779" s="878"/>
      <c r="W2779" s="878"/>
      <c r="X2779" s="1015"/>
      <c r="Y2779" s="878"/>
      <c r="Z2779" s="975"/>
    </row>
    <row r="2780" spans="1:26">
      <c r="A2780" s="878"/>
      <c r="B2780" s="878"/>
      <c r="C2780" s="878"/>
      <c r="F2780" s="878"/>
      <c r="H2780" s="878"/>
      <c r="I2780" s="878"/>
      <c r="J2780" s="878"/>
      <c r="K2780" s="990"/>
      <c r="L2780" s="990"/>
      <c r="M2780" s="990"/>
      <c r="N2780" s="990"/>
      <c r="O2780" s="878"/>
      <c r="P2780" s="878"/>
      <c r="Q2780" s="878"/>
      <c r="R2780" s="878"/>
      <c r="S2780" s="878"/>
      <c r="T2780" s="878"/>
      <c r="U2780" s="878"/>
      <c r="V2780" s="878"/>
      <c r="W2780" s="878"/>
      <c r="X2780" s="1015"/>
      <c r="Y2780" s="878"/>
      <c r="Z2780" s="975"/>
    </row>
    <row r="2781" spans="1:26">
      <c r="A2781" s="878"/>
      <c r="B2781" s="878"/>
      <c r="C2781" s="878"/>
      <c r="F2781" s="878"/>
      <c r="H2781" s="878"/>
      <c r="I2781" s="878"/>
      <c r="J2781" s="878"/>
      <c r="K2781" s="990"/>
      <c r="L2781" s="990"/>
      <c r="M2781" s="990"/>
      <c r="N2781" s="990"/>
      <c r="O2781" s="878"/>
      <c r="P2781" s="878"/>
      <c r="Q2781" s="878"/>
      <c r="R2781" s="878"/>
      <c r="S2781" s="878"/>
      <c r="T2781" s="878"/>
      <c r="U2781" s="878"/>
      <c r="V2781" s="878"/>
      <c r="W2781" s="878"/>
      <c r="X2781" s="1015"/>
      <c r="Y2781" s="878"/>
      <c r="Z2781" s="975"/>
    </row>
    <row r="2782" spans="1:26">
      <c r="A2782" s="878"/>
      <c r="B2782" s="878"/>
      <c r="C2782" s="878"/>
      <c r="F2782" s="878"/>
      <c r="H2782" s="878"/>
      <c r="I2782" s="878"/>
      <c r="J2782" s="878"/>
      <c r="K2782" s="990"/>
      <c r="L2782" s="990"/>
      <c r="M2782" s="990"/>
      <c r="N2782" s="990"/>
      <c r="O2782" s="878"/>
      <c r="P2782" s="878"/>
      <c r="Q2782" s="878"/>
      <c r="R2782" s="878"/>
      <c r="S2782" s="878"/>
      <c r="T2782" s="878"/>
      <c r="U2782" s="878"/>
      <c r="V2782" s="878"/>
      <c r="W2782" s="878"/>
      <c r="X2782" s="1015"/>
      <c r="Y2782" s="878"/>
      <c r="Z2782" s="975"/>
    </row>
    <row r="2783" spans="1:26">
      <c r="A2783" s="878"/>
      <c r="B2783" s="878"/>
      <c r="C2783" s="878"/>
      <c r="F2783" s="878"/>
      <c r="H2783" s="878"/>
      <c r="I2783" s="878"/>
      <c r="J2783" s="878"/>
      <c r="K2783" s="990"/>
      <c r="L2783" s="990"/>
      <c r="M2783" s="990"/>
      <c r="N2783" s="990"/>
      <c r="O2783" s="878"/>
      <c r="P2783" s="878"/>
      <c r="Q2783" s="878"/>
      <c r="R2783" s="878"/>
      <c r="S2783" s="878"/>
      <c r="T2783" s="878"/>
      <c r="U2783" s="878"/>
      <c r="V2783" s="878"/>
      <c r="W2783" s="878"/>
      <c r="X2783" s="1015"/>
      <c r="Y2783" s="878"/>
      <c r="Z2783" s="975"/>
    </row>
    <row r="2784" spans="1:26">
      <c r="A2784" s="878"/>
      <c r="B2784" s="878"/>
      <c r="C2784" s="878"/>
      <c r="F2784" s="878"/>
      <c r="H2784" s="878"/>
      <c r="I2784" s="878"/>
      <c r="J2784" s="878"/>
      <c r="K2784" s="990"/>
      <c r="L2784" s="990"/>
      <c r="M2784" s="990"/>
      <c r="N2784" s="990"/>
      <c r="O2784" s="878"/>
      <c r="P2784" s="878"/>
      <c r="Q2784" s="878"/>
      <c r="R2784" s="878"/>
      <c r="S2784" s="878"/>
      <c r="T2784" s="878"/>
      <c r="U2784" s="878"/>
      <c r="V2784" s="878"/>
      <c r="W2784" s="878"/>
      <c r="X2784" s="1015"/>
      <c r="Y2784" s="878"/>
      <c r="Z2784" s="975"/>
    </row>
    <row r="2785" spans="1:26">
      <c r="A2785" s="878"/>
      <c r="B2785" s="878"/>
      <c r="C2785" s="878"/>
      <c r="F2785" s="878"/>
      <c r="H2785" s="878"/>
      <c r="I2785" s="878"/>
      <c r="J2785" s="878"/>
      <c r="K2785" s="990"/>
      <c r="L2785" s="990"/>
      <c r="M2785" s="990"/>
      <c r="N2785" s="990"/>
      <c r="O2785" s="878"/>
      <c r="P2785" s="878"/>
      <c r="Q2785" s="878"/>
      <c r="R2785" s="878"/>
      <c r="S2785" s="878"/>
      <c r="T2785" s="878"/>
      <c r="U2785" s="878"/>
      <c r="V2785" s="878"/>
      <c r="W2785" s="878"/>
      <c r="X2785" s="1015"/>
      <c r="Y2785" s="878"/>
      <c r="Z2785" s="975"/>
    </row>
    <row r="2786" spans="1:26">
      <c r="A2786" s="878"/>
      <c r="B2786" s="878"/>
      <c r="C2786" s="878"/>
      <c r="F2786" s="878"/>
      <c r="H2786" s="878"/>
      <c r="I2786" s="878"/>
      <c r="J2786" s="878"/>
      <c r="K2786" s="990"/>
      <c r="L2786" s="990"/>
      <c r="M2786" s="990"/>
      <c r="N2786" s="990"/>
      <c r="O2786" s="878"/>
      <c r="P2786" s="878"/>
      <c r="Q2786" s="878"/>
      <c r="R2786" s="878"/>
      <c r="S2786" s="878"/>
      <c r="T2786" s="878"/>
      <c r="U2786" s="878"/>
      <c r="V2786" s="878"/>
      <c r="W2786" s="878"/>
      <c r="X2786" s="1015"/>
      <c r="Y2786" s="878"/>
      <c r="Z2786" s="975"/>
    </row>
    <row r="2787" spans="1:26">
      <c r="A2787" s="878"/>
      <c r="B2787" s="878"/>
      <c r="C2787" s="878"/>
      <c r="F2787" s="878"/>
      <c r="H2787" s="878"/>
      <c r="I2787" s="878"/>
      <c r="J2787" s="878"/>
      <c r="K2787" s="990"/>
      <c r="L2787" s="990"/>
      <c r="M2787" s="990"/>
      <c r="N2787" s="990"/>
      <c r="O2787" s="878"/>
      <c r="P2787" s="878"/>
      <c r="Q2787" s="878"/>
      <c r="R2787" s="878"/>
      <c r="S2787" s="878"/>
      <c r="T2787" s="878"/>
      <c r="U2787" s="878"/>
      <c r="V2787" s="878"/>
      <c r="W2787" s="878"/>
      <c r="X2787" s="1015"/>
      <c r="Y2787" s="878"/>
      <c r="Z2787" s="975"/>
    </row>
    <row r="2788" spans="1:26">
      <c r="A2788" s="878"/>
      <c r="B2788" s="878"/>
      <c r="C2788" s="878"/>
      <c r="F2788" s="878"/>
      <c r="H2788" s="878"/>
      <c r="I2788" s="878"/>
      <c r="J2788" s="878"/>
      <c r="K2788" s="990"/>
      <c r="L2788" s="990"/>
      <c r="M2788" s="990"/>
      <c r="N2788" s="990"/>
      <c r="O2788" s="878"/>
      <c r="P2788" s="878"/>
      <c r="Q2788" s="878"/>
      <c r="R2788" s="878"/>
      <c r="S2788" s="878"/>
      <c r="T2788" s="878"/>
      <c r="U2788" s="878"/>
      <c r="V2788" s="878"/>
      <c r="W2788" s="878"/>
      <c r="X2788" s="1015"/>
      <c r="Y2788" s="878"/>
      <c r="Z2788" s="975"/>
    </row>
    <row r="2789" spans="1:26">
      <c r="A2789" s="878"/>
      <c r="B2789" s="878"/>
      <c r="C2789" s="878"/>
      <c r="F2789" s="878"/>
      <c r="H2789" s="878"/>
      <c r="I2789" s="878"/>
      <c r="J2789" s="878"/>
      <c r="K2789" s="990"/>
      <c r="L2789" s="990"/>
      <c r="M2789" s="990"/>
      <c r="N2789" s="990"/>
      <c r="O2789" s="878"/>
      <c r="P2789" s="878"/>
      <c r="Q2789" s="878"/>
      <c r="R2789" s="878"/>
      <c r="S2789" s="878"/>
      <c r="T2789" s="878"/>
      <c r="U2789" s="878"/>
      <c r="V2789" s="878"/>
      <c r="W2789" s="878"/>
      <c r="X2789" s="1015"/>
      <c r="Y2789" s="878"/>
      <c r="Z2789" s="975"/>
    </row>
    <row r="2790" spans="1:26">
      <c r="A2790" s="878"/>
      <c r="B2790" s="878"/>
      <c r="C2790" s="878"/>
      <c r="F2790" s="878"/>
      <c r="H2790" s="878"/>
      <c r="I2790" s="878"/>
      <c r="J2790" s="878"/>
      <c r="K2790" s="990"/>
      <c r="L2790" s="990"/>
      <c r="M2790" s="990"/>
      <c r="N2790" s="990"/>
      <c r="O2790" s="878"/>
      <c r="P2790" s="878"/>
      <c r="Q2790" s="878"/>
      <c r="R2790" s="878"/>
      <c r="S2790" s="878"/>
      <c r="T2790" s="878"/>
      <c r="U2790" s="878"/>
      <c r="V2790" s="878"/>
      <c r="W2790" s="878"/>
      <c r="X2790" s="1015"/>
      <c r="Y2790" s="878"/>
      <c r="Z2790" s="975"/>
    </row>
    <row r="2791" spans="1:26">
      <c r="A2791" s="878"/>
      <c r="B2791" s="878"/>
      <c r="C2791" s="878"/>
      <c r="F2791" s="878"/>
      <c r="H2791" s="878"/>
      <c r="I2791" s="878"/>
      <c r="J2791" s="878"/>
      <c r="K2791" s="990"/>
      <c r="L2791" s="990"/>
      <c r="M2791" s="990"/>
      <c r="N2791" s="990"/>
      <c r="O2791" s="878"/>
      <c r="P2791" s="878"/>
      <c r="Q2791" s="878"/>
      <c r="R2791" s="878"/>
      <c r="S2791" s="878"/>
      <c r="T2791" s="878"/>
      <c r="U2791" s="878"/>
      <c r="V2791" s="878"/>
      <c r="W2791" s="878"/>
      <c r="X2791" s="1015"/>
      <c r="Y2791" s="878"/>
      <c r="Z2791" s="975"/>
    </row>
    <row r="2792" spans="1:26">
      <c r="A2792" s="878"/>
      <c r="B2792" s="878"/>
      <c r="C2792" s="878"/>
      <c r="F2792" s="878"/>
      <c r="H2792" s="878"/>
      <c r="I2792" s="878"/>
      <c r="J2792" s="878"/>
      <c r="K2792" s="990"/>
      <c r="L2792" s="990"/>
      <c r="M2792" s="990"/>
      <c r="N2792" s="990"/>
      <c r="O2792" s="878"/>
      <c r="P2792" s="878"/>
      <c r="Q2792" s="878"/>
      <c r="R2792" s="878"/>
      <c r="S2792" s="878"/>
      <c r="T2792" s="878"/>
      <c r="U2792" s="878"/>
      <c r="V2792" s="878"/>
      <c r="W2792" s="878"/>
      <c r="X2792" s="1015"/>
      <c r="Y2792" s="878"/>
      <c r="Z2792" s="975"/>
    </row>
    <row r="2793" spans="1:26">
      <c r="A2793" s="878"/>
      <c r="B2793" s="878"/>
      <c r="C2793" s="878"/>
      <c r="F2793" s="878"/>
      <c r="H2793" s="878"/>
      <c r="I2793" s="878"/>
      <c r="J2793" s="878"/>
      <c r="K2793" s="990"/>
      <c r="L2793" s="990"/>
      <c r="M2793" s="990"/>
      <c r="N2793" s="990"/>
      <c r="O2793" s="878"/>
      <c r="P2793" s="878"/>
      <c r="Q2793" s="878"/>
      <c r="R2793" s="878"/>
      <c r="S2793" s="878"/>
      <c r="T2793" s="878"/>
      <c r="U2793" s="878"/>
      <c r="V2793" s="878"/>
      <c r="W2793" s="878"/>
      <c r="X2793" s="1015"/>
      <c r="Y2793" s="878"/>
      <c r="Z2793" s="975"/>
    </row>
    <row r="2794" spans="1:26">
      <c r="A2794" s="878"/>
      <c r="B2794" s="878"/>
      <c r="C2794" s="878"/>
      <c r="F2794" s="878"/>
      <c r="H2794" s="878"/>
      <c r="I2794" s="878"/>
      <c r="J2794" s="878"/>
      <c r="K2794" s="990"/>
      <c r="L2794" s="990"/>
      <c r="M2794" s="990"/>
      <c r="N2794" s="990"/>
      <c r="O2794" s="878"/>
      <c r="P2794" s="878"/>
      <c r="Q2794" s="878"/>
      <c r="R2794" s="878"/>
      <c r="S2794" s="878"/>
      <c r="T2794" s="878"/>
      <c r="U2794" s="878"/>
      <c r="V2794" s="878"/>
      <c r="W2794" s="878"/>
      <c r="X2794" s="1015"/>
      <c r="Y2794" s="878"/>
      <c r="Z2794" s="975"/>
    </row>
    <row r="2795" spans="1:26">
      <c r="A2795" s="878"/>
      <c r="B2795" s="878"/>
      <c r="C2795" s="878"/>
      <c r="F2795" s="878"/>
      <c r="H2795" s="878"/>
      <c r="I2795" s="878"/>
      <c r="J2795" s="878"/>
      <c r="K2795" s="990"/>
      <c r="L2795" s="990"/>
      <c r="M2795" s="990"/>
      <c r="N2795" s="990"/>
      <c r="O2795" s="878"/>
      <c r="P2795" s="878"/>
      <c r="Q2795" s="878"/>
      <c r="R2795" s="878"/>
      <c r="S2795" s="878"/>
      <c r="T2795" s="878"/>
      <c r="U2795" s="878"/>
      <c r="V2795" s="878"/>
      <c r="W2795" s="878"/>
      <c r="X2795" s="1015"/>
      <c r="Y2795" s="878"/>
      <c r="Z2795" s="975"/>
    </row>
    <row r="2796" spans="1:26">
      <c r="A2796" s="878"/>
      <c r="B2796" s="878"/>
      <c r="C2796" s="878"/>
      <c r="F2796" s="878"/>
      <c r="H2796" s="878"/>
      <c r="I2796" s="878"/>
      <c r="J2796" s="878"/>
      <c r="K2796" s="990"/>
      <c r="L2796" s="990"/>
      <c r="M2796" s="990"/>
      <c r="N2796" s="990"/>
      <c r="O2796" s="878"/>
      <c r="P2796" s="878"/>
      <c r="Q2796" s="878"/>
      <c r="R2796" s="878"/>
      <c r="S2796" s="878"/>
      <c r="T2796" s="878"/>
      <c r="U2796" s="878"/>
      <c r="V2796" s="878"/>
      <c r="W2796" s="878"/>
      <c r="X2796" s="1015"/>
      <c r="Y2796" s="878"/>
      <c r="Z2796" s="975"/>
    </row>
    <row r="2797" spans="1:26">
      <c r="A2797" s="878"/>
      <c r="B2797" s="878"/>
      <c r="C2797" s="878"/>
      <c r="F2797" s="878"/>
      <c r="H2797" s="878"/>
      <c r="I2797" s="878"/>
      <c r="J2797" s="878"/>
      <c r="K2797" s="990"/>
      <c r="L2797" s="990"/>
      <c r="M2797" s="990"/>
      <c r="N2797" s="990"/>
      <c r="O2797" s="878"/>
      <c r="P2797" s="878"/>
      <c r="Q2797" s="878"/>
      <c r="R2797" s="878"/>
      <c r="S2797" s="878"/>
      <c r="T2797" s="878"/>
      <c r="U2797" s="878"/>
      <c r="V2797" s="878"/>
      <c r="W2797" s="878"/>
      <c r="X2797" s="1015"/>
      <c r="Y2797" s="878"/>
      <c r="Z2797" s="975"/>
    </row>
    <row r="2798" spans="1:26">
      <c r="A2798" s="878"/>
      <c r="B2798" s="878"/>
      <c r="C2798" s="878"/>
      <c r="F2798" s="878"/>
      <c r="H2798" s="878"/>
      <c r="I2798" s="878"/>
      <c r="J2798" s="878"/>
      <c r="K2798" s="990"/>
      <c r="L2798" s="990"/>
      <c r="M2798" s="990"/>
      <c r="N2798" s="990"/>
      <c r="O2798" s="878"/>
      <c r="P2798" s="878"/>
      <c r="Q2798" s="878"/>
      <c r="R2798" s="878"/>
      <c r="S2798" s="878"/>
      <c r="T2798" s="878"/>
      <c r="U2798" s="878"/>
      <c r="V2798" s="878"/>
      <c r="W2798" s="878"/>
      <c r="X2798" s="1015"/>
      <c r="Y2798" s="878"/>
      <c r="Z2798" s="975"/>
    </row>
    <row r="2799" spans="1:26">
      <c r="A2799" s="878"/>
      <c r="B2799" s="878"/>
      <c r="C2799" s="878"/>
      <c r="F2799" s="878"/>
      <c r="H2799" s="878"/>
      <c r="I2799" s="878"/>
      <c r="J2799" s="878"/>
      <c r="K2799" s="990"/>
      <c r="L2799" s="990"/>
      <c r="M2799" s="990"/>
      <c r="N2799" s="990"/>
      <c r="O2799" s="878"/>
      <c r="P2799" s="878"/>
      <c r="Q2799" s="878"/>
      <c r="R2799" s="878"/>
      <c r="S2799" s="878"/>
      <c r="T2799" s="878"/>
      <c r="U2799" s="878"/>
      <c r="V2799" s="878"/>
      <c r="W2799" s="878"/>
      <c r="X2799" s="1015"/>
      <c r="Y2799" s="878"/>
      <c r="Z2799" s="975"/>
    </row>
    <row r="2800" spans="1:26">
      <c r="A2800" s="878"/>
      <c r="B2800" s="878"/>
      <c r="C2800" s="878"/>
      <c r="F2800" s="878"/>
      <c r="H2800" s="878"/>
      <c r="I2800" s="878"/>
      <c r="J2800" s="878"/>
      <c r="K2800" s="990"/>
      <c r="L2800" s="990"/>
      <c r="M2800" s="990"/>
      <c r="N2800" s="990"/>
      <c r="O2800" s="878"/>
      <c r="P2800" s="878"/>
      <c r="Q2800" s="878"/>
      <c r="R2800" s="878"/>
      <c r="S2800" s="878"/>
      <c r="T2800" s="878"/>
      <c r="U2800" s="878"/>
      <c r="V2800" s="878"/>
      <c r="W2800" s="878"/>
      <c r="X2800" s="1015"/>
      <c r="Y2800" s="878"/>
      <c r="Z2800" s="975"/>
    </row>
    <row r="2801" spans="1:26">
      <c r="A2801" s="878"/>
      <c r="B2801" s="878"/>
      <c r="C2801" s="878"/>
      <c r="F2801" s="878"/>
      <c r="H2801" s="878"/>
      <c r="I2801" s="878"/>
      <c r="J2801" s="878"/>
      <c r="K2801" s="990"/>
      <c r="L2801" s="990"/>
      <c r="M2801" s="990"/>
      <c r="N2801" s="990"/>
      <c r="O2801" s="878"/>
      <c r="P2801" s="878"/>
      <c r="Q2801" s="878"/>
      <c r="R2801" s="878"/>
      <c r="S2801" s="878"/>
      <c r="T2801" s="878"/>
      <c r="U2801" s="878"/>
      <c r="V2801" s="878"/>
      <c r="W2801" s="878"/>
      <c r="X2801" s="1015"/>
      <c r="Y2801" s="878"/>
      <c r="Z2801" s="975"/>
    </row>
    <row r="2802" spans="1:26">
      <c r="A2802" s="878"/>
      <c r="B2802" s="878"/>
      <c r="C2802" s="878"/>
      <c r="F2802" s="878"/>
      <c r="H2802" s="878"/>
      <c r="I2802" s="878"/>
      <c r="J2802" s="878"/>
      <c r="K2802" s="990"/>
      <c r="L2802" s="990"/>
      <c r="M2802" s="990"/>
      <c r="N2802" s="990"/>
      <c r="O2802" s="878"/>
      <c r="P2802" s="878"/>
      <c r="Q2802" s="878"/>
      <c r="R2802" s="878"/>
      <c r="S2802" s="878"/>
      <c r="T2802" s="878"/>
      <c r="U2802" s="878"/>
      <c r="V2802" s="878"/>
      <c r="W2802" s="878"/>
      <c r="X2802" s="1015"/>
      <c r="Y2802" s="878"/>
      <c r="Z2802" s="975"/>
    </row>
    <row r="2803" spans="1:26">
      <c r="A2803" s="878"/>
      <c r="B2803" s="878"/>
      <c r="C2803" s="878"/>
      <c r="F2803" s="878"/>
      <c r="H2803" s="878"/>
      <c r="I2803" s="878"/>
      <c r="J2803" s="878"/>
      <c r="K2803" s="990"/>
      <c r="L2803" s="990"/>
      <c r="M2803" s="990"/>
      <c r="N2803" s="990"/>
      <c r="O2803" s="878"/>
      <c r="P2803" s="878"/>
      <c r="Q2803" s="878"/>
      <c r="R2803" s="878"/>
      <c r="S2803" s="878"/>
      <c r="T2803" s="878"/>
      <c r="U2803" s="878"/>
      <c r="V2803" s="878"/>
      <c r="W2803" s="878"/>
      <c r="X2803" s="1015"/>
      <c r="Y2803" s="878"/>
      <c r="Z2803" s="975"/>
    </row>
    <row r="2804" spans="1:26">
      <c r="A2804" s="878"/>
      <c r="B2804" s="878"/>
      <c r="C2804" s="878"/>
      <c r="F2804" s="878"/>
      <c r="H2804" s="878"/>
      <c r="I2804" s="878"/>
      <c r="J2804" s="878"/>
      <c r="K2804" s="990"/>
      <c r="L2804" s="990"/>
      <c r="M2804" s="990"/>
      <c r="N2804" s="990"/>
      <c r="O2804" s="878"/>
      <c r="P2804" s="878"/>
      <c r="Q2804" s="878"/>
      <c r="R2804" s="878"/>
      <c r="S2804" s="878"/>
      <c r="T2804" s="878"/>
      <c r="U2804" s="878"/>
      <c r="V2804" s="878"/>
      <c r="W2804" s="878"/>
      <c r="X2804" s="1015"/>
      <c r="Y2804" s="878"/>
      <c r="Z2804" s="975"/>
    </row>
    <row r="2805" spans="1:26">
      <c r="A2805" s="878"/>
      <c r="B2805" s="878"/>
      <c r="C2805" s="878"/>
      <c r="F2805" s="878"/>
      <c r="H2805" s="878"/>
      <c r="I2805" s="878"/>
      <c r="J2805" s="878"/>
      <c r="K2805" s="990"/>
      <c r="L2805" s="990"/>
      <c r="M2805" s="990"/>
      <c r="N2805" s="990"/>
      <c r="O2805" s="878"/>
      <c r="P2805" s="878"/>
      <c r="Q2805" s="878"/>
      <c r="R2805" s="878"/>
      <c r="S2805" s="878"/>
      <c r="T2805" s="878"/>
      <c r="U2805" s="878"/>
      <c r="V2805" s="878"/>
      <c r="W2805" s="878"/>
      <c r="X2805" s="1015"/>
      <c r="Y2805" s="878"/>
      <c r="Z2805" s="975"/>
    </row>
    <row r="2806" spans="1:26">
      <c r="A2806" s="878"/>
      <c r="B2806" s="878"/>
      <c r="C2806" s="878"/>
      <c r="F2806" s="878"/>
      <c r="H2806" s="878"/>
      <c r="I2806" s="878"/>
      <c r="J2806" s="878"/>
      <c r="K2806" s="990"/>
      <c r="L2806" s="990"/>
      <c r="M2806" s="990"/>
      <c r="N2806" s="990"/>
      <c r="O2806" s="878"/>
      <c r="P2806" s="878"/>
      <c r="Q2806" s="878"/>
      <c r="R2806" s="878"/>
      <c r="S2806" s="878"/>
      <c r="T2806" s="878"/>
      <c r="U2806" s="878"/>
      <c r="V2806" s="878"/>
      <c r="W2806" s="878"/>
      <c r="X2806" s="1015"/>
      <c r="Y2806" s="878"/>
      <c r="Z2806" s="975"/>
    </row>
    <row r="2807" spans="1:26">
      <c r="A2807" s="878"/>
      <c r="B2807" s="878"/>
      <c r="C2807" s="878"/>
      <c r="F2807" s="878"/>
      <c r="H2807" s="878"/>
      <c r="I2807" s="878"/>
      <c r="J2807" s="878"/>
      <c r="K2807" s="990"/>
      <c r="L2807" s="990"/>
      <c r="M2807" s="990"/>
      <c r="N2807" s="990"/>
      <c r="O2807" s="878"/>
      <c r="P2807" s="878"/>
      <c r="Q2807" s="878"/>
      <c r="R2807" s="878"/>
      <c r="S2807" s="878"/>
      <c r="T2807" s="878"/>
      <c r="U2807" s="878"/>
      <c r="V2807" s="878"/>
      <c r="W2807" s="878"/>
      <c r="X2807" s="1015"/>
      <c r="Y2807" s="878"/>
      <c r="Z2807" s="975"/>
    </row>
    <row r="2808" spans="1:26">
      <c r="A2808" s="878"/>
      <c r="B2808" s="878"/>
      <c r="C2808" s="878"/>
      <c r="F2808" s="878"/>
      <c r="H2808" s="878"/>
      <c r="I2808" s="878"/>
      <c r="J2808" s="878"/>
      <c r="K2808" s="990"/>
      <c r="L2808" s="990"/>
      <c r="M2808" s="990"/>
      <c r="N2808" s="990"/>
      <c r="O2808" s="878"/>
      <c r="P2808" s="878"/>
      <c r="Q2808" s="878"/>
      <c r="R2808" s="878"/>
      <c r="S2808" s="878"/>
      <c r="T2808" s="878"/>
      <c r="U2808" s="878"/>
      <c r="V2808" s="878"/>
      <c r="W2808" s="878"/>
      <c r="X2808" s="1015"/>
      <c r="Y2808" s="878"/>
      <c r="Z2808" s="975"/>
    </row>
    <row r="2809" spans="1:26">
      <c r="A2809" s="878"/>
      <c r="B2809" s="878"/>
      <c r="C2809" s="878"/>
      <c r="F2809" s="878"/>
      <c r="H2809" s="878"/>
      <c r="I2809" s="878"/>
      <c r="J2809" s="878"/>
      <c r="K2809" s="990"/>
      <c r="L2809" s="990"/>
      <c r="M2809" s="990"/>
      <c r="N2809" s="990"/>
      <c r="O2809" s="878"/>
      <c r="P2809" s="878"/>
      <c r="Q2809" s="878"/>
      <c r="R2809" s="878"/>
      <c r="S2809" s="878"/>
      <c r="T2809" s="878"/>
      <c r="U2809" s="878"/>
      <c r="V2809" s="878"/>
      <c r="W2809" s="878"/>
      <c r="X2809" s="1015"/>
      <c r="Y2809" s="878"/>
      <c r="Z2809" s="975"/>
    </row>
    <row r="2810" spans="1:26">
      <c r="A2810" s="878"/>
      <c r="B2810" s="878"/>
      <c r="C2810" s="878"/>
      <c r="F2810" s="878"/>
      <c r="H2810" s="878"/>
      <c r="I2810" s="878"/>
      <c r="J2810" s="878"/>
      <c r="K2810" s="990"/>
      <c r="L2810" s="990"/>
      <c r="M2810" s="990"/>
      <c r="N2810" s="990"/>
      <c r="O2810" s="878"/>
      <c r="P2810" s="878"/>
      <c r="Q2810" s="878"/>
      <c r="R2810" s="878"/>
      <c r="S2810" s="878"/>
      <c r="T2810" s="878"/>
      <c r="U2810" s="878"/>
      <c r="V2810" s="878"/>
      <c r="W2810" s="878"/>
      <c r="X2810" s="1015"/>
      <c r="Y2810" s="878"/>
      <c r="Z2810" s="975"/>
    </row>
    <row r="2811" spans="1:26">
      <c r="A2811" s="878"/>
      <c r="B2811" s="878"/>
      <c r="C2811" s="878"/>
      <c r="F2811" s="878"/>
      <c r="H2811" s="878"/>
      <c r="I2811" s="878"/>
      <c r="J2811" s="878"/>
      <c r="K2811" s="990"/>
      <c r="L2811" s="990"/>
      <c r="M2811" s="990"/>
      <c r="N2811" s="990"/>
      <c r="O2811" s="878"/>
      <c r="P2811" s="878"/>
      <c r="Q2811" s="878"/>
      <c r="R2811" s="878"/>
      <c r="S2811" s="878"/>
      <c r="T2811" s="878"/>
      <c r="U2811" s="878"/>
      <c r="V2811" s="878"/>
      <c r="W2811" s="878"/>
      <c r="X2811" s="1015"/>
      <c r="Y2811" s="878"/>
      <c r="Z2811" s="975"/>
    </row>
    <row r="2812" spans="1:26">
      <c r="A2812" s="878"/>
      <c r="B2812" s="878"/>
      <c r="C2812" s="878"/>
      <c r="F2812" s="878"/>
      <c r="H2812" s="878"/>
      <c r="I2812" s="878"/>
      <c r="J2812" s="878"/>
      <c r="K2812" s="990"/>
      <c r="L2812" s="990"/>
      <c r="M2812" s="990"/>
      <c r="N2812" s="990"/>
      <c r="O2812" s="878"/>
      <c r="P2812" s="878"/>
      <c r="Q2812" s="878"/>
      <c r="R2812" s="878"/>
      <c r="S2812" s="878"/>
      <c r="T2812" s="878"/>
      <c r="U2812" s="878"/>
      <c r="V2812" s="878"/>
      <c r="W2812" s="878"/>
      <c r="X2812" s="1015"/>
      <c r="Y2812" s="878"/>
      <c r="Z2812" s="975"/>
    </row>
    <row r="2813" spans="1:26">
      <c r="A2813" s="878"/>
      <c r="B2813" s="878"/>
      <c r="C2813" s="878"/>
      <c r="F2813" s="878"/>
      <c r="H2813" s="878"/>
      <c r="I2813" s="878"/>
      <c r="J2813" s="878"/>
      <c r="K2813" s="990"/>
      <c r="L2813" s="990"/>
      <c r="M2813" s="990"/>
      <c r="N2813" s="990"/>
      <c r="O2813" s="878"/>
      <c r="P2813" s="878"/>
      <c r="Q2813" s="878"/>
      <c r="R2813" s="878"/>
      <c r="S2813" s="878"/>
      <c r="T2813" s="878"/>
      <c r="U2813" s="878"/>
      <c r="V2813" s="878"/>
      <c r="W2813" s="878"/>
      <c r="X2813" s="1015"/>
      <c r="Y2813" s="878"/>
      <c r="Z2813" s="975"/>
    </row>
    <row r="2814" spans="1:26">
      <c r="A2814" s="878"/>
      <c r="B2814" s="878"/>
      <c r="C2814" s="878"/>
      <c r="F2814" s="878"/>
      <c r="H2814" s="878"/>
      <c r="I2814" s="878"/>
      <c r="J2814" s="878"/>
      <c r="K2814" s="990"/>
      <c r="L2814" s="990"/>
      <c r="M2814" s="990"/>
      <c r="N2814" s="990"/>
      <c r="O2814" s="878"/>
      <c r="P2814" s="878"/>
      <c r="Q2814" s="878"/>
      <c r="R2814" s="878"/>
      <c r="S2814" s="878"/>
      <c r="T2814" s="878"/>
      <c r="U2814" s="878"/>
      <c r="V2814" s="878"/>
      <c r="W2814" s="878"/>
      <c r="X2814" s="1015"/>
      <c r="Y2814" s="878"/>
      <c r="Z2814" s="975"/>
    </row>
    <row r="2815" spans="1:26">
      <c r="A2815" s="878"/>
      <c r="B2815" s="878"/>
      <c r="C2815" s="878"/>
      <c r="F2815" s="878"/>
      <c r="H2815" s="878"/>
      <c r="I2815" s="878"/>
      <c r="J2815" s="878"/>
      <c r="K2815" s="990"/>
      <c r="L2815" s="990"/>
      <c r="M2815" s="990"/>
      <c r="N2815" s="990"/>
      <c r="O2815" s="878"/>
      <c r="P2815" s="878"/>
      <c r="Q2815" s="878"/>
      <c r="R2815" s="878"/>
      <c r="S2815" s="878"/>
      <c r="T2815" s="878"/>
      <c r="U2815" s="878"/>
      <c r="V2815" s="878"/>
      <c r="W2815" s="878"/>
      <c r="X2815" s="1015"/>
      <c r="Y2815" s="878"/>
      <c r="Z2815" s="975"/>
    </row>
    <row r="2816" spans="1:26">
      <c r="A2816" s="878"/>
      <c r="B2816" s="878"/>
      <c r="C2816" s="878"/>
      <c r="F2816" s="878"/>
      <c r="H2816" s="878"/>
      <c r="I2816" s="878"/>
      <c r="J2816" s="878"/>
      <c r="K2816" s="990"/>
      <c r="L2816" s="990"/>
      <c r="M2816" s="990"/>
      <c r="N2816" s="990"/>
      <c r="O2816" s="878"/>
      <c r="P2816" s="878"/>
      <c r="Q2816" s="878"/>
      <c r="R2816" s="878"/>
      <c r="S2816" s="878"/>
      <c r="T2816" s="878"/>
      <c r="U2816" s="878"/>
      <c r="V2816" s="878"/>
      <c r="W2816" s="878"/>
      <c r="X2816" s="1015"/>
      <c r="Y2816" s="878"/>
      <c r="Z2816" s="975"/>
    </row>
    <row r="2817" spans="1:26">
      <c r="A2817" s="878"/>
      <c r="B2817" s="878"/>
      <c r="C2817" s="878"/>
      <c r="F2817" s="878"/>
      <c r="H2817" s="878"/>
      <c r="I2817" s="878"/>
      <c r="J2817" s="878"/>
      <c r="K2817" s="990"/>
      <c r="L2817" s="990"/>
      <c r="M2817" s="990"/>
      <c r="N2817" s="990"/>
      <c r="O2817" s="878"/>
      <c r="P2817" s="878"/>
      <c r="Q2817" s="878"/>
      <c r="R2817" s="878"/>
      <c r="S2817" s="878"/>
      <c r="T2817" s="878"/>
      <c r="U2817" s="878"/>
      <c r="V2817" s="878"/>
      <c r="W2817" s="878"/>
      <c r="X2817" s="1015"/>
      <c r="Y2817" s="878"/>
      <c r="Z2817" s="975"/>
    </row>
    <row r="2818" spans="1:26">
      <c r="A2818" s="878"/>
      <c r="B2818" s="878"/>
      <c r="C2818" s="878"/>
      <c r="F2818" s="878"/>
      <c r="H2818" s="878"/>
      <c r="I2818" s="878"/>
      <c r="J2818" s="878"/>
      <c r="K2818" s="990"/>
      <c r="L2818" s="990"/>
      <c r="M2818" s="990"/>
      <c r="N2818" s="990"/>
      <c r="O2818" s="878"/>
      <c r="P2818" s="878"/>
      <c r="Q2818" s="878"/>
      <c r="R2818" s="878"/>
      <c r="S2818" s="878"/>
      <c r="T2818" s="878"/>
      <c r="U2818" s="878"/>
      <c r="V2818" s="878"/>
      <c r="W2818" s="878"/>
      <c r="X2818" s="1015"/>
      <c r="Y2818" s="878"/>
      <c r="Z2818" s="975"/>
    </row>
    <row r="2819" spans="1:26">
      <c r="A2819" s="878"/>
      <c r="B2819" s="878"/>
      <c r="C2819" s="878"/>
      <c r="F2819" s="878"/>
      <c r="H2819" s="878"/>
      <c r="I2819" s="878"/>
      <c r="J2819" s="878"/>
      <c r="K2819" s="990"/>
      <c r="L2819" s="990"/>
      <c r="M2819" s="990"/>
      <c r="N2819" s="990"/>
      <c r="O2819" s="878"/>
      <c r="P2819" s="878"/>
      <c r="Q2819" s="878"/>
      <c r="R2819" s="878"/>
      <c r="S2819" s="878"/>
      <c r="T2819" s="878"/>
      <c r="U2819" s="878"/>
      <c r="V2819" s="878"/>
      <c r="W2819" s="878"/>
      <c r="X2819" s="1015"/>
      <c r="Y2819" s="878"/>
      <c r="Z2819" s="975"/>
    </row>
    <row r="2820" spans="1:26">
      <c r="A2820" s="878"/>
      <c r="B2820" s="878"/>
      <c r="C2820" s="878"/>
      <c r="F2820" s="878"/>
      <c r="H2820" s="878"/>
      <c r="I2820" s="878"/>
      <c r="J2820" s="878"/>
      <c r="K2820" s="990"/>
      <c r="L2820" s="990"/>
      <c r="M2820" s="990"/>
      <c r="N2820" s="990"/>
      <c r="O2820" s="878"/>
      <c r="P2820" s="878"/>
      <c r="Q2820" s="878"/>
      <c r="R2820" s="878"/>
      <c r="S2820" s="878"/>
      <c r="T2820" s="878"/>
      <c r="U2820" s="878"/>
      <c r="V2820" s="878"/>
      <c r="W2820" s="878"/>
      <c r="X2820" s="1015"/>
      <c r="Y2820" s="878"/>
      <c r="Z2820" s="975"/>
    </row>
    <row r="2821" spans="1:26">
      <c r="A2821" s="878"/>
      <c r="B2821" s="878"/>
      <c r="C2821" s="878"/>
      <c r="F2821" s="878"/>
      <c r="H2821" s="878"/>
      <c r="I2821" s="878"/>
      <c r="J2821" s="878"/>
      <c r="K2821" s="990"/>
      <c r="L2821" s="990"/>
      <c r="M2821" s="990"/>
      <c r="N2821" s="990"/>
      <c r="O2821" s="878"/>
      <c r="P2821" s="878"/>
      <c r="Q2821" s="878"/>
      <c r="R2821" s="878"/>
      <c r="S2821" s="878"/>
      <c r="T2821" s="878"/>
      <c r="U2821" s="878"/>
      <c r="V2821" s="878"/>
      <c r="W2821" s="878"/>
      <c r="X2821" s="1015"/>
      <c r="Y2821" s="878"/>
      <c r="Z2821" s="975"/>
    </row>
    <row r="2822" spans="1:26">
      <c r="A2822" s="878"/>
      <c r="B2822" s="878"/>
      <c r="C2822" s="878"/>
      <c r="F2822" s="878"/>
      <c r="H2822" s="878"/>
      <c r="I2822" s="878"/>
      <c r="J2822" s="878"/>
      <c r="K2822" s="990"/>
      <c r="L2822" s="990"/>
      <c r="M2822" s="990"/>
      <c r="N2822" s="990"/>
      <c r="O2822" s="878"/>
      <c r="P2822" s="878"/>
      <c r="Q2822" s="878"/>
      <c r="R2822" s="878"/>
      <c r="S2822" s="878"/>
      <c r="T2822" s="878"/>
      <c r="U2822" s="878"/>
      <c r="V2822" s="878"/>
      <c r="W2822" s="878"/>
      <c r="X2822" s="1015"/>
      <c r="Y2822" s="878"/>
      <c r="Z2822" s="975"/>
    </row>
    <row r="2823" spans="1:26">
      <c r="A2823" s="878"/>
      <c r="B2823" s="878"/>
      <c r="C2823" s="878"/>
      <c r="F2823" s="878"/>
      <c r="H2823" s="878"/>
      <c r="I2823" s="878"/>
      <c r="J2823" s="878"/>
      <c r="K2823" s="990"/>
      <c r="L2823" s="990"/>
      <c r="M2823" s="990"/>
      <c r="N2823" s="990"/>
      <c r="O2823" s="878"/>
      <c r="P2823" s="878"/>
      <c r="Q2823" s="878"/>
      <c r="R2823" s="878"/>
      <c r="S2823" s="878"/>
      <c r="T2823" s="878"/>
      <c r="U2823" s="878"/>
      <c r="V2823" s="878"/>
      <c r="W2823" s="878"/>
      <c r="X2823" s="1015"/>
      <c r="Y2823" s="878"/>
      <c r="Z2823" s="975"/>
    </row>
    <row r="2824" spans="1:26">
      <c r="A2824" s="878"/>
      <c r="B2824" s="878"/>
      <c r="C2824" s="878"/>
      <c r="F2824" s="878"/>
      <c r="H2824" s="878"/>
      <c r="I2824" s="878"/>
      <c r="J2824" s="878"/>
      <c r="K2824" s="990"/>
      <c r="L2824" s="990"/>
      <c r="M2824" s="990"/>
      <c r="N2824" s="990"/>
      <c r="O2824" s="878"/>
      <c r="P2824" s="878"/>
      <c r="Q2824" s="878"/>
      <c r="R2824" s="878"/>
      <c r="S2824" s="878"/>
      <c r="T2824" s="878"/>
      <c r="U2824" s="878"/>
      <c r="V2824" s="878"/>
      <c r="W2824" s="878"/>
      <c r="X2824" s="1015"/>
      <c r="Y2824" s="878"/>
      <c r="Z2824" s="975"/>
    </row>
    <row r="2825" spans="1:26">
      <c r="A2825" s="878"/>
      <c r="B2825" s="878"/>
      <c r="C2825" s="878"/>
      <c r="F2825" s="878"/>
      <c r="H2825" s="878"/>
      <c r="I2825" s="878"/>
      <c r="J2825" s="878"/>
      <c r="K2825" s="990"/>
      <c r="L2825" s="990"/>
      <c r="M2825" s="990"/>
      <c r="N2825" s="990"/>
      <c r="O2825" s="878"/>
      <c r="P2825" s="878"/>
      <c r="Q2825" s="878"/>
      <c r="R2825" s="878"/>
      <c r="S2825" s="878"/>
      <c r="T2825" s="878"/>
      <c r="U2825" s="878"/>
      <c r="V2825" s="878"/>
      <c r="W2825" s="878"/>
      <c r="X2825" s="1015"/>
      <c r="Y2825" s="878"/>
      <c r="Z2825" s="975"/>
    </row>
    <row r="2826" spans="1:26">
      <c r="A2826" s="878"/>
      <c r="B2826" s="878"/>
      <c r="C2826" s="878"/>
      <c r="F2826" s="878"/>
      <c r="H2826" s="878"/>
      <c r="I2826" s="878"/>
      <c r="J2826" s="878"/>
      <c r="K2826" s="990"/>
      <c r="L2826" s="990"/>
      <c r="M2826" s="990"/>
      <c r="N2826" s="990"/>
      <c r="O2826" s="878"/>
      <c r="P2826" s="878"/>
      <c r="Q2826" s="878"/>
      <c r="R2826" s="878"/>
      <c r="S2826" s="878"/>
      <c r="T2826" s="878"/>
      <c r="U2826" s="878"/>
      <c r="V2826" s="878"/>
      <c r="W2826" s="878"/>
      <c r="X2826" s="1015"/>
      <c r="Y2826" s="878"/>
      <c r="Z2826" s="975"/>
    </row>
    <row r="2827" spans="1:26">
      <c r="A2827" s="878"/>
      <c r="B2827" s="878"/>
      <c r="C2827" s="878"/>
      <c r="F2827" s="878"/>
      <c r="H2827" s="878"/>
      <c r="I2827" s="878"/>
      <c r="J2827" s="878"/>
      <c r="K2827" s="990"/>
      <c r="L2827" s="990"/>
      <c r="M2827" s="990"/>
      <c r="N2827" s="990"/>
      <c r="O2827" s="878"/>
      <c r="P2827" s="878"/>
      <c r="Q2827" s="878"/>
      <c r="R2827" s="878"/>
      <c r="S2827" s="878"/>
      <c r="T2827" s="878"/>
      <c r="U2827" s="878"/>
      <c r="V2827" s="878"/>
      <c r="W2827" s="878"/>
      <c r="X2827" s="1015"/>
      <c r="Y2827" s="878"/>
      <c r="Z2827" s="975"/>
    </row>
    <row r="2828" spans="1:26">
      <c r="A2828" s="878"/>
      <c r="B2828" s="878"/>
      <c r="C2828" s="878"/>
      <c r="F2828" s="878"/>
      <c r="H2828" s="878"/>
      <c r="I2828" s="878"/>
      <c r="J2828" s="878"/>
      <c r="K2828" s="990"/>
      <c r="L2828" s="990"/>
      <c r="M2828" s="990"/>
      <c r="N2828" s="990"/>
      <c r="O2828" s="878"/>
      <c r="P2828" s="878"/>
      <c r="Q2828" s="878"/>
      <c r="R2828" s="878"/>
      <c r="S2828" s="878"/>
      <c r="T2828" s="878"/>
      <c r="U2828" s="878"/>
      <c r="V2828" s="878"/>
      <c r="W2828" s="878"/>
      <c r="X2828" s="1015"/>
      <c r="Y2828" s="878"/>
      <c r="Z2828" s="975"/>
    </row>
    <row r="2829" spans="1:26">
      <c r="A2829" s="878"/>
      <c r="B2829" s="878"/>
      <c r="C2829" s="878"/>
      <c r="F2829" s="878"/>
      <c r="H2829" s="878"/>
      <c r="I2829" s="878"/>
      <c r="J2829" s="878"/>
      <c r="K2829" s="990"/>
      <c r="L2829" s="990"/>
      <c r="M2829" s="990"/>
      <c r="N2829" s="990"/>
      <c r="O2829" s="878"/>
      <c r="P2829" s="878"/>
      <c r="Q2829" s="878"/>
      <c r="R2829" s="878"/>
      <c r="S2829" s="878"/>
      <c r="T2829" s="878"/>
      <c r="U2829" s="878"/>
      <c r="V2829" s="878"/>
      <c r="W2829" s="878"/>
      <c r="X2829" s="1015"/>
      <c r="Y2829" s="878"/>
      <c r="Z2829" s="975"/>
    </row>
    <row r="2830" spans="1:26">
      <c r="A2830" s="878"/>
      <c r="B2830" s="878"/>
      <c r="C2830" s="878"/>
      <c r="F2830" s="878"/>
      <c r="H2830" s="878"/>
      <c r="I2830" s="878"/>
      <c r="J2830" s="878"/>
      <c r="K2830" s="990"/>
      <c r="L2830" s="990"/>
      <c r="M2830" s="990"/>
      <c r="N2830" s="990"/>
      <c r="O2830" s="878"/>
      <c r="P2830" s="878"/>
      <c r="Q2830" s="878"/>
      <c r="R2830" s="878"/>
      <c r="S2830" s="878"/>
      <c r="T2830" s="878"/>
      <c r="U2830" s="878"/>
      <c r="V2830" s="878"/>
      <c r="W2830" s="878"/>
      <c r="X2830" s="1015"/>
      <c r="Y2830" s="878"/>
      <c r="Z2830" s="975"/>
    </row>
    <row r="2831" spans="1:26">
      <c r="A2831" s="878"/>
      <c r="B2831" s="878"/>
      <c r="C2831" s="878"/>
      <c r="F2831" s="878"/>
      <c r="H2831" s="878"/>
      <c r="I2831" s="878"/>
      <c r="J2831" s="878"/>
      <c r="K2831" s="990"/>
      <c r="L2831" s="990"/>
      <c r="M2831" s="990"/>
      <c r="N2831" s="990"/>
      <c r="O2831" s="878"/>
      <c r="P2831" s="878"/>
      <c r="Q2831" s="878"/>
      <c r="R2831" s="878"/>
      <c r="S2831" s="878"/>
      <c r="T2831" s="878"/>
      <c r="U2831" s="878"/>
      <c r="V2831" s="878"/>
      <c r="W2831" s="878"/>
      <c r="X2831" s="1015"/>
      <c r="Y2831" s="878"/>
      <c r="Z2831" s="975"/>
    </row>
    <row r="2832" spans="1:26">
      <c r="A2832" s="878"/>
      <c r="B2832" s="878"/>
      <c r="C2832" s="878"/>
      <c r="F2832" s="878"/>
      <c r="H2832" s="878"/>
      <c r="I2832" s="878"/>
      <c r="J2832" s="878"/>
      <c r="K2832" s="990"/>
      <c r="L2832" s="990"/>
      <c r="M2832" s="990"/>
      <c r="N2832" s="990"/>
      <c r="O2832" s="878"/>
      <c r="P2832" s="878"/>
      <c r="Q2832" s="878"/>
      <c r="R2832" s="878"/>
      <c r="S2832" s="878"/>
      <c r="T2832" s="878"/>
      <c r="U2832" s="878"/>
      <c r="V2832" s="878"/>
      <c r="W2832" s="878"/>
      <c r="X2832" s="1015"/>
      <c r="Y2832" s="878"/>
      <c r="Z2832" s="975"/>
    </row>
    <row r="2833" spans="1:26">
      <c r="A2833" s="878"/>
      <c r="B2833" s="878"/>
      <c r="C2833" s="878"/>
      <c r="F2833" s="878"/>
      <c r="H2833" s="878"/>
      <c r="I2833" s="878"/>
      <c r="J2833" s="878"/>
      <c r="K2833" s="990"/>
      <c r="L2833" s="990"/>
      <c r="M2833" s="990"/>
      <c r="N2833" s="990"/>
      <c r="O2833" s="878"/>
      <c r="P2833" s="878"/>
      <c r="Q2833" s="878"/>
      <c r="R2833" s="878"/>
      <c r="S2833" s="878"/>
      <c r="T2833" s="878"/>
      <c r="U2833" s="878"/>
      <c r="V2833" s="878"/>
      <c r="W2833" s="878"/>
      <c r="X2833" s="1015"/>
      <c r="Y2833" s="878"/>
      <c r="Z2833" s="975"/>
    </row>
    <row r="2834" spans="1:26">
      <c r="A2834" s="878"/>
      <c r="B2834" s="878"/>
      <c r="C2834" s="878"/>
      <c r="F2834" s="878"/>
      <c r="H2834" s="878"/>
      <c r="I2834" s="878"/>
      <c r="J2834" s="878"/>
      <c r="K2834" s="990"/>
      <c r="L2834" s="990"/>
      <c r="M2834" s="990"/>
      <c r="N2834" s="990"/>
      <c r="O2834" s="878"/>
      <c r="P2834" s="878"/>
      <c r="Q2834" s="878"/>
      <c r="R2834" s="878"/>
      <c r="S2834" s="878"/>
      <c r="T2834" s="878"/>
      <c r="U2834" s="878"/>
      <c r="V2834" s="878"/>
      <c r="W2834" s="878"/>
      <c r="X2834" s="1015"/>
      <c r="Y2834" s="878"/>
      <c r="Z2834" s="975"/>
    </row>
    <row r="2835" spans="1:26">
      <c r="A2835" s="878"/>
      <c r="B2835" s="878"/>
      <c r="C2835" s="878"/>
      <c r="F2835" s="878"/>
      <c r="H2835" s="878"/>
      <c r="I2835" s="878"/>
      <c r="J2835" s="878"/>
      <c r="K2835" s="990"/>
      <c r="L2835" s="990"/>
      <c r="M2835" s="990"/>
      <c r="N2835" s="990"/>
      <c r="O2835" s="878"/>
      <c r="P2835" s="878"/>
      <c r="Q2835" s="878"/>
      <c r="R2835" s="878"/>
      <c r="S2835" s="878"/>
      <c r="T2835" s="878"/>
      <c r="U2835" s="878"/>
      <c r="V2835" s="878"/>
      <c r="W2835" s="878"/>
      <c r="X2835" s="1015"/>
      <c r="Y2835" s="878"/>
      <c r="Z2835" s="975"/>
    </row>
    <row r="2836" spans="1:26">
      <c r="A2836" s="878"/>
      <c r="B2836" s="878"/>
      <c r="C2836" s="878"/>
      <c r="F2836" s="878"/>
      <c r="H2836" s="878"/>
      <c r="I2836" s="878"/>
      <c r="J2836" s="878"/>
      <c r="K2836" s="990"/>
      <c r="L2836" s="990"/>
      <c r="M2836" s="990"/>
      <c r="N2836" s="990"/>
      <c r="O2836" s="878"/>
      <c r="P2836" s="878"/>
      <c r="Q2836" s="878"/>
      <c r="R2836" s="878"/>
      <c r="S2836" s="878"/>
      <c r="T2836" s="878"/>
      <c r="U2836" s="878"/>
      <c r="V2836" s="878"/>
      <c r="W2836" s="878"/>
      <c r="X2836" s="1015"/>
      <c r="Y2836" s="878"/>
      <c r="Z2836" s="975"/>
    </row>
    <row r="2837" spans="1:26">
      <c r="A2837" s="878"/>
      <c r="B2837" s="878"/>
      <c r="C2837" s="878"/>
      <c r="F2837" s="878"/>
      <c r="H2837" s="878"/>
      <c r="I2837" s="878"/>
      <c r="J2837" s="878"/>
      <c r="K2837" s="990"/>
      <c r="L2837" s="990"/>
      <c r="M2837" s="990"/>
      <c r="N2837" s="990"/>
      <c r="O2837" s="878"/>
      <c r="P2837" s="878"/>
      <c r="Q2837" s="878"/>
      <c r="R2837" s="878"/>
      <c r="S2837" s="878"/>
      <c r="T2837" s="878"/>
      <c r="U2837" s="878"/>
      <c r="V2837" s="878"/>
      <c r="W2837" s="878"/>
      <c r="X2837" s="1015"/>
      <c r="Y2837" s="878"/>
      <c r="Z2837" s="975"/>
    </row>
    <row r="2838" spans="1:26">
      <c r="A2838" s="878"/>
      <c r="B2838" s="878"/>
      <c r="C2838" s="878"/>
      <c r="F2838" s="878"/>
      <c r="H2838" s="878"/>
      <c r="I2838" s="878"/>
      <c r="J2838" s="878"/>
      <c r="K2838" s="990"/>
      <c r="L2838" s="990"/>
      <c r="M2838" s="990"/>
      <c r="N2838" s="990"/>
      <c r="O2838" s="878"/>
      <c r="P2838" s="878"/>
      <c r="Q2838" s="878"/>
      <c r="R2838" s="878"/>
      <c r="S2838" s="878"/>
      <c r="T2838" s="878"/>
      <c r="U2838" s="878"/>
      <c r="V2838" s="878"/>
      <c r="W2838" s="878"/>
      <c r="X2838" s="1015"/>
      <c r="Y2838" s="878"/>
      <c r="Z2838" s="975"/>
    </row>
    <row r="2839" spans="1:26">
      <c r="A2839" s="878"/>
      <c r="B2839" s="878"/>
      <c r="C2839" s="878"/>
      <c r="F2839" s="878"/>
      <c r="H2839" s="878"/>
      <c r="I2839" s="878"/>
      <c r="J2839" s="878"/>
      <c r="K2839" s="990"/>
      <c r="L2839" s="990"/>
      <c r="M2839" s="990"/>
      <c r="N2839" s="990"/>
      <c r="O2839" s="878"/>
      <c r="P2839" s="878"/>
      <c r="Q2839" s="878"/>
      <c r="R2839" s="878"/>
      <c r="S2839" s="878"/>
      <c r="T2839" s="878"/>
      <c r="U2839" s="878"/>
      <c r="V2839" s="878"/>
      <c r="W2839" s="878"/>
      <c r="X2839" s="1015"/>
      <c r="Y2839" s="878"/>
      <c r="Z2839" s="975"/>
    </row>
    <row r="2840" spans="1:26">
      <c r="A2840" s="878"/>
      <c r="B2840" s="878"/>
      <c r="C2840" s="878"/>
      <c r="F2840" s="878"/>
      <c r="H2840" s="878"/>
      <c r="I2840" s="878"/>
      <c r="J2840" s="878"/>
      <c r="K2840" s="990"/>
      <c r="L2840" s="990"/>
      <c r="M2840" s="990"/>
      <c r="N2840" s="990"/>
      <c r="O2840" s="878"/>
      <c r="P2840" s="878"/>
      <c r="Q2840" s="878"/>
      <c r="R2840" s="878"/>
      <c r="S2840" s="878"/>
      <c r="T2840" s="878"/>
      <c r="U2840" s="878"/>
      <c r="V2840" s="878"/>
      <c r="W2840" s="878"/>
      <c r="X2840" s="1015"/>
      <c r="Y2840" s="878"/>
      <c r="Z2840" s="975"/>
    </row>
    <row r="2841" spans="1:26">
      <c r="A2841" s="878"/>
      <c r="B2841" s="878"/>
      <c r="C2841" s="878"/>
      <c r="F2841" s="878"/>
      <c r="H2841" s="878"/>
      <c r="I2841" s="878"/>
      <c r="J2841" s="878"/>
      <c r="K2841" s="990"/>
      <c r="L2841" s="990"/>
      <c r="M2841" s="990"/>
      <c r="N2841" s="990"/>
      <c r="O2841" s="878"/>
      <c r="P2841" s="878"/>
      <c r="Q2841" s="878"/>
      <c r="R2841" s="878"/>
      <c r="S2841" s="878"/>
      <c r="T2841" s="878"/>
      <c r="U2841" s="878"/>
      <c r="V2841" s="878"/>
      <c r="W2841" s="878"/>
      <c r="X2841" s="1015"/>
      <c r="Y2841" s="878"/>
      <c r="Z2841" s="975"/>
    </row>
    <row r="2842" spans="1:26">
      <c r="A2842" s="878"/>
      <c r="B2842" s="878"/>
      <c r="C2842" s="878"/>
      <c r="F2842" s="878"/>
      <c r="H2842" s="878"/>
      <c r="I2842" s="878"/>
      <c r="J2842" s="878"/>
      <c r="K2842" s="990"/>
      <c r="L2842" s="990"/>
      <c r="M2842" s="990"/>
      <c r="N2842" s="990"/>
      <c r="O2842" s="878"/>
      <c r="P2842" s="878"/>
      <c r="Q2842" s="878"/>
      <c r="R2842" s="878"/>
      <c r="S2842" s="878"/>
      <c r="T2842" s="878"/>
      <c r="U2842" s="878"/>
      <c r="V2842" s="878"/>
      <c r="W2842" s="878"/>
      <c r="X2842" s="1015"/>
      <c r="Y2842" s="878"/>
      <c r="Z2842" s="975"/>
    </row>
    <row r="2843" spans="1:26">
      <c r="A2843" s="878"/>
      <c r="B2843" s="878"/>
      <c r="C2843" s="878"/>
      <c r="F2843" s="878"/>
      <c r="H2843" s="878"/>
      <c r="I2843" s="878"/>
      <c r="J2843" s="878"/>
      <c r="K2843" s="990"/>
      <c r="L2843" s="990"/>
      <c r="M2843" s="990"/>
      <c r="N2843" s="990"/>
      <c r="O2843" s="878"/>
      <c r="P2843" s="878"/>
      <c r="Q2843" s="878"/>
      <c r="R2843" s="878"/>
      <c r="S2843" s="878"/>
      <c r="T2843" s="878"/>
      <c r="U2843" s="878"/>
      <c r="V2843" s="878"/>
      <c r="W2843" s="878"/>
      <c r="X2843" s="1015"/>
      <c r="Y2843" s="878"/>
      <c r="Z2843" s="975"/>
    </row>
    <row r="2844" spans="1:26">
      <c r="A2844" s="878"/>
      <c r="B2844" s="878"/>
      <c r="C2844" s="878"/>
      <c r="F2844" s="878"/>
      <c r="H2844" s="878"/>
      <c r="I2844" s="878"/>
      <c r="J2844" s="878"/>
      <c r="K2844" s="990"/>
      <c r="L2844" s="990"/>
      <c r="M2844" s="990"/>
      <c r="N2844" s="990"/>
      <c r="O2844" s="878"/>
      <c r="P2844" s="878"/>
      <c r="Q2844" s="878"/>
      <c r="R2844" s="878"/>
      <c r="S2844" s="878"/>
      <c r="T2844" s="878"/>
      <c r="U2844" s="878"/>
      <c r="V2844" s="878"/>
      <c r="W2844" s="878"/>
      <c r="X2844" s="1015"/>
      <c r="Y2844" s="878"/>
      <c r="Z2844" s="975"/>
    </row>
    <row r="2845" spans="1:26">
      <c r="A2845" s="878"/>
      <c r="B2845" s="878"/>
      <c r="C2845" s="878"/>
      <c r="F2845" s="878"/>
      <c r="H2845" s="878"/>
      <c r="I2845" s="878"/>
      <c r="J2845" s="878"/>
      <c r="K2845" s="990"/>
      <c r="L2845" s="990"/>
      <c r="M2845" s="990"/>
      <c r="N2845" s="990"/>
      <c r="O2845" s="878"/>
      <c r="P2845" s="878"/>
      <c r="Q2845" s="878"/>
      <c r="R2845" s="878"/>
      <c r="S2845" s="878"/>
      <c r="T2845" s="878"/>
      <c r="U2845" s="878"/>
      <c r="V2845" s="878"/>
      <c r="W2845" s="878"/>
      <c r="X2845" s="1015"/>
      <c r="Y2845" s="878"/>
      <c r="Z2845" s="975"/>
    </row>
    <row r="2846" spans="1:26">
      <c r="A2846" s="878"/>
      <c r="B2846" s="878"/>
      <c r="C2846" s="878"/>
      <c r="F2846" s="878"/>
      <c r="H2846" s="878"/>
      <c r="I2846" s="878"/>
      <c r="J2846" s="878"/>
      <c r="K2846" s="990"/>
      <c r="L2846" s="990"/>
      <c r="M2846" s="990"/>
      <c r="N2846" s="990"/>
      <c r="O2846" s="878"/>
      <c r="P2846" s="878"/>
      <c r="Q2846" s="878"/>
      <c r="R2846" s="878"/>
      <c r="S2846" s="878"/>
      <c r="T2846" s="878"/>
      <c r="U2846" s="878"/>
      <c r="V2846" s="878"/>
      <c r="W2846" s="878"/>
      <c r="X2846" s="1015"/>
      <c r="Y2846" s="878"/>
      <c r="Z2846" s="975"/>
    </row>
    <row r="2847" spans="1:26">
      <c r="A2847" s="878"/>
      <c r="B2847" s="878"/>
      <c r="C2847" s="878"/>
      <c r="F2847" s="878"/>
      <c r="H2847" s="878"/>
      <c r="I2847" s="878"/>
      <c r="J2847" s="878"/>
      <c r="K2847" s="990"/>
      <c r="L2847" s="990"/>
      <c r="M2847" s="990"/>
      <c r="N2847" s="990"/>
      <c r="O2847" s="878"/>
      <c r="P2847" s="878"/>
      <c r="Q2847" s="878"/>
      <c r="R2847" s="878"/>
      <c r="S2847" s="878"/>
      <c r="T2847" s="878"/>
      <c r="U2847" s="878"/>
      <c r="V2847" s="878"/>
      <c r="W2847" s="878"/>
      <c r="X2847" s="1015"/>
      <c r="Y2847" s="878"/>
      <c r="Z2847" s="975"/>
    </row>
    <row r="2848" spans="1:26">
      <c r="A2848" s="878"/>
      <c r="B2848" s="878"/>
      <c r="C2848" s="878"/>
      <c r="F2848" s="878"/>
      <c r="H2848" s="878"/>
      <c r="I2848" s="878"/>
      <c r="J2848" s="878"/>
      <c r="K2848" s="990"/>
      <c r="L2848" s="990"/>
      <c r="M2848" s="990"/>
      <c r="N2848" s="990"/>
      <c r="O2848" s="878"/>
      <c r="P2848" s="878"/>
      <c r="Q2848" s="878"/>
      <c r="R2848" s="878"/>
      <c r="S2848" s="878"/>
      <c r="T2848" s="878"/>
      <c r="U2848" s="878"/>
      <c r="V2848" s="878"/>
      <c r="W2848" s="878"/>
      <c r="X2848" s="1015"/>
      <c r="Y2848" s="878"/>
      <c r="Z2848" s="975"/>
    </row>
    <row r="2849" spans="1:26">
      <c r="A2849" s="878"/>
      <c r="B2849" s="878"/>
      <c r="C2849" s="878"/>
      <c r="F2849" s="878"/>
      <c r="H2849" s="878"/>
      <c r="I2849" s="878"/>
      <c r="J2849" s="878"/>
      <c r="K2849" s="990"/>
      <c r="L2849" s="990"/>
      <c r="M2849" s="990"/>
      <c r="N2849" s="990"/>
      <c r="O2849" s="878"/>
      <c r="P2849" s="878"/>
      <c r="Q2849" s="878"/>
      <c r="R2849" s="878"/>
      <c r="S2849" s="878"/>
      <c r="T2849" s="878"/>
      <c r="U2849" s="878"/>
      <c r="V2849" s="878"/>
      <c r="W2849" s="878"/>
      <c r="X2849" s="1015"/>
      <c r="Y2849" s="878"/>
      <c r="Z2849" s="975"/>
    </row>
    <row r="2850" spans="1:26">
      <c r="A2850" s="878"/>
      <c r="B2850" s="878"/>
      <c r="C2850" s="878"/>
      <c r="F2850" s="878"/>
      <c r="H2850" s="878"/>
      <c r="I2850" s="878"/>
      <c r="J2850" s="878"/>
      <c r="K2850" s="990"/>
      <c r="L2850" s="990"/>
      <c r="M2850" s="990"/>
      <c r="N2850" s="990"/>
      <c r="O2850" s="878"/>
      <c r="P2850" s="878"/>
      <c r="Q2850" s="878"/>
      <c r="R2850" s="878"/>
      <c r="S2850" s="878"/>
      <c r="T2850" s="878"/>
      <c r="U2850" s="878"/>
      <c r="V2850" s="878"/>
      <c r="W2850" s="878"/>
      <c r="X2850" s="1015"/>
      <c r="Y2850" s="878"/>
      <c r="Z2850" s="975"/>
    </row>
    <row r="2851" spans="1:26">
      <c r="A2851" s="878"/>
      <c r="B2851" s="878"/>
      <c r="C2851" s="878"/>
      <c r="F2851" s="878"/>
      <c r="H2851" s="878"/>
      <c r="I2851" s="878"/>
      <c r="J2851" s="878"/>
      <c r="K2851" s="990"/>
      <c r="L2851" s="990"/>
      <c r="M2851" s="990"/>
      <c r="N2851" s="990"/>
      <c r="O2851" s="878"/>
      <c r="P2851" s="878"/>
      <c r="Q2851" s="878"/>
      <c r="R2851" s="878"/>
      <c r="S2851" s="878"/>
      <c r="T2851" s="878"/>
      <c r="U2851" s="878"/>
      <c r="V2851" s="878"/>
      <c r="W2851" s="878"/>
      <c r="X2851" s="1015"/>
      <c r="Y2851" s="878"/>
      <c r="Z2851" s="975"/>
    </row>
    <row r="2852" spans="1:26">
      <c r="A2852" s="878"/>
      <c r="B2852" s="878"/>
      <c r="C2852" s="878"/>
      <c r="F2852" s="878"/>
      <c r="H2852" s="878"/>
      <c r="I2852" s="878"/>
      <c r="J2852" s="878"/>
      <c r="K2852" s="990"/>
      <c r="L2852" s="990"/>
      <c r="M2852" s="990"/>
      <c r="N2852" s="990"/>
      <c r="O2852" s="878"/>
      <c r="P2852" s="878"/>
      <c r="Q2852" s="878"/>
      <c r="R2852" s="878"/>
      <c r="S2852" s="878"/>
      <c r="T2852" s="878"/>
      <c r="U2852" s="878"/>
      <c r="V2852" s="878"/>
      <c r="W2852" s="878"/>
      <c r="X2852" s="1015"/>
      <c r="Y2852" s="878"/>
      <c r="Z2852" s="975"/>
    </row>
    <row r="2853" spans="1:26">
      <c r="A2853" s="878"/>
      <c r="B2853" s="878"/>
      <c r="C2853" s="878"/>
      <c r="F2853" s="878"/>
      <c r="H2853" s="878"/>
      <c r="I2853" s="878"/>
      <c r="J2853" s="878"/>
      <c r="K2853" s="990"/>
      <c r="L2853" s="990"/>
      <c r="M2853" s="990"/>
      <c r="N2853" s="990"/>
      <c r="O2853" s="878"/>
      <c r="P2853" s="878"/>
      <c r="Q2853" s="878"/>
      <c r="R2853" s="878"/>
      <c r="S2853" s="878"/>
      <c r="T2853" s="878"/>
      <c r="U2853" s="878"/>
      <c r="V2853" s="878"/>
      <c r="W2853" s="878"/>
      <c r="X2853" s="1015"/>
      <c r="Y2853" s="878"/>
      <c r="Z2853" s="975"/>
    </row>
    <row r="2854" spans="1:26">
      <c r="A2854" s="878"/>
      <c r="B2854" s="878"/>
      <c r="C2854" s="878"/>
      <c r="F2854" s="878"/>
      <c r="H2854" s="878"/>
      <c r="I2854" s="878"/>
      <c r="J2854" s="878"/>
      <c r="K2854" s="990"/>
      <c r="L2854" s="990"/>
      <c r="M2854" s="990"/>
      <c r="N2854" s="990"/>
      <c r="O2854" s="878"/>
      <c r="P2854" s="878"/>
      <c r="Q2854" s="878"/>
      <c r="R2854" s="878"/>
      <c r="S2854" s="878"/>
      <c r="T2854" s="878"/>
      <c r="U2854" s="878"/>
      <c r="V2854" s="878"/>
      <c r="W2854" s="878"/>
      <c r="X2854" s="1015"/>
      <c r="Y2854" s="878"/>
      <c r="Z2854" s="975"/>
    </row>
    <row r="2855" spans="1:26">
      <c r="A2855" s="878"/>
      <c r="B2855" s="878"/>
      <c r="C2855" s="878"/>
      <c r="F2855" s="878"/>
      <c r="H2855" s="878"/>
      <c r="I2855" s="878"/>
      <c r="J2855" s="878"/>
      <c r="K2855" s="990"/>
      <c r="L2855" s="990"/>
      <c r="M2855" s="990"/>
      <c r="N2855" s="990"/>
      <c r="O2855" s="878"/>
      <c r="P2855" s="878"/>
      <c r="Q2855" s="878"/>
      <c r="R2855" s="878"/>
      <c r="S2855" s="878"/>
      <c r="T2855" s="878"/>
      <c r="U2855" s="878"/>
      <c r="V2855" s="878"/>
      <c r="W2855" s="878"/>
      <c r="X2855" s="1015"/>
      <c r="Y2855" s="878"/>
      <c r="Z2855" s="975"/>
    </row>
    <row r="2856" spans="1:26">
      <c r="A2856" s="878"/>
      <c r="B2856" s="878"/>
      <c r="C2856" s="878"/>
      <c r="F2856" s="878"/>
      <c r="H2856" s="878"/>
      <c r="I2856" s="878"/>
      <c r="J2856" s="878"/>
      <c r="K2856" s="990"/>
      <c r="L2856" s="990"/>
      <c r="M2856" s="990"/>
      <c r="N2856" s="990"/>
      <c r="O2856" s="878"/>
      <c r="P2856" s="878"/>
      <c r="Q2856" s="878"/>
      <c r="R2856" s="878"/>
      <c r="S2856" s="878"/>
      <c r="T2856" s="878"/>
      <c r="U2856" s="878"/>
      <c r="V2856" s="878"/>
      <c r="W2856" s="878"/>
      <c r="X2856" s="1015"/>
      <c r="Y2856" s="878"/>
      <c r="Z2856" s="975"/>
    </row>
    <row r="2857" spans="1:26">
      <c r="A2857" s="878"/>
      <c r="B2857" s="878"/>
      <c r="C2857" s="878"/>
      <c r="F2857" s="878"/>
      <c r="H2857" s="878"/>
      <c r="I2857" s="878"/>
      <c r="J2857" s="878"/>
      <c r="K2857" s="990"/>
      <c r="L2857" s="990"/>
      <c r="M2857" s="990"/>
      <c r="N2857" s="990"/>
      <c r="O2857" s="878"/>
      <c r="P2857" s="878"/>
      <c r="Q2857" s="878"/>
      <c r="R2857" s="878"/>
      <c r="S2857" s="878"/>
      <c r="T2857" s="878"/>
      <c r="U2857" s="878"/>
      <c r="V2857" s="878"/>
      <c r="W2857" s="878"/>
      <c r="X2857" s="1015"/>
      <c r="Y2857" s="878"/>
      <c r="Z2857" s="975"/>
    </row>
    <row r="2858" spans="1:26">
      <c r="A2858" s="878"/>
      <c r="B2858" s="878"/>
      <c r="C2858" s="878"/>
      <c r="F2858" s="878"/>
      <c r="H2858" s="878"/>
      <c r="I2858" s="878"/>
      <c r="J2858" s="878"/>
      <c r="K2858" s="990"/>
      <c r="L2858" s="990"/>
      <c r="M2858" s="990"/>
      <c r="N2858" s="990"/>
      <c r="O2858" s="878"/>
      <c r="P2858" s="878"/>
      <c r="Q2858" s="878"/>
      <c r="R2858" s="878"/>
      <c r="S2858" s="878"/>
      <c r="T2858" s="878"/>
      <c r="U2858" s="878"/>
      <c r="V2858" s="878"/>
      <c r="W2858" s="878"/>
      <c r="X2858" s="1015"/>
      <c r="Y2858" s="878"/>
      <c r="Z2858" s="975"/>
    </row>
    <row r="2859" spans="1:26">
      <c r="A2859" s="878"/>
      <c r="B2859" s="878"/>
      <c r="C2859" s="878"/>
      <c r="F2859" s="878"/>
      <c r="H2859" s="878"/>
      <c r="I2859" s="878"/>
      <c r="J2859" s="878"/>
      <c r="K2859" s="990"/>
      <c r="L2859" s="990"/>
      <c r="M2859" s="990"/>
      <c r="N2859" s="990"/>
      <c r="O2859" s="878"/>
      <c r="P2859" s="878"/>
      <c r="Q2859" s="878"/>
      <c r="R2859" s="878"/>
      <c r="S2859" s="878"/>
      <c r="T2859" s="878"/>
      <c r="U2859" s="878"/>
      <c r="V2859" s="878"/>
      <c r="W2859" s="878"/>
      <c r="X2859" s="1015"/>
      <c r="Y2859" s="878"/>
      <c r="Z2859" s="975"/>
    </row>
    <row r="2860" spans="1:26">
      <c r="A2860" s="878"/>
      <c r="B2860" s="878"/>
      <c r="C2860" s="878"/>
      <c r="F2860" s="878"/>
      <c r="H2860" s="878"/>
      <c r="I2860" s="878"/>
      <c r="J2860" s="878"/>
      <c r="K2860" s="990"/>
      <c r="L2860" s="990"/>
      <c r="M2860" s="990"/>
      <c r="N2860" s="990"/>
      <c r="O2860" s="878"/>
      <c r="P2860" s="878"/>
      <c r="Q2860" s="878"/>
      <c r="R2860" s="878"/>
      <c r="S2860" s="878"/>
      <c r="T2860" s="878"/>
      <c r="U2860" s="878"/>
      <c r="V2860" s="878"/>
      <c r="W2860" s="878"/>
      <c r="X2860" s="1015"/>
      <c r="Y2860" s="878"/>
      <c r="Z2860" s="975"/>
    </row>
    <row r="2861" spans="1:26">
      <c r="A2861" s="878"/>
      <c r="B2861" s="878"/>
      <c r="C2861" s="878"/>
      <c r="F2861" s="878"/>
      <c r="H2861" s="878"/>
      <c r="I2861" s="878"/>
      <c r="J2861" s="878"/>
      <c r="K2861" s="990"/>
      <c r="L2861" s="990"/>
      <c r="M2861" s="990"/>
      <c r="N2861" s="990"/>
      <c r="O2861" s="878"/>
      <c r="P2861" s="878"/>
      <c r="Q2861" s="878"/>
      <c r="R2861" s="878"/>
      <c r="S2861" s="878"/>
      <c r="T2861" s="878"/>
      <c r="U2861" s="878"/>
      <c r="V2861" s="878"/>
      <c r="W2861" s="878"/>
      <c r="X2861" s="1015"/>
      <c r="Y2861" s="878"/>
      <c r="Z2861" s="975"/>
    </row>
    <row r="2862" spans="1:26">
      <c r="A2862" s="878"/>
      <c r="B2862" s="878"/>
      <c r="C2862" s="878"/>
      <c r="F2862" s="878"/>
      <c r="H2862" s="878"/>
      <c r="I2862" s="878"/>
      <c r="J2862" s="878"/>
      <c r="K2862" s="990"/>
      <c r="L2862" s="990"/>
      <c r="M2862" s="990"/>
      <c r="N2862" s="990"/>
      <c r="O2862" s="878"/>
      <c r="P2862" s="878"/>
      <c r="Q2862" s="878"/>
      <c r="R2862" s="878"/>
      <c r="S2862" s="878"/>
      <c r="T2862" s="878"/>
      <c r="U2862" s="878"/>
      <c r="V2862" s="878"/>
      <c r="W2862" s="878"/>
      <c r="X2862" s="1015"/>
      <c r="Y2862" s="878"/>
      <c r="Z2862" s="975"/>
    </row>
    <row r="2863" spans="1:26">
      <c r="A2863" s="878"/>
      <c r="B2863" s="878"/>
      <c r="C2863" s="878"/>
      <c r="F2863" s="878"/>
      <c r="H2863" s="878"/>
      <c r="I2863" s="878"/>
      <c r="J2863" s="878"/>
      <c r="K2863" s="990"/>
      <c r="L2863" s="990"/>
      <c r="M2863" s="990"/>
      <c r="N2863" s="990"/>
      <c r="O2863" s="878"/>
      <c r="P2863" s="878"/>
      <c r="Q2863" s="878"/>
      <c r="R2863" s="878"/>
      <c r="S2863" s="878"/>
      <c r="T2863" s="878"/>
      <c r="U2863" s="878"/>
      <c r="V2863" s="878"/>
      <c r="W2863" s="878"/>
      <c r="X2863" s="1015"/>
      <c r="Y2863" s="878"/>
      <c r="Z2863" s="975"/>
    </row>
    <row r="2864" spans="1:26">
      <c r="A2864" s="878"/>
      <c r="B2864" s="878"/>
      <c r="C2864" s="878"/>
      <c r="F2864" s="878"/>
      <c r="H2864" s="878"/>
      <c r="I2864" s="878"/>
      <c r="J2864" s="878"/>
      <c r="K2864" s="990"/>
      <c r="L2864" s="990"/>
      <c r="M2864" s="990"/>
      <c r="N2864" s="990"/>
      <c r="O2864" s="878"/>
      <c r="P2864" s="878"/>
      <c r="Q2864" s="878"/>
      <c r="R2864" s="878"/>
      <c r="S2864" s="878"/>
      <c r="T2864" s="878"/>
      <c r="U2864" s="878"/>
      <c r="V2864" s="878"/>
      <c r="W2864" s="878"/>
      <c r="X2864" s="1015"/>
      <c r="Y2864" s="878"/>
      <c r="Z2864" s="975"/>
    </row>
    <row r="2865" spans="1:26">
      <c r="A2865" s="878"/>
      <c r="B2865" s="878"/>
      <c r="C2865" s="878"/>
      <c r="F2865" s="878"/>
      <c r="H2865" s="878"/>
      <c r="I2865" s="878"/>
      <c r="J2865" s="878"/>
      <c r="K2865" s="990"/>
      <c r="L2865" s="990"/>
      <c r="M2865" s="990"/>
      <c r="N2865" s="990"/>
      <c r="O2865" s="878"/>
      <c r="P2865" s="878"/>
      <c r="Q2865" s="878"/>
      <c r="R2865" s="878"/>
      <c r="S2865" s="878"/>
      <c r="T2865" s="878"/>
      <c r="U2865" s="878"/>
      <c r="V2865" s="878"/>
      <c r="W2865" s="878"/>
      <c r="X2865" s="1015"/>
      <c r="Y2865" s="878"/>
      <c r="Z2865" s="975"/>
    </row>
    <row r="2866" spans="1:26">
      <c r="A2866" s="878"/>
      <c r="B2866" s="878"/>
      <c r="C2866" s="878"/>
      <c r="F2866" s="878"/>
      <c r="H2866" s="878"/>
      <c r="I2866" s="878"/>
      <c r="J2866" s="878"/>
      <c r="K2866" s="990"/>
      <c r="L2866" s="990"/>
      <c r="M2866" s="990"/>
      <c r="N2866" s="990"/>
      <c r="O2866" s="878"/>
      <c r="P2866" s="878"/>
      <c r="Q2866" s="878"/>
      <c r="R2866" s="878"/>
      <c r="S2866" s="878"/>
      <c r="T2866" s="878"/>
      <c r="U2866" s="878"/>
      <c r="V2866" s="878"/>
      <c r="W2866" s="878"/>
      <c r="X2866" s="1015"/>
      <c r="Y2866" s="878"/>
      <c r="Z2866" s="975"/>
    </row>
    <row r="2867" spans="1:26">
      <c r="A2867" s="878"/>
      <c r="B2867" s="878"/>
      <c r="C2867" s="878"/>
      <c r="F2867" s="878"/>
      <c r="H2867" s="878"/>
      <c r="I2867" s="878"/>
      <c r="J2867" s="878"/>
      <c r="K2867" s="990"/>
      <c r="L2867" s="990"/>
      <c r="M2867" s="990"/>
      <c r="N2867" s="990"/>
      <c r="O2867" s="878"/>
      <c r="P2867" s="878"/>
      <c r="Q2867" s="878"/>
      <c r="R2867" s="878"/>
      <c r="S2867" s="878"/>
      <c r="T2867" s="878"/>
      <c r="U2867" s="878"/>
      <c r="V2867" s="878"/>
      <c r="W2867" s="878"/>
      <c r="X2867" s="1015"/>
      <c r="Y2867" s="878"/>
      <c r="Z2867" s="975"/>
    </row>
    <row r="2868" spans="1:26">
      <c r="A2868" s="878"/>
      <c r="B2868" s="878"/>
      <c r="C2868" s="878"/>
      <c r="F2868" s="878"/>
      <c r="H2868" s="878"/>
      <c r="I2868" s="878"/>
      <c r="J2868" s="878"/>
      <c r="K2868" s="990"/>
      <c r="L2868" s="990"/>
      <c r="M2868" s="990"/>
      <c r="N2868" s="990"/>
      <c r="O2868" s="878"/>
      <c r="P2868" s="878"/>
      <c r="Q2868" s="878"/>
      <c r="R2868" s="878"/>
      <c r="S2868" s="878"/>
      <c r="T2868" s="878"/>
      <c r="U2868" s="878"/>
      <c r="V2868" s="878"/>
      <c r="W2868" s="878"/>
      <c r="X2868" s="1015"/>
      <c r="Y2868" s="878"/>
      <c r="Z2868" s="975"/>
    </row>
    <row r="2869" spans="1:26">
      <c r="A2869" s="878"/>
      <c r="B2869" s="878"/>
      <c r="C2869" s="878"/>
      <c r="F2869" s="878"/>
      <c r="H2869" s="878"/>
      <c r="I2869" s="878"/>
      <c r="J2869" s="878"/>
      <c r="K2869" s="990"/>
      <c r="L2869" s="990"/>
      <c r="M2869" s="990"/>
      <c r="N2869" s="990"/>
      <c r="O2869" s="878"/>
      <c r="P2869" s="878"/>
      <c r="Q2869" s="878"/>
      <c r="R2869" s="878"/>
      <c r="S2869" s="878"/>
      <c r="T2869" s="878"/>
      <c r="U2869" s="878"/>
      <c r="V2869" s="878"/>
      <c r="W2869" s="878"/>
      <c r="X2869" s="1015"/>
      <c r="Y2869" s="878"/>
      <c r="Z2869" s="975"/>
    </row>
    <row r="2870" spans="1:26">
      <c r="A2870" s="878"/>
      <c r="B2870" s="878"/>
      <c r="C2870" s="878"/>
      <c r="F2870" s="878"/>
      <c r="H2870" s="878"/>
      <c r="I2870" s="878"/>
      <c r="J2870" s="878"/>
      <c r="K2870" s="990"/>
      <c r="L2870" s="990"/>
      <c r="M2870" s="990"/>
      <c r="N2870" s="990"/>
      <c r="O2870" s="878"/>
      <c r="P2870" s="878"/>
      <c r="Q2870" s="878"/>
      <c r="R2870" s="878"/>
      <c r="S2870" s="878"/>
      <c r="T2870" s="878"/>
      <c r="U2870" s="878"/>
      <c r="V2870" s="878"/>
      <c r="W2870" s="878"/>
      <c r="X2870" s="1015"/>
      <c r="Y2870" s="878"/>
      <c r="Z2870" s="975"/>
    </row>
    <row r="2871" spans="1:26">
      <c r="A2871" s="878"/>
      <c r="B2871" s="878"/>
      <c r="C2871" s="878"/>
      <c r="F2871" s="878"/>
      <c r="H2871" s="878"/>
      <c r="I2871" s="878"/>
      <c r="J2871" s="878"/>
      <c r="K2871" s="990"/>
      <c r="L2871" s="990"/>
      <c r="M2871" s="990"/>
      <c r="N2871" s="990"/>
      <c r="O2871" s="878"/>
      <c r="P2871" s="878"/>
      <c r="Q2871" s="878"/>
      <c r="R2871" s="878"/>
      <c r="S2871" s="878"/>
      <c r="T2871" s="878"/>
      <c r="U2871" s="878"/>
      <c r="V2871" s="878"/>
      <c r="W2871" s="878"/>
      <c r="X2871" s="1015"/>
      <c r="Y2871" s="878"/>
      <c r="Z2871" s="975"/>
    </row>
    <row r="2872" spans="1:26">
      <c r="A2872" s="878"/>
      <c r="B2872" s="878"/>
      <c r="C2872" s="878"/>
      <c r="F2872" s="878"/>
      <c r="H2872" s="878"/>
      <c r="I2872" s="878"/>
      <c r="J2872" s="878"/>
      <c r="K2872" s="990"/>
      <c r="L2872" s="990"/>
      <c r="M2872" s="990"/>
      <c r="N2872" s="990"/>
      <c r="O2872" s="878"/>
      <c r="P2872" s="878"/>
      <c r="Q2872" s="878"/>
      <c r="R2872" s="878"/>
      <c r="S2872" s="878"/>
      <c r="T2872" s="878"/>
      <c r="U2872" s="878"/>
      <c r="V2872" s="878"/>
      <c r="W2872" s="878"/>
      <c r="X2872" s="1015"/>
      <c r="Y2872" s="878"/>
      <c r="Z2872" s="975"/>
    </row>
    <row r="2873" spans="1:26">
      <c r="A2873" s="878"/>
      <c r="B2873" s="878"/>
      <c r="C2873" s="878"/>
      <c r="F2873" s="878"/>
      <c r="H2873" s="878"/>
      <c r="I2873" s="878"/>
      <c r="J2873" s="878"/>
      <c r="K2873" s="990"/>
      <c r="L2873" s="990"/>
      <c r="M2873" s="990"/>
      <c r="N2873" s="990"/>
      <c r="O2873" s="878"/>
      <c r="P2873" s="878"/>
      <c r="Q2873" s="878"/>
      <c r="R2873" s="878"/>
      <c r="S2873" s="878"/>
      <c r="T2873" s="878"/>
      <c r="U2873" s="878"/>
      <c r="V2873" s="878"/>
      <c r="W2873" s="878"/>
      <c r="X2873" s="1015"/>
      <c r="Y2873" s="878"/>
      <c r="Z2873" s="975"/>
    </row>
    <row r="2874" spans="1:26">
      <c r="A2874" s="878"/>
      <c r="B2874" s="878"/>
      <c r="C2874" s="878"/>
      <c r="F2874" s="878"/>
      <c r="H2874" s="878"/>
      <c r="I2874" s="878"/>
      <c r="J2874" s="878"/>
      <c r="K2874" s="990"/>
      <c r="L2874" s="990"/>
      <c r="M2874" s="990"/>
      <c r="N2874" s="990"/>
      <c r="O2874" s="878"/>
      <c r="P2874" s="878"/>
      <c r="Q2874" s="878"/>
      <c r="R2874" s="878"/>
      <c r="S2874" s="878"/>
      <c r="T2874" s="878"/>
      <c r="U2874" s="878"/>
      <c r="V2874" s="878"/>
      <c r="W2874" s="878"/>
      <c r="X2874" s="1015"/>
      <c r="Y2874" s="878"/>
      <c r="Z2874" s="975"/>
    </row>
    <row r="2875" spans="1:26">
      <c r="A2875" s="878"/>
      <c r="B2875" s="878"/>
      <c r="C2875" s="878"/>
      <c r="F2875" s="878"/>
      <c r="H2875" s="878"/>
      <c r="I2875" s="878"/>
      <c r="J2875" s="878"/>
      <c r="K2875" s="990"/>
      <c r="L2875" s="990"/>
      <c r="M2875" s="990"/>
      <c r="N2875" s="990"/>
      <c r="O2875" s="878"/>
      <c r="P2875" s="878"/>
      <c r="Q2875" s="878"/>
      <c r="R2875" s="878"/>
      <c r="S2875" s="878"/>
      <c r="T2875" s="878"/>
      <c r="U2875" s="878"/>
      <c r="V2875" s="878"/>
      <c r="W2875" s="878"/>
      <c r="X2875" s="1015"/>
      <c r="Y2875" s="878"/>
      <c r="Z2875" s="975"/>
    </row>
    <row r="2876" spans="1:26">
      <c r="A2876" s="878"/>
      <c r="B2876" s="878"/>
      <c r="C2876" s="878"/>
      <c r="F2876" s="878"/>
      <c r="H2876" s="878"/>
      <c r="I2876" s="878"/>
      <c r="J2876" s="878"/>
      <c r="K2876" s="990"/>
      <c r="L2876" s="990"/>
      <c r="M2876" s="990"/>
      <c r="N2876" s="990"/>
      <c r="O2876" s="878"/>
      <c r="P2876" s="878"/>
      <c r="Q2876" s="878"/>
      <c r="R2876" s="878"/>
      <c r="S2876" s="878"/>
      <c r="T2876" s="878"/>
      <c r="U2876" s="878"/>
      <c r="V2876" s="878"/>
      <c r="W2876" s="878"/>
      <c r="X2876" s="1015"/>
      <c r="Y2876" s="878"/>
      <c r="Z2876" s="975"/>
    </row>
    <row r="2877" spans="1:26">
      <c r="A2877" s="878"/>
      <c r="B2877" s="878"/>
      <c r="C2877" s="878"/>
      <c r="F2877" s="878"/>
      <c r="H2877" s="878"/>
      <c r="I2877" s="878"/>
      <c r="J2877" s="878"/>
      <c r="K2877" s="990"/>
      <c r="L2877" s="990"/>
      <c r="M2877" s="990"/>
      <c r="N2877" s="990"/>
      <c r="O2877" s="878"/>
      <c r="P2877" s="878"/>
      <c r="Q2877" s="878"/>
      <c r="R2877" s="878"/>
      <c r="S2877" s="878"/>
      <c r="T2877" s="878"/>
      <c r="U2877" s="878"/>
      <c r="V2877" s="878"/>
      <c r="W2877" s="878"/>
      <c r="X2877" s="1015"/>
      <c r="Y2877" s="878"/>
      <c r="Z2877" s="975"/>
    </row>
    <row r="2878" spans="1:26">
      <c r="A2878" s="878"/>
      <c r="B2878" s="878"/>
      <c r="C2878" s="878"/>
      <c r="F2878" s="878"/>
      <c r="H2878" s="878"/>
      <c r="I2878" s="878"/>
      <c r="J2878" s="878"/>
      <c r="K2878" s="990"/>
      <c r="L2878" s="990"/>
      <c r="M2878" s="990"/>
      <c r="N2878" s="990"/>
      <c r="O2878" s="878"/>
      <c r="P2878" s="878"/>
      <c r="Q2878" s="878"/>
      <c r="R2878" s="878"/>
      <c r="S2878" s="878"/>
      <c r="T2878" s="878"/>
      <c r="U2878" s="878"/>
      <c r="V2878" s="878"/>
      <c r="W2878" s="878"/>
      <c r="X2878" s="1015"/>
      <c r="Y2878" s="878"/>
      <c r="Z2878" s="975"/>
    </row>
    <row r="2879" spans="1:26">
      <c r="A2879" s="878"/>
      <c r="B2879" s="878"/>
      <c r="C2879" s="878"/>
      <c r="F2879" s="878"/>
      <c r="H2879" s="878"/>
      <c r="I2879" s="878"/>
      <c r="J2879" s="878"/>
      <c r="K2879" s="990"/>
      <c r="L2879" s="990"/>
      <c r="M2879" s="990"/>
      <c r="N2879" s="990"/>
      <c r="O2879" s="878"/>
      <c r="P2879" s="878"/>
      <c r="Q2879" s="878"/>
      <c r="R2879" s="878"/>
      <c r="S2879" s="878"/>
      <c r="T2879" s="878"/>
      <c r="U2879" s="878"/>
      <c r="V2879" s="878"/>
      <c r="W2879" s="878"/>
      <c r="X2879" s="1015"/>
      <c r="Y2879" s="878"/>
      <c r="Z2879" s="975"/>
    </row>
    <row r="2880" spans="1:26">
      <c r="A2880" s="878"/>
      <c r="B2880" s="878"/>
      <c r="C2880" s="878"/>
      <c r="F2880" s="878"/>
      <c r="H2880" s="878"/>
      <c r="I2880" s="878"/>
      <c r="J2880" s="878"/>
      <c r="K2880" s="990"/>
      <c r="L2880" s="990"/>
      <c r="M2880" s="990"/>
      <c r="N2880" s="990"/>
      <c r="O2880" s="878"/>
      <c r="P2880" s="878"/>
      <c r="Q2880" s="878"/>
      <c r="R2880" s="878"/>
      <c r="S2880" s="878"/>
      <c r="T2880" s="878"/>
      <c r="U2880" s="878"/>
      <c r="V2880" s="878"/>
      <c r="W2880" s="878"/>
      <c r="X2880" s="1015"/>
      <c r="Y2880" s="878"/>
      <c r="Z2880" s="975"/>
    </row>
    <row r="2881" spans="1:26">
      <c r="A2881" s="878"/>
      <c r="B2881" s="878"/>
      <c r="C2881" s="878"/>
      <c r="F2881" s="878"/>
      <c r="H2881" s="878"/>
      <c r="I2881" s="878"/>
      <c r="J2881" s="878"/>
      <c r="K2881" s="990"/>
      <c r="L2881" s="990"/>
      <c r="M2881" s="990"/>
      <c r="N2881" s="990"/>
      <c r="O2881" s="878"/>
      <c r="P2881" s="878"/>
      <c r="Q2881" s="878"/>
      <c r="R2881" s="878"/>
      <c r="S2881" s="878"/>
      <c r="T2881" s="878"/>
      <c r="U2881" s="878"/>
      <c r="V2881" s="878"/>
      <c r="W2881" s="878"/>
      <c r="X2881" s="1015"/>
      <c r="Y2881" s="878"/>
      <c r="Z2881" s="975"/>
    </row>
    <row r="2882" spans="1:26">
      <c r="A2882" s="878"/>
      <c r="B2882" s="878"/>
      <c r="C2882" s="878"/>
      <c r="F2882" s="878"/>
      <c r="H2882" s="878"/>
      <c r="I2882" s="878"/>
      <c r="J2882" s="878"/>
      <c r="K2882" s="990"/>
      <c r="L2882" s="990"/>
      <c r="M2882" s="990"/>
      <c r="N2882" s="990"/>
      <c r="O2882" s="878"/>
      <c r="P2882" s="878"/>
      <c r="Q2882" s="878"/>
      <c r="R2882" s="878"/>
      <c r="S2882" s="878"/>
      <c r="T2882" s="878"/>
      <c r="U2882" s="878"/>
      <c r="V2882" s="878"/>
      <c r="W2882" s="878"/>
      <c r="X2882" s="1015"/>
      <c r="Y2882" s="878"/>
      <c r="Z2882" s="975"/>
    </row>
    <row r="2883" spans="1:26">
      <c r="A2883" s="878"/>
      <c r="B2883" s="878"/>
      <c r="C2883" s="878"/>
      <c r="F2883" s="878"/>
      <c r="H2883" s="878"/>
      <c r="I2883" s="878"/>
      <c r="J2883" s="878"/>
      <c r="K2883" s="990"/>
      <c r="L2883" s="990"/>
      <c r="M2883" s="990"/>
      <c r="N2883" s="990"/>
      <c r="O2883" s="878"/>
      <c r="P2883" s="878"/>
      <c r="Q2883" s="878"/>
      <c r="R2883" s="878"/>
      <c r="S2883" s="878"/>
      <c r="T2883" s="878"/>
      <c r="U2883" s="878"/>
      <c r="V2883" s="878"/>
      <c r="W2883" s="878"/>
      <c r="X2883" s="1015"/>
      <c r="Y2883" s="878"/>
      <c r="Z2883" s="975"/>
    </row>
    <row r="2884" spans="1:26">
      <c r="A2884" s="878"/>
      <c r="B2884" s="878"/>
      <c r="C2884" s="878"/>
      <c r="F2884" s="878"/>
      <c r="H2884" s="878"/>
      <c r="I2884" s="878"/>
      <c r="J2884" s="878"/>
      <c r="K2884" s="990"/>
      <c r="L2884" s="990"/>
      <c r="M2884" s="990"/>
      <c r="N2884" s="990"/>
      <c r="O2884" s="878"/>
      <c r="P2884" s="878"/>
      <c r="Q2884" s="878"/>
      <c r="R2884" s="878"/>
      <c r="S2884" s="878"/>
      <c r="T2884" s="878"/>
      <c r="U2884" s="878"/>
      <c r="V2884" s="878"/>
      <c r="W2884" s="878"/>
      <c r="X2884" s="1015"/>
      <c r="Y2884" s="878"/>
      <c r="Z2884" s="975"/>
    </row>
    <row r="2885" spans="1:26">
      <c r="A2885" s="878"/>
      <c r="B2885" s="878"/>
      <c r="C2885" s="878"/>
      <c r="F2885" s="878"/>
      <c r="H2885" s="878"/>
      <c r="I2885" s="878"/>
      <c r="J2885" s="878"/>
      <c r="K2885" s="990"/>
      <c r="L2885" s="990"/>
      <c r="M2885" s="990"/>
      <c r="N2885" s="990"/>
      <c r="O2885" s="878"/>
      <c r="P2885" s="878"/>
      <c r="Q2885" s="878"/>
      <c r="R2885" s="878"/>
      <c r="S2885" s="878"/>
      <c r="T2885" s="878"/>
      <c r="U2885" s="878"/>
      <c r="V2885" s="878"/>
      <c r="W2885" s="878"/>
      <c r="X2885" s="1015"/>
      <c r="Y2885" s="878"/>
      <c r="Z2885" s="975"/>
    </row>
    <row r="2886" spans="1:26">
      <c r="A2886" s="878"/>
      <c r="B2886" s="878"/>
      <c r="C2886" s="878"/>
      <c r="F2886" s="878"/>
      <c r="H2886" s="878"/>
      <c r="I2886" s="878"/>
      <c r="J2886" s="878"/>
      <c r="K2886" s="990"/>
      <c r="L2886" s="990"/>
      <c r="M2886" s="990"/>
      <c r="N2886" s="990"/>
      <c r="O2886" s="878"/>
      <c r="P2886" s="878"/>
      <c r="Q2886" s="878"/>
      <c r="R2886" s="878"/>
      <c r="S2886" s="878"/>
      <c r="T2886" s="878"/>
      <c r="U2886" s="878"/>
      <c r="V2886" s="878"/>
      <c r="W2886" s="878"/>
      <c r="X2886" s="1015"/>
      <c r="Y2886" s="878"/>
      <c r="Z2886" s="975"/>
    </row>
    <row r="2887" spans="1:26">
      <c r="A2887" s="878"/>
      <c r="B2887" s="878"/>
      <c r="C2887" s="878"/>
      <c r="F2887" s="878"/>
      <c r="H2887" s="878"/>
      <c r="I2887" s="878"/>
      <c r="J2887" s="878"/>
      <c r="K2887" s="990"/>
      <c r="L2887" s="990"/>
      <c r="M2887" s="990"/>
      <c r="N2887" s="990"/>
      <c r="O2887" s="878"/>
      <c r="P2887" s="878"/>
      <c r="Q2887" s="878"/>
      <c r="R2887" s="878"/>
      <c r="S2887" s="878"/>
      <c r="T2887" s="878"/>
      <c r="U2887" s="878"/>
      <c r="V2887" s="878"/>
      <c r="W2887" s="878"/>
      <c r="X2887" s="1015"/>
      <c r="Y2887" s="878"/>
      <c r="Z2887" s="975"/>
    </row>
    <row r="2888" spans="1:26">
      <c r="A2888" s="878"/>
      <c r="B2888" s="878"/>
      <c r="C2888" s="878"/>
      <c r="F2888" s="878"/>
      <c r="H2888" s="878"/>
      <c r="I2888" s="878"/>
      <c r="J2888" s="878"/>
      <c r="K2888" s="990"/>
      <c r="L2888" s="990"/>
      <c r="M2888" s="990"/>
      <c r="N2888" s="990"/>
      <c r="O2888" s="878"/>
      <c r="P2888" s="878"/>
      <c r="Q2888" s="878"/>
      <c r="R2888" s="878"/>
      <c r="S2888" s="878"/>
      <c r="T2888" s="878"/>
      <c r="U2888" s="878"/>
      <c r="V2888" s="878"/>
      <c r="W2888" s="878"/>
      <c r="X2888" s="1015"/>
      <c r="Y2888" s="878"/>
      <c r="Z2888" s="975"/>
    </row>
    <row r="2889" spans="1:26">
      <c r="A2889" s="878"/>
      <c r="B2889" s="878"/>
      <c r="C2889" s="878"/>
      <c r="F2889" s="878"/>
      <c r="H2889" s="878"/>
      <c r="I2889" s="878"/>
      <c r="J2889" s="878"/>
      <c r="K2889" s="990"/>
      <c r="L2889" s="990"/>
      <c r="M2889" s="990"/>
      <c r="N2889" s="990"/>
      <c r="O2889" s="878"/>
      <c r="P2889" s="878"/>
      <c r="Q2889" s="878"/>
      <c r="R2889" s="878"/>
      <c r="S2889" s="878"/>
      <c r="T2889" s="878"/>
      <c r="U2889" s="878"/>
      <c r="V2889" s="878"/>
      <c r="W2889" s="878"/>
      <c r="X2889" s="1015"/>
      <c r="Y2889" s="878"/>
      <c r="Z2889" s="975"/>
    </row>
    <row r="2890" spans="1:26">
      <c r="A2890" s="878"/>
      <c r="B2890" s="878"/>
      <c r="C2890" s="878"/>
      <c r="F2890" s="878"/>
      <c r="H2890" s="878"/>
      <c r="I2890" s="878"/>
      <c r="J2890" s="878"/>
      <c r="K2890" s="990"/>
      <c r="L2890" s="990"/>
      <c r="M2890" s="990"/>
      <c r="N2890" s="990"/>
      <c r="O2890" s="878"/>
      <c r="P2890" s="878"/>
      <c r="Q2890" s="878"/>
      <c r="R2890" s="878"/>
      <c r="S2890" s="878"/>
      <c r="T2890" s="878"/>
      <c r="U2890" s="878"/>
      <c r="V2890" s="878"/>
      <c r="W2890" s="878"/>
      <c r="X2890" s="1015"/>
      <c r="Y2890" s="878"/>
      <c r="Z2890" s="975"/>
    </row>
    <row r="2891" spans="1:26">
      <c r="A2891" s="878"/>
      <c r="B2891" s="878"/>
      <c r="C2891" s="878"/>
      <c r="F2891" s="878"/>
      <c r="H2891" s="878"/>
      <c r="I2891" s="878"/>
      <c r="J2891" s="878"/>
      <c r="K2891" s="990"/>
      <c r="L2891" s="990"/>
      <c r="M2891" s="990"/>
      <c r="N2891" s="990"/>
      <c r="O2891" s="878"/>
      <c r="P2891" s="878"/>
      <c r="Q2891" s="878"/>
      <c r="R2891" s="878"/>
      <c r="S2891" s="878"/>
      <c r="T2891" s="878"/>
      <c r="U2891" s="878"/>
      <c r="V2891" s="878"/>
      <c r="W2891" s="878"/>
      <c r="X2891" s="1015"/>
      <c r="Y2891" s="878"/>
      <c r="Z2891" s="975"/>
    </row>
    <row r="2892" spans="1:26">
      <c r="A2892" s="878"/>
      <c r="B2892" s="878"/>
      <c r="C2892" s="878"/>
      <c r="F2892" s="878"/>
      <c r="H2892" s="878"/>
      <c r="I2892" s="878"/>
      <c r="J2892" s="878"/>
      <c r="K2892" s="990"/>
      <c r="L2892" s="990"/>
      <c r="M2892" s="990"/>
      <c r="N2892" s="990"/>
      <c r="O2892" s="878"/>
      <c r="P2892" s="878"/>
      <c r="Q2892" s="878"/>
      <c r="R2892" s="878"/>
      <c r="S2892" s="878"/>
      <c r="T2892" s="878"/>
      <c r="U2892" s="878"/>
      <c r="V2892" s="878"/>
      <c r="W2892" s="878"/>
      <c r="X2892" s="1015"/>
      <c r="Y2892" s="878"/>
      <c r="Z2892" s="975"/>
    </row>
    <row r="2893" spans="1:26">
      <c r="A2893" s="878"/>
      <c r="B2893" s="878"/>
      <c r="C2893" s="878"/>
      <c r="F2893" s="878"/>
      <c r="H2893" s="878"/>
      <c r="I2893" s="878"/>
      <c r="J2893" s="878"/>
      <c r="K2893" s="990"/>
      <c r="L2893" s="990"/>
      <c r="M2893" s="990"/>
      <c r="N2893" s="990"/>
      <c r="O2893" s="878"/>
      <c r="P2893" s="878"/>
      <c r="Q2893" s="878"/>
      <c r="R2893" s="878"/>
      <c r="S2893" s="878"/>
      <c r="T2893" s="878"/>
      <c r="U2893" s="878"/>
      <c r="V2893" s="878"/>
      <c r="W2893" s="878"/>
      <c r="X2893" s="1015"/>
      <c r="Y2893" s="878"/>
      <c r="Z2893" s="975"/>
    </row>
    <row r="2894" spans="1:26">
      <c r="A2894" s="878"/>
      <c r="B2894" s="878"/>
      <c r="C2894" s="878"/>
      <c r="F2894" s="878"/>
      <c r="H2894" s="878"/>
      <c r="I2894" s="878"/>
      <c r="J2894" s="878"/>
      <c r="K2894" s="990"/>
      <c r="L2894" s="990"/>
      <c r="M2894" s="990"/>
      <c r="N2894" s="990"/>
      <c r="O2894" s="878"/>
      <c r="P2894" s="878"/>
      <c r="Q2894" s="878"/>
      <c r="R2894" s="878"/>
      <c r="S2894" s="878"/>
      <c r="T2894" s="878"/>
      <c r="U2894" s="878"/>
      <c r="V2894" s="878"/>
      <c r="W2894" s="878"/>
      <c r="X2894" s="1015"/>
      <c r="Y2894" s="878"/>
      <c r="Z2894" s="975"/>
    </row>
    <row r="2895" spans="1:26">
      <c r="A2895" s="878"/>
      <c r="B2895" s="878"/>
      <c r="C2895" s="878"/>
      <c r="F2895" s="878"/>
      <c r="H2895" s="878"/>
      <c r="I2895" s="878"/>
      <c r="J2895" s="878"/>
      <c r="K2895" s="990"/>
      <c r="L2895" s="990"/>
      <c r="M2895" s="990"/>
      <c r="N2895" s="990"/>
      <c r="O2895" s="878"/>
      <c r="P2895" s="878"/>
      <c r="Q2895" s="878"/>
      <c r="R2895" s="878"/>
      <c r="S2895" s="878"/>
      <c r="T2895" s="878"/>
      <c r="U2895" s="878"/>
      <c r="V2895" s="878"/>
      <c r="W2895" s="878"/>
      <c r="X2895" s="1015"/>
      <c r="Y2895" s="878"/>
      <c r="Z2895" s="975"/>
    </row>
    <row r="2896" spans="1:26">
      <c r="A2896" s="878"/>
      <c r="B2896" s="878"/>
      <c r="C2896" s="878"/>
      <c r="F2896" s="878"/>
      <c r="H2896" s="878"/>
      <c r="I2896" s="878"/>
      <c r="J2896" s="878"/>
      <c r="K2896" s="990"/>
      <c r="L2896" s="990"/>
      <c r="M2896" s="990"/>
      <c r="N2896" s="990"/>
      <c r="O2896" s="878"/>
      <c r="P2896" s="878"/>
      <c r="Q2896" s="878"/>
      <c r="R2896" s="878"/>
      <c r="S2896" s="878"/>
      <c r="T2896" s="878"/>
      <c r="U2896" s="878"/>
      <c r="V2896" s="878"/>
      <c r="W2896" s="878"/>
      <c r="X2896" s="1015"/>
      <c r="Y2896" s="878"/>
      <c r="Z2896" s="975"/>
    </row>
    <row r="2897" spans="1:26">
      <c r="A2897" s="878"/>
      <c r="B2897" s="878"/>
      <c r="C2897" s="878"/>
      <c r="F2897" s="878"/>
      <c r="H2897" s="878"/>
      <c r="I2897" s="878"/>
      <c r="J2897" s="878"/>
      <c r="K2897" s="990"/>
      <c r="L2897" s="990"/>
      <c r="M2897" s="990"/>
      <c r="N2897" s="990"/>
      <c r="O2897" s="878"/>
      <c r="P2897" s="878"/>
      <c r="Q2897" s="878"/>
      <c r="R2897" s="878"/>
      <c r="S2897" s="878"/>
      <c r="T2897" s="878"/>
      <c r="U2897" s="878"/>
      <c r="V2897" s="878"/>
      <c r="W2897" s="878"/>
      <c r="X2897" s="1015"/>
      <c r="Y2897" s="878"/>
      <c r="Z2897" s="975"/>
    </row>
    <row r="2898" spans="1:26">
      <c r="A2898" s="878"/>
      <c r="B2898" s="878"/>
      <c r="C2898" s="878"/>
      <c r="F2898" s="878"/>
      <c r="H2898" s="878"/>
      <c r="I2898" s="878"/>
      <c r="J2898" s="878"/>
      <c r="K2898" s="990"/>
      <c r="L2898" s="990"/>
      <c r="M2898" s="990"/>
      <c r="N2898" s="990"/>
      <c r="O2898" s="878"/>
      <c r="P2898" s="878"/>
      <c r="Q2898" s="878"/>
      <c r="R2898" s="878"/>
      <c r="S2898" s="878"/>
      <c r="T2898" s="878"/>
      <c r="U2898" s="878"/>
      <c r="V2898" s="878"/>
      <c r="W2898" s="878"/>
      <c r="X2898" s="1015"/>
      <c r="Y2898" s="878"/>
      <c r="Z2898" s="975"/>
    </row>
    <row r="2899" spans="1:26">
      <c r="A2899" s="878"/>
      <c r="B2899" s="878"/>
      <c r="C2899" s="878"/>
      <c r="F2899" s="878"/>
      <c r="H2899" s="878"/>
      <c r="I2899" s="878"/>
      <c r="J2899" s="878"/>
      <c r="K2899" s="990"/>
      <c r="L2899" s="990"/>
      <c r="M2899" s="990"/>
      <c r="N2899" s="990"/>
      <c r="O2899" s="878"/>
      <c r="P2899" s="878"/>
      <c r="Q2899" s="878"/>
      <c r="R2899" s="878"/>
      <c r="S2899" s="878"/>
      <c r="T2899" s="878"/>
      <c r="U2899" s="878"/>
      <c r="V2899" s="878"/>
      <c r="W2899" s="878"/>
      <c r="X2899" s="1015"/>
      <c r="Y2899" s="878"/>
      <c r="Z2899" s="975"/>
    </row>
    <row r="2900" spans="1:26">
      <c r="A2900" s="878"/>
      <c r="B2900" s="878"/>
      <c r="C2900" s="878"/>
      <c r="F2900" s="878"/>
      <c r="H2900" s="878"/>
      <c r="I2900" s="878"/>
      <c r="J2900" s="878"/>
      <c r="K2900" s="990"/>
      <c r="L2900" s="990"/>
      <c r="M2900" s="990"/>
      <c r="N2900" s="990"/>
      <c r="O2900" s="878"/>
      <c r="P2900" s="878"/>
      <c r="Q2900" s="878"/>
      <c r="R2900" s="878"/>
      <c r="S2900" s="878"/>
      <c r="T2900" s="878"/>
      <c r="U2900" s="878"/>
      <c r="V2900" s="878"/>
      <c r="W2900" s="878"/>
      <c r="X2900" s="1015"/>
      <c r="Y2900" s="878"/>
      <c r="Z2900" s="975"/>
    </row>
    <row r="2901" spans="1:26">
      <c r="A2901" s="878"/>
      <c r="B2901" s="878"/>
      <c r="C2901" s="878"/>
      <c r="F2901" s="878"/>
      <c r="H2901" s="878"/>
      <c r="I2901" s="878"/>
      <c r="J2901" s="878"/>
      <c r="K2901" s="990"/>
      <c r="L2901" s="990"/>
      <c r="M2901" s="990"/>
      <c r="N2901" s="990"/>
      <c r="O2901" s="878"/>
      <c r="P2901" s="878"/>
      <c r="Q2901" s="878"/>
      <c r="R2901" s="878"/>
      <c r="S2901" s="878"/>
      <c r="T2901" s="878"/>
      <c r="U2901" s="878"/>
      <c r="V2901" s="878"/>
      <c r="W2901" s="878"/>
      <c r="X2901" s="1015"/>
      <c r="Y2901" s="878"/>
      <c r="Z2901" s="975"/>
    </row>
    <row r="2902" spans="1:26">
      <c r="A2902" s="878"/>
      <c r="B2902" s="878"/>
      <c r="C2902" s="878"/>
      <c r="F2902" s="878"/>
      <c r="H2902" s="878"/>
      <c r="I2902" s="878"/>
      <c r="J2902" s="878"/>
      <c r="K2902" s="990"/>
      <c r="L2902" s="990"/>
      <c r="M2902" s="990"/>
      <c r="N2902" s="990"/>
      <c r="O2902" s="878"/>
      <c r="P2902" s="878"/>
      <c r="Q2902" s="878"/>
      <c r="R2902" s="878"/>
      <c r="S2902" s="878"/>
      <c r="T2902" s="878"/>
      <c r="U2902" s="878"/>
      <c r="V2902" s="878"/>
      <c r="W2902" s="878"/>
      <c r="X2902" s="1015"/>
      <c r="Y2902" s="878"/>
      <c r="Z2902" s="975"/>
    </row>
    <row r="2903" spans="1:26">
      <c r="A2903" s="878"/>
      <c r="B2903" s="878"/>
      <c r="C2903" s="878"/>
      <c r="F2903" s="878"/>
      <c r="H2903" s="878"/>
      <c r="I2903" s="878"/>
      <c r="J2903" s="878"/>
      <c r="K2903" s="990"/>
      <c r="L2903" s="990"/>
      <c r="M2903" s="990"/>
      <c r="N2903" s="990"/>
      <c r="O2903" s="878"/>
      <c r="P2903" s="878"/>
      <c r="Q2903" s="878"/>
      <c r="R2903" s="878"/>
      <c r="S2903" s="878"/>
      <c r="T2903" s="878"/>
      <c r="U2903" s="878"/>
      <c r="V2903" s="878"/>
      <c r="W2903" s="878"/>
      <c r="X2903" s="1015"/>
      <c r="Y2903" s="878"/>
      <c r="Z2903" s="975"/>
    </row>
    <row r="2904" spans="1:26">
      <c r="A2904" s="878"/>
      <c r="B2904" s="878"/>
      <c r="C2904" s="878"/>
      <c r="F2904" s="878"/>
      <c r="H2904" s="878"/>
      <c r="I2904" s="878"/>
      <c r="J2904" s="878"/>
      <c r="K2904" s="990"/>
      <c r="L2904" s="990"/>
      <c r="M2904" s="990"/>
      <c r="N2904" s="990"/>
      <c r="O2904" s="878"/>
      <c r="P2904" s="878"/>
      <c r="Q2904" s="878"/>
      <c r="R2904" s="878"/>
      <c r="S2904" s="878"/>
      <c r="T2904" s="878"/>
      <c r="U2904" s="878"/>
      <c r="V2904" s="878"/>
      <c r="W2904" s="878"/>
      <c r="X2904" s="1015"/>
      <c r="Y2904" s="878"/>
      <c r="Z2904" s="975"/>
    </row>
    <row r="2905" spans="1:26">
      <c r="A2905" s="878"/>
      <c r="B2905" s="878"/>
      <c r="C2905" s="878"/>
      <c r="F2905" s="878"/>
      <c r="H2905" s="878"/>
      <c r="I2905" s="878"/>
      <c r="J2905" s="878"/>
      <c r="K2905" s="990"/>
      <c r="L2905" s="990"/>
      <c r="M2905" s="990"/>
      <c r="N2905" s="990"/>
      <c r="O2905" s="878"/>
      <c r="P2905" s="878"/>
      <c r="Q2905" s="878"/>
      <c r="R2905" s="878"/>
      <c r="S2905" s="878"/>
      <c r="T2905" s="878"/>
      <c r="U2905" s="878"/>
      <c r="V2905" s="878"/>
      <c r="W2905" s="878"/>
      <c r="X2905" s="1015"/>
      <c r="Y2905" s="878"/>
      <c r="Z2905" s="975"/>
    </row>
    <row r="2906" spans="1:26">
      <c r="A2906" s="878"/>
      <c r="B2906" s="878"/>
      <c r="C2906" s="878"/>
      <c r="F2906" s="878"/>
      <c r="H2906" s="878"/>
      <c r="I2906" s="878"/>
      <c r="J2906" s="878"/>
      <c r="K2906" s="990"/>
      <c r="L2906" s="990"/>
      <c r="M2906" s="990"/>
      <c r="N2906" s="990"/>
      <c r="O2906" s="878"/>
      <c r="P2906" s="878"/>
      <c r="Q2906" s="878"/>
      <c r="R2906" s="878"/>
      <c r="S2906" s="878"/>
      <c r="T2906" s="878"/>
      <c r="U2906" s="878"/>
      <c r="V2906" s="878"/>
      <c r="W2906" s="878"/>
      <c r="X2906" s="1015"/>
      <c r="Y2906" s="878"/>
      <c r="Z2906" s="975"/>
    </row>
    <row r="2907" spans="1:26">
      <c r="A2907" s="878"/>
      <c r="B2907" s="878"/>
      <c r="C2907" s="878"/>
      <c r="F2907" s="878"/>
      <c r="H2907" s="878"/>
      <c r="I2907" s="878"/>
      <c r="J2907" s="878"/>
      <c r="K2907" s="990"/>
      <c r="L2907" s="990"/>
      <c r="M2907" s="990"/>
      <c r="N2907" s="990"/>
      <c r="O2907" s="878"/>
      <c r="P2907" s="878"/>
      <c r="Q2907" s="878"/>
      <c r="R2907" s="878"/>
      <c r="S2907" s="878"/>
      <c r="T2907" s="878"/>
      <c r="U2907" s="878"/>
      <c r="V2907" s="878"/>
      <c r="W2907" s="878"/>
      <c r="X2907" s="1015"/>
      <c r="Y2907" s="878"/>
      <c r="Z2907" s="975"/>
    </row>
    <row r="2908" spans="1:26">
      <c r="A2908" s="878"/>
      <c r="B2908" s="878"/>
      <c r="C2908" s="878"/>
      <c r="F2908" s="878"/>
      <c r="H2908" s="878"/>
      <c r="I2908" s="878"/>
      <c r="J2908" s="878"/>
      <c r="K2908" s="990"/>
      <c r="L2908" s="990"/>
      <c r="M2908" s="990"/>
      <c r="N2908" s="990"/>
      <c r="O2908" s="878"/>
      <c r="P2908" s="878"/>
      <c r="Q2908" s="878"/>
      <c r="R2908" s="878"/>
      <c r="S2908" s="878"/>
      <c r="T2908" s="878"/>
      <c r="U2908" s="878"/>
      <c r="V2908" s="878"/>
      <c r="W2908" s="878"/>
      <c r="X2908" s="1015"/>
      <c r="Y2908" s="878"/>
      <c r="Z2908" s="975"/>
    </row>
    <row r="2909" spans="1:26">
      <c r="A2909" s="878"/>
      <c r="B2909" s="878"/>
      <c r="C2909" s="878"/>
      <c r="F2909" s="878"/>
      <c r="H2909" s="878"/>
      <c r="I2909" s="878"/>
      <c r="J2909" s="878"/>
      <c r="K2909" s="990"/>
      <c r="L2909" s="990"/>
      <c r="M2909" s="990"/>
      <c r="N2909" s="990"/>
      <c r="O2909" s="878"/>
      <c r="P2909" s="878"/>
      <c r="Q2909" s="878"/>
      <c r="R2909" s="878"/>
      <c r="S2909" s="878"/>
      <c r="T2909" s="878"/>
      <c r="U2909" s="878"/>
      <c r="V2909" s="878"/>
      <c r="W2909" s="878"/>
      <c r="X2909" s="1015"/>
      <c r="Y2909" s="878"/>
      <c r="Z2909" s="975"/>
    </row>
    <row r="2910" spans="1:26">
      <c r="A2910" s="878"/>
      <c r="B2910" s="878"/>
      <c r="C2910" s="878"/>
      <c r="F2910" s="878"/>
      <c r="H2910" s="878"/>
      <c r="I2910" s="878"/>
      <c r="J2910" s="878"/>
      <c r="K2910" s="990"/>
      <c r="L2910" s="990"/>
      <c r="M2910" s="990"/>
      <c r="N2910" s="990"/>
      <c r="O2910" s="878"/>
      <c r="P2910" s="878"/>
      <c r="Q2910" s="878"/>
      <c r="R2910" s="878"/>
      <c r="S2910" s="878"/>
      <c r="T2910" s="878"/>
      <c r="U2910" s="878"/>
      <c r="V2910" s="878"/>
      <c r="W2910" s="878"/>
      <c r="X2910" s="1015"/>
      <c r="Y2910" s="878"/>
      <c r="Z2910" s="975"/>
    </row>
    <row r="2911" spans="1:26">
      <c r="A2911" s="878"/>
      <c r="B2911" s="878"/>
      <c r="C2911" s="878"/>
      <c r="F2911" s="878"/>
      <c r="H2911" s="878"/>
      <c r="I2911" s="878"/>
      <c r="J2911" s="878"/>
      <c r="K2911" s="990"/>
      <c r="L2911" s="990"/>
      <c r="M2911" s="990"/>
      <c r="N2911" s="990"/>
      <c r="O2911" s="878"/>
      <c r="P2911" s="878"/>
      <c r="Q2911" s="878"/>
      <c r="R2911" s="878"/>
      <c r="S2911" s="878"/>
      <c r="T2911" s="878"/>
      <c r="U2911" s="878"/>
      <c r="V2911" s="878"/>
      <c r="W2911" s="878"/>
      <c r="X2911" s="1015"/>
      <c r="Y2911" s="878"/>
      <c r="Z2911" s="975"/>
    </row>
    <row r="2912" spans="1:26">
      <c r="A2912" s="878"/>
      <c r="B2912" s="878"/>
      <c r="C2912" s="878"/>
      <c r="F2912" s="878"/>
      <c r="H2912" s="878"/>
      <c r="I2912" s="878"/>
      <c r="J2912" s="878"/>
      <c r="K2912" s="990"/>
      <c r="L2912" s="990"/>
      <c r="M2912" s="990"/>
      <c r="N2912" s="990"/>
      <c r="O2912" s="878"/>
      <c r="P2912" s="878"/>
      <c r="Q2912" s="878"/>
      <c r="R2912" s="878"/>
      <c r="S2912" s="878"/>
      <c r="T2912" s="878"/>
      <c r="U2912" s="878"/>
      <c r="V2912" s="878"/>
      <c r="W2912" s="878"/>
      <c r="X2912" s="1015"/>
      <c r="Y2912" s="878"/>
      <c r="Z2912" s="975"/>
    </row>
    <row r="2913" spans="1:26">
      <c r="A2913" s="878"/>
      <c r="B2913" s="878"/>
      <c r="C2913" s="878"/>
      <c r="F2913" s="878"/>
      <c r="H2913" s="878"/>
      <c r="I2913" s="878"/>
      <c r="J2913" s="878"/>
      <c r="K2913" s="990"/>
      <c r="L2913" s="990"/>
      <c r="M2913" s="990"/>
      <c r="N2913" s="990"/>
      <c r="O2913" s="878"/>
      <c r="P2913" s="878"/>
      <c r="Q2913" s="878"/>
      <c r="R2913" s="878"/>
      <c r="S2913" s="878"/>
      <c r="T2913" s="878"/>
      <c r="U2913" s="878"/>
      <c r="V2913" s="878"/>
      <c r="W2913" s="878"/>
      <c r="X2913" s="1015"/>
      <c r="Y2913" s="878"/>
      <c r="Z2913" s="975"/>
    </row>
    <row r="2914" spans="1:26">
      <c r="A2914" s="878"/>
      <c r="B2914" s="878"/>
      <c r="C2914" s="878"/>
      <c r="F2914" s="878"/>
      <c r="H2914" s="878"/>
      <c r="I2914" s="878"/>
      <c r="J2914" s="878"/>
      <c r="K2914" s="990"/>
      <c r="L2914" s="990"/>
      <c r="M2914" s="990"/>
      <c r="N2914" s="990"/>
      <c r="O2914" s="878"/>
      <c r="P2914" s="878"/>
      <c r="Q2914" s="878"/>
      <c r="R2914" s="878"/>
      <c r="S2914" s="878"/>
      <c r="T2914" s="878"/>
      <c r="U2914" s="878"/>
      <c r="V2914" s="878"/>
      <c r="W2914" s="878"/>
      <c r="X2914" s="1015"/>
      <c r="Y2914" s="878"/>
      <c r="Z2914" s="975"/>
    </row>
    <row r="2915" spans="1:26">
      <c r="A2915" s="878"/>
      <c r="B2915" s="878"/>
      <c r="C2915" s="878"/>
      <c r="F2915" s="878"/>
      <c r="H2915" s="878"/>
      <c r="I2915" s="878"/>
      <c r="J2915" s="878"/>
      <c r="K2915" s="990"/>
      <c r="L2915" s="990"/>
      <c r="M2915" s="990"/>
      <c r="N2915" s="990"/>
      <c r="O2915" s="878"/>
      <c r="P2915" s="878"/>
      <c r="Q2915" s="878"/>
      <c r="R2915" s="878"/>
      <c r="S2915" s="878"/>
      <c r="T2915" s="878"/>
      <c r="U2915" s="878"/>
      <c r="V2915" s="878"/>
      <c r="W2915" s="878"/>
      <c r="X2915" s="1015"/>
      <c r="Y2915" s="878"/>
      <c r="Z2915" s="975"/>
    </row>
    <row r="2916" spans="1:26">
      <c r="A2916" s="878"/>
      <c r="B2916" s="878"/>
      <c r="C2916" s="878"/>
      <c r="F2916" s="878"/>
      <c r="H2916" s="878"/>
      <c r="I2916" s="878"/>
      <c r="J2916" s="878"/>
      <c r="K2916" s="990"/>
      <c r="L2916" s="990"/>
      <c r="M2916" s="990"/>
      <c r="N2916" s="990"/>
      <c r="O2916" s="878"/>
      <c r="P2916" s="878"/>
      <c r="Q2916" s="878"/>
      <c r="R2916" s="878"/>
      <c r="S2916" s="878"/>
      <c r="T2916" s="878"/>
      <c r="U2916" s="878"/>
      <c r="V2916" s="878"/>
      <c r="W2916" s="878"/>
      <c r="X2916" s="1015"/>
      <c r="Y2916" s="878"/>
      <c r="Z2916" s="975"/>
    </row>
    <row r="2917" spans="1:26">
      <c r="A2917" s="878"/>
      <c r="B2917" s="878"/>
      <c r="C2917" s="878"/>
      <c r="F2917" s="878"/>
      <c r="H2917" s="878"/>
      <c r="I2917" s="878"/>
      <c r="J2917" s="878"/>
      <c r="K2917" s="990"/>
      <c r="L2917" s="990"/>
      <c r="M2917" s="990"/>
      <c r="N2917" s="990"/>
      <c r="O2917" s="878"/>
      <c r="P2917" s="878"/>
      <c r="Q2917" s="878"/>
      <c r="R2917" s="878"/>
      <c r="S2917" s="878"/>
      <c r="T2917" s="878"/>
      <c r="U2917" s="878"/>
      <c r="V2917" s="878"/>
      <c r="W2917" s="878"/>
      <c r="X2917" s="1015"/>
      <c r="Y2917" s="878"/>
      <c r="Z2917" s="975"/>
    </row>
    <row r="2918" spans="1:26">
      <c r="A2918" s="878"/>
      <c r="B2918" s="878"/>
      <c r="C2918" s="878"/>
      <c r="F2918" s="878"/>
      <c r="H2918" s="878"/>
      <c r="I2918" s="878"/>
      <c r="J2918" s="878"/>
      <c r="K2918" s="990"/>
      <c r="L2918" s="990"/>
      <c r="M2918" s="990"/>
      <c r="N2918" s="990"/>
      <c r="O2918" s="878"/>
      <c r="P2918" s="878"/>
      <c r="Q2918" s="878"/>
      <c r="R2918" s="878"/>
      <c r="S2918" s="878"/>
      <c r="T2918" s="878"/>
      <c r="U2918" s="878"/>
      <c r="V2918" s="878"/>
      <c r="W2918" s="878"/>
      <c r="X2918" s="1015"/>
      <c r="Y2918" s="878"/>
      <c r="Z2918" s="975"/>
    </row>
    <row r="2919" spans="1:26">
      <c r="A2919" s="878"/>
      <c r="B2919" s="878"/>
      <c r="C2919" s="878"/>
      <c r="F2919" s="878"/>
      <c r="H2919" s="878"/>
      <c r="I2919" s="878"/>
      <c r="J2919" s="878"/>
      <c r="K2919" s="990"/>
      <c r="L2919" s="990"/>
      <c r="M2919" s="990"/>
      <c r="N2919" s="990"/>
      <c r="O2919" s="878"/>
      <c r="P2919" s="878"/>
      <c r="Q2919" s="878"/>
      <c r="R2919" s="878"/>
      <c r="S2919" s="878"/>
      <c r="T2919" s="878"/>
      <c r="U2919" s="878"/>
      <c r="V2919" s="878"/>
      <c r="W2919" s="878"/>
      <c r="X2919" s="1015"/>
      <c r="Y2919" s="878"/>
      <c r="Z2919" s="975"/>
    </row>
    <row r="2920" spans="1:26">
      <c r="A2920" s="878"/>
      <c r="B2920" s="878"/>
      <c r="C2920" s="878"/>
      <c r="F2920" s="878"/>
      <c r="H2920" s="878"/>
      <c r="I2920" s="878"/>
      <c r="J2920" s="878"/>
      <c r="K2920" s="990"/>
      <c r="L2920" s="990"/>
      <c r="M2920" s="990"/>
      <c r="N2920" s="990"/>
      <c r="O2920" s="878"/>
      <c r="P2920" s="878"/>
      <c r="Q2920" s="878"/>
      <c r="R2920" s="878"/>
      <c r="S2920" s="878"/>
      <c r="T2920" s="878"/>
      <c r="U2920" s="878"/>
      <c r="V2920" s="878"/>
      <c r="W2920" s="878"/>
      <c r="X2920" s="1015"/>
      <c r="Y2920" s="878"/>
      <c r="Z2920" s="975"/>
    </row>
    <row r="2921" spans="1:26">
      <c r="A2921" s="878"/>
      <c r="B2921" s="878"/>
      <c r="C2921" s="878"/>
      <c r="F2921" s="878"/>
      <c r="H2921" s="878"/>
      <c r="I2921" s="878"/>
      <c r="J2921" s="878"/>
      <c r="K2921" s="990"/>
      <c r="L2921" s="990"/>
      <c r="M2921" s="990"/>
      <c r="N2921" s="990"/>
      <c r="O2921" s="878"/>
      <c r="P2921" s="878"/>
      <c r="Q2921" s="878"/>
      <c r="R2921" s="878"/>
      <c r="S2921" s="878"/>
      <c r="T2921" s="878"/>
      <c r="U2921" s="878"/>
      <c r="V2921" s="878"/>
      <c r="W2921" s="878"/>
      <c r="X2921" s="1015"/>
      <c r="Y2921" s="878"/>
      <c r="Z2921" s="975"/>
    </row>
    <row r="2922" spans="1:26">
      <c r="A2922" s="878"/>
      <c r="B2922" s="878"/>
      <c r="C2922" s="878"/>
      <c r="F2922" s="878"/>
      <c r="H2922" s="878"/>
      <c r="I2922" s="878"/>
      <c r="J2922" s="878"/>
      <c r="K2922" s="990"/>
      <c r="L2922" s="990"/>
      <c r="M2922" s="990"/>
      <c r="N2922" s="990"/>
      <c r="O2922" s="878"/>
      <c r="P2922" s="878"/>
      <c r="Q2922" s="878"/>
      <c r="R2922" s="878"/>
      <c r="S2922" s="878"/>
      <c r="T2922" s="878"/>
      <c r="U2922" s="878"/>
      <c r="V2922" s="878"/>
      <c r="W2922" s="878"/>
      <c r="X2922" s="1015"/>
      <c r="Y2922" s="878"/>
      <c r="Z2922" s="975"/>
    </row>
    <row r="2923" spans="1:26">
      <c r="A2923" s="878"/>
      <c r="B2923" s="878"/>
      <c r="C2923" s="878"/>
      <c r="F2923" s="878"/>
      <c r="H2923" s="878"/>
      <c r="I2923" s="878"/>
      <c r="J2923" s="878"/>
      <c r="K2923" s="990"/>
      <c r="L2923" s="990"/>
      <c r="M2923" s="990"/>
      <c r="N2923" s="990"/>
      <c r="O2923" s="878"/>
      <c r="P2923" s="878"/>
      <c r="Q2923" s="878"/>
      <c r="R2923" s="878"/>
      <c r="S2923" s="878"/>
      <c r="T2923" s="878"/>
      <c r="U2923" s="878"/>
      <c r="V2923" s="878"/>
      <c r="W2923" s="878"/>
      <c r="X2923" s="1015"/>
      <c r="Y2923" s="878"/>
      <c r="Z2923" s="975"/>
    </row>
    <row r="2924" spans="1:26">
      <c r="A2924" s="878"/>
      <c r="B2924" s="878"/>
      <c r="C2924" s="878"/>
      <c r="F2924" s="878"/>
      <c r="H2924" s="878"/>
      <c r="I2924" s="878"/>
      <c r="J2924" s="878"/>
      <c r="K2924" s="990"/>
      <c r="L2924" s="990"/>
      <c r="M2924" s="990"/>
      <c r="N2924" s="990"/>
      <c r="O2924" s="878"/>
      <c r="P2924" s="878"/>
      <c r="Q2924" s="878"/>
      <c r="R2924" s="878"/>
      <c r="S2924" s="878"/>
      <c r="T2924" s="878"/>
      <c r="U2924" s="878"/>
      <c r="V2924" s="878"/>
      <c r="W2924" s="878"/>
      <c r="X2924" s="1015"/>
      <c r="Y2924" s="878"/>
      <c r="Z2924" s="975"/>
    </row>
    <row r="2925" spans="1:26">
      <c r="A2925" s="878"/>
      <c r="B2925" s="878"/>
      <c r="C2925" s="878"/>
      <c r="F2925" s="878"/>
      <c r="H2925" s="878"/>
      <c r="I2925" s="878"/>
      <c r="J2925" s="878"/>
      <c r="K2925" s="990"/>
      <c r="L2925" s="990"/>
      <c r="M2925" s="990"/>
      <c r="N2925" s="990"/>
      <c r="O2925" s="878"/>
      <c r="P2925" s="878"/>
      <c r="Q2925" s="878"/>
      <c r="R2925" s="878"/>
      <c r="S2925" s="878"/>
      <c r="T2925" s="878"/>
      <c r="U2925" s="878"/>
      <c r="V2925" s="878"/>
      <c r="W2925" s="878"/>
      <c r="X2925" s="1015"/>
      <c r="Y2925" s="878"/>
      <c r="Z2925" s="975"/>
    </row>
    <row r="2926" spans="1:26">
      <c r="A2926" s="878"/>
      <c r="B2926" s="878"/>
      <c r="C2926" s="878"/>
      <c r="F2926" s="878"/>
      <c r="H2926" s="878"/>
      <c r="I2926" s="878"/>
      <c r="J2926" s="878"/>
      <c r="K2926" s="990"/>
      <c r="L2926" s="990"/>
      <c r="M2926" s="990"/>
      <c r="N2926" s="990"/>
      <c r="O2926" s="878"/>
      <c r="P2926" s="878"/>
      <c r="Q2926" s="878"/>
      <c r="R2926" s="878"/>
      <c r="S2926" s="878"/>
      <c r="T2926" s="878"/>
      <c r="U2926" s="878"/>
      <c r="V2926" s="878"/>
      <c r="W2926" s="878"/>
      <c r="X2926" s="1015"/>
      <c r="Y2926" s="878"/>
      <c r="Z2926" s="975"/>
    </row>
    <row r="2927" spans="1:26">
      <c r="A2927" s="878"/>
      <c r="B2927" s="878"/>
      <c r="C2927" s="878"/>
      <c r="F2927" s="878"/>
      <c r="H2927" s="878"/>
      <c r="I2927" s="878"/>
      <c r="J2927" s="878"/>
      <c r="K2927" s="990"/>
      <c r="L2927" s="990"/>
      <c r="M2927" s="990"/>
      <c r="N2927" s="990"/>
      <c r="O2927" s="878"/>
      <c r="P2927" s="878"/>
      <c r="Q2927" s="878"/>
      <c r="R2927" s="878"/>
      <c r="S2927" s="878"/>
      <c r="T2927" s="878"/>
      <c r="U2927" s="878"/>
      <c r="V2927" s="878"/>
      <c r="W2927" s="878"/>
      <c r="X2927" s="1015"/>
      <c r="Y2927" s="878"/>
      <c r="Z2927" s="975"/>
    </row>
    <row r="2928" spans="1:26">
      <c r="A2928" s="878"/>
      <c r="B2928" s="878"/>
      <c r="C2928" s="878"/>
      <c r="F2928" s="878"/>
      <c r="H2928" s="878"/>
      <c r="I2928" s="878"/>
      <c r="J2928" s="878"/>
      <c r="K2928" s="990"/>
      <c r="L2928" s="990"/>
      <c r="M2928" s="990"/>
      <c r="N2928" s="990"/>
      <c r="O2928" s="878"/>
      <c r="P2928" s="878"/>
      <c r="Q2928" s="878"/>
      <c r="R2928" s="878"/>
      <c r="S2928" s="878"/>
      <c r="T2928" s="878"/>
      <c r="U2928" s="878"/>
      <c r="V2928" s="878"/>
      <c r="W2928" s="878"/>
      <c r="X2928" s="1015"/>
      <c r="Y2928" s="878"/>
      <c r="Z2928" s="975"/>
    </row>
    <row r="2929" spans="1:26">
      <c r="A2929" s="878"/>
      <c r="B2929" s="878"/>
      <c r="C2929" s="878"/>
      <c r="F2929" s="878"/>
      <c r="H2929" s="878"/>
      <c r="I2929" s="878"/>
      <c r="J2929" s="878"/>
      <c r="K2929" s="990"/>
      <c r="L2929" s="990"/>
      <c r="M2929" s="990"/>
      <c r="N2929" s="990"/>
      <c r="O2929" s="878"/>
      <c r="P2929" s="878"/>
      <c r="Q2929" s="878"/>
      <c r="R2929" s="878"/>
      <c r="S2929" s="878"/>
      <c r="T2929" s="878"/>
      <c r="U2929" s="878"/>
      <c r="V2929" s="878"/>
      <c r="W2929" s="878"/>
      <c r="X2929" s="1015"/>
      <c r="Y2929" s="878"/>
      <c r="Z2929" s="975"/>
    </row>
    <row r="2930" spans="1:26">
      <c r="A2930" s="878"/>
      <c r="B2930" s="878"/>
      <c r="C2930" s="878"/>
      <c r="F2930" s="878"/>
      <c r="H2930" s="878"/>
      <c r="I2930" s="878"/>
      <c r="J2930" s="878"/>
      <c r="K2930" s="990"/>
      <c r="L2930" s="990"/>
      <c r="M2930" s="990"/>
      <c r="N2930" s="990"/>
      <c r="O2930" s="878"/>
      <c r="P2930" s="878"/>
      <c r="Q2930" s="878"/>
      <c r="R2930" s="878"/>
      <c r="S2930" s="878"/>
      <c r="T2930" s="878"/>
      <c r="U2930" s="878"/>
      <c r="V2930" s="878"/>
      <c r="W2930" s="878"/>
      <c r="X2930" s="1015"/>
      <c r="Y2930" s="878"/>
      <c r="Z2930" s="975"/>
    </row>
    <row r="2931" spans="1:26">
      <c r="A2931" s="878"/>
      <c r="B2931" s="878"/>
      <c r="C2931" s="878"/>
      <c r="F2931" s="878"/>
      <c r="H2931" s="878"/>
      <c r="I2931" s="878"/>
      <c r="J2931" s="878"/>
      <c r="K2931" s="990"/>
      <c r="L2931" s="990"/>
      <c r="M2931" s="990"/>
      <c r="N2931" s="990"/>
      <c r="O2931" s="878"/>
      <c r="P2931" s="878"/>
      <c r="Q2931" s="878"/>
      <c r="R2931" s="878"/>
      <c r="S2931" s="878"/>
      <c r="T2931" s="878"/>
      <c r="U2931" s="878"/>
      <c r="V2931" s="878"/>
      <c r="W2931" s="878"/>
      <c r="X2931" s="1015"/>
      <c r="Y2931" s="878"/>
      <c r="Z2931" s="975"/>
    </row>
    <row r="2932" spans="1:26">
      <c r="A2932" s="878"/>
      <c r="B2932" s="878"/>
      <c r="C2932" s="878"/>
      <c r="F2932" s="878"/>
      <c r="H2932" s="878"/>
      <c r="I2932" s="878"/>
      <c r="J2932" s="878"/>
      <c r="K2932" s="990"/>
      <c r="L2932" s="990"/>
      <c r="M2932" s="990"/>
      <c r="N2932" s="990"/>
      <c r="O2932" s="878"/>
      <c r="P2932" s="878"/>
      <c r="Q2932" s="878"/>
      <c r="R2932" s="878"/>
      <c r="S2932" s="878"/>
      <c r="T2932" s="878"/>
      <c r="U2932" s="878"/>
      <c r="V2932" s="878"/>
      <c r="W2932" s="878"/>
      <c r="X2932" s="1015"/>
      <c r="Y2932" s="878"/>
      <c r="Z2932" s="975"/>
    </row>
    <row r="2933" spans="1:26">
      <c r="A2933" s="878"/>
      <c r="B2933" s="878"/>
      <c r="C2933" s="878"/>
      <c r="F2933" s="878"/>
      <c r="H2933" s="878"/>
      <c r="I2933" s="878"/>
      <c r="J2933" s="878"/>
      <c r="K2933" s="990"/>
      <c r="L2933" s="990"/>
      <c r="M2933" s="990"/>
      <c r="N2933" s="990"/>
      <c r="O2933" s="878"/>
      <c r="P2933" s="878"/>
      <c r="Q2933" s="878"/>
      <c r="R2933" s="878"/>
      <c r="S2933" s="878"/>
      <c r="T2933" s="878"/>
      <c r="U2933" s="878"/>
      <c r="V2933" s="878"/>
      <c r="W2933" s="878"/>
      <c r="X2933" s="1015"/>
      <c r="Y2933" s="878"/>
      <c r="Z2933" s="975"/>
    </row>
    <row r="2934" spans="1:26">
      <c r="A2934" s="878"/>
      <c r="B2934" s="878"/>
      <c r="C2934" s="878"/>
      <c r="F2934" s="878"/>
      <c r="H2934" s="878"/>
      <c r="I2934" s="878"/>
      <c r="J2934" s="878"/>
      <c r="K2934" s="990"/>
      <c r="L2934" s="990"/>
      <c r="M2934" s="990"/>
      <c r="N2934" s="990"/>
      <c r="O2934" s="878"/>
      <c r="P2934" s="878"/>
      <c r="Q2934" s="878"/>
      <c r="R2934" s="878"/>
      <c r="S2934" s="878"/>
      <c r="T2934" s="878"/>
      <c r="U2934" s="878"/>
      <c r="V2934" s="878"/>
      <c r="W2934" s="878"/>
      <c r="X2934" s="1015"/>
      <c r="Y2934" s="878"/>
      <c r="Z2934" s="975"/>
    </row>
    <row r="2935" spans="1:26">
      <c r="A2935" s="878"/>
      <c r="B2935" s="878"/>
      <c r="C2935" s="878"/>
      <c r="F2935" s="878"/>
      <c r="H2935" s="878"/>
      <c r="I2935" s="878"/>
      <c r="J2935" s="878"/>
      <c r="K2935" s="990"/>
      <c r="L2935" s="990"/>
      <c r="M2935" s="990"/>
      <c r="N2935" s="990"/>
      <c r="O2935" s="878"/>
      <c r="P2935" s="878"/>
      <c r="Q2935" s="878"/>
      <c r="R2935" s="878"/>
      <c r="S2935" s="878"/>
      <c r="T2935" s="878"/>
      <c r="U2935" s="878"/>
      <c r="V2935" s="878"/>
      <c r="W2935" s="878"/>
      <c r="X2935" s="1015"/>
      <c r="Y2935" s="878"/>
      <c r="Z2935" s="975"/>
    </row>
    <row r="2936" spans="1:26">
      <c r="A2936" s="878"/>
      <c r="B2936" s="878"/>
      <c r="C2936" s="878"/>
      <c r="F2936" s="878"/>
      <c r="H2936" s="878"/>
      <c r="I2936" s="878"/>
      <c r="J2936" s="878"/>
      <c r="K2936" s="990"/>
      <c r="L2936" s="990"/>
      <c r="M2936" s="990"/>
      <c r="N2936" s="990"/>
      <c r="O2936" s="878"/>
      <c r="P2936" s="878"/>
      <c r="Q2936" s="878"/>
      <c r="R2936" s="878"/>
      <c r="S2936" s="878"/>
      <c r="T2936" s="878"/>
      <c r="U2936" s="878"/>
      <c r="V2936" s="878"/>
      <c r="W2936" s="878"/>
      <c r="X2936" s="1015"/>
      <c r="Y2936" s="878"/>
      <c r="Z2936" s="975"/>
    </row>
    <row r="2937" spans="1:26">
      <c r="A2937" s="878"/>
      <c r="B2937" s="878"/>
      <c r="C2937" s="878"/>
      <c r="F2937" s="878"/>
      <c r="H2937" s="878"/>
      <c r="I2937" s="878"/>
      <c r="J2937" s="878"/>
      <c r="K2937" s="990"/>
      <c r="L2937" s="990"/>
      <c r="M2937" s="990"/>
      <c r="N2937" s="990"/>
      <c r="O2937" s="878"/>
      <c r="P2937" s="878"/>
      <c r="Q2937" s="878"/>
      <c r="R2937" s="878"/>
      <c r="S2937" s="878"/>
      <c r="T2937" s="878"/>
      <c r="U2937" s="878"/>
      <c r="V2937" s="878"/>
      <c r="W2937" s="878"/>
      <c r="X2937" s="1015"/>
      <c r="Y2937" s="878"/>
      <c r="Z2937" s="975"/>
    </row>
    <row r="2938" spans="1:26">
      <c r="A2938" s="878"/>
      <c r="B2938" s="878"/>
      <c r="C2938" s="878"/>
      <c r="F2938" s="878"/>
      <c r="H2938" s="878"/>
      <c r="I2938" s="878"/>
      <c r="J2938" s="878"/>
      <c r="K2938" s="990"/>
      <c r="L2938" s="990"/>
      <c r="M2938" s="990"/>
      <c r="N2938" s="990"/>
      <c r="O2938" s="878"/>
      <c r="P2938" s="878"/>
      <c r="Q2938" s="878"/>
      <c r="R2938" s="878"/>
      <c r="S2938" s="878"/>
      <c r="T2938" s="878"/>
      <c r="U2938" s="878"/>
      <c r="V2938" s="878"/>
      <c r="W2938" s="878"/>
      <c r="X2938" s="1015"/>
      <c r="Y2938" s="878"/>
      <c r="Z2938" s="975"/>
    </row>
    <row r="2939" spans="1:26">
      <c r="A2939" s="878"/>
      <c r="B2939" s="878"/>
      <c r="C2939" s="878"/>
      <c r="F2939" s="878"/>
      <c r="H2939" s="878"/>
      <c r="I2939" s="878"/>
      <c r="J2939" s="878"/>
      <c r="K2939" s="990"/>
      <c r="L2939" s="990"/>
      <c r="M2939" s="990"/>
      <c r="N2939" s="990"/>
      <c r="O2939" s="878"/>
      <c r="P2939" s="878"/>
      <c r="Q2939" s="878"/>
      <c r="R2939" s="878"/>
      <c r="S2939" s="878"/>
      <c r="T2939" s="878"/>
      <c r="U2939" s="878"/>
      <c r="V2939" s="878"/>
      <c r="W2939" s="878"/>
      <c r="X2939" s="1015"/>
      <c r="Y2939" s="878"/>
      <c r="Z2939" s="975"/>
    </row>
    <row r="2940" spans="1:26">
      <c r="A2940" s="878"/>
      <c r="B2940" s="878"/>
      <c r="C2940" s="878"/>
      <c r="F2940" s="878"/>
      <c r="H2940" s="878"/>
      <c r="I2940" s="878"/>
      <c r="J2940" s="878"/>
      <c r="K2940" s="990"/>
      <c r="L2940" s="990"/>
      <c r="M2940" s="990"/>
      <c r="N2940" s="990"/>
      <c r="O2940" s="878"/>
      <c r="P2940" s="878"/>
      <c r="Q2940" s="878"/>
      <c r="R2940" s="878"/>
      <c r="S2940" s="878"/>
      <c r="T2940" s="878"/>
      <c r="U2940" s="878"/>
      <c r="V2940" s="878"/>
      <c r="W2940" s="878"/>
      <c r="X2940" s="1015"/>
      <c r="Y2940" s="878"/>
      <c r="Z2940" s="975"/>
    </row>
    <row r="2941" spans="1:26">
      <c r="A2941" s="878"/>
      <c r="B2941" s="878"/>
      <c r="C2941" s="878"/>
      <c r="F2941" s="878"/>
      <c r="H2941" s="878"/>
      <c r="I2941" s="878"/>
      <c r="J2941" s="878"/>
      <c r="K2941" s="990"/>
      <c r="L2941" s="990"/>
      <c r="M2941" s="990"/>
      <c r="N2941" s="990"/>
      <c r="O2941" s="878"/>
      <c r="P2941" s="878"/>
      <c r="Q2941" s="878"/>
      <c r="R2941" s="878"/>
      <c r="S2941" s="878"/>
      <c r="T2941" s="878"/>
      <c r="U2941" s="878"/>
      <c r="V2941" s="878"/>
      <c r="W2941" s="878"/>
      <c r="X2941" s="1015"/>
      <c r="Y2941" s="878"/>
      <c r="Z2941" s="975"/>
    </row>
    <row r="2942" spans="1:26">
      <c r="A2942" s="878"/>
      <c r="B2942" s="878"/>
      <c r="C2942" s="878"/>
      <c r="F2942" s="878"/>
      <c r="H2942" s="878"/>
      <c r="I2942" s="878"/>
      <c r="J2942" s="878"/>
      <c r="K2942" s="990"/>
      <c r="L2942" s="990"/>
      <c r="M2942" s="990"/>
      <c r="N2942" s="990"/>
      <c r="O2942" s="878"/>
      <c r="P2942" s="878"/>
      <c r="Q2942" s="878"/>
      <c r="R2942" s="878"/>
      <c r="S2942" s="878"/>
      <c r="T2942" s="878"/>
      <c r="U2942" s="878"/>
      <c r="V2942" s="878"/>
      <c r="W2942" s="878"/>
      <c r="X2942" s="1015"/>
      <c r="Y2942" s="878"/>
      <c r="Z2942" s="975"/>
    </row>
    <row r="2943" spans="1:26">
      <c r="A2943" s="878"/>
      <c r="B2943" s="878"/>
      <c r="C2943" s="878"/>
      <c r="F2943" s="878"/>
      <c r="H2943" s="878"/>
      <c r="I2943" s="878"/>
      <c r="J2943" s="878"/>
      <c r="K2943" s="990"/>
      <c r="L2943" s="990"/>
      <c r="M2943" s="990"/>
      <c r="N2943" s="990"/>
      <c r="O2943" s="878"/>
      <c r="P2943" s="878"/>
      <c r="Q2943" s="878"/>
      <c r="R2943" s="878"/>
      <c r="S2943" s="878"/>
      <c r="T2943" s="878"/>
      <c r="U2943" s="878"/>
      <c r="V2943" s="878"/>
      <c r="W2943" s="878"/>
      <c r="X2943" s="1015"/>
      <c r="Y2943" s="878"/>
      <c r="Z2943" s="975"/>
    </row>
    <row r="2944" spans="1:26">
      <c r="A2944" s="878"/>
      <c r="B2944" s="878"/>
      <c r="C2944" s="878"/>
      <c r="F2944" s="878"/>
      <c r="H2944" s="878"/>
      <c r="I2944" s="878"/>
      <c r="J2944" s="878"/>
      <c r="K2944" s="990"/>
      <c r="L2944" s="990"/>
      <c r="M2944" s="990"/>
      <c r="N2944" s="990"/>
      <c r="O2944" s="878"/>
      <c r="P2944" s="878"/>
      <c r="Q2944" s="878"/>
      <c r="R2944" s="878"/>
      <c r="S2944" s="878"/>
      <c r="T2944" s="878"/>
      <c r="U2944" s="878"/>
      <c r="V2944" s="878"/>
      <c r="W2944" s="878"/>
      <c r="X2944" s="1015"/>
      <c r="Y2944" s="878"/>
      <c r="Z2944" s="975"/>
    </row>
    <row r="2945" spans="1:26">
      <c r="A2945" s="878"/>
      <c r="B2945" s="878"/>
      <c r="C2945" s="878"/>
      <c r="F2945" s="878"/>
      <c r="H2945" s="878"/>
      <c r="I2945" s="878"/>
      <c r="J2945" s="878"/>
      <c r="K2945" s="990"/>
      <c r="L2945" s="990"/>
      <c r="M2945" s="990"/>
      <c r="N2945" s="990"/>
      <c r="O2945" s="878"/>
      <c r="P2945" s="878"/>
      <c r="Q2945" s="878"/>
      <c r="R2945" s="878"/>
      <c r="S2945" s="878"/>
      <c r="T2945" s="878"/>
      <c r="U2945" s="878"/>
      <c r="V2945" s="878"/>
      <c r="W2945" s="878"/>
      <c r="X2945" s="1015"/>
      <c r="Y2945" s="878"/>
      <c r="Z2945" s="975"/>
    </row>
    <row r="2946" spans="1:26">
      <c r="A2946" s="878"/>
      <c r="B2946" s="878"/>
      <c r="C2946" s="878"/>
      <c r="F2946" s="878"/>
      <c r="H2946" s="878"/>
      <c r="I2946" s="878"/>
      <c r="J2946" s="878"/>
      <c r="K2946" s="990"/>
      <c r="L2946" s="990"/>
      <c r="M2946" s="990"/>
      <c r="N2946" s="990"/>
      <c r="O2946" s="878"/>
      <c r="P2946" s="878"/>
      <c r="Q2946" s="878"/>
      <c r="R2946" s="878"/>
      <c r="S2946" s="878"/>
      <c r="T2946" s="878"/>
      <c r="U2946" s="878"/>
      <c r="V2946" s="878"/>
      <c r="W2946" s="878"/>
      <c r="X2946" s="1015"/>
      <c r="Y2946" s="878"/>
      <c r="Z2946" s="975"/>
    </row>
    <row r="2947" spans="1:26">
      <c r="A2947" s="878"/>
      <c r="B2947" s="878"/>
      <c r="C2947" s="878"/>
      <c r="F2947" s="878"/>
      <c r="H2947" s="878"/>
      <c r="I2947" s="878"/>
      <c r="J2947" s="878"/>
      <c r="K2947" s="990"/>
      <c r="L2947" s="990"/>
      <c r="M2947" s="990"/>
      <c r="N2947" s="990"/>
      <c r="O2947" s="878"/>
      <c r="P2947" s="878"/>
      <c r="Q2947" s="878"/>
      <c r="R2947" s="878"/>
      <c r="S2947" s="878"/>
      <c r="T2947" s="878"/>
      <c r="U2947" s="878"/>
      <c r="V2947" s="878"/>
      <c r="W2947" s="878"/>
      <c r="X2947" s="1015"/>
      <c r="Y2947" s="878"/>
      <c r="Z2947" s="975"/>
    </row>
    <row r="2948" spans="1:26">
      <c r="A2948" s="878"/>
      <c r="B2948" s="878"/>
      <c r="C2948" s="878"/>
      <c r="F2948" s="878"/>
      <c r="H2948" s="878"/>
      <c r="I2948" s="878"/>
      <c r="J2948" s="878"/>
      <c r="K2948" s="990"/>
      <c r="L2948" s="990"/>
      <c r="M2948" s="990"/>
      <c r="N2948" s="990"/>
      <c r="O2948" s="878"/>
      <c r="P2948" s="878"/>
      <c r="Q2948" s="878"/>
      <c r="R2948" s="878"/>
      <c r="S2948" s="878"/>
      <c r="T2948" s="878"/>
      <c r="U2948" s="878"/>
      <c r="V2948" s="878"/>
      <c r="W2948" s="878"/>
      <c r="X2948" s="1015"/>
      <c r="Y2948" s="878"/>
      <c r="Z2948" s="975"/>
    </row>
    <row r="2949" spans="1:26">
      <c r="A2949" s="878"/>
      <c r="B2949" s="878"/>
      <c r="C2949" s="878"/>
      <c r="F2949" s="878"/>
      <c r="H2949" s="878"/>
      <c r="I2949" s="878"/>
      <c r="J2949" s="878"/>
      <c r="K2949" s="990"/>
      <c r="L2949" s="990"/>
      <c r="M2949" s="990"/>
      <c r="N2949" s="990"/>
      <c r="O2949" s="878"/>
      <c r="P2949" s="878"/>
      <c r="Q2949" s="878"/>
      <c r="R2949" s="878"/>
      <c r="S2949" s="878"/>
      <c r="T2949" s="878"/>
      <c r="U2949" s="878"/>
      <c r="V2949" s="878"/>
      <c r="W2949" s="878"/>
      <c r="X2949" s="1015"/>
      <c r="Y2949" s="878"/>
      <c r="Z2949" s="975"/>
    </row>
    <row r="2950" spans="1:26">
      <c r="A2950" s="878"/>
      <c r="B2950" s="878"/>
      <c r="C2950" s="878"/>
      <c r="F2950" s="878"/>
      <c r="H2950" s="878"/>
      <c r="I2950" s="878"/>
      <c r="J2950" s="878"/>
      <c r="K2950" s="990"/>
      <c r="L2950" s="990"/>
      <c r="M2950" s="990"/>
      <c r="N2950" s="990"/>
      <c r="O2950" s="878"/>
      <c r="P2950" s="878"/>
      <c r="Q2950" s="878"/>
      <c r="R2950" s="878"/>
      <c r="S2950" s="878"/>
      <c r="T2950" s="878"/>
      <c r="U2950" s="878"/>
      <c r="V2950" s="878"/>
      <c r="W2950" s="878"/>
      <c r="X2950" s="1015"/>
      <c r="Y2950" s="878"/>
      <c r="Z2950" s="975"/>
    </row>
    <row r="2951" spans="1:26">
      <c r="A2951" s="878"/>
      <c r="B2951" s="878"/>
      <c r="C2951" s="878"/>
      <c r="F2951" s="878"/>
      <c r="H2951" s="878"/>
      <c r="I2951" s="878"/>
      <c r="J2951" s="878"/>
      <c r="K2951" s="990"/>
      <c r="L2951" s="990"/>
      <c r="M2951" s="990"/>
      <c r="N2951" s="990"/>
      <c r="O2951" s="878"/>
      <c r="P2951" s="878"/>
      <c r="Q2951" s="878"/>
      <c r="R2951" s="878"/>
      <c r="S2951" s="878"/>
      <c r="T2951" s="878"/>
      <c r="U2951" s="878"/>
      <c r="V2951" s="878"/>
      <c r="W2951" s="878"/>
      <c r="X2951" s="1015"/>
      <c r="Y2951" s="878"/>
      <c r="Z2951" s="975"/>
    </row>
    <row r="2952" spans="1:26">
      <c r="A2952" s="878"/>
      <c r="B2952" s="878"/>
      <c r="C2952" s="878"/>
      <c r="F2952" s="878"/>
      <c r="H2952" s="878"/>
      <c r="I2952" s="878"/>
      <c r="J2952" s="878"/>
      <c r="K2952" s="990"/>
      <c r="L2952" s="990"/>
      <c r="M2952" s="990"/>
      <c r="N2952" s="990"/>
      <c r="O2952" s="878"/>
      <c r="P2952" s="878"/>
      <c r="Q2952" s="878"/>
      <c r="R2952" s="878"/>
      <c r="S2952" s="878"/>
      <c r="T2952" s="878"/>
      <c r="U2952" s="878"/>
      <c r="V2952" s="878"/>
      <c r="W2952" s="878"/>
      <c r="X2952" s="1015"/>
      <c r="Y2952" s="878"/>
      <c r="Z2952" s="975"/>
    </row>
    <row r="2953" spans="1:26">
      <c r="A2953" s="878"/>
      <c r="B2953" s="878"/>
      <c r="C2953" s="878"/>
      <c r="F2953" s="878"/>
      <c r="H2953" s="878"/>
      <c r="I2953" s="878"/>
      <c r="J2953" s="878"/>
      <c r="K2953" s="990"/>
      <c r="L2953" s="990"/>
      <c r="M2953" s="990"/>
      <c r="N2953" s="990"/>
      <c r="O2953" s="878"/>
      <c r="P2953" s="878"/>
      <c r="Q2953" s="878"/>
      <c r="R2953" s="878"/>
      <c r="S2953" s="878"/>
      <c r="T2953" s="878"/>
      <c r="U2953" s="878"/>
      <c r="V2953" s="878"/>
      <c r="W2953" s="878"/>
      <c r="X2953" s="1015"/>
      <c r="Y2953" s="878"/>
      <c r="Z2953" s="975"/>
    </row>
    <row r="2954" spans="1:26">
      <c r="A2954" s="878"/>
      <c r="B2954" s="878"/>
      <c r="C2954" s="878"/>
      <c r="F2954" s="878"/>
      <c r="H2954" s="878"/>
      <c r="I2954" s="878"/>
      <c r="J2954" s="878"/>
      <c r="K2954" s="990"/>
      <c r="L2954" s="990"/>
      <c r="M2954" s="990"/>
      <c r="N2954" s="990"/>
      <c r="O2954" s="878"/>
      <c r="P2954" s="878"/>
      <c r="Q2954" s="878"/>
      <c r="R2954" s="878"/>
      <c r="S2954" s="878"/>
      <c r="T2954" s="878"/>
      <c r="U2954" s="878"/>
      <c r="V2954" s="878"/>
      <c r="W2954" s="878"/>
      <c r="X2954" s="1015"/>
      <c r="Y2954" s="878"/>
      <c r="Z2954" s="975"/>
    </row>
    <row r="2955" spans="1:26">
      <c r="A2955" s="878"/>
      <c r="B2955" s="878"/>
      <c r="C2955" s="878"/>
      <c r="F2955" s="878"/>
      <c r="H2955" s="878"/>
      <c r="I2955" s="878"/>
      <c r="J2955" s="878"/>
      <c r="K2955" s="990"/>
      <c r="L2955" s="990"/>
      <c r="M2955" s="990"/>
      <c r="N2955" s="990"/>
      <c r="O2955" s="878"/>
      <c r="P2955" s="878"/>
      <c r="Q2955" s="878"/>
      <c r="R2955" s="878"/>
      <c r="S2955" s="878"/>
      <c r="T2955" s="878"/>
      <c r="U2955" s="878"/>
      <c r="V2955" s="878"/>
      <c r="W2955" s="878"/>
      <c r="X2955" s="1015"/>
      <c r="Y2955" s="878"/>
      <c r="Z2955" s="975"/>
    </row>
    <row r="2956" spans="1:26">
      <c r="A2956" s="878"/>
      <c r="B2956" s="878"/>
      <c r="C2956" s="878"/>
      <c r="F2956" s="878"/>
      <c r="H2956" s="878"/>
      <c r="I2956" s="878"/>
      <c r="J2956" s="878"/>
      <c r="K2956" s="990"/>
      <c r="L2956" s="990"/>
      <c r="M2956" s="990"/>
      <c r="N2956" s="990"/>
      <c r="O2956" s="878"/>
      <c r="P2956" s="878"/>
      <c r="Q2956" s="878"/>
      <c r="R2956" s="878"/>
      <c r="S2956" s="878"/>
      <c r="T2956" s="878"/>
      <c r="U2956" s="878"/>
      <c r="V2956" s="878"/>
      <c r="W2956" s="878"/>
      <c r="X2956" s="1015"/>
      <c r="Y2956" s="878"/>
      <c r="Z2956" s="975"/>
    </row>
    <row r="2957" spans="1:26">
      <c r="A2957" s="878"/>
      <c r="B2957" s="878"/>
      <c r="C2957" s="878"/>
      <c r="F2957" s="878"/>
      <c r="H2957" s="878"/>
      <c r="I2957" s="878"/>
      <c r="J2957" s="878"/>
      <c r="K2957" s="990"/>
      <c r="L2957" s="990"/>
      <c r="M2957" s="990"/>
      <c r="N2957" s="990"/>
      <c r="O2957" s="878"/>
      <c r="P2957" s="878"/>
      <c r="Q2957" s="878"/>
      <c r="R2957" s="878"/>
      <c r="S2957" s="878"/>
      <c r="T2957" s="878"/>
      <c r="U2957" s="878"/>
      <c r="V2957" s="878"/>
      <c r="W2957" s="878"/>
      <c r="X2957" s="1015"/>
      <c r="Y2957" s="878"/>
      <c r="Z2957" s="975"/>
    </row>
    <row r="2958" spans="1:26">
      <c r="A2958" s="878"/>
      <c r="B2958" s="878"/>
      <c r="C2958" s="878"/>
      <c r="F2958" s="878"/>
      <c r="H2958" s="878"/>
      <c r="I2958" s="878"/>
      <c r="J2958" s="878"/>
      <c r="K2958" s="990"/>
      <c r="L2958" s="990"/>
      <c r="M2958" s="990"/>
      <c r="N2958" s="990"/>
      <c r="O2958" s="878"/>
      <c r="P2958" s="878"/>
      <c r="Q2958" s="878"/>
      <c r="R2958" s="878"/>
      <c r="S2958" s="878"/>
      <c r="T2958" s="878"/>
      <c r="U2958" s="878"/>
      <c r="V2958" s="878"/>
      <c r="W2958" s="878"/>
      <c r="X2958" s="1015"/>
      <c r="Y2958" s="878"/>
      <c r="Z2958" s="975"/>
    </row>
    <row r="2959" spans="1:26">
      <c r="A2959" s="878"/>
      <c r="B2959" s="878"/>
      <c r="C2959" s="878"/>
      <c r="F2959" s="878"/>
      <c r="H2959" s="878"/>
      <c r="I2959" s="878"/>
      <c r="J2959" s="878"/>
      <c r="K2959" s="990"/>
      <c r="L2959" s="990"/>
      <c r="M2959" s="990"/>
      <c r="N2959" s="990"/>
      <c r="O2959" s="878"/>
      <c r="P2959" s="878"/>
      <c r="Q2959" s="878"/>
      <c r="R2959" s="878"/>
      <c r="S2959" s="878"/>
      <c r="T2959" s="878"/>
      <c r="U2959" s="878"/>
      <c r="V2959" s="878"/>
      <c r="W2959" s="878"/>
      <c r="X2959" s="1015"/>
      <c r="Y2959" s="878"/>
      <c r="Z2959" s="975"/>
    </row>
    <row r="2960" spans="1:26">
      <c r="A2960" s="878"/>
      <c r="B2960" s="878"/>
      <c r="C2960" s="878"/>
      <c r="F2960" s="878"/>
      <c r="H2960" s="878"/>
      <c r="I2960" s="878"/>
      <c r="J2960" s="878"/>
      <c r="K2960" s="990"/>
      <c r="L2960" s="990"/>
      <c r="M2960" s="990"/>
      <c r="N2960" s="990"/>
      <c r="O2960" s="878"/>
      <c r="P2960" s="878"/>
      <c r="Q2960" s="878"/>
      <c r="R2960" s="878"/>
      <c r="S2960" s="878"/>
      <c r="T2960" s="878"/>
      <c r="U2960" s="878"/>
      <c r="V2960" s="878"/>
      <c r="W2960" s="878"/>
      <c r="X2960" s="1015"/>
      <c r="Y2960" s="878"/>
      <c r="Z2960" s="975"/>
    </row>
    <row r="2961" spans="1:26">
      <c r="A2961" s="878"/>
      <c r="B2961" s="878"/>
      <c r="C2961" s="878"/>
      <c r="F2961" s="878"/>
      <c r="H2961" s="878"/>
      <c r="I2961" s="878"/>
      <c r="J2961" s="878"/>
      <c r="K2961" s="990"/>
      <c r="L2961" s="990"/>
      <c r="M2961" s="990"/>
      <c r="N2961" s="990"/>
      <c r="O2961" s="878"/>
      <c r="P2961" s="878"/>
      <c r="Q2961" s="878"/>
      <c r="R2961" s="878"/>
      <c r="S2961" s="878"/>
      <c r="T2961" s="878"/>
      <c r="U2961" s="878"/>
      <c r="V2961" s="878"/>
      <c r="W2961" s="878"/>
      <c r="X2961" s="1015"/>
      <c r="Y2961" s="878"/>
      <c r="Z2961" s="975"/>
    </row>
    <row r="2962" spans="1:26">
      <c r="A2962" s="878"/>
      <c r="B2962" s="878"/>
      <c r="C2962" s="878"/>
      <c r="F2962" s="878"/>
      <c r="H2962" s="878"/>
      <c r="I2962" s="878"/>
      <c r="J2962" s="878"/>
      <c r="K2962" s="990"/>
      <c r="L2962" s="990"/>
      <c r="M2962" s="990"/>
      <c r="N2962" s="990"/>
      <c r="O2962" s="878"/>
      <c r="P2962" s="878"/>
      <c r="Q2962" s="878"/>
      <c r="R2962" s="878"/>
      <c r="S2962" s="878"/>
      <c r="T2962" s="878"/>
      <c r="U2962" s="878"/>
      <c r="V2962" s="878"/>
      <c r="W2962" s="878"/>
      <c r="X2962" s="1015"/>
      <c r="Y2962" s="878"/>
      <c r="Z2962" s="975"/>
    </row>
    <row r="2963" spans="1:26">
      <c r="A2963" s="878"/>
      <c r="B2963" s="878"/>
      <c r="C2963" s="878"/>
      <c r="F2963" s="878"/>
      <c r="H2963" s="878"/>
      <c r="I2963" s="878"/>
      <c r="J2963" s="878"/>
      <c r="K2963" s="990"/>
      <c r="L2963" s="990"/>
      <c r="M2963" s="990"/>
      <c r="N2963" s="990"/>
      <c r="O2963" s="878"/>
      <c r="P2963" s="878"/>
      <c r="Q2963" s="878"/>
      <c r="R2963" s="878"/>
      <c r="S2963" s="878"/>
      <c r="T2963" s="878"/>
      <c r="U2963" s="878"/>
      <c r="V2963" s="878"/>
      <c r="W2963" s="878"/>
      <c r="X2963" s="1015"/>
      <c r="Y2963" s="878"/>
      <c r="Z2963" s="975"/>
    </row>
    <row r="2964" spans="1:26">
      <c r="A2964" s="878"/>
      <c r="B2964" s="878"/>
      <c r="C2964" s="878"/>
      <c r="F2964" s="878"/>
      <c r="H2964" s="878"/>
      <c r="I2964" s="878"/>
      <c r="J2964" s="878"/>
      <c r="K2964" s="990"/>
      <c r="L2964" s="990"/>
      <c r="M2964" s="990"/>
      <c r="N2964" s="990"/>
      <c r="O2964" s="878"/>
      <c r="P2964" s="878"/>
      <c r="Q2964" s="878"/>
      <c r="R2964" s="878"/>
      <c r="S2964" s="878"/>
      <c r="T2964" s="878"/>
      <c r="U2964" s="878"/>
      <c r="V2964" s="878"/>
      <c r="W2964" s="878"/>
      <c r="X2964" s="1015"/>
      <c r="Y2964" s="878"/>
      <c r="Z2964" s="975"/>
    </row>
    <row r="2965" spans="1:26">
      <c r="A2965" s="878"/>
      <c r="B2965" s="878"/>
      <c r="C2965" s="878"/>
      <c r="F2965" s="878"/>
      <c r="H2965" s="878"/>
      <c r="I2965" s="878"/>
      <c r="J2965" s="878"/>
      <c r="K2965" s="990"/>
      <c r="L2965" s="990"/>
      <c r="M2965" s="990"/>
      <c r="N2965" s="990"/>
      <c r="O2965" s="878"/>
      <c r="P2965" s="878"/>
      <c r="Q2965" s="878"/>
      <c r="R2965" s="878"/>
      <c r="S2965" s="878"/>
      <c r="T2965" s="878"/>
      <c r="U2965" s="878"/>
      <c r="V2965" s="878"/>
      <c r="W2965" s="878"/>
      <c r="X2965" s="1015"/>
      <c r="Y2965" s="878"/>
      <c r="Z2965" s="975"/>
    </row>
    <row r="2966" spans="1:26">
      <c r="A2966" s="878"/>
      <c r="B2966" s="878"/>
      <c r="C2966" s="878"/>
      <c r="F2966" s="878"/>
      <c r="H2966" s="878"/>
      <c r="I2966" s="878"/>
      <c r="J2966" s="878"/>
      <c r="K2966" s="990"/>
      <c r="L2966" s="990"/>
      <c r="M2966" s="990"/>
      <c r="N2966" s="990"/>
      <c r="O2966" s="878"/>
      <c r="P2966" s="878"/>
      <c r="Q2966" s="878"/>
      <c r="R2966" s="878"/>
      <c r="S2966" s="878"/>
      <c r="T2966" s="878"/>
      <c r="U2966" s="878"/>
      <c r="V2966" s="878"/>
      <c r="W2966" s="878"/>
      <c r="X2966" s="1015"/>
      <c r="Y2966" s="878"/>
      <c r="Z2966" s="975"/>
    </row>
    <row r="2967" spans="1:26">
      <c r="A2967" s="878"/>
      <c r="B2967" s="878"/>
      <c r="C2967" s="878"/>
      <c r="F2967" s="878"/>
      <c r="H2967" s="878"/>
      <c r="I2967" s="878"/>
      <c r="J2967" s="878"/>
      <c r="K2967" s="990"/>
      <c r="L2967" s="990"/>
      <c r="M2967" s="990"/>
      <c r="N2967" s="990"/>
      <c r="O2967" s="878"/>
      <c r="P2967" s="878"/>
      <c r="Q2967" s="878"/>
      <c r="R2967" s="878"/>
      <c r="S2967" s="878"/>
      <c r="T2967" s="878"/>
      <c r="U2967" s="878"/>
      <c r="V2967" s="878"/>
      <c r="W2967" s="878"/>
      <c r="X2967" s="1015"/>
      <c r="Y2967" s="878"/>
      <c r="Z2967" s="975"/>
    </row>
    <row r="2968" spans="1:26">
      <c r="A2968" s="878"/>
      <c r="B2968" s="878"/>
      <c r="C2968" s="878"/>
      <c r="F2968" s="878"/>
      <c r="H2968" s="878"/>
      <c r="I2968" s="878"/>
      <c r="J2968" s="878"/>
      <c r="K2968" s="990"/>
      <c r="L2968" s="990"/>
      <c r="M2968" s="990"/>
      <c r="N2968" s="990"/>
      <c r="O2968" s="878"/>
      <c r="P2968" s="878"/>
      <c r="Q2968" s="878"/>
      <c r="R2968" s="878"/>
      <c r="S2968" s="878"/>
      <c r="T2968" s="878"/>
      <c r="U2968" s="878"/>
      <c r="V2968" s="878"/>
      <c r="W2968" s="878"/>
      <c r="X2968" s="1015"/>
      <c r="Y2968" s="878"/>
      <c r="Z2968" s="975"/>
    </row>
    <row r="2969" spans="1:26">
      <c r="A2969" s="878"/>
      <c r="B2969" s="878"/>
      <c r="C2969" s="878"/>
      <c r="F2969" s="878"/>
      <c r="H2969" s="878"/>
      <c r="I2969" s="878"/>
      <c r="J2969" s="878"/>
      <c r="K2969" s="990"/>
      <c r="L2969" s="990"/>
      <c r="M2969" s="990"/>
      <c r="N2969" s="990"/>
      <c r="O2969" s="878"/>
      <c r="P2969" s="878"/>
      <c r="Q2969" s="878"/>
      <c r="R2969" s="878"/>
      <c r="S2969" s="878"/>
      <c r="T2969" s="878"/>
      <c r="U2969" s="878"/>
      <c r="V2969" s="878"/>
      <c r="W2969" s="878"/>
      <c r="X2969" s="1015"/>
      <c r="Y2969" s="878"/>
      <c r="Z2969" s="975"/>
    </row>
    <row r="2970" spans="1:26">
      <c r="A2970" s="878"/>
      <c r="B2970" s="878"/>
      <c r="C2970" s="878"/>
      <c r="F2970" s="878"/>
      <c r="H2970" s="878"/>
      <c r="I2970" s="878"/>
      <c r="J2970" s="878"/>
      <c r="K2970" s="990"/>
      <c r="L2970" s="990"/>
      <c r="M2970" s="990"/>
      <c r="N2970" s="990"/>
      <c r="O2970" s="878"/>
      <c r="P2970" s="878"/>
      <c r="Q2970" s="878"/>
      <c r="R2970" s="878"/>
      <c r="S2970" s="878"/>
      <c r="T2970" s="878"/>
      <c r="U2970" s="878"/>
      <c r="V2970" s="878"/>
      <c r="W2970" s="878"/>
      <c r="X2970" s="1015"/>
      <c r="Y2970" s="878"/>
      <c r="Z2970" s="975"/>
    </row>
    <row r="2971" spans="1:26">
      <c r="A2971" s="878"/>
      <c r="B2971" s="878"/>
      <c r="C2971" s="878"/>
      <c r="F2971" s="878"/>
      <c r="H2971" s="878"/>
      <c r="I2971" s="878"/>
      <c r="J2971" s="878"/>
      <c r="K2971" s="990"/>
      <c r="L2971" s="990"/>
      <c r="M2971" s="990"/>
      <c r="N2971" s="990"/>
      <c r="O2971" s="878"/>
      <c r="P2971" s="878"/>
      <c r="Q2971" s="878"/>
      <c r="R2971" s="878"/>
      <c r="S2971" s="878"/>
      <c r="T2971" s="878"/>
      <c r="U2971" s="878"/>
      <c r="V2971" s="878"/>
      <c r="W2971" s="878"/>
      <c r="X2971" s="1015"/>
      <c r="Y2971" s="878"/>
      <c r="Z2971" s="975"/>
    </row>
    <row r="2972" spans="1:26">
      <c r="A2972" s="878"/>
      <c r="B2972" s="878"/>
      <c r="C2972" s="878"/>
      <c r="F2972" s="878"/>
      <c r="H2972" s="878"/>
      <c r="I2972" s="878"/>
      <c r="J2972" s="878"/>
      <c r="K2972" s="990"/>
      <c r="L2972" s="990"/>
      <c r="M2972" s="990"/>
      <c r="N2972" s="990"/>
      <c r="O2972" s="878"/>
      <c r="P2972" s="878"/>
      <c r="Q2972" s="878"/>
      <c r="R2972" s="878"/>
      <c r="S2972" s="878"/>
      <c r="T2972" s="878"/>
      <c r="U2972" s="878"/>
      <c r="V2972" s="878"/>
      <c r="W2972" s="878"/>
      <c r="X2972" s="1015"/>
      <c r="Y2972" s="878"/>
      <c r="Z2972" s="975"/>
    </row>
    <row r="2973" spans="1:26">
      <c r="A2973" s="878"/>
      <c r="B2973" s="878"/>
      <c r="C2973" s="878"/>
      <c r="F2973" s="878"/>
      <c r="H2973" s="878"/>
      <c r="I2973" s="878"/>
      <c r="J2973" s="878"/>
      <c r="K2973" s="990"/>
      <c r="L2973" s="990"/>
      <c r="M2973" s="990"/>
      <c r="N2973" s="990"/>
      <c r="O2973" s="878"/>
      <c r="P2973" s="878"/>
      <c r="Q2973" s="878"/>
      <c r="R2973" s="878"/>
      <c r="S2973" s="878"/>
      <c r="T2973" s="878"/>
      <c r="U2973" s="878"/>
      <c r="V2973" s="878"/>
      <c r="W2973" s="878"/>
      <c r="X2973" s="1015"/>
      <c r="Y2973" s="878"/>
      <c r="Z2973" s="975"/>
    </row>
    <row r="2974" spans="1:26">
      <c r="A2974" s="878"/>
      <c r="B2974" s="878"/>
      <c r="C2974" s="878"/>
      <c r="F2974" s="878"/>
      <c r="H2974" s="878"/>
      <c r="I2974" s="878"/>
      <c r="J2974" s="878"/>
      <c r="K2974" s="990"/>
      <c r="L2974" s="990"/>
      <c r="M2974" s="990"/>
      <c r="N2974" s="990"/>
      <c r="O2974" s="878"/>
      <c r="P2974" s="878"/>
      <c r="Q2974" s="878"/>
      <c r="R2974" s="878"/>
      <c r="S2974" s="878"/>
      <c r="T2974" s="878"/>
      <c r="U2974" s="878"/>
      <c r="V2974" s="878"/>
      <c r="W2974" s="878"/>
      <c r="X2974" s="1015"/>
      <c r="Y2974" s="878"/>
      <c r="Z2974" s="975"/>
    </row>
    <row r="2975" spans="1:26">
      <c r="A2975" s="878"/>
      <c r="B2975" s="878"/>
      <c r="C2975" s="878"/>
      <c r="F2975" s="878"/>
      <c r="H2975" s="878"/>
      <c r="I2975" s="878"/>
      <c r="J2975" s="878"/>
      <c r="K2975" s="990"/>
      <c r="L2975" s="990"/>
      <c r="M2975" s="990"/>
      <c r="N2975" s="990"/>
      <c r="O2975" s="878"/>
      <c r="P2975" s="878"/>
      <c r="Q2975" s="878"/>
      <c r="R2975" s="878"/>
      <c r="S2975" s="878"/>
      <c r="T2975" s="878"/>
      <c r="U2975" s="878"/>
      <c r="V2975" s="878"/>
      <c r="W2975" s="878"/>
      <c r="X2975" s="1015"/>
      <c r="Y2975" s="878"/>
      <c r="Z2975" s="975"/>
    </row>
    <row r="2976" spans="1:26">
      <c r="A2976" s="878"/>
      <c r="B2976" s="878"/>
      <c r="C2976" s="878"/>
      <c r="F2976" s="878"/>
      <c r="H2976" s="878"/>
      <c r="I2976" s="878"/>
      <c r="J2976" s="878"/>
      <c r="K2976" s="990"/>
      <c r="L2976" s="990"/>
      <c r="M2976" s="990"/>
      <c r="N2976" s="990"/>
      <c r="O2976" s="878"/>
      <c r="P2976" s="878"/>
      <c r="Q2976" s="878"/>
      <c r="R2976" s="878"/>
      <c r="S2976" s="878"/>
      <c r="T2976" s="878"/>
      <c r="U2976" s="878"/>
      <c r="V2976" s="878"/>
      <c r="W2976" s="878"/>
      <c r="X2976" s="1015"/>
      <c r="Y2976" s="878"/>
      <c r="Z2976" s="975"/>
    </row>
    <row r="2977" spans="1:26">
      <c r="A2977" s="878"/>
      <c r="B2977" s="878"/>
      <c r="C2977" s="878"/>
      <c r="F2977" s="878"/>
      <c r="H2977" s="878"/>
      <c r="I2977" s="878"/>
      <c r="J2977" s="878"/>
      <c r="K2977" s="990"/>
      <c r="L2977" s="990"/>
      <c r="M2977" s="990"/>
      <c r="N2977" s="990"/>
      <c r="O2977" s="878"/>
      <c r="P2977" s="878"/>
      <c r="Q2977" s="878"/>
      <c r="R2977" s="878"/>
      <c r="S2977" s="878"/>
      <c r="T2977" s="878"/>
      <c r="U2977" s="878"/>
      <c r="V2977" s="878"/>
      <c r="W2977" s="878"/>
      <c r="X2977" s="1015"/>
      <c r="Y2977" s="878"/>
      <c r="Z2977" s="975"/>
    </row>
    <row r="2978" spans="1:26">
      <c r="A2978" s="878"/>
      <c r="B2978" s="878"/>
      <c r="C2978" s="878"/>
      <c r="F2978" s="878"/>
      <c r="H2978" s="878"/>
      <c r="I2978" s="878"/>
      <c r="J2978" s="878"/>
      <c r="K2978" s="990"/>
      <c r="L2978" s="990"/>
      <c r="M2978" s="990"/>
      <c r="N2978" s="990"/>
      <c r="O2978" s="878"/>
      <c r="P2978" s="878"/>
      <c r="Q2978" s="878"/>
      <c r="R2978" s="878"/>
      <c r="S2978" s="878"/>
      <c r="T2978" s="878"/>
      <c r="U2978" s="878"/>
      <c r="V2978" s="878"/>
      <c r="W2978" s="878"/>
      <c r="X2978" s="1015"/>
      <c r="Y2978" s="878"/>
      <c r="Z2978" s="975"/>
    </row>
    <row r="2979" spans="1:26">
      <c r="A2979" s="878"/>
      <c r="B2979" s="878"/>
      <c r="C2979" s="878"/>
      <c r="F2979" s="878"/>
      <c r="H2979" s="878"/>
      <c r="I2979" s="878"/>
      <c r="J2979" s="878"/>
      <c r="K2979" s="990"/>
      <c r="L2979" s="990"/>
      <c r="M2979" s="990"/>
      <c r="N2979" s="990"/>
      <c r="O2979" s="878"/>
      <c r="P2979" s="878"/>
      <c r="Q2979" s="878"/>
      <c r="R2979" s="878"/>
      <c r="S2979" s="878"/>
      <c r="T2979" s="878"/>
      <c r="U2979" s="878"/>
      <c r="V2979" s="878"/>
      <c r="W2979" s="878"/>
      <c r="X2979" s="1015"/>
      <c r="Y2979" s="878"/>
      <c r="Z2979" s="975"/>
    </row>
    <row r="2980" spans="1:26">
      <c r="A2980" s="878"/>
      <c r="B2980" s="878"/>
      <c r="C2980" s="878"/>
      <c r="F2980" s="878"/>
      <c r="H2980" s="878"/>
      <c r="I2980" s="878"/>
      <c r="J2980" s="878"/>
      <c r="K2980" s="990"/>
      <c r="L2980" s="990"/>
      <c r="M2980" s="990"/>
      <c r="N2980" s="990"/>
      <c r="O2980" s="878"/>
      <c r="P2980" s="878"/>
      <c r="Q2980" s="878"/>
      <c r="R2980" s="878"/>
      <c r="S2980" s="878"/>
      <c r="T2980" s="878"/>
      <c r="U2980" s="878"/>
      <c r="V2980" s="878"/>
      <c r="W2980" s="878"/>
      <c r="X2980" s="1015"/>
      <c r="Y2980" s="878"/>
      <c r="Z2980" s="975"/>
    </row>
    <row r="2981" spans="1:26">
      <c r="A2981" s="878"/>
      <c r="B2981" s="878"/>
      <c r="C2981" s="878"/>
      <c r="F2981" s="878"/>
      <c r="H2981" s="878"/>
      <c r="I2981" s="878"/>
      <c r="J2981" s="878"/>
      <c r="K2981" s="990"/>
      <c r="L2981" s="990"/>
      <c r="M2981" s="990"/>
      <c r="N2981" s="990"/>
      <c r="O2981" s="878"/>
      <c r="P2981" s="878"/>
      <c r="Q2981" s="878"/>
      <c r="R2981" s="878"/>
      <c r="S2981" s="878"/>
      <c r="T2981" s="878"/>
      <c r="U2981" s="878"/>
      <c r="V2981" s="878"/>
      <c r="W2981" s="878"/>
      <c r="X2981" s="1015"/>
      <c r="Y2981" s="878"/>
      <c r="Z2981" s="975"/>
    </row>
    <row r="2982" spans="1:26">
      <c r="A2982" s="878"/>
      <c r="B2982" s="878"/>
      <c r="C2982" s="878"/>
      <c r="F2982" s="878"/>
      <c r="H2982" s="878"/>
      <c r="I2982" s="878"/>
      <c r="J2982" s="878"/>
      <c r="K2982" s="990"/>
      <c r="L2982" s="990"/>
      <c r="M2982" s="990"/>
      <c r="N2982" s="990"/>
      <c r="O2982" s="878"/>
      <c r="P2982" s="878"/>
      <c r="Q2982" s="878"/>
      <c r="R2982" s="878"/>
      <c r="S2982" s="878"/>
      <c r="T2982" s="878"/>
      <c r="U2982" s="878"/>
      <c r="V2982" s="878"/>
      <c r="W2982" s="878"/>
      <c r="X2982" s="1015"/>
      <c r="Y2982" s="878"/>
      <c r="Z2982" s="975"/>
    </row>
    <row r="2983" spans="1:26">
      <c r="A2983" s="878"/>
      <c r="B2983" s="878"/>
      <c r="C2983" s="878"/>
      <c r="F2983" s="878"/>
      <c r="H2983" s="878"/>
      <c r="I2983" s="878"/>
      <c r="J2983" s="878"/>
      <c r="K2983" s="990"/>
      <c r="L2983" s="990"/>
      <c r="M2983" s="990"/>
      <c r="N2983" s="990"/>
      <c r="O2983" s="878"/>
      <c r="P2983" s="878"/>
      <c r="Q2983" s="878"/>
      <c r="R2983" s="878"/>
      <c r="S2983" s="878"/>
      <c r="T2983" s="878"/>
      <c r="U2983" s="878"/>
      <c r="V2983" s="878"/>
      <c r="W2983" s="878"/>
      <c r="X2983" s="1015"/>
      <c r="Y2983" s="878"/>
      <c r="Z2983" s="975"/>
    </row>
    <row r="2984" spans="1:26">
      <c r="A2984" s="878"/>
      <c r="B2984" s="878"/>
      <c r="C2984" s="878"/>
      <c r="F2984" s="878"/>
      <c r="H2984" s="878"/>
      <c r="I2984" s="878"/>
      <c r="J2984" s="878"/>
      <c r="K2984" s="990"/>
      <c r="L2984" s="990"/>
      <c r="M2984" s="990"/>
      <c r="N2984" s="990"/>
      <c r="O2984" s="878"/>
      <c r="P2984" s="878"/>
      <c r="Q2984" s="878"/>
      <c r="R2984" s="878"/>
      <c r="S2984" s="878"/>
      <c r="T2984" s="878"/>
      <c r="U2984" s="878"/>
      <c r="V2984" s="878"/>
      <c r="W2984" s="878"/>
      <c r="X2984" s="1015"/>
      <c r="Y2984" s="878"/>
      <c r="Z2984" s="975"/>
    </row>
    <row r="2985" spans="1:26">
      <c r="A2985" s="878"/>
      <c r="B2985" s="878"/>
      <c r="C2985" s="878"/>
      <c r="F2985" s="878"/>
      <c r="H2985" s="878"/>
      <c r="I2985" s="878"/>
      <c r="J2985" s="878"/>
      <c r="K2985" s="990"/>
      <c r="L2985" s="990"/>
      <c r="M2985" s="990"/>
      <c r="N2985" s="990"/>
      <c r="O2985" s="878"/>
      <c r="P2985" s="878"/>
      <c r="Q2985" s="878"/>
      <c r="R2985" s="878"/>
      <c r="S2985" s="878"/>
      <c r="T2985" s="878"/>
      <c r="U2985" s="878"/>
      <c r="V2985" s="878"/>
      <c r="W2985" s="878"/>
      <c r="X2985" s="1015"/>
      <c r="Y2985" s="878"/>
      <c r="Z2985" s="975"/>
    </row>
    <row r="2986" spans="1:26">
      <c r="A2986" s="878"/>
      <c r="B2986" s="878"/>
      <c r="C2986" s="878"/>
      <c r="F2986" s="878"/>
      <c r="H2986" s="878"/>
      <c r="I2986" s="878"/>
      <c r="J2986" s="878"/>
      <c r="K2986" s="990"/>
      <c r="L2986" s="990"/>
      <c r="M2986" s="990"/>
      <c r="N2986" s="990"/>
      <c r="O2986" s="878"/>
      <c r="P2986" s="878"/>
      <c r="Q2986" s="878"/>
      <c r="R2986" s="878"/>
      <c r="S2986" s="878"/>
      <c r="T2986" s="878"/>
      <c r="U2986" s="878"/>
      <c r="V2986" s="878"/>
      <c r="W2986" s="878"/>
      <c r="X2986" s="1015"/>
      <c r="Y2986" s="878"/>
      <c r="Z2986" s="975"/>
    </row>
    <row r="2987" spans="1:26">
      <c r="A2987" s="878"/>
      <c r="B2987" s="878"/>
      <c r="C2987" s="878"/>
      <c r="F2987" s="878"/>
      <c r="H2987" s="878"/>
      <c r="I2987" s="878"/>
      <c r="J2987" s="878"/>
      <c r="K2987" s="990"/>
      <c r="L2987" s="990"/>
      <c r="M2987" s="990"/>
      <c r="N2987" s="990"/>
      <c r="O2987" s="878"/>
      <c r="P2987" s="878"/>
      <c r="Q2987" s="878"/>
      <c r="R2987" s="878"/>
      <c r="S2987" s="878"/>
      <c r="T2987" s="878"/>
      <c r="U2987" s="878"/>
      <c r="V2987" s="878"/>
      <c r="W2987" s="878"/>
      <c r="X2987" s="1015"/>
      <c r="Y2987" s="878"/>
      <c r="Z2987" s="975"/>
    </row>
    <row r="2988" spans="1:26">
      <c r="A2988" s="878"/>
      <c r="B2988" s="878"/>
      <c r="C2988" s="878"/>
      <c r="F2988" s="878"/>
      <c r="H2988" s="878"/>
      <c r="I2988" s="878"/>
      <c r="J2988" s="878"/>
      <c r="K2988" s="990"/>
      <c r="L2988" s="990"/>
      <c r="M2988" s="990"/>
      <c r="N2988" s="990"/>
      <c r="O2988" s="878"/>
      <c r="P2988" s="878"/>
      <c r="Q2988" s="878"/>
      <c r="R2988" s="878"/>
      <c r="S2988" s="878"/>
      <c r="T2988" s="878"/>
      <c r="U2988" s="878"/>
      <c r="V2988" s="878"/>
      <c r="W2988" s="878"/>
      <c r="X2988" s="1015"/>
      <c r="Y2988" s="878"/>
      <c r="Z2988" s="975"/>
    </row>
    <row r="2989" spans="1:26">
      <c r="A2989" s="878"/>
      <c r="B2989" s="878"/>
      <c r="C2989" s="878"/>
      <c r="F2989" s="878"/>
      <c r="H2989" s="878"/>
      <c r="I2989" s="878"/>
      <c r="J2989" s="878"/>
      <c r="K2989" s="990"/>
      <c r="L2989" s="990"/>
      <c r="M2989" s="990"/>
      <c r="N2989" s="990"/>
      <c r="O2989" s="878"/>
      <c r="P2989" s="878"/>
      <c r="Q2989" s="878"/>
      <c r="R2989" s="878"/>
      <c r="S2989" s="878"/>
      <c r="T2989" s="878"/>
      <c r="U2989" s="878"/>
      <c r="V2989" s="878"/>
      <c r="W2989" s="878"/>
      <c r="X2989" s="1015"/>
      <c r="Y2989" s="878"/>
      <c r="Z2989" s="975"/>
    </row>
    <row r="2990" spans="1:26">
      <c r="A2990" s="878"/>
      <c r="B2990" s="878"/>
      <c r="C2990" s="878"/>
      <c r="F2990" s="878"/>
      <c r="H2990" s="878"/>
      <c r="I2990" s="878"/>
      <c r="J2990" s="878"/>
      <c r="K2990" s="990"/>
      <c r="L2990" s="990"/>
      <c r="M2990" s="990"/>
      <c r="N2990" s="990"/>
      <c r="O2990" s="878"/>
      <c r="P2990" s="878"/>
      <c r="Q2990" s="878"/>
      <c r="R2990" s="878"/>
      <c r="S2990" s="878"/>
      <c r="T2990" s="878"/>
      <c r="U2990" s="878"/>
      <c r="V2990" s="878"/>
      <c r="W2990" s="878"/>
      <c r="X2990" s="1015"/>
      <c r="Y2990" s="878"/>
      <c r="Z2990" s="975"/>
    </row>
    <row r="2991" spans="1:26">
      <c r="A2991" s="878"/>
      <c r="B2991" s="878"/>
      <c r="C2991" s="878"/>
      <c r="F2991" s="878"/>
      <c r="H2991" s="878"/>
      <c r="I2991" s="878"/>
      <c r="J2991" s="878"/>
      <c r="K2991" s="990"/>
      <c r="L2991" s="990"/>
      <c r="M2991" s="990"/>
      <c r="N2991" s="990"/>
      <c r="O2991" s="878"/>
      <c r="P2991" s="878"/>
      <c r="Q2991" s="878"/>
      <c r="R2991" s="878"/>
      <c r="S2991" s="878"/>
      <c r="T2991" s="878"/>
      <c r="U2991" s="878"/>
      <c r="V2991" s="878"/>
      <c r="W2991" s="878"/>
      <c r="X2991" s="1015"/>
      <c r="Y2991" s="878"/>
      <c r="Z2991" s="975"/>
    </row>
    <row r="2992" spans="1:26">
      <c r="A2992" s="878"/>
      <c r="B2992" s="878"/>
      <c r="C2992" s="878"/>
      <c r="F2992" s="878"/>
      <c r="H2992" s="878"/>
      <c r="I2992" s="878"/>
      <c r="J2992" s="878"/>
      <c r="K2992" s="990"/>
      <c r="L2992" s="990"/>
      <c r="M2992" s="990"/>
      <c r="N2992" s="990"/>
      <c r="O2992" s="878"/>
      <c r="P2992" s="878"/>
      <c r="Q2992" s="878"/>
      <c r="R2992" s="878"/>
      <c r="S2992" s="878"/>
      <c r="T2992" s="878"/>
      <c r="U2992" s="878"/>
      <c r="V2992" s="878"/>
      <c r="W2992" s="878"/>
      <c r="X2992" s="1015"/>
      <c r="Y2992" s="878"/>
      <c r="Z2992" s="975"/>
    </row>
    <row r="2993" spans="1:26">
      <c r="A2993" s="878"/>
      <c r="B2993" s="878"/>
      <c r="C2993" s="878"/>
      <c r="F2993" s="878"/>
      <c r="H2993" s="878"/>
      <c r="I2993" s="878"/>
      <c r="J2993" s="878"/>
      <c r="K2993" s="990"/>
      <c r="L2993" s="990"/>
      <c r="M2993" s="990"/>
      <c r="N2993" s="990"/>
      <c r="O2993" s="878"/>
      <c r="P2993" s="878"/>
      <c r="Q2993" s="878"/>
      <c r="R2993" s="878"/>
      <c r="S2993" s="878"/>
      <c r="T2993" s="878"/>
      <c r="U2993" s="878"/>
      <c r="V2993" s="878"/>
      <c r="W2993" s="878"/>
      <c r="X2993" s="1015"/>
      <c r="Y2993" s="878"/>
      <c r="Z2993" s="975"/>
    </row>
    <row r="2994" spans="1:26">
      <c r="A2994" s="878"/>
      <c r="B2994" s="878"/>
      <c r="C2994" s="878"/>
      <c r="F2994" s="878"/>
      <c r="H2994" s="878"/>
      <c r="I2994" s="878"/>
      <c r="J2994" s="878"/>
      <c r="K2994" s="990"/>
      <c r="L2994" s="990"/>
      <c r="M2994" s="990"/>
      <c r="N2994" s="990"/>
      <c r="O2994" s="878"/>
      <c r="P2994" s="878"/>
      <c r="Q2994" s="878"/>
      <c r="R2994" s="878"/>
      <c r="S2994" s="878"/>
      <c r="T2994" s="878"/>
      <c r="U2994" s="878"/>
      <c r="V2994" s="878"/>
      <c r="W2994" s="878"/>
      <c r="X2994" s="1015"/>
      <c r="Y2994" s="878"/>
      <c r="Z2994" s="975"/>
    </row>
    <row r="2995" spans="1:26">
      <c r="A2995" s="878"/>
      <c r="B2995" s="878"/>
      <c r="C2995" s="878"/>
      <c r="F2995" s="878"/>
      <c r="H2995" s="878"/>
      <c r="I2995" s="878"/>
      <c r="J2995" s="878"/>
      <c r="K2995" s="990"/>
      <c r="L2995" s="990"/>
      <c r="M2995" s="990"/>
      <c r="N2995" s="990"/>
      <c r="O2995" s="878"/>
      <c r="P2995" s="878"/>
      <c r="Q2995" s="878"/>
      <c r="R2995" s="878"/>
      <c r="S2995" s="878"/>
      <c r="T2995" s="878"/>
      <c r="U2995" s="878"/>
      <c r="V2995" s="878"/>
      <c r="W2995" s="878"/>
      <c r="X2995" s="1015"/>
      <c r="Y2995" s="878"/>
      <c r="Z2995" s="975"/>
    </row>
    <row r="2996" spans="1:26">
      <c r="A2996" s="878"/>
      <c r="B2996" s="878"/>
      <c r="C2996" s="878"/>
      <c r="F2996" s="878"/>
      <c r="H2996" s="878"/>
      <c r="I2996" s="878"/>
      <c r="J2996" s="878"/>
      <c r="K2996" s="990"/>
      <c r="L2996" s="990"/>
      <c r="M2996" s="990"/>
      <c r="N2996" s="990"/>
      <c r="O2996" s="878"/>
      <c r="P2996" s="878"/>
      <c r="Q2996" s="878"/>
      <c r="R2996" s="878"/>
      <c r="S2996" s="878"/>
      <c r="T2996" s="878"/>
      <c r="U2996" s="878"/>
      <c r="V2996" s="878"/>
      <c r="W2996" s="878"/>
      <c r="X2996" s="1015"/>
      <c r="Y2996" s="878"/>
      <c r="Z2996" s="975"/>
    </row>
    <row r="2997" spans="1:26">
      <c r="A2997" s="878"/>
      <c r="B2997" s="878"/>
      <c r="C2997" s="878"/>
      <c r="F2997" s="878"/>
      <c r="H2997" s="878"/>
      <c r="I2997" s="878"/>
      <c r="J2997" s="878"/>
      <c r="K2997" s="990"/>
      <c r="L2997" s="990"/>
      <c r="M2997" s="990"/>
      <c r="N2997" s="990"/>
      <c r="O2997" s="878"/>
      <c r="P2997" s="878"/>
      <c r="Q2997" s="878"/>
      <c r="R2997" s="878"/>
      <c r="S2997" s="878"/>
      <c r="T2997" s="878"/>
      <c r="U2997" s="878"/>
      <c r="V2997" s="878"/>
      <c r="W2997" s="878"/>
      <c r="X2997" s="1015"/>
      <c r="Y2997" s="878"/>
      <c r="Z2997" s="975"/>
    </row>
    <row r="2998" spans="1:26">
      <c r="A2998" s="878"/>
      <c r="B2998" s="878"/>
      <c r="C2998" s="878"/>
      <c r="F2998" s="878"/>
      <c r="H2998" s="878"/>
      <c r="I2998" s="878"/>
      <c r="J2998" s="878"/>
      <c r="K2998" s="990"/>
      <c r="L2998" s="990"/>
      <c r="M2998" s="990"/>
      <c r="N2998" s="990"/>
      <c r="O2998" s="878"/>
      <c r="P2998" s="878"/>
      <c r="Q2998" s="878"/>
      <c r="R2998" s="878"/>
      <c r="S2998" s="878"/>
      <c r="T2998" s="878"/>
      <c r="U2998" s="878"/>
      <c r="V2998" s="878"/>
      <c r="W2998" s="878"/>
      <c r="X2998" s="1015"/>
      <c r="Y2998" s="878"/>
      <c r="Z2998" s="975"/>
    </row>
    <row r="2999" spans="1:26">
      <c r="A2999" s="878"/>
      <c r="B2999" s="878"/>
      <c r="C2999" s="878"/>
      <c r="F2999" s="878"/>
      <c r="H2999" s="878"/>
      <c r="I2999" s="878"/>
      <c r="J2999" s="878"/>
      <c r="K2999" s="990"/>
      <c r="L2999" s="990"/>
      <c r="M2999" s="990"/>
      <c r="N2999" s="990"/>
      <c r="O2999" s="878"/>
      <c r="P2999" s="878"/>
      <c r="Q2999" s="878"/>
      <c r="R2999" s="878"/>
      <c r="S2999" s="878"/>
      <c r="T2999" s="878"/>
      <c r="U2999" s="878"/>
      <c r="V2999" s="878"/>
      <c r="W2999" s="878"/>
      <c r="X2999" s="1015"/>
      <c r="Y2999" s="878"/>
      <c r="Z2999" s="975"/>
    </row>
    <row r="3000" spans="1:26">
      <c r="A3000" s="878"/>
      <c r="B3000" s="878"/>
      <c r="C3000" s="878"/>
      <c r="F3000" s="878"/>
      <c r="H3000" s="878"/>
      <c r="I3000" s="878"/>
      <c r="J3000" s="878"/>
      <c r="K3000" s="990"/>
      <c r="L3000" s="990"/>
      <c r="M3000" s="990"/>
      <c r="N3000" s="990"/>
      <c r="O3000" s="878"/>
      <c r="P3000" s="878"/>
      <c r="Q3000" s="878"/>
      <c r="R3000" s="878"/>
      <c r="S3000" s="878"/>
      <c r="T3000" s="878"/>
      <c r="U3000" s="878"/>
      <c r="V3000" s="878"/>
      <c r="W3000" s="878"/>
      <c r="X3000" s="1015"/>
      <c r="Y3000" s="878"/>
      <c r="Z3000" s="975"/>
    </row>
    <row r="3001" spans="1:26">
      <c r="A3001" s="878"/>
      <c r="B3001" s="878"/>
      <c r="C3001" s="878"/>
      <c r="F3001" s="878"/>
      <c r="H3001" s="878"/>
      <c r="I3001" s="878"/>
      <c r="J3001" s="878"/>
      <c r="K3001" s="990"/>
      <c r="L3001" s="990"/>
      <c r="M3001" s="990"/>
      <c r="N3001" s="990"/>
      <c r="O3001" s="878"/>
      <c r="P3001" s="878"/>
      <c r="Q3001" s="878"/>
      <c r="R3001" s="878"/>
      <c r="S3001" s="878"/>
      <c r="T3001" s="878"/>
      <c r="U3001" s="878"/>
      <c r="V3001" s="878"/>
      <c r="W3001" s="878"/>
      <c r="X3001" s="1015"/>
      <c r="Y3001" s="878"/>
      <c r="Z3001" s="975"/>
    </row>
    <row r="3002" spans="1:26">
      <c r="A3002" s="878"/>
      <c r="B3002" s="878"/>
      <c r="C3002" s="878"/>
      <c r="F3002" s="878"/>
      <c r="H3002" s="878"/>
      <c r="I3002" s="878"/>
      <c r="J3002" s="878"/>
      <c r="K3002" s="990"/>
      <c r="L3002" s="990"/>
      <c r="M3002" s="990"/>
      <c r="N3002" s="990"/>
      <c r="O3002" s="878"/>
      <c r="P3002" s="878"/>
      <c r="Q3002" s="878"/>
      <c r="R3002" s="878"/>
      <c r="S3002" s="878"/>
      <c r="T3002" s="878"/>
      <c r="U3002" s="878"/>
      <c r="V3002" s="878"/>
      <c r="W3002" s="878"/>
      <c r="X3002" s="1015"/>
      <c r="Y3002" s="878"/>
      <c r="Z3002" s="975"/>
    </row>
    <row r="3003" spans="1:26">
      <c r="A3003" s="878"/>
      <c r="B3003" s="878"/>
      <c r="C3003" s="878"/>
      <c r="F3003" s="878"/>
      <c r="H3003" s="878"/>
      <c r="I3003" s="878"/>
      <c r="J3003" s="878"/>
      <c r="K3003" s="990"/>
      <c r="L3003" s="990"/>
      <c r="M3003" s="990"/>
      <c r="N3003" s="990"/>
      <c r="O3003" s="878"/>
      <c r="P3003" s="878"/>
      <c r="Q3003" s="878"/>
      <c r="R3003" s="878"/>
      <c r="S3003" s="878"/>
      <c r="T3003" s="878"/>
      <c r="U3003" s="878"/>
      <c r="V3003" s="878"/>
      <c r="W3003" s="878"/>
      <c r="X3003" s="1015"/>
      <c r="Y3003" s="878"/>
      <c r="Z3003" s="975"/>
    </row>
    <row r="3004" spans="1:26">
      <c r="A3004" s="878"/>
      <c r="B3004" s="878"/>
      <c r="C3004" s="878"/>
      <c r="F3004" s="878"/>
      <c r="H3004" s="878"/>
      <c r="I3004" s="878"/>
      <c r="J3004" s="878"/>
      <c r="K3004" s="990"/>
      <c r="L3004" s="990"/>
      <c r="M3004" s="990"/>
      <c r="N3004" s="990"/>
      <c r="O3004" s="878"/>
      <c r="P3004" s="878"/>
      <c r="Q3004" s="878"/>
      <c r="R3004" s="878"/>
      <c r="S3004" s="878"/>
      <c r="T3004" s="878"/>
      <c r="U3004" s="878"/>
      <c r="V3004" s="878"/>
      <c r="W3004" s="878"/>
      <c r="X3004" s="1015"/>
      <c r="Y3004" s="878"/>
      <c r="Z3004" s="975"/>
    </row>
    <row r="3005" spans="1:26">
      <c r="A3005" s="878"/>
      <c r="B3005" s="878"/>
      <c r="C3005" s="878"/>
      <c r="F3005" s="878"/>
      <c r="H3005" s="878"/>
      <c r="I3005" s="878"/>
      <c r="J3005" s="878"/>
      <c r="K3005" s="990"/>
      <c r="L3005" s="990"/>
      <c r="M3005" s="990"/>
      <c r="N3005" s="990"/>
      <c r="O3005" s="878"/>
      <c r="P3005" s="878"/>
      <c r="Q3005" s="878"/>
      <c r="R3005" s="878"/>
      <c r="S3005" s="878"/>
      <c r="T3005" s="878"/>
      <c r="U3005" s="878"/>
      <c r="V3005" s="878"/>
      <c r="W3005" s="878"/>
      <c r="X3005" s="1015"/>
      <c r="Y3005" s="878"/>
      <c r="Z3005" s="975"/>
    </row>
    <row r="3006" spans="1:26">
      <c r="A3006" s="878"/>
      <c r="B3006" s="878"/>
      <c r="C3006" s="878"/>
      <c r="F3006" s="878"/>
      <c r="H3006" s="878"/>
      <c r="I3006" s="878"/>
      <c r="J3006" s="878"/>
      <c r="K3006" s="990"/>
      <c r="L3006" s="990"/>
      <c r="M3006" s="990"/>
      <c r="N3006" s="990"/>
      <c r="O3006" s="878"/>
      <c r="P3006" s="878"/>
      <c r="Q3006" s="878"/>
      <c r="R3006" s="878"/>
      <c r="S3006" s="878"/>
      <c r="T3006" s="878"/>
      <c r="U3006" s="878"/>
      <c r="V3006" s="878"/>
      <c r="W3006" s="878"/>
      <c r="X3006" s="1015"/>
      <c r="Y3006" s="878"/>
      <c r="Z3006" s="975"/>
    </row>
    <row r="3007" spans="1:26">
      <c r="A3007" s="878"/>
      <c r="B3007" s="878"/>
      <c r="C3007" s="878"/>
      <c r="F3007" s="878"/>
      <c r="H3007" s="878"/>
      <c r="I3007" s="878"/>
      <c r="J3007" s="878"/>
      <c r="K3007" s="990"/>
      <c r="L3007" s="990"/>
      <c r="M3007" s="990"/>
      <c r="N3007" s="990"/>
      <c r="O3007" s="878"/>
      <c r="P3007" s="878"/>
      <c r="Q3007" s="878"/>
      <c r="R3007" s="878"/>
      <c r="S3007" s="878"/>
      <c r="T3007" s="878"/>
      <c r="U3007" s="878"/>
      <c r="V3007" s="878"/>
      <c r="W3007" s="878"/>
      <c r="X3007" s="1015"/>
      <c r="Y3007" s="878"/>
      <c r="Z3007" s="975"/>
    </row>
    <row r="3008" spans="1:26">
      <c r="A3008" s="878"/>
      <c r="B3008" s="878"/>
      <c r="C3008" s="878"/>
      <c r="F3008" s="878"/>
      <c r="H3008" s="878"/>
      <c r="I3008" s="878"/>
      <c r="J3008" s="878"/>
      <c r="K3008" s="990"/>
      <c r="L3008" s="990"/>
      <c r="M3008" s="990"/>
      <c r="N3008" s="990"/>
      <c r="O3008" s="878"/>
      <c r="P3008" s="878"/>
      <c r="Q3008" s="878"/>
      <c r="R3008" s="878"/>
      <c r="S3008" s="878"/>
      <c r="T3008" s="878"/>
      <c r="U3008" s="878"/>
      <c r="V3008" s="878"/>
      <c r="W3008" s="878"/>
      <c r="X3008" s="1015"/>
      <c r="Y3008" s="878"/>
      <c r="Z3008" s="975"/>
    </row>
    <row r="3009" spans="1:26">
      <c r="A3009" s="878"/>
      <c r="B3009" s="878"/>
      <c r="C3009" s="878"/>
      <c r="F3009" s="878"/>
      <c r="H3009" s="878"/>
      <c r="I3009" s="878"/>
      <c r="J3009" s="878"/>
      <c r="K3009" s="990"/>
      <c r="L3009" s="990"/>
      <c r="M3009" s="990"/>
      <c r="N3009" s="990"/>
      <c r="O3009" s="878"/>
      <c r="P3009" s="878"/>
      <c r="Q3009" s="878"/>
      <c r="R3009" s="878"/>
      <c r="S3009" s="878"/>
      <c r="T3009" s="878"/>
      <c r="U3009" s="878"/>
      <c r="V3009" s="878"/>
      <c r="W3009" s="878"/>
      <c r="X3009" s="1015"/>
      <c r="Y3009" s="878"/>
      <c r="Z3009" s="975"/>
    </row>
    <row r="3010" spans="1:26">
      <c r="A3010" s="878"/>
      <c r="B3010" s="878"/>
      <c r="C3010" s="878"/>
      <c r="F3010" s="878"/>
      <c r="H3010" s="878"/>
      <c r="I3010" s="878"/>
      <c r="J3010" s="878"/>
      <c r="K3010" s="990"/>
      <c r="L3010" s="990"/>
      <c r="M3010" s="990"/>
      <c r="N3010" s="990"/>
      <c r="O3010" s="878"/>
      <c r="P3010" s="878"/>
      <c r="Q3010" s="878"/>
      <c r="R3010" s="878"/>
      <c r="S3010" s="878"/>
      <c r="T3010" s="878"/>
      <c r="U3010" s="878"/>
      <c r="V3010" s="878"/>
      <c r="W3010" s="878"/>
      <c r="X3010" s="1015"/>
      <c r="Y3010" s="878"/>
      <c r="Z3010" s="975"/>
    </row>
    <row r="3011" spans="1:26">
      <c r="A3011" s="878"/>
      <c r="B3011" s="878"/>
      <c r="C3011" s="878"/>
      <c r="F3011" s="878"/>
      <c r="H3011" s="878"/>
      <c r="I3011" s="878"/>
      <c r="J3011" s="878"/>
      <c r="K3011" s="990"/>
      <c r="L3011" s="990"/>
      <c r="M3011" s="990"/>
      <c r="N3011" s="990"/>
      <c r="O3011" s="878"/>
      <c r="P3011" s="878"/>
      <c r="Q3011" s="878"/>
      <c r="R3011" s="878"/>
      <c r="S3011" s="878"/>
      <c r="T3011" s="878"/>
      <c r="U3011" s="878"/>
      <c r="V3011" s="878"/>
      <c r="W3011" s="878"/>
      <c r="X3011" s="1015"/>
      <c r="Y3011" s="878"/>
      <c r="Z3011" s="975"/>
    </row>
    <row r="3012" spans="1:26">
      <c r="A3012" s="878"/>
      <c r="B3012" s="878"/>
      <c r="C3012" s="878"/>
      <c r="F3012" s="878"/>
      <c r="H3012" s="878"/>
      <c r="I3012" s="878"/>
      <c r="J3012" s="878"/>
      <c r="K3012" s="990"/>
      <c r="L3012" s="990"/>
      <c r="M3012" s="990"/>
      <c r="N3012" s="990"/>
      <c r="O3012" s="878"/>
      <c r="P3012" s="878"/>
      <c r="Q3012" s="878"/>
      <c r="R3012" s="878"/>
      <c r="S3012" s="878"/>
      <c r="T3012" s="878"/>
      <c r="U3012" s="878"/>
      <c r="V3012" s="878"/>
      <c r="W3012" s="878"/>
      <c r="X3012" s="1015"/>
      <c r="Y3012" s="878"/>
      <c r="Z3012" s="975"/>
    </row>
    <row r="3013" spans="1:26">
      <c r="A3013" s="878"/>
      <c r="B3013" s="878"/>
      <c r="C3013" s="878"/>
      <c r="F3013" s="878"/>
      <c r="H3013" s="878"/>
      <c r="I3013" s="878"/>
      <c r="J3013" s="878"/>
      <c r="K3013" s="990"/>
      <c r="L3013" s="990"/>
      <c r="M3013" s="990"/>
      <c r="N3013" s="990"/>
      <c r="O3013" s="878"/>
      <c r="P3013" s="878"/>
      <c r="Q3013" s="878"/>
      <c r="R3013" s="878"/>
      <c r="S3013" s="878"/>
      <c r="T3013" s="878"/>
      <c r="U3013" s="878"/>
      <c r="V3013" s="878"/>
      <c r="W3013" s="878"/>
      <c r="X3013" s="1015"/>
      <c r="Y3013" s="878"/>
      <c r="Z3013" s="975"/>
    </row>
    <row r="3014" spans="1:26">
      <c r="A3014" s="878"/>
      <c r="B3014" s="878"/>
      <c r="C3014" s="878"/>
      <c r="F3014" s="878"/>
      <c r="H3014" s="878"/>
      <c r="I3014" s="878"/>
      <c r="J3014" s="878"/>
      <c r="K3014" s="990"/>
      <c r="L3014" s="990"/>
      <c r="M3014" s="990"/>
      <c r="N3014" s="990"/>
      <c r="O3014" s="878"/>
      <c r="P3014" s="878"/>
      <c r="Q3014" s="878"/>
      <c r="R3014" s="878"/>
      <c r="S3014" s="878"/>
      <c r="T3014" s="878"/>
      <c r="U3014" s="878"/>
      <c r="V3014" s="878"/>
      <c r="W3014" s="878"/>
      <c r="X3014" s="1015"/>
      <c r="Y3014" s="878"/>
      <c r="Z3014" s="975"/>
    </row>
    <row r="3015" spans="1:26">
      <c r="A3015" s="878"/>
      <c r="B3015" s="878"/>
      <c r="C3015" s="878"/>
      <c r="F3015" s="878"/>
      <c r="H3015" s="878"/>
      <c r="I3015" s="878"/>
      <c r="J3015" s="878"/>
      <c r="K3015" s="990"/>
      <c r="L3015" s="990"/>
      <c r="M3015" s="990"/>
      <c r="N3015" s="990"/>
      <c r="O3015" s="878"/>
      <c r="P3015" s="878"/>
      <c r="Q3015" s="878"/>
      <c r="R3015" s="878"/>
      <c r="S3015" s="878"/>
      <c r="T3015" s="878"/>
      <c r="U3015" s="878"/>
      <c r="V3015" s="878"/>
      <c r="W3015" s="878"/>
      <c r="X3015" s="1015"/>
      <c r="Y3015" s="878"/>
      <c r="Z3015" s="975"/>
    </row>
    <row r="3016" spans="1:26">
      <c r="A3016" s="878"/>
      <c r="B3016" s="878"/>
      <c r="C3016" s="878"/>
      <c r="F3016" s="878"/>
      <c r="H3016" s="878"/>
      <c r="I3016" s="878"/>
      <c r="J3016" s="878"/>
      <c r="K3016" s="990"/>
      <c r="L3016" s="990"/>
      <c r="M3016" s="990"/>
      <c r="N3016" s="990"/>
      <c r="O3016" s="878"/>
      <c r="P3016" s="878"/>
      <c r="Q3016" s="878"/>
      <c r="R3016" s="878"/>
      <c r="S3016" s="878"/>
      <c r="T3016" s="878"/>
      <c r="U3016" s="878"/>
      <c r="V3016" s="878"/>
      <c r="W3016" s="878"/>
      <c r="X3016" s="1015"/>
      <c r="Y3016" s="878"/>
      <c r="Z3016" s="975"/>
    </row>
    <row r="3017" spans="1:26">
      <c r="A3017" s="878"/>
      <c r="B3017" s="878"/>
      <c r="C3017" s="878"/>
      <c r="F3017" s="878"/>
      <c r="H3017" s="878"/>
      <c r="I3017" s="878"/>
      <c r="J3017" s="878"/>
      <c r="K3017" s="990"/>
      <c r="L3017" s="990"/>
      <c r="M3017" s="990"/>
      <c r="N3017" s="990"/>
      <c r="O3017" s="878"/>
      <c r="P3017" s="878"/>
      <c r="Q3017" s="878"/>
      <c r="R3017" s="878"/>
      <c r="S3017" s="878"/>
      <c r="T3017" s="878"/>
      <c r="U3017" s="878"/>
      <c r="V3017" s="878"/>
      <c r="W3017" s="878"/>
      <c r="X3017" s="1015"/>
      <c r="Y3017" s="878"/>
      <c r="Z3017" s="975"/>
    </row>
    <row r="3018" spans="1:26">
      <c r="A3018" s="878"/>
      <c r="B3018" s="878"/>
      <c r="C3018" s="878"/>
      <c r="F3018" s="878"/>
      <c r="H3018" s="878"/>
      <c r="I3018" s="878"/>
      <c r="J3018" s="878"/>
      <c r="K3018" s="990"/>
      <c r="L3018" s="990"/>
      <c r="M3018" s="990"/>
      <c r="N3018" s="990"/>
      <c r="O3018" s="878"/>
      <c r="P3018" s="878"/>
      <c r="Q3018" s="878"/>
      <c r="R3018" s="878"/>
      <c r="S3018" s="878"/>
      <c r="T3018" s="878"/>
      <c r="U3018" s="878"/>
      <c r="V3018" s="878"/>
      <c r="W3018" s="878"/>
      <c r="X3018" s="1015"/>
      <c r="Y3018" s="878"/>
      <c r="Z3018" s="975"/>
    </row>
    <row r="3019" spans="1:26">
      <c r="A3019" s="878"/>
      <c r="B3019" s="878"/>
      <c r="C3019" s="878"/>
      <c r="F3019" s="878"/>
      <c r="H3019" s="878"/>
      <c r="I3019" s="878"/>
      <c r="J3019" s="878"/>
      <c r="K3019" s="990"/>
      <c r="L3019" s="990"/>
      <c r="M3019" s="990"/>
      <c r="N3019" s="990"/>
      <c r="O3019" s="878"/>
      <c r="P3019" s="878"/>
      <c r="Q3019" s="878"/>
      <c r="R3019" s="878"/>
      <c r="S3019" s="878"/>
      <c r="T3019" s="878"/>
      <c r="U3019" s="878"/>
      <c r="V3019" s="878"/>
      <c r="W3019" s="878"/>
      <c r="X3019" s="1015"/>
      <c r="Y3019" s="878"/>
      <c r="Z3019" s="975"/>
    </row>
    <row r="3020" spans="1:26">
      <c r="A3020" s="878"/>
      <c r="B3020" s="878"/>
      <c r="C3020" s="878"/>
      <c r="F3020" s="878"/>
      <c r="H3020" s="878"/>
      <c r="I3020" s="878"/>
      <c r="J3020" s="878"/>
      <c r="K3020" s="990"/>
      <c r="L3020" s="990"/>
      <c r="M3020" s="990"/>
      <c r="N3020" s="990"/>
      <c r="O3020" s="878"/>
      <c r="P3020" s="878"/>
      <c r="Q3020" s="878"/>
      <c r="R3020" s="878"/>
      <c r="S3020" s="878"/>
      <c r="T3020" s="878"/>
      <c r="U3020" s="878"/>
      <c r="V3020" s="878"/>
      <c r="W3020" s="878"/>
      <c r="X3020" s="1015"/>
      <c r="Y3020" s="878"/>
      <c r="Z3020" s="975"/>
    </row>
    <row r="3021" spans="1:26">
      <c r="A3021" s="878"/>
      <c r="B3021" s="878"/>
      <c r="C3021" s="878"/>
      <c r="F3021" s="878"/>
      <c r="H3021" s="878"/>
      <c r="I3021" s="878"/>
      <c r="J3021" s="878"/>
      <c r="K3021" s="990"/>
      <c r="L3021" s="990"/>
      <c r="M3021" s="990"/>
      <c r="N3021" s="990"/>
      <c r="O3021" s="878"/>
      <c r="P3021" s="878"/>
      <c r="Q3021" s="878"/>
      <c r="R3021" s="878"/>
      <c r="S3021" s="878"/>
      <c r="T3021" s="878"/>
      <c r="U3021" s="878"/>
      <c r="V3021" s="878"/>
      <c r="W3021" s="878"/>
      <c r="X3021" s="1015"/>
      <c r="Y3021" s="878"/>
      <c r="Z3021" s="975"/>
    </row>
    <row r="3022" spans="1:26">
      <c r="A3022" s="878"/>
      <c r="B3022" s="878"/>
      <c r="C3022" s="878"/>
      <c r="F3022" s="878"/>
      <c r="H3022" s="878"/>
      <c r="I3022" s="878"/>
      <c r="J3022" s="878"/>
      <c r="K3022" s="990"/>
      <c r="L3022" s="990"/>
      <c r="M3022" s="990"/>
      <c r="N3022" s="990"/>
      <c r="O3022" s="878"/>
      <c r="P3022" s="878"/>
      <c r="Q3022" s="878"/>
      <c r="R3022" s="878"/>
      <c r="S3022" s="878"/>
      <c r="T3022" s="878"/>
      <c r="U3022" s="878"/>
      <c r="V3022" s="878"/>
      <c r="W3022" s="878"/>
      <c r="X3022" s="1015"/>
      <c r="Y3022" s="878"/>
      <c r="Z3022" s="975"/>
    </row>
    <row r="3023" spans="1:26">
      <c r="A3023" s="878"/>
      <c r="B3023" s="878"/>
      <c r="C3023" s="878"/>
      <c r="F3023" s="878"/>
      <c r="H3023" s="878"/>
      <c r="I3023" s="878"/>
      <c r="J3023" s="878"/>
      <c r="K3023" s="990"/>
      <c r="L3023" s="990"/>
      <c r="M3023" s="990"/>
      <c r="N3023" s="990"/>
      <c r="O3023" s="878"/>
      <c r="P3023" s="878"/>
      <c r="Q3023" s="878"/>
      <c r="R3023" s="878"/>
      <c r="S3023" s="878"/>
      <c r="T3023" s="878"/>
      <c r="U3023" s="878"/>
      <c r="V3023" s="878"/>
      <c r="W3023" s="878"/>
      <c r="X3023" s="1015"/>
      <c r="Y3023" s="878"/>
      <c r="Z3023" s="975"/>
    </row>
    <row r="3024" spans="1:26">
      <c r="A3024" s="878"/>
      <c r="B3024" s="878"/>
      <c r="C3024" s="878"/>
      <c r="F3024" s="878"/>
      <c r="H3024" s="878"/>
      <c r="I3024" s="878"/>
      <c r="J3024" s="878"/>
      <c r="K3024" s="990"/>
      <c r="L3024" s="990"/>
      <c r="M3024" s="990"/>
      <c r="N3024" s="990"/>
      <c r="O3024" s="878"/>
      <c r="P3024" s="878"/>
      <c r="Q3024" s="878"/>
      <c r="R3024" s="878"/>
      <c r="S3024" s="878"/>
      <c r="T3024" s="878"/>
      <c r="U3024" s="878"/>
      <c r="V3024" s="878"/>
      <c r="W3024" s="878"/>
      <c r="X3024" s="1015"/>
      <c r="Y3024" s="878"/>
      <c r="Z3024" s="975"/>
    </row>
    <row r="3025" spans="1:26">
      <c r="A3025" s="878"/>
      <c r="B3025" s="878"/>
      <c r="C3025" s="878"/>
      <c r="F3025" s="878"/>
      <c r="H3025" s="878"/>
      <c r="I3025" s="878"/>
      <c r="J3025" s="878"/>
      <c r="K3025" s="990"/>
      <c r="L3025" s="990"/>
      <c r="M3025" s="990"/>
      <c r="N3025" s="990"/>
      <c r="O3025" s="878"/>
      <c r="P3025" s="878"/>
      <c r="Q3025" s="878"/>
      <c r="R3025" s="878"/>
      <c r="S3025" s="878"/>
      <c r="T3025" s="878"/>
      <c r="U3025" s="878"/>
      <c r="V3025" s="878"/>
      <c r="W3025" s="878"/>
      <c r="X3025" s="1015"/>
      <c r="Y3025" s="878"/>
      <c r="Z3025" s="975"/>
    </row>
    <row r="3026" spans="1:26">
      <c r="A3026" s="878"/>
      <c r="B3026" s="878"/>
      <c r="C3026" s="878"/>
      <c r="F3026" s="878"/>
      <c r="H3026" s="878"/>
      <c r="I3026" s="878"/>
      <c r="J3026" s="878"/>
      <c r="K3026" s="990"/>
      <c r="L3026" s="990"/>
      <c r="M3026" s="990"/>
      <c r="N3026" s="990"/>
      <c r="O3026" s="878"/>
      <c r="P3026" s="878"/>
      <c r="Q3026" s="878"/>
      <c r="R3026" s="878"/>
      <c r="S3026" s="878"/>
      <c r="T3026" s="878"/>
      <c r="U3026" s="878"/>
      <c r="V3026" s="878"/>
      <c r="W3026" s="878"/>
      <c r="X3026" s="1015"/>
      <c r="Y3026" s="878"/>
      <c r="Z3026" s="975"/>
    </row>
    <row r="3027" spans="1:26">
      <c r="A3027" s="878"/>
      <c r="B3027" s="878"/>
      <c r="C3027" s="878"/>
      <c r="F3027" s="878"/>
      <c r="H3027" s="878"/>
      <c r="I3027" s="878"/>
      <c r="J3027" s="878"/>
      <c r="K3027" s="990"/>
      <c r="L3027" s="990"/>
      <c r="M3027" s="990"/>
      <c r="N3027" s="990"/>
      <c r="O3027" s="878"/>
      <c r="P3027" s="878"/>
      <c r="Q3027" s="878"/>
      <c r="R3027" s="878"/>
      <c r="S3027" s="878"/>
      <c r="T3027" s="878"/>
      <c r="U3027" s="878"/>
      <c r="V3027" s="878"/>
      <c r="W3027" s="878"/>
      <c r="X3027" s="1015"/>
      <c r="Y3027" s="878"/>
      <c r="Z3027" s="975"/>
    </row>
    <row r="3028" spans="1:26">
      <c r="A3028" s="878"/>
      <c r="B3028" s="878"/>
      <c r="C3028" s="878"/>
      <c r="F3028" s="878"/>
      <c r="H3028" s="878"/>
      <c r="I3028" s="878"/>
      <c r="J3028" s="878"/>
      <c r="K3028" s="990"/>
      <c r="L3028" s="990"/>
      <c r="M3028" s="990"/>
      <c r="N3028" s="990"/>
      <c r="O3028" s="878"/>
      <c r="P3028" s="878"/>
      <c r="Q3028" s="878"/>
      <c r="R3028" s="878"/>
      <c r="S3028" s="878"/>
      <c r="T3028" s="878"/>
      <c r="U3028" s="878"/>
      <c r="V3028" s="878"/>
      <c r="W3028" s="878"/>
      <c r="X3028" s="1015"/>
      <c r="Y3028" s="878"/>
      <c r="Z3028" s="975"/>
    </row>
    <row r="3029" spans="1:26">
      <c r="A3029" s="878"/>
      <c r="B3029" s="878"/>
      <c r="C3029" s="878"/>
      <c r="F3029" s="878"/>
      <c r="H3029" s="878"/>
      <c r="I3029" s="878"/>
      <c r="J3029" s="878"/>
      <c r="K3029" s="990"/>
      <c r="L3029" s="990"/>
      <c r="M3029" s="990"/>
      <c r="N3029" s="990"/>
      <c r="O3029" s="878"/>
      <c r="P3029" s="878"/>
      <c r="Q3029" s="878"/>
      <c r="R3029" s="878"/>
      <c r="S3029" s="878"/>
      <c r="T3029" s="878"/>
      <c r="U3029" s="878"/>
      <c r="V3029" s="878"/>
      <c r="W3029" s="878"/>
      <c r="X3029" s="1015"/>
      <c r="Y3029" s="878"/>
      <c r="Z3029" s="975"/>
    </row>
    <row r="3030" spans="1:26">
      <c r="A3030" s="878"/>
      <c r="B3030" s="878"/>
      <c r="C3030" s="878"/>
      <c r="F3030" s="878"/>
      <c r="H3030" s="878"/>
      <c r="I3030" s="878"/>
      <c r="J3030" s="878"/>
      <c r="K3030" s="990"/>
      <c r="L3030" s="990"/>
      <c r="M3030" s="990"/>
      <c r="N3030" s="990"/>
      <c r="O3030" s="878"/>
      <c r="P3030" s="878"/>
      <c r="Q3030" s="878"/>
      <c r="R3030" s="878"/>
      <c r="S3030" s="878"/>
      <c r="T3030" s="878"/>
      <c r="U3030" s="878"/>
      <c r="V3030" s="878"/>
      <c r="W3030" s="878"/>
      <c r="X3030" s="1015"/>
      <c r="Y3030" s="878"/>
      <c r="Z3030" s="975"/>
    </row>
    <row r="3031" spans="1:26">
      <c r="A3031" s="878"/>
      <c r="B3031" s="878"/>
      <c r="C3031" s="878"/>
      <c r="F3031" s="878"/>
      <c r="H3031" s="878"/>
      <c r="I3031" s="878"/>
      <c r="J3031" s="878"/>
      <c r="K3031" s="990"/>
      <c r="L3031" s="990"/>
      <c r="M3031" s="990"/>
      <c r="N3031" s="990"/>
      <c r="O3031" s="878"/>
      <c r="P3031" s="878"/>
      <c r="Q3031" s="878"/>
      <c r="R3031" s="878"/>
      <c r="S3031" s="878"/>
      <c r="T3031" s="878"/>
      <c r="U3031" s="878"/>
      <c r="V3031" s="878"/>
      <c r="W3031" s="878"/>
      <c r="X3031" s="1015"/>
      <c r="Y3031" s="878"/>
      <c r="Z3031" s="975"/>
    </row>
    <row r="3032" spans="1:26">
      <c r="A3032" s="878"/>
      <c r="B3032" s="878"/>
      <c r="C3032" s="878"/>
      <c r="F3032" s="878"/>
      <c r="H3032" s="878"/>
      <c r="I3032" s="878"/>
      <c r="J3032" s="878"/>
      <c r="K3032" s="990"/>
      <c r="L3032" s="990"/>
      <c r="M3032" s="990"/>
      <c r="N3032" s="990"/>
      <c r="O3032" s="878"/>
      <c r="P3032" s="878"/>
      <c r="Q3032" s="878"/>
      <c r="R3032" s="878"/>
      <c r="S3032" s="878"/>
      <c r="T3032" s="878"/>
      <c r="U3032" s="878"/>
      <c r="V3032" s="878"/>
      <c r="W3032" s="878"/>
      <c r="X3032" s="1015"/>
      <c r="Y3032" s="878"/>
      <c r="Z3032" s="975"/>
    </row>
    <row r="3033" spans="1:26">
      <c r="A3033" s="878"/>
      <c r="B3033" s="878"/>
      <c r="C3033" s="878"/>
      <c r="F3033" s="878"/>
      <c r="H3033" s="878"/>
      <c r="I3033" s="878"/>
      <c r="J3033" s="878"/>
      <c r="K3033" s="990"/>
      <c r="L3033" s="990"/>
      <c r="M3033" s="990"/>
      <c r="N3033" s="990"/>
      <c r="O3033" s="878"/>
      <c r="P3033" s="878"/>
      <c r="Q3033" s="878"/>
      <c r="R3033" s="878"/>
      <c r="S3033" s="878"/>
      <c r="T3033" s="878"/>
      <c r="U3033" s="878"/>
      <c r="V3033" s="878"/>
      <c r="W3033" s="878"/>
      <c r="X3033" s="1015"/>
      <c r="Y3033" s="878"/>
      <c r="Z3033" s="975"/>
    </row>
    <row r="3034" spans="1:26">
      <c r="A3034" s="878"/>
      <c r="B3034" s="878"/>
      <c r="C3034" s="878"/>
      <c r="F3034" s="878"/>
      <c r="H3034" s="878"/>
      <c r="I3034" s="878"/>
      <c r="J3034" s="878"/>
      <c r="K3034" s="990"/>
      <c r="L3034" s="990"/>
      <c r="M3034" s="990"/>
      <c r="N3034" s="990"/>
      <c r="O3034" s="878"/>
      <c r="P3034" s="878"/>
      <c r="Q3034" s="878"/>
      <c r="R3034" s="878"/>
      <c r="S3034" s="878"/>
      <c r="T3034" s="878"/>
      <c r="U3034" s="878"/>
      <c r="V3034" s="878"/>
      <c r="W3034" s="878"/>
      <c r="X3034" s="1015"/>
      <c r="Y3034" s="878"/>
      <c r="Z3034" s="975"/>
    </row>
    <row r="3035" spans="1:26">
      <c r="A3035" s="878"/>
      <c r="B3035" s="878"/>
      <c r="C3035" s="878"/>
      <c r="F3035" s="878"/>
      <c r="H3035" s="878"/>
      <c r="I3035" s="878"/>
      <c r="J3035" s="878"/>
      <c r="K3035" s="990"/>
      <c r="L3035" s="990"/>
      <c r="M3035" s="990"/>
      <c r="N3035" s="990"/>
      <c r="O3035" s="878"/>
      <c r="P3035" s="878"/>
      <c r="Q3035" s="878"/>
      <c r="R3035" s="878"/>
      <c r="S3035" s="878"/>
      <c r="T3035" s="878"/>
      <c r="U3035" s="878"/>
      <c r="V3035" s="878"/>
      <c r="W3035" s="878"/>
      <c r="X3035" s="1015"/>
      <c r="Y3035" s="878"/>
      <c r="Z3035" s="975"/>
    </row>
    <row r="3036" spans="1:26">
      <c r="A3036" s="878"/>
      <c r="B3036" s="878"/>
      <c r="C3036" s="878"/>
      <c r="F3036" s="878"/>
      <c r="H3036" s="878"/>
      <c r="I3036" s="878"/>
      <c r="J3036" s="878"/>
      <c r="K3036" s="990"/>
      <c r="L3036" s="990"/>
      <c r="M3036" s="990"/>
      <c r="N3036" s="990"/>
      <c r="O3036" s="878"/>
      <c r="P3036" s="878"/>
      <c r="Q3036" s="878"/>
      <c r="R3036" s="878"/>
      <c r="S3036" s="878"/>
      <c r="T3036" s="878"/>
      <c r="U3036" s="878"/>
      <c r="V3036" s="878"/>
      <c r="W3036" s="878"/>
      <c r="X3036" s="1015"/>
      <c r="Y3036" s="878"/>
      <c r="Z3036" s="975"/>
    </row>
    <row r="3037" spans="1:26">
      <c r="A3037" s="878"/>
      <c r="B3037" s="878"/>
      <c r="C3037" s="878"/>
      <c r="F3037" s="878"/>
      <c r="H3037" s="878"/>
      <c r="I3037" s="878"/>
      <c r="J3037" s="878"/>
      <c r="K3037" s="990"/>
      <c r="L3037" s="990"/>
      <c r="M3037" s="990"/>
      <c r="N3037" s="990"/>
      <c r="O3037" s="878"/>
      <c r="P3037" s="878"/>
      <c r="Q3037" s="878"/>
      <c r="R3037" s="878"/>
      <c r="S3037" s="878"/>
      <c r="T3037" s="878"/>
      <c r="U3037" s="878"/>
      <c r="V3037" s="878"/>
      <c r="W3037" s="878"/>
      <c r="X3037" s="1015"/>
      <c r="Y3037" s="878"/>
      <c r="Z3037" s="975"/>
    </row>
    <row r="3038" spans="1:26">
      <c r="A3038" s="878"/>
      <c r="B3038" s="878"/>
      <c r="C3038" s="878"/>
      <c r="F3038" s="878"/>
      <c r="H3038" s="878"/>
      <c r="I3038" s="878"/>
      <c r="J3038" s="878"/>
      <c r="K3038" s="990"/>
      <c r="L3038" s="990"/>
      <c r="M3038" s="990"/>
      <c r="N3038" s="990"/>
      <c r="O3038" s="878"/>
      <c r="P3038" s="878"/>
      <c r="Q3038" s="878"/>
      <c r="R3038" s="878"/>
      <c r="S3038" s="878"/>
      <c r="T3038" s="878"/>
      <c r="U3038" s="878"/>
      <c r="V3038" s="878"/>
      <c r="W3038" s="878"/>
      <c r="X3038" s="1015"/>
      <c r="Y3038" s="878"/>
      <c r="Z3038" s="975"/>
    </row>
    <row r="3039" spans="1:26">
      <c r="A3039" s="878"/>
      <c r="B3039" s="878"/>
      <c r="C3039" s="878"/>
      <c r="F3039" s="878"/>
      <c r="H3039" s="878"/>
      <c r="I3039" s="878"/>
      <c r="J3039" s="878"/>
      <c r="K3039" s="990"/>
      <c r="L3039" s="990"/>
      <c r="M3039" s="990"/>
      <c r="N3039" s="990"/>
      <c r="O3039" s="878"/>
      <c r="P3039" s="878"/>
      <c r="Q3039" s="878"/>
      <c r="R3039" s="878"/>
      <c r="S3039" s="878"/>
      <c r="T3039" s="878"/>
      <c r="U3039" s="878"/>
      <c r="V3039" s="878"/>
      <c r="W3039" s="878"/>
      <c r="X3039" s="1015"/>
      <c r="Y3039" s="878"/>
      <c r="Z3039" s="975"/>
    </row>
    <row r="3040" spans="1:26">
      <c r="A3040" s="878"/>
      <c r="B3040" s="878"/>
      <c r="C3040" s="878"/>
      <c r="F3040" s="878"/>
      <c r="H3040" s="878"/>
      <c r="I3040" s="878"/>
      <c r="J3040" s="878"/>
      <c r="K3040" s="990"/>
      <c r="L3040" s="990"/>
      <c r="M3040" s="990"/>
      <c r="N3040" s="990"/>
      <c r="O3040" s="878"/>
      <c r="P3040" s="878"/>
      <c r="Q3040" s="878"/>
      <c r="R3040" s="878"/>
      <c r="S3040" s="878"/>
      <c r="T3040" s="878"/>
      <c r="U3040" s="878"/>
      <c r="V3040" s="878"/>
      <c r="W3040" s="878"/>
      <c r="X3040" s="1015"/>
      <c r="Y3040" s="878"/>
      <c r="Z3040" s="975"/>
    </row>
    <row r="3041" spans="1:26">
      <c r="A3041" s="878"/>
      <c r="B3041" s="878"/>
      <c r="C3041" s="878"/>
      <c r="F3041" s="878"/>
      <c r="H3041" s="878"/>
      <c r="I3041" s="878"/>
      <c r="J3041" s="878"/>
      <c r="K3041" s="990"/>
      <c r="L3041" s="990"/>
      <c r="M3041" s="990"/>
      <c r="N3041" s="990"/>
      <c r="O3041" s="878"/>
      <c r="P3041" s="878"/>
      <c r="Q3041" s="878"/>
      <c r="R3041" s="878"/>
      <c r="S3041" s="878"/>
      <c r="T3041" s="878"/>
      <c r="U3041" s="878"/>
      <c r="V3041" s="878"/>
      <c r="W3041" s="878"/>
      <c r="X3041" s="1015"/>
      <c r="Y3041" s="878"/>
      <c r="Z3041" s="975"/>
    </row>
    <row r="3042" spans="1:26">
      <c r="A3042" s="878"/>
      <c r="B3042" s="878"/>
      <c r="C3042" s="878"/>
      <c r="F3042" s="878"/>
      <c r="H3042" s="878"/>
      <c r="I3042" s="878"/>
      <c r="J3042" s="878"/>
      <c r="K3042" s="990"/>
      <c r="L3042" s="990"/>
      <c r="M3042" s="990"/>
      <c r="N3042" s="990"/>
      <c r="O3042" s="878"/>
      <c r="P3042" s="878"/>
      <c r="Q3042" s="878"/>
      <c r="R3042" s="878"/>
      <c r="S3042" s="878"/>
      <c r="T3042" s="878"/>
      <c r="U3042" s="878"/>
      <c r="V3042" s="878"/>
      <c r="W3042" s="878"/>
      <c r="X3042" s="1015"/>
      <c r="Y3042" s="878"/>
      <c r="Z3042" s="975"/>
    </row>
    <row r="3043" spans="1:26">
      <c r="A3043" s="878"/>
      <c r="B3043" s="878"/>
      <c r="C3043" s="878"/>
      <c r="F3043" s="878"/>
      <c r="H3043" s="878"/>
      <c r="I3043" s="878"/>
      <c r="J3043" s="878"/>
      <c r="K3043" s="990"/>
      <c r="L3043" s="990"/>
      <c r="M3043" s="990"/>
      <c r="N3043" s="990"/>
      <c r="O3043" s="878"/>
      <c r="P3043" s="878"/>
      <c r="Q3043" s="878"/>
      <c r="R3043" s="878"/>
      <c r="S3043" s="878"/>
      <c r="T3043" s="878"/>
      <c r="U3043" s="878"/>
      <c r="V3043" s="878"/>
      <c r="W3043" s="878"/>
      <c r="X3043" s="1015"/>
      <c r="Y3043" s="878"/>
      <c r="Z3043" s="975"/>
    </row>
    <row r="3044" spans="1:26">
      <c r="A3044" s="878"/>
      <c r="B3044" s="878"/>
      <c r="C3044" s="878"/>
      <c r="F3044" s="878"/>
      <c r="H3044" s="878"/>
      <c r="I3044" s="878"/>
      <c r="J3044" s="878"/>
      <c r="K3044" s="990"/>
      <c r="L3044" s="990"/>
      <c r="M3044" s="990"/>
      <c r="N3044" s="990"/>
      <c r="O3044" s="878"/>
      <c r="P3044" s="878"/>
      <c r="Q3044" s="878"/>
      <c r="R3044" s="878"/>
      <c r="S3044" s="878"/>
      <c r="T3044" s="878"/>
      <c r="U3044" s="878"/>
      <c r="V3044" s="878"/>
      <c r="W3044" s="878"/>
      <c r="X3044" s="1015"/>
      <c r="Y3044" s="878"/>
      <c r="Z3044" s="975"/>
    </row>
    <row r="3045" spans="1:26">
      <c r="A3045" s="878"/>
      <c r="B3045" s="878"/>
      <c r="C3045" s="878"/>
      <c r="F3045" s="878"/>
      <c r="H3045" s="878"/>
      <c r="I3045" s="878"/>
      <c r="J3045" s="878"/>
      <c r="K3045" s="990"/>
      <c r="L3045" s="990"/>
      <c r="M3045" s="990"/>
      <c r="N3045" s="990"/>
      <c r="O3045" s="878"/>
      <c r="P3045" s="878"/>
      <c r="Q3045" s="878"/>
      <c r="R3045" s="878"/>
      <c r="S3045" s="878"/>
      <c r="T3045" s="878"/>
      <c r="U3045" s="878"/>
      <c r="V3045" s="878"/>
      <c r="W3045" s="878"/>
      <c r="X3045" s="1015"/>
      <c r="Y3045" s="878"/>
      <c r="Z3045" s="975"/>
    </row>
    <row r="3046" spans="1:26">
      <c r="A3046" s="878"/>
      <c r="B3046" s="878"/>
      <c r="C3046" s="878"/>
      <c r="F3046" s="878"/>
      <c r="H3046" s="878"/>
      <c r="I3046" s="878"/>
      <c r="J3046" s="878"/>
      <c r="K3046" s="990"/>
      <c r="L3046" s="990"/>
      <c r="M3046" s="990"/>
      <c r="N3046" s="990"/>
      <c r="O3046" s="878"/>
      <c r="P3046" s="878"/>
      <c r="Q3046" s="878"/>
      <c r="R3046" s="878"/>
      <c r="S3046" s="878"/>
      <c r="T3046" s="878"/>
      <c r="U3046" s="878"/>
      <c r="V3046" s="878"/>
      <c r="W3046" s="878"/>
      <c r="X3046" s="1015"/>
      <c r="Y3046" s="878"/>
      <c r="Z3046" s="975"/>
    </row>
    <row r="3047" spans="1:26">
      <c r="A3047" s="878"/>
      <c r="B3047" s="878"/>
      <c r="C3047" s="878"/>
      <c r="F3047" s="878"/>
      <c r="H3047" s="878"/>
      <c r="I3047" s="878"/>
      <c r="J3047" s="878"/>
      <c r="K3047" s="990"/>
      <c r="L3047" s="990"/>
      <c r="M3047" s="990"/>
      <c r="N3047" s="990"/>
      <c r="O3047" s="878"/>
      <c r="P3047" s="878"/>
      <c r="Q3047" s="878"/>
      <c r="R3047" s="878"/>
      <c r="S3047" s="878"/>
      <c r="T3047" s="878"/>
      <c r="U3047" s="878"/>
      <c r="V3047" s="878"/>
      <c r="W3047" s="878"/>
      <c r="X3047" s="1015"/>
      <c r="Y3047" s="878"/>
      <c r="Z3047" s="975"/>
    </row>
    <row r="3048" spans="1:26">
      <c r="A3048" s="878"/>
      <c r="B3048" s="878"/>
      <c r="C3048" s="878"/>
      <c r="F3048" s="878"/>
      <c r="H3048" s="878"/>
      <c r="I3048" s="878"/>
      <c r="J3048" s="878"/>
      <c r="K3048" s="990"/>
      <c r="L3048" s="990"/>
      <c r="M3048" s="990"/>
      <c r="N3048" s="990"/>
      <c r="O3048" s="878"/>
      <c r="P3048" s="878"/>
      <c r="Q3048" s="878"/>
      <c r="R3048" s="878"/>
      <c r="S3048" s="878"/>
      <c r="T3048" s="878"/>
      <c r="U3048" s="878"/>
      <c r="V3048" s="878"/>
      <c r="W3048" s="878"/>
      <c r="X3048" s="1015"/>
      <c r="Y3048" s="878"/>
      <c r="Z3048" s="975"/>
    </row>
    <row r="3049" spans="1:26">
      <c r="A3049" s="878"/>
      <c r="B3049" s="878"/>
      <c r="C3049" s="878"/>
      <c r="F3049" s="878"/>
      <c r="H3049" s="878"/>
      <c r="I3049" s="878"/>
      <c r="J3049" s="878"/>
      <c r="K3049" s="990"/>
      <c r="L3049" s="990"/>
      <c r="M3049" s="990"/>
      <c r="N3049" s="990"/>
      <c r="O3049" s="878"/>
      <c r="P3049" s="878"/>
      <c r="Q3049" s="878"/>
      <c r="R3049" s="878"/>
      <c r="S3049" s="878"/>
      <c r="T3049" s="878"/>
      <c r="U3049" s="878"/>
      <c r="V3049" s="878"/>
      <c r="W3049" s="878"/>
      <c r="X3049" s="1015"/>
      <c r="Y3049" s="878"/>
      <c r="Z3049" s="975"/>
    </row>
    <row r="3050" spans="1:26">
      <c r="A3050" s="878"/>
      <c r="B3050" s="878"/>
      <c r="C3050" s="878"/>
      <c r="F3050" s="878"/>
      <c r="H3050" s="878"/>
      <c r="I3050" s="878"/>
      <c r="J3050" s="878"/>
      <c r="K3050" s="990"/>
      <c r="L3050" s="990"/>
      <c r="M3050" s="990"/>
      <c r="N3050" s="990"/>
      <c r="O3050" s="878"/>
      <c r="P3050" s="878"/>
      <c r="Q3050" s="878"/>
      <c r="R3050" s="878"/>
      <c r="S3050" s="878"/>
      <c r="T3050" s="878"/>
      <c r="U3050" s="878"/>
      <c r="V3050" s="878"/>
      <c r="W3050" s="878"/>
      <c r="X3050" s="1015"/>
      <c r="Y3050" s="878"/>
      <c r="Z3050" s="975"/>
    </row>
    <row r="3051" spans="1:26">
      <c r="A3051" s="878"/>
      <c r="B3051" s="878"/>
      <c r="C3051" s="878"/>
      <c r="F3051" s="878"/>
      <c r="H3051" s="878"/>
      <c r="I3051" s="878"/>
      <c r="J3051" s="878"/>
      <c r="K3051" s="990"/>
      <c r="L3051" s="990"/>
      <c r="M3051" s="990"/>
      <c r="N3051" s="990"/>
      <c r="O3051" s="878"/>
      <c r="P3051" s="878"/>
      <c r="Q3051" s="878"/>
      <c r="R3051" s="878"/>
      <c r="S3051" s="878"/>
      <c r="T3051" s="878"/>
      <c r="U3051" s="878"/>
      <c r="V3051" s="878"/>
      <c r="W3051" s="878"/>
      <c r="X3051" s="1015"/>
      <c r="Y3051" s="878"/>
      <c r="Z3051" s="975"/>
    </row>
    <row r="3052" spans="1:26">
      <c r="A3052" s="878"/>
      <c r="B3052" s="878"/>
      <c r="C3052" s="878"/>
      <c r="F3052" s="878"/>
      <c r="H3052" s="878"/>
      <c r="I3052" s="878"/>
      <c r="J3052" s="878"/>
      <c r="K3052" s="990"/>
      <c r="L3052" s="990"/>
      <c r="M3052" s="990"/>
      <c r="N3052" s="990"/>
      <c r="O3052" s="878"/>
      <c r="P3052" s="878"/>
      <c r="Q3052" s="878"/>
      <c r="R3052" s="878"/>
      <c r="S3052" s="878"/>
      <c r="T3052" s="878"/>
      <c r="U3052" s="878"/>
      <c r="V3052" s="878"/>
      <c r="W3052" s="878"/>
      <c r="X3052" s="1015"/>
      <c r="Y3052" s="878"/>
      <c r="Z3052" s="975"/>
    </row>
    <row r="3053" spans="1:26">
      <c r="A3053" s="878"/>
      <c r="B3053" s="878"/>
      <c r="C3053" s="878"/>
      <c r="F3053" s="878"/>
      <c r="H3053" s="878"/>
      <c r="I3053" s="878"/>
      <c r="J3053" s="878"/>
      <c r="K3053" s="990"/>
      <c r="L3053" s="990"/>
      <c r="M3053" s="990"/>
      <c r="N3053" s="990"/>
      <c r="O3053" s="878"/>
      <c r="P3053" s="878"/>
      <c r="Q3053" s="878"/>
      <c r="R3053" s="878"/>
      <c r="S3053" s="878"/>
      <c r="T3053" s="878"/>
      <c r="U3053" s="878"/>
      <c r="V3053" s="878"/>
      <c r="W3053" s="878"/>
      <c r="X3053" s="1015"/>
      <c r="Y3053" s="878"/>
      <c r="Z3053" s="975"/>
    </row>
    <row r="3054" spans="1:26">
      <c r="A3054" s="878"/>
      <c r="B3054" s="878"/>
      <c r="C3054" s="878"/>
      <c r="F3054" s="878"/>
      <c r="H3054" s="878"/>
      <c r="I3054" s="878"/>
      <c r="J3054" s="878"/>
      <c r="K3054" s="990"/>
      <c r="L3054" s="990"/>
      <c r="M3054" s="990"/>
      <c r="N3054" s="990"/>
      <c r="O3054" s="878"/>
      <c r="P3054" s="878"/>
      <c r="Q3054" s="878"/>
      <c r="R3054" s="878"/>
      <c r="S3054" s="878"/>
      <c r="T3054" s="878"/>
      <c r="U3054" s="878"/>
      <c r="V3054" s="878"/>
      <c r="W3054" s="878"/>
      <c r="X3054" s="1015"/>
      <c r="Y3054" s="878"/>
      <c r="Z3054" s="975"/>
    </row>
    <row r="3055" spans="1:26">
      <c r="A3055" s="878"/>
      <c r="B3055" s="878"/>
      <c r="C3055" s="878"/>
      <c r="F3055" s="878"/>
      <c r="H3055" s="878"/>
      <c r="I3055" s="878"/>
      <c r="J3055" s="878"/>
      <c r="K3055" s="990"/>
      <c r="L3055" s="990"/>
      <c r="M3055" s="990"/>
      <c r="N3055" s="990"/>
      <c r="O3055" s="878"/>
      <c r="P3055" s="878"/>
      <c r="Q3055" s="878"/>
      <c r="R3055" s="878"/>
      <c r="S3055" s="878"/>
      <c r="T3055" s="878"/>
      <c r="U3055" s="878"/>
      <c r="V3055" s="878"/>
      <c r="W3055" s="878"/>
      <c r="X3055" s="1015"/>
      <c r="Y3055" s="878"/>
      <c r="Z3055" s="975"/>
    </row>
    <row r="3056" spans="1:26">
      <c r="A3056" s="878"/>
      <c r="B3056" s="878"/>
      <c r="C3056" s="878"/>
      <c r="F3056" s="878"/>
      <c r="H3056" s="878"/>
      <c r="I3056" s="878"/>
      <c r="J3056" s="878"/>
      <c r="K3056" s="990"/>
      <c r="L3056" s="990"/>
      <c r="M3056" s="990"/>
      <c r="N3056" s="990"/>
      <c r="O3056" s="878"/>
      <c r="P3056" s="878"/>
      <c r="Q3056" s="878"/>
      <c r="R3056" s="878"/>
      <c r="S3056" s="878"/>
      <c r="T3056" s="878"/>
      <c r="U3056" s="878"/>
      <c r="V3056" s="878"/>
      <c r="W3056" s="878"/>
      <c r="X3056" s="1015"/>
      <c r="Y3056" s="878"/>
      <c r="Z3056" s="975"/>
    </row>
    <row r="3057" spans="1:26">
      <c r="A3057" s="878"/>
      <c r="B3057" s="878"/>
      <c r="C3057" s="878"/>
      <c r="F3057" s="878"/>
      <c r="H3057" s="878"/>
      <c r="I3057" s="878"/>
      <c r="J3057" s="878"/>
      <c r="K3057" s="990"/>
      <c r="L3057" s="990"/>
      <c r="M3057" s="990"/>
      <c r="N3057" s="990"/>
      <c r="O3057" s="878"/>
      <c r="P3057" s="878"/>
      <c r="Q3057" s="878"/>
      <c r="R3057" s="878"/>
      <c r="S3057" s="878"/>
      <c r="T3057" s="878"/>
      <c r="U3057" s="878"/>
      <c r="V3057" s="878"/>
      <c r="W3057" s="878"/>
      <c r="X3057" s="1015"/>
      <c r="Y3057" s="878"/>
      <c r="Z3057" s="975"/>
    </row>
    <row r="3058" spans="1:26">
      <c r="A3058" s="878"/>
      <c r="B3058" s="878"/>
      <c r="C3058" s="878"/>
      <c r="F3058" s="878"/>
      <c r="H3058" s="878"/>
      <c r="I3058" s="878"/>
      <c r="J3058" s="878"/>
      <c r="K3058" s="990"/>
      <c r="L3058" s="990"/>
      <c r="M3058" s="990"/>
      <c r="N3058" s="990"/>
      <c r="O3058" s="878"/>
      <c r="P3058" s="878"/>
      <c r="Q3058" s="878"/>
      <c r="R3058" s="878"/>
      <c r="S3058" s="878"/>
      <c r="T3058" s="878"/>
      <c r="U3058" s="878"/>
      <c r="V3058" s="878"/>
      <c r="W3058" s="878"/>
      <c r="X3058" s="1015"/>
      <c r="Y3058" s="878"/>
      <c r="Z3058" s="975"/>
    </row>
    <row r="3059" spans="1:26">
      <c r="A3059" s="878"/>
      <c r="B3059" s="878"/>
      <c r="C3059" s="878"/>
      <c r="F3059" s="878"/>
      <c r="H3059" s="878"/>
      <c r="I3059" s="878"/>
      <c r="J3059" s="878"/>
      <c r="K3059" s="990"/>
      <c r="L3059" s="990"/>
      <c r="M3059" s="990"/>
      <c r="N3059" s="990"/>
      <c r="O3059" s="878"/>
      <c r="P3059" s="878"/>
      <c r="Q3059" s="878"/>
      <c r="R3059" s="878"/>
      <c r="S3059" s="878"/>
      <c r="T3059" s="878"/>
      <c r="U3059" s="878"/>
      <c r="V3059" s="878"/>
      <c r="W3059" s="878"/>
      <c r="X3059" s="1015"/>
      <c r="Y3059" s="878"/>
      <c r="Z3059" s="975"/>
    </row>
    <row r="3060" spans="1:26">
      <c r="A3060" s="878"/>
      <c r="B3060" s="878"/>
      <c r="C3060" s="878"/>
      <c r="F3060" s="878"/>
      <c r="H3060" s="878"/>
      <c r="I3060" s="878"/>
      <c r="J3060" s="878"/>
      <c r="K3060" s="990"/>
      <c r="L3060" s="990"/>
      <c r="M3060" s="990"/>
      <c r="N3060" s="990"/>
      <c r="O3060" s="878"/>
      <c r="P3060" s="878"/>
      <c r="Q3060" s="878"/>
      <c r="R3060" s="878"/>
      <c r="S3060" s="878"/>
      <c r="T3060" s="878"/>
      <c r="U3060" s="878"/>
      <c r="V3060" s="878"/>
      <c r="W3060" s="878"/>
      <c r="X3060" s="1015"/>
      <c r="Y3060" s="878"/>
      <c r="Z3060" s="975"/>
    </row>
    <row r="3061" spans="1:26">
      <c r="A3061" s="878"/>
      <c r="B3061" s="878"/>
      <c r="C3061" s="878"/>
      <c r="F3061" s="878"/>
      <c r="H3061" s="878"/>
      <c r="I3061" s="878"/>
      <c r="J3061" s="878"/>
      <c r="K3061" s="990"/>
      <c r="L3061" s="990"/>
      <c r="M3061" s="990"/>
      <c r="N3061" s="990"/>
      <c r="O3061" s="878"/>
      <c r="P3061" s="878"/>
      <c r="Q3061" s="878"/>
      <c r="R3061" s="878"/>
      <c r="S3061" s="878"/>
      <c r="T3061" s="878"/>
      <c r="U3061" s="878"/>
      <c r="V3061" s="878"/>
      <c r="W3061" s="878"/>
      <c r="X3061" s="1015"/>
      <c r="Y3061" s="878"/>
      <c r="Z3061" s="975"/>
    </row>
    <row r="3062" spans="1:26">
      <c r="A3062" s="878"/>
      <c r="B3062" s="878"/>
      <c r="C3062" s="878"/>
      <c r="F3062" s="878"/>
      <c r="H3062" s="878"/>
      <c r="I3062" s="878"/>
      <c r="J3062" s="878"/>
      <c r="K3062" s="990"/>
      <c r="L3062" s="990"/>
      <c r="M3062" s="990"/>
      <c r="N3062" s="990"/>
      <c r="O3062" s="878"/>
      <c r="P3062" s="878"/>
      <c r="Q3062" s="878"/>
      <c r="R3062" s="878"/>
      <c r="S3062" s="878"/>
      <c r="T3062" s="878"/>
      <c r="U3062" s="878"/>
      <c r="V3062" s="878"/>
      <c r="W3062" s="878"/>
      <c r="X3062" s="1015"/>
      <c r="Y3062" s="878"/>
      <c r="Z3062" s="975"/>
    </row>
    <row r="3063" spans="1:26">
      <c r="A3063" s="878"/>
      <c r="B3063" s="878"/>
      <c r="C3063" s="878"/>
      <c r="F3063" s="878"/>
      <c r="H3063" s="878"/>
      <c r="I3063" s="878"/>
      <c r="J3063" s="878"/>
      <c r="K3063" s="990"/>
      <c r="L3063" s="990"/>
      <c r="M3063" s="990"/>
      <c r="N3063" s="990"/>
      <c r="O3063" s="878"/>
      <c r="P3063" s="878"/>
      <c r="Q3063" s="878"/>
      <c r="R3063" s="878"/>
      <c r="S3063" s="878"/>
      <c r="T3063" s="878"/>
      <c r="U3063" s="878"/>
      <c r="V3063" s="878"/>
      <c r="W3063" s="878"/>
      <c r="X3063" s="1015"/>
      <c r="Y3063" s="878"/>
      <c r="Z3063" s="975"/>
    </row>
    <row r="3064" spans="1:26">
      <c r="A3064" s="878"/>
      <c r="B3064" s="878"/>
      <c r="C3064" s="878"/>
      <c r="F3064" s="878"/>
      <c r="H3064" s="878"/>
      <c r="I3064" s="878"/>
      <c r="J3064" s="878"/>
      <c r="K3064" s="990"/>
      <c r="L3064" s="990"/>
      <c r="M3064" s="990"/>
      <c r="N3064" s="990"/>
      <c r="O3064" s="878"/>
      <c r="P3064" s="878"/>
      <c r="Q3064" s="878"/>
      <c r="R3064" s="878"/>
      <c r="S3064" s="878"/>
      <c r="T3064" s="878"/>
      <c r="U3064" s="878"/>
      <c r="V3064" s="878"/>
      <c r="W3064" s="878"/>
      <c r="X3064" s="1015"/>
      <c r="Y3064" s="878"/>
      <c r="Z3064" s="975"/>
    </row>
    <row r="3065" spans="1:26">
      <c r="A3065" s="878"/>
      <c r="B3065" s="878"/>
      <c r="C3065" s="878"/>
      <c r="F3065" s="878"/>
      <c r="H3065" s="878"/>
      <c r="I3065" s="878"/>
      <c r="J3065" s="878"/>
      <c r="K3065" s="990"/>
      <c r="L3065" s="990"/>
      <c r="M3065" s="990"/>
      <c r="N3065" s="990"/>
      <c r="O3065" s="878"/>
      <c r="P3065" s="878"/>
      <c r="Q3065" s="878"/>
      <c r="R3065" s="878"/>
      <c r="S3065" s="878"/>
      <c r="T3065" s="878"/>
      <c r="U3065" s="878"/>
      <c r="V3065" s="878"/>
      <c r="W3065" s="878"/>
      <c r="X3065" s="1015"/>
      <c r="Y3065" s="878"/>
      <c r="Z3065" s="975"/>
    </row>
    <row r="3066" spans="1:26">
      <c r="A3066" s="878"/>
      <c r="B3066" s="878"/>
      <c r="C3066" s="878"/>
      <c r="F3066" s="878"/>
      <c r="H3066" s="878"/>
      <c r="I3066" s="878"/>
      <c r="J3066" s="878"/>
      <c r="K3066" s="990"/>
      <c r="L3066" s="990"/>
      <c r="M3066" s="990"/>
      <c r="N3066" s="990"/>
      <c r="O3066" s="878"/>
      <c r="P3066" s="878"/>
      <c r="Q3066" s="878"/>
      <c r="R3066" s="878"/>
      <c r="S3066" s="878"/>
      <c r="T3066" s="878"/>
      <c r="U3066" s="878"/>
      <c r="V3066" s="878"/>
      <c r="W3066" s="878"/>
      <c r="X3066" s="1015"/>
      <c r="Y3066" s="878"/>
      <c r="Z3066" s="975"/>
    </row>
    <row r="3067" spans="1:26">
      <c r="A3067" s="878"/>
      <c r="B3067" s="878"/>
      <c r="C3067" s="878"/>
      <c r="F3067" s="878"/>
      <c r="H3067" s="878"/>
      <c r="I3067" s="878"/>
      <c r="J3067" s="878"/>
      <c r="K3067" s="990"/>
      <c r="L3067" s="990"/>
      <c r="M3067" s="990"/>
      <c r="N3067" s="990"/>
      <c r="O3067" s="878"/>
      <c r="P3067" s="878"/>
      <c r="Q3067" s="878"/>
      <c r="R3067" s="878"/>
      <c r="S3067" s="878"/>
      <c r="T3067" s="878"/>
      <c r="U3067" s="878"/>
      <c r="V3067" s="878"/>
      <c r="W3067" s="878"/>
      <c r="X3067" s="1015"/>
      <c r="Y3067" s="878"/>
      <c r="Z3067" s="975"/>
    </row>
    <row r="3068" spans="1:26">
      <c r="A3068" s="878"/>
      <c r="B3068" s="878"/>
      <c r="C3068" s="878"/>
      <c r="F3068" s="878"/>
      <c r="H3068" s="878"/>
      <c r="I3068" s="878"/>
      <c r="J3068" s="878"/>
      <c r="K3068" s="990"/>
      <c r="L3068" s="990"/>
      <c r="M3068" s="990"/>
      <c r="N3068" s="990"/>
      <c r="O3068" s="878"/>
      <c r="P3068" s="878"/>
      <c r="Q3068" s="878"/>
      <c r="R3068" s="878"/>
      <c r="S3068" s="878"/>
      <c r="T3068" s="878"/>
      <c r="U3068" s="878"/>
      <c r="V3068" s="878"/>
      <c r="W3068" s="878"/>
      <c r="X3068" s="1015"/>
      <c r="Y3068" s="878"/>
      <c r="Z3068" s="975"/>
    </row>
    <row r="3069" spans="1:26">
      <c r="A3069" s="878"/>
      <c r="B3069" s="878"/>
      <c r="C3069" s="878"/>
      <c r="F3069" s="878"/>
      <c r="H3069" s="878"/>
      <c r="I3069" s="878"/>
      <c r="J3069" s="878"/>
      <c r="K3069" s="990"/>
      <c r="L3069" s="990"/>
      <c r="M3069" s="990"/>
      <c r="N3069" s="990"/>
      <c r="O3069" s="878"/>
      <c r="P3069" s="878"/>
      <c r="Q3069" s="878"/>
      <c r="R3069" s="878"/>
      <c r="S3069" s="878"/>
      <c r="T3069" s="878"/>
      <c r="U3069" s="878"/>
      <c r="V3069" s="878"/>
      <c r="W3069" s="878"/>
      <c r="X3069" s="1015"/>
      <c r="Y3069" s="878"/>
      <c r="Z3069" s="975"/>
    </row>
    <row r="3070" spans="1:26">
      <c r="A3070" s="878"/>
      <c r="B3070" s="878"/>
      <c r="C3070" s="878"/>
      <c r="F3070" s="878"/>
      <c r="H3070" s="878"/>
      <c r="I3070" s="878"/>
      <c r="J3070" s="878"/>
      <c r="K3070" s="990"/>
      <c r="L3070" s="990"/>
      <c r="M3070" s="990"/>
      <c r="N3070" s="990"/>
      <c r="O3070" s="878"/>
      <c r="P3070" s="878"/>
      <c r="Q3070" s="878"/>
      <c r="R3070" s="878"/>
      <c r="S3070" s="878"/>
      <c r="T3070" s="878"/>
      <c r="U3070" s="878"/>
      <c r="V3070" s="878"/>
      <c r="W3070" s="878"/>
      <c r="X3070" s="1015"/>
      <c r="Y3070" s="878"/>
      <c r="Z3070" s="975"/>
    </row>
    <row r="3071" spans="1:26">
      <c r="A3071" s="878"/>
      <c r="B3071" s="878"/>
      <c r="C3071" s="878"/>
      <c r="F3071" s="878"/>
      <c r="H3071" s="878"/>
      <c r="I3071" s="878"/>
      <c r="J3071" s="878"/>
      <c r="K3071" s="990"/>
      <c r="L3071" s="990"/>
      <c r="M3071" s="990"/>
      <c r="N3071" s="990"/>
      <c r="O3071" s="878"/>
      <c r="P3071" s="878"/>
      <c r="Q3071" s="878"/>
      <c r="R3071" s="878"/>
      <c r="S3071" s="878"/>
      <c r="T3071" s="878"/>
      <c r="U3071" s="878"/>
      <c r="V3071" s="878"/>
      <c r="W3071" s="878"/>
      <c r="X3071" s="1015"/>
      <c r="Y3071" s="878"/>
      <c r="Z3071" s="975"/>
    </row>
    <row r="3072" spans="1:26">
      <c r="A3072" s="878"/>
      <c r="B3072" s="878"/>
      <c r="C3072" s="878"/>
      <c r="F3072" s="878"/>
      <c r="H3072" s="878"/>
      <c r="I3072" s="878"/>
      <c r="J3072" s="878"/>
      <c r="K3072" s="990"/>
      <c r="L3072" s="990"/>
      <c r="M3072" s="990"/>
      <c r="N3072" s="990"/>
      <c r="O3072" s="878"/>
      <c r="P3072" s="878"/>
      <c r="Q3072" s="878"/>
      <c r="R3072" s="878"/>
      <c r="S3072" s="878"/>
      <c r="T3072" s="878"/>
      <c r="U3072" s="878"/>
      <c r="V3072" s="878"/>
      <c r="W3072" s="878"/>
      <c r="X3072" s="1015"/>
      <c r="Y3072" s="878"/>
      <c r="Z3072" s="975"/>
    </row>
    <row r="3073" spans="1:26">
      <c r="A3073" s="878"/>
      <c r="B3073" s="878"/>
      <c r="C3073" s="878"/>
      <c r="F3073" s="878"/>
      <c r="H3073" s="878"/>
      <c r="I3073" s="878"/>
      <c r="J3073" s="878"/>
      <c r="K3073" s="990"/>
      <c r="L3073" s="990"/>
      <c r="M3073" s="990"/>
      <c r="N3073" s="990"/>
      <c r="O3073" s="878"/>
      <c r="P3073" s="878"/>
      <c r="Q3073" s="878"/>
      <c r="R3073" s="878"/>
      <c r="S3073" s="878"/>
      <c r="T3073" s="878"/>
      <c r="U3073" s="878"/>
      <c r="V3073" s="878"/>
      <c r="W3073" s="878"/>
      <c r="X3073" s="1015"/>
      <c r="Y3073" s="878"/>
      <c r="Z3073" s="975"/>
    </row>
    <row r="3074" spans="1:26">
      <c r="A3074" s="878"/>
      <c r="B3074" s="878"/>
      <c r="C3074" s="878"/>
      <c r="F3074" s="878"/>
      <c r="H3074" s="878"/>
      <c r="I3074" s="878"/>
      <c r="J3074" s="878"/>
      <c r="K3074" s="990"/>
      <c r="L3074" s="990"/>
      <c r="M3074" s="990"/>
      <c r="N3074" s="990"/>
      <c r="O3074" s="878"/>
      <c r="P3074" s="878"/>
      <c r="Q3074" s="878"/>
      <c r="R3074" s="878"/>
      <c r="S3074" s="878"/>
      <c r="T3074" s="878"/>
      <c r="U3074" s="878"/>
      <c r="V3074" s="878"/>
      <c r="W3074" s="878"/>
      <c r="X3074" s="1015"/>
      <c r="Y3074" s="878"/>
      <c r="Z3074" s="975"/>
    </row>
    <row r="3075" spans="1:26">
      <c r="A3075" s="878"/>
      <c r="B3075" s="878"/>
      <c r="C3075" s="878"/>
      <c r="F3075" s="878"/>
      <c r="H3075" s="878"/>
      <c r="I3075" s="878"/>
      <c r="J3075" s="878"/>
      <c r="K3075" s="990"/>
      <c r="L3075" s="990"/>
      <c r="M3075" s="990"/>
      <c r="N3075" s="990"/>
      <c r="O3075" s="878"/>
      <c r="P3075" s="878"/>
      <c r="Q3075" s="878"/>
      <c r="R3075" s="878"/>
      <c r="S3075" s="878"/>
      <c r="T3075" s="878"/>
      <c r="U3075" s="878"/>
      <c r="V3075" s="878"/>
      <c r="W3075" s="878"/>
      <c r="X3075" s="1015"/>
      <c r="Y3075" s="878"/>
      <c r="Z3075" s="975"/>
    </row>
    <row r="3076" spans="1:26">
      <c r="A3076" s="878"/>
      <c r="B3076" s="878"/>
      <c r="C3076" s="878"/>
      <c r="F3076" s="878"/>
      <c r="H3076" s="878"/>
      <c r="I3076" s="878"/>
      <c r="J3076" s="878"/>
      <c r="K3076" s="990"/>
      <c r="L3076" s="990"/>
      <c r="M3076" s="990"/>
      <c r="N3076" s="990"/>
      <c r="O3076" s="878"/>
      <c r="P3076" s="878"/>
      <c r="Q3076" s="878"/>
      <c r="R3076" s="878"/>
      <c r="S3076" s="878"/>
      <c r="T3076" s="878"/>
      <c r="U3076" s="878"/>
      <c r="V3076" s="878"/>
      <c r="W3076" s="878"/>
      <c r="X3076" s="1015"/>
      <c r="Y3076" s="878"/>
      <c r="Z3076" s="975"/>
    </row>
    <row r="3077" spans="1:26">
      <c r="A3077" s="878"/>
      <c r="B3077" s="878"/>
      <c r="C3077" s="878"/>
      <c r="F3077" s="878"/>
      <c r="H3077" s="878"/>
      <c r="I3077" s="878"/>
      <c r="J3077" s="878"/>
      <c r="K3077" s="990"/>
      <c r="L3077" s="990"/>
      <c r="M3077" s="990"/>
      <c r="N3077" s="990"/>
      <c r="O3077" s="878"/>
      <c r="P3077" s="878"/>
      <c r="Q3077" s="878"/>
      <c r="R3077" s="878"/>
      <c r="S3077" s="878"/>
      <c r="T3077" s="878"/>
      <c r="U3077" s="878"/>
      <c r="V3077" s="878"/>
      <c r="W3077" s="878"/>
      <c r="X3077" s="1015"/>
      <c r="Y3077" s="878"/>
      <c r="Z3077" s="975"/>
    </row>
    <row r="3078" spans="1:26">
      <c r="A3078" s="878"/>
      <c r="B3078" s="878"/>
      <c r="C3078" s="878"/>
      <c r="F3078" s="878"/>
      <c r="H3078" s="878"/>
      <c r="I3078" s="878"/>
      <c r="J3078" s="878"/>
      <c r="K3078" s="990"/>
      <c r="L3078" s="990"/>
      <c r="M3078" s="990"/>
      <c r="N3078" s="990"/>
      <c r="O3078" s="878"/>
      <c r="P3078" s="878"/>
      <c r="Q3078" s="878"/>
      <c r="R3078" s="878"/>
      <c r="S3078" s="878"/>
      <c r="T3078" s="878"/>
      <c r="U3078" s="878"/>
      <c r="V3078" s="878"/>
      <c r="W3078" s="878"/>
      <c r="X3078" s="1015"/>
      <c r="Y3078" s="878"/>
      <c r="Z3078" s="975"/>
    </row>
    <row r="3079" spans="1:26">
      <c r="A3079" s="878"/>
      <c r="B3079" s="878"/>
      <c r="C3079" s="878"/>
      <c r="F3079" s="878"/>
      <c r="H3079" s="878"/>
      <c r="I3079" s="878"/>
      <c r="J3079" s="878"/>
      <c r="K3079" s="990"/>
      <c r="L3079" s="990"/>
      <c r="M3079" s="990"/>
      <c r="N3079" s="990"/>
      <c r="O3079" s="878"/>
      <c r="P3079" s="878"/>
      <c r="Q3079" s="878"/>
      <c r="R3079" s="878"/>
      <c r="S3079" s="878"/>
      <c r="T3079" s="878"/>
      <c r="U3079" s="878"/>
      <c r="V3079" s="878"/>
      <c r="W3079" s="878"/>
      <c r="X3079" s="1015"/>
      <c r="Y3079" s="878"/>
      <c r="Z3079" s="975"/>
    </row>
    <row r="3080" spans="1:26">
      <c r="A3080" s="878"/>
      <c r="B3080" s="878"/>
      <c r="C3080" s="878"/>
      <c r="F3080" s="878"/>
      <c r="H3080" s="878"/>
      <c r="I3080" s="878"/>
      <c r="J3080" s="878"/>
      <c r="K3080" s="990"/>
      <c r="L3080" s="990"/>
      <c r="M3080" s="990"/>
      <c r="N3080" s="990"/>
      <c r="O3080" s="878"/>
      <c r="P3080" s="878"/>
      <c r="Q3080" s="878"/>
      <c r="R3080" s="878"/>
      <c r="S3080" s="878"/>
      <c r="T3080" s="878"/>
      <c r="U3080" s="878"/>
      <c r="V3080" s="878"/>
      <c r="W3080" s="878"/>
      <c r="X3080" s="1015"/>
      <c r="Y3080" s="878"/>
      <c r="Z3080" s="975"/>
    </row>
    <row r="3081" spans="1:26">
      <c r="A3081" s="878"/>
      <c r="B3081" s="878"/>
      <c r="C3081" s="878"/>
      <c r="F3081" s="878"/>
      <c r="H3081" s="878"/>
      <c r="I3081" s="878"/>
      <c r="J3081" s="878"/>
      <c r="K3081" s="990"/>
      <c r="L3081" s="990"/>
      <c r="M3081" s="990"/>
      <c r="N3081" s="990"/>
      <c r="O3081" s="878"/>
      <c r="P3081" s="878"/>
      <c r="Q3081" s="878"/>
      <c r="R3081" s="878"/>
      <c r="S3081" s="878"/>
      <c r="T3081" s="878"/>
      <c r="U3081" s="878"/>
      <c r="V3081" s="878"/>
      <c r="W3081" s="878"/>
      <c r="X3081" s="1015"/>
      <c r="Y3081" s="878"/>
      <c r="Z3081" s="975"/>
    </row>
    <row r="3082" spans="1:26">
      <c r="A3082" s="878"/>
      <c r="B3082" s="878"/>
      <c r="C3082" s="878"/>
      <c r="F3082" s="878"/>
      <c r="H3082" s="878"/>
      <c r="I3082" s="878"/>
      <c r="J3082" s="878"/>
      <c r="K3082" s="990"/>
      <c r="L3082" s="990"/>
      <c r="M3082" s="990"/>
      <c r="N3082" s="990"/>
      <c r="O3082" s="878"/>
      <c r="P3082" s="878"/>
      <c r="Q3082" s="878"/>
      <c r="R3082" s="878"/>
      <c r="S3082" s="878"/>
      <c r="T3082" s="878"/>
      <c r="U3082" s="878"/>
      <c r="V3082" s="878"/>
      <c r="W3082" s="878"/>
      <c r="X3082" s="1015"/>
      <c r="Y3082" s="878"/>
      <c r="Z3082" s="975"/>
    </row>
    <row r="3083" spans="1:26">
      <c r="A3083" s="878"/>
      <c r="B3083" s="878"/>
      <c r="C3083" s="878"/>
      <c r="F3083" s="878"/>
      <c r="H3083" s="878"/>
      <c r="I3083" s="878"/>
      <c r="J3083" s="878"/>
      <c r="K3083" s="990"/>
      <c r="L3083" s="990"/>
      <c r="M3083" s="990"/>
      <c r="N3083" s="990"/>
      <c r="O3083" s="878"/>
      <c r="P3083" s="878"/>
      <c r="Q3083" s="878"/>
      <c r="R3083" s="878"/>
      <c r="S3083" s="878"/>
      <c r="T3083" s="878"/>
      <c r="U3083" s="878"/>
      <c r="V3083" s="878"/>
      <c r="W3083" s="878"/>
      <c r="X3083" s="1015"/>
      <c r="Y3083" s="878"/>
      <c r="Z3083" s="975"/>
    </row>
    <row r="3084" spans="1:26">
      <c r="A3084" s="878"/>
      <c r="B3084" s="878"/>
      <c r="C3084" s="878"/>
      <c r="F3084" s="878"/>
      <c r="H3084" s="878"/>
      <c r="I3084" s="878"/>
      <c r="J3084" s="878"/>
      <c r="K3084" s="990"/>
      <c r="L3084" s="990"/>
      <c r="M3084" s="990"/>
      <c r="N3084" s="990"/>
      <c r="O3084" s="878"/>
      <c r="P3084" s="878"/>
      <c r="Q3084" s="878"/>
      <c r="R3084" s="878"/>
      <c r="S3084" s="878"/>
      <c r="T3084" s="878"/>
      <c r="U3084" s="878"/>
      <c r="V3084" s="878"/>
      <c r="W3084" s="878"/>
      <c r="X3084" s="1015"/>
      <c r="Y3084" s="878"/>
      <c r="Z3084" s="975"/>
    </row>
    <row r="3085" spans="1:26">
      <c r="A3085" s="878"/>
      <c r="B3085" s="878"/>
      <c r="C3085" s="878"/>
      <c r="F3085" s="878"/>
      <c r="H3085" s="878"/>
      <c r="I3085" s="878"/>
      <c r="J3085" s="878"/>
      <c r="K3085" s="990"/>
      <c r="L3085" s="990"/>
      <c r="M3085" s="990"/>
      <c r="N3085" s="990"/>
      <c r="O3085" s="878"/>
      <c r="P3085" s="878"/>
      <c r="Q3085" s="878"/>
      <c r="R3085" s="878"/>
      <c r="S3085" s="878"/>
      <c r="T3085" s="878"/>
      <c r="U3085" s="878"/>
      <c r="V3085" s="878"/>
      <c r="W3085" s="878"/>
      <c r="X3085" s="1015"/>
      <c r="Y3085" s="878"/>
      <c r="Z3085" s="975"/>
    </row>
    <row r="3086" spans="1:26">
      <c r="A3086" s="878"/>
      <c r="B3086" s="878"/>
      <c r="C3086" s="878"/>
      <c r="F3086" s="878"/>
      <c r="H3086" s="878"/>
      <c r="I3086" s="878"/>
      <c r="J3086" s="878"/>
      <c r="K3086" s="990"/>
      <c r="L3086" s="990"/>
      <c r="M3086" s="990"/>
      <c r="N3086" s="990"/>
      <c r="O3086" s="878"/>
      <c r="P3086" s="878"/>
      <c r="Q3086" s="878"/>
      <c r="R3086" s="878"/>
      <c r="S3086" s="878"/>
      <c r="T3086" s="878"/>
      <c r="U3086" s="878"/>
      <c r="V3086" s="878"/>
      <c r="W3086" s="878"/>
      <c r="X3086" s="1015"/>
      <c r="Y3086" s="878"/>
      <c r="Z3086" s="975"/>
    </row>
    <row r="3087" spans="1:26">
      <c r="A3087" s="878"/>
      <c r="B3087" s="878"/>
      <c r="C3087" s="878"/>
      <c r="F3087" s="878"/>
      <c r="H3087" s="878"/>
      <c r="I3087" s="878"/>
      <c r="J3087" s="878"/>
      <c r="K3087" s="990"/>
      <c r="L3087" s="990"/>
      <c r="M3087" s="990"/>
      <c r="N3087" s="990"/>
      <c r="O3087" s="878"/>
      <c r="P3087" s="878"/>
      <c r="Q3087" s="878"/>
      <c r="R3087" s="878"/>
      <c r="S3087" s="878"/>
      <c r="T3087" s="878"/>
      <c r="U3087" s="878"/>
      <c r="V3087" s="878"/>
      <c r="W3087" s="878"/>
      <c r="X3087" s="1015"/>
      <c r="Y3087" s="878"/>
      <c r="Z3087" s="975"/>
    </row>
    <row r="3088" spans="1:26">
      <c r="A3088" s="878"/>
      <c r="B3088" s="878"/>
      <c r="C3088" s="878"/>
      <c r="F3088" s="878"/>
      <c r="H3088" s="878"/>
      <c r="I3088" s="878"/>
      <c r="J3088" s="878"/>
      <c r="K3088" s="990"/>
      <c r="L3088" s="990"/>
      <c r="M3088" s="990"/>
      <c r="N3088" s="990"/>
      <c r="O3088" s="878"/>
      <c r="P3088" s="878"/>
      <c r="Q3088" s="878"/>
      <c r="R3088" s="878"/>
      <c r="S3088" s="878"/>
      <c r="T3088" s="878"/>
      <c r="U3088" s="878"/>
      <c r="V3088" s="878"/>
      <c r="W3088" s="878"/>
      <c r="X3088" s="1015"/>
      <c r="Y3088" s="878"/>
      <c r="Z3088" s="975"/>
    </row>
    <row r="3089" spans="1:26">
      <c r="A3089" s="878"/>
      <c r="B3089" s="878"/>
      <c r="C3089" s="878"/>
      <c r="F3089" s="878"/>
      <c r="H3089" s="878"/>
      <c r="I3089" s="878"/>
      <c r="J3089" s="878"/>
      <c r="K3089" s="990"/>
      <c r="L3089" s="990"/>
      <c r="M3089" s="990"/>
      <c r="N3089" s="990"/>
      <c r="O3089" s="878"/>
      <c r="P3089" s="878"/>
      <c r="Q3089" s="878"/>
      <c r="R3089" s="878"/>
      <c r="S3089" s="878"/>
      <c r="T3089" s="878"/>
      <c r="U3089" s="878"/>
      <c r="V3089" s="878"/>
      <c r="W3089" s="878"/>
      <c r="X3089" s="1015"/>
      <c r="Y3089" s="878"/>
      <c r="Z3089" s="975"/>
    </row>
    <row r="3090" spans="1:26">
      <c r="A3090" s="878"/>
      <c r="B3090" s="878"/>
      <c r="C3090" s="878"/>
      <c r="F3090" s="878"/>
      <c r="H3090" s="878"/>
      <c r="I3090" s="878"/>
      <c r="J3090" s="878"/>
      <c r="K3090" s="990"/>
      <c r="L3090" s="990"/>
      <c r="M3090" s="990"/>
      <c r="N3090" s="990"/>
      <c r="O3090" s="878"/>
      <c r="P3090" s="878"/>
      <c r="Q3090" s="878"/>
      <c r="R3090" s="878"/>
      <c r="S3090" s="878"/>
      <c r="T3090" s="878"/>
      <c r="U3090" s="878"/>
      <c r="V3090" s="878"/>
      <c r="W3090" s="878"/>
      <c r="X3090" s="1015"/>
      <c r="Y3090" s="878"/>
      <c r="Z3090" s="975"/>
    </row>
    <row r="3091" spans="1:26">
      <c r="A3091" s="878"/>
      <c r="B3091" s="878"/>
      <c r="C3091" s="878"/>
      <c r="F3091" s="878"/>
      <c r="H3091" s="878"/>
      <c r="I3091" s="878"/>
      <c r="J3091" s="878"/>
      <c r="K3091" s="990"/>
      <c r="L3091" s="990"/>
      <c r="M3091" s="990"/>
      <c r="N3091" s="990"/>
      <c r="O3091" s="878"/>
      <c r="P3091" s="878"/>
      <c r="Q3091" s="878"/>
      <c r="R3091" s="878"/>
      <c r="S3091" s="878"/>
      <c r="T3091" s="878"/>
      <c r="U3091" s="878"/>
      <c r="V3091" s="878"/>
      <c r="W3091" s="878"/>
      <c r="X3091" s="1015"/>
      <c r="Y3091" s="878"/>
      <c r="Z3091" s="975"/>
    </row>
    <row r="3092" spans="1:26">
      <c r="A3092" s="878"/>
      <c r="B3092" s="878"/>
      <c r="C3092" s="878"/>
      <c r="F3092" s="878"/>
      <c r="H3092" s="878"/>
      <c r="I3092" s="878"/>
      <c r="J3092" s="878"/>
      <c r="K3092" s="990"/>
      <c r="L3092" s="990"/>
      <c r="M3092" s="990"/>
      <c r="N3092" s="990"/>
      <c r="O3092" s="878"/>
      <c r="P3092" s="878"/>
      <c r="Q3092" s="878"/>
      <c r="R3092" s="878"/>
      <c r="S3092" s="878"/>
      <c r="T3092" s="878"/>
      <c r="U3092" s="878"/>
      <c r="V3092" s="878"/>
      <c r="W3092" s="878"/>
      <c r="X3092" s="1015"/>
      <c r="Y3092" s="878"/>
      <c r="Z3092" s="975"/>
    </row>
    <row r="3093" spans="1:26">
      <c r="A3093" s="878"/>
      <c r="B3093" s="878"/>
      <c r="C3093" s="878"/>
      <c r="F3093" s="878"/>
      <c r="H3093" s="878"/>
      <c r="I3093" s="878"/>
      <c r="J3093" s="878"/>
      <c r="K3093" s="990"/>
      <c r="L3093" s="990"/>
      <c r="M3093" s="990"/>
      <c r="N3093" s="990"/>
      <c r="O3093" s="878"/>
      <c r="P3093" s="878"/>
      <c r="Q3093" s="878"/>
      <c r="R3093" s="878"/>
      <c r="S3093" s="878"/>
      <c r="T3093" s="878"/>
      <c r="U3093" s="878"/>
      <c r="V3093" s="878"/>
      <c r="W3093" s="878"/>
      <c r="X3093" s="1015"/>
      <c r="Y3093" s="878"/>
      <c r="Z3093" s="975"/>
    </row>
    <row r="3094" spans="1:26">
      <c r="A3094" s="878"/>
      <c r="B3094" s="878"/>
      <c r="C3094" s="878"/>
      <c r="F3094" s="878"/>
      <c r="H3094" s="878"/>
      <c r="I3094" s="878"/>
      <c r="J3094" s="878"/>
      <c r="K3094" s="990"/>
      <c r="L3094" s="990"/>
      <c r="M3094" s="990"/>
      <c r="N3094" s="990"/>
      <c r="O3094" s="878"/>
      <c r="P3094" s="878"/>
      <c r="Q3094" s="878"/>
      <c r="R3094" s="878"/>
      <c r="S3094" s="878"/>
      <c r="T3094" s="878"/>
      <c r="U3094" s="878"/>
      <c r="V3094" s="878"/>
      <c r="W3094" s="878"/>
      <c r="X3094" s="1015"/>
      <c r="Y3094" s="878"/>
      <c r="Z3094" s="975"/>
    </row>
    <row r="3095" spans="1:26">
      <c r="A3095" s="878"/>
      <c r="B3095" s="878"/>
      <c r="C3095" s="878"/>
      <c r="F3095" s="878"/>
      <c r="H3095" s="878"/>
      <c r="I3095" s="878"/>
      <c r="J3095" s="878"/>
      <c r="K3095" s="990"/>
      <c r="L3095" s="990"/>
      <c r="M3095" s="990"/>
      <c r="N3095" s="990"/>
      <c r="O3095" s="878"/>
      <c r="P3095" s="878"/>
      <c r="Q3095" s="878"/>
      <c r="R3095" s="878"/>
      <c r="S3095" s="878"/>
      <c r="T3095" s="878"/>
      <c r="U3095" s="878"/>
      <c r="V3095" s="878"/>
      <c r="W3095" s="878"/>
      <c r="X3095" s="1015"/>
      <c r="Y3095" s="878"/>
      <c r="Z3095" s="975"/>
    </row>
    <row r="3096" spans="1:26">
      <c r="A3096" s="878"/>
      <c r="B3096" s="878"/>
      <c r="C3096" s="878"/>
      <c r="F3096" s="878"/>
      <c r="H3096" s="878"/>
      <c r="I3096" s="878"/>
      <c r="J3096" s="878"/>
      <c r="K3096" s="990"/>
      <c r="L3096" s="990"/>
      <c r="M3096" s="990"/>
      <c r="N3096" s="990"/>
      <c r="O3096" s="878"/>
      <c r="P3096" s="878"/>
      <c r="Q3096" s="878"/>
      <c r="R3096" s="878"/>
      <c r="S3096" s="878"/>
      <c r="T3096" s="878"/>
      <c r="U3096" s="878"/>
      <c r="V3096" s="878"/>
      <c r="W3096" s="878"/>
      <c r="X3096" s="1015"/>
      <c r="Y3096" s="878"/>
      <c r="Z3096" s="975"/>
    </row>
    <row r="3097" spans="1:26">
      <c r="A3097" s="878"/>
      <c r="B3097" s="878"/>
      <c r="C3097" s="878"/>
      <c r="F3097" s="878"/>
      <c r="H3097" s="878"/>
      <c r="I3097" s="878"/>
      <c r="J3097" s="878"/>
      <c r="K3097" s="990"/>
      <c r="L3097" s="990"/>
      <c r="M3097" s="990"/>
      <c r="N3097" s="990"/>
      <c r="O3097" s="878"/>
      <c r="P3097" s="878"/>
      <c r="Q3097" s="878"/>
      <c r="R3097" s="878"/>
      <c r="S3097" s="878"/>
      <c r="T3097" s="878"/>
      <c r="U3097" s="878"/>
      <c r="V3097" s="878"/>
      <c r="W3097" s="878"/>
      <c r="X3097" s="1015"/>
      <c r="Y3097" s="878"/>
      <c r="Z3097" s="975"/>
    </row>
    <row r="3098" spans="1:26">
      <c r="A3098" s="878"/>
      <c r="B3098" s="878"/>
      <c r="C3098" s="878"/>
      <c r="F3098" s="878"/>
      <c r="H3098" s="878"/>
      <c r="I3098" s="878"/>
      <c r="J3098" s="878"/>
      <c r="K3098" s="990"/>
      <c r="L3098" s="990"/>
      <c r="M3098" s="990"/>
      <c r="N3098" s="990"/>
      <c r="O3098" s="878"/>
      <c r="P3098" s="878"/>
      <c r="Q3098" s="878"/>
      <c r="R3098" s="878"/>
      <c r="S3098" s="878"/>
      <c r="T3098" s="878"/>
      <c r="U3098" s="878"/>
      <c r="V3098" s="878"/>
      <c r="W3098" s="878"/>
      <c r="X3098" s="1015"/>
      <c r="Y3098" s="878"/>
      <c r="Z3098" s="975"/>
    </row>
    <row r="3099" spans="1:26">
      <c r="A3099" s="878"/>
      <c r="B3099" s="878"/>
      <c r="C3099" s="878"/>
      <c r="F3099" s="878"/>
      <c r="H3099" s="878"/>
      <c r="I3099" s="878"/>
      <c r="J3099" s="878"/>
      <c r="K3099" s="990"/>
      <c r="L3099" s="990"/>
      <c r="M3099" s="990"/>
      <c r="N3099" s="990"/>
      <c r="O3099" s="878"/>
      <c r="P3099" s="878"/>
      <c r="Q3099" s="878"/>
      <c r="R3099" s="878"/>
      <c r="S3099" s="878"/>
      <c r="T3099" s="878"/>
      <c r="U3099" s="878"/>
      <c r="V3099" s="878"/>
      <c r="W3099" s="878"/>
      <c r="X3099" s="1015"/>
      <c r="Y3099" s="878"/>
      <c r="Z3099" s="975"/>
    </row>
    <row r="3100" spans="1:26">
      <c r="A3100" s="878"/>
      <c r="B3100" s="878"/>
      <c r="C3100" s="878"/>
      <c r="F3100" s="878"/>
      <c r="H3100" s="878"/>
      <c r="I3100" s="878"/>
      <c r="J3100" s="878"/>
      <c r="K3100" s="990"/>
      <c r="L3100" s="990"/>
      <c r="M3100" s="990"/>
      <c r="N3100" s="990"/>
      <c r="O3100" s="878"/>
      <c r="P3100" s="878"/>
      <c r="Q3100" s="878"/>
      <c r="R3100" s="878"/>
      <c r="S3100" s="878"/>
      <c r="T3100" s="878"/>
      <c r="U3100" s="878"/>
      <c r="V3100" s="878"/>
      <c r="W3100" s="878"/>
      <c r="X3100" s="1015"/>
      <c r="Y3100" s="878"/>
      <c r="Z3100" s="975"/>
    </row>
    <row r="3101" spans="1:26">
      <c r="A3101" s="878"/>
      <c r="B3101" s="878"/>
      <c r="C3101" s="878"/>
      <c r="F3101" s="878"/>
      <c r="H3101" s="878"/>
      <c r="I3101" s="878"/>
      <c r="J3101" s="878"/>
      <c r="K3101" s="990"/>
      <c r="L3101" s="990"/>
      <c r="M3101" s="990"/>
      <c r="N3101" s="990"/>
      <c r="O3101" s="878"/>
      <c r="P3101" s="878"/>
      <c r="Q3101" s="878"/>
      <c r="R3101" s="878"/>
      <c r="S3101" s="878"/>
      <c r="T3101" s="878"/>
      <c r="U3101" s="878"/>
      <c r="V3101" s="878"/>
      <c r="W3101" s="878"/>
      <c r="X3101" s="1015"/>
      <c r="Y3101" s="878"/>
      <c r="Z3101" s="975"/>
    </row>
    <row r="3102" spans="1:26">
      <c r="A3102" s="878"/>
      <c r="B3102" s="878"/>
      <c r="C3102" s="878"/>
      <c r="F3102" s="878"/>
      <c r="H3102" s="878"/>
      <c r="I3102" s="878"/>
      <c r="J3102" s="878"/>
      <c r="K3102" s="990"/>
      <c r="L3102" s="990"/>
      <c r="M3102" s="990"/>
      <c r="N3102" s="990"/>
      <c r="O3102" s="878"/>
      <c r="P3102" s="878"/>
      <c r="Q3102" s="878"/>
      <c r="R3102" s="878"/>
      <c r="S3102" s="878"/>
      <c r="T3102" s="878"/>
      <c r="U3102" s="878"/>
      <c r="V3102" s="878"/>
      <c r="W3102" s="878"/>
      <c r="X3102" s="1015"/>
      <c r="Y3102" s="878"/>
      <c r="Z3102" s="975"/>
    </row>
    <row r="3103" spans="1:26">
      <c r="A3103" s="878"/>
      <c r="B3103" s="878"/>
      <c r="C3103" s="878"/>
      <c r="F3103" s="878"/>
      <c r="H3103" s="878"/>
      <c r="I3103" s="878"/>
      <c r="J3103" s="878"/>
      <c r="K3103" s="990"/>
      <c r="L3103" s="990"/>
      <c r="M3103" s="990"/>
      <c r="N3103" s="990"/>
      <c r="O3103" s="878"/>
      <c r="P3103" s="878"/>
      <c r="Q3103" s="878"/>
      <c r="R3103" s="878"/>
      <c r="S3103" s="878"/>
      <c r="T3103" s="878"/>
      <c r="U3103" s="878"/>
      <c r="V3103" s="878"/>
      <c r="W3103" s="878"/>
      <c r="X3103" s="1015"/>
      <c r="Y3103" s="878"/>
      <c r="Z3103" s="975"/>
    </row>
    <row r="3104" spans="1:26">
      <c r="A3104" s="878"/>
      <c r="B3104" s="878"/>
      <c r="C3104" s="878"/>
      <c r="F3104" s="878"/>
      <c r="H3104" s="878"/>
      <c r="I3104" s="878"/>
      <c r="J3104" s="878"/>
      <c r="K3104" s="990"/>
      <c r="L3104" s="990"/>
      <c r="M3104" s="990"/>
      <c r="N3104" s="990"/>
      <c r="O3104" s="878"/>
      <c r="P3104" s="878"/>
      <c r="Q3104" s="878"/>
      <c r="R3104" s="878"/>
      <c r="S3104" s="878"/>
      <c r="T3104" s="878"/>
      <c r="U3104" s="878"/>
      <c r="V3104" s="878"/>
      <c r="W3104" s="878"/>
      <c r="X3104" s="1015"/>
      <c r="Y3104" s="878"/>
      <c r="Z3104" s="975"/>
    </row>
    <row r="3105" spans="1:26">
      <c r="A3105" s="878"/>
      <c r="B3105" s="878"/>
      <c r="C3105" s="878"/>
      <c r="F3105" s="878"/>
      <c r="H3105" s="878"/>
      <c r="I3105" s="878"/>
      <c r="J3105" s="878"/>
      <c r="K3105" s="990"/>
      <c r="L3105" s="990"/>
      <c r="M3105" s="990"/>
      <c r="N3105" s="990"/>
      <c r="O3105" s="878"/>
      <c r="P3105" s="878"/>
      <c r="Q3105" s="878"/>
      <c r="R3105" s="878"/>
      <c r="S3105" s="878"/>
      <c r="T3105" s="878"/>
      <c r="U3105" s="878"/>
      <c r="V3105" s="878"/>
      <c r="W3105" s="878"/>
      <c r="X3105" s="1015"/>
      <c r="Y3105" s="878"/>
      <c r="Z3105" s="975"/>
    </row>
    <row r="3106" spans="1:26">
      <c r="A3106" s="878"/>
      <c r="B3106" s="878"/>
      <c r="C3106" s="878"/>
      <c r="F3106" s="878"/>
      <c r="H3106" s="878"/>
      <c r="I3106" s="878"/>
      <c r="J3106" s="878"/>
      <c r="K3106" s="990"/>
      <c r="L3106" s="990"/>
      <c r="M3106" s="990"/>
      <c r="N3106" s="990"/>
      <c r="O3106" s="878"/>
      <c r="P3106" s="878"/>
      <c r="Q3106" s="878"/>
      <c r="R3106" s="878"/>
      <c r="S3106" s="878"/>
      <c r="T3106" s="878"/>
      <c r="U3106" s="878"/>
      <c r="V3106" s="878"/>
      <c r="W3106" s="878"/>
      <c r="X3106" s="1015"/>
      <c r="Y3106" s="878"/>
      <c r="Z3106" s="975"/>
    </row>
    <row r="3107" spans="1:26">
      <c r="A3107" s="878"/>
      <c r="B3107" s="878"/>
      <c r="C3107" s="878"/>
      <c r="F3107" s="878"/>
      <c r="H3107" s="878"/>
      <c r="I3107" s="878"/>
      <c r="J3107" s="878"/>
      <c r="K3107" s="990"/>
      <c r="L3107" s="990"/>
      <c r="M3107" s="990"/>
      <c r="N3107" s="990"/>
      <c r="O3107" s="878"/>
      <c r="P3107" s="878"/>
      <c r="Q3107" s="878"/>
      <c r="R3107" s="878"/>
      <c r="S3107" s="878"/>
      <c r="T3107" s="878"/>
      <c r="U3107" s="878"/>
      <c r="V3107" s="878"/>
      <c r="W3107" s="878"/>
      <c r="X3107" s="1015"/>
      <c r="Y3107" s="878"/>
      <c r="Z3107" s="975"/>
    </row>
    <row r="3108" spans="1:26">
      <c r="A3108" s="878"/>
      <c r="B3108" s="878"/>
      <c r="C3108" s="878"/>
      <c r="F3108" s="878"/>
      <c r="H3108" s="878"/>
      <c r="I3108" s="878"/>
      <c r="J3108" s="878"/>
      <c r="K3108" s="990"/>
      <c r="L3108" s="990"/>
      <c r="M3108" s="990"/>
      <c r="N3108" s="990"/>
      <c r="O3108" s="878"/>
      <c r="P3108" s="878"/>
      <c r="Q3108" s="878"/>
      <c r="R3108" s="878"/>
      <c r="S3108" s="878"/>
      <c r="T3108" s="878"/>
      <c r="U3108" s="878"/>
      <c r="V3108" s="878"/>
      <c r="W3108" s="878"/>
      <c r="X3108" s="1015"/>
      <c r="Y3108" s="878"/>
      <c r="Z3108" s="975"/>
    </row>
    <row r="3109" spans="1:26">
      <c r="A3109" s="878"/>
      <c r="B3109" s="878"/>
      <c r="C3109" s="878"/>
      <c r="F3109" s="878"/>
      <c r="H3109" s="878"/>
      <c r="I3109" s="878"/>
      <c r="J3109" s="878"/>
      <c r="K3109" s="990"/>
      <c r="L3109" s="990"/>
      <c r="M3109" s="990"/>
      <c r="N3109" s="990"/>
      <c r="O3109" s="878"/>
      <c r="P3109" s="878"/>
      <c r="Q3109" s="878"/>
      <c r="R3109" s="878"/>
      <c r="S3109" s="878"/>
      <c r="T3109" s="878"/>
      <c r="U3109" s="878"/>
      <c r="V3109" s="878"/>
      <c r="W3109" s="878"/>
      <c r="X3109" s="1015"/>
      <c r="Y3109" s="878"/>
      <c r="Z3109" s="975"/>
    </row>
    <row r="3110" spans="1:26">
      <c r="A3110" s="878"/>
      <c r="B3110" s="878"/>
      <c r="C3110" s="878"/>
      <c r="F3110" s="878"/>
      <c r="H3110" s="878"/>
      <c r="I3110" s="878"/>
      <c r="J3110" s="878"/>
      <c r="K3110" s="990"/>
      <c r="L3110" s="990"/>
      <c r="M3110" s="990"/>
      <c r="N3110" s="990"/>
      <c r="O3110" s="878"/>
      <c r="P3110" s="878"/>
      <c r="Q3110" s="878"/>
      <c r="R3110" s="878"/>
      <c r="S3110" s="878"/>
      <c r="T3110" s="878"/>
      <c r="U3110" s="878"/>
      <c r="V3110" s="878"/>
      <c r="W3110" s="878"/>
      <c r="X3110" s="1015"/>
      <c r="Y3110" s="878"/>
      <c r="Z3110" s="975"/>
    </row>
    <row r="3111" spans="1:26">
      <c r="A3111" s="878"/>
      <c r="B3111" s="878"/>
      <c r="C3111" s="878"/>
      <c r="F3111" s="878"/>
      <c r="H3111" s="878"/>
      <c r="I3111" s="878"/>
      <c r="J3111" s="878"/>
      <c r="K3111" s="990"/>
      <c r="L3111" s="990"/>
      <c r="M3111" s="990"/>
      <c r="N3111" s="990"/>
      <c r="O3111" s="878"/>
      <c r="P3111" s="878"/>
      <c r="Q3111" s="878"/>
      <c r="R3111" s="878"/>
      <c r="S3111" s="878"/>
      <c r="T3111" s="878"/>
      <c r="U3111" s="878"/>
      <c r="V3111" s="878"/>
      <c r="W3111" s="878"/>
      <c r="X3111" s="1015"/>
      <c r="Y3111" s="878"/>
      <c r="Z3111" s="975"/>
    </row>
    <row r="3112" spans="1:26">
      <c r="A3112" s="878"/>
      <c r="B3112" s="878"/>
      <c r="C3112" s="878"/>
      <c r="F3112" s="878"/>
      <c r="H3112" s="878"/>
      <c r="I3112" s="878"/>
      <c r="J3112" s="878"/>
      <c r="K3112" s="990"/>
      <c r="L3112" s="990"/>
      <c r="M3112" s="990"/>
      <c r="N3112" s="990"/>
      <c r="O3112" s="878"/>
      <c r="P3112" s="878"/>
      <c r="Q3112" s="878"/>
      <c r="R3112" s="878"/>
      <c r="S3112" s="878"/>
      <c r="T3112" s="878"/>
      <c r="U3112" s="878"/>
      <c r="V3112" s="878"/>
      <c r="W3112" s="878"/>
      <c r="X3112" s="1015"/>
      <c r="Y3112" s="878"/>
      <c r="Z3112" s="975"/>
    </row>
    <row r="3113" spans="1:26">
      <c r="A3113" s="878"/>
      <c r="B3113" s="878"/>
      <c r="C3113" s="878"/>
      <c r="F3113" s="878"/>
      <c r="H3113" s="878"/>
      <c r="I3113" s="878"/>
      <c r="J3113" s="878"/>
      <c r="K3113" s="990"/>
      <c r="L3113" s="990"/>
      <c r="M3113" s="990"/>
      <c r="N3113" s="990"/>
      <c r="O3113" s="878"/>
      <c r="P3113" s="878"/>
      <c r="Q3113" s="878"/>
      <c r="R3113" s="878"/>
      <c r="S3113" s="878"/>
      <c r="T3113" s="878"/>
      <c r="U3113" s="878"/>
      <c r="V3113" s="878"/>
      <c r="W3113" s="878"/>
      <c r="X3113" s="1015"/>
      <c r="Y3113" s="878"/>
      <c r="Z3113" s="975"/>
    </row>
    <row r="3114" spans="1:26">
      <c r="A3114" s="878"/>
      <c r="B3114" s="878"/>
      <c r="C3114" s="878"/>
      <c r="F3114" s="878"/>
      <c r="H3114" s="878"/>
      <c r="I3114" s="878"/>
      <c r="J3114" s="878"/>
      <c r="K3114" s="990"/>
      <c r="L3114" s="990"/>
      <c r="M3114" s="990"/>
      <c r="N3114" s="990"/>
      <c r="O3114" s="878"/>
      <c r="P3114" s="878"/>
      <c r="Q3114" s="878"/>
      <c r="R3114" s="878"/>
      <c r="S3114" s="878"/>
      <c r="T3114" s="878"/>
      <c r="U3114" s="878"/>
      <c r="V3114" s="878"/>
      <c r="W3114" s="878"/>
      <c r="X3114" s="1015"/>
      <c r="Y3114" s="878"/>
      <c r="Z3114" s="975"/>
    </row>
    <row r="3115" spans="1:26">
      <c r="A3115" s="878"/>
      <c r="B3115" s="878"/>
      <c r="C3115" s="878"/>
      <c r="F3115" s="878"/>
      <c r="H3115" s="878"/>
      <c r="I3115" s="878"/>
      <c r="J3115" s="878"/>
      <c r="K3115" s="990"/>
      <c r="L3115" s="990"/>
      <c r="M3115" s="990"/>
      <c r="N3115" s="990"/>
      <c r="O3115" s="878"/>
      <c r="P3115" s="878"/>
      <c r="Q3115" s="878"/>
      <c r="R3115" s="878"/>
      <c r="S3115" s="878"/>
      <c r="T3115" s="878"/>
      <c r="U3115" s="878"/>
      <c r="V3115" s="878"/>
      <c r="W3115" s="878"/>
      <c r="X3115" s="1015"/>
      <c r="Y3115" s="878"/>
      <c r="Z3115" s="975"/>
    </row>
    <row r="3116" spans="1:26">
      <c r="A3116" s="878"/>
      <c r="B3116" s="878"/>
      <c r="C3116" s="878"/>
      <c r="F3116" s="878"/>
      <c r="H3116" s="878"/>
      <c r="I3116" s="878"/>
      <c r="J3116" s="878"/>
      <c r="K3116" s="990"/>
      <c r="L3116" s="990"/>
      <c r="M3116" s="990"/>
      <c r="N3116" s="990"/>
      <c r="O3116" s="878"/>
      <c r="P3116" s="878"/>
      <c r="Q3116" s="878"/>
      <c r="R3116" s="878"/>
      <c r="S3116" s="878"/>
      <c r="T3116" s="878"/>
      <c r="U3116" s="878"/>
      <c r="V3116" s="878"/>
      <c r="W3116" s="878"/>
      <c r="X3116" s="1015"/>
      <c r="Y3116" s="878"/>
      <c r="Z3116" s="975"/>
    </row>
    <row r="3117" spans="1:26">
      <c r="A3117" s="878"/>
      <c r="B3117" s="878"/>
      <c r="C3117" s="878"/>
      <c r="F3117" s="878"/>
      <c r="H3117" s="878"/>
      <c r="I3117" s="878"/>
      <c r="J3117" s="878"/>
      <c r="K3117" s="990"/>
      <c r="L3117" s="990"/>
      <c r="M3117" s="990"/>
      <c r="N3117" s="990"/>
      <c r="O3117" s="878"/>
      <c r="P3117" s="878"/>
      <c r="Q3117" s="878"/>
      <c r="R3117" s="878"/>
      <c r="S3117" s="878"/>
      <c r="T3117" s="878"/>
      <c r="U3117" s="878"/>
      <c r="V3117" s="878"/>
      <c r="W3117" s="878"/>
      <c r="X3117" s="1015"/>
      <c r="Y3117" s="878"/>
      <c r="Z3117" s="975"/>
    </row>
    <row r="3118" spans="1:26">
      <c r="A3118" s="878"/>
      <c r="B3118" s="878"/>
      <c r="C3118" s="878"/>
      <c r="F3118" s="878"/>
      <c r="H3118" s="878"/>
      <c r="I3118" s="878"/>
      <c r="J3118" s="878"/>
      <c r="K3118" s="990"/>
      <c r="L3118" s="990"/>
      <c r="M3118" s="990"/>
      <c r="N3118" s="990"/>
      <c r="O3118" s="878"/>
      <c r="P3118" s="878"/>
      <c r="Q3118" s="878"/>
      <c r="R3118" s="878"/>
      <c r="S3118" s="878"/>
      <c r="T3118" s="878"/>
      <c r="U3118" s="878"/>
      <c r="V3118" s="878"/>
      <c r="W3118" s="878"/>
      <c r="X3118" s="1015"/>
      <c r="Y3118" s="878"/>
      <c r="Z3118" s="975"/>
    </row>
    <row r="3119" spans="1:26">
      <c r="A3119" s="878"/>
      <c r="B3119" s="878"/>
      <c r="C3119" s="878"/>
      <c r="F3119" s="878"/>
      <c r="H3119" s="878"/>
      <c r="I3119" s="878"/>
      <c r="J3119" s="878"/>
      <c r="K3119" s="990"/>
      <c r="L3119" s="990"/>
      <c r="M3119" s="990"/>
      <c r="N3119" s="990"/>
      <c r="O3119" s="878"/>
      <c r="P3119" s="878"/>
      <c r="Q3119" s="878"/>
      <c r="R3119" s="878"/>
      <c r="S3119" s="878"/>
      <c r="T3119" s="878"/>
      <c r="U3119" s="878"/>
      <c r="V3119" s="878"/>
      <c r="W3119" s="878"/>
      <c r="X3119" s="1015"/>
      <c r="Y3119" s="878"/>
      <c r="Z3119" s="975"/>
    </row>
    <row r="3120" spans="1:26">
      <c r="A3120" s="878"/>
      <c r="B3120" s="878"/>
      <c r="C3120" s="878"/>
      <c r="F3120" s="878"/>
      <c r="H3120" s="878"/>
      <c r="I3120" s="878"/>
      <c r="J3120" s="878"/>
      <c r="K3120" s="990"/>
      <c r="L3120" s="990"/>
      <c r="M3120" s="990"/>
      <c r="N3120" s="990"/>
      <c r="O3120" s="878"/>
      <c r="P3120" s="878"/>
      <c r="Q3120" s="878"/>
      <c r="R3120" s="878"/>
      <c r="S3120" s="878"/>
      <c r="T3120" s="878"/>
      <c r="U3120" s="878"/>
      <c r="V3120" s="878"/>
      <c r="W3120" s="878"/>
      <c r="X3120" s="1015"/>
      <c r="Y3120" s="878"/>
      <c r="Z3120" s="975"/>
    </row>
    <row r="3121" spans="1:26">
      <c r="A3121" s="878"/>
      <c r="B3121" s="878"/>
      <c r="C3121" s="878"/>
      <c r="F3121" s="878"/>
      <c r="H3121" s="878"/>
      <c r="I3121" s="878"/>
      <c r="J3121" s="878"/>
      <c r="K3121" s="990"/>
      <c r="L3121" s="990"/>
      <c r="M3121" s="990"/>
      <c r="N3121" s="990"/>
      <c r="O3121" s="878"/>
      <c r="P3121" s="878"/>
      <c r="Q3121" s="878"/>
      <c r="R3121" s="878"/>
      <c r="S3121" s="878"/>
      <c r="T3121" s="878"/>
      <c r="U3121" s="878"/>
      <c r="V3121" s="878"/>
      <c r="W3121" s="878"/>
      <c r="X3121" s="1015"/>
      <c r="Y3121" s="878"/>
      <c r="Z3121" s="975"/>
    </row>
    <row r="3122" spans="1:26">
      <c r="A3122" s="878"/>
      <c r="B3122" s="878"/>
      <c r="C3122" s="878"/>
      <c r="F3122" s="878"/>
      <c r="H3122" s="878"/>
      <c r="I3122" s="878"/>
      <c r="J3122" s="878"/>
      <c r="K3122" s="990"/>
      <c r="L3122" s="990"/>
      <c r="M3122" s="990"/>
      <c r="N3122" s="990"/>
      <c r="O3122" s="878"/>
      <c r="P3122" s="878"/>
      <c r="Q3122" s="878"/>
      <c r="R3122" s="878"/>
      <c r="S3122" s="878"/>
      <c r="T3122" s="878"/>
      <c r="U3122" s="878"/>
      <c r="V3122" s="878"/>
      <c r="W3122" s="878"/>
      <c r="X3122" s="1015"/>
      <c r="Y3122" s="878"/>
      <c r="Z3122" s="975"/>
    </row>
    <row r="3123" spans="1:26">
      <c r="A3123" s="878"/>
      <c r="B3123" s="878"/>
      <c r="C3123" s="878"/>
      <c r="F3123" s="878"/>
      <c r="H3123" s="878"/>
      <c r="I3123" s="878"/>
      <c r="J3123" s="878"/>
      <c r="K3123" s="990"/>
      <c r="L3123" s="990"/>
      <c r="M3123" s="990"/>
      <c r="N3123" s="990"/>
      <c r="O3123" s="878"/>
      <c r="P3123" s="878"/>
      <c r="Q3123" s="878"/>
      <c r="R3123" s="878"/>
      <c r="S3123" s="878"/>
      <c r="T3123" s="878"/>
      <c r="U3123" s="878"/>
      <c r="V3123" s="878"/>
      <c r="W3123" s="878"/>
      <c r="X3123" s="1015"/>
      <c r="Y3123" s="878"/>
      <c r="Z3123" s="975"/>
    </row>
    <row r="3124" spans="1:26">
      <c r="A3124" s="878"/>
      <c r="B3124" s="878"/>
      <c r="C3124" s="878"/>
      <c r="F3124" s="878"/>
      <c r="H3124" s="878"/>
      <c r="I3124" s="878"/>
      <c r="J3124" s="878"/>
      <c r="K3124" s="990"/>
      <c r="L3124" s="990"/>
      <c r="M3124" s="990"/>
      <c r="N3124" s="990"/>
      <c r="O3124" s="878"/>
      <c r="P3124" s="878"/>
      <c r="Q3124" s="878"/>
      <c r="R3124" s="878"/>
      <c r="S3124" s="878"/>
      <c r="T3124" s="878"/>
      <c r="U3124" s="878"/>
      <c r="V3124" s="878"/>
      <c r="W3124" s="878"/>
      <c r="X3124" s="1015"/>
      <c r="Y3124" s="878"/>
      <c r="Z3124" s="975"/>
    </row>
    <row r="3125" spans="1:26">
      <c r="A3125" s="878"/>
      <c r="B3125" s="878"/>
      <c r="C3125" s="878"/>
      <c r="F3125" s="878"/>
      <c r="H3125" s="878"/>
      <c r="I3125" s="878"/>
      <c r="J3125" s="878"/>
      <c r="K3125" s="990"/>
      <c r="L3125" s="990"/>
      <c r="M3125" s="990"/>
      <c r="N3125" s="990"/>
      <c r="O3125" s="878"/>
      <c r="P3125" s="878"/>
      <c r="Q3125" s="878"/>
      <c r="R3125" s="878"/>
      <c r="S3125" s="878"/>
      <c r="T3125" s="878"/>
      <c r="U3125" s="878"/>
      <c r="V3125" s="878"/>
      <c r="W3125" s="878"/>
      <c r="X3125" s="1015"/>
      <c r="Y3125" s="878"/>
      <c r="Z3125" s="975"/>
    </row>
    <row r="3126" spans="1:26">
      <c r="A3126" s="878"/>
      <c r="B3126" s="878"/>
      <c r="C3126" s="878"/>
      <c r="F3126" s="878"/>
      <c r="H3126" s="878"/>
      <c r="I3126" s="878"/>
      <c r="J3126" s="878"/>
      <c r="K3126" s="990"/>
      <c r="L3126" s="990"/>
      <c r="M3126" s="990"/>
      <c r="N3126" s="990"/>
      <c r="O3126" s="878"/>
      <c r="P3126" s="878"/>
      <c r="Q3126" s="878"/>
      <c r="R3126" s="878"/>
      <c r="S3126" s="878"/>
      <c r="T3126" s="878"/>
      <c r="U3126" s="878"/>
      <c r="V3126" s="878"/>
      <c r="W3126" s="878"/>
      <c r="X3126" s="1015"/>
      <c r="Y3126" s="878"/>
      <c r="Z3126" s="975"/>
    </row>
    <row r="3127" spans="1:26">
      <c r="A3127" s="878"/>
      <c r="B3127" s="878"/>
      <c r="C3127" s="878"/>
      <c r="F3127" s="878"/>
      <c r="H3127" s="878"/>
      <c r="I3127" s="878"/>
      <c r="J3127" s="878"/>
      <c r="K3127" s="990"/>
      <c r="L3127" s="990"/>
      <c r="M3127" s="990"/>
      <c r="N3127" s="990"/>
      <c r="O3127" s="878"/>
      <c r="P3127" s="878"/>
      <c r="Q3127" s="878"/>
      <c r="R3127" s="878"/>
      <c r="S3127" s="878"/>
      <c r="T3127" s="878"/>
      <c r="U3127" s="878"/>
      <c r="V3127" s="878"/>
      <c r="W3127" s="878"/>
      <c r="X3127" s="1015"/>
      <c r="Y3127" s="878"/>
      <c r="Z3127" s="975"/>
    </row>
    <row r="3128" spans="1:26">
      <c r="A3128" s="878"/>
      <c r="B3128" s="878"/>
      <c r="C3128" s="878"/>
      <c r="F3128" s="878"/>
      <c r="H3128" s="878"/>
      <c r="I3128" s="878"/>
      <c r="J3128" s="878"/>
      <c r="K3128" s="990"/>
      <c r="L3128" s="990"/>
      <c r="M3128" s="990"/>
      <c r="N3128" s="990"/>
      <c r="O3128" s="878"/>
      <c r="P3128" s="878"/>
      <c r="Q3128" s="878"/>
      <c r="R3128" s="878"/>
      <c r="S3128" s="878"/>
      <c r="T3128" s="878"/>
      <c r="U3128" s="878"/>
      <c r="V3128" s="878"/>
      <c r="W3128" s="878"/>
      <c r="X3128" s="1015"/>
      <c r="Y3128" s="878"/>
      <c r="Z3128" s="975"/>
    </row>
    <row r="3129" spans="1:26">
      <c r="A3129" s="878"/>
      <c r="B3129" s="878"/>
      <c r="C3129" s="878"/>
      <c r="F3129" s="878"/>
      <c r="H3129" s="878"/>
      <c r="I3129" s="878"/>
      <c r="J3129" s="878"/>
      <c r="K3129" s="990"/>
      <c r="L3129" s="990"/>
      <c r="M3129" s="990"/>
      <c r="N3129" s="990"/>
      <c r="O3129" s="878"/>
      <c r="P3129" s="878"/>
      <c r="Q3129" s="878"/>
      <c r="R3129" s="878"/>
      <c r="S3129" s="878"/>
      <c r="T3129" s="878"/>
      <c r="U3129" s="878"/>
      <c r="V3129" s="878"/>
      <c r="W3129" s="878"/>
      <c r="X3129" s="1015"/>
      <c r="Y3129" s="878"/>
      <c r="Z3129" s="975"/>
    </row>
    <row r="3130" spans="1:26">
      <c r="A3130" s="878"/>
      <c r="B3130" s="878"/>
      <c r="C3130" s="878"/>
      <c r="F3130" s="878"/>
      <c r="H3130" s="878"/>
      <c r="I3130" s="878"/>
      <c r="J3130" s="878"/>
      <c r="K3130" s="990"/>
      <c r="L3130" s="990"/>
      <c r="M3130" s="990"/>
      <c r="N3130" s="990"/>
      <c r="O3130" s="878"/>
      <c r="P3130" s="878"/>
      <c r="Q3130" s="878"/>
      <c r="R3130" s="878"/>
      <c r="S3130" s="878"/>
      <c r="T3130" s="878"/>
      <c r="U3130" s="878"/>
      <c r="V3130" s="878"/>
      <c r="W3130" s="878"/>
      <c r="X3130" s="1015"/>
      <c r="Y3130" s="878"/>
      <c r="Z3130" s="975"/>
    </row>
    <row r="3131" spans="1:26">
      <c r="A3131" s="878"/>
      <c r="B3131" s="878"/>
      <c r="C3131" s="878"/>
      <c r="F3131" s="878"/>
      <c r="H3131" s="878"/>
      <c r="I3131" s="878"/>
      <c r="J3131" s="878"/>
      <c r="K3131" s="990"/>
      <c r="L3131" s="990"/>
      <c r="M3131" s="990"/>
      <c r="N3131" s="990"/>
      <c r="O3131" s="878"/>
      <c r="P3131" s="878"/>
      <c r="Q3131" s="878"/>
      <c r="R3131" s="878"/>
      <c r="S3131" s="878"/>
      <c r="T3131" s="878"/>
      <c r="U3131" s="878"/>
      <c r="V3131" s="878"/>
      <c r="W3131" s="878"/>
      <c r="X3131" s="1015"/>
      <c r="Y3131" s="878"/>
      <c r="Z3131" s="975"/>
    </row>
    <row r="3132" spans="1:26">
      <c r="A3132" s="878"/>
      <c r="B3132" s="878"/>
      <c r="C3132" s="878"/>
      <c r="F3132" s="878"/>
      <c r="H3132" s="878"/>
      <c r="I3132" s="878"/>
      <c r="J3132" s="878"/>
      <c r="K3132" s="990"/>
      <c r="L3132" s="990"/>
      <c r="M3132" s="990"/>
      <c r="N3132" s="990"/>
      <c r="O3132" s="878"/>
      <c r="P3132" s="878"/>
      <c r="Q3132" s="878"/>
      <c r="R3132" s="878"/>
      <c r="S3132" s="878"/>
      <c r="T3132" s="878"/>
      <c r="U3132" s="878"/>
      <c r="V3132" s="878"/>
      <c r="W3132" s="878"/>
      <c r="X3132" s="1015"/>
      <c r="Y3132" s="878"/>
      <c r="Z3132" s="975"/>
    </row>
    <row r="3133" spans="1:26">
      <c r="A3133" s="878"/>
      <c r="B3133" s="878"/>
      <c r="C3133" s="878"/>
      <c r="F3133" s="878"/>
      <c r="H3133" s="878"/>
      <c r="I3133" s="878"/>
      <c r="J3133" s="878"/>
      <c r="K3133" s="990"/>
      <c r="L3133" s="990"/>
      <c r="M3133" s="990"/>
      <c r="N3133" s="990"/>
      <c r="O3133" s="878"/>
      <c r="P3133" s="878"/>
      <c r="Q3133" s="878"/>
      <c r="R3133" s="878"/>
      <c r="S3133" s="878"/>
      <c r="T3133" s="878"/>
      <c r="U3133" s="878"/>
      <c r="V3133" s="878"/>
      <c r="W3133" s="878"/>
      <c r="X3133" s="1015"/>
      <c r="Y3133" s="878"/>
      <c r="Z3133" s="975"/>
    </row>
    <row r="3134" spans="1:26">
      <c r="A3134" s="878"/>
      <c r="B3134" s="878"/>
      <c r="C3134" s="878"/>
      <c r="F3134" s="878"/>
      <c r="H3134" s="878"/>
      <c r="I3134" s="878"/>
      <c r="J3134" s="878"/>
      <c r="K3134" s="990"/>
      <c r="L3134" s="990"/>
      <c r="M3134" s="990"/>
      <c r="N3134" s="990"/>
      <c r="O3134" s="878"/>
      <c r="P3134" s="878"/>
      <c r="Q3134" s="878"/>
      <c r="R3134" s="878"/>
      <c r="S3134" s="878"/>
      <c r="T3134" s="878"/>
      <c r="U3134" s="878"/>
      <c r="V3134" s="878"/>
      <c r="W3134" s="878"/>
      <c r="X3134" s="1015"/>
      <c r="Y3134" s="878"/>
      <c r="Z3134" s="975"/>
    </row>
    <row r="3135" spans="1:26">
      <c r="A3135" s="878"/>
      <c r="B3135" s="878"/>
      <c r="C3135" s="878"/>
      <c r="F3135" s="878"/>
      <c r="H3135" s="878"/>
      <c r="I3135" s="878"/>
      <c r="J3135" s="878"/>
      <c r="K3135" s="990"/>
      <c r="L3135" s="990"/>
      <c r="M3135" s="990"/>
      <c r="N3135" s="990"/>
      <c r="O3135" s="878"/>
      <c r="P3135" s="878"/>
      <c r="Q3135" s="878"/>
      <c r="R3135" s="878"/>
      <c r="S3135" s="878"/>
      <c r="T3135" s="878"/>
      <c r="U3135" s="878"/>
      <c r="V3135" s="878"/>
      <c r="W3135" s="878"/>
      <c r="X3135" s="1015"/>
      <c r="Y3135" s="878"/>
      <c r="Z3135" s="975"/>
    </row>
    <row r="3136" spans="1:26">
      <c r="A3136" s="878"/>
      <c r="B3136" s="878"/>
      <c r="C3136" s="878"/>
      <c r="F3136" s="878"/>
      <c r="H3136" s="878"/>
      <c r="I3136" s="878"/>
      <c r="J3136" s="878"/>
      <c r="K3136" s="990"/>
      <c r="L3136" s="990"/>
      <c r="M3136" s="990"/>
      <c r="N3136" s="990"/>
      <c r="O3136" s="878"/>
      <c r="P3136" s="878"/>
      <c r="Q3136" s="878"/>
      <c r="R3136" s="878"/>
      <c r="S3136" s="878"/>
      <c r="T3136" s="878"/>
      <c r="U3136" s="878"/>
      <c r="V3136" s="878"/>
      <c r="W3136" s="878"/>
      <c r="X3136" s="1015"/>
      <c r="Y3136" s="878"/>
      <c r="Z3136" s="975"/>
    </row>
    <row r="3137" spans="1:26">
      <c r="A3137" s="878"/>
      <c r="B3137" s="878"/>
      <c r="C3137" s="878"/>
      <c r="F3137" s="878"/>
      <c r="H3137" s="878"/>
      <c r="I3137" s="878"/>
      <c r="J3137" s="878"/>
      <c r="K3137" s="990"/>
      <c r="L3137" s="990"/>
      <c r="M3137" s="990"/>
      <c r="N3137" s="990"/>
      <c r="O3137" s="878"/>
      <c r="P3137" s="878"/>
      <c r="Q3137" s="878"/>
      <c r="R3137" s="878"/>
      <c r="S3137" s="878"/>
      <c r="T3137" s="878"/>
      <c r="U3137" s="878"/>
      <c r="V3137" s="878"/>
      <c r="W3137" s="878"/>
      <c r="X3137" s="1015"/>
      <c r="Y3137" s="878"/>
      <c r="Z3137" s="975"/>
    </row>
    <row r="3138" spans="1:26">
      <c r="A3138" s="878"/>
      <c r="B3138" s="878"/>
      <c r="C3138" s="878"/>
      <c r="F3138" s="878"/>
      <c r="H3138" s="878"/>
      <c r="I3138" s="878"/>
      <c r="J3138" s="878"/>
      <c r="K3138" s="990"/>
      <c r="L3138" s="990"/>
      <c r="M3138" s="990"/>
      <c r="N3138" s="990"/>
      <c r="O3138" s="878"/>
      <c r="P3138" s="878"/>
      <c r="Q3138" s="878"/>
      <c r="R3138" s="878"/>
      <c r="S3138" s="878"/>
      <c r="T3138" s="878"/>
      <c r="U3138" s="878"/>
      <c r="V3138" s="878"/>
      <c r="W3138" s="878"/>
      <c r="X3138" s="1015"/>
      <c r="Y3138" s="878"/>
      <c r="Z3138" s="975"/>
    </row>
    <row r="3139" spans="1:26">
      <c r="A3139" s="878"/>
      <c r="B3139" s="878"/>
      <c r="C3139" s="878"/>
      <c r="F3139" s="878"/>
      <c r="H3139" s="878"/>
      <c r="I3139" s="878"/>
      <c r="J3139" s="878"/>
      <c r="K3139" s="990"/>
      <c r="L3139" s="990"/>
      <c r="M3139" s="990"/>
      <c r="N3139" s="990"/>
      <c r="O3139" s="878"/>
      <c r="P3139" s="878"/>
      <c r="Q3139" s="878"/>
      <c r="R3139" s="878"/>
      <c r="S3139" s="878"/>
      <c r="T3139" s="878"/>
      <c r="U3139" s="878"/>
      <c r="V3139" s="878"/>
      <c r="W3139" s="878"/>
      <c r="X3139" s="1015"/>
      <c r="Y3139" s="878"/>
      <c r="Z3139" s="975"/>
    </row>
    <row r="3140" spans="1:26">
      <c r="A3140" s="878"/>
      <c r="B3140" s="878"/>
      <c r="C3140" s="878"/>
      <c r="F3140" s="878"/>
      <c r="H3140" s="878"/>
      <c r="I3140" s="878"/>
      <c r="J3140" s="878"/>
      <c r="K3140" s="990"/>
      <c r="L3140" s="990"/>
      <c r="M3140" s="990"/>
      <c r="N3140" s="990"/>
      <c r="O3140" s="878"/>
      <c r="P3140" s="878"/>
      <c r="Q3140" s="878"/>
      <c r="R3140" s="878"/>
      <c r="S3140" s="878"/>
      <c r="T3140" s="878"/>
      <c r="U3140" s="878"/>
      <c r="V3140" s="878"/>
      <c r="W3140" s="878"/>
      <c r="X3140" s="1015"/>
      <c r="Y3140" s="878"/>
      <c r="Z3140" s="975"/>
    </row>
    <row r="3141" spans="1:26">
      <c r="A3141" s="878"/>
      <c r="B3141" s="878"/>
      <c r="C3141" s="878"/>
      <c r="F3141" s="878"/>
      <c r="H3141" s="878"/>
      <c r="I3141" s="878"/>
      <c r="J3141" s="878"/>
      <c r="K3141" s="990"/>
      <c r="L3141" s="990"/>
      <c r="M3141" s="990"/>
      <c r="N3141" s="990"/>
      <c r="O3141" s="878"/>
      <c r="P3141" s="878"/>
      <c r="Q3141" s="878"/>
      <c r="R3141" s="878"/>
      <c r="S3141" s="878"/>
      <c r="T3141" s="878"/>
      <c r="U3141" s="878"/>
      <c r="V3141" s="878"/>
      <c r="W3141" s="878"/>
      <c r="X3141" s="1015"/>
      <c r="Y3141" s="878"/>
      <c r="Z3141" s="975"/>
    </row>
    <row r="3142" spans="1:26">
      <c r="A3142" s="878"/>
      <c r="B3142" s="878"/>
      <c r="C3142" s="878"/>
      <c r="F3142" s="878"/>
      <c r="H3142" s="878"/>
      <c r="I3142" s="878"/>
      <c r="J3142" s="878"/>
      <c r="K3142" s="990"/>
      <c r="L3142" s="990"/>
      <c r="M3142" s="990"/>
      <c r="N3142" s="990"/>
      <c r="O3142" s="878"/>
      <c r="P3142" s="878"/>
      <c r="Q3142" s="878"/>
      <c r="R3142" s="878"/>
      <c r="S3142" s="878"/>
      <c r="T3142" s="878"/>
      <c r="U3142" s="878"/>
      <c r="V3142" s="878"/>
      <c r="W3142" s="878"/>
      <c r="X3142" s="1015"/>
      <c r="Y3142" s="878"/>
      <c r="Z3142" s="975"/>
    </row>
    <row r="3143" spans="1:26">
      <c r="A3143" s="878"/>
      <c r="B3143" s="878"/>
      <c r="C3143" s="878"/>
      <c r="F3143" s="878"/>
      <c r="H3143" s="878"/>
      <c r="I3143" s="878"/>
      <c r="J3143" s="878"/>
      <c r="K3143" s="990"/>
      <c r="L3143" s="990"/>
      <c r="M3143" s="990"/>
      <c r="N3143" s="990"/>
      <c r="O3143" s="878"/>
      <c r="P3143" s="878"/>
      <c r="Q3143" s="878"/>
      <c r="R3143" s="878"/>
      <c r="S3143" s="878"/>
      <c r="T3143" s="878"/>
      <c r="U3143" s="878"/>
      <c r="V3143" s="878"/>
      <c r="W3143" s="878"/>
      <c r="X3143" s="1015"/>
      <c r="Y3143" s="878"/>
      <c r="Z3143" s="975"/>
    </row>
    <row r="3144" spans="1:26">
      <c r="A3144" s="878"/>
      <c r="B3144" s="878"/>
      <c r="C3144" s="878"/>
      <c r="F3144" s="878"/>
      <c r="H3144" s="878"/>
      <c r="I3144" s="878"/>
      <c r="J3144" s="878"/>
      <c r="K3144" s="990"/>
      <c r="L3144" s="990"/>
      <c r="M3144" s="990"/>
      <c r="N3144" s="990"/>
      <c r="O3144" s="878"/>
      <c r="P3144" s="878"/>
      <c r="Q3144" s="878"/>
      <c r="R3144" s="878"/>
      <c r="S3144" s="878"/>
      <c r="T3144" s="878"/>
      <c r="U3144" s="878"/>
      <c r="V3144" s="878"/>
      <c r="W3144" s="878"/>
      <c r="X3144" s="1015"/>
      <c r="Y3144" s="878"/>
      <c r="Z3144" s="975"/>
    </row>
    <row r="3145" spans="1:26">
      <c r="A3145" s="878"/>
      <c r="B3145" s="878"/>
      <c r="C3145" s="878"/>
      <c r="F3145" s="878"/>
      <c r="H3145" s="878"/>
      <c r="I3145" s="878"/>
      <c r="J3145" s="878"/>
      <c r="K3145" s="990"/>
      <c r="L3145" s="990"/>
      <c r="M3145" s="990"/>
      <c r="N3145" s="990"/>
      <c r="O3145" s="878"/>
      <c r="P3145" s="878"/>
      <c r="Q3145" s="878"/>
      <c r="R3145" s="878"/>
      <c r="S3145" s="878"/>
      <c r="T3145" s="878"/>
      <c r="U3145" s="878"/>
      <c r="V3145" s="878"/>
      <c r="W3145" s="878"/>
      <c r="X3145" s="1015"/>
      <c r="Y3145" s="878"/>
      <c r="Z3145" s="975"/>
    </row>
    <row r="3146" spans="1:26">
      <c r="A3146" s="878"/>
      <c r="B3146" s="878"/>
      <c r="C3146" s="878"/>
      <c r="F3146" s="878"/>
      <c r="H3146" s="878"/>
      <c r="I3146" s="878"/>
      <c r="J3146" s="878"/>
      <c r="K3146" s="990"/>
      <c r="L3146" s="990"/>
      <c r="M3146" s="990"/>
      <c r="N3146" s="990"/>
      <c r="O3146" s="878"/>
      <c r="P3146" s="878"/>
      <c r="Q3146" s="878"/>
      <c r="R3146" s="878"/>
      <c r="S3146" s="878"/>
      <c r="T3146" s="878"/>
      <c r="U3146" s="878"/>
      <c r="V3146" s="878"/>
      <c r="W3146" s="878"/>
      <c r="X3146" s="1015"/>
      <c r="Y3146" s="878"/>
      <c r="Z3146" s="975"/>
    </row>
    <row r="3147" spans="1:26">
      <c r="A3147" s="878"/>
      <c r="B3147" s="878"/>
      <c r="C3147" s="878"/>
      <c r="F3147" s="878"/>
      <c r="H3147" s="878"/>
      <c r="I3147" s="878"/>
      <c r="J3147" s="878"/>
      <c r="K3147" s="990"/>
      <c r="L3147" s="990"/>
      <c r="M3147" s="990"/>
      <c r="N3147" s="990"/>
      <c r="O3147" s="878"/>
      <c r="P3147" s="878"/>
      <c r="Q3147" s="878"/>
      <c r="R3147" s="878"/>
      <c r="S3147" s="878"/>
      <c r="T3147" s="878"/>
      <c r="U3147" s="878"/>
      <c r="V3147" s="878"/>
      <c r="W3147" s="878"/>
      <c r="X3147" s="1015"/>
      <c r="Y3147" s="878"/>
      <c r="Z3147" s="975"/>
    </row>
    <row r="3148" spans="1:26">
      <c r="A3148" s="878"/>
      <c r="B3148" s="878"/>
      <c r="C3148" s="878"/>
      <c r="F3148" s="878"/>
      <c r="H3148" s="878"/>
      <c r="I3148" s="878"/>
      <c r="J3148" s="878"/>
      <c r="K3148" s="990"/>
      <c r="L3148" s="990"/>
      <c r="M3148" s="990"/>
      <c r="N3148" s="990"/>
      <c r="O3148" s="878"/>
      <c r="P3148" s="878"/>
      <c r="Q3148" s="878"/>
      <c r="R3148" s="878"/>
      <c r="S3148" s="878"/>
      <c r="T3148" s="878"/>
      <c r="U3148" s="878"/>
      <c r="V3148" s="878"/>
      <c r="W3148" s="878"/>
      <c r="X3148" s="1015"/>
      <c r="Y3148" s="878"/>
      <c r="Z3148" s="975"/>
    </row>
    <row r="3149" spans="1:26">
      <c r="A3149" s="878"/>
      <c r="B3149" s="878"/>
      <c r="C3149" s="878"/>
      <c r="F3149" s="878"/>
      <c r="H3149" s="878"/>
      <c r="I3149" s="878"/>
      <c r="J3149" s="878"/>
      <c r="K3149" s="990"/>
      <c r="L3149" s="990"/>
      <c r="M3149" s="990"/>
      <c r="N3149" s="990"/>
      <c r="O3149" s="878"/>
      <c r="P3149" s="878"/>
      <c r="Q3149" s="878"/>
      <c r="R3149" s="878"/>
      <c r="S3149" s="878"/>
      <c r="T3149" s="878"/>
      <c r="U3149" s="878"/>
      <c r="V3149" s="878"/>
      <c r="W3149" s="878"/>
      <c r="X3149" s="1015"/>
      <c r="Y3149" s="878"/>
      <c r="Z3149" s="975"/>
    </row>
    <row r="3150" spans="1:26">
      <c r="A3150" s="878"/>
      <c r="B3150" s="878"/>
      <c r="C3150" s="878"/>
      <c r="F3150" s="878"/>
      <c r="H3150" s="878"/>
      <c r="I3150" s="878"/>
      <c r="J3150" s="878"/>
      <c r="K3150" s="990"/>
      <c r="L3150" s="990"/>
      <c r="M3150" s="990"/>
      <c r="N3150" s="990"/>
      <c r="O3150" s="878"/>
      <c r="P3150" s="878"/>
      <c r="Q3150" s="878"/>
      <c r="R3150" s="878"/>
      <c r="S3150" s="878"/>
      <c r="T3150" s="878"/>
      <c r="U3150" s="878"/>
      <c r="V3150" s="878"/>
      <c r="W3150" s="878"/>
      <c r="X3150" s="1015"/>
      <c r="Y3150" s="878"/>
      <c r="Z3150" s="975"/>
    </row>
    <row r="3151" spans="1:26">
      <c r="A3151" s="878"/>
      <c r="B3151" s="878"/>
      <c r="C3151" s="878"/>
      <c r="F3151" s="878"/>
      <c r="H3151" s="878"/>
      <c r="I3151" s="878"/>
      <c r="J3151" s="878"/>
      <c r="K3151" s="990"/>
      <c r="L3151" s="990"/>
      <c r="M3151" s="990"/>
      <c r="N3151" s="990"/>
      <c r="O3151" s="878"/>
      <c r="P3151" s="878"/>
      <c r="Q3151" s="878"/>
      <c r="R3151" s="878"/>
      <c r="S3151" s="878"/>
      <c r="T3151" s="878"/>
      <c r="U3151" s="878"/>
      <c r="V3151" s="878"/>
      <c r="W3151" s="878"/>
      <c r="X3151" s="1015"/>
      <c r="Y3151" s="878"/>
      <c r="Z3151" s="975"/>
    </row>
    <row r="3152" spans="1:26">
      <c r="A3152" s="878"/>
      <c r="B3152" s="878"/>
      <c r="C3152" s="878"/>
      <c r="F3152" s="878"/>
      <c r="H3152" s="878"/>
      <c r="I3152" s="878"/>
      <c r="J3152" s="878"/>
      <c r="K3152" s="990"/>
      <c r="L3152" s="990"/>
      <c r="M3152" s="990"/>
      <c r="N3152" s="990"/>
      <c r="O3152" s="878"/>
      <c r="P3152" s="878"/>
      <c r="Q3152" s="878"/>
      <c r="R3152" s="878"/>
      <c r="S3152" s="878"/>
      <c r="T3152" s="878"/>
      <c r="U3152" s="878"/>
      <c r="V3152" s="878"/>
      <c r="W3152" s="878"/>
      <c r="X3152" s="1015"/>
      <c r="Y3152" s="878"/>
      <c r="Z3152" s="975"/>
    </row>
    <row r="3153" spans="1:26">
      <c r="A3153" s="878"/>
      <c r="B3153" s="878"/>
      <c r="C3153" s="878"/>
      <c r="F3153" s="878"/>
      <c r="H3153" s="878"/>
      <c r="I3153" s="878"/>
      <c r="J3153" s="878"/>
      <c r="K3153" s="990"/>
      <c r="L3153" s="990"/>
      <c r="M3153" s="990"/>
      <c r="N3153" s="990"/>
      <c r="O3153" s="878"/>
      <c r="P3153" s="878"/>
      <c r="Q3153" s="878"/>
      <c r="R3153" s="878"/>
      <c r="S3153" s="878"/>
      <c r="T3153" s="878"/>
      <c r="U3153" s="878"/>
      <c r="V3153" s="878"/>
      <c r="W3153" s="878"/>
      <c r="X3153" s="1015"/>
      <c r="Y3153" s="878"/>
      <c r="Z3153" s="975"/>
    </row>
    <row r="3154" spans="1:26">
      <c r="A3154" s="878"/>
      <c r="B3154" s="878"/>
      <c r="C3154" s="878"/>
      <c r="F3154" s="878"/>
      <c r="H3154" s="878"/>
      <c r="I3154" s="878"/>
      <c r="J3154" s="878"/>
      <c r="K3154" s="990"/>
      <c r="L3154" s="990"/>
      <c r="M3154" s="990"/>
      <c r="N3154" s="990"/>
      <c r="O3154" s="878"/>
      <c r="P3154" s="878"/>
      <c r="Q3154" s="878"/>
      <c r="R3154" s="878"/>
      <c r="S3154" s="878"/>
      <c r="T3154" s="878"/>
      <c r="U3154" s="878"/>
      <c r="V3154" s="878"/>
      <c r="W3154" s="878"/>
      <c r="X3154" s="1015"/>
      <c r="Y3154" s="878"/>
      <c r="Z3154" s="975"/>
    </row>
    <row r="3155" spans="1:26">
      <c r="A3155" s="878"/>
      <c r="B3155" s="878"/>
      <c r="C3155" s="878"/>
      <c r="F3155" s="878"/>
      <c r="H3155" s="878"/>
      <c r="I3155" s="878"/>
      <c r="J3155" s="878"/>
      <c r="K3155" s="990"/>
      <c r="L3155" s="990"/>
      <c r="M3155" s="990"/>
      <c r="N3155" s="990"/>
      <c r="O3155" s="878"/>
      <c r="P3155" s="878"/>
      <c r="Q3155" s="878"/>
      <c r="R3155" s="878"/>
      <c r="S3155" s="878"/>
      <c r="T3155" s="878"/>
      <c r="U3155" s="878"/>
      <c r="V3155" s="878"/>
      <c r="W3155" s="878"/>
      <c r="X3155" s="1015"/>
      <c r="Y3155" s="878"/>
      <c r="Z3155" s="975"/>
    </row>
    <row r="3156" spans="1:26">
      <c r="A3156" s="878"/>
      <c r="B3156" s="878"/>
      <c r="C3156" s="878"/>
      <c r="F3156" s="878"/>
      <c r="H3156" s="878"/>
      <c r="I3156" s="878"/>
      <c r="J3156" s="878"/>
      <c r="K3156" s="990"/>
      <c r="L3156" s="990"/>
      <c r="M3156" s="990"/>
      <c r="N3156" s="990"/>
      <c r="O3156" s="878"/>
      <c r="P3156" s="878"/>
      <c r="Q3156" s="878"/>
      <c r="R3156" s="878"/>
      <c r="S3156" s="878"/>
      <c r="T3156" s="878"/>
      <c r="U3156" s="878"/>
      <c r="V3156" s="878"/>
      <c r="W3156" s="878"/>
      <c r="X3156" s="1015"/>
      <c r="Y3156" s="878"/>
      <c r="Z3156" s="975"/>
    </row>
    <row r="3157" spans="1:26">
      <c r="A3157" s="878"/>
      <c r="B3157" s="878"/>
      <c r="C3157" s="878"/>
      <c r="F3157" s="878"/>
      <c r="H3157" s="878"/>
      <c r="I3157" s="878"/>
      <c r="J3157" s="878"/>
      <c r="K3157" s="990"/>
      <c r="L3157" s="990"/>
      <c r="M3157" s="990"/>
      <c r="N3157" s="990"/>
      <c r="O3157" s="878"/>
      <c r="P3157" s="878"/>
      <c r="Q3157" s="878"/>
      <c r="R3157" s="878"/>
      <c r="S3157" s="878"/>
      <c r="T3157" s="878"/>
      <c r="U3157" s="878"/>
      <c r="V3157" s="878"/>
      <c r="W3157" s="878"/>
      <c r="X3157" s="1015"/>
      <c r="Y3157" s="878"/>
      <c r="Z3157" s="975"/>
    </row>
    <row r="3158" spans="1:26">
      <c r="A3158" s="878"/>
      <c r="B3158" s="878"/>
      <c r="C3158" s="878"/>
      <c r="F3158" s="878"/>
      <c r="H3158" s="878"/>
      <c r="I3158" s="878"/>
      <c r="J3158" s="878"/>
      <c r="K3158" s="990"/>
      <c r="L3158" s="990"/>
      <c r="M3158" s="990"/>
      <c r="N3158" s="990"/>
      <c r="O3158" s="878"/>
      <c r="P3158" s="878"/>
      <c r="Q3158" s="878"/>
      <c r="R3158" s="878"/>
      <c r="S3158" s="878"/>
      <c r="T3158" s="878"/>
      <c r="U3158" s="878"/>
      <c r="V3158" s="878"/>
      <c r="W3158" s="878"/>
      <c r="X3158" s="1015"/>
      <c r="Y3158" s="878"/>
      <c r="Z3158" s="975"/>
    </row>
    <row r="3159" spans="1:26">
      <c r="A3159" s="878"/>
      <c r="B3159" s="878"/>
      <c r="C3159" s="878"/>
      <c r="F3159" s="878"/>
      <c r="H3159" s="878"/>
      <c r="I3159" s="878"/>
      <c r="J3159" s="878"/>
      <c r="K3159" s="990"/>
      <c r="L3159" s="990"/>
      <c r="M3159" s="990"/>
      <c r="N3159" s="990"/>
      <c r="O3159" s="878"/>
      <c r="P3159" s="878"/>
      <c r="Q3159" s="878"/>
      <c r="R3159" s="878"/>
      <c r="S3159" s="878"/>
      <c r="T3159" s="878"/>
      <c r="U3159" s="878"/>
      <c r="V3159" s="878"/>
      <c r="W3159" s="878"/>
      <c r="X3159" s="1015"/>
      <c r="Y3159" s="878"/>
      <c r="Z3159" s="975"/>
    </row>
    <row r="3160" spans="1:26">
      <c r="A3160" s="878"/>
      <c r="B3160" s="878"/>
      <c r="C3160" s="878"/>
      <c r="F3160" s="878"/>
      <c r="H3160" s="878"/>
      <c r="I3160" s="878"/>
      <c r="J3160" s="878"/>
      <c r="K3160" s="990"/>
      <c r="L3160" s="990"/>
      <c r="M3160" s="990"/>
      <c r="N3160" s="990"/>
      <c r="O3160" s="878"/>
      <c r="P3160" s="878"/>
      <c r="Q3160" s="878"/>
      <c r="R3160" s="878"/>
      <c r="S3160" s="878"/>
      <c r="T3160" s="878"/>
      <c r="U3160" s="878"/>
      <c r="V3160" s="878"/>
      <c r="W3160" s="878"/>
      <c r="X3160" s="1015"/>
      <c r="Y3160" s="878"/>
      <c r="Z3160" s="975"/>
    </row>
    <row r="3161" spans="1:26">
      <c r="A3161" s="878"/>
      <c r="B3161" s="878"/>
      <c r="C3161" s="878"/>
      <c r="F3161" s="878"/>
      <c r="H3161" s="878"/>
      <c r="I3161" s="878"/>
      <c r="J3161" s="878"/>
      <c r="K3161" s="990"/>
      <c r="L3161" s="990"/>
      <c r="M3161" s="990"/>
      <c r="N3161" s="990"/>
      <c r="O3161" s="878"/>
      <c r="P3161" s="878"/>
      <c r="Q3161" s="878"/>
      <c r="R3161" s="878"/>
      <c r="S3161" s="878"/>
      <c r="T3161" s="878"/>
      <c r="U3161" s="878"/>
      <c r="V3161" s="878"/>
      <c r="W3161" s="878"/>
      <c r="X3161" s="1015"/>
      <c r="Y3161" s="878"/>
      <c r="Z3161" s="975"/>
    </row>
    <row r="3162" spans="1:26">
      <c r="A3162" s="878"/>
      <c r="B3162" s="878"/>
      <c r="C3162" s="878"/>
      <c r="F3162" s="878"/>
      <c r="H3162" s="878"/>
      <c r="I3162" s="878"/>
      <c r="J3162" s="878"/>
      <c r="K3162" s="990"/>
      <c r="L3162" s="990"/>
      <c r="M3162" s="990"/>
      <c r="N3162" s="990"/>
      <c r="O3162" s="878"/>
      <c r="P3162" s="878"/>
      <c r="Q3162" s="878"/>
      <c r="R3162" s="878"/>
      <c r="S3162" s="878"/>
      <c r="T3162" s="878"/>
      <c r="U3162" s="878"/>
      <c r="V3162" s="878"/>
      <c r="W3162" s="878"/>
      <c r="X3162" s="1015"/>
      <c r="Y3162" s="878"/>
      <c r="Z3162" s="975"/>
    </row>
    <row r="3163" spans="1:26">
      <c r="A3163" s="878"/>
      <c r="B3163" s="878"/>
      <c r="C3163" s="878"/>
      <c r="F3163" s="878"/>
      <c r="H3163" s="878"/>
      <c r="I3163" s="878"/>
      <c r="J3163" s="878"/>
      <c r="K3163" s="990"/>
      <c r="L3163" s="990"/>
      <c r="M3163" s="990"/>
      <c r="N3163" s="990"/>
      <c r="O3163" s="878"/>
      <c r="P3163" s="878"/>
      <c r="Q3163" s="878"/>
      <c r="R3163" s="878"/>
      <c r="S3163" s="878"/>
      <c r="T3163" s="878"/>
      <c r="U3163" s="878"/>
      <c r="V3163" s="878"/>
      <c r="W3163" s="878"/>
      <c r="X3163" s="1015"/>
      <c r="Y3163" s="878"/>
      <c r="Z3163" s="975"/>
    </row>
    <row r="3164" spans="1:26">
      <c r="A3164" s="878"/>
      <c r="B3164" s="878"/>
      <c r="C3164" s="878"/>
      <c r="F3164" s="878"/>
      <c r="H3164" s="878"/>
      <c r="I3164" s="878"/>
      <c r="J3164" s="878"/>
      <c r="K3164" s="990"/>
      <c r="L3164" s="990"/>
      <c r="M3164" s="990"/>
      <c r="N3164" s="990"/>
      <c r="O3164" s="878"/>
      <c r="P3164" s="878"/>
      <c r="Q3164" s="878"/>
      <c r="R3164" s="878"/>
      <c r="S3164" s="878"/>
      <c r="T3164" s="878"/>
      <c r="U3164" s="878"/>
      <c r="V3164" s="878"/>
      <c r="W3164" s="878"/>
      <c r="X3164" s="1015"/>
      <c r="Y3164" s="878"/>
      <c r="Z3164" s="975"/>
    </row>
    <row r="3165" spans="1:26">
      <c r="A3165" s="878"/>
      <c r="B3165" s="878"/>
      <c r="C3165" s="878"/>
      <c r="F3165" s="878"/>
      <c r="H3165" s="878"/>
      <c r="I3165" s="878"/>
      <c r="J3165" s="878"/>
      <c r="K3165" s="990"/>
      <c r="L3165" s="990"/>
      <c r="M3165" s="990"/>
      <c r="N3165" s="990"/>
      <c r="O3165" s="878"/>
      <c r="P3165" s="878"/>
      <c r="Q3165" s="878"/>
      <c r="R3165" s="878"/>
      <c r="S3165" s="878"/>
      <c r="T3165" s="878"/>
      <c r="U3165" s="878"/>
      <c r="V3165" s="878"/>
      <c r="W3165" s="878"/>
      <c r="X3165" s="1015"/>
      <c r="Y3165" s="878"/>
      <c r="Z3165" s="975"/>
    </row>
    <row r="3166" spans="1:26">
      <c r="A3166" s="878"/>
      <c r="B3166" s="878"/>
      <c r="C3166" s="878"/>
      <c r="F3166" s="878"/>
      <c r="H3166" s="878"/>
      <c r="I3166" s="878"/>
      <c r="J3166" s="878"/>
      <c r="K3166" s="990"/>
      <c r="L3166" s="990"/>
      <c r="M3166" s="990"/>
      <c r="N3166" s="990"/>
      <c r="O3166" s="878"/>
      <c r="P3166" s="878"/>
      <c r="Q3166" s="878"/>
      <c r="R3166" s="878"/>
      <c r="S3166" s="878"/>
      <c r="T3166" s="878"/>
      <c r="U3166" s="878"/>
      <c r="V3166" s="878"/>
      <c r="W3166" s="878"/>
      <c r="X3166" s="1015"/>
      <c r="Y3166" s="878"/>
      <c r="Z3166" s="975"/>
    </row>
    <row r="3167" spans="1:26">
      <c r="A3167" s="878"/>
      <c r="B3167" s="878"/>
      <c r="C3167" s="878"/>
      <c r="F3167" s="878"/>
      <c r="H3167" s="878"/>
      <c r="I3167" s="878"/>
      <c r="J3167" s="878"/>
      <c r="K3167" s="990"/>
      <c r="L3167" s="990"/>
      <c r="M3167" s="990"/>
      <c r="N3167" s="990"/>
      <c r="O3167" s="878"/>
      <c r="P3167" s="878"/>
      <c r="Q3167" s="878"/>
      <c r="R3167" s="878"/>
      <c r="S3167" s="878"/>
      <c r="T3167" s="878"/>
      <c r="U3167" s="878"/>
      <c r="V3167" s="878"/>
      <c r="W3167" s="878"/>
      <c r="X3167" s="1015"/>
      <c r="Y3167" s="878"/>
      <c r="Z3167" s="975"/>
    </row>
    <row r="3168" spans="1:26">
      <c r="A3168" s="878"/>
      <c r="B3168" s="878"/>
      <c r="C3168" s="878"/>
      <c r="F3168" s="878"/>
      <c r="H3168" s="878"/>
      <c r="I3168" s="878"/>
      <c r="J3168" s="878"/>
      <c r="K3168" s="990"/>
      <c r="L3168" s="990"/>
      <c r="M3168" s="990"/>
      <c r="N3168" s="990"/>
      <c r="O3168" s="878"/>
      <c r="P3168" s="878"/>
      <c r="Q3168" s="878"/>
      <c r="R3168" s="878"/>
      <c r="S3168" s="878"/>
      <c r="T3168" s="878"/>
      <c r="U3168" s="878"/>
      <c r="V3168" s="878"/>
      <c r="W3168" s="878"/>
      <c r="X3168" s="1015"/>
      <c r="Y3168" s="878"/>
      <c r="Z3168" s="975"/>
    </row>
    <row r="3169" spans="1:26">
      <c r="A3169" s="878"/>
      <c r="B3169" s="878"/>
      <c r="C3169" s="878"/>
      <c r="F3169" s="878"/>
      <c r="H3169" s="878"/>
      <c r="I3169" s="878"/>
      <c r="J3169" s="878"/>
      <c r="K3169" s="990"/>
      <c r="L3169" s="990"/>
      <c r="M3169" s="990"/>
      <c r="N3169" s="990"/>
      <c r="O3169" s="878"/>
      <c r="P3169" s="878"/>
      <c r="Q3169" s="878"/>
      <c r="R3169" s="878"/>
      <c r="S3169" s="878"/>
      <c r="T3169" s="878"/>
      <c r="U3169" s="878"/>
      <c r="V3169" s="878"/>
      <c r="W3169" s="878"/>
      <c r="X3169" s="1015"/>
      <c r="Y3169" s="878"/>
      <c r="Z3169" s="975"/>
    </row>
    <row r="3170" spans="1:26">
      <c r="A3170" s="878"/>
      <c r="B3170" s="878"/>
      <c r="C3170" s="878"/>
      <c r="F3170" s="878"/>
      <c r="H3170" s="878"/>
      <c r="I3170" s="878"/>
      <c r="J3170" s="878"/>
      <c r="K3170" s="990"/>
      <c r="L3170" s="990"/>
      <c r="M3170" s="990"/>
      <c r="N3170" s="990"/>
      <c r="O3170" s="878"/>
      <c r="P3170" s="878"/>
      <c r="Q3170" s="878"/>
      <c r="R3170" s="878"/>
      <c r="S3170" s="878"/>
      <c r="T3170" s="878"/>
      <c r="U3170" s="878"/>
      <c r="V3170" s="878"/>
      <c r="W3170" s="878"/>
      <c r="X3170" s="1015"/>
      <c r="Y3170" s="878"/>
      <c r="Z3170" s="975"/>
    </row>
    <row r="3171" spans="1:26">
      <c r="A3171" s="878"/>
      <c r="B3171" s="878"/>
      <c r="C3171" s="878"/>
      <c r="F3171" s="878"/>
      <c r="H3171" s="878"/>
      <c r="I3171" s="878"/>
      <c r="J3171" s="878"/>
      <c r="K3171" s="990"/>
      <c r="L3171" s="990"/>
      <c r="M3171" s="990"/>
      <c r="N3171" s="990"/>
      <c r="O3171" s="878"/>
      <c r="P3171" s="878"/>
      <c r="Q3171" s="878"/>
      <c r="R3171" s="878"/>
      <c r="S3171" s="878"/>
      <c r="T3171" s="878"/>
      <c r="U3171" s="878"/>
      <c r="V3171" s="878"/>
      <c r="W3171" s="878"/>
      <c r="X3171" s="1015"/>
      <c r="Y3171" s="878"/>
      <c r="Z3171" s="975"/>
    </row>
    <row r="3172" spans="1:26">
      <c r="A3172" s="878"/>
      <c r="B3172" s="878"/>
      <c r="C3172" s="878"/>
      <c r="F3172" s="878"/>
      <c r="H3172" s="878"/>
      <c r="I3172" s="878"/>
      <c r="J3172" s="878"/>
      <c r="K3172" s="990"/>
      <c r="L3172" s="990"/>
      <c r="M3172" s="990"/>
      <c r="N3172" s="990"/>
      <c r="O3172" s="878"/>
      <c r="P3172" s="878"/>
      <c r="Q3172" s="878"/>
      <c r="R3172" s="878"/>
      <c r="S3172" s="878"/>
      <c r="T3172" s="878"/>
      <c r="U3172" s="878"/>
      <c r="V3172" s="878"/>
      <c r="W3172" s="878"/>
      <c r="X3172" s="1015"/>
      <c r="Y3172" s="878"/>
      <c r="Z3172" s="975"/>
    </row>
    <row r="3173" spans="1:26">
      <c r="A3173" s="878"/>
      <c r="B3173" s="878"/>
      <c r="C3173" s="878"/>
      <c r="F3173" s="878"/>
      <c r="H3173" s="878"/>
      <c r="I3173" s="878"/>
      <c r="J3173" s="878"/>
      <c r="K3173" s="990"/>
      <c r="L3173" s="990"/>
      <c r="M3173" s="990"/>
      <c r="N3173" s="990"/>
      <c r="O3173" s="878"/>
      <c r="P3173" s="878"/>
      <c r="Q3173" s="878"/>
      <c r="R3173" s="878"/>
      <c r="S3173" s="878"/>
      <c r="T3173" s="878"/>
      <c r="U3173" s="878"/>
      <c r="V3173" s="878"/>
      <c r="W3173" s="878"/>
      <c r="X3173" s="1015"/>
      <c r="Y3173" s="878"/>
      <c r="Z3173" s="975"/>
    </row>
    <row r="3174" spans="1:26">
      <c r="A3174" s="878"/>
      <c r="B3174" s="878"/>
      <c r="C3174" s="878"/>
      <c r="F3174" s="878"/>
      <c r="H3174" s="878"/>
      <c r="I3174" s="878"/>
      <c r="J3174" s="878"/>
      <c r="K3174" s="990"/>
      <c r="L3174" s="990"/>
      <c r="M3174" s="990"/>
      <c r="N3174" s="990"/>
      <c r="O3174" s="878"/>
      <c r="P3174" s="878"/>
      <c r="Q3174" s="878"/>
      <c r="R3174" s="878"/>
      <c r="S3174" s="878"/>
      <c r="T3174" s="878"/>
      <c r="U3174" s="878"/>
      <c r="V3174" s="878"/>
      <c r="W3174" s="878"/>
      <c r="X3174" s="1015"/>
      <c r="Y3174" s="878"/>
      <c r="Z3174" s="975"/>
    </row>
    <row r="3175" spans="1:26">
      <c r="A3175" s="878"/>
      <c r="B3175" s="878"/>
      <c r="C3175" s="878"/>
      <c r="F3175" s="878"/>
      <c r="H3175" s="878"/>
      <c r="I3175" s="878"/>
      <c r="J3175" s="878"/>
      <c r="K3175" s="990"/>
      <c r="L3175" s="990"/>
      <c r="M3175" s="990"/>
      <c r="N3175" s="990"/>
      <c r="O3175" s="878"/>
      <c r="P3175" s="878"/>
      <c r="Q3175" s="878"/>
      <c r="R3175" s="878"/>
      <c r="S3175" s="878"/>
      <c r="T3175" s="878"/>
      <c r="U3175" s="878"/>
      <c r="V3175" s="878"/>
      <c r="W3175" s="878"/>
      <c r="X3175" s="1015"/>
      <c r="Y3175" s="878"/>
      <c r="Z3175" s="975"/>
    </row>
    <row r="3176" spans="1:26">
      <c r="A3176" s="878"/>
      <c r="B3176" s="878"/>
      <c r="C3176" s="878"/>
      <c r="F3176" s="878"/>
      <c r="H3176" s="878"/>
      <c r="I3176" s="878"/>
      <c r="J3176" s="878"/>
      <c r="K3176" s="990"/>
      <c r="L3176" s="990"/>
      <c r="M3176" s="990"/>
      <c r="N3176" s="990"/>
      <c r="O3176" s="878"/>
      <c r="P3176" s="878"/>
      <c r="Q3176" s="878"/>
      <c r="R3176" s="878"/>
      <c r="S3176" s="878"/>
      <c r="T3176" s="878"/>
      <c r="U3176" s="878"/>
      <c r="V3176" s="878"/>
      <c r="W3176" s="878"/>
      <c r="X3176" s="1015"/>
      <c r="Y3176" s="878"/>
      <c r="Z3176" s="975"/>
    </row>
    <row r="3177" spans="1:26">
      <c r="A3177" s="878"/>
      <c r="B3177" s="878"/>
      <c r="C3177" s="878"/>
      <c r="F3177" s="878"/>
      <c r="H3177" s="878"/>
      <c r="I3177" s="878"/>
      <c r="J3177" s="878"/>
      <c r="K3177" s="990"/>
      <c r="L3177" s="990"/>
      <c r="M3177" s="990"/>
      <c r="N3177" s="990"/>
      <c r="O3177" s="878"/>
      <c r="P3177" s="878"/>
      <c r="Q3177" s="878"/>
      <c r="R3177" s="878"/>
      <c r="S3177" s="878"/>
      <c r="T3177" s="878"/>
      <c r="U3177" s="878"/>
      <c r="V3177" s="878"/>
      <c r="W3177" s="878"/>
      <c r="X3177" s="1015"/>
      <c r="Y3177" s="878"/>
      <c r="Z3177" s="975"/>
    </row>
    <row r="3178" spans="1:26">
      <c r="A3178" s="878"/>
      <c r="B3178" s="878"/>
      <c r="C3178" s="878"/>
      <c r="F3178" s="878"/>
      <c r="H3178" s="878"/>
      <c r="I3178" s="878"/>
      <c r="J3178" s="878"/>
      <c r="K3178" s="990"/>
      <c r="L3178" s="990"/>
      <c r="M3178" s="990"/>
      <c r="N3178" s="990"/>
      <c r="O3178" s="878"/>
      <c r="P3178" s="878"/>
      <c r="Q3178" s="878"/>
      <c r="R3178" s="878"/>
      <c r="S3178" s="878"/>
      <c r="T3178" s="878"/>
      <c r="U3178" s="878"/>
      <c r="V3178" s="878"/>
      <c r="W3178" s="878"/>
      <c r="X3178" s="1015"/>
      <c r="Y3178" s="878"/>
      <c r="Z3178" s="975"/>
    </row>
    <row r="3179" spans="1:26">
      <c r="A3179" s="878"/>
      <c r="B3179" s="878"/>
      <c r="C3179" s="878"/>
      <c r="F3179" s="878"/>
      <c r="H3179" s="878"/>
      <c r="I3179" s="878"/>
      <c r="J3179" s="878"/>
      <c r="K3179" s="990"/>
      <c r="L3179" s="990"/>
      <c r="M3179" s="990"/>
      <c r="N3179" s="990"/>
      <c r="O3179" s="878"/>
      <c r="P3179" s="878"/>
      <c r="Q3179" s="878"/>
      <c r="R3179" s="878"/>
      <c r="S3179" s="878"/>
      <c r="T3179" s="878"/>
      <c r="U3179" s="878"/>
      <c r="V3179" s="878"/>
      <c r="W3179" s="878"/>
      <c r="X3179" s="1015"/>
      <c r="Y3179" s="878"/>
      <c r="Z3179" s="975"/>
    </row>
    <row r="3180" spans="1:26">
      <c r="A3180" s="878"/>
      <c r="B3180" s="878"/>
      <c r="C3180" s="878"/>
      <c r="F3180" s="878"/>
      <c r="H3180" s="878"/>
      <c r="I3180" s="878"/>
      <c r="J3180" s="878"/>
      <c r="K3180" s="990"/>
      <c r="L3180" s="990"/>
      <c r="M3180" s="990"/>
      <c r="N3180" s="990"/>
      <c r="O3180" s="878"/>
      <c r="P3180" s="878"/>
      <c r="Q3180" s="878"/>
      <c r="R3180" s="878"/>
      <c r="S3180" s="878"/>
      <c r="T3180" s="878"/>
      <c r="U3180" s="878"/>
      <c r="V3180" s="878"/>
      <c r="W3180" s="878"/>
      <c r="X3180" s="1015"/>
      <c r="Y3180" s="878"/>
      <c r="Z3180" s="975"/>
    </row>
    <row r="3181" spans="1:26">
      <c r="A3181" s="878"/>
      <c r="B3181" s="878"/>
      <c r="C3181" s="878"/>
      <c r="F3181" s="878"/>
      <c r="H3181" s="878"/>
      <c r="I3181" s="878"/>
      <c r="J3181" s="878"/>
      <c r="K3181" s="990"/>
      <c r="L3181" s="990"/>
      <c r="M3181" s="990"/>
      <c r="N3181" s="990"/>
      <c r="O3181" s="878"/>
      <c r="P3181" s="878"/>
      <c r="Q3181" s="878"/>
      <c r="R3181" s="878"/>
      <c r="S3181" s="878"/>
      <c r="T3181" s="878"/>
      <c r="U3181" s="878"/>
      <c r="V3181" s="878"/>
      <c r="W3181" s="878"/>
      <c r="X3181" s="1015"/>
      <c r="Y3181" s="878"/>
      <c r="Z3181" s="975"/>
    </row>
    <row r="3182" spans="1:26">
      <c r="A3182" s="878"/>
      <c r="B3182" s="878"/>
      <c r="C3182" s="878"/>
      <c r="F3182" s="878"/>
      <c r="H3182" s="878"/>
      <c r="I3182" s="878"/>
      <c r="J3182" s="878"/>
      <c r="K3182" s="990"/>
      <c r="L3182" s="990"/>
      <c r="M3182" s="990"/>
      <c r="N3182" s="990"/>
      <c r="O3182" s="878"/>
      <c r="P3182" s="878"/>
      <c r="Q3182" s="878"/>
      <c r="R3182" s="878"/>
      <c r="S3182" s="878"/>
      <c r="T3182" s="878"/>
      <c r="U3182" s="878"/>
      <c r="V3182" s="878"/>
      <c r="W3182" s="878"/>
      <c r="X3182" s="1015"/>
      <c r="Y3182" s="878"/>
      <c r="Z3182" s="975"/>
    </row>
    <row r="3183" spans="1:26">
      <c r="A3183" s="878"/>
      <c r="B3183" s="878"/>
      <c r="C3183" s="878"/>
      <c r="F3183" s="878"/>
      <c r="H3183" s="878"/>
      <c r="I3183" s="878"/>
      <c r="J3183" s="878"/>
      <c r="K3183" s="990"/>
      <c r="L3183" s="990"/>
      <c r="M3183" s="990"/>
      <c r="N3183" s="990"/>
      <c r="O3183" s="878"/>
      <c r="P3183" s="878"/>
      <c r="Q3183" s="878"/>
      <c r="R3183" s="878"/>
      <c r="S3183" s="878"/>
      <c r="T3183" s="878"/>
      <c r="U3183" s="878"/>
      <c r="V3183" s="878"/>
      <c r="W3183" s="878"/>
      <c r="X3183" s="1015"/>
      <c r="Y3183" s="878"/>
      <c r="Z3183" s="975"/>
    </row>
    <row r="3184" spans="1:26">
      <c r="A3184" s="878"/>
      <c r="B3184" s="878"/>
      <c r="C3184" s="878"/>
      <c r="F3184" s="878"/>
      <c r="H3184" s="878"/>
      <c r="I3184" s="878"/>
      <c r="J3184" s="878"/>
      <c r="K3184" s="990"/>
      <c r="L3184" s="990"/>
      <c r="M3184" s="990"/>
      <c r="N3184" s="990"/>
      <c r="O3184" s="878"/>
      <c r="P3184" s="878"/>
      <c r="Q3184" s="878"/>
      <c r="R3184" s="878"/>
      <c r="S3184" s="878"/>
      <c r="T3184" s="878"/>
      <c r="U3184" s="878"/>
      <c r="V3184" s="878"/>
      <c r="W3184" s="878"/>
      <c r="X3184" s="1015"/>
      <c r="Y3184" s="878"/>
      <c r="Z3184" s="975"/>
    </row>
    <row r="3185" spans="1:26">
      <c r="A3185" s="878"/>
      <c r="B3185" s="878"/>
      <c r="C3185" s="878"/>
      <c r="F3185" s="878"/>
      <c r="H3185" s="878"/>
      <c r="I3185" s="878"/>
      <c r="J3185" s="878"/>
      <c r="K3185" s="990"/>
      <c r="L3185" s="990"/>
      <c r="M3185" s="990"/>
      <c r="N3185" s="990"/>
      <c r="O3185" s="878"/>
      <c r="P3185" s="878"/>
      <c r="Q3185" s="878"/>
      <c r="R3185" s="878"/>
      <c r="S3185" s="878"/>
      <c r="T3185" s="878"/>
      <c r="U3185" s="878"/>
      <c r="V3185" s="878"/>
      <c r="W3185" s="878"/>
      <c r="X3185" s="1015"/>
      <c r="Y3185" s="878"/>
      <c r="Z3185" s="975"/>
    </row>
    <row r="3186" spans="1:26">
      <c r="A3186" s="878"/>
      <c r="B3186" s="878"/>
      <c r="C3186" s="878"/>
      <c r="F3186" s="878"/>
      <c r="H3186" s="878"/>
      <c r="I3186" s="878"/>
      <c r="J3186" s="878"/>
      <c r="K3186" s="990"/>
      <c r="L3186" s="990"/>
      <c r="M3186" s="990"/>
      <c r="N3186" s="990"/>
      <c r="O3186" s="878"/>
      <c r="P3186" s="878"/>
      <c r="Q3186" s="878"/>
      <c r="R3186" s="878"/>
      <c r="S3186" s="878"/>
      <c r="T3186" s="878"/>
      <c r="U3186" s="878"/>
      <c r="V3186" s="878"/>
      <c r="W3186" s="878"/>
      <c r="X3186" s="1015"/>
      <c r="Y3186" s="878"/>
      <c r="Z3186" s="975"/>
    </row>
    <row r="3187" spans="1:26">
      <c r="A3187" s="878"/>
      <c r="B3187" s="878"/>
      <c r="C3187" s="878"/>
      <c r="F3187" s="878"/>
      <c r="H3187" s="878"/>
      <c r="I3187" s="878"/>
      <c r="J3187" s="878"/>
      <c r="K3187" s="990"/>
      <c r="L3187" s="990"/>
      <c r="M3187" s="990"/>
      <c r="N3187" s="990"/>
      <c r="O3187" s="878"/>
      <c r="P3187" s="878"/>
      <c r="Q3187" s="878"/>
      <c r="R3187" s="878"/>
      <c r="S3187" s="878"/>
      <c r="T3187" s="878"/>
      <c r="U3187" s="878"/>
      <c r="V3187" s="878"/>
      <c r="W3187" s="878"/>
      <c r="X3187" s="1015"/>
      <c r="Y3187" s="878"/>
      <c r="Z3187" s="975"/>
    </row>
    <row r="3188" spans="1:26">
      <c r="A3188" s="878"/>
      <c r="B3188" s="878"/>
      <c r="C3188" s="878"/>
      <c r="F3188" s="878"/>
      <c r="H3188" s="878"/>
      <c r="I3188" s="878"/>
      <c r="J3188" s="878"/>
      <c r="K3188" s="990"/>
      <c r="L3188" s="990"/>
      <c r="M3188" s="990"/>
      <c r="N3188" s="990"/>
      <c r="O3188" s="878"/>
      <c r="P3188" s="878"/>
      <c r="Q3188" s="878"/>
      <c r="R3188" s="878"/>
      <c r="S3188" s="878"/>
      <c r="T3188" s="878"/>
      <c r="U3188" s="878"/>
      <c r="V3188" s="878"/>
      <c r="W3188" s="878"/>
      <c r="X3188" s="1015"/>
      <c r="Y3188" s="878"/>
      <c r="Z3188" s="975"/>
    </row>
    <row r="3189" spans="1:26">
      <c r="A3189" s="878"/>
      <c r="B3189" s="878"/>
      <c r="C3189" s="878"/>
      <c r="F3189" s="878"/>
      <c r="H3189" s="878"/>
      <c r="I3189" s="878"/>
      <c r="J3189" s="878"/>
      <c r="K3189" s="990"/>
      <c r="L3189" s="990"/>
      <c r="M3189" s="990"/>
      <c r="N3189" s="990"/>
      <c r="O3189" s="878"/>
      <c r="P3189" s="878"/>
      <c r="Q3189" s="878"/>
      <c r="R3189" s="878"/>
      <c r="S3189" s="878"/>
      <c r="T3189" s="878"/>
      <c r="U3189" s="878"/>
      <c r="V3189" s="878"/>
      <c r="W3189" s="878"/>
      <c r="X3189" s="1015"/>
      <c r="Y3189" s="878"/>
      <c r="Z3189" s="975"/>
    </row>
    <row r="3190" spans="1:26">
      <c r="A3190" s="878"/>
      <c r="B3190" s="878"/>
      <c r="C3190" s="878"/>
      <c r="F3190" s="878"/>
      <c r="H3190" s="878"/>
      <c r="I3190" s="878"/>
      <c r="J3190" s="878"/>
      <c r="K3190" s="990"/>
      <c r="L3190" s="990"/>
      <c r="M3190" s="990"/>
      <c r="N3190" s="990"/>
      <c r="O3190" s="878"/>
      <c r="P3190" s="878"/>
      <c r="Q3190" s="878"/>
      <c r="R3190" s="878"/>
      <c r="S3190" s="878"/>
      <c r="T3190" s="878"/>
      <c r="U3190" s="878"/>
      <c r="V3190" s="878"/>
      <c r="W3190" s="878"/>
      <c r="X3190" s="1015"/>
      <c r="Y3190" s="878"/>
      <c r="Z3190" s="975"/>
    </row>
    <row r="3191" spans="1:26">
      <c r="A3191" s="878"/>
      <c r="B3191" s="878"/>
      <c r="C3191" s="878"/>
      <c r="F3191" s="878"/>
      <c r="H3191" s="878"/>
      <c r="I3191" s="878"/>
      <c r="J3191" s="878"/>
      <c r="K3191" s="990"/>
      <c r="L3191" s="990"/>
      <c r="M3191" s="990"/>
      <c r="N3191" s="990"/>
      <c r="O3191" s="878"/>
      <c r="P3191" s="878"/>
      <c r="Q3191" s="878"/>
      <c r="R3191" s="878"/>
      <c r="S3191" s="878"/>
      <c r="T3191" s="878"/>
      <c r="U3191" s="878"/>
      <c r="V3191" s="878"/>
      <c r="W3191" s="878"/>
      <c r="X3191" s="1015"/>
      <c r="Y3191" s="878"/>
      <c r="Z3191" s="975"/>
    </row>
    <row r="3192" spans="1:26">
      <c r="A3192" s="878"/>
      <c r="B3192" s="878"/>
      <c r="C3192" s="878"/>
      <c r="F3192" s="878"/>
      <c r="H3192" s="878"/>
      <c r="I3192" s="878"/>
      <c r="J3192" s="878"/>
      <c r="K3192" s="990"/>
      <c r="L3192" s="990"/>
      <c r="M3192" s="990"/>
      <c r="N3192" s="990"/>
      <c r="O3192" s="878"/>
      <c r="P3192" s="878"/>
      <c r="Q3192" s="878"/>
      <c r="R3192" s="878"/>
      <c r="S3192" s="878"/>
      <c r="T3192" s="878"/>
      <c r="U3192" s="878"/>
      <c r="V3192" s="878"/>
      <c r="W3192" s="878"/>
      <c r="X3192" s="1015"/>
      <c r="Y3192" s="878"/>
      <c r="Z3192" s="975"/>
    </row>
    <row r="3193" spans="1:26">
      <c r="A3193" s="878"/>
      <c r="B3193" s="878"/>
      <c r="C3193" s="878"/>
      <c r="F3193" s="878"/>
      <c r="H3193" s="878"/>
      <c r="I3193" s="878"/>
      <c r="J3193" s="878"/>
      <c r="K3193" s="990"/>
      <c r="L3193" s="990"/>
      <c r="M3193" s="990"/>
      <c r="N3193" s="990"/>
      <c r="O3193" s="878"/>
      <c r="P3193" s="878"/>
      <c r="Q3193" s="878"/>
      <c r="R3193" s="878"/>
      <c r="S3193" s="878"/>
      <c r="T3193" s="878"/>
      <c r="U3193" s="878"/>
      <c r="V3193" s="878"/>
      <c r="W3193" s="878"/>
      <c r="X3193" s="1015"/>
      <c r="Y3193" s="878"/>
      <c r="Z3193" s="975"/>
    </row>
    <row r="3194" spans="1:26">
      <c r="A3194" s="878"/>
      <c r="B3194" s="878"/>
      <c r="C3194" s="878"/>
      <c r="F3194" s="878"/>
      <c r="H3194" s="878"/>
      <c r="I3194" s="878"/>
      <c r="J3194" s="878"/>
      <c r="K3194" s="990"/>
      <c r="L3194" s="990"/>
      <c r="M3194" s="990"/>
      <c r="N3194" s="990"/>
      <c r="O3194" s="878"/>
      <c r="P3194" s="878"/>
      <c r="Q3194" s="878"/>
      <c r="R3194" s="878"/>
      <c r="S3194" s="878"/>
      <c r="T3194" s="878"/>
      <c r="U3194" s="878"/>
      <c r="V3194" s="878"/>
      <c r="W3194" s="878"/>
      <c r="X3194" s="1015"/>
      <c r="Y3194" s="878"/>
      <c r="Z3194" s="975"/>
    </row>
    <row r="3195" spans="1:26">
      <c r="A3195" s="878"/>
      <c r="B3195" s="878"/>
      <c r="C3195" s="878"/>
      <c r="F3195" s="878"/>
      <c r="H3195" s="878"/>
      <c r="I3195" s="878"/>
      <c r="J3195" s="878"/>
      <c r="K3195" s="990"/>
      <c r="L3195" s="990"/>
      <c r="M3195" s="990"/>
      <c r="N3195" s="990"/>
      <c r="O3195" s="878"/>
      <c r="P3195" s="878"/>
      <c r="Q3195" s="878"/>
      <c r="R3195" s="878"/>
      <c r="S3195" s="878"/>
      <c r="T3195" s="878"/>
      <c r="U3195" s="878"/>
      <c r="V3195" s="878"/>
      <c r="W3195" s="878"/>
      <c r="X3195" s="1015"/>
      <c r="Y3195" s="878"/>
      <c r="Z3195" s="975"/>
    </row>
    <row r="3196" spans="1:26">
      <c r="A3196" s="878"/>
      <c r="B3196" s="878"/>
      <c r="C3196" s="878"/>
      <c r="F3196" s="878"/>
      <c r="H3196" s="878"/>
      <c r="I3196" s="878"/>
      <c r="J3196" s="878"/>
      <c r="K3196" s="990"/>
      <c r="L3196" s="990"/>
      <c r="M3196" s="990"/>
      <c r="N3196" s="990"/>
      <c r="O3196" s="878"/>
      <c r="P3196" s="878"/>
      <c r="Q3196" s="878"/>
      <c r="R3196" s="878"/>
      <c r="S3196" s="878"/>
      <c r="T3196" s="878"/>
      <c r="U3196" s="878"/>
      <c r="V3196" s="878"/>
      <c r="W3196" s="878"/>
      <c r="X3196" s="1015"/>
      <c r="Y3196" s="878"/>
      <c r="Z3196" s="975"/>
    </row>
    <row r="3197" spans="1:26">
      <c r="A3197" s="878"/>
      <c r="B3197" s="878"/>
      <c r="C3197" s="878"/>
      <c r="F3197" s="878"/>
      <c r="H3197" s="878"/>
      <c r="I3197" s="878"/>
      <c r="J3197" s="878"/>
      <c r="K3197" s="990"/>
      <c r="L3197" s="990"/>
      <c r="M3197" s="990"/>
      <c r="N3197" s="990"/>
      <c r="O3197" s="878"/>
      <c r="P3197" s="878"/>
      <c r="Q3197" s="878"/>
      <c r="R3197" s="878"/>
      <c r="S3197" s="878"/>
      <c r="T3197" s="878"/>
      <c r="U3197" s="878"/>
      <c r="V3197" s="878"/>
      <c r="W3197" s="878"/>
      <c r="X3197" s="1015"/>
      <c r="Y3197" s="878"/>
      <c r="Z3197" s="975"/>
    </row>
    <row r="3198" spans="1:26">
      <c r="A3198" s="878"/>
      <c r="B3198" s="878"/>
      <c r="C3198" s="878"/>
      <c r="F3198" s="878"/>
      <c r="H3198" s="878"/>
      <c r="I3198" s="878"/>
      <c r="J3198" s="878"/>
      <c r="K3198" s="990"/>
      <c r="L3198" s="990"/>
      <c r="M3198" s="990"/>
      <c r="N3198" s="990"/>
      <c r="O3198" s="878"/>
      <c r="P3198" s="878"/>
      <c r="Q3198" s="878"/>
      <c r="R3198" s="878"/>
      <c r="S3198" s="878"/>
      <c r="T3198" s="878"/>
      <c r="U3198" s="878"/>
      <c r="V3198" s="878"/>
      <c r="W3198" s="878"/>
      <c r="X3198" s="1015"/>
      <c r="Y3198" s="878"/>
      <c r="Z3198" s="975"/>
    </row>
    <row r="3199" spans="1:26">
      <c r="A3199" s="878"/>
      <c r="B3199" s="878"/>
      <c r="C3199" s="878"/>
      <c r="F3199" s="878"/>
      <c r="H3199" s="878"/>
      <c r="I3199" s="878"/>
      <c r="J3199" s="878"/>
      <c r="K3199" s="990"/>
      <c r="L3199" s="990"/>
      <c r="M3199" s="990"/>
      <c r="N3199" s="990"/>
      <c r="O3199" s="878"/>
      <c r="P3199" s="878"/>
      <c r="Q3199" s="878"/>
      <c r="R3199" s="878"/>
      <c r="S3199" s="878"/>
      <c r="T3199" s="878"/>
      <c r="U3199" s="878"/>
      <c r="V3199" s="878"/>
      <c r="W3199" s="878"/>
      <c r="X3199" s="1015"/>
      <c r="Y3199" s="878"/>
      <c r="Z3199" s="975"/>
    </row>
    <row r="3200" spans="1:26">
      <c r="A3200" s="878"/>
      <c r="B3200" s="878"/>
      <c r="C3200" s="878"/>
      <c r="F3200" s="878"/>
      <c r="H3200" s="878"/>
      <c r="I3200" s="878"/>
      <c r="J3200" s="878"/>
      <c r="K3200" s="990"/>
      <c r="L3200" s="990"/>
      <c r="M3200" s="990"/>
      <c r="N3200" s="990"/>
      <c r="O3200" s="878"/>
      <c r="P3200" s="878"/>
      <c r="Q3200" s="878"/>
      <c r="R3200" s="878"/>
      <c r="S3200" s="878"/>
      <c r="T3200" s="878"/>
      <c r="U3200" s="878"/>
      <c r="V3200" s="878"/>
      <c r="W3200" s="878"/>
      <c r="X3200" s="1015"/>
      <c r="Y3200" s="878"/>
      <c r="Z3200" s="975"/>
    </row>
    <row r="3201" spans="1:26">
      <c r="A3201" s="878"/>
      <c r="B3201" s="878"/>
      <c r="C3201" s="878"/>
      <c r="F3201" s="878"/>
      <c r="H3201" s="878"/>
      <c r="I3201" s="878"/>
      <c r="J3201" s="878"/>
      <c r="K3201" s="990"/>
      <c r="L3201" s="990"/>
      <c r="M3201" s="990"/>
      <c r="N3201" s="990"/>
      <c r="O3201" s="878"/>
      <c r="P3201" s="878"/>
      <c r="Q3201" s="878"/>
      <c r="R3201" s="878"/>
      <c r="S3201" s="878"/>
      <c r="T3201" s="878"/>
      <c r="U3201" s="878"/>
      <c r="V3201" s="878"/>
      <c r="W3201" s="878"/>
      <c r="X3201" s="1015"/>
      <c r="Y3201" s="878"/>
      <c r="Z3201" s="975"/>
    </row>
    <row r="3202" spans="1:26">
      <c r="A3202" s="878"/>
      <c r="B3202" s="878"/>
      <c r="C3202" s="878"/>
      <c r="F3202" s="878"/>
      <c r="H3202" s="878"/>
      <c r="I3202" s="878"/>
      <c r="J3202" s="878"/>
      <c r="K3202" s="990"/>
      <c r="L3202" s="990"/>
      <c r="M3202" s="990"/>
      <c r="N3202" s="990"/>
      <c r="O3202" s="878"/>
      <c r="P3202" s="878"/>
      <c r="Q3202" s="878"/>
      <c r="R3202" s="878"/>
      <c r="S3202" s="878"/>
      <c r="T3202" s="878"/>
      <c r="U3202" s="878"/>
      <c r="V3202" s="878"/>
      <c r="W3202" s="878"/>
      <c r="X3202" s="1015"/>
      <c r="Y3202" s="878"/>
      <c r="Z3202" s="975"/>
    </row>
    <row r="3203" spans="1:26">
      <c r="A3203" s="878"/>
      <c r="B3203" s="878"/>
      <c r="C3203" s="878"/>
      <c r="F3203" s="878"/>
      <c r="H3203" s="878"/>
      <c r="I3203" s="878"/>
      <c r="J3203" s="878"/>
      <c r="K3203" s="990"/>
      <c r="L3203" s="990"/>
      <c r="M3203" s="990"/>
      <c r="N3203" s="990"/>
      <c r="O3203" s="878"/>
      <c r="P3203" s="878"/>
      <c r="Q3203" s="878"/>
      <c r="R3203" s="878"/>
      <c r="S3203" s="878"/>
      <c r="T3203" s="878"/>
      <c r="U3203" s="878"/>
      <c r="V3203" s="878"/>
      <c r="W3203" s="878"/>
      <c r="X3203" s="1015"/>
      <c r="Y3203" s="878"/>
      <c r="Z3203" s="975"/>
    </row>
    <row r="3204" spans="1:26">
      <c r="A3204" s="878"/>
      <c r="B3204" s="878"/>
      <c r="C3204" s="878"/>
      <c r="F3204" s="878"/>
      <c r="H3204" s="878"/>
      <c r="I3204" s="878"/>
      <c r="J3204" s="878"/>
      <c r="K3204" s="990"/>
      <c r="L3204" s="990"/>
      <c r="M3204" s="990"/>
      <c r="N3204" s="990"/>
      <c r="O3204" s="878"/>
      <c r="P3204" s="878"/>
      <c r="Q3204" s="878"/>
      <c r="R3204" s="878"/>
      <c r="S3204" s="878"/>
      <c r="T3204" s="878"/>
      <c r="U3204" s="878"/>
      <c r="V3204" s="878"/>
      <c r="W3204" s="878"/>
      <c r="X3204" s="1015"/>
      <c r="Y3204" s="878"/>
      <c r="Z3204" s="975"/>
    </row>
    <row r="3205" spans="1:26">
      <c r="A3205" s="878"/>
      <c r="B3205" s="878"/>
      <c r="C3205" s="878"/>
      <c r="F3205" s="878"/>
      <c r="H3205" s="878"/>
      <c r="I3205" s="878"/>
      <c r="J3205" s="878"/>
      <c r="K3205" s="990"/>
      <c r="L3205" s="990"/>
      <c r="M3205" s="990"/>
      <c r="N3205" s="990"/>
      <c r="O3205" s="878"/>
      <c r="P3205" s="878"/>
      <c r="Q3205" s="878"/>
      <c r="R3205" s="878"/>
      <c r="S3205" s="878"/>
      <c r="T3205" s="878"/>
      <c r="U3205" s="878"/>
      <c r="V3205" s="878"/>
      <c r="W3205" s="878"/>
      <c r="X3205" s="1015"/>
      <c r="Y3205" s="878"/>
      <c r="Z3205" s="975"/>
    </row>
    <row r="3206" spans="1:26">
      <c r="A3206" s="878"/>
      <c r="B3206" s="878"/>
      <c r="C3206" s="878"/>
      <c r="F3206" s="878"/>
      <c r="H3206" s="878"/>
      <c r="I3206" s="878"/>
      <c r="J3206" s="878"/>
      <c r="K3206" s="990"/>
      <c r="L3206" s="990"/>
      <c r="M3206" s="990"/>
      <c r="N3206" s="990"/>
      <c r="O3206" s="878"/>
      <c r="P3206" s="878"/>
      <c r="Q3206" s="878"/>
      <c r="R3206" s="878"/>
      <c r="S3206" s="878"/>
      <c r="T3206" s="878"/>
      <c r="U3206" s="878"/>
      <c r="V3206" s="878"/>
      <c r="W3206" s="878"/>
      <c r="X3206" s="1015"/>
      <c r="Y3206" s="878"/>
      <c r="Z3206" s="975"/>
    </row>
    <row r="3207" spans="1:26">
      <c r="A3207" s="878"/>
      <c r="B3207" s="878"/>
      <c r="C3207" s="878"/>
      <c r="F3207" s="878"/>
      <c r="H3207" s="878"/>
      <c r="I3207" s="878"/>
      <c r="J3207" s="878"/>
      <c r="K3207" s="990"/>
      <c r="L3207" s="990"/>
      <c r="M3207" s="990"/>
      <c r="N3207" s="990"/>
      <c r="O3207" s="878"/>
      <c r="P3207" s="878"/>
      <c r="Q3207" s="878"/>
      <c r="R3207" s="878"/>
      <c r="S3207" s="878"/>
      <c r="T3207" s="878"/>
      <c r="U3207" s="878"/>
      <c r="V3207" s="878"/>
      <c r="W3207" s="878"/>
      <c r="X3207" s="1015"/>
      <c r="Y3207" s="878"/>
      <c r="Z3207" s="975"/>
    </row>
    <row r="3208" spans="1:26">
      <c r="A3208" s="878"/>
      <c r="B3208" s="878"/>
      <c r="C3208" s="878"/>
      <c r="F3208" s="878"/>
      <c r="H3208" s="878"/>
      <c r="I3208" s="878"/>
      <c r="J3208" s="878"/>
      <c r="K3208" s="990"/>
      <c r="L3208" s="990"/>
      <c r="M3208" s="990"/>
      <c r="N3208" s="990"/>
      <c r="O3208" s="878"/>
      <c r="P3208" s="878"/>
      <c r="Q3208" s="878"/>
      <c r="R3208" s="878"/>
      <c r="S3208" s="878"/>
      <c r="T3208" s="878"/>
      <c r="U3208" s="878"/>
      <c r="V3208" s="878"/>
      <c r="W3208" s="878"/>
      <c r="X3208" s="1015"/>
      <c r="Y3208" s="878"/>
      <c r="Z3208" s="975"/>
    </row>
    <row r="3209" spans="1:26">
      <c r="A3209" s="878"/>
      <c r="B3209" s="878"/>
      <c r="C3209" s="878"/>
      <c r="F3209" s="878"/>
      <c r="H3209" s="878"/>
      <c r="I3209" s="878"/>
      <c r="J3209" s="878"/>
      <c r="K3209" s="990"/>
      <c r="L3209" s="990"/>
      <c r="M3209" s="990"/>
      <c r="N3209" s="990"/>
      <c r="O3209" s="878"/>
      <c r="P3209" s="878"/>
      <c r="Q3209" s="878"/>
      <c r="R3209" s="878"/>
      <c r="S3209" s="878"/>
      <c r="T3209" s="878"/>
      <c r="U3209" s="878"/>
      <c r="V3209" s="878"/>
      <c r="W3209" s="878"/>
      <c r="X3209" s="1015"/>
      <c r="Y3209" s="878"/>
      <c r="Z3209" s="975"/>
    </row>
    <row r="3210" spans="1:26">
      <c r="A3210" s="878"/>
      <c r="B3210" s="878"/>
      <c r="C3210" s="878"/>
      <c r="F3210" s="878"/>
      <c r="H3210" s="878"/>
      <c r="I3210" s="878"/>
      <c r="J3210" s="878"/>
      <c r="K3210" s="990"/>
      <c r="L3210" s="990"/>
      <c r="M3210" s="990"/>
      <c r="N3210" s="990"/>
      <c r="O3210" s="878"/>
      <c r="P3210" s="878"/>
      <c r="Q3210" s="878"/>
      <c r="R3210" s="878"/>
      <c r="S3210" s="878"/>
      <c r="T3210" s="878"/>
      <c r="U3210" s="878"/>
      <c r="V3210" s="878"/>
      <c r="W3210" s="878"/>
      <c r="X3210" s="1015"/>
      <c r="Y3210" s="878"/>
      <c r="Z3210" s="975"/>
    </row>
    <row r="3211" spans="1:26">
      <c r="A3211" s="878"/>
      <c r="B3211" s="878"/>
      <c r="C3211" s="878"/>
      <c r="F3211" s="878"/>
      <c r="H3211" s="878"/>
      <c r="I3211" s="878"/>
      <c r="J3211" s="878"/>
      <c r="K3211" s="990"/>
      <c r="L3211" s="990"/>
      <c r="M3211" s="990"/>
      <c r="N3211" s="990"/>
      <c r="O3211" s="878"/>
      <c r="P3211" s="878"/>
      <c r="Q3211" s="878"/>
      <c r="R3211" s="878"/>
      <c r="S3211" s="878"/>
      <c r="T3211" s="878"/>
      <c r="U3211" s="878"/>
      <c r="V3211" s="878"/>
      <c r="W3211" s="878"/>
      <c r="X3211" s="1015"/>
      <c r="Y3211" s="878"/>
      <c r="Z3211" s="975"/>
    </row>
    <row r="3212" spans="1:26">
      <c r="A3212" s="878"/>
      <c r="B3212" s="878"/>
      <c r="C3212" s="878"/>
      <c r="F3212" s="878"/>
      <c r="H3212" s="878"/>
      <c r="I3212" s="878"/>
      <c r="J3212" s="878"/>
      <c r="K3212" s="990"/>
      <c r="L3212" s="990"/>
      <c r="M3212" s="990"/>
      <c r="N3212" s="990"/>
      <c r="O3212" s="878"/>
      <c r="P3212" s="878"/>
      <c r="Q3212" s="878"/>
      <c r="R3212" s="878"/>
      <c r="S3212" s="878"/>
      <c r="T3212" s="878"/>
      <c r="U3212" s="878"/>
      <c r="V3212" s="878"/>
      <c r="W3212" s="878"/>
      <c r="X3212" s="1015"/>
      <c r="Y3212" s="878"/>
      <c r="Z3212" s="975"/>
    </row>
    <row r="3213" spans="1:26">
      <c r="A3213" s="878"/>
      <c r="B3213" s="878"/>
      <c r="C3213" s="878"/>
      <c r="F3213" s="878"/>
      <c r="H3213" s="878"/>
      <c r="I3213" s="878"/>
      <c r="J3213" s="878"/>
      <c r="K3213" s="990"/>
      <c r="L3213" s="990"/>
      <c r="M3213" s="990"/>
      <c r="N3213" s="990"/>
      <c r="O3213" s="878"/>
      <c r="P3213" s="878"/>
      <c r="Q3213" s="878"/>
      <c r="R3213" s="878"/>
      <c r="S3213" s="878"/>
      <c r="T3213" s="878"/>
      <c r="U3213" s="878"/>
      <c r="V3213" s="878"/>
      <c r="W3213" s="878"/>
      <c r="X3213" s="1015"/>
      <c r="Y3213" s="878"/>
      <c r="Z3213" s="975"/>
    </row>
    <row r="3214" spans="1:26">
      <c r="A3214" s="878"/>
      <c r="B3214" s="878"/>
      <c r="C3214" s="878"/>
      <c r="F3214" s="878"/>
      <c r="H3214" s="878"/>
      <c r="I3214" s="878"/>
      <c r="J3214" s="878"/>
      <c r="K3214" s="990"/>
      <c r="L3214" s="990"/>
      <c r="M3214" s="990"/>
      <c r="N3214" s="990"/>
      <c r="O3214" s="878"/>
      <c r="P3214" s="878"/>
      <c r="Q3214" s="878"/>
      <c r="R3214" s="878"/>
      <c r="S3214" s="878"/>
      <c r="T3214" s="878"/>
      <c r="U3214" s="878"/>
      <c r="V3214" s="878"/>
      <c r="W3214" s="878"/>
      <c r="X3214" s="1015"/>
      <c r="Y3214" s="878"/>
      <c r="Z3214" s="975"/>
    </row>
    <row r="3215" spans="1:26">
      <c r="A3215" s="878"/>
      <c r="B3215" s="878"/>
      <c r="C3215" s="878"/>
      <c r="F3215" s="878"/>
      <c r="H3215" s="878"/>
      <c r="I3215" s="878"/>
      <c r="J3215" s="878"/>
      <c r="K3215" s="990"/>
      <c r="L3215" s="990"/>
      <c r="M3215" s="990"/>
      <c r="N3215" s="990"/>
      <c r="O3215" s="878"/>
      <c r="P3215" s="878"/>
      <c r="Q3215" s="878"/>
      <c r="R3215" s="878"/>
      <c r="S3215" s="878"/>
      <c r="T3215" s="878"/>
      <c r="U3215" s="878"/>
      <c r="V3215" s="878"/>
      <c r="W3215" s="878"/>
      <c r="X3215" s="1015"/>
      <c r="Y3215" s="878"/>
      <c r="Z3215" s="975"/>
    </row>
    <row r="3216" spans="1:26">
      <c r="A3216" s="878"/>
      <c r="B3216" s="878"/>
      <c r="C3216" s="878"/>
      <c r="F3216" s="878"/>
      <c r="H3216" s="878"/>
      <c r="I3216" s="878"/>
      <c r="J3216" s="878"/>
      <c r="K3216" s="990"/>
      <c r="L3216" s="990"/>
      <c r="M3216" s="990"/>
      <c r="N3216" s="990"/>
      <c r="O3216" s="878"/>
      <c r="P3216" s="878"/>
      <c r="Q3216" s="878"/>
      <c r="R3216" s="878"/>
      <c r="S3216" s="878"/>
      <c r="T3216" s="878"/>
      <c r="U3216" s="878"/>
      <c r="V3216" s="878"/>
      <c r="W3216" s="878"/>
      <c r="X3216" s="1015"/>
      <c r="Y3216" s="878"/>
      <c r="Z3216" s="975"/>
    </row>
    <row r="3217" spans="1:26">
      <c r="A3217" s="878"/>
      <c r="B3217" s="878"/>
      <c r="C3217" s="878"/>
      <c r="F3217" s="878"/>
      <c r="H3217" s="878"/>
      <c r="I3217" s="878"/>
      <c r="J3217" s="878"/>
      <c r="K3217" s="990"/>
      <c r="L3217" s="990"/>
      <c r="M3217" s="990"/>
      <c r="N3217" s="990"/>
      <c r="O3217" s="878"/>
      <c r="P3217" s="878"/>
      <c r="Q3217" s="878"/>
      <c r="R3217" s="878"/>
      <c r="S3217" s="878"/>
      <c r="T3217" s="878"/>
      <c r="U3217" s="878"/>
      <c r="V3217" s="878"/>
      <c r="W3217" s="878"/>
      <c r="X3217" s="1015"/>
      <c r="Y3217" s="878"/>
      <c r="Z3217" s="975"/>
    </row>
    <row r="3218" spans="1:26">
      <c r="A3218" s="878"/>
      <c r="B3218" s="878"/>
      <c r="C3218" s="878"/>
      <c r="F3218" s="878"/>
      <c r="H3218" s="878"/>
      <c r="I3218" s="878"/>
      <c r="J3218" s="878"/>
      <c r="K3218" s="990"/>
      <c r="L3218" s="990"/>
      <c r="M3218" s="990"/>
      <c r="N3218" s="990"/>
      <c r="O3218" s="878"/>
      <c r="P3218" s="878"/>
      <c r="Q3218" s="878"/>
      <c r="R3218" s="878"/>
      <c r="S3218" s="878"/>
      <c r="T3218" s="878"/>
      <c r="U3218" s="878"/>
      <c r="V3218" s="878"/>
      <c r="W3218" s="878"/>
      <c r="X3218" s="1015"/>
      <c r="Y3218" s="878"/>
      <c r="Z3218" s="975"/>
    </row>
    <row r="3219" spans="1:26">
      <c r="A3219" s="878"/>
      <c r="B3219" s="878"/>
      <c r="C3219" s="878"/>
      <c r="F3219" s="878"/>
      <c r="H3219" s="878"/>
      <c r="I3219" s="878"/>
      <c r="J3219" s="878"/>
      <c r="K3219" s="990"/>
      <c r="L3219" s="990"/>
      <c r="M3219" s="990"/>
      <c r="N3219" s="990"/>
      <c r="O3219" s="878"/>
      <c r="P3219" s="878"/>
      <c r="Q3219" s="878"/>
      <c r="R3219" s="878"/>
      <c r="S3219" s="878"/>
      <c r="T3219" s="878"/>
      <c r="U3219" s="878"/>
      <c r="V3219" s="878"/>
      <c r="W3219" s="878"/>
      <c r="X3219" s="1015"/>
      <c r="Y3219" s="878"/>
      <c r="Z3219" s="975"/>
    </row>
    <row r="3220" spans="1:26">
      <c r="A3220" s="878"/>
      <c r="B3220" s="878"/>
      <c r="C3220" s="878"/>
      <c r="F3220" s="878"/>
      <c r="H3220" s="878"/>
      <c r="I3220" s="878"/>
      <c r="J3220" s="878"/>
      <c r="K3220" s="990"/>
      <c r="L3220" s="990"/>
      <c r="M3220" s="990"/>
      <c r="N3220" s="990"/>
      <c r="O3220" s="878"/>
      <c r="P3220" s="878"/>
      <c r="Q3220" s="878"/>
      <c r="R3220" s="878"/>
      <c r="S3220" s="878"/>
      <c r="T3220" s="878"/>
      <c r="U3220" s="878"/>
      <c r="V3220" s="878"/>
      <c r="W3220" s="878"/>
      <c r="X3220" s="1015"/>
      <c r="Y3220" s="878"/>
      <c r="Z3220" s="975"/>
    </row>
    <row r="3221" spans="1:26">
      <c r="A3221" s="878"/>
      <c r="B3221" s="878"/>
      <c r="C3221" s="878"/>
      <c r="F3221" s="878"/>
      <c r="H3221" s="878"/>
      <c r="I3221" s="878"/>
      <c r="J3221" s="878"/>
      <c r="K3221" s="990"/>
      <c r="L3221" s="990"/>
      <c r="M3221" s="990"/>
      <c r="N3221" s="990"/>
      <c r="O3221" s="878"/>
      <c r="P3221" s="878"/>
      <c r="Q3221" s="878"/>
      <c r="R3221" s="878"/>
      <c r="S3221" s="878"/>
      <c r="T3221" s="878"/>
      <c r="U3221" s="878"/>
      <c r="V3221" s="878"/>
      <c r="W3221" s="878"/>
      <c r="X3221" s="1015"/>
      <c r="Y3221" s="878"/>
      <c r="Z3221" s="975"/>
    </row>
    <row r="3222" spans="1:26">
      <c r="A3222" s="878"/>
      <c r="B3222" s="878"/>
      <c r="C3222" s="878"/>
      <c r="F3222" s="878"/>
      <c r="H3222" s="878"/>
      <c r="I3222" s="878"/>
      <c r="J3222" s="878"/>
      <c r="K3222" s="990"/>
      <c r="L3222" s="990"/>
      <c r="M3222" s="990"/>
      <c r="N3222" s="990"/>
      <c r="O3222" s="878"/>
      <c r="P3222" s="878"/>
      <c r="Q3222" s="878"/>
      <c r="R3222" s="878"/>
      <c r="S3222" s="878"/>
      <c r="T3222" s="878"/>
      <c r="U3222" s="878"/>
      <c r="V3222" s="878"/>
      <c r="W3222" s="878"/>
      <c r="X3222" s="1015"/>
      <c r="Y3222" s="878"/>
      <c r="Z3222" s="975"/>
    </row>
    <row r="3223" spans="1:26">
      <c r="A3223" s="878"/>
      <c r="B3223" s="878"/>
      <c r="C3223" s="878"/>
      <c r="F3223" s="878"/>
      <c r="H3223" s="878"/>
      <c r="I3223" s="878"/>
      <c r="J3223" s="878"/>
      <c r="K3223" s="990"/>
      <c r="L3223" s="990"/>
      <c r="M3223" s="990"/>
      <c r="N3223" s="990"/>
      <c r="O3223" s="878"/>
      <c r="P3223" s="878"/>
      <c r="Q3223" s="878"/>
      <c r="R3223" s="878"/>
      <c r="S3223" s="878"/>
      <c r="T3223" s="878"/>
      <c r="U3223" s="878"/>
      <c r="V3223" s="878"/>
      <c r="W3223" s="878"/>
      <c r="X3223" s="1015"/>
      <c r="Y3223" s="878"/>
      <c r="Z3223" s="975"/>
    </row>
    <row r="3224" spans="1:26">
      <c r="A3224" s="878"/>
      <c r="B3224" s="878"/>
      <c r="C3224" s="878"/>
      <c r="F3224" s="878"/>
      <c r="H3224" s="878"/>
      <c r="I3224" s="878"/>
      <c r="J3224" s="878"/>
      <c r="K3224" s="990"/>
      <c r="L3224" s="990"/>
      <c r="M3224" s="990"/>
      <c r="N3224" s="990"/>
      <c r="O3224" s="878"/>
      <c r="P3224" s="878"/>
      <c r="Q3224" s="878"/>
      <c r="R3224" s="878"/>
      <c r="S3224" s="878"/>
      <c r="T3224" s="878"/>
      <c r="U3224" s="878"/>
      <c r="V3224" s="878"/>
      <c r="W3224" s="878"/>
      <c r="X3224" s="1015"/>
      <c r="Y3224" s="878"/>
      <c r="Z3224" s="975"/>
    </row>
    <row r="3225" spans="1:26">
      <c r="A3225" s="878"/>
      <c r="B3225" s="878"/>
      <c r="C3225" s="878"/>
      <c r="F3225" s="878"/>
      <c r="H3225" s="878"/>
      <c r="I3225" s="878"/>
      <c r="J3225" s="878"/>
      <c r="K3225" s="990"/>
      <c r="L3225" s="990"/>
      <c r="M3225" s="990"/>
      <c r="N3225" s="990"/>
      <c r="O3225" s="878"/>
      <c r="P3225" s="878"/>
      <c r="Q3225" s="878"/>
      <c r="R3225" s="878"/>
      <c r="S3225" s="878"/>
      <c r="T3225" s="878"/>
      <c r="U3225" s="878"/>
      <c r="V3225" s="878"/>
      <c r="W3225" s="878"/>
      <c r="X3225" s="1015"/>
      <c r="Y3225" s="878"/>
      <c r="Z3225" s="975"/>
    </row>
    <row r="3226" spans="1:26">
      <c r="A3226" s="878"/>
      <c r="B3226" s="878"/>
      <c r="C3226" s="878"/>
      <c r="F3226" s="878"/>
      <c r="H3226" s="878"/>
      <c r="I3226" s="878"/>
      <c r="J3226" s="878"/>
      <c r="K3226" s="990"/>
      <c r="L3226" s="990"/>
      <c r="M3226" s="990"/>
      <c r="N3226" s="990"/>
      <c r="O3226" s="878"/>
      <c r="P3226" s="878"/>
      <c r="Q3226" s="878"/>
      <c r="R3226" s="878"/>
      <c r="S3226" s="878"/>
      <c r="T3226" s="878"/>
      <c r="U3226" s="878"/>
      <c r="V3226" s="878"/>
      <c r="W3226" s="878"/>
      <c r="X3226" s="1015"/>
      <c r="Y3226" s="878"/>
      <c r="Z3226" s="975"/>
    </row>
    <row r="3227" spans="1:26">
      <c r="A3227" s="878"/>
      <c r="B3227" s="878"/>
      <c r="C3227" s="878"/>
      <c r="F3227" s="878"/>
      <c r="H3227" s="878"/>
      <c r="I3227" s="878"/>
      <c r="J3227" s="878"/>
      <c r="K3227" s="990"/>
      <c r="L3227" s="990"/>
      <c r="M3227" s="990"/>
      <c r="N3227" s="990"/>
      <c r="O3227" s="878"/>
      <c r="P3227" s="878"/>
      <c r="Q3227" s="878"/>
      <c r="R3227" s="878"/>
      <c r="S3227" s="878"/>
      <c r="T3227" s="878"/>
      <c r="U3227" s="878"/>
      <c r="V3227" s="878"/>
      <c r="W3227" s="878"/>
      <c r="X3227" s="1015"/>
      <c r="Y3227" s="878"/>
      <c r="Z3227" s="975"/>
    </row>
    <row r="3228" spans="1:26">
      <c r="A3228" s="878"/>
      <c r="B3228" s="878"/>
      <c r="C3228" s="878"/>
      <c r="F3228" s="878"/>
      <c r="H3228" s="878"/>
      <c r="I3228" s="878"/>
      <c r="J3228" s="878"/>
      <c r="K3228" s="990"/>
      <c r="L3228" s="990"/>
      <c r="M3228" s="990"/>
      <c r="N3228" s="990"/>
      <c r="O3228" s="878"/>
      <c r="P3228" s="878"/>
      <c r="Q3228" s="878"/>
      <c r="R3228" s="878"/>
      <c r="S3228" s="878"/>
      <c r="T3228" s="878"/>
      <c r="U3228" s="878"/>
      <c r="V3228" s="878"/>
      <c r="W3228" s="878"/>
      <c r="X3228" s="1015"/>
      <c r="Y3228" s="878"/>
      <c r="Z3228" s="975"/>
    </row>
    <row r="3229" spans="1:26">
      <c r="A3229" s="878"/>
      <c r="B3229" s="878"/>
      <c r="C3229" s="878"/>
      <c r="F3229" s="878"/>
      <c r="H3229" s="878"/>
      <c r="I3229" s="878"/>
      <c r="J3229" s="878"/>
      <c r="K3229" s="990"/>
      <c r="L3229" s="990"/>
      <c r="M3229" s="990"/>
      <c r="N3229" s="990"/>
      <c r="O3229" s="878"/>
      <c r="P3229" s="878"/>
      <c r="Q3229" s="878"/>
      <c r="R3229" s="878"/>
      <c r="S3229" s="878"/>
      <c r="T3229" s="878"/>
      <c r="U3229" s="878"/>
      <c r="V3229" s="878"/>
      <c r="W3229" s="878"/>
      <c r="X3229" s="1015"/>
      <c r="Y3229" s="878"/>
      <c r="Z3229" s="975"/>
    </row>
    <row r="3230" spans="1:26">
      <c r="A3230" s="878"/>
      <c r="B3230" s="878"/>
      <c r="C3230" s="878"/>
      <c r="F3230" s="878"/>
      <c r="H3230" s="878"/>
      <c r="I3230" s="878"/>
      <c r="J3230" s="878"/>
      <c r="K3230" s="990"/>
      <c r="L3230" s="990"/>
      <c r="M3230" s="990"/>
      <c r="N3230" s="990"/>
      <c r="O3230" s="878"/>
      <c r="P3230" s="878"/>
      <c r="Q3230" s="878"/>
      <c r="R3230" s="878"/>
      <c r="S3230" s="878"/>
      <c r="T3230" s="878"/>
      <c r="U3230" s="878"/>
      <c r="V3230" s="878"/>
      <c r="W3230" s="878"/>
      <c r="X3230" s="1015"/>
      <c r="Y3230" s="878"/>
      <c r="Z3230" s="975"/>
    </row>
    <row r="3231" spans="1:26">
      <c r="A3231" s="878"/>
      <c r="B3231" s="878"/>
      <c r="C3231" s="878"/>
      <c r="F3231" s="878"/>
      <c r="H3231" s="878"/>
      <c r="I3231" s="878"/>
      <c r="J3231" s="878"/>
      <c r="K3231" s="990"/>
      <c r="L3231" s="990"/>
      <c r="M3231" s="990"/>
      <c r="N3231" s="990"/>
      <c r="O3231" s="878"/>
      <c r="P3231" s="878"/>
      <c r="Q3231" s="878"/>
      <c r="R3231" s="878"/>
      <c r="S3231" s="878"/>
      <c r="T3231" s="878"/>
      <c r="U3231" s="878"/>
      <c r="V3231" s="878"/>
      <c r="W3231" s="878"/>
      <c r="X3231" s="1015"/>
      <c r="Y3231" s="878"/>
      <c r="Z3231" s="975"/>
    </row>
    <row r="3232" spans="1:26">
      <c r="A3232" s="878"/>
      <c r="B3232" s="878"/>
      <c r="C3232" s="878"/>
      <c r="F3232" s="878"/>
      <c r="H3232" s="878"/>
      <c r="I3232" s="878"/>
      <c r="J3232" s="878"/>
      <c r="K3232" s="990"/>
      <c r="L3232" s="990"/>
      <c r="M3232" s="990"/>
      <c r="N3232" s="990"/>
      <c r="O3232" s="878"/>
      <c r="P3232" s="878"/>
      <c r="Q3232" s="878"/>
      <c r="R3232" s="878"/>
      <c r="S3232" s="878"/>
      <c r="T3232" s="878"/>
      <c r="U3232" s="878"/>
      <c r="V3232" s="878"/>
      <c r="W3232" s="878"/>
      <c r="X3232" s="1015"/>
      <c r="Y3232" s="878"/>
      <c r="Z3232" s="975"/>
    </row>
    <row r="3233" spans="1:26">
      <c r="A3233" s="878"/>
      <c r="B3233" s="878"/>
      <c r="C3233" s="878"/>
      <c r="F3233" s="878"/>
      <c r="H3233" s="878"/>
      <c r="I3233" s="878"/>
      <c r="J3233" s="878"/>
      <c r="K3233" s="990"/>
      <c r="L3233" s="990"/>
      <c r="M3233" s="990"/>
      <c r="N3233" s="990"/>
      <c r="O3233" s="878"/>
      <c r="P3233" s="878"/>
      <c r="Q3233" s="878"/>
      <c r="R3233" s="878"/>
      <c r="S3233" s="878"/>
      <c r="T3233" s="878"/>
      <c r="U3233" s="878"/>
      <c r="V3233" s="878"/>
      <c r="W3233" s="878"/>
      <c r="X3233" s="1015"/>
      <c r="Y3233" s="878"/>
      <c r="Z3233" s="975"/>
    </row>
    <row r="3234" spans="1:26">
      <c r="A3234" s="878"/>
      <c r="B3234" s="878"/>
      <c r="C3234" s="878"/>
      <c r="F3234" s="878"/>
      <c r="H3234" s="878"/>
      <c r="I3234" s="878"/>
      <c r="J3234" s="878"/>
      <c r="K3234" s="990"/>
      <c r="L3234" s="990"/>
      <c r="M3234" s="990"/>
      <c r="N3234" s="990"/>
      <c r="O3234" s="878"/>
      <c r="P3234" s="878"/>
      <c r="Q3234" s="878"/>
      <c r="R3234" s="878"/>
      <c r="S3234" s="878"/>
      <c r="T3234" s="878"/>
      <c r="U3234" s="878"/>
      <c r="V3234" s="878"/>
      <c r="W3234" s="878"/>
      <c r="X3234" s="1015"/>
      <c r="Y3234" s="878"/>
      <c r="Z3234" s="975"/>
    </row>
    <row r="3235" spans="1:26">
      <c r="A3235" s="878"/>
      <c r="B3235" s="878"/>
      <c r="C3235" s="878"/>
      <c r="F3235" s="878"/>
      <c r="H3235" s="878"/>
      <c r="I3235" s="878"/>
      <c r="J3235" s="878"/>
      <c r="K3235" s="990"/>
      <c r="L3235" s="990"/>
      <c r="M3235" s="990"/>
      <c r="N3235" s="990"/>
      <c r="O3235" s="878"/>
      <c r="P3235" s="878"/>
      <c r="Q3235" s="878"/>
      <c r="R3235" s="878"/>
      <c r="S3235" s="878"/>
      <c r="T3235" s="878"/>
      <c r="U3235" s="878"/>
      <c r="V3235" s="878"/>
      <c r="W3235" s="878"/>
      <c r="X3235" s="1015"/>
      <c r="Y3235" s="878"/>
      <c r="Z3235" s="975"/>
    </row>
    <row r="3236" spans="1:26">
      <c r="A3236" s="878"/>
      <c r="B3236" s="878"/>
      <c r="C3236" s="878"/>
      <c r="F3236" s="878"/>
      <c r="H3236" s="878"/>
      <c r="I3236" s="878"/>
      <c r="J3236" s="878"/>
      <c r="K3236" s="990"/>
      <c r="L3236" s="990"/>
      <c r="M3236" s="990"/>
      <c r="N3236" s="990"/>
      <c r="O3236" s="878"/>
      <c r="P3236" s="878"/>
      <c r="Q3236" s="878"/>
      <c r="R3236" s="878"/>
      <c r="S3236" s="878"/>
      <c r="T3236" s="878"/>
      <c r="U3236" s="878"/>
      <c r="V3236" s="878"/>
      <c r="W3236" s="878"/>
      <c r="X3236" s="1015"/>
      <c r="Y3236" s="878"/>
      <c r="Z3236" s="975"/>
    </row>
    <row r="3237" spans="1:26">
      <c r="A3237" s="878"/>
      <c r="B3237" s="878"/>
      <c r="C3237" s="878"/>
      <c r="F3237" s="878"/>
      <c r="H3237" s="878"/>
      <c r="I3237" s="878"/>
      <c r="J3237" s="878"/>
      <c r="K3237" s="990"/>
      <c r="L3237" s="990"/>
      <c r="M3237" s="990"/>
      <c r="N3237" s="990"/>
      <c r="O3237" s="878"/>
      <c r="P3237" s="878"/>
      <c r="Q3237" s="878"/>
      <c r="R3237" s="878"/>
      <c r="S3237" s="878"/>
      <c r="T3237" s="878"/>
      <c r="U3237" s="878"/>
      <c r="V3237" s="878"/>
      <c r="W3237" s="878"/>
      <c r="X3237" s="1015"/>
      <c r="Y3237" s="878"/>
      <c r="Z3237" s="975"/>
    </row>
    <row r="3238" spans="1:26">
      <c r="A3238" s="878"/>
      <c r="B3238" s="878"/>
      <c r="C3238" s="878"/>
      <c r="F3238" s="878"/>
      <c r="H3238" s="878"/>
      <c r="I3238" s="878"/>
      <c r="J3238" s="878"/>
      <c r="K3238" s="990"/>
      <c r="L3238" s="990"/>
      <c r="M3238" s="990"/>
      <c r="N3238" s="990"/>
      <c r="O3238" s="878"/>
      <c r="P3238" s="878"/>
      <c r="Q3238" s="878"/>
      <c r="R3238" s="878"/>
      <c r="S3238" s="878"/>
      <c r="T3238" s="878"/>
      <c r="U3238" s="878"/>
      <c r="V3238" s="878"/>
      <c r="W3238" s="878"/>
      <c r="X3238" s="1015"/>
      <c r="Y3238" s="878"/>
      <c r="Z3238" s="975"/>
    </row>
    <row r="3239" spans="1:26">
      <c r="A3239" s="878"/>
      <c r="B3239" s="878"/>
      <c r="C3239" s="878"/>
      <c r="F3239" s="878"/>
      <c r="H3239" s="878"/>
      <c r="I3239" s="878"/>
      <c r="J3239" s="878"/>
      <c r="K3239" s="990"/>
      <c r="L3239" s="990"/>
      <c r="M3239" s="990"/>
      <c r="N3239" s="990"/>
      <c r="O3239" s="878"/>
      <c r="P3239" s="878"/>
      <c r="Q3239" s="878"/>
      <c r="R3239" s="878"/>
      <c r="S3239" s="878"/>
      <c r="T3239" s="878"/>
      <c r="U3239" s="878"/>
      <c r="V3239" s="878"/>
      <c r="W3239" s="878"/>
      <c r="X3239" s="1015"/>
      <c r="Y3239" s="878"/>
      <c r="Z3239" s="975"/>
    </row>
    <row r="3240" spans="1:26">
      <c r="A3240" s="878"/>
      <c r="B3240" s="878"/>
      <c r="C3240" s="878"/>
      <c r="F3240" s="878"/>
      <c r="H3240" s="878"/>
      <c r="I3240" s="878"/>
      <c r="J3240" s="878"/>
      <c r="K3240" s="990"/>
      <c r="L3240" s="990"/>
      <c r="M3240" s="990"/>
      <c r="N3240" s="990"/>
      <c r="O3240" s="878"/>
      <c r="P3240" s="878"/>
      <c r="Q3240" s="878"/>
      <c r="R3240" s="878"/>
      <c r="S3240" s="878"/>
      <c r="T3240" s="878"/>
      <c r="U3240" s="878"/>
      <c r="V3240" s="878"/>
      <c r="W3240" s="878"/>
      <c r="X3240" s="1015"/>
      <c r="Y3240" s="878"/>
      <c r="Z3240" s="975"/>
    </row>
    <row r="3241" spans="1:26">
      <c r="A3241" s="878"/>
      <c r="B3241" s="878"/>
      <c r="C3241" s="878"/>
      <c r="F3241" s="878"/>
      <c r="H3241" s="878"/>
      <c r="I3241" s="878"/>
      <c r="J3241" s="878"/>
      <c r="K3241" s="990"/>
      <c r="L3241" s="990"/>
      <c r="M3241" s="990"/>
      <c r="N3241" s="990"/>
      <c r="O3241" s="878"/>
      <c r="P3241" s="878"/>
      <c r="Q3241" s="878"/>
      <c r="R3241" s="878"/>
      <c r="S3241" s="878"/>
      <c r="T3241" s="878"/>
      <c r="U3241" s="878"/>
      <c r="V3241" s="878"/>
      <c r="W3241" s="878"/>
      <c r="X3241" s="1015"/>
      <c r="Y3241" s="878"/>
      <c r="Z3241" s="975"/>
    </row>
    <row r="3242" spans="1:26">
      <c r="A3242" s="878"/>
      <c r="B3242" s="878"/>
      <c r="C3242" s="878"/>
      <c r="F3242" s="878"/>
      <c r="H3242" s="878"/>
      <c r="I3242" s="878"/>
      <c r="J3242" s="878"/>
      <c r="K3242" s="990"/>
      <c r="L3242" s="990"/>
      <c r="M3242" s="990"/>
      <c r="N3242" s="990"/>
      <c r="O3242" s="878"/>
      <c r="P3242" s="878"/>
      <c r="Q3242" s="878"/>
      <c r="R3242" s="878"/>
      <c r="S3242" s="878"/>
      <c r="T3242" s="878"/>
      <c r="U3242" s="878"/>
      <c r="V3242" s="878"/>
      <c r="W3242" s="878"/>
      <c r="X3242" s="1015"/>
      <c r="Y3242" s="878"/>
      <c r="Z3242" s="975"/>
    </row>
    <row r="3243" spans="1:26">
      <c r="A3243" s="878"/>
      <c r="B3243" s="878"/>
      <c r="C3243" s="878"/>
      <c r="F3243" s="878"/>
      <c r="H3243" s="878"/>
      <c r="I3243" s="878"/>
      <c r="J3243" s="878"/>
      <c r="K3243" s="990"/>
      <c r="L3243" s="990"/>
      <c r="M3243" s="990"/>
      <c r="N3243" s="990"/>
      <c r="O3243" s="878"/>
      <c r="P3243" s="878"/>
      <c r="Q3243" s="878"/>
      <c r="R3243" s="878"/>
      <c r="S3243" s="878"/>
      <c r="T3243" s="878"/>
      <c r="U3243" s="878"/>
      <c r="V3243" s="878"/>
      <c r="W3243" s="878"/>
      <c r="X3243" s="1015"/>
      <c r="Y3243" s="878"/>
      <c r="Z3243" s="975"/>
    </row>
    <row r="3244" spans="1:26">
      <c r="A3244" s="878"/>
      <c r="B3244" s="878"/>
      <c r="C3244" s="878"/>
      <c r="F3244" s="878"/>
      <c r="H3244" s="878"/>
      <c r="I3244" s="878"/>
      <c r="J3244" s="878"/>
      <c r="K3244" s="990"/>
      <c r="L3244" s="990"/>
      <c r="M3244" s="990"/>
      <c r="N3244" s="990"/>
      <c r="O3244" s="878"/>
      <c r="P3244" s="878"/>
      <c r="Q3244" s="878"/>
      <c r="R3244" s="878"/>
      <c r="S3244" s="878"/>
      <c r="T3244" s="878"/>
      <c r="U3244" s="878"/>
      <c r="V3244" s="878"/>
      <c r="W3244" s="878"/>
      <c r="X3244" s="1015"/>
      <c r="Y3244" s="878"/>
      <c r="Z3244" s="975"/>
    </row>
    <row r="3245" spans="1:26">
      <c r="A3245" s="878"/>
      <c r="B3245" s="878"/>
      <c r="C3245" s="878"/>
      <c r="F3245" s="878"/>
      <c r="H3245" s="878"/>
      <c r="I3245" s="878"/>
      <c r="J3245" s="878"/>
      <c r="K3245" s="990"/>
      <c r="L3245" s="990"/>
      <c r="M3245" s="990"/>
      <c r="N3245" s="990"/>
      <c r="O3245" s="878"/>
      <c r="P3245" s="878"/>
      <c r="Q3245" s="878"/>
      <c r="R3245" s="878"/>
      <c r="S3245" s="878"/>
      <c r="T3245" s="878"/>
      <c r="U3245" s="878"/>
      <c r="V3245" s="878"/>
      <c r="W3245" s="878"/>
      <c r="X3245" s="1015"/>
      <c r="Y3245" s="878"/>
      <c r="Z3245" s="975"/>
    </row>
    <row r="3246" spans="1:26">
      <c r="A3246" s="878"/>
      <c r="B3246" s="878"/>
      <c r="C3246" s="878"/>
      <c r="F3246" s="878"/>
      <c r="H3246" s="878"/>
      <c r="I3246" s="878"/>
      <c r="J3246" s="878"/>
      <c r="K3246" s="990"/>
      <c r="L3246" s="990"/>
      <c r="M3246" s="990"/>
      <c r="N3246" s="990"/>
      <c r="O3246" s="878"/>
      <c r="P3246" s="878"/>
      <c r="Q3246" s="878"/>
      <c r="R3246" s="878"/>
      <c r="S3246" s="878"/>
      <c r="T3246" s="878"/>
      <c r="U3246" s="878"/>
      <c r="V3246" s="878"/>
      <c r="W3246" s="878"/>
      <c r="X3246" s="1015"/>
      <c r="Y3246" s="878"/>
      <c r="Z3246" s="975"/>
    </row>
    <row r="3247" spans="1:26">
      <c r="A3247" s="878"/>
      <c r="B3247" s="878"/>
      <c r="C3247" s="878"/>
      <c r="F3247" s="878"/>
      <c r="H3247" s="878"/>
      <c r="I3247" s="878"/>
      <c r="J3247" s="878"/>
      <c r="K3247" s="990"/>
      <c r="L3247" s="990"/>
      <c r="M3247" s="990"/>
      <c r="N3247" s="990"/>
      <c r="O3247" s="878"/>
      <c r="P3247" s="878"/>
      <c r="Q3247" s="878"/>
      <c r="R3247" s="878"/>
      <c r="S3247" s="878"/>
      <c r="T3247" s="878"/>
      <c r="U3247" s="878"/>
      <c r="V3247" s="878"/>
      <c r="W3247" s="878"/>
      <c r="X3247" s="1015"/>
      <c r="Y3247" s="878"/>
      <c r="Z3247" s="975"/>
    </row>
    <row r="3248" spans="1:26">
      <c r="A3248" s="878"/>
      <c r="B3248" s="878"/>
      <c r="C3248" s="878"/>
      <c r="F3248" s="878"/>
      <c r="H3248" s="878"/>
      <c r="I3248" s="878"/>
      <c r="J3248" s="878"/>
      <c r="K3248" s="990"/>
      <c r="L3248" s="990"/>
      <c r="M3248" s="990"/>
      <c r="N3248" s="990"/>
      <c r="O3248" s="878"/>
      <c r="P3248" s="878"/>
      <c r="Q3248" s="878"/>
      <c r="R3248" s="878"/>
      <c r="S3248" s="878"/>
      <c r="T3248" s="878"/>
      <c r="U3248" s="878"/>
      <c r="V3248" s="878"/>
      <c r="W3248" s="878"/>
      <c r="X3248" s="1015"/>
      <c r="Y3248" s="878"/>
      <c r="Z3248" s="975"/>
    </row>
    <row r="3249" spans="1:26">
      <c r="A3249" s="878"/>
      <c r="B3249" s="878"/>
      <c r="C3249" s="878"/>
      <c r="F3249" s="878"/>
      <c r="H3249" s="878"/>
      <c r="I3249" s="878"/>
      <c r="J3249" s="878"/>
      <c r="K3249" s="990"/>
      <c r="L3249" s="990"/>
      <c r="M3249" s="990"/>
      <c r="N3249" s="990"/>
      <c r="O3249" s="878"/>
      <c r="P3249" s="878"/>
      <c r="Q3249" s="878"/>
      <c r="R3249" s="878"/>
      <c r="S3249" s="878"/>
      <c r="T3249" s="878"/>
      <c r="U3249" s="878"/>
      <c r="V3249" s="878"/>
      <c r="W3249" s="878"/>
      <c r="X3249" s="1015"/>
      <c r="Y3249" s="878"/>
      <c r="Z3249" s="975"/>
    </row>
    <row r="3250" spans="1:26">
      <c r="A3250" s="878"/>
      <c r="B3250" s="878"/>
      <c r="C3250" s="878"/>
      <c r="F3250" s="878"/>
      <c r="H3250" s="878"/>
      <c r="I3250" s="878"/>
      <c r="J3250" s="878"/>
      <c r="K3250" s="990"/>
      <c r="L3250" s="990"/>
      <c r="M3250" s="990"/>
      <c r="N3250" s="990"/>
      <c r="O3250" s="878"/>
      <c r="P3250" s="878"/>
      <c r="Q3250" s="878"/>
      <c r="R3250" s="878"/>
      <c r="S3250" s="878"/>
      <c r="T3250" s="878"/>
      <c r="U3250" s="878"/>
      <c r="V3250" s="878"/>
      <c r="W3250" s="878"/>
      <c r="X3250" s="1015"/>
      <c r="Y3250" s="878"/>
      <c r="Z3250" s="975"/>
    </row>
    <row r="3251" spans="1:26">
      <c r="A3251" s="878"/>
      <c r="B3251" s="878"/>
      <c r="C3251" s="878"/>
      <c r="F3251" s="878"/>
      <c r="H3251" s="878"/>
      <c r="I3251" s="878"/>
      <c r="J3251" s="878"/>
      <c r="K3251" s="990"/>
      <c r="L3251" s="990"/>
      <c r="M3251" s="990"/>
      <c r="N3251" s="990"/>
      <c r="O3251" s="878"/>
      <c r="P3251" s="878"/>
      <c r="Q3251" s="878"/>
      <c r="R3251" s="878"/>
      <c r="S3251" s="878"/>
      <c r="T3251" s="878"/>
      <c r="U3251" s="878"/>
      <c r="V3251" s="878"/>
      <c r="W3251" s="878"/>
      <c r="X3251" s="1015"/>
      <c r="Y3251" s="878"/>
      <c r="Z3251" s="975"/>
    </row>
    <row r="3252" spans="1:26">
      <c r="A3252" s="878"/>
      <c r="B3252" s="878"/>
      <c r="C3252" s="878"/>
      <c r="F3252" s="878"/>
      <c r="H3252" s="878"/>
      <c r="I3252" s="878"/>
      <c r="J3252" s="878"/>
      <c r="K3252" s="990"/>
      <c r="L3252" s="990"/>
      <c r="M3252" s="990"/>
      <c r="N3252" s="990"/>
      <c r="O3252" s="878"/>
      <c r="P3252" s="878"/>
      <c r="Q3252" s="878"/>
      <c r="R3252" s="878"/>
      <c r="S3252" s="878"/>
      <c r="T3252" s="878"/>
      <c r="U3252" s="878"/>
      <c r="V3252" s="878"/>
      <c r="W3252" s="878"/>
      <c r="X3252" s="1015"/>
      <c r="Y3252" s="878"/>
      <c r="Z3252" s="975"/>
    </row>
    <row r="3253" spans="1:26">
      <c r="A3253" s="878"/>
      <c r="B3253" s="878"/>
      <c r="C3253" s="878"/>
      <c r="F3253" s="878"/>
      <c r="H3253" s="878"/>
      <c r="I3253" s="878"/>
      <c r="J3253" s="878"/>
      <c r="K3253" s="990"/>
      <c r="L3253" s="990"/>
      <c r="M3253" s="990"/>
      <c r="N3253" s="990"/>
      <c r="O3253" s="878"/>
      <c r="P3253" s="878"/>
      <c r="Q3253" s="878"/>
      <c r="R3253" s="878"/>
      <c r="S3253" s="878"/>
      <c r="T3253" s="878"/>
      <c r="U3253" s="878"/>
      <c r="V3253" s="878"/>
      <c r="W3253" s="878"/>
      <c r="X3253" s="1015"/>
      <c r="Y3253" s="878"/>
      <c r="Z3253" s="975"/>
    </row>
    <row r="3254" spans="1:26">
      <c r="A3254" s="878"/>
      <c r="B3254" s="878"/>
      <c r="C3254" s="878"/>
      <c r="F3254" s="878"/>
      <c r="H3254" s="878"/>
      <c r="I3254" s="878"/>
      <c r="J3254" s="878"/>
      <c r="K3254" s="990"/>
      <c r="L3254" s="990"/>
      <c r="M3254" s="990"/>
      <c r="N3254" s="990"/>
      <c r="O3254" s="878"/>
      <c r="P3254" s="878"/>
      <c r="Q3254" s="878"/>
      <c r="R3254" s="878"/>
      <c r="S3254" s="878"/>
      <c r="T3254" s="878"/>
      <c r="U3254" s="878"/>
      <c r="V3254" s="878"/>
      <c r="W3254" s="878"/>
      <c r="X3254" s="1015"/>
      <c r="Y3254" s="878"/>
      <c r="Z3254" s="975"/>
    </row>
    <row r="3255" spans="1:26">
      <c r="A3255" s="878"/>
      <c r="B3255" s="878"/>
      <c r="C3255" s="878"/>
      <c r="F3255" s="878"/>
      <c r="H3255" s="878"/>
      <c r="I3255" s="878"/>
      <c r="J3255" s="878"/>
      <c r="K3255" s="990"/>
      <c r="L3255" s="990"/>
      <c r="M3255" s="990"/>
      <c r="N3255" s="990"/>
      <c r="O3255" s="878"/>
      <c r="P3255" s="878"/>
      <c r="Q3255" s="878"/>
      <c r="R3255" s="878"/>
      <c r="S3255" s="878"/>
      <c r="T3255" s="878"/>
      <c r="U3255" s="878"/>
      <c r="V3255" s="878"/>
      <c r="W3255" s="878"/>
      <c r="X3255" s="1015"/>
      <c r="Y3255" s="878"/>
      <c r="Z3255" s="975"/>
    </row>
    <row r="3256" spans="1:26">
      <c r="A3256" s="878"/>
      <c r="B3256" s="878"/>
      <c r="C3256" s="878"/>
      <c r="F3256" s="878"/>
      <c r="H3256" s="878"/>
      <c r="I3256" s="878"/>
      <c r="J3256" s="878"/>
      <c r="K3256" s="990"/>
      <c r="L3256" s="990"/>
      <c r="M3256" s="990"/>
      <c r="N3256" s="990"/>
      <c r="O3256" s="878"/>
      <c r="P3256" s="878"/>
      <c r="Q3256" s="878"/>
      <c r="R3256" s="878"/>
      <c r="S3256" s="878"/>
      <c r="T3256" s="878"/>
      <c r="U3256" s="878"/>
      <c r="V3256" s="878"/>
      <c r="W3256" s="878"/>
      <c r="X3256" s="1015"/>
      <c r="Y3256" s="878"/>
      <c r="Z3256" s="975"/>
    </row>
    <row r="3257" spans="1:26">
      <c r="A3257" s="878"/>
      <c r="B3257" s="878"/>
      <c r="C3257" s="878"/>
      <c r="F3257" s="878"/>
      <c r="H3257" s="878"/>
      <c r="I3257" s="878"/>
      <c r="J3257" s="878"/>
      <c r="K3257" s="990"/>
      <c r="L3257" s="990"/>
      <c r="M3257" s="990"/>
      <c r="N3257" s="990"/>
      <c r="O3257" s="878"/>
      <c r="P3257" s="878"/>
      <c r="Q3257" s="878"/>
      <c r="R3257" s="878"/>
      <c r="S3257" s="878"/>
      <c r="T3257" s="878"/>
      <c r="U3257" s="878"/>
      <c r="V3257" s="878"/>
      <c r="W3257" s="878"/>
      <c r="X3257" s="1015"/>
      <c r="Y3257" s="878"/>
      <c r="Z3257" s="975"/>
    </row>
    <row r="3258" spans="1:26">
      <c r="A3258" s="878"/>
      <c r="B3258" s="878"/>
      <c r="C3258" s="878"/>
      <c r="F3258" s="878"/>
      <c r="H3258" s="878"/>
      <c r="I3258" s="878"/>
      <c r="J3258" s="878"/>
      <c r="K3258" s="990"/>
      <c r="L3258" s="990"/>
      <c r="M3258" s="990"/>
      <c r="N3258" s="990"/>
      <c r="O3258" s="878"/>
      <c r="P3258" s="878"/>
      <c r="Q3258" s="878"/>
      <c r="R3258" s="878"/>
      <c r="S3258" s="878"/>
      <c r="T3258" s="878"/>
      <c r="U3258" s="878"/>
      <c r="V3258" s="878"/>
      <c r="W3258" s="878"/>
      <c r="X3258" s="1015"/>
      <c r="Y3258" s="878"/>
      <c r="Z3258" s="975"/>
    </row>
    <row r="3259" spans="1:26">
      <c r="A3259" s="878"/>
      <c r="B3259" s="878"/>
      <c r="C3259" s="878"/>
      <c r="F3259" s="878"/>
      <c r="H3259" s="878"/>
      <c r="I3259" s="878"/>
      <c r="J3259" s="878"/>
      <c r="K3259" s="990"/>
      <c r="L3259" s="990"/>
      <c r="M3259" s="990"/>
      <c r="N3259" s="990"/>
      <c r="O3259" s="878"/>
      <c r="P3259" s="878"/>
      <c r="Q3259" s="878"/>
      <c r="R3259" s="878"/>
      <c r="S3259" s="878"/>
      <c r="T3259" s="878"/>
      <c r="U3259" s="878"/>
      <c r="V3259" s="878"/>
      <c r="W3259" s="878"/>
      <c r="X3259" s="1015"/>
      <c r="Y3259" s="878"/>
      <c r="Z3259" s="975"/>
    </row>
    <row r="3260" spans="1:26">
      <c r="A3260" s="878"/>
      <c r="B3260" s="878"/>
      <c r="C3260" s="878"/>
      <c r="F3260" s="878"/>
      <c r="H3260" s="878"/>
      <c r="I3260" s="878"/>
      <c r="J3260" s="878"/>
      <c r="K3260" s="990"/>
      <c r="L3260" s="990"/>
      <c r="M3260" s="990"/>
      <c r="N3260" s="990"/>
      <c r="O3260" s="878"/>
      <c r="P3260" s="878"/>
      <c r="Q3260" s="878"/>
      <c r="R3260" s="878"/>
      <c r="S3260" s="878"/>
      <c r="T3260" s="878"/>
      <c r="U3260" s="878"/>
      <c r="V3260" s="878"/>
      <c r="W3260" s="878"/>
      <c r="X3260" s="1015"/>
      <c r="Y3260" s="878"/>
      <c r="Z3260" s="975"/>
    </row>
    <row r="3261" spans="1:26">
      <c r="A3261" s="878"/>
      <c r="B3261" s="878"/>
      <c r="C3261" s="878"/>
      <c r="F3261" s="878"/>
      <c r="H3261" s="878"/>
      <c r="I3261" s="878"/>
      <c r="J3261" s="878"/>
      <c r="K3261" s="990"/>
      <c r="L3261" s="990"/>
      <c r="M3261" s="990"/>
      <c r="N3261" s="990"/>
      <c r="O3261" s="878"/>
      <c r="P3261" s="878"/>
      <c r="Q3261" s="878"/>
      <c r="R3261" s="878"/>
      <c r="S3261" s="878"/>
      <c r="T3261" s="878"/>
      <c r="U3261" s="878"/>
      <c r="V3261" s="878"/>
      <c r="W3261" s="878"/>
      <c r="X3261" s="1015"/>
      <c r="Y3261" s="878"/>
      <c r="Z3261" s="975"/>
    </row>
    <row r="3262" spans="1:26">
      <c r="A3262" s="878"/>
      <c r="B3262" s="878"/>
      <c r="C3262" s="878"/>
      <c r="F3262" s="878"/>
      <c r="H3262" s="878"/>
      <c r="I3262" s="878"/>
      <c r="J3262" s="878"/>
      <c r="K3262" s="990"/>
      <c r="L3262" s="990"/>
      <c r="M3262" s="990"/>
      <c r="N3262" s="990"/>
      <c r="O3262" s="878"/>
      <c r="P3262" s="878"/>
      <c r="Q3262" s="878"/>
      <c r="R3262" s="878"/>
      <c r="S3262" s="878"/>
      <c r="T3262" s="878"/>
      <c r="U3262" s="878"/>
      <c r="V3262" s="878"/>
      <c r="W3262" s="878"/>
      <c r="X3262" s="1015"/>
      <c r="Y3262" s="878"/>
      <c r="Z3262" s="975"/>
    </row>
    <row r="3263" spans="1:26">
      <c r="A3263" s="878"/>
      <c r="B3263" s="878"/>
      <c r="C3263" s="878"/>
      <c r="F3263" s="878"/>
      <c r="H3263" s="878"/>
      <c r="I3263" s="878"/>
      <c r="J3263" s="878"/>
      <c r="K3263" s="990"/>
      <c r="L3263" s="990"/>
      <c r="M3263" s="990"/>
      <c r="N3263" s="990"/>
      <c r="O3263" s="878"/>
      <c r="P3263" s="878"/>
      <c r="Q3263" s="878"/>
      <c r="R3263" s="878"/>
      <c r="S3263" s="878"/>
      <c r="T3263" s="878"/>
      <c r="U3263" s="878"/>
      <c r="V3263" s="878"/>
      <c r="W3263" s="878"/>
      <c r="X3263" s="1015"/>
      <c r="Y3263" s="878"/>
      <c r="Z3263" s="975"/>
    </row>
    <row r="3264" spans="1:26">
      <c r="A3264" s="878"/>
      <c r="B3264" s="878"/>
      <c r="C3264" s="878"/>
      <c r="F3264" s="878"/>
      <c r="H3264" s="878"/>
      <c r="I3264" s="878"/>
      <c r="J3264" s="878"/>
      <c r="K3264" s="990"/>
      <c r="L3264" s="990"/>
      <c r="M3264" s="990"/>
      <c r="N3264" s="990"/>
      <c r="O3264" s="878"/>
      <c r="P3264" s="878"/>
      <c r="Q3264" s="878"/>
      <c r="R3264" s="878"/>
      <c r="S3264" s="878"/>
      <c r="T3264" s="878"/>
      <c r="U3264" s="878"/>
      <c r="V3264" s="878"/>
      <c r="W3264" s="878"/>
      <c r="X3264" s="1015"/>
      <c r="Y3264" s="878"/>
      <c r="Z3264" s="975"/>
    </row>
    <row r="3265" spans="1:26">
      <c r="A3265" s="878"/>
      <c r="B3265" s="878"/>
      <c r="C3265" s="878"/>
      <c r="F3265" s="878"/>
      <c r="H3265" s="878"/>
      <c r="I3265" s="878"/>
      <c r="J3265" s="878"/>
      <c r="K3265" s="990"/>
      <c r="L3265" s="990"/>
      <c r="M3265" s="990"/>
      <c r="N3265" s="990"/>
      <c r="O3265" s="878"/>
      <c r="P3265" s="878"/>
      <c r="Q3265" s="878"/>
      <c r="R3265" s="878"/>
      <c r="S3265" s="878"/>
      <c r="T3265" s="878"/>
      <c r="U3265" s="878"/>
      <c r="V3265" s="878"/>
      <c r="W3265" s="878"/>
      <c r="X3265" s="1015"/>
      <c r="Y3265" s="878"/>
      <c r="Z3265" s="975"/>
    </row>
    <row r="3266" spans="1:26">
      <c r="A3266" s="878"/>
      <c r="B3266" s="878"/>
      <c r="C3266" s="878"/>
      <c r="F3266" s="878"/>
      <c r="H3266" s="878"/>
      <c r="I3266" s="878"/>
      <c r="J3266" s="878"/>
      <c r="K3266" s="990"/>
      <c r="L3266" s="990"/>
      <c r="M3266" s="990"/>
      <c r="N3266" s="990"/>
      <c r="O3266" s="878"/>
      <c r="P3266" s="878"/>
      <c r="Q3266" s="878"/>
      <c r="R3266" s="878"/>
      <c r="S3266" s="878"/>
      <c r="T3266" s="878"/>
      <c r="U3266" s="878"/>
      <c r="V3266" s="878"/>
      <c r="W3266" s="878"/>
      <c r="X3266" s="1015"/>
      <c r="Y3266" s="878"/>
      <c r="Z3266" s="975"/>
    </row>
    <row r="3267" spans="1:26">
      <c r="A3267" s="878"/>
      <c r="B3267" s="878"/>
      <c r="C3267" s="878"/>
      <c r="F3267" s="878"/>
      <c r="H3267" s="878"/>
      <c r="I3267" s="878"/>
      <c r="J3267" s="878"/>
      <c r="K3267" s="990"/>
      <c r="L3267" s="990"/>
      <c r="M3267" s="990"/>
      <c r="N3267" s="990"/>
      <c r="O3267" s="878"/>
      <c r="P3267" s="878"/>
      <c r="Q3267" s="878"/>
      <c r="R3267" s="878"/>
      <c r="S3267" s="878"/>
      <c r="T3267" s="878"/>
      <c r="U3267" s="878"/>
      <c r="V3267" s="878"/>
      <c r="W3267" s="878"/>
      <c r="X3267" s="1015"/>
      <c r="Y3267" s="878"/>
      <c r="Z3267" s="975"/>
    </row>
    <row r="3268" spans="1:26">
      <c r="A3268" s="878"/>
      <c r="B3268" s="878"/>
      <c r="C3268" s="878"/>
      <c r="F3268" s="878"/>
      <c r="H3268" s="878"/>
      <c r="I3268" s="878"/>
      <c r="J3268" s="878"/>
      <c r="K3268" s="990"/>
      <c r="L3268" s="990"/>
      <c r="M3268" s="990"/>
      <c r="N3268" s="990"/>
      <c r="O3268" s="878"/>
      <c r="P3268" s="878"/>
      <c r="Q3268" s="878"/>
      <c r="R3268" s="878"/>
      <c r="S3268" s="878"/>
      <c r="T3268" s="878"/>
      <c r="U3268" s="878"/>
      <c r="V3268" s="878"/>
      <c r="W3268" s="878"/>
      <c r="X3268" s="1015"/>
      <c r="Y3268" s="878"/>
      <c r="Z3268" s="975"/>
    </row>
    <row r="3269" spans="1:26">
      <c r="A3269" s="878"/>
      <c r="B3269" s="878"/>
      <c r="C3269" s="878"/>
      <c r="F3269" s="878"/>
      <c r="H3269" s="878"/>
      <c r="I3269" s="878"/>
      <c r="J3269" s="878"/>
      <c r="K3269" s="990"/>
      <c r="L3269" s="990"/>
      <c r="M3269" s="990"/>
      <c r="N3269" s="990"/>
      <c r="O3269" s="878"/>
      <c r="P3269" s="878"/>
      <c r="Q3269" s="878"/>
      <c r="R3269" s="878"/>
      <c r="S3269" s="878"/>
      <c r="T3269" s="878"/>
      <c r="U3269" s="878"/>
      <c r="V3269" s="878"/>
      <c r="W3269" s="878"/>
      <c r="X3269" s="1015"/>
      <c r="Y3269" s="878"/>
      <c r="Z3269" s="975"/>
    </row>
    <row r="3270" spans="1:26">
      <c r="A3270" s="878"/>
      <c r="B3270" s="878"/>
      <c r="C3270" s="878"/>
      <c r="F3270" s="878"/>
      <c r="H3270" s="878"/>
      <c r="I3270" s="878"/>
      <c r="J3270" s="878"/>
      <c r="K3270" s="990"/>
      <c r="L3270" s="990"/>
      <c r="M3270" s="990"/>
      <c r="N3270" s="990"/>
      <c r="O3270" s="878"/>
      <c r="P3270" s="878"/>
      <c r="Q3270" s="878"/>
      <c r="R3270" s="878"/>
      <c r="S3270" s="878"/>
      <c r="T3270" s="878"/>
      <c r="U3270" s="878"/>
      <c r="V3270" s="878"/>
      <c r="W3270" s="878"/>
      <c r="X3270" s="1015"/>
      <c r="Y3270" s="878"/>
      <c r="Z3270" s="975"/>
    </row>
    <row r="3271" spans="1:26">
      <c r="A3271" s="878"/>
      <c r="B3271" s="878"/>
      <c r="C3271" s="878"/>
      <c r="F3271" s="878"/>
      <c r="H3271" s="878"/>
      <c r="I3271" s="878"/>
      <c r="J3271" s="878"/>
      <c r="K3271" s="990"/>
      <c r="L3271" s="990"/>
      <c r="M3271" s="990"/>
      <c r="N3271" s="990"/>
      <c r="O3271" s="878"/>
      <c r="P3271" s="878"/>
      <c r="Q3271" s="878"/>
      <c r="R3271" s="878"/>
      <c r="S3271" s="878"/>
      <c r="T3271" s="878"/>
      <c r="U3271" s="878"/>
      <c r="V3271" s="878"/>
      <c r="W3271" s="878"/>
      <c r="X3271" s="1015"/>
      <c r="Y3271" s="878"/>
      <c r="Z3271" s="975"/>
    </row>
    <row r="3272" spans="1:26">
      <c r="A3272" s="878"/>
      <c r="B3272" s="878"/>
      <c r="C3272" s="878"/>
      <c r="F3272" s="878"/>
      <c r="H3272" s="878"/>
      <c r="I3272" s="878"/>
      <c r="J3272" s="878"/>
      <c r="K3272" s="990"/>
      <c r="L3272" s="990"/>
      <c r="M3272" s="990"/>
      <c r="N3272" s="990"/>
      <c r="O3272" s="878"/>
      <c r="P3272" s="878"/>
      <c r="Q3272" s="878"/>
      <c r="R3272" s="878"/>
      <c r="S3272" s="878"/>
      <c r="T3272" s="878"/>
      <c r="U3272" s="878"/>
      <c r="V3272" s="878"/>
      <c r="W3272" s="878"/>
      <c r="X3272" s="1015"/>
      <c r="Y3272" s="878"/>
      <c r="Z3272" s="975"/>
    </row>
    <row r="3273" spans="1:26">
      <c r="A3273" s="878"/>
      <c r="B3273" s="878"/>
      <c r="C3273" s="878"/>
      <c r="F3273" s="878"/>
      <c r="H3273" s="878"/>
      <c r="I3273" s="878"/>
      <c r="J3273" s="878"/>
      <c r="K3273" s="990"/>
      <c r="L3273" s="990"/>
      <c r="M3273" s="990"/>
      <c r="N3273" s="990"/>
      <c r="O3273" s="878"/>
      <c r="P3273" s="878"/>
      <c r="Q3273" s="878"/>
      <c r="R3273" s="878"/>
      <c r="S3273" s="878"/>
      <c r="T3273" s="878"/>
      <c r="U3273" s="878"/>
      <c r="V3273" s="878"/>
      <c r="W3273" s="878"/>
      <c r="X3273" s="1015"/>
      <c r="Y3273" s="878"/>
      <c r="Z3273" s="975"/>
    </row>
    <row r="3274" spans="1:26">
      <c r="A3274" s="878"/>
      <c r="B3274" s="878"/>
      <c r="C3274" s="878"/>
      <c r="F3274" s="878"/>
      <c r="H3274" s="878"/>
      <c r="I3274" s="878"/>
      <c r="J3274" s="878"/>
      <c r="K3274" s="990"/>
      <c r="L3274" s="990"/>
      <c r="M3274" s="990"/>
      <c r="N3274" s="990"/>
      <c r="O3274" s="878"/>
      <c r="P3274" s="878"/>
      <c r="Q3274" s="878"/>
      <c r="R3274" s="878"/>
      <c r="S3274" s="878"/>
      <c r="T3274" s="878"/>
      <c r="U3274" s="878"/>
      <c r="V3274" s="878"/>
      <c r="W3274" s="878"/>
      <c r="X3274" s="1015"/>
      <c r="Y3274" s="878"/>
      <c r="Z3274" s="975"/>
    </row>
    <row r="3275" spans="1:26">
      <c r="A3275" s="878"/>
      <c r="B3275" s="878"/>
      <c r="C3275" s="878"/>
      <c r="F3275" s="878"/>
      <c r="H3275" s="878"/>
      <c r="I3275" s="878"/>
      <c r="J3275" s="878"/>
      <c r="K3275" s="990"/>
      <c r="L3275" s="990"/>
      <c r="M3275" s="990"/>
      <c r="N3275" s="990"/>
      <c r="O3275" s="878"/>
      <c r="P3275" s="878"/>
      <c r="Q3275" s="878"/>
      <c r="R3275" s="878"/>
      <c r="S3275" s="878"/>
      <c r="T3275" s="878"/>
      <c r="U3275" s="878"/>
      <c r="V3275" s="878"/>
      <c r="W3275" s="878"/>
      <c r="X3275" s="1015"/>
      <c r="Y3275" s="878"/>
      <c r="Z3275" s="975"/>
    </row>
    <row r="3276" spans="1:26">
      <c r="A3276" s="878"/>
      <c r="B3276" s="878"/>
      <c r="C3276" s="878"/>
      <c r="F3276" s="878"/>
      <c r="H3276" s="878"/>
      <c r="I3276" s="878"/>
      <c r="J3276" s="878"/>
      <c r="K3276" s="990"/>
      <c r="L3276" s="990"/>
      <c r="M3276" s="990"/>
      <c r="N3276" s="990"/>
      <c r="O3276" s="878"/>
      <c r="P3276" s="878"/>
      <c r="Q3276" s="878"/>
      <c r="R3276" s="878"/>
      <c r="S3276" s="878"/>
      <c r="T3276" s="878"/>
      <c r="U3276" s="878"/>
      <c r="V3276" s="878"/>
      <c r="W3276" s="878"/>
      <c r="X3276" s="1015"/>
      <c r="Y3276" s="878"/>
      <c r="Z3276" s="975"/>
    </row>
    <row r="3277" spans="1:26">
      <c r="A3277" s="878"/>
      <c r="B3277" s="878"/>
      <c r="C3277" s="878"/>
      <c r="F3277" s="878"/>
      <c r="H3277" s="878"/>
      <c r="I3277" s="878"/>
      <c r="J3277" s="878"/>
      <c r="K3277" s="990"/>
      <c r="L3277" s="990"/>
      <c r="M3277" s="990"/>
      <c r="N3277" s="990"/>
      <c r="O3277" s="878"/>
      <c r="P3277" s="878"/>
      <c r="Q3277" s="878"/>
      <c r="R3277" s="878"/>
      <c r="S3277" s="878"/>
      <c r="T3277" s="878"/>
      <c r="U3277" s="878"/>
      <c r="V3277" s="878"/>
      <c r="W3277" s="878"/>
      <c r="X3277" s="1015"/>
      <c r="Y3277" s="878"/>
      <c r="Z3277" s="975"/>
    </row>
    <row r="3278" spans="1:26">
      <c r="A3278" s="878"/>
      <c r="B3278" s="878"/>
      <c r="C3278" s="878"/>
      <c r="F3278" s="878"/>
      <c r="H3278" s="878"/>
      <c r="I3278" s="878"/>
      <c r="J3278" s="878"/>
      <c r="K3278" s="990"/>
      <c r="L3278" s="990"/>
      <c r="M3278" s="990"/>
      <c r="N3278" s="990"/>
      <c r="O3278" s="878"/>
      <c r="P3278" s="878"/>
      <c r="Q3278" s="878"/>
      <c r="R3278" s="878"/>
      <c r="S3278" s="878"/>
      <c r="T3278" s="878"/>
      <c r="U3278" s="878"/>
      <c r="V3278" s="878"/>
      <c r="W3278" s="878"/>
      <c r="X3278" s="1015"/>
      <c r="Y3278" s="878"/>
      <c r="Z3278" s="975"/>
    </row>
    <row r="3279" spans="1:26">
      <c r="A3279" s="878"/>
      <c r="B3279" s="878"/>
      <c r="C3279" s="878"/>
      <c r="F3279" s="878"/>
      <c r="H3279" s="878"/>
      <c r="I3279" s="878"/>
      <c r="J3279" s="878"/>
      <c r="K3279" s="990"/>
      <c r="L3279" s="990"/>
      <c r="M3279" s="990"/>
      <c r="N3279" s="990"/>
      <c r="O3279" s="878"/>
      <c r="P3279" s="878"/>
      <c r="Q3279" s="878"/>
      <c r="R3279" s="878"/>
      <c r="S3279" s="878"/>
      <c r="T3279" s="878"/>
      <c r="U3279" s="878"/>
      <c r="V3279" s="878"/>
      <c r="W3279" s="878"/>
      <c r="X3279" s="1015"/>
      <c r="Y3279" s="878"/>
      <c r="Z3279" s="975"/>
    </row>
    <row r="3280" spans="1:26">
      <c r="A3280" s="878"/>
      <c r="B3280" s="878"/>
      <c r="C3280" s="878"/>
      <c r="F3280" s="878"/>
      <c r="H3280" s="878"/>
      <c r="I3280" s="878"/>
      <c r="J3280" s="878"/>
      <c r="K3280" s="990"/>
      <c r="L3280" s="990"/>
      <c r="M3280" s="990"/>
      <c r="N3280" s="990"/>
      <c r="O3280" s="878"/>
      <c r="P3280" s="878"/>
      <c r="Q3280" s="878"/>
      <c r="R3280" s="878"/>
      <c r="S3280" s="878"/>
      <c r="T3280" s="878"/>
      <c r="U3280" s="878"/>
      <c r="V3280" s="878"/>
      <c r="W3280" s="878"/>
      <c r="X3280" s="1015"/>
      <c r="Y3280" s="878"/>
      <c r="Z3280" s="975"/>
    </row>
    <row r="3281" spans="1:26">
      <c r="A3281" s="878"/>
      <c r="B3281" s="878"/>
      <c r="C3281" s="878"/>
      <c r="F3281" s="878"/>
      <c r="H3281" s="878"/>
      <c r="I3281" s="878"/>
      <c r="J3281" s="878"/>
      <c r="K3281" s="990"/>
      <c r="L3281" s="990"/>
      <c r="M3281" s="990"/>
      <c r="N3281" s="990"/>
      <c r="O3281" s="878"/>
      <c r="P3281" s="878"/>
      <c r="Q3281" s="878"/>
      <c r="R3281" s="878"/>
      <c r="S3281" s="878"/>
      <c r="T3281" s="878"/>
      <c r="U3281" s="878"/>
      <c r="V3281" s="878"/>
      <c r="W3281" s="878"/>
      <c r="X3281" s="1015"/>
      <c r="Y3281" s="878"/>
      <c r="Z3281" s="975"/>
    </row>
    <row r="3282" spans="1:26">
      <c r="A3282" s="878"/>
      <c r="B3282" s="878"/>
      <c r="C3282" s="878"/>
      <c r="F3282" s="878"/>
      <c r="H3282" s="878"/>
      <c r="I3282" s="878"/>
      <c r="J3282" s="878"/>
      <c r="K3282" s="990"/>
      <c r="L3282" s="990"/>
      <c r="M3282" s="990"/>
      <c r="N3282" s="990"/>
      <c r="O3282" s="878"/>
      <c r="P3282" s="878"/>
      <c r="Q3282" s="878"/>
      <c r="R3282" s="878"/>
      <c r="S3282" s="878"/>
      <c r="T3282" s="878"/>
      <c r="U3282" s="878"/>
      <c r="V3282" s="878"/>
      <c r="W3282" s="878"/>
      <c r="X3282" s="1015"/>
      <c r="Y3282" s="878"/>
      <c r="Z3282" s="975"/>
    </row>
    <row r="3283" spans="1:26">
      <c r="A3283" s="878"/>
      <c r="B3283" s="878"/>
      <c r="C3283" s="878"/>
      <c r="F3283" s="878"/>
      <c r="H3283" s="878"/>
      <c r="I3283" s="878"/>
      <c r="J3283" s="878"/>
      <c r="K3283" s="990"/>
      <c r="L3283" s="990"/>
      <c r="M3283" s="990"/>
      <c r="N3283" s="990"/>
      <c r="O3283" s="878"/>
      <c r="P3283" s="878"/>
      <c r="Q3283" s="878"/>
      <c r="R3283" s="878"/>
      <c r="S3283" s="878"/>
      <c r="T3283" s="878"/>
      <c r="U3283" s="878"/>
      <c r="V3283" s="878"/>
      <c r="W3283" s="878"/>
      <c r="X3283" s="1015"/>
      <c r="Y3283" s="878"/>
      <c r="Z3283" s="975"/>
    </row>
    <row r="3284" spans="1:26">
      <c r="A3284" s="878"/>
      <c r="B3284" s="878"/>
      <c r="C3284" s="878"/>
      <c r="F3284" s="878"/>
      <c r="H3284" s="878"/>
      <c r="I3284" s="878"/>
      <c r="J3284" s="878"/>
      <c r="K3284" s="990"/>
      <c r="L3284" s="990"/>
      <c r="M3284" s="990"/>
      <c r="N3284" s="990"/>
      <c r="O3284" s="878"/>
      <c r="P3284" s="878"/>
      <c r="Q3284" s="878"/>
      <c r="R3284" s="878"/>
      <c r="S3284" s="878"/>
      <c r="T3284" s="878"/>
      <c r="U3284" s="878"/>
      <c r="V3284" s="878"/>
      <c r="W3284" s="878"/>
      <c r="X3284" s="1015"/>
      <c r="Y3284" s="878"/>
      <c r="Z3284" s="975"/>
    </row>
    <row r="3285" spans="1:26">
      <c r="A3285" s="878"/>
      <c r="B3285" s="878"/>
      <c r="C3285" s="878"/>
      <c r="F3285" s="878"/>
      <c r="H3285" s="878"/>
      <c r="I3285" s="878"/>
      <c r="J3285" s="878"/>
      <c r="K3285" s="990"/>
      <c r="L3285" s="990"/>
      <c r="M3285" s="990"/>
      <c r="N3285" s="990"/>
      <c r="O3285" s="878"/>
      <c r="P3285" s="878"/>
      <c r="Q3285" s="878"/>
      <c r="R3285" s="878"/>
      <c r="S3285" s="878"/>
      <c r="T3285" s="878"/>
      <c r="U3285" s="878"/>
      <c r="V3285" s="878"/>
      <c r="W3285" s="878"/>
      <c r="X3285" s="1015"/>
      <c r="Y3285" s="878"/>
      <c r="Z3285" s="975"/>
    </row>
    <row r="3286" spans="1:26">
      <c r="A3286" s="878"/>
      <c r="B3286" s="878"/>
      <c r="C3286" s="878"/>
      <c r="F3286" s="878"/>
      <c r="H3286" s="878"/>
      <c r="I3286" s="878"/>
      <c r="J3286" s="878"/>
      <c r="K3286" s="990"/>
      <c r="L3286" s="990"/>
      <c r="M3286" s="990"/>
      <c r="N3286" s="990"/>
      <c r="O3286" s="878"/>
      <c r="P3286" s="878"/>
      <c r="Q3286" s="878"/>
      <c r="R3286" s="878"/>
      <c r="S3286" s="878"/>
      <c r="T3286" s="878"/>
      <c r="U3286" s="878"/>
      <c r="V3286" s="878"/>
      <c r="W3286" s="878"/>
      <c r="X3286" s="1015"/>
      <c r="Y3286" s="878"/>
      <c r="Z3286" s="975"/>
    </row>
    <row r="3287" spans="1:26">
      <c r="A3287" s="878"/>
      <c r="B3287" s="878"/>
      <c r="C3287" s="878"/>
      <c r="F3287" s="878"/>
      <c r="H3287" s="878"/>
      <c r="I3287" s="878"/>
      <c r="J3287" s="878"/>
      <c r="K3287" s="990"/>
      <c r="L3287" s="990"/>
      <c r="M3287" s="990"/>
      <c r="N3287" s="990"/>
      <c r="O3287" s="878"/>
      <c r="P3287" s="878"/>
      <c r="Q3287" s="878"/>
      <c r="R3287" s="878"/>
      <c r="S3287" s="878"/>
      <c r="T3287" s="878"/>
      <c r="U3287" s="878"/>
      <c r="V3287" s="878"/>
      <c r="W3287" s="878"/>
      <c r="X3287" s="1015"/>
      <c r="Y3287" s="878"/>
      <c r="Z3287" s="975"/>
    </row>
    <row r="3288" spans="1:26">
      <c r="A3288" s="878"/>
      <c r="B3288" s="878"/>
      <c r="C3288" s="878"/>
      <c r="F3288" s="878"/>
      <c r="H3288" s="878"/>
      <c r="I3288" s="878"/>
      <c r="J3288" s="878"/>
      <c r="K3288" s="990"/>
      <c r="L3288" s="990"/>
      <c r="M3288" s="990"/>
      <c r="N3288" s="990"/>
      <c r="O3288" s="878"/>
      <c r="P3288" s="878"/>
      <c r="Q3288" s="878"/>
      <c r="R3288" s="878"/>
      <c r="S3288" s="878"/>
      <c r="T3288" s="878"/>
      <c r="U3288" s="878"/>
      <c r="V3288" s="878"/>
      <c r="W3288" s="878"/>
      <c r="X3288" s="1015"/>
      <c r="Y3288" s="878"/>
      <c r="Z3288" s="975"/>
    </row>
    <row r="3289" spans="1:26">
      <c r="A3289" s="878"/>
      <c r="B3289" s="878"/>
      <c r="C3289" s="878"/>
      <c r="F3289" s="878"/>
      <c r="H3289" s="878"/>
      <c r="I3289" s="878"/>
      <c r="J3289" s="878"/>
      <c r="K3289" s="990"/>
      <c r="L3289" s="990"/>
      <c r="M3289" s="990"/>
      <c r="N3289" s="990"/>
      <c r="O3289" s="878"/>
      <c r="P3289" s="878"/>
      <c r="Q3289" s="878"/>
      <c r="R3289" s="878"/>
      <c r="S3289" s="878"/>
      <c r="T3289" s="878"/>
      <c r="U3289" s="878"/>
      <c r="V3289" s="878"/>
      <c r="W3289" s="878"/>
      <c r="X3289" s="1015"/>
      <c r="Y3289" s="878"/>
      <c r="Z3289" s="975"/>
    </row>
    <row r="3290" spans="1:26">
      <c r="A3290" s="878"/>
      <c r="B3290" s="878"/>
      <c r="C3290" s="878"/>
      <c r="F3290" s="878"/>
      <c r="H3290" s="878"/>
      <c r="I3290" s="878"/>
      <c r="J3290" s="878"/>
      <c r="K3290" s="990"/>
      <c r="L3290" s="990"/>
      <c r="M3290" s="990"/>
      <c r="N3290" s="990"/>
      <c r="O3290" s="878"/>
      <c r="P3290" s="878"/>
      <c r="Q3290" s="878"/>
      <c r="R3290" s="878"/>
      <c r="S3290" s="878"/>
      <c r="T3290" s="878"/>
      <c r="U3290" s="878"/>
      <c r="V3290" s="878"/>
      <c r="W3290" s="878"/>
      <c r="X3290" s="1015"/>
      <c r="Y3290" s="878"/>
      <c r="Z3290" s="975"/>
    </row>
    <row r="3291" spans="1:26">
      <c r="A3291" s="878"/>
      <c r="B3291" s="878"/>
      <c r="C3291" s="878"/>
      <c r="F3291" s="878"/>
      <c r="H3291" s="878"/>
      <c r="I3291" s="878"/>
      <c r="J3291" s="878"/>
      <c r="K3291" s="990"/>
      <c r="L3291" s="990"/>
      <c r="M3291" s="990"/>
      <c r="N3291" s="990"/>
      <c r="O3291" s="878"/>
      <c r="P3291" s="878"/>
      <c r="Q3291" s="878"/>
      <c r="R3291" s="878"/>
      <c r="S3291" s="878"/>
      <c r="T3291" s="878"/>
      <c r="U3291" s="878"/>
      <c r="V3291" s="878"/>
      <c r="W3291" s="878"/>
      <c r="X3291" s="1015"/>
      <c r="Y3291" s="878"/>
      <c r="Z3291" s="975"/>
    </row>
    <row r="3292" spans="1:26">
      <c r="A3292" s="878"/>
      <c r="B3292" s="878"/>
      <c r="C3292" s="878"/>
      <c r="F3292" s="878"/>
      <c r="H3292" s="878"/>
      <c r="I3292" s="878"/>
      <c r="J3292" s="878"/>
      <c r="K3292" s="990"/>
      <c r="L3292" s="990"/>
      <c r="M3292" s="990"/>
      <c r="N3292" s="990"/>
      <c r="O3292" s="878"/>
      <c r="P3292" s="878"/>
      <c r="Q3292" s="878"/>
      <c r="R3292" s="878"/>
      <c r="S3292" s="878"/>
      <c r="T3292" s="878"/>
      <c r="U3292" s="878"/>
      <c r="V3292" s="878"/>
      <c r="W3292" s="878"/>
      <c r="X3292" s="1015"/>
      <c r="Y3292" s="878"/>
      <c r="Z3292" s="975"/>
    </row>
    <row r="3293" spans="1:26">
      <c r="A3293" s="878"/>
      <c r="B3293" s="878"/>
      <c r="C3293" s="878"/>
      <c r="F3293" s="878"/>
      <c r="H3293" s="878"/>
      <c r="I3293" s="878"/>
      <c r="J3293" s="878"/>
      <c r="K3293" s="990"/>
      <c r="L3293" s="990"/>
      <c r="M3293" s="990"/>
      <c r="N3293" s="990"/>
      <c r="O3293" s="878"/>
      <c r="P3293" s="878"/>
      <c r="Q3293" s="878"/>
      <c r="R3293" s="878"/>
      <c r="S3293" s="878"/>
      <c r="T3293" s="878"/>
      <c r="U3293" s="878"/>
      <c r="V3293" s="878"/>
      <c r="W3293" s="878"/>
      <c r="X3293" s="1015"/>
      <c r="Y3293" s="878"/>
      <c r="Z3293" s="975"/>
    </row>
    <row r="3294" spans="1:26">
      <c r="A3294" s="878"/>
      <c r="B3294" s="878"/>
      <c r="C3294" s="878"/>
      <c r="F3294" s="878"/>
      <c r="H3294" s="878"/>
      <c r="I3294" s="878"/>
      <c r="J3294" s="878"/>
      <c r="K3294" s="990"/>
      <c r="L3294" s="990"/>
      <c r="M3294" s="990"/>
      <c r="N3294" s="990"/>
      <c r="O3294" s="878"/>
      <c r="P3294" s="878"/>
      <c r="Q3294" s="878"/>
      <c r="R3294" s="878"/>
      <c r="S3294" s="878"/>
      <c r="T3294" s="878"/>
      <c r="U3294" s="878"/>
      <c r="V3294" s="878"/>
      <c r="W3294" s="878"/>
      <c r="X3294" s="1015"/>
      <c r="Y3294" s="878"/>
      <c r="Z3294" s="975"/>
    </row>
    <row r="3295" spans="1:26">
      <c r="A3295" s="878"/>
      <c r="B3295" s="878"/>
      <c r="C3295" s="878"/>
      <c r="F3295" s="878"/>
      <c r="H3295" s="878"/>
      <c r="I3295" s="878"/>
      <c r="J3295" s="878"/>
      <c r="K3295" s="990"/>
      <c r="L3295" s="990"/>
      <c r="M3295" s="990"/>
      <c r="N3295" s="990"/>
      <c r="O3295" s="878"/>
      <c r="P3295" s="878"/>
      <c r="Q3295" s="878"/>
      <c r="R3295" s="878"/>
      <c r="S3295" s="878"/>
      <c r="T3295" s="878"/>
      <c r="U3295" s="878"/>
      <c r="V3295" s="878"/>
      <c r="W3295" s="878"/>
      <c r="X3295" s="1015"/>
      <c r="Y3295" s="878"/>
      <c r="Z3295" s="975"/>
    </row>
    <row r="3296" spans="1:26">
      <c r="A3296" s="878"/>
      <c r="B3296" s="878"/>
      <c r="C3296" s="878"/>
      <c r="F3296" s="878"/>
      <c r="H3296" s="878"/>
      <c r="I3296" s="878"/>
      <c r="J3296" s="878"/>
      <c r="K3296" s="990"/>
      <c r="L3296" s="990"/>
      <c r="M3296" s="990"/>
      <c r="N3296" s="990"/>
      <c r="O3296" s="878"/>
      <c r="P3296" s="878"/>
      <c r="Q3296" s="878"/>
      <c r="R3296" s="878"/>
      <c r="S3296" s="878"/>
      <c r="T3296" s="878"/>
      <c r="U3296" s="878"/>
      <c r="V3296" s="878"/>
      <c r="W3296" s="878"/>
      <c r="X3296" s="1015"/>
      <c r="Y3296" s="878"/>
      <c r="Z3296" s="975"/>
    </row>
    <row r="3297" spans="1:26">
      <c r="A3297" s="878"/>
      <c r="B3297" s="878"/>
      <c r="C3297" s="878"/>
      <c r="F3297" s="878"/>
      <c r="H3297" s="878"/>
      <c r="I3297" s="878"/>
      <c r="J3297" s="878"/>
      <c r="K3297" s="990"/>
      <c r="L3297" s="990"/>
      <c r="M3297" s="990"/>
      <c r="N3297" s="990"/>
      <c r="O3297" s="878"/>
      <c r="P3297" s="878"/>
      <c r="Q3297" s="878"/>
      <c r="R3297" s="878"/>
      <c r="S3297" s="878"/>
      <c r="T3297" s="878"/>
      <c r="U3297" s="878"/>
      <c r="V3297" s="878"/>
      <c r="W3297" s="878"/>
      <c r="X3297" s="1015"/>
      <c r="Y3297" s="878"/>
      <c r="Z3297" s="975"/>
    </row>
    <row r="3298" spans="1:26">
      <c r="A3298" s="878"/>
      <c r="B3298" s="878"/>
      <c r="C3298" s="878"/>
      <c r="F3298" s="878"/>
      <c r="H3298" s="878"/>
      <c r="I3298" s="878"/>
      <c r="J3298" s="878"/>
      <c r="K3298" s="990"/>
      <c r="L3298" s="990"/>
      <c r="M3298" s="990"/>
      <c r="N3298" s="990"/>
      <c r="O3298" s="878"/>
      <c r="P3298" s="878"/>
      <c r="Q3298" s="878"/>
      <c r="R3298" s="878"/>
      <c r="S3298" s="878"/>
      <c r="T3298" s="878"/>
      <c r="U3298" s="878"/>
      <c r="V3298" s="878"/>
      <c r="W3298" s="878"/>
      <c r="X3298" s="1015"/>
      <c r="Y3298" s="878"/>
      <c r="Z3298" s="975"/>
    </row>
    <row r="3299" spans="1:26">
      <c r="A3299" s="878"/>
      <c r="B3299" s="878"/>
      <c r="C3299" s="878"/>
      <c r="F3299" s="878"/>
      <c r="H3299" s="878"/>
      <c r="I3299" s="878"/>
      <c r="J3299" s="878"/>
      <c r="K3299" s="990"/>
      <c r="L3299" s="990"/>
      <c r="M3299" s="990"/>
      <c r="N3299" s="990"/>
      <c r="O3299" s="878"/>
      <c r="P3299" s="878"/>
      <c r="Q3299" s="878"/>
      <c r="R3299" s="878"/>
      <c r="S3299" s="878"/>
      <c r="T3299" s="878"/>
      <c r="U3299" s="878"/>
      <c r="V3299" s="878"/>
      <c r="W3299" s="878"/>
      <c r="X3299" s="1015"/>
      <c r="Y3299" s="878"/>
      <c r="Z3299" s="975"/>
    </row>
    <row r="3300" spans="1:26">
      <c r="A3300" s="878"/>
      <c r="B3300" s="878"/>
      <c r="C3300" s="878"/>
      <c r="F3300" s="878"/>
      <c r="H3300" s="878"/>
      <c r="I3300" s="878"/>
      <c r="J3300" s="878"/>
      <c r="K3300" s="990"/>
      <c r="L3300" s="990"/>
      <c r="M3300" s="990"/>
      <c r="N3300" s="990"/>
      <c r="O3300" s="878"/>
      <c r="P3300" s="878"/>
      <c r="Q3300" s="878"/>
      <c r="R3300" s="878"/>
      <c r="S3300" s="878"/>
      <c r="T3300" s="878"/>
      <c r="U3300" s="878"/>
      <c r="V3300" s="878"/>
      <c r="W3300" s="878"/>
      <c r="X3300" s="1015"/>
      <c r="Y3300" s="878"/>
      <c r="Z3300" s="975"/>
    </row>
    <row r="3301" spans="1:26">
      <c r="A3301" s="878"/>
      <c r="B3301" s="878"/>
      <c r="C3301" s="878"/>
      <c r="F3301" s="878"/>
      <c r="H3301" s="878"/>
      <c r="I3301" s="878"/>
      <c r="J3301" s="878"/>
      <c r="K3301" s="990"/>
      <c r="L3301" s="990"/>
      <c r="M3301" s="990"/>
      <c r="N3301" s="990"/>
      <c r="O3301" s="878"/>
      <c r="P3301" s="878"/>
      <c r="Q3301" s="878"/>
      <c r="R3301" s="878"/>
      <c r="S3301" s="878"/>
      <c r="T3301" s="878"/>
      <c r="U3301" s="878"/>
      <c r="V3301" s="878"/>
      <c r="W3301" s="878"/>
      <c r="X3301" s="1015"/>
      <c r="Y3301" s="878"/>
      <c r="Z3301" s="975"/>
    </row>
    <row r="3302" spans="1:26">
      <c r="A3302" s="878"/>
      <c r="B3302" s="878"/>
      <c r="C3302" s="878"/>
      <c r="F3302" s="878"/>
      <c r="H3302" s="878"/>
      <c r="I3302" s="878"/>
      <c r="J3302" s="878"/>
      <c r="K3302" s="990"/>
      <c r="L3302" s="990"/>
      <c r="M3302" s="990"/>
      <c r="N3302" s="990"/>
      <c r="O3302" s="878"/>
      <c r="P3302" s="878"/>
      <c r="Q3302" s="878"/>
      <c r="R3302" s="878"/>
      <c r="S3302" s="878"/>
      <c r="T3302" s="878"/>
      <c r="U3302" s="878"/>
      <c r="V3302" s="878"/>
      <c r="W3302" s="878"/>
      <c r="X3302" s="1015"/>
      <c r="Y3302" s="878"/>
      <c r="Z3302" s="975"/>
    </row>
    <row r="3303" spans="1:26">
      <c r="A3303" s="878"/>
      <c r="B3303" s="878"/>
      <c r="C3303" s="878"/>
      <c r="F3303" s="878"/>
      <c r="H3303" s="878"/>
      <c r="I3303" s="878"/>
      <c r="J3303" s="878"/>
      <c r="K3303" s="990"/>
      <c r="L3303" s="990"/>
      <c r="M3303" s="990"/>
      <c r="N3303" s="990"/>
      <c r="O3303" s="878"/>
      <c r="P3303" s="878"/>
      <c r="Q3303" s="878"/>
      <c r="R3303" s="878"/>
      <c r="S3303" s="878"/>
      <c r="T3303" s="878"/>
      <c r="U3303" s="878"/>
      <c r="V3303" s="878"/>
      <c r="W3303" s="878"/>
      <c r="X3303" s="1015"/>
      <c r="Y3303" s="878"/>
      <c r="Z3303" s="975"/>
    </row>
    <row r="3304" spans="1:26">
      <c r="A3304" s="878"/>
      <c r="B3304" s="878"/>
      <c r="C3304" s="878"/>
      <c r="F3304" s="878"/>
      <c r="H3304" s="878"/>
      <c r="I3304" s="878"/>
      <c r="J3304" s="878"/>
      <c r="K3304" s="990"/>
      <c r="L3304" s="990"/>
      <c r="M3304" s="990"/>
      <c r="N3304" s="990"/>
      <c r="O3304" s="878"/>
      <c r="P3304" s="878"/>
      <c r="Q3304" s="878"/>
      <c r="R3304" s="878"/>
      <c r="S3304" s="878"/>
      <c r="T3304" s="878"/>
      <c r="U3304" s="878"/>
      <c r="V3304" s="878"/>
      <c r="W3304" s="878"/>
      <c r="X3304" s="1015"/>
      <c r="Y3304" s="878"/>
      <c r="Z3304" s="975"/>
    </row>
    <row r="3305" spans="1:26">
      <c r="A3305" s="878"/>
      <c r="B3305" s="878"/>
      <c r="C3305" s="878"/>
      <c r="F3305" s="878"/>
      <c r="H3305" s="878"/>
      <c r="I3305" s="878"/>
      <c r="J3305" s="878"/>
      <c r="K3305" s="990"/>
      <c r="L3305" s="990"/>
      <c r="M3305" s="990"/>
      <c r="N3305" s="990"/>
      <c r="O3305" s="878"/>
      <c r="P3305" s="878"/>
      <c r="Q3305" s="878"/>
      <c r="R3305" s="878"/>
      <c r="S3305" s="878"/>
      <c r="T3305" s="878"/>
      <c r="U3305" s="878"/>
      <c r="V3305" s="878"/>
      <c r="W3305" s="878"/>
      <c r="X3305" s="1015"/>
      <c r="Y3305" s="878"/>
      <c r="Z3305" s="975"/>
    </row>
    <row r="3306" spans="1:26">
      <c r="A3306" s="878"/>
      <c r="B3306" s="878"/>
      <c r="C3306" s="878"/>
      <c r="F3306" s="878"/>
      <c r="H3306" s="878"/>
      <c r="I3306" s="878"/>
      <c r="J3306" s="878"/>
      <c r="K3306" s="990"/>
      <c r="L3306" s="990"/>
      <c r="M3306" s="990"/>
      <c r="N3306" s="990"/>
      <c r="O3306" s="878"/>
      <c r="P3306" s="878"/>
      <c r="Q3306" s="878"/>
      <c r="R3306" s="878"/>
      <c r="S3306" s="878"/>
      <c r="T3306" s="878"/>
      <c r="U3306" s="878"/>
      <c r="V3306" s="878"/>
      <c r="W3306" s="878"/>
      <c r="X3306" s="1015"/>
      <c r="Y3306" s="878"/>
      <c r="Z3306" s="975"/>
    </row>
    <row r="3307" spans="1:26">
      <c r="A3307" s="878"/>
      <c r="B3307" s="878"/>
      <c r="C3307" s="878"/>
      <c r="F3307" s="878"/>
      <c r="H3307" s="878"/>
      <c r="I3307" s="878"/>
      <c r="J3307" s="878"/>
      <c r="K3307" s="990"/>
      <c r="L3307" s="990"/>
      <c r="M3307" s="990"/>
      <c r="N3307" s="990"/>
      <c r="O3307" s="878"/>
      <c r="P3307" s="878"/>
      <c r="Q3307" s="878"/>
      <c r="R3307" s="878"/>
      <c r="S3307" s="878"/>
      <c r="T3307" s="878"/>
      <c r="U3307" s="878"/>
      <c r="V3307" s="878"/>
      <c r="W3307" s="878"/>
      <c r="X3307" s="1015"/>
      <c r="Y3307" s="878"/>
      <c r="Z3307" s="975"/>
    </row>
    <row r="3308" spans="1:26">
      <c r="A3308" s="878"/>
      <c r="B3308" s="878"/>
      <c r="C3308" s="878"/>
      <c r="F3308" s="878"/>
      <c r="H3308" s="878"/>
      <c r="I3308" s="878"/>
      <c r="J3308" s="878"/>
      <c r="K3308" s="990"/>
      <c r="L3308" s="990"/>
      <c r="M3308" s="990"/>
      <c r="N3308" s="990"/>
      <c r="O3308" s="878"/>
      <c r="P3308" s="878"/>
      <c r="Q3308" s="878"/>
      <c r="R3308" s="878"/>
      <c r="S3308" s="878"/>
      <c r="T3308" s="878"/>
      <c r="U3308" s="878"/>
      <c r="V3308" s="878"/>
      <c r="W3308" s="878"/>
      <c r="X3308" s="1015"/>
      <c r="Y3308" s="878"/>
      <c r="Z3308" s="975"/>
    </row>
    <row r="3309" spans="1:26">
      <c r="A3309" s="878"/>
      <c r="B3309" s="878"/>
      <c r="C3309" s="878"/>
      <c r="F3309" s="878"/>
      <c r="H3309" s="878"/>
      <c r="I3309" s="878"/>
      <c r="J3309" s="878"/>
      <c r="K3309" s="990"/>
      <c r="L3309" s="990"/>
      <c r="M3309" s="990"/>
      <c r="N3309" s="990"/>
      <c r="O3309" s="878"/>
      <c r="P3309" s="878"/>
      <c r="Q3309" s="878"/>
      <c r="R3309" s="878"/>
      <c r="S3309" s="878"/>
      <c r="T3309" s="878"/>
      <c r="U3309" s="878"/>
      <c r="V3309" s="878"/>
      <c r="W3309" s="878"/>
      <c r="X3309" s="1015"/>
      <c r="Y3309" s="878"/>
      <c r="Z3309" s="975"/>
    </row>
    <row r="3310" spans="1:26">
      <c r="A3310" s="878"/>
      <c r="B3310" s="878"/>
      <c r="C3310" s="878"/>
      <c r="F3310" s="878"/>
      <c r="H3310" s="878"/>
      <c r="I3310" s="878"/>
      <c r="J3310" s="878"/>
      <c r="K3310" s="990"/>
      <c r="L3310" s="990"/>
      <c r="M3310" s="990"/>
      <c r="N3310" s="990"/>
      <c r="O3310" s="878"/>
      <c r="P3310" s="878"/>
      <c r="Q3310" s="878"/>
      <c r="R3310" s="878"/>
      <c r="S3310" s="878"/>
      <c r="T3310" s="878"/>
      <c r="U3310" s="878"/>
      <c r="V3310" s="878"/>
      <c r="W3310" s="878"/>
      <c r="X3310" s="1015"/>
      <c r="Y3310" s="878"/>
      <c r="Z3310" s="975"/>
    </row>
    <row r="3311" spans="1:26">
      <c r="A3311" s="878"/>
      <c r="B3311" s="878"/>
      <c r="C3311" s="878"/>
      <c r="F3311" s="878"/>
      <c r="H3311" s="878"/>
      <c r="I3311" s="878"/>
      <c r="J3311" s="878"/>
      <c r="K3311" s="990"/>
      <c r="L3311" s="990"/>
      <c r="M3311" s="990"/>
      <c r="N3311" s="990"/>
      <c r="O3311" s="878"/>
      <c r="P3311" s="878"/>
      <c r="Q3311" s="878"/>
      <c r="R3311" s="878"/>
      <c r="S3311" s="878"/>
      <c r="T3311" s="878"/>
      <c r="U3311" s="878"/>
      <c r="V3311" s="878"/>
      <c r="W3311" s="878"/>
      <c r="X3311" s="1015"/>
      <c r="Y3311" s="878"/>
      <c r="Z3311" s="975"/>
    </row>
    <row r="3312" spans="1:26">
      <c r="A3312" s="878"/>
      <c r="B3312" s="878"/>
      <c r="C3312" s="878"/>
      <c r="F3312" s="878"/>
      <c r="H3312" s="878"/>
      <c r="I3312" s="878"/>
      <c r="J3312" s="878"/>
      <c r="K3312" s="990"/>
      <c r="L3312" s="990"/>
      <c r="M3312" s="990"/>
      <c r="N3312" s="990"/>
      <c r="O3312" s="878"/>
      <c r="P3312" s="878"/>
      <c r="Q3312" s="878"/>
      <c r="R3312" s="878"/>
      <c r="S3312" s="878"/>
      <c r="T3312" s="878"/>
      <c r="U3312" s="878"/>
      <c r="V3312" s="878"/>
      <c r="W3312" s="878"/>
      <c r="X3312" s="1015"/>
      <c r="Y3312" s="878"/>
      <c r="Z3312" s="975"/>
    </row>
    <row r="3313" spans="1:26">
      <c r="A3313" s="878"/>
      <c r="B3313" s="878"/>
      <c r="C3313" s="878"/>
      <c r="F3313" s="878"/>
      <c r="H3313" s="878"/>
      <c r="I3313" s="878"/>
      <c r="J3313" s="878"/>
      <c r="K3313" s="990"/>
      <c r="L3313" s="990"/>
      <c r="M3313" s="990"/>
      <c r="N3313" s="990"/>
      <c r="O3313" s="878"/>
      <c r="P3313" s="878"/>
      <c r="Q3313" s="878"/>
      <c r="R3313" s="878"/>
      <c r="S3313" s="878"/>
      <c r="T3313" s="878"/>
      <c r="U3313" s="878"/>
      <c r="V3313" s="878"/>
      <c r="W3313" s="878"/>
      <c r="X3313" s="1015"/>
      <c r="Y3313" s="878"/>
      <c r="Z3313" s="975"/>
    </row>
    <row r="3314" spans="1:26">
      <c r="A3314" s="878"/>
      <c r="B3314" s="878"/>
      <c r="C3314" s="878"/>
      <c r="F3314" s="878"/>
      <c r="H3314" s="878"/>
      <c r="I3314" s="878"/>
      <c r="J3314" s="878"/>
      <c r="K3314" s="990"/>
      <c r="L3314" s="990"/>
      <c r="M3314" s="990"/>
      <c r="N3314" s="990"/>
      <c r="O3314" s="878"/>
      <c r="P3314" s="878"/>
      <c r="Q3314" s="878"/>
      <c r="R3314" s="878"/>
      <c r="S3314" s="878"/>
      <c r="T3314" s="878"/>
      <c r="U3314" s="878"/>
      <c r="V3314" s="878"/>
      <c r="W3314" s="878"/>
      <c r="X3314" s="1015"/>
      <c r="Y3314" s="878"/>
      <c r="Z3314" s="975"/>
    </row>
    <row r="3315" spans="1:26">
      <c r="A3315" s="878"/>
      <c r="B3315" s="878"/>
      <c r="C3315" s="878"/>
      <c r="F3315" s="878"/>
      <c r="H3315" s="878"/>
      <c r="I3315" s="878"/>
      <c r="J3315" s="878"/>
      <c r="K3315" s="990"/>
      <c r="L3315" s="990"/>
      <c r="M3315" s="990"/>
      <c r="N3315" s="990"/>
      <c r="O3315" s="878"/>
      <c r="P3315" s="878"/>
      <c r="Q3315" s="878"/>
      <c r="R3315" s="878"/>
      <c r="S3315" s="878"/>
      <c r="T3315" s="878"/>
      <c r="U3315" s="878"/>
      <c r="V3315" s="878"/>
      <c r="W3315" s="878"/>
      <c r="X3315" s="1015"/>
      <c r="Y3315" s="878"/>
      <c r="Z3315" s="975"/>
    </row>
    <row r="3316" spans="1:26">
      <c r="A3316" s="878"/>
      <c r="B3316" s="878"/>
      <c r="C3316" s="878"/>
      <c r="F3316" s="878"/>
      <c r="H3316" s="878"/>
      <c r="I3316" s="878"/>
      <c r="J3316" s="878"/>
      <c r="K3316" s="990"/>
      <c r="L3316" s="990"/>
      <c r="M3316" s="990"/>
      <c r="N3316" s="990"/>
      <c r="O3316" s="878"/>
      <c r="P3316" s="878"/>
      <c r="Q3316" s="878"/>
      <c r="R3316" s="878"/>
      <c r="S3316" s="878"/>
      <c r="T3316" s="878"/>
      <c r="U3316" s="878"/>
      <c r="V3316" s="878"/>
      <c r="W3316" s="878"/>
      <c r="X3316" s="1015"/>
      <c r="Y3316" s="878"/>
      <c r="Z3316" s="975"/>
    </row>
    <row r="3317" spans="1:26">
      <c r="A3317" s="878"/>
      <c r="B3317" s="878"/>
      <c r="C3317" s="878"/>
      <c r="F3317" s="878"/>
      <c r="H3317" s="878"/>
      <c r="I3317" s="878"/>
      <c r="J3317" s="878"/>
      <c r="K3317" s="990"/>
      <c r="L3317" s="990"/>
      <c r="M3317" s="990"/>
      <c r="N3317" s="990"/>
      <c r="O3317" s="878"/>
      <c r="P3317" s="878"/>
      <c r="Q3317" s="878"/>
      <c r="R3317" s="878"/>
      <c r="S3317" s="878"/>
      <c r="T3317" s="878"/>
      <c r="U3317" s="878"/>
      <c r="V3317" s="878"/>
      <c r="W3317" s="878"/>
      <c r="X3317" s="1015"/>
      <c r="Y3317" s="878"/>
      <c r="Z3317" s="975"/>
    </row>
    <row r="3318" spans="1:26">
      <c r="A3318" s="878"/>
      <c r="B3318" s="878"/>
      <c r="C3318" s="878"/>
      <c r="F3318" s="878"/>
      <c r="H3318" s="878"/>
      <c r="I3318" s="878"/>
      <c r="J3318" s="878"/>
      <c r="K3318" s="990"/>
      <c r="L3318" s="990"/>
      <c r="M3318" s="990"/>
      <c r="N3318" s="990"/>
      <c r="O3318" s="878"/>
      <c r="P3318" s="878"/>
      <c r="Q3318" s="878"/>
      <c r="R3318" s="878"/>
      <c r="S3318" s="878"/>
      <c r="T3318" s="878"/>
      <c r="U3318" s="878"/>
      <c r="V3318" s="878"/>
      <c r="W3318" s="878"/>
      <c r="X3318" s="1015"/>
      <c r="Y3318" s="878"/>
      <c r="Z3318" s="975"/>
    </row>
    <row r="3319" spans="1:26">
      <c r="A3319" s="878"/>
      <c r="B3319" s="878"/>
      <c r="C3319" s="878"/>
      <c r="F3319" s="878"/>
      <c r="H3319" s="878"/>
      <c r="I3319" s="878"/>
      <c r="J3319" s="878"/>
      <c r="K3319" s="990"/>
      <c r="L3319" s="990"/>
      <c r="M3319" s="990"/>
      <c r="N3319" s="990"/>
      <c r="O3319" s="878"/>
      <c r="P3319" s="878"/>
      <c r="Q3319" s="878"/>
      <c r="R3319" s="878"/>
      <c r="S3319" s="878"/>
      <c r="T3319" s="878"/>
      <c r="U3319" s="878"/>
      <c r="V3319" s="878"/>
      <c r="W3319" s="878"/>
      <c r="X3319" s="1015"/>
      <c r="Y3319" s="878"/>
      <c r="Z3319" s="975"/>
    </row>
    <row r="3320" spans="1:26">
      <c r="A3320" s="878"/>
      <c r="B3320" s="878"/>
      <c r="C3320" s="878"/>
      <c r="F3320" s="878"/>
      <c r="H3320" s="878"/>
      <c r="I3320" s="878"/>
      <c r="J3320" s="878"/>
      <c r="K3320" s="990"/>
      <c r="L3320" s="990"/>
      <c r="M3320" s="990"/>
      <c r="N3320" s="990"/>
      <c r="O3320" s="878"/>
      <c r="P3320" s="878"/>
      <c r="Q3320" s="878"/>
      <c r="R3320" s="878"/>
      <c r="S3320" s="878"/>
      <c r="T3320" s="878"/>
      <c r="U3320" s="878"/>
      <c r="V3320" s="878"/>
      <c r="W3320" s="878"/>
      <c r="X3320" s="1015"/>
      <c r="Y3320" s="878"/>
      <c r="Z3320" s="975"/>
    </row>
    <row r="3321" spans="1:26">
      <c r="A3321" s="878"/>
      <c r="B3321" s="878"/>
      <c r="C3321" s="878"/>
      <c r="F3321" s="878"/>
      <c r="H3321" s="878"/>
      <c r="I3321" s="878"/>
      <c r="J3321" s="878"/>
      <c r="K3321" s="990"/>
      <c r="L3321" s="990"/>
      <c r="M3321" s="990"/>
      <c r="N3321" s="990"/>
      <c r="O3321" s="878"/>
      <c r="P3321" s="878"/>
      <c r="Q3321" s="878"/>
      <c r="R3321" s="878"/>
      <c r="S3321" s="878"/>
      <c r="T3321" s="878"/>
      <c r="U3321" s="878"/>
      <c r="V3321" s="878"/>
      <c r="W3321" s="878"/>
      <c r="X3321" s="1015"/>
      <c r="Y3321" s="878"/>
      <c r="Z3321" s="975"/>
    </row>
    <row r="3322" spans="1:26">
      <c r="A3322" s="878"/>
      <c r="B3322" s="878"/>
      <c r="C3322" s="878"/>
      <c r="F3322" s="878"/>
      <c r="H3322" s="878"/>
      <c r="I3322" s="878"/>
      <c r="J3322" s="878"/>
      <c r="K3322" s="990"/>
      <c r="L3322" s="990"/>
      <c r="M3322" s="990"/>
      <c r="N3322" s="990"/>
      <c r="O3322" s="878"/>
      <c r="P3322" s="878"/>
      <c r="Q3322" s="878"/>
      <c r="R3322" s="878"/>
      <c r="S3322" s="878"/>
      <c r="T3322" s="878"/>
      <c r="U3322" s="878"/>
      <c r="V3322" s="878"/>
      <c r="W3322" s="878"/>
      <c r="X3322" s="1015"/>
      <c r="Y3322" s="878"/>
      <c r="Z3322" s="975"/>
    </row>
    <row r="3323" spans="1:26">
      <c r="A3323" s="878"/>
      <c r="B3323" s="878"/>
      <c r="C3323" s="878"/>
      <c r="F3323" s="878"/>
      <c r="H3323" s="878"/>
      <c r="I3323" s="878"/>
      <c r="J3323" s="878"/>
      <c r="K3323" s="990"/>
      <c r="L3323" s="990"/>
      <c r="M3323" s="990"/>
      <c r="N3323" s="990"/>
      <c r="O3323" s="878"/>
      <c r="P3323" s="878"/>
      <c r="Q3323" s="878"/>
      <c r="R3323" s="878"/>
      <c r="S3323" s="878"/>
      <c r="T3323" s="878"/>
      <c r="U3323" s="878"/>
      <c r="V3323" s="878"/>
      <c r="W3323" s="878"/>
      <c r="X3323" s="1015"/>
      <c r="Y3323" s="878"/>
      <c r="Z3323" s="975"/>
    </row>
    <row r="3324" spans="1:26">
      <c r="A3324" s="878"/>
      <c r="B3324" s="878"/>
      <c r="C3324" s="878"/>
      <c r="F3324" s="878"/>
      <c r="H3324" s="878"/>
      <c r="I3324" s="878"/>
      <c r="J3324" s="878"/>
      <c r="K3324" s="990"/>
      <c r="L3324" s="990"/>
      <c r="M3324" s="990"/>
      <c r="N3324" s="990"/>
      <c r="O3324" s="878"/>
      <c r="P3324" s="878"/>
      <c r="Q3324" s="878"/>
      <c r="R3324" s="878"/>
      <c r="S3324" s="878"/>
      <c r="T3324" s="878"/>
      <c r="U3324" s="878"/>
      <c r="V3324" s="878"/>
      <c r="W3324" s="878"/>
      <c r="X3324" s="1015"/>
      <c r="Y3324" s="878"/>
      <c r="Z3324" s="975"/>
    </row>
    <row r="3325" spans="1:26">
      <c r="A3325" s="878"/>
      <c r="B3325" s="878"/>
      <c r="C3325" s="878"/>
      <c r="F3325" s="878"/>
      <c r="H3325" s="878"/>
      <c r="I3325" s="878"/>
      <c r="J3325" s="878"/>
      <c r="K3325" s="990"/>
      <c r="L3325" s="990"/>
      <c r="M3325" s="990"/>
      <c r="N3325" s="990"/>
      <c r="O3325" s="878"/>
      <c r="P3325" s="878"/>
      <c r="Q3325" s="878"/>
      <c r="R3325" s="878"/>
      <c r="S3325" s="878"/>
      <c r="T3325" s="878"/>
      <c r="U3325" s="878"/>
      <c r="V3325" s="878"/>
      <c r="W3325" s="878"/>
      <c r="X3325" s="1015"/>
      <c r="Y3325" s="878"/>
      <c r="Z3325" s="975"/>
    </row>
    <row r="3326" spans="1:26">
      <c r="A3326" s="878"/>
      <c r="B3326" s="878"/>
      <c r="C3326" s="878"/>
      <c r="F3326" s="878"/>
      <c r="H3326" s="878"/>
      <c r="I3326" s="878"/>
      <c r="J3326" s="878"/>
      <c r="K3326" s="990"/>
      <c r="L3326" s="990"/>
      <c r="M3326" s="990"/>
      <c r="N3326" s="990"/>
      <c r="O3326" s="878"/>
      <c r="P3326" s="878"/>
      <c r="Q3326" s="878"/>
      <c r="R3326" s="878"/>
      <c r="S3326" s="878"/>
      <c r="T3326" s="878"/>
      <c r="U3326" s="878"/>
      <c r="V3326" s="878"/>
      <c r="W3326" s="878"/>
      <c r="X3326" s="1015"/>
      <c r="Y3326" s="878"/>
      <c r="Z3326" s="975"/>
    </row>
    <row r="3327" spans="1:26">
      <c r="A3327" s="878"/>
      <c r="B3327" s="878"/>
      <c r="C3327" s="878"/>
      <c r="F3327" s="878"/>
      <c r="H3327" s="878"/>
      <c r="I3327" s="878"/>
      <c r="J3327" s="878"/>
      <c r="K3327" s="990"/>
      <c r="L3327" s="990"/>
      <c r="M3327" s="990"/>
      <c r="N3327" s="990"/>
      <c r="O3327" s="878"/>
      <c r="P3327" s="878"/>
      <c r="Q3327" s="878"/>
      <c r="R3327" s="878"/>
      <c r="S3327" s="878"/>
      <c r="T3327" s="878"/>
      <c r="U3327" s="878"/>
      <c r="V3327" s="878"/>
      <c r="W3327" s="878"/>
      <c r="X3327" s="1015"/>
      <c r="Y3327" s="878"/>
      <c r="Z3327" s="975"/>
    </row>
    <row r="3328" spans="1:26">
      <c r="A3328" s="878"/>
      <c r="B3328" s="878"/>
      <c r="C3328" s="878"/>
      <c r="F3328" s="878"/>
      <c r="H3328" s="878"/>
      <c r="I3328" s="878"/>
      <c r="J3328" s="878"/>
      <c r="K3328" s="990"/>
      <c r="L3328" s="990"/>
      <c r="M3328" s="990"/>
      <c r="N3328" s="990"/>
      <c r="O3328" s="878"/>
      <c r="P3328" s="878"/>
      <c r="Q3328" s="878"/>
      <c r="R3328" s="878"/>
      <c r="S3328" s="878"/>
      <c r="T3328" s="878"/>
      <c r="U3328" s="878"/>
      <c r="V3328" s="878"/>
      <c r="W3328" s="878"/>
      <c r="X3328" s="1015"/>
      <c r="Y3328" s="878"/>
      <c r="Z3328" s="975"/>
    </row>
    <row r="3329" spans="1:26">
      <c r="A3329" s="878"/>
      <c r="B3329" s="878"/>
      <c r="C3329" s="878"/>
      <c r="F3329" s="878"/>
      <c r="H3329" s="878"/>
      <c r="I3329" s="878"/>
      <c r="J3329" s="878"/>
      <c r="K3329" s="990"/>
      <c r="L3329" s="990"/>
      <c r="M3329" s="990"/>
      <c r="N3329" s="990"/>
      <c r="O3329" s="878"/>
      <c r="P3329" s="878"/>
      <c r="Q3329" s="878"/>
      <c r="R3329" s="878"/>
      <c r="S3329" s="878"/>
      <c r="T3329" s="878"/>
      <c r="U3329" s="878"/>
      <c r="V3329" s="878"/>
      <c r="W3329" s="878"/>
      <c r="X3329" s="1015"/>
      <c r="Y3329" s="878"/>
      <c r="Z3329" s="975"/>
    </row>
    <row r="3330" spans="1:26">
      <c r="A3330" s="878"/>
      <c r="B3330" s="878"/>
      <c r="C3330" s="878"/>
      <c r="F3330" s="878"/>
      <c r="H3330" s="878"/>
      <c r="I3330" s="878"/>
      <c r="J3330" s="878"/>
      <c r="K3330" s="990"/>
      <c r="L3330" s="990"/>
      <c r="M3330" s="990"/>
      <c r="N3330" s="990"/>
      <c r="O3330" s="878"/>
      <c r="P3330" s="878"/>
      <c r="Q3330" s="878"/>
      <c r="R3330" s="878"/>
      <c r="S3330" s="878"/>
      <c r="T3330" s="878"/>
      <c r="U3330" s="878"/>
      <c r="V3330" s="878"/>
      <c r="W3330" s="878"/>
      <c r="X3330" s="1015"/>
      <c r="Y3330" s="878"/>
      <c r="Z3330" s="975"/>
    </row>
    <row r="3331" spans="1:26">
      <c r="A3331" s="878"/>
      <c r="B3331" s="878"/>
      <c r="C3331" s="878"/>
      <c r="F3331" s="878"/>
      <c r="H3331" s="878"/>
      <c r="I3331" s="878"/>
      <c r="J3331" s="878"/>
      <c r="K3331" s="990"/>
      <c r="L3331" s="990"/>
      <c r="M3331" s="990"/>
      <c r="N3331" s="990"/>
      <c r="O3331" s="878"/>
      <c r="P3331" s="878"/>
      <c r="Q3331" s="878"/>
      <c r="R3331" s="878"/>
      <c r="S3331" s="878"/>
      <c r="T3331" s="878"/>
      <c r="U3331" s="878"/>
      <c r="V3331" s="878"/>
      <c r="W3331" s="878"/>
      <c r="X3331" s="1015"/>
      <c r="Y3331" s="878"/>
      <c r="Z3331" s="975"/>
    </row>
    <row r="3332" spans="1:26">
      <c r="A3332" s="878"/>
      <c r="B3332" s="878"/>
      <c r="C3332" s="878"/>
      <c r="F3332" s="878"/>
      <c r="H3332" s="878"/>
      <c r="I3332" s="878"/>
      <c r="J3332" s="878"/>
      <c r="K3332" s="990"/>
      <c r="L3332" s="990"/>
      <c r="M3332" s="990"/>
      <c r="N3332" s="990"/>
      <c r="O3332" s="878"/>
      <c r="P3332" s="878"/>
      <c r="Q3332" s="878"/>
      <c r="R3332" s="878"/>
      <c r="S3332" s="878"/>
      <c r="T3332" s="878"/>
      <c r="U3332" s="878"/>
      <c r="V3332" s="878"/>
      <c r="W3332" s="878"/>
      <c r="X3332" s="1015"/>
      <c r="Y3332" s="878"/>
      <c r="Z3332" s="975"/>
    </row>
    <row r="3333" spans="1:26">
      <c r="A3333" s="878"/>
      <c r="B3333" s="878"/>
      <c r="C3333" s="878"/>
      <c r="F3333" s="878"/>
      <c r="H3333" s="878"/>
      <c r="I3333" s="878"/>
      <c r="J3333" s="878"/>
      <c r="K3333" s="990"/>
      <c r="L3333" s="990"/>
      <c r="M3333" s="990"/>
      <c r="N3333" s="990"/>
      <c r="O3333" s="878"/>
      <c r="P3333" s="878"/>
      <c r="Q3333" s="878"/>
      <c r="R3333" s="878"/>
      <c r="S3333" s="878"/>
      <c r="T3333" s="878"/>
      <c r="U3333" s="878"/>
      <c r="V3333" s="878"/>
      <c r="W3333" s="878"/>
      <c r="X3333" s="1015"/>
      <c r="Y3333" s="878"/>
      <c r="Z3333" s="975"/>
    </row>
    <row r="3334" spans="1:26">
      <c r="A3334" s="878"/>
      <c r="B3334" s="878"/>
      <c r="C3334" s="878"/>
      <c r="F3334" s="878"/>
      <c r="H3334" s="878"/>
      <c r="I3334" s="878"/>
      <c r="J3334" s="878"/>
      <c r="K3334" s="990"/>
      <c r="L3334" s="990"/>
      <c r="M3334" s="990"/>
      <c r="N3334" s="990"/>
      <c r="O3334" s="878"/>
      <c r="P3334" s="878"/>
      <c r="Q3334" s="878"/>
      <c r="R3334" s="878"/>
      <c r="S3334" s="878"/>
      <c r="T3334" s="878"/>
      <c r="U3334" s="878"/>
      <c r="V3334" s="878"/>
      <c r="W3334" s="878"/>
      <c r="X3334" s="1015"/>
      <c r="Y3334" s="878"/>
      <c r="Z3334" s="975"/>
    </row>
    <row r="3335" spans="1:26">
      <c r="A3335" s="878"/>
      <c r="B3335" s="878"/>
      <c r="C3335" s="878"/>
      <c r="F3335" s="878"/>
      <c r="H3335" s="878"/>
      <c r="I3335" s="878"/>
      <c r="J3335" s="878"/>
      <c r="K3335" s="990"/>
      <c r="L3335" s="990"/>
      <c r="M3335" s="990"/>
      <c r="N3335" s="990"/>
      <c r="O3335" s="878"/>
      <c r="P3335" s="878"/>
      <c r="Q3335" s="878"/>
      <c r="R3335" s="878"/>
      <c r="S3335" s="878"/>
      <c r="T3335" s="878"/>
      <c r="U3335" s="878"/>
      <c r="V3335" s="878"/>
      <c r="W3335" s="878"/>
      <c r="X3335" s="1015"/>
      <c r="Y3335" s="878"/>
      <c r="Z3335" s="975"/>
    </row>
    <row r="3336" spans="1:26">
      <c r="A3336" s="878"/>
      <c r="B3336" s="878"/>
      <c r="C3336" s="878"/>
      <c r="F3336" s="878"/>
      <c r="H3336" s="878"/>
      <c r="I3336" s="878"/>
      <c r="J3336" s="878"/>
      <c r="K3336" s="990"/>
      <c r="L3336" s="990"/>
      <c r="M3336" s="990"/>
      <c r="N3336" s="990"/>
      <c r="O3336" s="878"/>
      <c r="P3336" s="878"/>
      <c r="Q3336" s="878"/>
      <c r="R3336" s="878"/>
      <c r="S3336" s="878"/>
      <c r="T3336" s="878"/>
      <c r="U3336" s="878"/>
      <c r="V3336" s="878"/>
      <c r="W3336" s="878"/>
      <c r="X3336" s="1015"/>
      <c r="Y3336" s="878"/>
      <c r="Z3336" s="975"/>
    </row>
    <row r="3337" spans="1:26">
      <c r="A3337" s="878"/>
      <c r="B3337" s="878"/>
      <c r="C3337" s="878"/>
      <c r="F3337" s="878"/>
      <c r="H3337" s="878"/>
      <c r="I3337" s="878"/>
      <c r="J3337" s="878"/>
      <c r="K3337" s="990"/>
      <c r="L3337" s="990"/>
      <c r="M3337" s="990"/>
      <c r="N3337" s="990"/>
      <c r="O3337" s="878"/>
      <c r="P3337" s="878"/>
      <c r="Q3337" s="878"/>
      <c r="R3337" s="878"/>
      <c r="S3337" s="878"/>
      <c r="T3337" s="878"/>
      <c r="U3337" s="878"/>
      <c r="V3337" s="878"/>
      <c r="W3337" s="878"/>
      <c r="X3337" s="1015"/>
      <c r="Y3337" s="878"/>
      <c r="Z3337" s="975"/>
    </row>
    <row r="3338" spans="1:26">
      <c r="A3338" s="878"/>
      <c r="B3338" s="878"/>
      <c r="C3338" s="878"/>
      <c r="F3338" s="878"/>
      <c r="H3338" s="878"/>
      <c r="I3338" s="878"/>
      <c r="J3338" s="878"/>
      <c r="K3338" s="990"/>
      <c r="L3338" s="990"/>
      <c r="M3338" s="990"/>
      <c r="N3338" s="990"/>
      <c r="O3338" s="878"/>
      <c r="P3338" s="878"/>
      <c r="Q3338" s="878"/>
      <c r="R3338" s="878"/>
      <c r="S3338" s="878"/>
      <c r="T3338" s="878"/>
      <c r="U3338" s="878"/>
      <c r="V3338" s="878"/>
      <c r="W3338" s="878"/>
      <c r="X3338" s="1015"/>
      <c r="Y3338" s="878"/>
      <c r="Z3338" s="975"/>
    </row>
    <row r="3339" spans="1:26">
      <c r="A3339" s="878"/>
      <c r="B3339" s="878"/>
      <c r="C3339" s="878"/>
      <c r="F3339" s="878"/>
      <c r="H3339" s="878"/>
      <c r="I3339" s="878"/>
      <c r="J3339" s="878"/>
      <c r="K3339" s="990"/>
      <c r="L3339" s="990"/>
      <c r="M3339" s="990"/>
      <c r="N3339" s="990"/>
      <c r="O3339" s="878"/>
      <c r="P3339" s="878"/>
      <c r="Q3339" s="878"/>
      <c r="R3339" s="878"/>
      <c r="S3339" s="878"/>
      <c r="T3339" s="878"/>
      <c r="U3339" s="878"/>
      <c r="V3339" s="878"/>
      <c r="W3339" s="878"/>
      <c r="X3339" s="1015"/>
      <c r="Y3339" s="878"/>
      <c r="Z3339" s="975"/>
    </row>
    <row r="3340" spans="1:26">
      <c r="A3340" s="878"/>
      <c r="B3340" s="878"/>
      <c r="C3340" s="878"/>
      <c r="F3340" s="878"/>
      <c r="H3340" s="878"/>
      <c r="I3340" s="878"/>
      <c r="J3340" s="878"/>
      <c r="K3340" s="990"/>
      <c r="L3340" s="990"/>
      <c r="M3340" s="990"/>
      <c r="N3340" s="990"/>
      <c r="O3340" s="878"/>
      <c r="P3340" s="878"/>
      <c r="Q3340" s="878"/>
      <c r="R3340" s="878"/>
      <c r="S3340" s="878"/>
      <c r="T3340" s="878"/>
      <c r="U3340" s="878"/>
      <c r="V3340" s="878"/>
      <c r="W3340" s="878"/>
      <c r="X3340" s="1015"/>
      <c r="Y3340" s="878"/>
      <c r="Z3340" s="975"/>
    </row>
    <row r="3341" spans="1:26">
      <c r="A3341" s="878"/>
      <c r="B3341" s="878"/>
      <c r="C3341" s="878"/>
      <c r="F3341" s="878"/>
      <c r="H3341" s="878"/>
      <c r="I3341" s="878"/>
      <c r="J3341" s="878"/>
      <c r="K3341" s="990"/>
      <c r="L3341" s="990"/>
      <c r="M3341" s="990"/>
      <c r="N3341" s="990"/>
      <c r="O3341" s="878"/>
      <c r="P3341" s="878"/>
      <c r="Q3341" s="878"/>
      <c r="R3341" s="878"/>
      <c r="S3341" s="878"/>
      <c r="T3341" s="878"/>
      <c r="U3341" s="878"/>
      <c r="V3341" s="878"/>
      <c r="W3341" s="878"/>
      <c r="X3341" s="1015"/>
      <c r="Y3341" s="878"/>
      <c r="Z3341" s="975"/>
    </row>
    <row r="3342" spans="1:26">
      <c r="A3342" s="878"/>
      <c r="B3342" s="878"/>
      <c r="C3342" s="878"/>
      <c r="F3342" s="878"/>
      <c r="H3342" s="878"/>
      <c r="I3342" s="878"/>
      <c r="J3342" s="878"/>
      <c r="K3342" s="990"/>
      <c r="L3342" s="990"/>
      <c r="M3342" s="990"/>
      <c r="N3342" s="990"/>
      <c r="O3342" s="878"/>
      <c r="P3342" s="878"/>
      <c r="Q3342" s="878"/>
      <c r="R3342" s="878"/>
      <c r="S3342" s="878"/>
      <c r="T3342" s="878"/>
      <c r="U3342" s="878"/>
      <c r="V3342" s="878"/>
      <c r="W3342" s="878"/>
      <c r="X3342" s="1015"/>
      <c r="Y3342" s="878"/>
      <c r="Z3342" s="975"/>
    </row>
    <row r="3343" spans="1:26">
      <c r="A3343" s="878"/>
      <c r="B3343" s="878"/>
      <c r="C3343" s="878"/>
      <c r="F3343" s="878"/>
      <c r="H3343" s="878"/>
      <c r="I3343" s="878"/>
      <c r="J3343" s="878"/>
      <c r="K3343" s="990"/>
      <c r="L3343" s="990"/>
      <c r="M3343" s="990"/>
      <c r="N3343" s="990"/>
      <c r="O3343" s="878"/>
      <c r="P3343" s="878"/>
      <c r="Q3343" s="878"/>
      <c r="R3343" s="878"/>
      <c r="S3343" s="878"/>
      <c r="T3343" s="878"/>
      <c r="U3343" s="878"/>
      <c r="V3343" s="878"/>
      <c r="W3343" s="878"/>
      <c r="X3343" s="1015"/>
      <c r="Y3343" s="878"/>
      <c r="Z3343" s="975"/>
    </row>
    <row r="3344" spans="1:26">
      <c r="A3344" s="878"/>
      <c r="B3344" s="878"/>
      <c r="C3344" s="878"/>
      <c r="F3344" s="878"/>
      <c r="H3344" s="878"/>
      <c r="I3344" s="878"/>
      <c r="J3344" s="878"/>
      <c r="K3344" s="990"/>
      <c r="L3344" s="990"/>
      <c r="M3344" s="990"/>
      <c r="N3344" s="990"/>
      <c r="O3344" s="878"/>
      <c r="P3344" s="878"/>
      <c r="Q3344" s="878"/>
      <c r="R3344" s="878"/>
      <c r="S3344" s="878"/>
      <c r="T3344" s="878"/>
      <c r="U3344" s="878"/>
      <c r="V3344" s="878"/>
      <c r="W3344" s="878"/>
      <c r="X3344" s="1015"/>
      <c r="Y3344" s="878"/>
      <c r="Z3344" s="975"/>
    </row>
    <row r="3345" spans="1:26">
      <c r="A3345" s="878"/>
      <c r="B3345" s="878"/>
      <c r="C3345" s="878"/>
      <c r="F3345" s="878"/>
      <c r="H3345" s="878"/>
      <c r="I3345" s="878"/>
      <c r="J3345" s="878"/>
      <c r="K3345" s="990"/>
      <c r="L3345" s="990"/>
      <c r="M3345" s="990"/>
      <c r="N3345" s="990"/>
      <c r="O3345" s="878"/>
      <c r="P3345" s="878"/>
      <c r="Q3345" s="878"/>
      <c r="R3345" s="878"/>
      <c r="S3345" s="878"/>
      <c r="T3345" s="878"/>
      <c r="U3345" s="878"/>
      <c r="V3345" s="878"/>
      <c r="W3345" s="878"/>
      <c r="X3345" s="1015"/>
      <c r="Y3345" s="878"/>
      <c r="Z3345" s="975"/>
    </row>
    <row r="3346" spans="1:26">
      <c r="A3346" s="878"/>
      <c r="B3346" s="878"/>
      <c r="C3346" s="878"/>
      <c r="F3346" s="878"/>
      <c r="H3346" s="878"/>
      <c r="I3346" s="878"/>
      <c r="J3346" s="878"/>
      <c r="K3346" s="990"/>
      <c r="L3346" s="990"/>
      <c r="M3346" s="990"/>
      <c r="N3346" s="990"/>
      <c r="O3346" s="878"/>
      <c r="P3346" s="878"/>
      <c r="Q3346" s="878"/>
      <c r="R3346" s="878"/>
      <c r="S3346" s="878"/>
      <c r="T3346" s="878"/>
      <c r="U3346" s="878"/>
      <c r="V3346" s="878"/>
      <c r="W3346" s="878"/>
      <c r="X3346" s="1015"/>
      <c r="Y3346" s="878"/>
      <c r="Z3346" s="975"/>
    </row>
    <row r="3347" spans="1:26">
      <c r="A3347" s="878"/>
      <c r="B3347" s="878"/>
      <c r="C3347" s="878"/>
      <c r="F3347" s="878"/>
      <c r="H3347" s="878"/>
      <c r="I3347" s="878"/>
      <c r="J3347" s="878"/>
      <c r="K3347" s="990"/>
      <c r="L3347" s="990"/>
      <c r="M3347" s="990"/>
      <c r="N3347" s="990"/>
      <c r="O3347" s="878"/>
      <c r="P3347" s="878"/>
      <c r="Q3347" s="878"/>
      <c r="R3347" s="878"/>
      <c r="S3347" s="878"/>
      <c r="T3347" s="878"/>
      <c r="U3347" s="878"/>
      <c r="V3347" s="878"/>
      <c r="W3347" s="878"/>
      <c r="X3347" s="1015"/>
      <c r="Y3347" s="878"/>
      <c r="Z3347" s="975"/>
    </row>
    <row r="3348" spans="1:26">
      <c r="A3348" s="878"/>
      <c r="B3348" s="878"/>
      <c r="C3348" s="878"/>
      <c r="F3348" s="878"/>
      <c r="H3348" s="878"/>
      <c r="I3348" s="878"/>
      <c r="J3348" s="878"/>
      <c r="K3348" s="990"/>
      <c r="L3348" s="990"/>
      <c r="M3348" s="990"/>
      <c r="N3348" s="990"/>
      <c r="O3348" s="878"/>
      <c r="P3348" s="878"/>
      <c r="Q3348" s="878"/>
      <c r="R3348" s="878"/>
      <c r="S3348" s="878"/>
      <c r="T3348" s="878"/>
      <c r="U3348" s="878"/>
      <c r="V3348" s="878"/>
      <c r="W3348" s="878"/>
      <c r="X3348" s="1015"/>
      <c r="Y3348" s="878"/>
      <c r="Z3348" s="975"/>
    </row>
    <row r="3349" spans="1:26">
      <c r="A3349" s="878"/>
      <c r="B3349" s="878"/>
      <c r="C3349" s="878"/>
      <c r="F3349" s="878"/>
      <c r="H3349" s="878"/>
      <c r="I3349" s="878"/>
      <c r="J3349" s="878"/>
      <c r="K3349" s="990"/>
      <c r="L3349" s="990"/>
      <c r="M3349" s="990"/>
      <c r="N3349" s="990"/>
      <c r="O3349" s="878"/>
      <c r="P3349" s="878"/>
      <c r="Q3349" s="878"/>
      <c r="R3349" s="878"/>
      <c r="S3349" s="878"/>
      <c r="T3349" s="878"/>
      <c r="U3349" s="878"/>
      <c r="V3349" s="878"/>
      <c r="W3349" s="878"/>
      <c r="X3349" s="1015"/>
      <c r="Y3349" s="878"/>
      <c r="Z3349" s="975"/>
    </row>
    <row r="3350" spans="1:26">
      <c r="A3350" s="878"/>
      <c r="B3350" s="878"/>
      <c r="C3350" s="878"/>
      <c r="F3350" s="878"/>
      <c r="H3350" s="878"/>
      <c r="I3350" s="878"/>
      <c r="J3350" s="878"/>
      <c r="K3350" s="990"/>
      <c r="L3350" s="990"/>
      <c r="M3350" s="990"/>
      <c r="N3350" s="990"/>
      <c r="O3350" s="878"/>
      <c r="P3350" s="878"/>
      <c r="Q3350" s="878"/>
      <c r="R3350" s="878"/>
      <c r="S3350" s="878"/>
      <c r="T3350" s="878"/>
      <c r="U3350" s="878"/>
      <c r="V3350" s="878"/>
      <c r="W3350" s="878"/>
      <c r="X3350" s="1015"/>
      <c r="Y3350" s="878"/>
      <c r="Z3350" s="975"/>
    </row>
    <row r="3351" spans="1:26">
      <c r="A3351" s="878"/>
      <c r="B3351" s="878"/>
      <c r="C3351" s="878"/>
      <c r="F3351" s="878"/>
      <c r="H3351" s="878"/>
      <c r="I3351" s="878"/>
      <c r="J3351" s="878"/>
      <c r="K3351" s="990"/>
      <c r="L3351" s="990"/>
      <c r="M3351" s="990"/>
      <c r="N3351" s="990"/>
      <c r="O3351" s="878"/>
      <c r="P3351" s="878"/>
      <c r="Q3351" s="878"/>
      <c r="R3351" s="878"/>
      <c r="S3351" s="878"/>
      <c r="T3351" s="878"/>
      <c r="U3351" s="878"/>
      <c r="V3351" s="878"/>
      <c r="W3351" s="878"/>
      <c r="X3351" s="1015"/>
      <c r="Y3351" s="878"/>
      <c r="Z3351" s="975"/>
    </row>
    <row r="3352" spans="1:26">
      <c r="A3352" s="878"/>
      <c r="B3352" s="878"/>
      <c r="C3352" s="878"/>
      <c r="F3352" s="878"/>
      <c r="H3352" s="878"/>
      <c r="I3352" s="878"/>
      <c r="J3352" s="878"/>
      <c r="K3352" s="990"/>
      <c r="L3352" s="990"/>
      <c r="M3352" s="990"/>
      <c r="N3352" s="990"/>
      <c r="O3352" s="878"/>
      <c r="P3352" s="878"/>
      <c r="Q3352" s="878"/>
      <c r="R3352" s="878"/>
      <c r="S3352" s="878"/>
      <c r="T3352" s="878"/>
      <c r="U3352" s="878"/>
      <c r="V3352" s="878"/>
      <c r="W3352" s="878"/>
      <c r="X3352" s="1015"/>
      <c r="Y3352" s="878"/>
      <c r="Z3352" s="975"/>
    </row>
    <row r="3353" spans="1:26">
      <c r="A3353" s="878"/>
      <c r="B3353" s="878"/>
      <c r="C3353" s="878"/>
      <c r="F3353" s="878"/>
      <c r="H3353" s="878"/>
      <c r="I3353" s="878"/>
      <c r="J3353" s="878"/>
      <c r="K3353" s="990"/>
      <c r="L3353" s="990"/>
      <c r="M3353" s="990"/>
      <c r="N3353" s="990"/>
      <c r="O3353" s="878"/>
      <c r="P3353" s="878"/>
      <c r="Q3353" s="878"/>
      <c r="R3353" s="878"/>
      <c r="S3353" s="878"/>
      <c r="T3353" s="878"/>
      <c r="U3353" s="878"/>
      <c r="V3353" s="878"/>
      <c r="W3353" s="878"/>
      <c r="X3353" s="1015"/>
      <c r="Y3353" s="878"/>
      <c r="Z3353" s="975"/>
    </row>
    <row r="3354" spans="1:26">
      <c r="A3354" s="878"/>
      <c r="B3354" s="878"/>
      <c r="C3354" s="878"/>
      <c r="F3354" s="878"/>
      <c r="H3354" s="878"/>
      <c r="I3354" s="878"/>
      <c r="J3354" s="878"/>
      <c r="K3354" s="990"/>
      <c r="L3354" s="990"/>
      <c r="M3354" s="990"/>
      <c r="N3354" s="990"/>
      <c r="O3354" s="878"/>
      <c r="P3354" s="878"/>
      <c r="Q3354" s="878"/>
      <c r="R3354" s="878"/>
      <c r="S3354" s="878"/>
      <c r="T3354" s="878"/>
      <c r="U3354" s="878"/>
      <c r="V3354" s="878"/>
      <c r="W3354" s="878"/>
      <c r="X3354" s="1015"/>
      <c r="Y3354" s="878"/>
      <c r="Z3354" s="975"/>
    </row>
    <row r="3355" spans="1:26">
      <c r="A3355" s="878"/>
      <c r="B3355" s="878"/>
      <c r="C3355" s="878"/>
      <c r="F3355" s="878"/>
      <c r="H3355" s="878"/>
      <c r="I3355" s="878"/>
      <c r="J3355" s="878"/>
      <c r="K3355" s="990"/>
      <c r="L3355" s="990"/>
      <c r="M3355" s="990"/>
      <c r="N3355" s="990"/>
      <c r="O3355" s="878"/>
      <c r="P3355" s="878"/>
      <c r="Q3355" s="878"/>
      <c r="R3355" s="878"/>
      <c r="S3355" s="878"/>
      <c r="T3355" s="878"/>
      <c r="U3355" s="878"/>
      <c r="V3355" s="878"/>
      <c r="W3355" s="878"/>
      <c r="X3355" s="1015"/>
      <c r="Y3355" s="878"/>
      <c r="Z3355" s="975"/>
    </row>
    <row r="3356" spans="1:26">
      <c r="A3356" s="878"/>
      <c r="B3356" s="878"/>
      <c r="C3356" s="878"/>
      <c r="F3356" s="878"/>
      <c r="H3356" s="878"/>
      <c r="I3356" s="878"/>
      <c r="J3356" s="878"/>
      <c r="K3356" s="990"/>
      <c r="L3356" s="990"/>
      <c r="M3356" s="990"/>
      <c r="N3356" s="990"/>
      <c r="O3356" s="878"/>
      <c r="P3356" s="878"/>
      <c r="Q3356" s="878"/>
      <c r="R3356" s="878"/>
      <c r="S3356" s="878"/>
      <c r="T3356" s="878"/>
      <c r="U3356" s="878"/>
      <c r="V3356" s="878"/>
      <c r="W3356" s="878"/>
      <c r="X3356" s="1015"/>
      <c r="Y3356" s="878"/>
      <c r="Z3356" s="975"/>
    </row>
    <row r="3357" spans="1:26">
      <c r="A3357" s="878"/>
      <c r="B3357" s="878"/>
      <c r="C3357" s="878"/>
      <c r="F3357" s="878"/>
      <c r="H3357" s="878"/>
      <c r="I3357" s="878"/>
      <c r="J3357" s="878"/>
      <c r="K3357" s="990"/>
      <c r="L3357" s="990"/>
      <c r="M3357" s="990"/>
      <c r="N3357" s="990"/>
      <c r="O3357" s="878"/>
      <c r="P3357" s="878"/>
      <c r="Q3357" s="878"/>
      <c r="R3357" s="878"/>
      <c r="S3357" s="878"/>
      <c r="T3357" s="878"/>
      <c r="U3357" s="878"/>
      <c r="V3357" s="878"/>
      <c r="W3357" s="878"/>
      <c r="X3357" s="1015"/>
      <c r="Y3357" s="878"/>
      <c r="Z3357" s="975"/>
    </row>
    <row r="3358" spans="1:26">
      <c r="A3358" s="878"/>
      <c r="B3358" s="878"/>
      <c r="C3358" s="878"/>
      <c r="F3358" s="878"/>
      <c r="H3358" s="878"/>
      <c r="I3358" s="878"/>
      <c r="J3358" s="878"/>
      <c r="K3358" s="990"/>
      <c r="L3358" s="990"/>
      <c r="M3358" s="990"/>
      <c r="N3358" s="990"/>
      <c r="O3358" s="878"/>
      <c r="P3358" s="878"/>
      <c r="Q3358" s="878"/>
      <c r="R3358" s="878"/>
      <c r="S3358" s="878"/>
      <c r="T3358" s="878"/>
      <c r="U3358" s="878"/>
      <c r="V3358" s="878"/>
      <c r="W3358" s="878"/>
      <c r="X3358" s="1015"/>
      <c r="Y3358" s="878"/>
      <c r="Z3358" s="975"/>
    </row>
    <row r="3359" spans="1:26">
      <c r="A3359" s="878"/>
      <c r="B3359" s="878"/>
      <c r="C3359" s="878"/>
      <c r="F3359" s="878"/>
      <c r="H3359" s="878"/>
      <c r="I3359" s="878"/>
      <c r="J3359" s="878"/>
      <c r="K3359" s="990"/>
      <c r="L3359" s="990"/>
      <c r="M3359" s="990"/>
      <c r="N3359" s="990"/>
      <c r="O3359" s="878"/>
      <c r="P3359" s="878"/>
      <c r="Q3359" s="878"/>
      <c r="R3359" s="878"/>
      <c r="S3359" s="878"/>
      <c r="T3359" s="878"/>
      <c r="U3359" s="878"/>
      <c r="V3359" s="878"/>
      <c r="W3359" s="878"/>
      <c r="X3359" s="1015"/>
      <c r="Y3359" s="878"/>
      <c r="Z3359" s="975"/>
    </row>
    <row r="3360" spans="1:26">
      <c r="A3360" s="878"/>
      <c r="B3360" s="878"/>
      <c r="C3360" s="878"/>
      <c r="F3360" s="878"/>
      <c r="H3360" s="878"/>
      <c r="I3360" s="878"/>
      <c r="J3360" s="878"/>
      <c r="K3360" s="990"/>
      <c r="L3360" s="990"/>
      <c r="M3360" s="990"/>
      <c r="N3360" s="990"/>
      <c r="O3360" s="878"/>
      <c r="P3360" s="878"/>
      <c r="Q3360" s="878"/>
      <c r="R3360" s="878"/>
      <c r="S3360" s="878"/>
      <c r="T3360" s="878"/>
      <c r="U3360" s="878"/>
      <c r="V3360" s="878"/>
      <c r="W3360" s="878"/>
      <c r="X3360" s="1015"/>
      <c r="Y3360" s="878"/>
      <c r="Z3360" s="975"/>
    </row>
    <row r="3361" spans="1:26">
      <c r="A3361" s="878"/>
      <c r="B3361" s="878"/>
      <c r="C3361" s="878"/>
      <c r="F3361" s="878"/>
      <c r="H3361" s="878"/>
      <c r="I3361" s="878"/>
      <c r="J3361" s="878"/>
      <c r="K3361" s="990"/>
      <c r="L3361" s="990"/>
      <c r="M3361" s="990"/>
      <c r="N3361" s="990"/>
      <c r="O3361" s="878"/>
      <c r="P3361" s="878"/>
      <c r="Q3361" s="878"/>
      <c r="R3361" s="878"/>
      <c r="S3361" s="878"/>
      <c r="T3361" s="878"/>
      <c r="U3361" s="878"/>
      <c r="V3361" s="878"/>
      <c r="W3361" s="878"/>
      <c r="X3361" s="1015"/>
      <c r="Y3361" s="878"/>
      <c r="Z3361" s="975"/>
    </row>
    <row r="3362" spans="1:26">
      <c r="A3362" s="878"/>
      <c r="B3362" s="878"/>
      <c r="C3362" s="878"/>
      <c r="F3362" s="878"/>
      <c r="H3362" s="878"/>
      <c r="I3362" s="878"/>
      <c r="J3362" s="878"/>
      <c r="K3362" s="990"/>
      <c r="L3362" s="990"/>
      <c r="M3362" s="990"/>
      <c r="N3362" s="990"/>
      <c r="O3362" s="878"/>
      <c r="P3362" s="878"/>
      <c r="Q3362" s="878"/>
      <c r="R3362" s="878"/>
      <c r="S3362" s="878"/>
      <c r="T3362" s="878"/>
      <c r="U3362" s="878"/>
      <c r="V3362" s="878"/>
      <c r="W3362" s="878"/>
      <c r="X3362" s="1015"/>
      <c r="Y3362" s="878"/>
      <c r="Z3362" s="975"/>
    </row>
    <row r="3363" spans="1:26">
      <c r="A3363" s="878"/>
      <c r="B3363" s="878"/>
      <c r="C3363" s="878"/>
      <c r="F3363" s="878"/>
      <c r="H3363" s="878"/>
      <c r="I3363" s="878"/>
      <c r="J3363" s="878"/>
      <c r="K3363" s="990"/>
      <c r="L3363" s="990"/>
      <c r="M3363" s="990"/>
      <c r="N3363" s="990"/>
      <c r="O3363" s="878"/>
      <c r="P3363" s="878"/>
      <c r="Q3363" s="878"/>
      <c r="R3363" s="878"/>
      <c r="S3363" s="878"/>
      <c r="T3363" s="878"/>
      <c r="U3363" s="878"/>
      <c r="V3363" s="878"/>
      <c r="W3363" s="878"/>
      <c r="X3363" s="1015"/>
      <c r="Y3363" s="878"/>
      <c r="Z3363" s="975"/>
    </row>
    <row r="3364" spans="1:26">
      <c r="A3364" s="878"/>
      <c r="B3364" s="878"/>
      <c r="C3364" s="878"/>
      <c r="F3364" s="878"/>
      <c r="H3364" s="878"/>
      <c r="I3364" s="878"/>
      <c r="J3364" s="878"/>
      <c r="K3364" s="990"/>
      <c r="L3364" s="990"/>
      <c r="M3364" s="990"/>
      <c r="N3364" s="990"/>
      <c r="O3364" s="878"/>
      <c r="P3364" s="878"/>
      <c r="Q3364" s="878"/>
      <c r="R3364" s="878"/>
      <c r="S3364" s="878"/>
      <c r="T3364" s="878"/>
      <c r="U3364" s="878"/>
      <c r="V3364" s="878"/>
      <c r="W3364" s="878"/>
      <c r="X3364" s="1015"/>
      <c r="Y3364" s="878"/>
      <c r="Z3364" s="975"/>
    </row>
    <row r="3365" spans="1:26">
      <c r="A3365" s="878"/>
      <c r="B3365" s="878"/>
      <c r="C3365" s="878"/>
      <c r="F3365" s="878"/>
      <c r="H3365" s="878"/>
      <c r="I3365" s="878"/>
      <c r="J3365" s="878"/>
      <c r="K3365" s="990"/>
      <c r="L3365" s="990"/>
      <c r="M3365" s="990"/>
      <c r="N3365" s="990"/>
      <c r="O3365" s="878"/>
      <c r="P3365" s="878"/>
      <c r="Q3365" s="878"/>
      <c r="R3365" s="878"/>
      <c r="S3365" s="878"/>
      <c r="T3365" s="878"/>
      <c r="U3365" s="878"/>
      <c r="V3365" s="878"/>
      <c r="W3365" s="878"/>
      <c r="X3365" s="1015"/>
      <c r="Y3365" s="878"/>
      <c r="Z3365" s="975"/>
    </row>
    <row r="3366" spans="1:26">
      <c r="A3366" s="878"/>
      <c r="B3366" s="878"/>
      <c r="C3366" s="878"/>
      <c r="F3366" s="878"/>
      <c r="H3366" s="878"/>
      <c r="I3366" s="878"/>
      <c r="J3366" s="878"/>
      <c r="K3366" s="990"/>
      <c r="L3366" s="990"/>
      <c r="M3366" s="990"/>
      <c r="N3366" s="990"/>
      <c r="O3366" s="878"/>
      <c r="P3366" s="878"/>
      <c r="Q3366" s="878"/>
      <c r="R3366" s="878"/>
      <c r="S3366" s="878"/>
      <c r="T3366" s="878"/>
      <c r="U3366" s="878"/>
      <c r="V3366" s="878"/>
      <c r="W3366" s="878"/>
      <c r="X3366" s="1015"/>
      <c r="Y3366" s="878"/>
      <c r="Z3366" s="975"/>
    </row>
    <row r="3367" spans="1:26">
      <c r="A3367" s="878"/>
      <c r="B3367" s="878"/>
      <c r="C3367" s="878"/>
      <c r="F3367" s="878"/>
      <c r="H3367" s="878"/>
      <c r="I3367" s="878"/>
      <c r="J3367" s="878"/>
      <c r="K3367" s="990"/>
      <c r="L3367" s="990"/>
      <c r="M3367" s="990"/>
      <c r="N3367" s="990"/>
      <c r="O3367" s="878"/>
      <c r="P3367" s="878"/>
      <c r="Q3367" s="878"/>
      <c r="R3367" s="878"/>
      <c r="S3367" s="878"/>
      <c r="T3367" s="878"/>
      <c r="U3367" s="878"/>
      <c r="V3367" s="878"/>
      <c r="W3367" s="878"/>
      <c r="X3367" s="1015"/>
      <c r="Y3367" s="878"/>
      <c r="Z3367" s="975"/>
    </row>
    <row r="3368" spans="1:26">
      <c r="A3368" s="878"/>
      <c r="B3368" s="878"/>
      <c r="C3368" s="878"/>
      <c r="F3368" s="878"/>
      <c r="H3368" s="878"/>
      <c r="I3368" s="878"/>
      <c r="J3368" s="878"/>
      <c r="K3368" s="990"/>
      <c r="L3368" s="990"/>
      <c r="M3368" s="990"/>
      <c r="N3368" s="990"/>
      <c r="O3368" s="878"/>
      <c r="P3368" s="878"/>
      <c r="Q3368" s="878"/>
      <c r="R3368" s="878"/>
      <c r="S3368" s="878"/>
      <c r="T3368" s="878"/>
      <c r="U3368" s="878"/>
      <c r="V3368" s="878"/>
      <c r="W3368" s="878"/>
      <c r="X3368" s="1015"/>
      <c r="Y3368" s="878"/>
      <c r="Z3368" s="975"/>
    </row>
    <row r="3369" spans="1:26">
      <c r="A3369" s="878"/>
      <c r="B3369" s="878"/>
      <c r="C3369" s="878"/>
      <c r="F3369" s="878"/>
      <c r="H3369" s="878"/>
      <c r="I3369" s="878"/>
      <c r="J3369" s="878"/>
      <c r="K3369" s="990"/>
      <c r="L3369" s="990"/>
      <c r="M3369" s="990"/>
      <c r="N3369" s="990"/>
      <c r="O3369" s="878"/>
      <c r="P3369" s="878"/>
      <c r="Q3369" s="878"/>
      <c r="R3369" s="878"/>
      <c r="S3369" s="878"/>
      <c r="T3369" s="878"/>
      <c r="U3369" s="878"/>
      <c r="V3369" s="878"/>
      <c r="W3369" s="878"/>
      <c r="X3369" s="1015"/>
      <c r="Y3369" s="878"/>
      <c r="Z3369" s="975"/>
    </row>
    <row r="3370" spans="1:26">
      <c r="A3370" s="878"/>
      <c r="B3370" s="878"/>
      <c r="C3370" s="878"/>
      <c r="F3370" s="878"/>
      <c r="H3370" s="878"/>
      <c r="I3370" s="878"/>
      <c r="J3370" s="878"/>
      <c r="K3370" s="990"/>
      <c r="L3370" s="990"/>
      <c r="M3370" s="990"/>
      <c r="N3370" s="990"/>
      <c r="O3370" s="878"/>
      <c r="P3370" s="878"/>
      <c r="Q3370" s="878"/>
      <c r="R3370" s="878"/>
      <c r="S3370" s="878"/>
      <c r="T3370" s="878"/>
      <c r="U3370" s="878"/>
      <c r="V3370" s="878"/>
      <c r="W3370" s="878"/>
      <c r="X3370" s="1015"/>
      <c r="Y3370" s="878"/>
      <c r="Z3370" s="975"/>
    </row>
    <row r="3371" spans="1:26">
      <c r="A3371" s="878"/>
      <c r="B3371" s="878"/>
      <c r="C3371" s="878"/>
      <c r="F3371" s="878"/>
      <c r="H3371" s="878"/>
      <c r="I3371" s="878"/>
      <c r="J3371" s="878"/>
      <c r="K3371" s="990"/>
      <c r="L3371" s="990"/>
      <c r="M3371" s="990"/>
      <c r="N3371" s="990"/>
      <c r="O3371" s="878"/>
      <c r="P3371" s="878"/>
      <c r="Q3371" s="878"/>
      <c r="R3371" s="878"/>
      <c r="S3371" s="878"/>
      <c r="T3371" s="878"/>
      <c r="U3371" s="878"/>
      <c r="V3371" s="878"/>
      <c r="W3371" s="878"/>
      <c r="X3371" s="1015"/>
      <c r="Y3371" s="878"/>
      <c r="Z3371" s="975"/>
    </row>
    <row r="3372" spans="1:26">
      <c r="A3372" s="878"/>
      <c r="B3372" s="878"/>
      <c r="C3372" s="878"/>
      <c r="F3372" s="878"/>
      <c r="H3372" s="878"/>
      <c r="I3372" s="878"/>
      <c r="J3372" s="878"/>
      <c r="K3372" s="990"/>
      <c r="L3372" s="990"/>
      <c r="M3372" s="990"/>
      <c r="N3372" s="990"/>
      <c r="O3372" s="878"/>
      <c r="P3372" s="878"/>
      <c r="Q3372" s="878"/>
      <c r="R3372" s="878"/>
      <c r="S3372" s="878"/>
      <c r="T3372" s="878"/>
      <c r="U3372" s="878"/>
      <c r="V3372" s="878"/>
      <c r="W3372" s="878"/>
      <c r="X3372" s="1015"/>
      <c r="Y3372" s="878"/>
      <c r="Z3372" s="975"/>
    </row>
    <row r="3373" spans="1:26">
      <c r="A3373" s="878"/>
      <c r="B3373" s="878"/>
      <c r="C3373" s="878"/>
      <c r="F3373" s="878"/>
      <c r="H3373" s="878"/>
      <c r="I3373" s="878"/>
      <c r="J3373" s="878"/>
      <c r="K3373" s="990"/>
      <c r="L3373" s="990"/>
      <c r="M3373" s="990"/>
      <c r="N3373" s="990"/>
      <c r="O3373" s="878"/>
      <c r="P3373" s="878"/>
      <c r="Q3373" s="878"/>
      <c r="R3373" s="878"/>
      <c r="S3373" s="878"/>
      <c r="T3373" s="878"/>
      <c r="U3373" s="878"/>
      <c r="V3373" s="878"/>
      <c r="W3373" s="878"/>
      <c r="X3373" s="1015"/>
      <c r="Y3373" s="878"/>
      <c r="Z3373" s="975"/>
    </row>
    <row r="3374" spans="1:26">
      <c r="A3374" s="878"/>
      <c r="B3374" s="878"/>
      <c r="C3374" s="878"/>
      <c r="F3374" s="878"/>
      <c r="H3374" s="878"/>
      <c r="I3374" s="878"/>
      <c r="J3374" s="878"/>
      <c r="K3374" s="990"/>
      <c r="L3374" s="990"/>
      <c r="M3374" s="990"/>
      <c r="N3374" s="990"/>
      <c r="O3374" s="878"/>
      <c r="P3374" s="878"/>
      <c r="Q3374" s="878"/>
      <c r="R3374" s="878"/>
      <c r="S3374" s="878"/>
      <c r="T3374" s="878"/>
      <c r="U3374" s="878"/>
      <c r="V3374" s="878"/>
      <c r="W3374" s="878"/>
      <c r="X3374" s="1015"/>
      <c r="Y3374" s="878"/>
      <c r="Z3374" s="975"/>
    </row>
    <row r="3375" spans="1:26">
      <c r="A3375" s="878"/>
      <c r="B3375" s="878"/>
      <c r="C3375" s="878"/>
      <c r="F3375" s="878"/>
      <c r="H3375" s="878"/>
      <c r="I3375" s="878"/>
      <c r="J3375" s="878"/>
      <c r="K3375" s="990"/>
      <c r="L3375" s="990"/>
      <c r="M3375" s="990"/>
      <c r="N3375" s="990"/>
      <c r="O3375" s="878"/>
      <c r="P3375" s="878"/>
      <c r="Q3375" s="878"/>
      <c r="R3375" s="878"/>
      <c r="S3375" s="878"/>
      <c r="T3375" s="878"/>
      <c r="U3375" s="878"/>
      <c r="V3375" s="878"/>
      <c r="W3375" s="878"/>
      <c r="X3375" s="1015"/>
      <c r="Y3375" s="878"/>
      <c r="Z3375" s="975"/>
    </row>
    <row r="3376" spans="1:26">
      <c r="A3376" s="878"/>
      <c r="B3376" s="878"/>
      <c r="C3376" s="878"/>
      <c r="F3376" s="878"/>
      <c r="H3376" s="878"/>
      <c r="I3376" s="878"/>
      <c r="J3376" s="878"/>
      <c r="K3376" s="990"/>
      <c r="L3376" s="990"/>
      <c r="M3376" s="990"/>
      <c r="N3376" s="990"/>
      <c r="O3376" s="878"/>
      <c r="P3376" s="878"/>
      <c r="Q3376" s="878"/>
      <c r="R3376" s="878"/>
      <c r="S3376" s="878"/>
      <c r="T3376" s="878"/>
      <c r="U3376" s="878"/>
      <c r="V3376" s="878"/>
      <c r="W3376" s="878"/>
      <c r="X3376" s="1015"/>
      <c r="Y3376" s="878"/>
      <c r="Z3376" s="975"/>
    </row>
    <row r="3377" spans="1:26">
      <c r="A3377" s="878"/>
      <c r="B3377" s="878"/>
      <c r="C3377" s="878"/>
      <c r="F3377" s="878"/>
      <c r="H3377" s="878"/>
      <c r="I3377" s="878"/>
      <c r="J3377" s="878"/>
      <c r="K3377" s="990"/>
      <c r="L3377" s="990"/>
      <c r="M3377" s="990"/>
      <c r="N3377" s="990"/>
      <c r="O3377" s="878"/>
      <c r="P3377" s="878"/>
      <c r="Q3377" s="878"/>
      <c r="R3377" s="878"/>
      <c r="S3377" s="878"/>
      <c r="T3377" s="878"/>
      <c r="U3377" s="878"/>
      <c r="V3377" s="878"/>
      <c r="W3377" s="878"/>
      <c r="X3377" s="1015"/>
      <c r="Y3377" s="878"/>
      <c r="Z3377" s="975"/>
    </row>
    <row r="3378" spans="1:26">
      <c r="A3378" s="878"/>
      <c r="B3378" s="878"/>
      <c r="C3378" s="878"/>
      <c r="F3378" s="878"/>
      <c r="H3378" s="878"/>
      <c r="I3378" s="878"/>
      <c r="J3378" s="878"/>
      <c r="K3378" s="990"/>
      <c r="L3378" s="990"/>
      <c r="M3378" s="990"/>
      <c r="N3378" s="990"/>
      <c r="O3378" s="878"/>
      <c r="P3378" s="878"/>
      <c r="Q3378" s="878"/>
      <c r="R3378" s="878"/>
      <c r="S3378" s="878"/>
      <c r="T3378" s="878"/>
      <c r="U3378" s="878"/>
      <c r="V3378" s="878"/>
      <c r="W3378" s="878"/>
      <c r="X3378" s="1015"/>
      <c r="Y3378" s="878"/>
      <c r="Z3378" s="975"/>
    </row>
    <row r="3379" spans="1:26">
      <c r="A3379" s="878"/>
      <c r="B3379" s="878"/>
      <c r="C3379" s="878"/>
      <c r="F3379" s="878"/>
      <c r="H3379" s="878"/>
      <c r="I3379" s="878"/>
      <c r="J3379" s="878"/>
      <c r="K3379" s="990"/>
      <c r="L3379" s="990"/>
      <c r="M3379" s="990"/>
      <c r="N3379" s="990"/>
      <c r="O3379" s="878"/>
      <c r="P3379" s="878"/>
      <c r="Q3379" s="878"/>
      <c r="R3379" s="878"/>
      <c r="S3379" s="878"/>
      <c r="T3379" s="878"/>
      <c r="U3379" s="878"/>
      <c r="V3379" s="878"/>
      <c r="W3379" s="878"/>
      <c r="X3379" s="1015"/>
      <c r="Y3379" s="878"/>
      <c r="Z3379" s="975"/>
    </row>
    <row r="3380" spans="1:26">
      <c r="A3380" s="878"/>
      <c r="B3380" s="878"/>
      <c r="C3380" s="878"/>
      <c r="F3380" s="878"/>
      <c r="H3380" s="878"/>
      <c r="I3380" s="878"/>
      <c r="J3380" s="878"/>
      <c r="K3380" s="990"/>
      <c r="L3380" s="990"/>
      <c r="M3380" s="990"/>
      <c r="N3380" s="990"/>
      <c r="O3380" s="878"/>
      <c r="P3380" s="878"/>
      <c r="Q3380" s="878"/>
      <c r="R3380" s="878"/>
      <c r="S3380" s="878"/>
      <c r="T3380" s="878"/>
      <c r="U3380" s="878"/>
      <c r="V3380" s="878"/>
      <c r="W3380" s="878"/>
      <c r="X3380" s="1015"/>
      <c r="Y3380" s="878"/>
      <c r="Z3380" s="975"/>
    </row>
    <row r="3381" spans="1:26">
      <c r="A3381" s="878"/>
      <c r="B3381" s="878"/>
      <c r="C3381" s="878"/>
      <c r="F3381" s="878"/>
      <c r="H3381" s="878"/>
      <c r="I3381" s="878"/>
      <c r="J3381" s="878"/>
      <c r="K3381" s="990"/>
      <c r="L3381" s="990"/>
      <c r="M3381" s="990"/>
      <c r="N3381" s="990"/>
      <c r="O3381" s="878"/>
      <c r="P3381" s="878"/>
      <c r="Q3381" s="878"/>
      <c r="R3381" s="878"/>
      <c r="S3381" s="878"/>
      <c r="T3381" s="878"/>
      <c r="U3381" s="878"/>
      <c r="V3381" s="878"/>
      <c r="W3381" s="878"/>
      <c r="X3381" s="1015"/>
      <c r="Y3381" s="878"/>
      <c r="Z3381" s="975"/>
    </row>
    <row r="3382" spans="1:26">
      <c r="A3382" s="878"/>
      <c r="B3382" s="878"/>
      <c r="C3382" s="878"/>
      <c r="F3382" s="878"/>
      <c r="H3382" s="878"/>
      <c r="I3382" s="878"/>
      <c r="J3382" s="878"/>
      <c r="K3382" s="990"/>
      <c r="L3382" s="990"/>
      <c r="M3382" s="990"/>
      <c r="N3382" s="990"/>
      <c r="O3382" s="878"/>
      <c r="P3382" s="878"/>
      <c r="Q3382" s="878"/>
      <c r="R3382" s="878"/>
      <c r="S3382" s="878"/>
      <c r="T3382" s="878"/>
      <c r="U3382" s="878"/>
      <c r="V3382" s="878"/>
      <c r="W3382" s="878"/>
      <c r="X3382" s="1015"/>
      <c r="Y3382" s="878"/>
      <c r="Z3382" s="975"/>
    </row>
    <row r="3383" spans="1:26">
      <c r="A3383" s="878"/>
      <c r="B3383" s="878"/>
      <c r="C3383" s="878"/>
      <c r="F3383" s="878"/>
      <c r="H3383" s="878"/>
      <c r="I3383" s="878"/>
      <c r="J3383" s="878"/>
      <c r="K3383" s="990"/>
      <c r="L3383" s="990"/>
      <c r="M3383" s="990"/>
      <c r="N3383" s="990"/>
      <c r="O3383" s="878"/>
      <c r="P3383" s="878"/>
      <c r="Q3383" s="878"/>
      <c r="R3383" s="878"/>
      <c r="S3383" s="878"/>
      <c r="T3383" s="878"/>
      <c r="U3383" s="878"/>
      <c r="V3383" s="878"/>
      <c r="W3383" s="878"/>
      <c r="X3383" s="1015"/>
      <c r="Y3383" s="878"/>
      <c r="Z3383" s="975"/>
    </row>
    <row r="3384" spans="1:26">
      <c r="A3384" s="878"/>
      <c r="B3384" s="878"/>
      <c r="C3384" s="878"/>
      <c r="F3384" s="878"/>
      <c r="H3384" s="878"/>
      <c r="I3384" s="878"/>
      <c r="J3384" s="878"/>
      <c r="K3384" s="990"/>
      <c r="L3384" s="990"/>
      <c r="M3384" s="990"/>
      <c r="N3384" s="990"/>
      <c r="O3384" s="878"/>
      <c r="P3384" s="878"/>
      <c r="Q3384" s="878"/>
      <c r="R3384" s="878"/>
      <c r="S3384" s="878"/>
      <c r="T3384" s="878"/>
      <c r="U3384" s="878"/>
      <c r="V3384" s="878"/>
      <c r="W3384" s="878"/>
      <c r="X3384" s="1015"/>
      <c r="Y3384" s="878"/>
      <c r="Z3384" s="975"/>
    </row>
    <row r="3385" spans="1:26">
      <c r="A3385" s="878"/>
      <c r="B3385" s="878"/>
      <c r="C3385" s="878"/>
      <c r="F3385" s="878"/>
      <c r="H3385" s="878"/>
      <c r="I3385" s="878"/>
      <c r="J3385" s="878"/>
      <c r="K3385" s="990"/>
      <c r="L3385" s="990"/>
      <c r="M3385" s="990"/>
      <c r="N3385" s="990"/>
      <c r="O3385" s="878"/>
      <c r="P3385" s="878"/>
      <c r="Q3385" s="878"/>
      <c r="R3385" s="878"/>
      <c r="S3385" s="878"/>
      <c r="T3385" s="878"/>
      <c r="U3385" s="878"/>
      <c r="V3385" s="878"/>
      <c r="W3385" s="878"/>
      <c r="X3385" s="1015"/>
      <c r="Y3385" s="878"/>
      <c r="Z3385" s="975"/>
    </row>
    <row r="3386" spans="1:26">
      <c r="A3386" s="878"/>
      <c r="B3386" s="878"/>
      <c r="C3386" s="878"/>
      <c r="F3386" s="878"/>
      <c r="H3386" s="878"/>
      <c r="I3386" s="878"/>
      <c r="J3386" s="878"/>
      <c r="K3386" s="990"/>
      <c r="L3386" s="990"/>
      <c r="M3386" s="990"/>
      <c r="N3386" s="990"/>
      <c r="O3386" s="878"/>
      <c r="P3386" s="878"/>
      <c r="Q3386" s="878"/>
      <c r="R3386" s="878"/>
      <c r="S3386" s="878"/>
      <c r="T3386" s="878"/>
      <c r="U3386" s="878"/>
      <c r="V3386" s="878"/>
      <c r="W3386" s="878"/>
      <c r="X3386" s="1015"/>
      <c r="Y3386" s="878"/>
      <c r="Z3386" s="975"/>
    </row>
    <row r="3387" spans="1:26">
      <c r="A3387" s="878"/>
      <c r="B3387" s="878"/>
      <c r="C3387" s="878"/>
      <c r="F3387" s="878"/>
      <c r="H3387" s="878"/>
      <c r="I3387" s="878"/>
      <c r="J3387" s="878"/>
      <c r="K3387" s="990"/>
      <c r="L3387" s="990"/>
      <c r="M3387" s="990"/>
      <c r="N3387" s="990"/>
      <c r="O3387" s="878"/>
      <c r="P3387" s="878"/>
      <c r="Q3387" s="878"/>
      <c r="R3387" s="878"/>
      <c r="S3387" s="878"/>
      <c r="T3387" s="878"/>
      <c r="U3387" s="878"/>
      <c r="V3387" s="878"/>
      <c r="W3387" s="878"/>
      <c r="X3387" s="1015"/>
      <c r="Y3387" s="878"/>
      <c r="Z3387" s="975"/>
    </row>
    <row r="3388" spans="1:26">
      <c r="A3388" s="878"/>
      <c r="B3388" s="878"/>
      <c r="C3388" s="878"/>
      <c r="F3388" s="878"/>
      <c r="H3388" s="878"/>
      <c r="I3388" s="878"/>
      <c r="J3388" s="878"/>
      <c r="K3388" s="990"/>
      <c r="L3388" s="990"/>
      <c r="M3388" s="990"/>
      <c r="N3388" s="990"/>
      <c r="O3388" s="878"/>
      <c r="P3388" s="878"/>
      <c r="Q3388" s="878"/>
      <c r="R3388" s="878"/>
      <c r="S3388" s="878"/>
      <c r="T3388" s="878"/>
      <c r="U3388" s="878"/>
      <c r="V3388" s="878"/>
      <c r="W3388" s="878"/>
      <c r="X3388" s="1015"/>
      <c r="Y3388" s="878"/>
      <c r="Z3388" s="975"/>
    </row>
    <row r="3389" spans="1:26">
      <c r="A3389" s="878"/>
      <c r="B3389" s="878"/>
      <c r="C3389" s="878"/>
      <c r="F3389" s="878"/>
      <c r="H3389" s="878"/>
      <c r="I3389" s="878"/>
      <c r="J3389" s="878"/>
      <c r="K3389" s="990"/>
      <c r="L3389" s="990"/>
      <c r="M3389" s="990"/>
      <c r="N3389" s="990"/>
      <c r="O3389" s="878"/>
      <c r="P3389" s="878"/>
      <c r="Q3389" s="878"/>
      <c r="R3389" s="878"/>
      <c r="S3389" s="878"/>
      <c r="T3389" s="878"/>
      <c r="U3389" s="878"/>
      <c r="V3389" s="878"/>
      <c r="W3389" s="878"/>
      <c r="X3389" s="1015"/>
      <c r="Y3389" s="878"/>
      <c r="Z3389" s="975"/>
    </row>
    <row r="3390" spans="1:26">
      <c r="A3390" s="878"/>
      <c r="B3390" s="878"/>
      <c r="C3390" s="878"/>
      <c r="F3390" s="878"/>
      <c r="H3390" s="878"/>
      <c r="I3390" s="878"/>
      <c r="J3390" s="878"/>
      <c r="K3390" s="990"/>
      <c r="L3390" s="990"/>
      <c r="M3390" s="990"/>
      <c r="N3390" s="990"/>
      <c r="O3390" s="878"/>
      <c r="P3390" s="878"/>
      <c r="Q3390" s="878"/>
      <c r="R3390" s="878"/>
      <c r="S3390" s="878"/>
      <c r="T3390" s="878"/>
      <c r="U3390" s="878"/>
      <c r="V3390" s="878"/>
      <c r="W3390" s="878"/>
      <c r="X3390" s="1015"/>
      <c r="Y3390" s="878"/>
      <c r="Z3390" s="975"/>
    </row>
    <row r="3391" spans="1:26">
      <c r="A3391" s="878"/>
      <c r="B3391" s="878"/>
      <c r="C3391" s="878"/>
      <c r="F3391" s="878"/>
      <c r="H3391" s="878"/>
      <c r="I3391" s="878"/>
      <c r="J3391" s="878"/>
      <c r="K3391" s="990"/>
      <c r="L3391" s="990"/>
      <c r="M3391" s="990"/>
      <c r="N3391" s="990"/>
      <c r="O3391" s="878"/>
      <c r="P3391" s="878"/>
      <c r="Q3391" s="878"/>
      <c r="R3391" s="878"/>
      <c r="S3391" s="878"/>
      <c r="T3391" s="878"/>
      <c r="U3391" s="878"/>
      <c r="V3391" s="878"/>
      <c r="W3391" s="878"/>
      <c r="X3391" s="1015"/>
      <c r="Y3391" s="878"/>
      <c r="Z3391" s="975"/>
    </row>
    <row r="3392" spans="1:26">
      <c r="A3392" s="878"/>
      <c r="B3392" s="878"/>
      <c r="C3392" s="878"/>
      <c r="F3392" s="878"/>
      <c r="H3392" s="878"/>
      <c r="I3392" s="878"/>
      <c r="J3392" s="878"/>
      <c r="K3392" s="990"/>
      <c r="L3392" s="990"/>
      <c r="M3392" s="990"/>
      <c r="N3392" s="990"/>
      <c r="O3392" s="878"/>
      <c r="P3392" s="878"/>
      <c r="Q3392" s="878"/>
      <c r="R3392" s="878"/>
      <c r="S3392" s="878"/>
      <c r="T3392" s="878"/>
      <c r="U3392" s="878"/>
      <c r="V3392" s="878"/>
      <c r="W3392" s="878"/>
      <c r="X3392" s="1015"/>
      <c r="Y3392" s="878"/>
      <c r="Z3392" s="975"/>
    </row>
    <row r="3393" spans="1:26">
      <c r="A3393" s="878"/>
      <c r="B3393" s="878"/>
      <c r="C3393" s="878"/>
      <c r="F3393" s="878"/>
      <c r="H3393" s="878"/>
      <c r="I3393" s="878"/>
      <c r="J3393" s="878"/>
      <c r="K3393" s="990"/>
      <c r="L3393" s="990"/>
      <c r="M3393" s="990"/>
      <c r="N3393" s="990"/>
      <c r="O3393" s="878"/>
      <c r="P3393" s="878"/>
      <c r="Q3393" s="878"/>
      <c r="R3393" s="878"/>
      <c r="S3393" s="878"/>
      <c r="T3393" s="878"/>
      <c r="U3393" s="878"/>
      <c r="V3393" s="878"/>
      <c r="W3393" s="878"/>
      <c r="X3393" s="1015"/>
      <c r="Y3393" s="878"/>
      <c r="Z3393" s="975"/>
    </row>
    <row r="3394" spans="1:26">
      <c r="A3394" s="878"/>
      <c r="B3394" s="878"/>
      <c r="C3394" s="878"/>
      <c r="F3394" s="878"/>
      <c r="H3394" s="878"/>
      <c r="I3394" s="878"/>
      <c r="J3394" s="878"/>
      <c r="K3394" s="990"/>
      <c r="L3394" s="990"/>
      <c r="M3394" s="990"/>
      <c r="N3394" s="990"/>
      <c r="O3394" s="878"/>
      <c r="P3394" s="878"/>
      <c r="Q3394" s="878"/>
      <c r="R3394" s="878"/>
      <c r="S3394" s="878"/>
      <c r="T3394" s="878"/>
      <c r="U3394" s="878"/>
      <c r="V3394" s="878"/>
      <c r="W3394" s="878"/>
      <c r="X3394" s="1015"/>
      <c r="Y3394" s="878"/>
      <c r="Z3394" s="975"/>
    </row>
    <row r="3395" spans="1:26">
      <c r="A3395" s="878"/>
      <c r="B3395" s="878"/>
      <c r="C3395" s="878"/>
      <c r="F3395" s="878"/>
      <c r="H3395" s="878"/>
      <c r="I3395" s="878"/>
      <c r="J3395" s="878"/>
      <c r="K3395" s="990"/>
      <c r="L3395" s="990"/>
      <c r="M3395" s="990"/>
      <c r="N3395" s="990"/>
      <c r="O3395" s="878"/>
      <c r="P3395" s="878"/>
      <c r="Q3395" s="878"/>
      <c r="R3395" s="878"/>
      <c r="S3395" s="878"/>
      <c r="T3395" s="878"/>
      <c r="U3395" s="878"/>
      <c r="V3395" s="878"/>
      <c r="W3395" s="878"/>
      <c r="X3395" s="1015"/>
      <c r="Y3395" s="878"/>
      <c r="Z3395" s="975"/>
    </row>
    <row r="3396" spans="1:26">
      <c r="A3396" s="878"/>
      <c r="B3396" s="878"/>
      <c r="C3396" s="878"/>
      <c r="F3396" s="878"/>
      <c r="H3396" s="878"/>
      <c r="I3396" s="878"/>
      <c r="J3396" s="878"/>
      <c r="K3396" s="990"/>
      <c r="L3396" s="990"/>
      <c r="M3396" s="990"/>
      <c r="N3396" s="990"/>
      <c r="O3396" s="878"/>
      <c r="P3396" s="878"/>
      <c r="Q3396" s="878"/>
      <c r="R3396" s="878"/>
      <c r="S3396" s="878"/>
      <c r="T3396" s="878"/>
      <c r="U3396" s="878"/>
      <c r="V3396" s="878"/>
      <c r="W3396" s="878"/>
      <c r="X3396" s="1015"/>
      <c r="Y3396" s="878"/>
      <c r="Z3396" s="975"/>
    </row>
    <row r="3397" spans="1:26">
      <c r="A3397" s="878"/>
      <c r="B3397" s="878"/>
      <c r="C3397" s="878"/>
      <c r="F3397" s="878"/>
      <c r="H3397" s="878"/>
      <c r="I3397" s="878"/>
      <c r="J3397" s="878"/>
      <c r="K3397" s="990"/>
      <c r="L3397" s="990"/>
      <c r="M3397" s="990"/>
      <c r="N3397" s="990"/>
      <c r="O3397" s="878"/>
      <c r="P3397" s="878"/>
      <c r="Q3397" s="878"/>
      <c r="R3397" s="878"/>
      <c r="S3397" s="878"/>
      <c r="T3397" s="878"/>
      <c r="U3397" s="878"/>
      <c r="V3397" s="878"/>
      <c r="W3397" s="878"/>
      <c r="X3397" s="1015"/>
      <c r="Y3397" s="878"/>
      <c r="Z3397" s="975"/>
    </row>
    <row r="3398" spans="1:26">
      <c r="A3398" s="878"/>
      <c r="B3398" s="878"/>
      <c r="C3398" s="878"/>
      <c r="F3398" s="878"/>
      <c r="H3398" s="878"/>
      <c r="I3398" s="878"/>
      <c r="J3398" s="878"/>
      <c r="K3398" s="990"/>
      <c r="L3398" s="990"/>
      <c r="M3398" s="990"/>
      <c r="N3398" s="990"/>
      <c r="O3398" s="878"/>
      <c r="P3398" s="878"/>
      <c r="Q3398" s="878"/>
      <c r="R3398" s="878"/>
      <c r="S3398" s="878"/>
      <c r="T3398" s="878"/>
      <c r="U3398" s="878"/>
      <c r="V3398" s="878"/>
      <c r="W3398" s="878"/>
      <c r="X3398" s="1015"/>
      <c r="Y3398" s="878"/>
      <c r="Z3398" s="975"/>
    </row>
    <row r="3399" spans="1:26">
      <c r="A3399" s="878"/>
      <c r="B3399" s="878"/>
      <c r="C3399" s="878"/>
      <c r="F3399" s="878"/>
      <c r="H3399" s="878"/>
      <c r="I3399" s="878"/>
      <c r="J3399" s="878"/>
      <c r="K3399" s="990"/>
      <c r="L3399" s="990"/>
      <c r="M3399" s="990"/>
      <c r="N3399" s="990"/>
      <c r="O3399" s="878"/>
      <c r="P3399" s="878"/>
      <c r="Q3399" s="878"/>
      <c r="R3399" s="878"/>
      <c r="S3399" s="878"/>
      <c r="T3399" s="878"/>
      <c r="U3399" s="878"/>
      <c r="V3399" s="878"/>
      <c r="W3399" s="878"/>
      <c r="X3399" s="1015"/>
      <c r="Y3399" s="878"/>
      <c r="Z3399" s="975"/>
    </row>
    <row r="3400" spans="1:26">
      <c r="A3400" s="878"/>
      <c r="B3400" s="878"/>
      <c r="C3400" s="878"/>
      <c r="F3400" s="878"/>
      <c r="H3400" s="878"/>
      <c r="I3400" s="878"/>
      <c r="J3400" s="878"/>
      <c r="K3400" s="990"/>
      <c r="L3400" s="990"/>
      <c r="M3400" s="990"/>
      <c r="N3400" s="990"/>
      <c r="O3400" s="878"/>
      <c r="P3400" s="878"/>
      <c r="Q3400" s="878"/>
      <c r="R3400" s="878"/>
      <c r="S3400" s="878"/>
      <c r="T3400" s="878"/>
      <c r="U3400" s="878"/>
      <c r="V3400" s="878"/>
      <c r="W3400" s="878"/>
      <c r="X3400" s="1015"/>
      <c r="Y3400" s="878"/>
      <c r="Z3400" s="975"/>
    </row>
    <row r="3401" spans="1:26">
      <c r="A3401" s="878"/>
      <c r="B3401" s="878"/>
      <c r="C3401" s="878"/>
      <c r="F3401" s="878"/>
      <c r="H3401" s="878"/>
      <c r="I3401" s="878"/>
      <c r="J3401" s="878"/>
      <c r="K3401" s="990"/>
      <c r="L3401" s="990"/>
      <c r="M3401" s="990"/>
      <c r="N3401" s="990"/>
      <c r="O3401" s="878"/>
      <c r="P3401" s="878"/>
      <c r="Q3401" s="878"/>
      <c r="R3401" s="878"/>
      <c r="S3401" s="878"/>
      <c r="T3401" s="878"/>
      <c r="U3401" s="878"/>
      <c r="V3401" s="878"/>
      <c r="W3401" s="878"/>
      <c r="X3401" s="1015"/>
      <c r="Y3401" s="878"/>
      <c r="Z3401" s="975"/>
    </row>
    <row r="3402" spans="1:26">
      <c r="A3402" s="878"/>
      <c r="B3402" s="878"/>
      <c r="C3402" s="878"/>
      <c r="F3402" s="878"/>
      <c r="H3402" s="878"/>
      <c r="I3402" s="878"/>
      <c r="J3402" s="878"/>
      <c r="K3402" s="990"/>
      <c r="L3402" s="990"/>
      <c r="M3402" s="990"/>
      <c r="N3402" s="990"/>
      <c r="O3402" s="878"/>
      <c r="P3402" s="878"/>
      <c r="Q3402" s="878"/>
      <c r="R3402" s="878"/>
      <c r="S3402" s="878"/>
      <c r="T3402" s="878"/>
      <c r="U3402" s="878"/>
      <c r="V3402" s="878"/>
      <c r="W3402" s="878"/>
      <c r="X3402" s="1015"/>
      <c r="Y3402" s="878"/>
      <c r="Z3402" s="975"/>
    </row>
    <row r="3403" spans="1:26">
      <c r="A3403" s="878"/>
      <c r="B3403" s="878"/>
      <c r="C3403" s="878"/>
      <c r="F3403" s="878"/>
      <c r="H3403" s="878"/>
      <c r="I3403" s="878"/>
      <c r="J3403" s="878"/>
      <c r="K3403" s="990"/>
      <c r="L3403" s="990"/>
      <c r="M3403" s="990"/>
      <c r="N3403" s="990"/>
      <c r="O3403" s="878"/>
      <c r="P3403" s="878"/>
      <c r="Q3403" s="878"/>
      <c r="R3403" s="878"/>
      <c r="S3403" s="878"/>
      <c r="T3403" s="878"/>
      <c r="U3403" s="878"/>
      <c r="V3403" s="878"/>
      <c r="W3403" s="878"/>
      <c r="X3403" s="1015"/>
      <c r="Y3403" s="878"/>
      <c r="Z3403" s="975"/>
    </row>
    <row r="3404" spans="1:26">
      <c r="A3404" s="878"/>
      <c r="B3404" s="878"/>
      <c r="C3404" s="878"/>
      <c r="F3404" s="878"/>
      <c r="H3404" s="878"/>
      <c r="I3404" s="878"/>
      <c r="J3404" s="878"/>
      <c r="K3404" s="990"/>
      <c r="L3404" s="990"/>
      <c r="M3404" s="990"/>
      <c r="N3404" s="990"/>
      <c r="O3404" s="878"/>
      <c r="P3404" s="878"/>
      <c r="Q3404" s="878"/>
      <c r="R3404" s="878"/>
      <c r="S3404" s="878"/>
      <c r="T3404" s="878"/>
      <c r="U3404" s="878"/>
      <c r="V3404" s="878"/>
      <c r="W3404" s="878"/>
      <c r="X3404" s="1015"/>
      <c r="Y3404" s="878"/>
      <c r="Z3404" s="975"/>
    </row>
    <row r="3405" spans="1:26">
      <c r="A3405" s="878"/>
      <c r="B3405" s="878"/>
      <c r="C3405" s="878"/>
      <c r="F3405" s="878"/>
      <c r="H3405" s="878"/>
      <c r="I3405" s="878"/>
      <c r="J3405" s="878"/>
      <c r="K3405" s="990"/>
      <c r="L3405" s="990"/>
      <c r="M3405" s="990"/>
      <c r="N3405" s="990"/>
      <c r="O3405" s="878"/>
      <c r="P3405" s="878"/>
      <c r="Q3405" s="878"/>
      <c r="R3405" s="878"/>
      <c r="S3405" s="878"/>
      <c r="T3405" s="878"/>
      <c r="U3405" s="878"/>
      <c r="V3405" s="878"/>
      <c r="W3405" s="878"/>
      <c r="X3405" s="1015"/>
      <c r="Y3405" s="878"/>
      <c r="Z3405" s="975"/>
    </row>
    <row r="3406" spans="1:26">
      <c r="A3406" s="878"/>
      <c r="B3406" s="878"/>
      <c r="C3406" s="878"/>
      <c r="F3406" s="878"/>
      <c r="H3406" s="878"/>
      <c r="I3406" s="878"/>
      <c r="J3406" s="878"/>
      <c r="K3406" s="990"/>
      <c r="L3406" s="990"/>
      <c r="M3406" s="990"/>
      <c r="N3406" s="990"/>
      <c r="O3406" s="878"/>
      <c r="P3406" s="878"/>
      <c r="Q3406" s="878"/>
      <c r="R3406" s="878"/>
      <c r="S3406" s="878"/>
      <c r="T3406" s="878"/>
      <c r="U3406" s="878"/>
      <c r="V3406" s="878"/>
      <c r="W3406" s="878"/>
      <c r="X3406" s="1015"/>
      <c r="Y3406" s="878"/>
      <c r="Z3406" s="975"/>
    </row>
    <row r="3407" spans="1:26">
      <c r="A3407" s="878"/>
      <c r="B3407" s="878"/>
      <c r="C3407" s="878"/>
      <c r="F3407" s="878"/>
      <c r="H3407" s="878"/>
      <c r="I3407" s="878"/>
      <c r="J3407" s="878"/>
      <c r="K3407" s="990"/>
      <c r="L3407" s="990"/>
      <c r="M3407" s="990"/>
      <c r="N3407" s="990"/>
      <c r="O3407" s="878"/>
      <c r="P3407" s="878"/>
      <c r="Q3407" s="878"/>
      <c r="R3407" s="878"/>
      <c r="S3407" s="878"/>
      <c r="T3407" s="878"/>
      <c r="U3407" s="878"/>
      <c r="V3407" s="878"/>
      <c r="W3407" s="878"/>
      <c r="X3407" s="1015"/>
      <c r="Y3407" s="878"/>
      <c r="Z3407" s="975"/>
    </row>
    <row r="3408" spans="1:26">
      <c r="A3408" s="878"/>
      <c r="B3408" s="878"/>
      <c r="C3408" s="878"/>
      <c r="F3408" s="878"/>
      <c r="H3408" s="878"/>
      <c r="I3408" s="878"/>
      <c r="J3408" s="878"/>
      <c r="K3408" s="990"/>
      <c r="L3408" s="990"/>
      <c r="M3408" s="990"/>
      <c r="N3408" s="990"/>
      <c r="O3408" s="878"/>
      <c r="P3408" s="878"/>
      <c r="Q3408" s="878"/>
      <c r="R3408" s="878"/>
      <c r="S3408" s="878"/>
      <c r="T3408" s="878"/>
      <c r="U3408" s="878"/>
      <c r="V3408" s="878"/>
      <c r="W3408" s="878"/>
      <c r="X3408" s="1015"/>
      <c r="Y3408" s="878"/>
      <c r="Z3408" s="975"/>
    </row>
    <row r="3409" spans="1:26">
      <c r="A3409" s="878"/>
      <c r="B3409" s="878"/>
      <c r="C3409" s="878"/>
      <c r="F3409" s="878"/>
      <c r="H3409" s="878"/>
      <c r="I3409" s="878"/>
      <c r="J3409" s="878"/>
      <c r="K3409" s="990"/>
      <c r="L3409" s="990"/>
      <c r="M3409" s="990"/>
      <c r="N3409" s="990"/>
      <c r="O3409" s="878"/>
      <c r="P3409" s="878"/>
      <c r="Q3409" s="878"/>
      <c r="R3409" s="878"/>
      <c r="S3409" s="878"/>
      <c r="T3409" s="878"/>
      <c r="U3409" s="878"/>
      <c r="V3409" s="878"/>
      <c r="W3409" s="878"/>
      <c r="X3409" s="1015"/>
      <c r="Y3409" s="878"/>
      <c r="Z3409" s="975"/>
    </row>
    <row r="3410" spans="1:26">
      <c r="A3410" s="878"/>
      <c r="B3410" s="878"/>
      <c r="C3410" s="878"/>
      <c r="F3410" s="878"/>
      <c r="H3410" s="878"/>
      <c r="I3410" s="878"/>
      <c r="J3410" s="878"/>
      <c r="K3410" s="990"/>
      <c r="L3410" s="990"/>
      <c r="M3410" s="990"/>
      <c r="N3410" s="990"/>
      <c r="O3410" s="878"/>
      <c r="P3410" s="878"/>
      <c r="Q3410" s="878"/>
      <c r="R3410" s="878"/>
      <c r="S3410" s="878"/>
      <c r="T3410" s="878"/>
      <c r="U3410" s="878"/>
      <c r="V3410" s="878"/>
      <c r="W3410" s="878"/>
      <c r="X3410" s="1015"/>
      <c r="Y3410" s="878"/>
      <c r="Z3410" s="975"/>
    </row>
    <row r="3411" spans="1:26">
      <c r="A3411" s="878"/>
      <c r="B3411" s="878"/>
      <c r="C3411" s="878"/>
      <c r="F3411" s="878"/>
      <c r="H3411" s="878"/>
      <c r="I3411" s="878"/>
      <c r="J3411" s="878"/>
      <c r="K3411" s="990"/>
      <c r="L3411" s="990"/>
      <c r="M3411" s="990"/>
      <c r="N3411" s="990"/>
      <c r="O3411" s="878"/>
      <c r="P3411" s="878"/>
      <c r="Q3411" s="878"/>
      <c r="R3411" s="878"/>
      <c r="S3411" s="878"/>
      <c r="T3411" s="878"/>
      <c r="U3411" s="878"/>
      <c r="V3411" s="878"/>
      <c r="W3411" s="878"/>
      <c r="X3411" s="1015"/>
      <c r="Y3411" s="878"/>
      <c r="Z3411" s="975"/>
    </row>
    <row r="3412" spans="1:26">
      <c r="A3412" s="878"/>
      <c r="B3412" s="878"/>
      <c r="C3412" s="878"/>
      <c r="F3412" s="878"/>
      <c r="H3412" s="878"/>
      <c r="I3412" s="878"/>
      <c r="J3412" s="878"/>
      <c r="K3412" s="990"/>
      <c r="L3412" s="990"/>
      <c r="M3412" s="990"/>
      <c r="N3412" s="990"/>
      <c r="O3412" s="878"/>
      <c r="P3412" s="878"/>
      <c r="Q3412" s="878"/>
      <c r="R3412" s="878"/>
      <c r="S3412" s="878"/>
      <c r="T3412" s="878"/>
      <c r="U3412" s="878"/>
      <c r="V3412" s="878"/>
      <c r="W3412" s="878"/>
      <c r="X3412" s="1015"/>
      <c r="Y3412" s="878"/>
      <c r="Z3412" s="975"/>
    </row>
    <row r="3413" spans="1:26">
      <c r="A3413" s="878"/>
      <c r="B3413" s="878"/>
      <c r="C3413" s="878"/>
      <c r="F3413" s="878"/>
      <c r="H3413" s="878"/>
      <c r="I3413" s="878"/>
      <c r="J3413" s="878"/>
      <c r="K3413" s="990"/>
      <c r="L3413" s="990"/>
      <c r="M3413" s="990"/>
      <c r="N3413" s="990"/>
      <c r="O3413" s="878"/>
      <c r="P3413" s="878"/>
      <c r="Q3413" s="878"/>
      <c r="R3413" s="878"/>
      <c r="S3413" s="878"/>
      <c r="T3413" s="878"/>
      <c r="U3413" s="878"/>
      <c r="V3413" s="878"/>
      <c r="W3413" s="878"/>
      <c r="X3413" s="1015"/>
      <c r="Y3413" s="878"/>
      <c r="Z3413" s="975"/>
    </row>
    <row r="3414" spans="1:26">
      <c r="A3414" s="878"/>
      <c r="B3414" s="878"/>
      <c r="C3414" s="878"/>
      <c r="F3414" s="878"/>
      <c r="H3414" s="878"/>
      <c r="I3414" s="878"/>
      <c r="J3414" s="878"/>
      <c r="K3414" s="990"/>
      <c r="L3414" s="990"/>
      <c r="M3414" s="990"/>
      <c r="N3414" s="990"/>
      <c r="O3414" s="878"/>
      <c r="P3414" s="878"/>
      <c r="Q3414" s="878"/>
      <c r="R3414" s="878"/>
      <c r="S3414" s="878"/>
      <c r="T3414" s="878"/>
      <c r="U3414" s="878"/>
      <c r="V3414" s="878"/>
      <c r="W3414" s="878"/>
      <c r="X3414" s="1015"/>
      <c r="Y3414" s="878"/>
      <c r="Z3414" s="975"/>
    </row>
    <row r="3415" spans="1:26">
      <c r="A3415" s="878"/>
      <c r="B3415" s="878"/>
      <c r="C3415" s="878"/>
      <c r="F3415" s="878"/>
      <c r="H3415" s="878"/>
      <c r="I3415" s="878"/>
      <c r="J3415" s="878"/>
      <c r="K3415" s="990"/>
      <c r="L3415" s="990"/>
      <c r="M3415" s="990"/>
      <c r="N3415" s="990"/>
      <c r="O3415" s="878"/>
      <c r="P3415" s="878"/>
      <c r="Q3415" s="878"/>
      <c r="R3415" s="878"/>
      <c r="S3415" s="878"/>
      <c r="T3415" s="878"/>
      <c r="U3415" s="878"/>
      <c r="V3415" s="878"/>
      <c r="W3415" s="878"/>
      <c r="X3415" s="1015"/>
      <c r="Y3415" s="878"/>
      <c r="Z3415" s="975"/>
    </row>
    <row r="3416" spans="1:26">
      <c r="A3416" s="878"/>
      <c r="B3416" s="878"/>
      <c r="C3416" s="878"/>
      <c r="F3416" s="878"/>
      <c r="H3416" s="878"/>
      <c r="I3416" s="878"/>
      <c r="J3416" s="878"/>
      <c r="K3416" s="990"/>
      <c r="L3416" s="990"/>
      <c r="M3416" s="990"/>
      <c r="N3416" s="990"/>
      <c r="O3416" s="878"/>
      <c r="P3416" s="878"/>
      <c r="Q3416" s="878"/>
      <c r="R3416" s="878"/>
      <c r="S3416" s="878"/>
      <c r="T3416" s="878"/>
      <c r="U3416" s="878"/>
      <c r="V3416" s="878"/>
      <c r="W3416" s="878"/>
      <c r="X3416" s="1015"/>
      <c r="Y3416" s="878"/>
      <c r="Z3416" s="975"/>
    </row>
    <row r="3417" spans="1:26">
      <c r="A3417" s="878"/>
      <c r="B3417" s="878"/>
      <c r="C3417" s="878"/>
      <c r="F3417" s="878"/>
      <c r="H3417" s="878"/>
      <c r="I3417" s="878"/>
      <c r="J3417" s="878"/>
      <c r="K3417" s="990"/>
      <c r="L3417" s="990"/>
      <c r="M3417" s="990"/>
      <c r="N3417" s="990"/>
      <c r="O3417" s="878"/>
      <c r="P3417" s="878"/>
      <c r="Q3417" s="878"/>
      <c r="R3417" s="878"/>
      <c r="S3417" s="878"/>
      <c r="T3417" s="878"/>
      <c r="U3417" s="878"/>
      <c r="V3417" s="878"/>
      <c r="W3417" s="878"/>
      <c r="X3417" s="1015"/>
      <c r="Y3417" s="878"/>
      <c r="Z3417" s="975"/>
    </row>
    <row r="3418" spans="1:26">
      <c r="A3418" s="878"/>
      <c r="B3418" s="878"/>
      <c r="C3418" s="878"/>
      <c r="F3418" s="878"/>
      <c r="H3418" s="878"/>
      <c r="I3418" s="878"/>
      <c r="J3418" s="878"/>
      <c r="K3418" s="990"/>
      <c r="L3418" s="990"/>
      <c r="M3418" s="990"/>
      <c r="N3418" s="990"/>
      <c r="O3418" s="878"/>
      <c r="P3418" s="878"/>
      <c r="Q3418" s="878"/>
      <c r="R3418" s="878"/>
      <c r="S3418" s="878"/>
      <c r="T3418" s="878"/>
      <c r="U3418" s="878"/>
      <c r="V3418" s="878"/>
      <c r="W3418" s="878"/>
      <c r="X3418" s="1015"/>
      <c r="Y3418" s="878"/>
      <c r="Z3418" s="975"/>
    </row>
    <row r="3419" spans="1:26">
      <c r="A3419" s="878"/>
      <c r="B3419" s="878"/>
      <c r="C3419" s="878"/>
      <c r="F3419" s="878"/>
      <c r="H3419" s="878"/>
      <c r="I3419" s="878"/>
      <c r="J3419" s="878"/>
      <c r="K3419" s="990"/>
      <c r="L3419" s="990"/>
      <c r="M3419" s="990"/>
      <c r="N3419" s="990"/>
      <c r="O3419" s="878"/>
      <c r="P3419" s="878"/>
      <c r="Q3419" s="878"/>
      <c r="R3419" s="878"/>
      <c r="S3419" s="878"/>
      <c r="T3419" s="878"/>
      <c r="U3419" s="878"/>
      <c r="V3419" s="878"/>
      <c r="W3419" s="878"/>
      <c r="X3419" s="1015"/>
      <c r="Y3419" s="878"/>
      <c r="Z3419" s="975"/>
    </row>
    <row r="3420" spans="1:26">
      <c r="A3420" s="878"/>
      <c r="B3420" s="878"/>
      <c r="C3420" s="878"/>
      <c r="F3420" s="878"/>
      <c r="H3420" s="878"/>
      <c r="I3420" s="878"/>
      <c r="J3420" s="878"/>
      <c r="K3420" s="990"/>
      <c r="L3420" s="990"/>
      <c r="M3420" s="990"/>
      <c r="N3420" s="990"/>
      <c r="O3420" s="878"/>
      <c r="P3420" s="878"/>
      <c r="Q3420" s="878"/>
      <c r="R3420" s="878"/>
      <c r="S3420" s="878"/>
      <c r="T3420" s="878"/>
      <c r="U3420" s="878"/>
      <c r="V3420" s="878"/>
      <c r="W3420" s="878"/>
      <c r="X3420" s="1015"/>
      <c r="Y3420" s="878"/>
      <c r="Z3420" s="975"/>
    </row>
    <row r="3421" spans="1:26">
      <c r="A3421" s="878"/>
      <c r="B3421" s="878"/>
      <c r="C3421" s="878"/>
      <c r="F3421" s="878"/>
      <c r="H3421" s="878"/>
      <c r="I3421" s="878"/>
      <c r="J3421" s="878"/>
      <c r="K3421" s="990"/>
      <c r="L3421" s="990"/>
      <c r="M3421" s="990"/>
      <c r="N3421" s="990"/>
      <c r="O3421" s="878"/>
      <c r="P3421" s="878"/>
      <c r="Q3421" s="878"/>
      <c r="R3421" s="878"/>
      <c r="S3421" s="878"/>
      <c r="T3421" s="878"/>
      <c r="U3421" s="878"/>
      <c r="V3421" s="878"/>
      <c r="W3421" s="878"/>
      <c r="X3421" s="1015"/>
      <c r="Y3421" s="878"/>
      <c r="Z3421" s="975"/>
    </row>
    <row r="3422" spans="1:26">
      <c r="A3422" s="878"/>
      <c r="B3422" s="878"/>
      <c r="C3422" s="878"/>
      <c r="F3422" s="878"/>
      <c r="H3422" s="878"/>
      <c r="I3422" s="878"/>
      <c r="J3422" s="878"/>
      <c r="K3422" s="990"/>
      <c r="L3422" s="990"/>
      <c r="M3422" s="990"/>
      <c r="N3422" s="990"/>
      <c r="O3422" s="878"/>
      <c r="P3422" s="878"/>
      <c r="Q3422" s="878"/>
      <c r="R3422" s="878"/>
      <c r="S3422" s="878"/>
      <c r="T3422" s="878"/>
      <c r="U3422" s="878"/>
      <c r="V3422" s="878"/>
      <c r="W3422" s="878"/>
      <c r="X3422" s="1015"/>
      <c r="Y3422" s="878"/>
      <c r="Z3422" s="975"/>
    </row>
    <row r="3423" spans="1:26">
      <c r="A3423" s="878"/>
      <c r="B3423" s="878"/>
      <c r="C3423" s="878"/>
      <c r="F3423" s="878"/>
      <c r="H3423" s="878"/>
      <c r="I3423" s="878"/>
      <c r="J3423" s="878"/>
      <c r="K3423" s="990"/>
      <c r="L3423" s="990"/>
      <c r="M3423" s="990"/>
      <c r="N3423" s="990"/>
      <c r="O3423" s="878"/>
      <c r="P3423" s="878"/>
      <c r="Q3423" s="878"/>
      <c r="R3423" s="878"/>
      <c r="S3423" s="878"/>
      <c r="T3423" s="878"/>
      <c r="U3423" s="878"/>
      <c r="V3423" s="878"/>
      <c r="W3423" s="878"/>
      <c r="X3423" s="1015"/>
      <c r="Y3423" s="878"/>
      <c r="Z3423" s="975"/>
    </row>
    <row r="3424" spans="1:26">
      <c r="A3424" s="878"/>
      <c r="B3424" s="878"/>
      <c r="C3424" s="878"/>
      <c r="F3424" s="878"/>
      <c r="H3424" s="878"/>
      <c r="I3424" s="878"/>
      <c r="J3424" s="878"/>
      <c r="K3424" s="990"/>
      <c r="L3424" s="990"/>
      <c r="M3424" s="990"/>
      <c r="N3424" s="990"/>
      <c r="O3424" s="878"/>
      <c r="P3424" s="878"/>
      <c r="Q3424" s="878"/>
      <c r="R3424" s="878"/>
      <c r="S3424" s="878"/>
      <c r="T3424" s="878"/>
      <c r="U3424" s="878"/>
      <c r="V3424" s="878"/>
      <c r="W3424" s="878"/>
      <c r="X3424" s="1015"/>
      <c r="Y3424" s="878"/>
      <c r="Z3424" s="975"/>
    </row>
    <row r="3425" spans="1:26">
      <c r="A3425" s="878"/>
      <c r="B3425" s="878"/>
      <c r="C3425" s="878"/>
      <c r="F3425" s="878"/>
      <c r="H3425" s="878"/>
      <c r="I3425" s="878"/>
      <c r="J3425" s="878"/>
      <c r="K3425" s="990"/>
      <c r="L3425" s="990"/>
      <c r="M3425" s="990"/>
      <c r="N3425" s="990"/>
      <c r="O3425" s="878"/>
      <c r="P3425" s="878"/>
      <c r="Q3425" s="878"/>
      <c r="R3425" s="878"/>
      <c r="S3425" s="878"/>
      <c r="T3425" s="878"/>
      <c r="U3425" s="878"/>
      <c r="V3425" s="878"/>
      <c r="W3425" s="878"/>
      <c r="X3425" s="1015"/>
      <c r="Y3425" s="878"/>
      <c r="Z3425" s="975"/>
    </row>
    <row r="3426" spans="1:26">
      <c r="A3426" s="878"/>
      <c r="B3426" s="878"/>
      <c r="C3426" s="878"/>
      <c r="F3426" s="878"/>
      <c r="H3426" s="878"/>
      <c r="I3426" s="878"/>
      <c r="J3426" s="878"/>
      <c r="K3426" s="990"/>
      <c r="L3426" s="990"/>
      <c r="M3426" s="990"/>
      <c r="N3426" s="990"/>
      <c r="O3426" s="878"/>
      <c r="P3426" s="878"/>
      <c r="Q3426" s="878"/>
      <c r="R3426" s="878"/>
      <c r="S3426" s="878"/>
      <c r="T3426" s="878"/>
      <c r="U3426" s="878"/>
      <c r="V3426" s="878"/>
      <c r="W3426" s="878"/>
      <c r="X3426" s="1015"/>
      <c r="Y3426" s="878"/>
      <c r="Z3426" s="975"/>
    </row>
    <row r="3427" spans="1:26">
      <c r="A3427" s="878"/>
      <c r="B3427" s="878"/>
      <c r="C3427" s="878"/>
      <c r="F3427" s="878"/>
      <c r="H3427" s="878"/>
      <c r="I3427" s="878"/>
      <c r="J3427" s="878"/>
      <c r="K3427" s="990"/>
      <c r="L3427" s="990"/>
      <c r="M3427" s="990"/>
      <c r="N3427" s="990"/>
      <c r="O3427" s="878"/>
      <c r="P3427" s="878"/>
      <c r="Q3427" s="878"/>
      <c r="R3427" s="878"/>
      <c r="S3427" s="878"/>
      <c r="T3427" s="878"/>
      <c r="U3427" s="878"/>
      <c r="V3427" s="878"/>
      <c r="W3427" s="878"/>
      <c r="X3427" s="1015"/>
      <c r="Y3427" s="878"/>
      <c r="Z3427" s="975"/>
    </row>
    <row r="3428" spans="1:26">
      <c r="A3428" s="878"/>
      <c r="B3428" s="878"/>
      <c r="C3428" s="878"/>
      <c r="F3428" s="878"/>
      <c r="H3428" s="878"/>
      <c r="I3428" s="878"/>
      <c r="J3428" s="878"/>
      <c r="K3428" s="990"/>
      <c r="L3428" s="990"/>
      <c r="M3428" s="990"/>
      <c r="N3428" s="990"/>
      <c r="O3428" s="878"/>
      <c r="P3428" s="878"/>
      <c r="Q3428" s="878"/>
      <c r="R3428" s="878"/>
      <c r="S3428" s="878"/>
      <c r="T3428" s="878"/>
      <c r="U3428" s="878"/>
      <c r="V3428" s="878"/>
      <c r="W3428" s="878"/>
      <c r="X3428" s="1015"/>
      <c r="Y3428" s="878"/>
      <c r="Z3428" s="975"/>
    </row>
    <row r="3429" spans="1:26">
      <c r="A3429" s="878"/>
      <c r="B3429" s="878"/>
      <c r="C3429" s="878"/>
      <c r="F3429" s="878"/>
      <c r="H3429" s="878"/>
      <c r="I3429" s="878"/>
      <c r="J3429" s="878"/>
      <c r="K3429" s="990"/>
      <c r="L3429" s="990"/>
      <c r="M3429" s="990"/>
      <c r="N3429" s="990"/>
      <c r="O3429" s="878"/>
      <c r="P3429" s="878"/>
      <c r="Q3429" s="878"/>
      <c r="R3429" s="878"/>
      <c r="S3429" s="878"/>
      <c r="T3429" s="878"/>
      <c r="U3429" s="878"/>
      <c r="V3429" s="878"/>
      <c r="W3429" s="878"/>
      <c r="X3429" s="1015"/>
      <c r="Y3429" s="878"/>
      <c r="Z3429" s="975"/>
    </row>
    <row r="3430" spans="1:26">
      <c r="A3430" s="878"/>
      <c r="B3430" s="878"/>
      <c r="C3430" s="878"/>
      <c r="F3430" s="878"/>
      <c r="H3430" s="878"/>
      <c r="I3430" s="878"/>
      <c r="J3430" s="878"/>
      <c r="K3430" s="990"/>
      <c r="L3430" s="990"/>
      <c r="M3430" s="990"/>
      <c r="N3430" s="990"/>
      <c r="O3430" s="878"/>
      <c r="P3430" s="878"/>
      <c r="Q3430" s="878"/>
      <c r="R3430" s="878"/>
      <c r="S3430" s="878"/>
      <c r="T3430" s="878"/>
      <c r="U3430" s="878"/>
      <c r="V3430" s="878"/>
      <c r="W3430" s="878"/>
      <c r="X3430" s="1015"/>
      <c r="Y3430" s="878"/>
      <c r="Z3430" s="975"/>
    </row>
    <row r="3431" spans="1:26">
      <c r="A3431" s="878"/>
      <c r="B3431" s="878"/>
      <c r="C3431" s="878"/>
      <c r="F3431" s="878"/>
      <c r="H3431" s="878"/>
      <c r="I3431" s="878"/>
      <c r="J3431" s="878"/>
      <c r="K3431" s="990"/>
      <c r="L3431" s="990"/>
      <c r="M3431" s="990"/>
      <c r="N3431" s="990"/>
      <c r="O3431" s="878"/>
      <c r="P3431" s="878"/>
      <c r="Q3431" s="878"/>
      <c r="R3431" s="878"/>
      <c r="S3431" s="878"/>
      <c r="T3431" s="878"/>
      <c r="U3431" s="878"/>
      <c r="V3431" s="878"/>
      <c r="W3431" s="878"/>
      <c r="X3431" s="1015"/>
      <c r="Y3431" s="878"/>
      <c r="Z3431" s="975"/>
    </row>
    <row r="3432" spans="1:26">
      <c r="A3432" s="878"/>
      <c r="B3432" s="878"/>
      <c r="C3432" s="878"/>
      <c r="F3432" s="878"/>
      <c r="H3432" s="878"/>
      <c r="I3432" s="878"/>
      <c r="J3432" s="878"/>
      <c r="K3432" s="990"/>
      <c r="L3432" s="990"/>
      <c r="M3432" s="990"/>
      <c r="N3432" s="990"/>
      <c r="O3432" s="878"/>
      <c r="P3432" s="878"/>
      <c r="Q3432" s="878"/>
      <c r="R3432" s="878"/>
      <c r="S3432" s="878"/>
      <c r="T3432" s="878"/>
      <c r="U3432" s="878"/>
      <c r="V3432" s="878"/>
      <c r="W3432" s="878"/>
      <c r="X3432" s="1015"/>
      <c r="Y3432" s="878"/>
      <c r="Z3432" s="975"/>
    </row>
    <row r="3433" spans="1:26">
      <c r="A3433" s="878"/>
      <c r="B3433" s="878"/>
      <c r="C3433" s="878"/>
      <c r="F3433" s="878"/>
      <c r="H3433" s="878"/>
      <c r="I3433" s="878"/>
      <c r="J3433" s="878"/>
      <c r="K3433" s="990"/>
      <c r="L3433" s="990"/>
      <c r="M3433" s="990"/>
      <c r="N3433" s="990"/>
      <c r="O3433" s="878"/>
      <c r="P3433" s="878"/>
      <c r="Q3433" s="878"/>
      <c r="R3433" s="878"/>
      <c r="S3433" s="878"/>
      <c r="T3433" s="878"/>
      <c r="U3433" s="878"/>
      <c r="V3433" s="878"/>
      <c r="W3433" s="878"/>
      <c r="X3433" s="1015"/>
      <c r="Y3433" s="878"/>
      <c r="Z3433" s="975"/>
    </row>
    <row r="3434" spans="1:26">
      <c r="A3434" s="878"/>
      <c r="B3434" s="878"/>
      <c r="C3434" s="878"/>
      <c r="F3434" s="878"/>
      <c r="H3434" s="878"/>
      <c r="I3434" s="878"/>
      <c r="J3434" s="878"/>
      <c r="K3434" s="990"/>
      <c r="L3434" s="990"/>
      <c r="M3434" s="990"/>
      <c r="N3434" s="990"/>
      <c r="O3434" s="878"/>
      <c r="P3434" s="878"/>
      <c r="Q3434" s="878"/>
      <c r="R3434" s="878"/>
      <c r="S3434" s="878"/>
      <c r="T3434" s="878"/>
      <c r="U3434" s="878"/>
      <c r="V3434" s="878"/>
      <c r="W3434" s="878"/>
      <c r="X3434" s="1015"/>
      <c r="Y3434" s="878"/>
      <c r="Z3434" s="975"/>
    </row>
    <row r="3435" spans="1:26">
      <c r="A3435" s="878"/>
      <c r="B3435" s="878"/>
      <c r="C3435" s="878"/>
      <c r="F3435" s="878"/>
      <c r="H3435" s="878"/>
      <c r="I3435" s="878"/>
      <c r="J3435" s="878"/>
      <c r="K3435" s="990"/>
      <c r="L3435" s="990"/>
      <c r="M3435" s="990"/>
      <c r="N3435" s="990"/>
      <c r="O3435" s="878"/>
      <c r="P3435" s="878"/>
      <c r="Q3435" s="878"/>
      <c r="R3435" s="878"/>
      <c r="S3435" s="878"/>
      <c r="T3435" s="878"/>
      <c r="U3435" s="878"/>
      <c r="V3435" s="878"/>
      <c r="W3435" s="878"/>
      <c r="X3435" s="1015"/>
      <c r="Y3435" s="878"/>
      <c r="Z3435" s="975"/>
    </row>
    <row r="3436" spans="1:26">
      <c r="A3436" s="878"/>
      <c r="B3436" s="878"/>
      <c r="C3436" s="878"/>
      <c r="F3436" s="878"/>
      <c r="H3436" s="878"/>
      <c r="I3436" s="878"/>
      <c r="J3436" s="878"/>
      <c r="K3436" s="990"/>
      <c r="L3436" s="990"/>
      <c r="M3436" s="990"/>
      <c r="N3436" s="990"/>
      <c r="O3436" s="878"/>
      <c r="P3436" s="878"/>
      <c r="Q3436" s="878"/>
      <c r="R3436" s="878"/>
      <c r="S3436" s="878"/>
      <c r="T3436" s="878"/>
      <c r="U3436" s="878"/>
      <c r="V3436" s="878"/>
      <c r="W3436" s="878"/>
      <c r="X3436" s="1015"/>
      <c r="Y3436" s="878"/>
      <c r="Z3436" s="975"/>
    </row>
    <row r="3437" spans="1:26">
      <c r="A3437" s="878"/>
      <c r="B3437" s="878"/>
      <c r="C3437" s="878"/>
      <c r="F3437" s="878"/>
      <c r="H3437" s="878"/>
      <c r="I3437" s="878"/>
      <c r="J3437" s="878"/>
      <c r="K3437" s="990"/>
      <c r="L3437" s="990"/>
      <c r="M3437" s="990"/>
      <c r="N3437" s="990"/>
      <c r="O3437" s="878"/>
      <c r="P3437" s="878"/>
      <c r="Q3437" s="878"/>
      <c r="R3437" s="878"/>
      <c r="S3437" s="878"/>
      <c r="T3437" s="878"/>
      <c r="U3437" s="878"/>
      <c r="V3437" s="878"/>
      <c r="W3437" s="878"/>
      <c r="X3437" s="1015"/>
      <c r="Y3437" s="878"/>
      <c r="Z3437" s="975"/>
    </row>
    <row r="3438" spans="1:26">
      <c r="A3438" s="878"/>
      <c r="B3438" s="878"/>
      <c r="C3438" s="878"/>
      <c r="F3438" s="878"/>
      <c r="H3438" s="878"/>
      <c r="I3438" s="878"/>
      <c r="J3438" s="878"/>
      <c r="K3438" s="990"/>
      <c r="L3438" s="990"/>
      <c r="M3438" s="990"/>
      <c r="N3438" s="990"/>
      <c r="O3438" s="878"/>
      <c r="P3438" s="878"/>
      <c r="Q3438" s="878"/>
      <c r="R3438" s="878"/>
      <c r="S3438" s="878"/>
      <c r="T3438" s="878"/>
      <c r="U3438" s="878"/>
      <c r="V3438" s="878"/>
      <c r="W3438" s="878"/>
      <c r="X3438" s="1015"/>
      <c r="Y3438" s="878"/>
      <c r="Z3438" s="975"/>
    </row>
    <row r="3439" spans="1:26">
      <c r="A3439" s="878"/>
      <c r="B3439" s="878"/>
      <c r="C3439" s="878"/>
      <c r="F3439" s="878"/>
      <c r="H3439" s="878"/>
      <c r="I3439" s="878"/>
      <c r="J3439" s="878"/>
      <c r="K3439" s="990"/>
      <c r="L3439" s="990"/>
      <c r="M3439" s="990"/>
      <c r="N3439" s="990"/>
      <c r="O3439" s="878"/>
      <c r="P3439" s="878"/>
      <c r="Q3439" s="878"/>
      <c r="R3439" s="878"/>
      <c r="S3439" s="878"/>
      <c r="T3439" s="878"/>
      <c r="U3439" s="878"/>
      <c r="V3439" s="878"/>
      <c r="W3439" s="878"/>
      <c r="X3439" s="1015"/>
      <c r="Y3439" s="878"/>
      <c r="Z3439" s="975"/>
    </row>
    <row r="3440" spans="1:26">
      <c r="A3440" s="878"/>
      <c r="B3440" s="878"/>
      <c r="C3440" s="878"/>
      <c r="F3440" s="878"/>
      <c r="H3440" s="878"/>
      <c r="I3440" s="878"/>
      <c r="J3440" s="878"/>
      <c r="K3440" s="990"/>
      <c r="L3440" s="990"/>
      <c r="M3440" s="990"/>
      <c r="N3440" s="990"/>
      <c r="O3440" s="878"/>
      <c r="P3440" s="878"/>
      <c r="Q3440" s="878"/>
      <c r="R3440" s="878"/>
      <c r="S3440" s="878"/>
      <c r="T3440" s="878"/>
      <c r="U3440" s="878"/>
      <c r="V3440" s="878"/>
      <c r="W3440" s="878"/>
      <c r="X3440" s="1015"/>
      <c r="Y3440" s="878"/>
      <c r="Z3440" s="975"/>
    </row>
    <row r="3441" spans="1:26">
      <c r="A3441" s="878"/>
      <c r="B3441" s="878"/>
      <c r="C3441" s="878"/>
      <c r="F3441" s="878"/>
      <c r="H3441" s="878"/>
      <c r="I3441" s="878"/>
      <c r="J3441" s="878"/>
      <c r="K3441" s="990"/>
      <c r="L3441" s="990"/>
      <c r="M3441" s="990"/>
      <c r="N3441" s="990"/>
      <c r="O3441" s="878"/>
      <c r="P3441" s="878"/>
      <c r="Q3441" s="878"/>
      <c r="R3441" s="878"/>
      <c r="S3441" s="878"/>
      <c r="T3441" s="878"/>
      <c r="U3441" s="878"/>
      <c r="V3441" s="878"/>
      <c r="W3441" s="878"/>
      <c r="X3441" s="1015"/>
      <c r="Y3441" s="878"/>
      <c r="Z3441" s="975"/>
    </row>
    <row r="3442" spans="1:26">
      <c r="A3442" s="878"/>
      <c r="B3442" s="878"/>
      <c r="C3442" s="878"/>
      <c r="F3442" s="878"/>
      <c r="H3442" s="878"/>
      <c r="I3442" s="878"/>
      <c r="J3442" s="878"/>
      <c r="K3442" s="990"/>
      <c r="L3442" s="990"/>
      <c r="M3442" s="990"/>
      <c r="N3442" s="990"/>
      <c r="O3442" s="878"/>
      <c r="P3442" s="878"/>
      <c r="Q3442" s="878"/>
      <c r="R3442" s="878"/>
      <c r="S3442" s="878"/>
      <c r="T3442" s="878"/>
      <c r="U3442" s="878"/>
      <c r="V3442" s="878"/>
      <c r="W3442" s="878"/>
      <c r="X3442" s="1015"/>
      <c r="Y3442" s="878"/>
      <c r="Z3442" s="975"/>
    </row>
    <row r="3443" spans="1:26">
      <c r="A3443" s="878"/>
      <c r="B3443" s="878"/>
      <c r="C3443" s="878"/>
      <c r="F3443" s="878"/>
      <c r="H3443" s="878"/>
      <c r="I3443" s="878"/>
      <c r="J3443" s="878"/>
      <c r="K3443" s="990"/>
      <c r="L3443" s="990"/>
      <c r="M3443" s="990"/>
      <c r="N3443" s="990"/>
      <c r="O3443" s="878"/>
      <c r="P3443" s="878"/>
      <c r="Q3443" s="878"/>
      <c r="R3443" s="878"/>
      <c r="S3443" s="878"/>
      <c r="T3443" s="878"/>
      <c r="U3443" s="878"/>
      <c r="V3443" s="878"/>
      <c r="W3443" s="878"/>
      <c r="X3443" s="1015"/>
      <c r="Y3443" s="878"/>
      <c r="Z3443" s="975"/>
    </row>
    <row r="3444" spans="1:26">
      <c r="A3444" s="878"/>
      <c r="B3444" s="878"/>
      <c r="C3444" s="878"/>
      <c r="F3444" s="878"/>
      <c r="H3444" s="878"/>
      <c r="I3444" s="878"/>
      <c r="J3444" s="878"/>
      <c r="K3444" s="990"/>
      <c r="L3444" s="990"/>
      <c r="M3444" s="990"/>
      <c r="N3444" s="990"/>
      <c r="O3444" s="878"/>
      <c r="P3444" s="878"/>
      <c r="Q3444" s="878"/>
      <c r="R3444" s="878"/>
      <c r="S3444" s="878"/>
      <c r="T3444" s="878"/>
      <c r="U3444" s="878"/>
      <c r="V3444" s="878"/>
      <c r="W3444" s="878"/>
      <c r="X3444" s="1015"/>
      <c r="Y3444" s="878"/>
      <c r="Z3444" s="975"/>
    </row>
    <row r="3445" spans="1:26">
      <c r="A3445" s="878"/>
      <c r="B3445" s="878"/>
      <c r="C3445" s="878"/>
      <c r="F3445" s="878"/>
      <c r="H3445" s="878"/>
      <c r="I3445" s="878"/>
      <c r="J3445" s="878"/>
      <c r="K3445" s="990"/>
      <c r="L3445" s="990"/>
      <c r="M3445" s="990"/>
      <c r="N3445" s="990"/>
      <c r="O3445" s="878"/>
      <c r="P3445" s="878"/>
      <c r="Q3445" s="878"/>
      <c r="R3445" s="878"/>
      <c r="S3445" s="878"/>
      <c r="T3445" s="878"/>
      <c r="U3445" s="878"/>
      <c r="V3445" s="878"/>
      <c r="W3445" s="878"/>
      <c r="X3445" s="1015"/>
      <c r="Y3445" s="878"/>
      <c r="Z3445" s="975"/>
    </row>
    <row r="3446" spans="1:26">
      <c r="A3446" s="878"/>
      <c r="B3446" s="878"/>
      <c r="C3446" s="878"/>
      <c r="F3446" s="878"/>
      <c r="H3446" s="878"/>
      <c r="I3446" s="878"/>
      <c r="J3446" s="878"/>
      <c r="K3446" s="990"/>
      <c r="L3446" s="990"/>
      <c r="M3446" s="990"/>
      <c r="N3446" s="990"/>
      <c r="O3446" s="878"/>
      <c r="P3446" s="878"/>
      <c r="Q3446" s="878"/>
      <c r="R3446" s="878"/>
      <c r="S3446" s="878"/>
      <c r="T3446" s="878"/>
      <c r="U3446" s="878"/>
      <c r="V3446" s="878"/>
      <c r="W3446" s="878"/>
      <c r="X3446" s="1015"/>
      <c r="Y3446" s="878"/>
      <c r="Z3446" s="975"/>
    </row>
    <row r="3447" spans="1:26">
      <c r="A3447" s="878"/>
      <c r="B3447" s="878"/>
      <c r="C3447" s="878"/>
      <c r="F3447" s="878"/>
      <c r="H3447" s="878"/>
      <c r="I3447" s="878"/>
      <c r="J3447" s="878"/>
      <c r="K3447" s="990"/>
      <c r="L3447" s="990"/>
      <c r="M3447" s="990"/>
      <c r="N3447" s="990"/>
      <c r="O3447" s="878"/>
      <c r="P3447" s="878"/>
      <c r="Q3447" s="878"/>
      <c r="R3447" s="878"/>
      <c r="S3447" s="878"/>
      <c r="T3447" s="878"/>
      <c r="U3447" s="878"/>
      <c r="V3447" s="878"/>
      <c r="W3447" s="878"/>
      <c r="X3447" s="1015"/>
      <c r="Y3447" s="878"/>
      <c r="Z3447" s="975"/>
    </row>
    <row r="3448" spans="1:26">
      <c r="A3448" s="878"/>
      <c r="B3448" s="878"/>
      <c r="C3448" s="878"/>
      <c r="F3448" s="878"/>
      <c r="H3448" s="878"/>
      <c r="I3448" s="878"/>
      <c r="J3448" s="878"/>
      <c r="K3448" s="990"/>
      <c r="L3448" s="990"/>
      <c r="M3448" s="990"/>
      <c r="N3448" s="990"/>
      <c r="O3448" s="878"/>
      <c r="P3448" s="878"/>
      <c r="Q3448" s="878"/>
      <c r="R3448" s="878"/>
      <c r="S3448" s="878"/>
      <c r="T3448" s="878"/>
      <c r="U3448" s="878"/>
      <c r="V3448" s="878"/>
      <c r="W3448" s="878"/>
      <c r="X3448" s="1015"/>
      <c r="Y3448" s="878"/>
      <c r="Z3448" s="975"/>
    </row>
    <row r="3449" spans="1:26">
      <c r="A3449" s="878"/>
      <c r="B3449" s="878"/>
      <c r="C3449" s="878"/>
      <c r="F3449" s="878"/>
      <c r="H3449" s="878"/>
      <c r="I3449" s="878"/>
      <c r="J3449" s="878"/>
      <c r="K3449" s="990"/>
      <c r="L3449" s="990"/>
      <c r="M3449" s="990"/>
      <c r="N3449" s="990"/>
      <c r="O3449" s="878"/>
      <c r="P3449" s="878"/>
      <c r="Q3449" s="878"/>
      <c r="R3449" s="878"/>
      <c r="S3449" s="878"/>
      <c r="T3449" s="878"/>
      <c r="U3449" s="878"/>
      <c r="V3449" s="878"/>
      <c r="W3449" s="878"/>
      <c r="X3449" s="1015"/>
      <c r="Y3449" s="878"/>
      <c r="Z3449" s="975"/>
    </row>
    <row r="3450" spans="1:26">
      <c r="A3450" s="878"/>
      <c r="B3450" s="878"/>
      <c r="C3450" s="878"/>
      <c r="F3450" s="878"/>
      <c r="H3450" s="878"/>
      <c r="I3450" s="878"/>
      <c r="J3450" s="878"/>
      <c r="K3450" s="990"/>
      <c r="L3450" s="990"/>
      <c r="M3450" s="990"/>
      <c r="N3450" s="990"/>
      <c r="O3450" s="878"/>
      <c r="P3450" s="878"/>
      <c r="Q3450" s="878"/>
      <c r="R3450" s="878"/>
      <c r="S3450" s="878"/>
      <c r="T3450" s="878"/>
      <c r="U3450" s="878"/>
      <c r="V3450" s="878"/>
      <c r="W3450" s="878"/>
      <c r="X3450" s="1015"/>
      <c r="Y3450" s="878"/>
      <c r="Z3450" s="975"/>
    </row>
    <row r="3451" spans="1:26">
      <c r="A3451" s="878"/>
      <c r="B3451" s="878"/>
      <c r="C3451" s="878"/>
      <c r="F3451" s="878"/>
      <c r="H3451" s="878"/>
      <c r="I3451" s="878"/>
      <c r="J3451" s="878"/>
      <c r="K3451" s="990"/>
      <c r="L3451" s="990"/>
      <c r="M3451" s="990"/>
      <c r="N3451" s="990"/>
      <c r="O3451" s="878"/>
      <c r="P3451" s="878"/>
      <c r="Q3451" s="878"/>
      <c r="R3451" s="878"/>
      <c r="S3451" s="878"/>
      <c r="T3451" s="878"/>
      <c r="U3451" s="878"/>
      <c r="V3451" s="878"/>
      <c r="W3451" s="878"/>
      <c r="X3451" s="1015"/>
      <c r="Y3451" s="878"/>
      <c r="Z3451" s="975"/>
    </row>
    <row r="3452" spans="1:26">
      <c r="A3452" s="878"/>
      <c r="B3452" s="878"/>
      <c r="C3452" s="878"/>
      <c r="F3452" s="878"/>
      <c r="H3452" s="878"/>
      <c r="I3452" s="878"/>
      <c r="J3452" s="878"/>
      <c r="K3452" s="990"/>
      <c r="L3452" s="990"/>
      <c r="M3452" s="990"/>
      <c r="N3452" s="990"/>
      <c r="O3452" s="878"/>
      <c r="P3452" s="878"/>
      <c r="Q3452" s="878"/>
      <c r="R3452" s="878"/>
      <c r="S3452" s="878"/>
      <c r="T3452" s="878"/>
      <c r="U3452" s="878"/>
      <c r="V3452" s="878"/>
      <c r="W3452" s="878"/>
      <c r="X3452" s="1015"/>
      <c r="Y3452" s="878"/>
      <c r="Z3452" s="975"/>
    </row>
    <row r="3453" spans="1:26">
      <c r="A3453" s="878"/>
      <c r="B3453" s="878"/>
      <c r="C3453" s="878"/>
      <c r="F3453" s="878"/>
      <c r="H3453" s="878"/>
      <c r="I3453" s="878"/>
      <c r="J3453" s="878"/>
      <c r="K3453" s="990"/>
      <c r="L3453" s="990"/>
      <c r="M3453" s="990"/>
      <c r="N3453" s="990"/>
      <c r="O3453" s="878"/>
      <c r="P3453" s="878"/>
      <c r="Q3453" s="878"/>
      <c r="R3453" s="878"/>
      <c r="S3453" s="878"/>
      <c r="T3453" s="878"/>
      <c r="U3453" s="878"/>
      <c r="V3453" s="878"/>
      <c r="W3453" s="878"/>
      <c r="X3453" s="1015"/>
      <c r="Y3453" s="878"/>
      <c r="Z3453" s="975"/>
    </row>
    <row r="3454" spans="1:26">
      <c r="A3454" s="878"/>
      <c r="B3454" s="878"/>
      <c r="C3454" s="878"/>
      <c r="F3454" s="878"/>
      <c r="H3454" s="878"/>
      <c r="I3454" s="878"/>
      <c r="J3454" s="878"/>
      <c r="K3454" s="990"/>
      <c r="L3454" s="990"/>
      <c r="M3454" s="990"/>
      <c r="N3454" s="990"/>
      <c r="O3454" s="878"/>
      <c r="P3454" s="878"/>
      <c r="Q3454" s="878"/>
      <c r="R3454" s="878"/>
      <c r="S3454" s="878"/>
      <c r="T3454" s="878"/>
      <c r="U3454" s="878"/>
      <c r="V3454" s="878"/>
      <c r="W3454" s="878"/>
      <c r="X3454" s="1015"/>
      <c r="Y3454" s="878"/>
      <c r="Z3454" s="975"/>
    </row>
    <row r="3455" spans="1:26">
      <c r="A3455" s="878"/>
      <c r="B3455" s="878"/>
      <c r="C3455" s="878"/>
      <c r="F3455" s="878"/>
      <c r="H3455" s="878"/>
      <c r="I3455" s="878"/>
      <c r="J3455" s="878"/>
      <c r="K3455" s="990"/>
      <c r="L3455" s="990"/>
      <c r="M3455" s="990"/>
      <c r="N3455" s="990"/>
      <c r="O3455" s="878"/>
      <c r="P3455" s="878"/>
      <c r="Q3455" s="878"/>
      <c r="R3455" s="878"/>
      <c r="S3455" s="878"/>
      <c r="T3455" s="878"/>
      <c r="U3455" s="878"/>
      <c r="V3455" s="878"/>
      <c r="W3455" s="878"/>
      <c r="X3455" s="1015"/>
      <c r="Y3455" s="878"/>
      <c r="Z3455" s="975"/>
    </row>
    <row r="3456" spans="1:26">
      <c r="A3456" s="878"/>
      <c r="B3456" s="878"/>
      <c r="C3456" s="878"/>
      <c r="F3456" s="878"/>
      <c r="H3456" s="878"/>
      <c r="I3456" s="878"/>
      <c r="J3456" s="878"/>
      <c r="K3456" s="990"/>
      <c r="L3456" s="990"/>
      <c r="M3456" s="990"/>
      <c r="N3456" s="990"/>
      <c r="O3456" s="878"/>
      <c r="P3456" s="878"/>
      <c r="Q3456" s="878"/>
      <c r="R3456" s="878"/>
      <c r="S3456" s="878"/>
      <c r="T3456" s="878"/>
      <c r="U3456" s="878"/>
      <c r="V3456" s="878"/>
      <c r="W3456" s="878"/>
      <c r="X3456" s="1015"/>
      <c r="Y3456" s="878"/>
      <c r="Z3456" s="975"/>
    </row>
    <row r="3457" spans="1:26">
      <c r="A3457" s="878"/>
      <c r="B3457" s="878"/>
      <c r="C3457" s="878"/>
      <c r="F3457" s="878"/>
      <c r="H3457" s="878"/>
      <c r="I3457" s="878"/>
      <c r="J3457" s="878"/>
      <c r="K3457" s="990"/>
      <c r="L3457" s="990"/>
      <c r="M3457" s="990"/>
      <c r="N3457" s="990"/>
      <c r="O3457" s="878"/>
      <c r="P3457" s="878"/>
      <c r="Q3457" s="878"/>
      <c r="R3457" s="878"/>
      <c r="S3457" s="878"/>
      <c r="T3457" s="878"/>
      <c r="U3457" s="878"/>
      <c r="V3457" s="878"/>
      <c r="W3457" s="878"/>
      <c r="X3457" s="1015"/>
      <c r="Y3457" s="878"/>
      <c r="Z3457" s="975"/>
    </row>
    <row r="3458" spans="1:26">
      <c r="A3458" s="878"/>
      <c r="B3458" s="878"/>
      <c r="C3458" s="878"/>
      <c r="F3458" s="878"/>
      <c r="H3458" s="878"/>
      <c r="I3458" s="878"/>
      <c r="J3458" s="878"/>
      <c r="K3458" s="990"/>
      <c r="L3458" s="990"/>
      <c r="M3458" s="990"/>
      <c r="N3458" s="990"/>
      <c r="O3458" s="878"/>
      <c r="P3458" s="878"/>
      <c r="Q3458" s="878"/>
      <c r="R3458" s="878"/>
      <c r="S3458" s="878"/>
      <c r="T3458" s="878"/>
      <c r="U3458" s="878"/>
      <c r="V3458" s="878"/>
      <c r="W3458" s="878"/>
      <c r="X3458" s="1015"/>
      <c r="Y3458" s="878"/>
      <c r="Z3458" s="975"/>
    </row>
    <row r="3459" spans="1:26">
      <c r="A3459" s="878"/>
      <c r="B3459" s="878"/>
      <c r="C3459" s="878"/>
      <c r="F3459" s="878"/>
      <c r="H3459" s="878"/>
      <c r="I3459" s="878"/>
      <c r="J3459" s="878"/>
      <c r="K3459" s="990"/>
      <c r="L3459" s="990"/>
      <c r="M3459" s="990"/>
      <c r="N3459" s="990"/>
      <c r="O3459" s="878"/>
      <c r="P3459" s="878"/>
      <c r="Q3459" s="878"/>
      <c r="R3459" s="878"/>
      <c r="S3459" s="878"/>
      <c r="T3459" s="878"/>
      <c r="U3459" s="878"/>
      <c r="V3459" s="878"/>
      <c r="W3459" s="878"/>
      <c r="X3459" s="1015"/>
      <c r="Y3459" s="878"/>
      <c r="Z3459" s="975"/>
    </row>
    <row r="3460" spans="1:26">
      <c r="A3460" s="878"/>
      <c r="B3460" s="878"/>
      <c r="C3460" s="878"/>
      <c r="F3460" s="878"/>
      <c r="H3460" s="878"/>
      <c r="I3460" s="878"/>
      <c r="J3460" s="878"/>
      <c r="K3460" s="990"/>
      <c r="L3460" s="990"/>
      <c r="M3460" s="990"/>
      <c r="N3460" s="990"/>
      <c r="O3460" s="878"/>
      <c r="P3460" s="878"/>
      <c r="Q3460" s="878"/>
      <c r="R3460" s="878"/>
      <c r="S3460" s="878"/>
      <c r="T3460" s="878"/>
      <c r="U3460" s="878"/>
      <c r="V3460" s="878"/>
      <c r="W3460" s="878"/>
      <c r="X3460" s="1015"/>
      <c r="Y3460" s="878"/>
      <c r="Z3460" s="975"/>
    </row>
    <row r="3461" spans="1:26">
      <c r="A3461" s="878"/>
      <c r="B3461" s="878"/>
      <c r="C3461" s="878"/>
      <c r="F3461" s="878"/>
      <c r="H3461" s="878"/>
      <c r="I3461" s="878"/>
      <c r="J3461" s="878"/>
      <c r="K3461" s="990"/>
      <c r="L3461" s="990"/>
      <c r="M3461" s="990"/>
      <c r="N3461" s="990"/>
      <c r="O3461" s="878"/>
      <c r="P3461" s="878"/>
      <c r="Q3461" s="878"/>
      <c r="R3461" s="878"/>
      <c r="S3461" s="878"/>
      <c r="T3461" s="878"/>
      <c r="U3461" s="878"/>
      <c r="V3461" s="878"/>
      <c r="W3461" s="878"/>
      <c r="X3461" s="1015"/>
      <c r="Y3461" s="878"/>
      <c r="Z3461" s="975"/>
    </row>
    <row r="3462" spans="1:26">
      <c r="A3462" s="878"/>
      <c r="B3462" s="878"/>
      <c r="C3462" s="878"/>
      <c r="F3462" s="878"/>
      <c r="H3462" s="878"/>
      <c r="I3462" s="878"/>
      <c r="J3462" s="878"/>
      <c r="K3462" s="990"/>
      <c r="L3462" s="990"/>
      <c r="M3462" s="990"/>
      <c r="N3462" s="990"/>
      <c r="O3462" s="878"/>
      <c r="P3462" s="878"/>
      <c r="Q3462" s="878"/>
      <c r="R3462" s="878"/>
      <c r="S3462" s="878"/>
      <c r="T3462" s="878"/>
      <c r="U3462" s="878"/>
      <c r="V3462" s="878"/>
      <c r="W3462" s="878"/>
      <c r="X3462" s="1015"/>
      <c r="Y3462" s="878"/>
      <c r="Z3462" s="975"/>
    </row>
    <row r="3463" spans="1:26">
      <c r="A3463" s="878"/>
      <c r="B3463" s="878"/>
      <c r="C3463" s="878"/>
      <c r="F3463" s="878"/>
      <c r="H3463" s="878"/>
      <c r="I3463" s="878"/>
      <c r="J3463" s="878"/>
      <c r="K3463" s="990"/>
      <c r="L3463" s="990"/>
      <c r="M3463" s="990"/>
      <c r="N3463" s="990"/>
      <c r="O3463" s="878"/>
      <c r="P3463" s="878"/>
      <c r="Q3463" s="878"/>
      <c r="R3463" s="878"/>
      <c r="S3463" s="878"/>
      <c r="T3463" s="878"/>
      <c r="U3463" s="878"/>
      <c r="V3463" s="878"/>
      <c r="W3463" s="878"/>
      <c r="X3463" s="1015"/>
      <c r="Y3463" s="878"/>
      <c r="Z3463" s="975"/>
    </row>
    <row r="3464" spans="1:26">
      <c r="A3464" s="878"/>
      <c r="B3464" s="878"/>
      <c r="C3464" s="878"/>
      <c r="F3464" s="878"/>
      <c r="H3464" s="878"/>
      <c r="I3464" s="878"/>
      <c r="J3464" s="878"/>
      <c r="K3464" s="990"/>
      <c r="L3464" s="990"/>
      <c r="M3464" s="990"/>
      <c r="N3464" s="990"/>
      <c r="O3464" s="878"/>
      <c r="P3464" s="878"/>
      <c r="Q3464" s="878"/>
      <c r="R3464" s="878"/>
      <c r="S3464" s="878"/>
      <c r="T3464" s="878"/>
      <c r="U3464" s="878"/>
      <c r="V3464" s="878"/>
      <c r="W3464" s="878"/>
      <c r="X3464" s="1015"/>
      <c r="Y3464" s="878"/>
      <c r="Z3464" s="975"/>
    </row>
    <row r="3465" spans="1:26">
      <c r="A3465" s="878"/>
      <c r="B3465" s="878"/>
      <c r="C3465" s="878"/>
      <c r="F3465" s="878"/>
      <c r="H3465" s="878"/>
      <c r="I3465" s="878"/>
      <c r="J3465" s="878"/>
      <c r="K3465" s="990"/>
      <c r="L3465" s="990"/>
      <c r="M3465" s="990"/>
      <c r="N3465" s="990"/>
      <c r="O3465" s="878"/>
      <c r="P3465" s="878"/>
      <c r="Q3465" s="878"/>
      <c r="R3465" s="878"/>
      <c r="S3465" s="878"/>
      <c r="T3465" s="878"/>
      <c r="U3465" s="878"/>
      <c r="V3465" s="878"/>
      <c r="W3465" s="878"/>
      <c r="X3465" s="1015"/>
      <c r="Y3465" s="878"/>
      <c r="Z3465" s="975"/>
    </row>
    <row r="3466" spans="1:26">
      <c r="A3466" s="878"/>
      <c r="B3466" s="878"/>
      <c r="C3466" s="878"/>
      <c r="F3466" s="878"/>
      <c r="H3466" s="878"/>
      <c r="I3466" s="878"/>
      <c r="J3466" s="878"/>
      <c r="K3466" s="990"/>
      <c r="L3466" s="990"/>
      <c r="M3466" s="990"/>
      <c r="N3466" s="990"/>
      <c r="O3466" s="878"/>
      <c r="P3466" s="878"/>
      <c r="Q3466" s="878"/>
      <c r="R3466" s="878"/>
      <c r="S3466" s="878"/>
      <c r="T3466" s="878"/>
      <c r="U3466" s="878"/>
      <c r="V3466" s="878"/>
      <c r="W3466" s="878"/>
      <c r="X3466" s="1015"/>
      <c r="Y3466" s="878"/>
      <c r="Z3466" s="975"/>
    </row>
    <row r="3467" spans="1:26">
      <c r="A3467" s="878"/>
      <c r="B3467" s="878"/>
      <c r="C3467" s="878"/>
      <c r="F3467" s="878"/>
      <c r="H3467" s="878"/>
      <c r="I3467" s="878"/>
      <c r="J3467" s="878"/>
      <c r="K3467" s="990"/>
      <c r="L3467" s="990"/>
      <c r="M3467" s="990"/>
      <c r="N3467" s="990"/>
      <c r="O3467" s="878"/>
      <c r="P3467" s="878"/>
      <c r="Q3467" s="878"/>
      <c r="R3467" s="878"/>
      <c r="S3467" s="878"/>
      <c r="T3467" s="878"/>
      <c r="U3467" s="878"/>
      <c r="V3467" s="878"/>
      <c r="W3467" s="878"/>
      <c r="X3467" s="1015"/>
      <c r="Y3467" s="878"/>
      <c r="Z3467" s="975"/>
    </row>
    <row r="3468" spans="1:26">
      <c r="A3468" s="878"/>
      <c r="B3468" s="878"/>
      <c r="C3468" s="878"/>
      <c r="F3468" s="878"/>
      <c r="H3468" s="878"/>
      <c r="I3468" s="878"/>
      <c r="J3468" s="878"/>
      <c r="K3468" s="990"/>
      <c r="L3468" s="990"/>
      <c r="M3468" s="990"/>
      <c r="N3468" s="990"/>
      <c r="O3468" s="878"/>
      <c r="P3468" s="878"/>
      <c r="Q3468" s="878"/>
      <c r="R3468" s="878"/>
      <c r="S3468" s="878"/>
      <c r="T3468" s="878"/>
      <c r="U3468" s="878"/>
      <c r="V3468" s="878"/>
      <c r="W3468" s="878"/>
      <c r="X3468" s="1015"/>
      <c r="Y3468" s="878"/>
      <c r="Z3468" s="975"/>
    </row>
    <row r="3469" spans="1:26">
      <c r="A3469" s="878"/>
      <c r="B3469" s="878"/>
      <c r="C3469" s="878"/>
      <c r="F3469" s="878"/>
      <c r="H3469" s="878"/>
      <c r="I3469" s="878"/>
      <c r="J3469" s="878"/>
      <c r="K3469" s="990"/>
      <c r="L3469" s="990"/>
      <c r="M3469" s="990"/>
      <c r="N3469" s="990"/>
      <c r="O3469" s="878"/>
      <c r="P3469" s="878"/>
      <c r="Q3469" s="878"/>
      <c r="R3469" s="878"/>
      <c r="S3469" s="878"/>
      <c r="T3469" s="878"/>
      <c r="U3469" s="878"/>
      <c r="V3469" s="878"/>
      <c r="W3469" s="878"/>
      <c r="X3469" s="1015"/>
      <c r="Y3469" s="878"/>
      <c r="Z3469" s="975"/>
    </row>
    <row r="3470" spans="1:26">
      <c r="A3470" s="878"/>
      <c r="B3470" s="878"/>
      <c r="C3470" s="878"/>
      <c r="F3470" s="878"/>
      <c r="H3470" s="878"/>
      <c r="I3470" s="878"/>
      <c r="J3470" s="878"/>
      <c r="K3470" s="990"/>
      <c r="L3470" s="990"/>
      <c r="M3470" s="990"/>
      <c r="N3470" s="990"/>
      <c r="O3470" s="878"/>
      <c r="P3470" s="878"/>
      <c r="Q3470" s="878"/>
      <c r="R3470" s="878"/>
      <c r="S3470" s="878"/>
      <c r="T3470" s="878"/>
      <c r="U3470" s="878"/>
      <c r="V3470" s="878"/>
      <c r="W3470" s="878"/>
      <c r="X3470" s="1015"/>
      <c r="Y3470" s="878"/>
      <c r="Z3470" s="975"/>
    </row>
    <row r="3471" spans="1:26">
      <c r="A3471" s="878"/>
      <c r="B3471" s="878"/>
      <c r="C3471" s="878"/>
      <c r="F3471" s="878"/>
      <c r="H3471" s="878"/>
      <c r="I3471" s="878"/>
      <c r="J3471" s="878"/>
      <c r="K3471" s="990"/>
      <c r="L3471" s="990"/>
      <c r="M3471" s="990"/>
      <c r="N3471" s="990"/>
      <c r="O3471" s="878"/>
      <c r="P3471" s="878"/>
      <c r="Q3471" s="878"/>
      <c r="R3471" s="878"/>
      <c r="S3471" s="878"/>
      <c r="T3471" s="878"/>
      <c r="U3471" s="878"/>
      <c r="V3471" s="878"/>
      <c r="W3471" s="878"/>
      <c r="X3471" s="1015"/>
      <c r="Y3471" s="878"/>
      <c r="Z3471" s="975"/>
    </row>
    <row r="3472" spans="1:26">
      <c r="A3472" s="878"/>
      <c r="B3472" s="878"/>
      <c r="C3472" s="878"/>
      <c r="F3472" s="878"/>
      <c r="H3472" s="878"/>
      <c r="I3472" s="878"/>
      <c r="J3472" s="878"/>
      <c r="K3472" s="990"/>
      <c r="L3472" s="990"/>
      <c r="M3472" s="990"/>
      <c r="N3472" s="990"/>
      <c r="O3472" s="878"/>
      <c r="P3472" s="878"/>
      <c r="Q3472" s="878"/>
      <c r="R3472" s="878"/>
      <c r="S3472" s="878"/>
      <c r="T3472" s="878"/>
      <c r="U3472" s="878"/>
      <c r="V3472" s="878"/>
      <c r="W3472" s="878"/>
      <c r="X3472" s="1015"/>
      <c r="Y3472" s="878"/>
      <c r="Z3472" s="975"/>
    </row>
    <row r="3473" spans="1:26">
      <c r="A3473" s="878"/>
      <c r="B3473" s="878"/>
      <c r="C3473" s="878"/>
      <c r="F3473" s="878"/>
      <c r="H3473" s="878"/>
      <c r="I3473" s="878"/>
      <c r="J3473" s="878"/>
      <c r="K3473" s="990"/>
      <c r="L3473" s="990"/>
      <c r="M3473" s="990"/>
      <c r="N3473" s="990"/>
      <c r="O3473" s="878"/>
      <c r="P3473" s="878"/>
      <c r="Q3473" s="878"/>
      <c r="R3473" s="878"/>
      <c r="S3473" s="878"/>
      <c r="T3473" s="878"/>
      <c r="U3473" s="878"/>
      <c r="V3473" s="878"/>
      <c r="W3473" s="878"/>
      <c r="X3473" s="1015"/>
      <c r="Y3473" s="878"/>
      <c r="Z3473" s="975"/>
    </row>
    <row r="3474" spans="1:26">
      <c r="A3474" s="878"/>
      <c r="B3474" s="878"/>
      <c r="C3474" s="878"/>
      <c r="F3474" s="878"/>
      <c r="H3474" s="878"/>
      <c r="I3474" s="878"/>
      <c r="J3474" s="878"/>
      <c r="K3474" s="990"/>
      <c r="L3474" s="990"/>
      <c r="M3474" s="990"/>
      <c r="N3474" s="990"/>
      <c r="O3474" s="878"/>
      <c r="P3474" s="878"/>
      <c r="Q3474" s="878"/>
      <c r="R3474" s="878"/>
      <c r="S3474" s="878"/>
      <c r="T3474" s="878"/>
      <c r="U3474" s="878"/>
      <c r="V3474" s="878"/>
      <c r="W3474" s="878"/>
      <c r="X3474" s="1015"/>
      <c r="Y3474" s="878"/>
      <c r="Z3474" s="975"/>
    </row>
    <row r="3475" spans="1:26">
      <c r="A3475" s="878"/>
      <c r="B3475" s="878"/>
      <c r="C3475" s="878"/>
      <c r="F3475" s="878"/>
      <c r="H3475" s="878"/>
      <c r="I3475" s="878"/>
      <c r="J3475" s="878"/>
      <c r="K3475" s="990"/>
      <c r="L3475" s="990"/>
      <c r="M3475" s="990"/>
      <c r="N3475" s="990"/>
      <c r="O3475" s="878"/>
      <c r="P3475" s="878"/>
      <c r="Q3475" s="878"/>
      <c r="R3475" s="878"/>
      <c r="S3475" s="878"/>
      <c r="T3475" s="878"/>
      <c r="U3475" s="878"/>
      <c r="V3475" s="878"/>
      <c r="W3475" s="878"/>
      <c r="X3475" s="1015"/>
      <c r="Y3475" s="878"/>
      <c r="Z3475" s="975"/>
    </row>
    <row r="3476" spans="1:26">
      <c r="A3476" s="878"/>
      <c r="B3476" s="878"/>
      <c r="C3476" s="878"/>
      <c r="F3476" s="878"/>
      <c r="H3476" s="878"/>
      <c r="I3476" s="878"/>
      <c r="J3476" s="878"/>
      <c r="K3476" s="990"/>
      <c r="L3476" s="990"/>
      <c r="M3476" s="990"/>
      <c r="N3476" s="990"/>
      <c r="O3476" s="878"/>
      <c r="P3476" s="878"/>
      <c r="Q3476" s="878"/>
      <c r="R3476" s="878"/>
      <c r="S3476" s="878"/>
      <c r="T3476" s="878"/>
      <c r="U3476" s="878"/>
      <c r="V3476" s="878"/>
      <c r="W3476" s="878"/>
      <c r="X3476" s="1015"/>
      <c r="Y3476" s="878"/>
      <c r="Z3476" s="975"/>
    </row>
    <row r="3477" spans="1:26">
      <c r="A3477" s="878"/>
      <c r="B3477" s="878"/>
      <c r="C3477" s="878"/>
      <c r="F3477" s="878"/>
      <c r="H3477" s="878"/>
      <c r="I3477" s="878"/>
      <c r="J3477" s="878"/>
      <c r="K3477" s="990"/>
      <c r="L3477" s="990"/>
      <c r="M3477" s="990"/>
      <c r="N3477" s="990"/>
      <c r="O3477" s="878"/>
      <c r="P3477" s="878"/>
      <c r="Q3477" s="878"/>
      <c r="R3477" s="878"/>
      <c r="S3477" s="878"/>
      <c r="T3477" s="878"/>
      <c r="U3477" s="878"/>
      <c r="V3477" s="878"/>
      <c r="W3477" s="878"/>
      <c r="X3477" s="1015"/>
      <c r="Y3477" s="878"/>
      <c r="Z3477" s="975"/>
    </row>
    <row r="3478" spans="1:26">
      <c r="A3478" s="878"/>
      <c r="B3478" s="878"/>
      <c r="C3478" s="878"/>
      <c r="F3478" s="878"/>
      <c r="H3478" s="878"/>
      <c r="I3478" s="878"/>
      <c r="J3478" s="878"/>
      <c r="K3478" s="990"/>
      <c r="L3478" s="990"/>
      <c r="M3478" s="990"/>
      <c r="N3478" s="990"/>
      <c r="O3478" s="878"/>
      <c r="P3478" s="878"/>
      <c r="Q3478" s="878"/>
      <c r="R3478" s="878"/>
      <c r="S3478" s="878"/>
      <c r="T3478" s="878"/>
      <c r="U3478" s="878"/>
      <c r="V3478" s="878"/>
      <c r="W3478" s="878"/>
      <c r="X3478" s="1015"/>
      <c r="Y3478" s="878"/>
      <c r="Z3478" s="975"/>
    </row>
    <row r="3479" spans="1:26">
      <c r="A3479" s="878"/>
      <c r="B3479" s="878"/>
      <c r="C3479" s="878"/>
      <c r="F3479" s="878"/>
      <c r="H3479" s="878"/>
      <c r="I3479" s="878"/>
      <c r="J3479" s="878"/>
      <c r="K3479" s="990"/>
      <c r="L3479" s="990"/>
      <c r="M3479" s="990"/>
      <c r="N3479" s="990"/>
      <c r="O3479" s="878"/>
      <c r="P3479" s="878"/>
      <c r="Q3479" s="878"/>
      <c r="R3479" s="878"/>
      <c r="S3479" s="878"/>
      <c r="T3479" s="878"/>
      <c r="U3479" s="878"/>
      <c r="V3479" s="878"/>
      <c r="W3479" s="878"/>
      <c r="X3479" s="1015"/>
      <c r="Y3479" s="878"/>
      <c r="Z3479" s="975"/>
    </row>
    <row r="3480" spans="1:26">
      <c r="A3480" s="878"/>
      <c r="B3480" s="878"/>
      <c r="C3480" s="878"/>
      <c r="F3480" s="878"/>
      <c r="H3480" s="878"/>
      <c r="I3480" s="878"/>
      <c r="J3480" s="878"/>
      <c r="K3480" s="990"/>
      <c r="L3480" s="990"/>
      <c r="M3480" s="990"/>
      <c r="N3480" s="990"/>
      <c r="O3480" s="878"/>
      <c r="P3480" s="878"/>
      <c r="Q3480" s="878"/>
      <c r="R3480" s="878"/>
      <c r="S3480" s="878"/>
      <c r="T3480" s="878"/>
      <c r="U3480" s="878"/>
      <c r="V3480" s="878"/>
      <c r="W3480" s="878"/>
      <c r="X3480" s="1015"/>
      <c r="Y3480" s="878"/>
      <c r="Z3480" s="975"/>
    </row>
    <row r="3481" spans="1:26">
      <c r="A3481" s="878"/>
      <c r="B3481" s="878"/>
      <c r="C3481" s="878"/>
      <c r="F3481" s="878"/>
      <c r="H3481" s="878"/>
      <c r="I3481" s="878"/>
      <c r="J3481" s="878"/>
      <c r="K3481" s="990"/>
      <c r="L3481" s="990"/>
      <c r="M3481" s="990"/>
      <c r="N3481" s="990"/>
      <c r="O3481" s="878"/>
      <c r="P3481" s="878"/>
      <c r="Q3481" s="878"/>
      <c r="R3481" s="878"/>
      <c r="S3481" s="878"/>
      <c r="T3481" s="878"/>
      <c r="U3481" s="878"/>
      <c r="V3481" s="878"/>
      <c r="W3481" s="878"/>
      <c r="X3481" s="1015"/>
      <c r="Y3481" s="878"/>
      <c r="Z3481" s="975"/>
    </row>
    <row r="3482" spans="1:26">
      <c r="A3482" s="878"/>
      <c r="B3482" s="878"/>
      <c r="C3482" s="878"/>
      <c r="F3482" s="878"/>
      <c r="H3482" s="878"/>
      <c r="I3482" s="878"/>
      <c r="J3482" s="878"/>
      <c r="K3482" s="990"/>
      <c r="L3482" s="990"/>
      <c r="M3482" s="990"/>
      <c r="N3482" s="990"/>
      <c r="O3482" s="878"/>
      <c r="P3482" s="878"/>
      <c r="Q3482" s="878"/>
      <c r="R3482" s="878"/>
      <c r="S3482" s="878"/>
      <c r="T3482" s="878"/>
      <c r="U3482" s="878"/>
      <c r="V3482" s="878"/>
      <c r="W3482" s="878"/>
      <c r="X3482" s="1015"/>
      <c r="Y3482" s="878"/>
      <c r="Z3482" s="975"/>
    </row>
    <row r="3483" spans="1:26">
      <c r="A3483" s="878"/>
      <c r="B3483" s="878"/>
      <c r="C3483" s="878"/>
      <c r="F3483" s="878"/>
      <c r="H3483" s="878"/>
      <c r="I3483" s="878"/>
      <c r="J3483" s="878"/>
      <c r="K3483" s="990"/>
      <c r="L3483" s="990"/>
      <c r="M3483" s="990"/>
      <c r="N3483" s="990"/>
      <c r="O3483" s="878"/>
      <c r="P3483" s="878"/>
      <c r="Q3483" s="878"/>
      <c r="R3483" s="878"/>
      <c r="S3483" s="878"/>
      <c r="T3483" s="878"/>
      <c r="U3483" s="878"/>
      <c r="V3483" s="878"/>
      <c r="W3483" s="878"/>
      <c r="X3483" s="1015"/>
      <c r="Y3483" s="878"/>
      <c r="Z3483" s="975"/>
    </row>
    <row r="3484" spans="1:26">
      <c r="A3484" s="878"/>
      <c r="B3484" s="878"/>
      <c r="C3484" s="878"/>
      <c r="F3484" s="878"/>
      <c r="H3484" s="878"/>
      <c r="I3484" s="878"/>
      <c r="J3484" s="878"/>
      <c r="K3484" s="990"/>
      <c r="L3484" s="990"/>
      <c r="M3484" s="990"/>
      <c r="N3484" s="990"/>
      <c r="O3484" s="878"/>
      <c r="P3484" s="878"/>
      <c r="Q3484" s="878"/>
      <c r="R3484" s="878"/>
      <c r="S3484" s="878"/>
      <c r="T3484" s="878"/>
      <c r="U3484" s="878"/>
      <c r="V3484" s="878"/>
      <c r="W3484" s="878"/>
      <c r="X3484" s="1015"/>
      <c r="Y3484" s="878"/>
      <c r="Z3484" s="975"/>
    </row>
    <row r="3485" spans="1:26">
      <c r="A3485" s="878"/>
      <c r="B3485" s="878"/>
      <c r="C3485" s="878"/>
      <c r="F3485" s="878"/>
      <c r="H3485" s="878"/>
      <c r="I3485" s="878"/>
      <c r="J3485" s="878"/>
      <c r="K3485" s="990"/>
      <c r="L3485" s="990"/>
      <c r="M3485" s="990"/>
      <c r="N3485" s="990"/>
      <c r="O3485" s="878"/>
      <c r="P3485" s="878"/>
      <c r="Q3485" s="878"/>
      <c r="R3485" s="878"/>
      <c r="S3485" s="878"/>
      <c r="T3485" s="878"/>
      <c r="U3485" s="878"/>
      <c r="V3485" s="878"/>
      <c r="W3485" s="878"/>
      <c r="X3485" s="1015"/>
      <c r="Y3485" s="878"/>
      <c r="Z3485" s="975"/>
    </row>
    <row r="3486" spans="1:26">
      <c r="A3486" s="878"/>
      <c r="B3486" s="878"/>
      <c r="C3486" s="878"/>
      <c r="F3486" s="878"/>
      <c r="H3486" s="878"/>
      <c r="I3486" s="878"/>
      <c r="J3486" s="878"/>
      <c r="K3486" s="990"/>
      <c r="L3486" s="990"/>
      <c r="M3486" s="990"/>
      <c r="N3486" s="990"/>
      <c r="O3486" s="878"/>
      <c r="P3486" s="878"/>
      <c r="Q3486" s="878"/>
      <c r="R3486" s="878"/>
      <c r="S3486" s="878"/>
      <c r="T3486" s="878"/>
      <c r="U3486" s="878"/>
      <c r="V3486" s="878"/>
      <c r="W3486" s="878"/>
      <c r="X3486" s="1015"/>
      <c r="Y3486" s="878"/>
      <c r="Z3486" s="975"/>
    </row>
    <row r="3487" spans="1:26">
      <c r="A3487" s="878"/>
      <c r="B3487" s="878"/>
      <c r="C3487" s="878"/>
      <c r="F3487" s="878"/>
      <c r="H3487" s="878"/>
      <c r="I3487" s="878"/>
      <c r="J3487" s="878"/>
      <c r="K3487" s="990"/>
      <c r="L3487" s="990"/>
      <c r="M3487" s="990"/>
      <c r="N3487" s="990"/>
      <c r="O3487" s="878"/>
      <c r="P3487" s="878"/>
      <c r="Q3487" s="878"/>
      <c r="R3487" s="878"/>
      <c r="S3487" s="878"/>
      <c r="T3487" s="878"/>
      <c r="U3487" s="878"/>
      <c r="V3487" s="878"/>
      <c r="W3487" s="878"/>
      <c r="X3487" s="1015"/>
      <c r="Y3487" s="878"/>
      <c r="Z3487" s="975"/>
    </row>
    <row r="3488" spans="1:26">
      <c r="A3488" s="878"/>
      <c r="B3488" s="878"/>
      <c r="C3488" s="878"/>
      <c r="F3488" s="878"/>
      <c r="H3488" s="878"/>
      <c r="I3488" s="878"/>
      <c r="J3488" s="878"/>
      <c r="K3488" s="990"/>
      <c r="L3488" s="990"/>
      <c r="M3488" s="990"/>
      <c r="N3488" s="990"/>
      <c r="O3488" s="878"/>
      <c r="P3488" s="878"/>
      <c r="Q3488" s="878"/>
      <c r="R3488" s="878"/>
      <c r="S3488" s="878"/>
      <c r="T3488" s="878"/>
      <c r="U3488" s="878"/>
      <c r="V3488" s="878"/>
      <c r="W3488" s="878"/>
      <c r="X3488" s="1015"/>
      <c r="Y3488" s="878"/>
      <c r="Z3488" s="975"/>
    </row>
    <row r="3489" spans="1:26">
      <c r="A3489" s="878"/>
      <c r="B3489" s="878"/>
      <c r="C3489" s="878"/>
      <c r="F3489" s="878"/>
      <c r="H3489" s="878"/>
      <c r="I3489" s="878"/>
      <c r="J3489" s="878"/>
      <c r="K3489" s="990"/>
      <c r="L3489" s="990"/>
      <c r="M3489" s="990"/>
      <c r="N3489" s="990"/>
      <c r="O3489" s="878"/>
      <c r="P3489" s="878"/>
      <c r="Q3489" s="878"/>
      <c r="R3489" s="878"/>
      <c r="S3489" s="878"/>
      <c r="T3489" s="878"/>
      <c r="U3489" s="878"/>
      <c r="V3489" s="878"/>
      <c r="W3489" s="878"/>
      <c r="X3489" s="1015"/>
      <c r="Y3489" s="878"/>
      <c r="Z3489" s="975"/>
    </row>
    <row r="3490" spans="1:26">
      <c r="A3490" s="878"/>
      <c r="B3490" s="878"/>
      <c r="C3490" s="878"/>
      <c r="F3490" s="878"/>
      <c r="H3490" s="878"/>
      <c r="I3490" s="878"/>
      <c r="J3490" s="878"/>
      <c r="K3490" s="990"/>
      <c r="L3490" s="990"/>
      <c r="M3490" s="990"/>
      <c r="N3490" s="990"/>
      <c r="O3490" s="878"/>
      <c r="P3490" s="878"/>
      <c r="Q3490" s="878"/>
      <c r="R3490" s="878"/>
      <c r="S3490" s="878"/>
      <c r="T3490" s="878"/>
      <c r="U3490" s="878"/>
      <c r="V3490" s="878"/>
      <c r="W3490" s="878"/>
      <c r="X3490" s="1015"/>
      <c r="Y3490" s="878"/>
      <c r="Z3490" s="975"/>
    </row>
    <row r="3491" spans="1:26">
      <c r="A3491" s="878"/>
      <c r="B3491" s="878"/>
      <c r="C3491" s="878"/>
      <c r="F3491" s="878"/>
      <c r="H3491" s="878"/>
      <c r="I3491" s="878"/>
      <c r="J3491" s="878"/>
      <c r="K3491" s="990"/>
      <c r="L3491" s="990"/>
      <c r="M3491" s="990"/>
      <c r="N3491" s="990"/>
      <c r="O3491" s="878"/>
      <c r="P3491" s="878"/>
      <c r="Q3491" s="878"/>
      <c r="R3491" s="878"/>
      <c r="S3491" s="878"/>
      <c r="T3491" s="878"/>
      <c r="U3491" s="878"/>
      <c r="V3491" s="878"/>
      <c r="W3491" s="878"/>
      <c r="X3491" s="1015"/>
      <c r="Y3491" s="878"/>
      <c r="Z3491" s="975"/>
    </row>
    <row r="3492" spans="1:26">
      <c r="A3492" s="878"/>
      <c r="B3492" s="878"/>
      <c r="C3492" s="878"/>
      <c r="F3492" s="878"/>
      <c r="H3492" s="878"/>
      <c r="I3492" s="878"/>
      <c r="J3492" s="878"/>
      <c r="K3492" s="990"/>
      <c r="L3492" s="990"/>
      <c r="M3492" s="990"/>
      <c r="N3492" s="990"/>
      <c r="O3492" s="878"/>
      <c r="P3492" s="878"/>
      <c r="Q3492" s="878"/>
      <c r="R3492" s="878"/>
      <c r="S3492" s="878"/>
      <c r="T3492" s="878"/>
      <c r="U3492" s="878"/>
      <c r="V3492" s="878"/>
      <c r="W3492" s="878"/>
      <c r="X3492" s="1015"/>
      <c r="Y3492" s="878"/>
      <c r="Z3492" s="975"/>
    </row>
    <row r="3493" spans="1:26">
      <c r="A3493" s="878"/>
      <c r="B3493" s="878"/>
      <c r="C3493" s="878"/>
      <c r="F3493" s="878"/>
      <c r="H3493" s="878"/>
      <c r="I3493" s="878"/>
      <c r="J3493" s="878"/>
      <c r="K3493" s="990"/>
      <c r="L3493" s="990"/>
      <c r="M3493" s="990"/>
      <c r="N3493" s="990"/>
      <c r="O3493" s="878"/>
      <c r="P3493" s="878"/>
      <c r="Q3493" s="878"/>
      <c r="R3493" s="878"/>
      <c r="S3493" s="878"/>
      <c r="T3493" s="878"/>
      <c r="U3493" s="878"/>
      <c r="V3493" s="878"/>
      <c r="W3493" s="878"/>
      <c r="X3493" s="1015"/>
      <c r="Y3493" s="878"/>
      <c r="Z3493" s="975"/>
    </row>
    <row r="3494" spans="1:26">
      <c r="A3494" s="878"/>
      <c r="B3494" s="878"/>
      <c r="C3494" s="878"/>
      <c r="F3494" s="878"/>
      <c r="H3494" s="878"/>
      <c r="I3494" s="878"/>
      <c r="J3494" s="878"/>
      <c r="K3494" s="990"/>
      <c r="L3494" s="990"/>
      <c r="M3494" s="990"/>
      <c r="N3494" s="990"/>
      <c r="O3494" s="878"/>
      <c r="P3494" s="878"/>
      <c r="Q3494" s="878"/>
      <c r="R3494" s="878"/>
      <c r="S3494" s="878"/>
      <c r="T3494" s="878"/>
      <c r="U3494" s="878"/>
      <c r="V3494" s="878"/>
      <c r="W3494" s="878"/>
      <c r="X3494" s="1015"/>
      <c r="Y3494" s="878"/>
      <c r="Z3494" s="975"/>
    </row>
    <row r="3495" spans="1:26">
      <c r="A3495" s="878"/>
      <c r="B3495" s="878"/>
      <c r="C3495" s="878"/>
      <c r="F3495" s="878"/>
      <c r="H3495" s="878"/>
      <c r="I3495" s="878"/>
      <c r="J3495" s="878"/>
      <c r="K3495" s="990"/>
      <c r="L3495" s="990"/>
      <c r="M3495" s="990"/>
      <c r="N3495" s="990"/>
      <c r="O3495" s="878"/>
      <c r="P3495" s="878"/>
      <c r="Q3495" s="878"/>
      <c r="R3495" s="878"/>
      <c r="S3495" s="878"/>
      <c r="T3495" s="878"/>
      <c r="U3495" s="878"/>
      <c r="V3495" s="878"/>
      <c r="W3495" s="878"/>
      <c r="X3495" s="1015"/>
      <c r="Y3495" s="878"/>
      <c r="Z3495" s="975"/>
    </row>
    <row r="3496" spans="1:26">
      <c r="A3496" s="878"/>
      <c r="B3496" s="878"/>
      <c r="C3496" s="878"/>
      <c r="F3496" s="878"/>
      <c r="H3496" s="878"/>
      <c r="I3496" s="878"/>
      <c r="J3496" s="878"/>
      <c r="K3496" s="990"/>
      <c r="L3496" s="990"/>
      <c r="M3496" s="990"/>
      <c r="N3496" s="990"/>
      <c r="O3496" s="878"/>
      <c r="P3496" s="878"/>
      <c r="Q3496" s="878"/>
      <c r="R3496" s="878"/>
      <c r="S3496" s="878"/>
      <c r="T3496" s="878"/>
      <c r="U3496" s="878"/>
      <c r="V3496" s="878"/>
      <c r="W3496" s="878"/>
      <c r="X3496" s="1015"/>
      <c r="Y3496" s="878"/>
      <c r="Z3496" s="975"/>
    </row>
    <row r="3497" spans="1:26">
      <c r="A3497" s="878"/>
      <c r="B3497" s="878"/>
      <c r="C3497" s="878"/>
      <c r="F3497" s="878"/>
      <c r="H3497" s="878"/>
      <c r="I3497" s="878"/>
      <c r="J3497" s="878"/>
      <c r="K3497" s="990"/>
      <c r="L3497" s="990"/>
      <c r="M3497" s="990"/>
      <c r="N3497" s="990"/>
      <c r="O3497" s="878"/>
      <c r="P3497" s="878"/>
      <c r="Q3497" s="878"/>
      <c r="R3497" s="878"/>
      <c r="S3497" s="878"/>
      <c r="T3497" s="878"/>
      <c r="U3497" s="878"/>
      <c r="V3497" s="878"/>
      <c r="W3497" s="878"/>
      <c r="X3497" s="1015"/>
      <c r="Y3497" s="878"/>
      <c r="Z3497" s="975"/>
    </row>
    <row r="3498" spans="1:26">
      <c r="A3498" s="878"/>
      <c r="B3498" s="878"/>
      <c r="C3498" s="878"/>
      <c r="F3498" s="878"/>
      <c r="H3498" s="878"/>
      <c r="I3498" s="878"/>
      <c r="J3498" s="878"/>
      <c r="K3498" s="990"/>
      <c r="L3498" s="990"/>
      <c r="M3498" s="990"/>
      <c r="N3498" s="990"/>
      <c r="O3498" s="878"/>
      <c r="P3498" s="878"/>
      <c r="Q3498" s="878"/>
      <c r="R3498" s="878"/>
      <c r="S3498" s="878"/>
      <c r="T3498" s="878"/>
      <c r="U3498" s="878"/>
      <c r="V3498" s="878"/>
      <c r="W3498" s="878"/>
      <c r="X3498" s="1015"/>
      <c r="Y3498" s="878"/>
      <c r="Z3498" s="975"/>
    </row>
    <row r="3499" spans="1:26">
      <c r="A3499" s="878"/>
      <c r="B3499" s="878"/>
      <c r="C3499" s="878"/>
      <c r="F3499" s="878"/>
      <c r="H3499" s="878"/>
      <c r="I3499" s="878"/>
      <c r="J3499" s="878"/>
      <c r="K3499" s="990"/>
      <c r="L3499" s="990"/>
      <c r="M3499" s="990"/>
      <c r="N3499" s="990"/>
      <c r="O3499" s="878"/>
      <c r="P3499" s="878"/>
      <c r="Q3499" s="878"/>
      <c r="R3499" s="878"/>
      <c r="S3499" s="878"/>
      <c r="T3499" s="878"/>
      <c r="U3499" s="878"/>
      <c r="V3499" s="878"/>
      <c r="W3499" s="878"/>
      <c r="X3499" s="1015"/>
      <c r="Y3499" s="878"/>
      <c r="Z3499" s="975"/>
    </row>
    <row r="3500" spans="1:26">
      <c r="A3500" s="878"/>
      <c r="B3500" s="878"/>
      <c r="C3500" s="878"/>
      <c r="F3500" s="878"/>
      <c r="H3500" s="878"/>
      <c r="I3500" s="878"/>
      <c r="J3500" s="878"/>
      <c r="K3500" s="990"/>
      <c r="L3500" s="990"/>
      <c r="M3500" s="990"/>
      <c r="N3500" s="990"/>
      <c r="O3500" s="878"/>
      <c r="P3500" s="878"/>
      <c r="Q3500" s="878"/>
      <c r="R3500" s="878"/>
      <c r="S3500" s="878"/>
      <c r="T3500" s="878"/>
      <c r="U3500" s="878"/>
      <c r="V3500" s="878"/>
      <c r="W3500" s="878"/>
      <c r="X3500" s="1015"/>
      <c r="Y3500" s="878"/>
      <c r="Z3500" s="975"/>
    </row>
    <row r="3501" spans="1:26">
      <c r="A3501" s="878"/>
      <c r="B3501" s="878"/>
      <c r="C3501" s="878"/>
      <c r="F3501" s="878"/>
      <c r="H3501" s="878"/>
      <c r="I3501" s="878"/>
      <c r="J3501" s="878"/>
      <c r="K3501" s="990"/>
      <c r="L3501" s="990"/>
      <c r="M3501" s="990"/>
      <c r="N3501" s="990"/>
      <c r="O3501" s="878"/>
      <c r="P3501" s="878"/>
      <c r="Q3501" s="878"/>
      <c r="R3501" s="878"/>
      <c r="S3501" s="878"/>
      <c r="T3501" s="878"/>
      <c r="U3501" s="878"/>
      <c r="V3501" s="878"/>
      <c r="W3501" s="878"/>
      <c r="X3501" s="1015"/>
      <c r="Y3501" s="878"/>
      <c r="Z3501" s="975"/>
    </row>
    <row r="3502" spans="1:26">
      <c r="A3502" s="878"/>
      <c r="B3502" s="878"/>
      <c r="C3502" s="878"/>
      <c r="F3502" s="878"/>
      <c r="H3502" s="878"/>
      <c r="I3502" s="878"/>
      <c r="J3502" s="878"/>
      <c r="K3502" s="990"/>
      <c r="L3502" s="990"/>
      <c r="M3502" s="990"/>
      <c r="N3502" s="990"/>
      <c r="O3502" s="878"/>
      <c r="P3502" s="878"/>
      <c r="Q3502" s="878"/>
      <c r="R3502" s="878"/>
      <c r="S3502" s="878"/>
      <c r="T3502" s="878"/>
      <c r="U3502" s="878"/>
      <c r="V3502" s="878"/>
      <c r="W3502" s="878"/>
      <c r="X3502" s="1015"/>
      <c r="Y3502" s="878"/>
      <c r="Z3502" s="975"/>
    </row>
    <row r="3503" spans="1:26">
      <c r="A3503" s="878"/>
      <c r="B3503" s="878"/>
      <c r="C3503" s="878"/>
      <c r="F3503" s="878"/>
      <c r="H3503" s="878"/>
      <c r="I3503" s="878"/>
      <c r="J3503" s="878"/>
      <c r="K3503" s="990"/>
      <c r="L3503" s="990"/>
      <c r="M3503" s="990"/>
      <c r="N3503" s="990"/>
      <c r="O3503" s="878"/>
      <c r="P3503" s="878"/>
      <c r="Q3503" s="878"/>
      <c r="R3503" s="878"/>
      <c r="S3503" s="878"/>
      <c r="T3503" s="878"/>
      <c r="U3503" s="878"/>
      <c r="V3503" s="878"/>
      <c r="W3503" s="878"/>
      <c r="X3503" s="1015"/>
      <c r="Y3503" s="878"/>
      <c r="Z3503" s="975"/>
    </row>
    <row r="3504" spans="1:26">
      <c r="A3504" s="878"/>
      <c r="B3504" s="878"/>
      <c r="C3504" s="878"/>
      <c r="F3504" s="878"/>
      <c r="H3504" s="878"/>
      <c r="I3504" s="878"/>
      <c r="J3504" s="878"/>
      <c r="K3504" s="990"/>
      <c r="L3504" s="990"/>
      <c r="M3504" s="990"/>
      <c r="N3504" s="990"/>
      <c r="O3504" s="878"/>
      <c r="P3504" s="878"/>
      <c r="Q3504" s="878"/>
      <c r="R3504" s="878"/>
      <c r="S3504" s="878"/>
      <c r="T3504" s="878"/>
      <c r="U3504" s="878"/>
      <c r="V3504" s="878"/>
      <c r="W3504" s="878"/>
      <c r="X3504" s="1015"/>
      <c r="Y3504" s="878"/>
      <c r="Z3504" s="975"/>
    </row>
    <row r="3505" spans="1:26">
      <c r="A3505" s="878"/>
      <c r="B3505" s="878"/>
      <c r="C3505" s="878"/>
      <c r="F3505" s="878"/>
      <c r="H3505" s="878"/>
      <c r="I3505" s="878"/>
      <c r="J3505" s="878"/>
      <c r="K3505" s="990"/>
      <c r="L3505" s="990"/>
      <c r="M3505" s="990"/>
      <c r="N3505" s="990"/>
      <c r="O3505" s="878"/>
      <c r="P3505" s="878"/>
      <c r="Q3505" s="878"/>
      <c r="R3505" s="878"/>
      <c r="S3505" s="878"/>
      <c r="T3505" s="878"/>
      <c r="U3505" s="878"/>
      <c r="V3505" s="878"/>
      <c r="W3505" s="878"/>
      <c r="X3505" s="1015"/>
      <c r="Y3505" s="878"/>
      <c r="Z3505" s="975"/>
    </row>
    <row r="3506" spans="1:26">
      <c r="A3506" s="878"/>
      <c r="B3506" s="878"/>
      <c r="C3506" s="878"/>
      <c r="F3506" s="878"/>
      <c r="H3506" s="878"/>
      <c r="I3506" s="878"/>
      <c r="J3506" s="878"/>
      <c r="K3506" s="990"/>
      <c r="L3506" s="990"/>
      <c r="M3506" s="990"/>
      <c r="N3506" s="990"/>
      <c r="O3506" s="878"/>
      <c r="P3506" s="878"/>
      <c r="Q3506" s="878"/>
      <c r="R3506" s="878"/>
      <c r="S3506" s="878"/>
      <c r="T3506" s="878"/>
      <c r="U3506" s="878"/>
      <c r="V3506" s="878"/>
      <c r="W3506" s="878"/>
      <c r="X3506" s="1015"/>
      <c r="Y3506" s="878"/>
      <c r="Z3506" s="975"/>
    </row>
    <row r="3507" spans="1:26">
      <c r="A3507" s="878"/>
      <c r="B3507" s="878"/>
      <c r="C3507" s="878"/>
      <c r="F3507" s="878"/>
      <c r="H3507" s="878"/>
      <c r="I3507" s="878"/>
      <c r="J3507" s="878"/>
      <c r="K3507" s="990"/>
      <c r="L3507" s="990"/>
      <c r="M3507" s="990"/>
      <c r="N3507" s="990"/>
      <c r="O3507" s="878"/>
      <c r="P3507" s="878"/>
      <c r="Q3507" s="878"/>
      <c r="R3507" s="878"/>
      <c r="S3507" s="878"/>
      <c r="T3507" s="878"/>
      <c r="U3507" s="878"/>
      <c r="V3507" s="878"/>
      <c r="W3507" s="878"/>
      <c r="X3507" s="1015"/>
      <c r="Y3507" s="878"/>
      <c r="Z3507" s="975"/>
    </row>
    <row r="3508" spans="1:26">
      <c r="A3508" s="878"/>
      <c r="B3508" s="878"/>
      <c r="C3508" s="878"/>
      <c r="F3508" s="878"/>
      <c r="H3508" s="878"/>
      <c r="I3508" s="878"/>
      <c r="J3508" s="878"/>
      <c r="K3508" s="990"/>
      <c r="L3508" s="990"/>
      <c r="M3508" s="990"/>
      <c r="N3508" s="990"/>
      <c r="O3508" s="878"/>
      <c r="P3508" s="878"/>
      <c r="Q3508" s="878"/>
      <c r="R3508" s="878"/>
      <c r="S3508" s="878"/>
      <c r="T3508" s="878"/>
      <c r="U3508" s="878"/>
      <c r="V3508" s="878"/>
      <c r="W3508" s="878"/>
      <c r="X3508" s="1015"/>
      <c r="Y3508" s="878"/>
      <c r="Z3508" s="975"/>
    </row>
    <row r="3509" spans="1:26">
      <c r="A3509" s="878"/>
      <c r="B3509" s="878"/>
      <c r="C3509" s="878"/>
      <c r="F3509" s="878"/>
      <c r="H3509" s="878"/>
      <c r="I3509" s="878"/>
      <c r="J3509" s="878"/>
      <c r="K3509" s="990"/>
      <c r="L3509" s="990"/>
      <c r="M3509" s="990"/>
      <c r="N3509" s="990"/>
      <c r="O3509" s="878"/>
      <c r="P3509" s="878"/>
      <c r="Q3509" s="878"/>
      <c r="R3509" s="878"/>
      <c r="S3509" s="878"/>
      <c r="T3509" s="878"/>
      <c r="U3509" s="878"/>
      <c r="V3509" s="878"/>
      <c r="W3509" s="878"/>
      <c r="X3509" s="1015"/>
      <c r="Y3509" s="878"/>
      <c r="Z3509" s="975"/>
    </row>
    <row r="3510" spans="1:26">
      <c r="A3510" s="878"/>
      <c r="B3510" s="878"/>
      <c r="C3510" s="878"/>
      <c r="F3510" s="878"/>
      <c r="H3510" s="878"/>
      <c r="I3510" s="878"/>
      <c r="J3510" s="878"/>
      <c r="K3510" s="990"/>
      <c r="L3510" s="990"/>
      <c r="M3510" s="990"/>
      <c r="N3510" s="990"/>
      <c r="O3510" s="878"/>
      <c r="P3510" s="878"/>
      <c r="Q3510" s="878"/>
      <c r="R3510" s="878"/>
      <c r="S3510" s="878"/>
      <c r="T3510" s="878"/>
      <c r="U3510" s="878"/>
      <c r="V3510" s="878"/>
      <c r="W3510" s="878"/>
      <c r="X3510" s="1015"/>
      <c r="Y3510" s="878"/>
      <c r="Z3510" s="975"/>
    </row>
    <row r="3511" spans="1:26">
      <c r="A3511" s="878"/>
      <c r="B3511" s="878"/>
      <c r="C3511" s="878"/>
      <c r="F3511" s="878"/>
      <c r="H3511" s="878"/>
      <c r="I3511" s="878"/>
      <c r="J3511" s="878"/>
      <c r="K3511" s="990"/>
      <c r="L3511" s="990"/>
      <c r="M3511" s="990"/>
      <c r="N3511" s="990"/>
      <c r="O3511" s="878"/>
      <c r="P3511" s="878"/>
      <c r="Q3511" s="878"/>
      <c r="R3511" s="878"/>
      <c r="S3511" s="878"/>
      <c r="T3511" s="878"/>
      <c r="U3511" s="878"/>
      <c r="V3511" s="878"/>
      <c r="W3511" s="878"/>
      <c r="X3511" s="1015"/>
      <c r="Y3511" s="878"/>
      <c r="Z3511" s="975"/>
    </row>
    <row r="3512" spans="1:26">
      <c r="A3512" s="878"/>
      <c r="B3512" s="878"/>
      <c r="C3512" s="878"/>
      <c r="F3512" s="878"/>
      <c r="H3512" s="878"/>
      <c r="I3512" s="878"/>
      <c r="J3512" s="878"/>
      <c r="K3512" s="990"/>
      <c r="L3512" s="990"/>
      <c r="M3512" s="990"/>
      <c r="N3512" s="990"/>
      <c r="O3512" s="878"/>
      <c r="P3512" s="878"/>
      <c r="Q3512" s="878"/>
      <c r="R3512" s="878"/>
      <c r="S3512" s="878"/>
      <c r="T3512" s="878"/>
      <c r="U3512" s="878"/>
      <c r="V3512" s="878"/>
      <c r="W3512" s="878"/>
      <c r="X3512" s="1015"/>
      <c r="Y3512" s="878"/>
      <c r="Z3512" s="975"/>
    </row>
    <row r="3513" spans="1:26">
      <c r="A3513" s="878"/>
      <c r="B3513" s="878"/>
      <c r="C3513" s="878"/>
      <c r="F3513" s="878"/>
      <c r="H3513" s="878"/>
      <c r="I3513" s="878"/>
      <c r="J3513" s="878"/>
      <c r="K3513" s="990"/>
      <c r="L3513" s="990"/>
      <c r="M3513" s="990"/>
      <c r="N3513" s="990"/>
      <c r="O3513" s="878"/>
      <c r="P3513" s="878"/>
      <c r="Q3513" s="878"/>
      <c r="R3513" s="878"/>
      <c r="S3513" s="878"/>
      <c r="T3513" s="878"/>
      <c r="U3513" s="878"/>
      <c r="V3513" s="878"/>
      <c r="W3513" s="878"/>
      <c r="X3513" s="1015"/>
      <c r="Y3513" s="878"/>
      <c r="Z3513" s="975"/>
    </row>
    <row r="3514" spans="1:26">
      <c r="A3514" s="878"/>
      <c r="B3514" s="878"/>
      <c r="C3514" s="878"/>
      <c r="F3514" s="878"/>
      <c r="H3514" s="878"/>
      <c r="I3514" s="878"/>
      <c r="J3514" s="878"/>
      <c r="K3514" s="990"/>
      <c r="L3514" s="990"/>
      <c r="M3514" s="990"/>
      <c r="N3514" s="990"/>
      <c r="O3514" s="878"/>
      <c r="P3514" s="878"/>
      <c r="Q3514" s="878"/>
      <c r="R3514" s="878"/>
      <c r="S3514" s="878"/>
      <c r="T3514" s="878"/>
      <c r="U3514" s="878"/>
      <c r="V3514" s="878"/>
      <c r="W3514" s="878"/>
      <c r="X3514" s="1015"/>
      <c r="Y3514" s="878"/>
      <c r="Z3514" s="975"/>
    </row>
    <row r="3515" spans="1:26">
      <c r="A3515" s="878"/>
      <c r="B3515" s="878"/>
      <c r="C3515" s="878"/>
      <c r="F3515" s="878"/>
      <c r="H3515" s="878"/>
      <c r="I3515" s="878"/>
      <c r="J3515" s="878"/>
      <c r="K3515" s="990"/>
      <c r="L3515" s="990"/>
      <c r="M3515" s="990"/>
      <c r="N3515" s="990"/>
      <c r="O3515" s="878"/>
      <c r="P3515" s="878"/>
      <c r="Q3515" s="878"/>
      <c r="R3515" s="878"/>
      <c r="S3515" s="878"/>
      <c r="T3515" s="878"/>
      <c r="U3515" s="878"/>
      <c r="V3515" s="878"/>
      <c r="W3515" s="878"/>
      <c r="X3515" s="1015"/>
      <c r="Y3515" s="878"/>
      <c r="Z3515" s="975"/>
    </row>
    <row r="3516" spans="1:26">
      <c r="A3516" s="878"/>
      <c r="B3516" s="878"/>
      <c r="C3516" s="878"/>
      <c r="F3516" s="878"/>
      <c r="H3516" s="878"/>
      <c r="I3516" s="878"/>
      <c r="J3516" s="878"/>
      <c r="K3516" s="990"/>
      <c r="L3516" s="990"/>
      <c r="M3516" s="990"/>
      <c r="N3516" s="990"/>
      <c r="O3516" s="878"/>
      <c r="P3516" s="878"/>
      <c r="Q3516" s="878"/>
      <c r="R3516" s="878"/>
      <c r="S3516" s="878"/>
      <c r="T3516" s="878"/>
      <c r="U3516" s="878"/>
      <c r="V3516" s="878"/>
      <c r="W3516" s="878"/>
      <c r="X3516" s="1015"/>
      <c r="Y3516" s="878"/>
      <c r="Z3516" s="975"/>
    </row>
    <row r="3517" spans="1:26">
      <c r="A3517" s="878"/>
      <c r="B3517" s="878"/>
      <c r="C3517" s="878"/>
      <c r="F3517" s="878"/>
      <c r="H3517" s="878"/>
      <c r="I3517" s="878"/>
      <c r="J3517" s="878"/>
      <c r="K3517" s="990"/>
      <c r="L3517" s="990"/>
      <c r="M3517" s="990"/>
      <c r="N3517" s="990"/>
      <c r="O3517" s="878"/>
      <c r="P3517" s="878"/>
      <c r="Q3517" s="878"/>
      <c r="R3517" s="878"/>
      <c r="S3517" s="878"/>
      <c r="T3517" s="878"/>
      <c r="U3517" s="878"/>
      <c r="V3517" s="878"/>
      <c r="W3517" s="878"/>
      <c r="X3517" s="1015"/>
      <c r="Y3517" s="878"/>
      <c r="Z3517" s="975"/>
    </row>
    <row r="3518" spans="1:26">
      <c r="A3518" s="878"/>
      <c r="B3518" s="878"/>
      <c r="C3518" s="878"/>
      <c r="F3518" s="878"/>
      <c r="H3518" s="878"/>
      <c r="I3518" s="878"/>
      <c r="J3518" s="878"/>
      <c r="K3518" s="990"/>
      <c r="L3518" s="990"/>
      <c r="M3518" s="990"/>
      <c r="N3518" s="990"/>
      <c r="O3518" s="878"/>
      <c r="P3518" s="878"/>
      <c r="Q3518" s="878"/>
      <c r="R3518" s="878"/>
      <c r="S3518" s="878"/>
      <c r="T3518" s="878"/>
      <c r="U3518" s="878"/>
      <c r="V3518" s="878"/>
      <c r="W3518" s="878"/>
      <c r="X3518" s="1015"/>
      <c r="Y3518" s="878"/>
      <c r="Z3518" s="975"/>
    </row>
    <row r="3519" spans="1:26">
      <c r="A3519" s="878"/>
      <c r="B3519" s="878"/>
      <c r="C3519" s="878"/>
      <c r="F3519" s="878"/>
      <c r="H3519" s="878"/>
      <c r="I3519" s="878"/>
      <c r="J3519" s="878"/>
      <c r="K3519" s="990"/>
      <c r="L3519" s="990"/>
      <c r="M3519" s="990"/>
      <c r="N3519" s="990"/>
      <c r="O3519" s="878"/>
      <c r="P3519" s="878"/>
      <c r="Q3519" s="878"/>
      <c r="R3519" s="878"/>
      <c r="S3519" s="878"/>
      <c r="T3519" s="878"/>
      <c r="U3519" s="878"/>
      <c r="V3519" s="878"/>
      <c r="W3519" s="878"/>
      <c r="X3519" s="1015"/>
      <c r="Y3519" s="878"/>
      <c r="Z3519" s="975"/>
    </row>
    <row r="3520" spans="1:26">
      <c r="A3520" s="878"/>
      <c r="B3520" s="878"/>
      <c r="C3520" s="878"/>
      <c r="F3520" s="878"/>
      <c r="H3520" s="878"/>
      <c r="I3520" s="878"/>
      <c r="J3520" s="878"/>
      <c r="K3520" s="990"/>
      <c r="L3520" s="990"/>
      <c r="M3520" s="990"/>
      <c r="N3520" s="990"/>
      <c r="O3520" s="878"/>
      <c r="P3520" s="878"/>
      <c r="Q3520" s="878"/>
      <c r="R3520" s="878"/>
      <c r="S3520" s="878"/>
      <c r="T3520" s="878"/>
      <c r="U3520" s="878"/>
      <c r="V3520" s="878"/>
      <c r="W3520" s="878"/>
      <c r="X3520" s="1015"/>
      <c r="Y3520" s="878"/>
      <c r="Z3520" s="975"/>
    </row>
    <row r="3521" spans="1:26">
      <c r="A3521" s="878"/>
      <c r="B3521" s="878"/>
      <c r="C3521" s="878"/>
      <c r="F3521" s="878"/>
      <c r="H3521" s="878"/>
      <c r="I3521" s="878"/>
      <c r="J3521" s="878"/>
      <c r="K3521" s="990"/>
      <c r="L3521" s="990"/>
      <c r="M3521" s="990"/>
      <c r="N3521" s="990"/>
      <c r="O3521" s="878"/>
      <c r="P3521" s="878"/>
      <c r="Q3521" s="878"/>
      <c r="R3521" s="878"/>
      <c r="S3521" s="878"/>
      <c r="T3521" s="878"/>
      <c r="U3521" s="878"/>
      <c r="V3521" s="878"/>
      <c r="W3521" s="878"/>
      <c r="X3521" s="1015"/>
      <c r="Y3521" s="878"/>
      <c r="Z3521" s="975"/>
    </row>
    <row r="3522" spans="1:26">
      <c r="A3522" s="878"/>
      <c r="B3522" s="878"/>
      <c r="C3522" s="878"/>
      <c r="F3522" s="878"/>
      <c r="H3522" s="878"/>
      <c r="I3522" s="878"/>
      <c r="J3522" s="878"/>
      <c r="K3522" s="990"/>
      <c r="L3522" s="990"/>
      <c r="M3522" s="990"/>
      <c r="N3522" s="990"/>
      <c r="O3522" s="878"/>
      <c r="P3522" s="878"/>
      <c r="Q3522" s="878"/>
      <c r="R3522" s="878"/>
      <c r="S3522" s="878"/>
      <c r="T3522" s="878"/>
      <c r="U3522" s="878"/>
      <c r="V3522" s="878"/>
      <c r="W3522" s="878"/>
      <c r="X3522" s="1015"/>
      <c r="Y3522" s="878"/>
      <c r="Z3522" s="975"/>
    </row>
    <row r="3523" spans="1:26">
      <c r="A3523" s="878"/>
      <c r="B3523" s="878"/>
      <c r="C3523" s="878"/>
      <c r="F3523" s="878"/>
      <c r="H3523" s="878"/>
      <c r="I3523" s="878"/>
      <c r="J3523" s="878"/>
      <c r="K3523" s="990"/>
      <c r="L3523" s="990"/>
      <c r="M3523" s="990"/>
      <c r="N3523" s="990"/>
      <c r="O3523" s="878"/>
      <c r="P3523" s="878"/>
      <c r="Q3523" s="878"/>
      <c r="R3523" s="878"/>
      <c r="S3523" s="878"/>
      <c r="T3523" s="878"/>
      <c r="U3523" s="878"/>
      <c r="V3523" s="878"/>
      <c r="W3523" s="878"/>
      <c r="X3523" s="1015"/>
      <c r="Y3523" s="878"/>
      <c r="Z3523" s="975"/>
    </row>
    <row r="3524" spans="1:26">
      <c r="A3524" s="878"/>
      <c r="B3524" s="878"/>
      <c r="C3524" s="878"/>
      <c r="F3524" s="878"/>
      <c r="H3524" s="878"/>
      <c r="I3524" s="878"/>
      <c r="J3524" s="878"/>
      <c r="K3524" s="990"/>
      <c r="L3524" s="990"/>
      <c r="M3524" s="990"/>
      <c r="N3524" s="990"/>
      <c r="O3524" s="878"/>
      <c r="P3524" s="878"/>
      <c r="Q3524" s="878"/>
      <c r="R3524" s="878"/>
      <c r="S3524" s="878"/>
      <c r="T3524" s="878"/>
      <c r="U3524" s="878"/>
      <c r="V3524" s="878"/>
      <c r="W3524" s="878"/>
      <c r="X3524" s="1015"/>
      <c r="Y3524" s="878"/>
      <c r="Z3524" s="975"/>
    </row>
    <row r="3525" spans="1:26">
      <c r="A3525" s="878"/>
      <c r="B3525" s="878"/>
      <c r="C3525" s="878"/>
      <c r="F3525" s="878"/>
      <c r="H3525" s="878"/>
      <c r="I3525" s="878"/>
      <c r="J3525" s="878"/>
      <c r="K3525" s="990"/>
      <c r="L3525" s="990"/>
      <c r="M3525" s="990"/>
      <c r="N3525" s="990"/>
      <c r="O3525" s="878"/>
      <c r="P3525" s="878"/>
      <c r="Q3525" s="878"/>
      <c r="R3525" s="878"/>
      <c r="S3525" s="878"/>
      <c r="T3525" s="878"/>
      <c r="U3525" s="878"/>
      <c r="V3525" s="878"/>
      <c r="W3525" s="878"/>
      <c r="X3525" s="1015"/>
      <c r="Y3525" s="878"/>
      <c r="Z3525" s="975"/>
    </row>
    <row r="3526" spans="1:26">
      <c r="A3526" s="878"/>
      <c r="B3526" s="878"/>
      <c r="C3526" s="878"/>
      <c r="F3526" s="878"/>
      <c r="H3526" s="878"/>
      <c r="I3526" s="878"/>
      <c r="J3526" s="878"/>
      <c r="K3526" s="990"/>
      <c r="L3526" s="990"/>
      <c r="M3526" s="990"/>
      <c r="N3526" s="990"/>
      <c r="O3526" s="878"/>
      <c r="P3526" s="878"/>
      <c r="Q3526" s="878"/>
      <c r="R3526" s="878"/>
      <c r="S3526" s="878"/>
      <c r="T3526" s="878"/>
      <c r="U3526" s="878"/>
      <c r="V3526" s="878"/>
      <c r="W3526" s="878"/>
      <c r="X3526" s="1015"/>
      <c r="Y3526" s="878"/>
      <c r="Z3526" s="975"/>
    </row>
    <row r="3527" spans="1:26">
      <c r="A3527" s="878"/>
      <c r="B3527" s="878"/>
      <c r="C3527" s="878"/>
      <c r="F3527" s="878"/>
      <c r="H3527" s="878"/>
      <c r="I3527" s="878"/>
      <c r="J3527" s="878"/>
      <c r="K3527" s="990"/>
      <c r="L3527" s="990"/>
      <c r="M3527" s="990"/>
      <c r="N3527" s="990"/>
      <c r="O3527" s="878"/>
      <c r="P3527" s="878"/>
      <c r="Q3527" s="878"/>
      <c r="R3527" s="878"/>
      <c r="S3527" s="878"/>
      <c r="T3527" s="878"/>
      <c r="U3527" s="878"/>
      <c r="V3527" s="878"/>
      <c r="W3527" s="878"/>
      <c r="X3527" s="1015"/>
      <c r="Y3527" s="878"/>
      <c r="Z3527" s="975"/>
    </row>
    <row r="3528" spans="1:26">
      <c r="A3528" s="878"/>
      <c r="B3528" s="878"/>
      <c r="C3528" s="878"/>
      <c r="F3528" s="878"/>
      <c r="H3528" s="878"/>
      <c r="I3528" s="878"/>
      <c r="J3528" s="878"/>
      <c r="K3528" s="990"/>
      <c r="L3528" s="990"/>
      <c r="M3528" s="990"/>
      <c r="N3528" s="990"/>
      <c r="O3528" s="878"/>
      <c r="P3528" s="878"/>
      <c r="Q3528" s="878"/>
      <c r="R3528" s="878"/>
      <c r="S3528" s="878"/>
      <c r="T3528" s="878"/>
      <c r="U3528" s="878"/>
      <c r="V3528" s="878"/>
      <c r="W3528" s="878"/>
      <c r="X3528" s="1015"/>
      <c r="Y3528" s="878"/>
      <c r="Z3528" s="975"/>
    </row>
    <row r="3529" spans="1:26">
      <c r="A3529" s="878"/>
      <c r="B3529" s="878"/>
      <c r="C3529" s="878"/>
      <c r="F3529" s="878"/>
      <c r="H3529" s="878"/>
      <c r="I3529" s="878"/>
      <c r="J3529" s="878"/>
      <c r="K3529" s="990"/>
      <c r="L3529" s="990"/>
      <c r="M3529" s="990"/>
      <c r="N3529" s="990"/>
      <c r="O3529" s="878"/>
      <c r="P3529" s="878"/>
      <c r="Q3529" s="878"/>
      <c r="R3529" s="878"/>
      <c r="S3529" s="878"/>
      <c r="T3529" s="878"/>
      <c r="U3529" s="878"/>
      <c r="V3529" s="878"/>
      <c r="W3529" s="878"/>
      <c r="X3529" s="1015"/>
      <c r="Y3529" s="878"/>
      <c r="Z3529" s="975"/>
    </row>
    <row r="3530" spans="1:26">
      <c r="A3530" s="878"/>
      <c r="B3530" s="878"/>
      <c r="C3530" s="878"/>
      <c r="F3530" s="878"/>
      <c r="H3530" s="878"/>
      <c r="I3530" s="878"/>
      <c r="J3530" s="878"/>
      <c r="K3530" s="990"/>
      <c r="L3530" s="990"/>
      <c r="M3530" s="990"/>
      <c r="N3530" s="990"/>
      <c r="O3530" s="878"/>
      <c r="P3530" s="878"/>
      <c r="Q3530" s="878"/>
      <c r="R3530" s="878"/>
      <c r="S3530" s="878"/>
      <c r="T3530" s="878"/>
      <c r="U3530" s="878"/>
      <c r="V3530" s="878"/>
      <c r="W3530" s="878"/>
      <c r="X3530" s="1015"/>
      <c r="Y3530" s="878"/>
      <c r="Z3530" s="975"/>
    </row>
    <row r="3531" spans="1:26">
      <c r="A3531" s="878"/>
      <c r="B3531" s="878"/>
      <c r="C3531" s="878"/>
      <c r="F3531" s="878"/>
      <c r="H3531" s="878"/>
      <c r="I3531" s="878"/>
      <c r="J3531" s="878"/>
      <c r="K3531" s="990"/>
      <c r="L3531" s="990"/>
      <c r="M3531" s="990"/>
      <c r="N3531" s="990"/>
      <c r="O3531" s="878"/>
      <c r="P3531" s="878"/>
      <c r="Q3531" s="878"/>
      <c r="R3531" s="878"/>
      <c r="S3531" s="878"/>
      <c r="T3531" s="878"/>
      <c r="U3531" s="878"/>
      <c r="V3531" s="878"/>
      <c r="W3531" s="878"/>
      <c r="X3531" s="1015"/>
      <c r="Y3531" s="878"/>
      <c r="Z3531" s="975"/>
    </row>
    <row r="3532" spans="1:26">
      <c r="A3532" s="878"/>
      <c r="B3532" s="878"/>
      <c r="C3532" s="878"/>
      <c r="F3532" s="878"/>
      <c r="H3532" s="878"/>
      <c r="I3532" s="878"/>
      <c r="J3532" s="878"/>
      <c r="K3532" s="990"/>
      <c r="L3532" s="990"/>
      <c r="M3532" s="990"/>
      <c r="N3532" s="990"/>
      <c r="O3532" s="878"/>
      <c r="P3532" s="878"/>
      <c r="Q3532" s="878"/>
      <c r="R3532" s="878"/>
      <c r="S3532" s="878"/>
      <c r="T3532" s="878"/>
      <c r="U3532" s="878"/>
      <c r="V3532" s="878"/>
      <c r="W3532" s="878"/>
      <c r="X3532" s="1015"/>
      <c r="Y3532" s="878"/>
      <c r="Z3532" s="975"/>
    </row>
    <row r="3533" spans="1:26">
      <c r="A3533" s="878"/>
      <c r="B3533" s="878"/>
      <c r="C3533" s="878"/>
      <c r="F3533" s="878"/>
      <c r="H3533" s="878"/>
      <c r="I3533" s="878"/>
      <c r="J3533" s="878"/>
      <c r="K3533" s="990"/>
      <c r="L3533" s="990"/>
      <c r="M3533" s="990"/>
      <c r="N3533" s="990"/>
      <c r="O3533" s="878"/>
      <c r="P3533" s="878"/>
      <c r="Q3533" s="878"/>
      <c r="R3533" s="878"/>
      <c r="S3533" s="878"/>
      <c r="T3533" s="878"/>
      <c r="U3533" s="878"/>
      <c r="V3533" s="878"/>
      <c r="W3533" s="878"/>
      <c r="X3533" s="1015"/>
      <c r="Y3533" s="878"/>
      <c r="Z3533" s="975"/>
    </row>
    <row r="3534" spans="1:26">
      <c r="A3534" s="878"/>
      <c r="B3534" s="878"/>
      <c r="C3534" s="878"/>
      <c r="F3534" s="878"/>
      <c r="H3534" s="878"/>
      <c r="I3534" s="878"/>
      <c r="J3534" s="878"/>
      <c r="K3534" s="990"/>
      <c r="L3534" s="990"/>
      <c r="M3534" s="990"/>
      <c r="N3534" s="990"/>
      <c r="O3534" s="878"/>
      <c r="P3534" s="878"/>
      <c r="Q3534" s="878"/>
      <c r="R3534" s="878"/>
      <c r="S3534" s="878"/>
      <c r="T3534" s="878"/>
      <c r="U3534" s="878"/>
      <c r="V3534" s="878"/>
      <c r="W3534" s="878"/>
      <c r="X3534" s="1015"/>
      <c r="Y3534" s="878"/>
      <c r="Z3534" s="975"/>
    </row>
    <row r="3535" spans="1:26">
      <c r="A3535" s="878"/>
      <c r="B3535" s="878"/>
      <c r="C3535" s="878"/>
      <c r="F3535" s="878"/>
      <c r="H3535" s="878"/>
      <c r="I3535" s="878"/>
      <c r="J3535" s="878"/>
      <c r="K3535" s="990"/>
      <c r="L3535" s="990"/>
      <c r="M3535" s="990"/>
      <c r="N3535" s="990"/>
      <c r="O3535" s="878"/>
      <c r="P3535" s="878"/>
      <c r="Q3535" s="878"/>
      <c r="R3535" s="878"/>
      <c r="S3535" s="878"/>
      <c r="T3535" s="878"/>
      <c r="U3535" s="878"/>
      <c r="V3535" s="878"/>
      <c r="W3535" s="878"/>
      <c r="X3535" s="1015"/>
      <c r="Y3535" s="878"/>
      <c r="Z3535" s="975"/>
    </row>
    <row r="3536" spans="1:26">
      <c r="A3536" s="878"/>
      <c r="B3536" s="878"/>
      <c r="C3536" s="878"/>
      <c r="F3536" s="878"/>
      <c r="H3536" s="878"/>
      <c r="I3536" s="878"/>
      <c r="J3536" s="878"/>
      <c r="K3536" s="990"/>
      <c r="L3536" s="990"/>
      <c r="M3536" s="990"/>
      <c r="N3536" s="990"/>
      <c r="O3536" s="878"/>
      <c r="P3536" s="878"/>
      <c r="Q3536" s="878"/>
      <c r="R3536" s="878"/>
      <c r="S3536" s="878"/>
      <c r="T3536" s="878"/>
      <c r="U3536" s="878"/>
      <c r="V3536" s="878"/>
      <c r="W3536" s="878"/>
      <c r="X3536" s="1015"/>
      <c r="Y3536" s="878"/>
      <c r="Z3536" s="975"/>
    </row>
    <row r="3537" spans="1:26">
      <c r="A3537" s="878"/>
      <c r="B3537" s="878"/>
      <c r="C3537" s="878"/>
      <c r="F3537" s="878"/>
      <c r="H3537" s="878"/>
      <c r="I3537" s="878"/>
      <c r="J3537" s="878"/>
      <c r="K3537" s="990"/>
      <c r="L3537" s="990"/>
      <c r="M3537" s="990"/>
      <c r="N3537" s="990"/>
      <c r="O3537" s="878"/>
      <c r="P3537" s="878"/>
      <c r="Q3537" s="878"/>
      <c r="R3537" s="878"/>
      <c r="S3537" s="878"/>
      <c r="T3537" s="878"/>
      <c r="U3537" s="878"/>
      <c r="V3537" s="878"/>
      <c r="W3537" s="878"/>
      <c r="X3537" s="1015"/>
      <c r="Y3537" s="878"/>
      <c r="Z3537" s="975"/>
    </row>
    <row r="3538" spans="1:26">
      <c r="A3538" s="878"/>
      <c r="B3538" s="878"/>
      <c r="C3538" s="878"/>
      <c r="F3538" s="878"/>
      <c r="H3538" s="878"/>
      <c r="I3538" s="878"/>
      <c r="J3538" s="878"/>
      <c r="K3538" s="990"/>
      <c r="L3538" s="990"/>
      <c r="M3538" s="990"/>
      <c r="N3538" s="990"/>
      <c r="O3538" s="878"/>
      <c r="P3538" s="878"/>
      <c r="Q3538" s="878"/>
      <c r="R3538" s="878"/>
      <c r="S3538" s="878"/>
      <c r="T3538" s="878"/>
      <c r="U3538" s="878"/>
      <c r="V3538" s="878"/>
      <c r="W3538" s="878"/>
      <c r="X3538" s="1015"/>
      <c r="Y3538" s="878"/>
      <c r="Z3538" s="975"/>
    </row>
    <row r="3539" spans="1:26">
      <c r="A3539" s="878"/>
      <c r="B3539" s="878"/>
      <c r="C3539" s="878"/>
      <c r="F3539" s="878"/>
      <c r="H3539" s="878"/>
      <c r="I3539" s="878"/>
      <c r="J3539" s="878"/>
      <c r="K3539" s="990"/>
      <c r="L3539" s="990"/>
      <c r="M3539" s="990"/>
      <c r="N3539" s="990"/>
      <c r="O3539" s="878"/>
      <c r="P3539" s="878"/>
      <c r="Q3539" s="878"/>
      <c r="R3539" s="878"/>
      <c r="S3539" s="878"/>
      <c r="T3539" s="878"/>
      <c r="U3539" s="878"/>
      <c r="V3539" s="878"/>
      <c r="W3539" s="878"/>
      <c r="X3539" s="1015"/>
      <c r="Y3539" s="878"/>
      <c r="Z3539" s="975"/>
    </row>
    <row r="3540" spans="1:26">
      <c r="A3540" s="878"/>
      <c r="B3540" s="878"/>
      <c r="C3540" s="878"/>
      <c r="F3540" s="878"/>
      <c r="H3540" s="878"/>
      <c r="I3540" s="878"/>
      <c r="J3540" s="878"/>
      <c r="K3540" s="990"/>
      <c r="L3540" s="990"/>
      <c r="M3540" s="990"/>
      <c r="N3540" s="990"/>
      <c r="O3540" s="878"/>
      <c r="P3540" s="878"/>
      <c r="Q3540" s="878"/>
      <c r="R3540" s="878"/>
      <c r="S3540" s="878"/>
      <c r="T3540" s="878"/>
      <c r="U3540" s="878"/>
      <c r="V3540" s="878"/>
      <c r="W3540" s="878"/>
      <c r="X3540" s="1015"/>
      <c r="Y3540" s="878"/>
      <c r="Z3540" s="975"/>
    </row>
    <row r="3541" spans="1:26">
      <c r="A3541" s="878"/>
      <c r="B3541" s="878"/>
      <c r="C3541" s="878"/>
      <c r="F3541" s="878"/>
      <c r="H3541" s="878"/>
      <c r="I3541" s="878"/>
      <c r="J3541" s="878"/>
      <c r="K3541" s="990"/>
      <c r="L3541" s="990"/>
      <c r="M3541" s="990"/>
      <c r="N3541" s="990"/>
      <c r="O3541" s="878"/>
      <c r="P3541" s="878"/>
      <c r="Q3541" s="878"/>
      <c r="R3541" s="878"/>
      <c r="S3541" s="878"/>
      <c r="T3541" s="878"/>
      <c r="U3541" s="878"/>
      <c r="V3541" s="878"/>
      <c r="W3541" s="878"/>
      <c r="X3541" s="1015"/>
      <c r="Y3541" s="878"/>
      <c r="Z3541" s="975"/>
    </row>
    <row r="3542" spans="1:26">
      <c r="A3542" s="878"/>
      <c r="B3542" s="878"/>
      <c r="C3542" s="878"/>
      <c r="F3542" s="878"/>
      <c r="H3542" s="878"/>
      <c r="I3542" s="878"/>
      <c r="J3542" s="878"/>
      <c r="K3542" s="990"/>
      <c r="L3542" s="990"/>
      <c r="M3542" s="990"/>
      <c r="N3542" s="990"/>
      <c r="O3542" s="878"/>
      <c r="P3542" s="878"/>
      <c r="Q3542" s="878"/>
      <c r="R3542" s="878"/>
      <c r="S3542" s="878"/>
      <c r="T3542" s="878"/>
      <c r="U3542" s="878"/>
      <c r="V3542" s="878"/>
      <c r="W3542" s="878"/>
      <c r="X3542" s="1015"/>
      <c r="Y3542" s="878"/>
      <c r="Z3542" s="975"/>
    </row>
    <row r="3543" spans="1:26">
      <c r="A3543" s="878"/>
      <c r="B3543" s="878"/>
      <c r="C3543" s="878"/>
      <c r="F3543" s="878"/>
      <c r="H3543" s="878"/>
      <c r="I3543" s="878"/>
      <c r="J3543" s="878"/>
      <c r="K3543" s="990"/>
      <c r="L3543" s="990"/>
      <c r="M3543" s="990"/>
      <c r="N3543" s="990"/>
      <c r="O3543" s="878"/>
      <c r="P3543" s="878"/>
      <c r="Q3543" s="878"/>
      <c r="R3543" s="878"/>
      <c r="S3543" s="878"/>
      <c r="T3543" s="878"/>
      <c r="U3543" s="878"/>
      <c r="V3543" s="878"/>
      <c r="W3543" s="878"/>
      <c r="X3543" s="1015"/>
      <c r="Y3543" s="878"/>
      <c r="Z3543" s="975"/>
    </row>
    <row r="3544" spans="1:26">
      <c r="A3544" s="878"/>
      <c r="B3544" s="878"/>
      <c r="C3544" s="878"/>
      <c r="F3544" s="878"/>
      <c r="H3544" s="878"/>
      <c r="I3544" s="878"/>
      <c r="J3544" s="878"/>
      <c r="K3544" s="990"/>
      <c r="L3544" s="990"/>
      <c r="M3544" s="990"/>
      <c r="N3544" s="990"/>
      <c r="O3544" s="878"/>
      <c r="P3544" s="878"/>
      <c r="Q3544" s="878"/>
      <c r="R3544" s="878"/>
      <c r="S3544" s="878"/>
      <c r="T3544" s="878"/>
      <c r="U3544" s="878"/>
      <c r="V3544" s="878"/>
      <c r="W3544" s="878"/>
      <c r="X3544" s="1015"/>
      <c r="Y3544" s="878"/>
      <c r="Z3544" s="975"/>
    </row>
    <row r="3545" spans="1:26">
      <c r="A3545" s="878"/>
      <c r="B3545" s="878"/>
      <c r="C3545" s="878"/>
      <c r="F3545" s="878"/>
      <c r="H3545" s="878"/>
      <c r="I3545" s="878"/>
      <c r="J3545" s="878"/>
      <c r="K3545" s="990"/>
      <c r="L3545" s="990"/>
      <c r="M3545" s="990"/>
      <c r="N3545" s="990"/>
      <c r="O3545" s="878"/>
      <c r="P3545" s="878"/>
      <c r="Q3545" s="878"/>
      <c r="R3545" s="878"/>
      <c r="S3545" s="878"/>
      <c r="T3545" s="878"/>
      <c r="U3545" s="878"/>
      <c r="V3545" s="878"/>
      <c r="W3545" s="878"/>
      <c r="X3545" s="1015"/>
      <c r="Y3545" s="878"/>
      <c r="Z3545" s="975"/>
    </row>
    <row r="3546" spans="1:26">
      <c r="A3546" s="878"/>
      <c r="B3546" s="878"/>
      <c r="C3546" s="878"/>
      <c r="F3546" s="878"/>
      <c r="H3546" s="878"/>
      <c r="I3546" s="878"/>
      <c r="J3546" s="878"/>
      <c r="K3546" s="990"/>
      <c r="L3546" s="990"/>
      <c r="M3546" s="990"/>
      <c r="N3546" s="990"/>
      <c r="O3546" s="878"/>
      <c r="P3546" s="878"/>
      <c r="Q3546" s="878"/>
      <c r="R3546" s="878"/>
      <c r="S3546" s="878"/>
      <c r="T3546" s="878"/>
      <c r="U3546" s="878"/>
      <c r="V3546" s="878"/>
      <c r="W3546" s="878"/>
      <c r="X3546" s="1015"/>
      <c r="Y3546" s="878"/>
      <c r="Z3546" s="975"/>
    </row>
    <row r="3547" spans="1:26">
      <c r="A3547" s="878"/>
      <c r="B3547" s="878"/>
      <c r="C3547" s="878"/>
      <c r="F3547" s="878"/>
      <c r="H3547" s="878"/>
      <c r="I3547" s="878"/>
      <c r="J3547" s="878"/>
      <c r="K3547" s="990"/>
      <c r="L3547" s="990"/>
      <c r="M3547" s="990"/>
      <c r="N3547" s="990"/>
      <c r="O3547" s="878"/>
      <c r="P3547" s="878"/>
      <c r="Q3547" s="878"/>
      <c r="R3547" s="878"/>
      <c r="S3547" s="878"/>
      <c r="T3547" s="878"/>
      <c r="U3547" s="878"/>
      <c r="V3547" s="878"/>
      <c r="W3547" s="878"/>
      <c r="X3547" s="1015"/>
      <c r="Y3547" s="878"/>
      <c r="Z3547" s="975"/>
    </row>
    <row r="3548" spans="1:26">
      <c r="A3548" s="878"/>
      <c r="B3548" s="878"/>
      <c r="C3548" s="878"/>
      <c r="F3548" s="878"/>
      <c r="H3548" s="878"/>
      <c r="I3548" s="878"/>
      <c r="J3548" s="878"/>
      <c r="K3548" s="990"/>
      <c r="L3548" s="990"/>
      <c r="M3548" s="990"/>
      <c r="N3548" s="990"/>
      <c r="O3548" s="878"/>
      <c r="P3548" s="878"/>
      <c r="Q3548" s="878"/>
      <c r="R3548" s="878"/>
      <c r="S3548" s="878"/>
      <c r="T3548" s="878"/>
      <c r="U3548" s="878"/>
      <c r="V3548" s="878"/>
      <c r="W3548" s="878"/>
      <c r="X3548" s="1015"/>
      <c r="Y3548" s="878"/>
      <c r="Z3548" s="975"/>
    </row>
    <row r="3549" spans="1:26">
      <c r="A3549" s="878"/>
      <c r="B3549" s="878"/>
      <c r="C3549" s="878"/>
      <c r="F3549" s="878"/>
      <c r="H3549" s="878"/>
      <c r="I3549" s="878"/>
      <c r="J3549" s="878"/>
      <c r="K3549" s="990"/>
      <c r="L3549" s="990"/>
      <c r="M3549" s="990"/>
      <c r="N3549" s="990"/>
      <c r="O3549" s="878"/>
      <c r="P3549" s="878"/>
      <c r="Q3549" s="878"/>
      <c r="R3549" s="878"/>
      <c r="S3549" s="878"/>
      <c r="T3549" s="878"/>
      <c r="U3549" s="878"/>
      <c r="V3549" s="878"/>
      <c r="W3549" s="878"/>
      <c r="X3549" s="1015"/>
      <c r="Y3549" s="878"/>
      <c r="Z3549" s="975"/>
    </row>
    <row r="3550" spans="1:26">
      <c r="A3550" s="878"/>
      <c r="B3550" s="878"/>
      <c r="C3550" s="878"/>
      <c r="F3550" s="878"/>
      <c r="H3550" s="878"/>
      <c r="I3550" s="878"/>
      <c r="J3550" s="878"/>
      <c r="K3550" s="990"/>
      <c r="L3550" s="990"/>
      <c r="M3550" s="990"/>
      <c r="N3550" s="990"/>
      <c r="O3550" s="878"/>
      <c r="P3550" s="878"/>
      <c r="Q3550" s="878"/>
      <c r="R3550" s="878"/>
      <c r="S3550" s="878"/>
      <c r="T3550" s="878"/>
      <c r="U3550" s="878"/>
      <c r="V3550" s="878"/>
      <c r="W3550" s="878"/>
      <c r="X3550" s="1015"/>
      <c r="Y3550" s="878"/>
      <c r="Z3550" s="975"/>
    </row>
    <row r="3551" spans="1:26">
      <c r="A3551" s="878"/>
      <c r="B3551" s="878"/>
      <c r="C3551" s="878"/>
      <c r="F3551" s="878"/>
      <c r="H3551" s="878"/>
      <c r="I3551" s="878"/>
      <c r="J3551" s="878"/>
      <c r="K3551" s="990"/>
      <c r="L3551" s="990"/>
      <c r="M3551" s="990"/>
      <c r="N3551" s="990"/>
      <c r="O3551" s="878"/>
      <c r="P3551" s="878"/>
      <c r="Q3551" s="878"/>
      <c r="R3551" s="878"/>
      <c r="S3551" s="878"/>
      <c r="T3551" s="878"/>
      <c r="U3551" s="878"/>
      <c r="V3551" s="878"/>
      <c r="W3551" s="878"/>
      <c r="X3551" s="1015"/>
      <c r="Y3551" s="878"/>
      <c r="Z3551" s="975"/>
    </row>
    <row r="3552" spans="1:26">
      <c r="A3552" s="878"/>
      <c r="B3552" s="878"/>
      <c r="C3552" s="878"/>
      <c r="F3552" s="878"/>
      <c r="H3552" s="878"/>
      <c r="I3552" s="878"/>
      <c r="J3552" s="878"/>
      <c r="K3552" s="990"/>
      <c r="L3552" s="990"/>
      <c r="M3552" s="990"/>
      <c r="N3552" s="990"/>
      <c r="O3552" s="878"/>
      <c r="P3552" s="878"/>
      <c r="Q3552" s="878"/>
      <c r="R3552" s="878"/>
      <c r="S3552" s="878"/>
      <c r="T3552" s="878"/>
      <c r="U3552" s="878"/>
      <c r="V3552" s="878"/>
      <c r="W3552" s="878"/>
      <c r="X3552" s="1015"/>
      <c r="Y3552" s="878"/>
      <c r="Z3552" s="975"/>
    </row>
    <row r="3553" spans="1:26">
      <c r="A3553" s="878"/>
      <c r="B3553" s="878"/>
      <c r="C3553" s="878"/>
      <c r="F3553" s="878"/>
      <c r="H3553" s="878"/>
      <c r="I3553" s="878"/>
      <c r="J3553" s="878"/>
      <c r="K3553" s="990"/>
      <c r="L3553" s="990"/>
      <c r="M3553" s="990"/>
      <c r="N3553" s="990"/>
      <c r="O3553" s="878"/>
      <c r="P3553" s="878"/>
      <c r="Q3553" s="878"/>
      <c r="R3553" s="878"/>
      <c r="S3553" s="878"/>
      <c r="T3553" s="878"/>
      <c r="U3553" s="878"/>
      <c r="V3553" s="878"/>
      <c r="W3553" s="878"/>
      <c r="X3553" s="1015"/>
      <c r="Y3553" s="878"/>
      <c r="Z3553" s="975"/>
    </row>
    <row r="3554" spans="1:26">
      <c r="A3554" s="878"/>
      <c r="B3554" s="878"/>
      <c r="C3554" s="878"/>
      <c r="F3554" s="878"/>
      <c r="H3554" s="878"/>
      <c r="I3554" s="878"/>
      <c r="J3554" s="878"/>
      <c r="K3554" s="990"/>
      <c r="L3554" s="990"/>
      <c r="M3554" s="990"/>
      <c r="N3554" s="990"/>
      <c r="O3554" s="878"/>
      <c r="P3554" s="878"/>
      <c r="Q3554" s="878"/>
      <c r="R3554" s="878"/>
      <c r="S3554" s="878"/>
      <c r="T3554" s="878"/>
      <c r="U3554" s="878"/>
      <c r="V3554" s="878"/>
      <c r="W3554" s="878"/>
      <c r="X3554" s="1015"/>
      <c r="Y3554" s="878"/>
      <c r="Z3554" s="975"/>
    </row>
    <row r="3555" spans="1:26">
      <c r="A3555" s="878"/>
      <c r="B3555" s="878"/>
      <c r="C3555" s="878"/>
      <c r="F3555" s="878"/>
      <c r="H3555" s="878"/>
      <c r="I3555" s="878"/>
      <c r="J3555" s="878"/>
      <c r="K3555" s="990"/>
      <c r="L3555" s="990"/>
      <c r="M3555" s="990"/>
      <c r="N3555" s="990"/>
      <c r="O3555" s="878"/>
      <c r="P3555" s="878"/>
      <c r="Q3555" s="878"/>
      <c r="R3555" s="878"/>
      <c r="S3555" s="878"/>
      <c r="T3555" s="878"/>
      <c r="U3555" s="878"/>
      <c r="V3555" s="878"/>
      <c r="W3555" s="878"/>
      <c r="X3555" s="1015"/>
      <c r="Y3555" s="878"/>
      <c r="Z3555" s="975"/>
    </row>
    <row r="3556" spans="1:26">
      <c r="A3556" s="878"/>
      <c r="B3556" s="878"/>
      <c r="C3556" s="878"/>
      <c r="F3556" s="878"/>
      <c r="H3556" s="878"/>
      <c r="I3556" s="878"/>
      <c r="J3556" s="878"/>
      <c r="K3556" s="990"/>
      <c r="L3556" s="990"/>
      <c r="M3556" s="990"/>
      <c r="N3556" s="990"/>
      <c r="O3556" s="878"/>
      <c r="P3556" s="878"/>
      <c r="Q3556" s="878"/>
      <c r="R3556" s="878"/>
      <c r="S3556" s="878"/>
      <c r="T3556" s="878"/>
      <c r="U3556" s="878"/>
      <c r="V3556" s="878"/>
      <c r="W3556" s="878"/>
      <c r="X3556" s="1015"/>
      <c r="Y3556" s="878"/>
      <c r="Z3556" s="975"/>
    </row>
    <row r="3557" spans="1:26">
      <c r="A3557" s="878"/>
      <c r="B3557" s="878"/>
      <c r="C3557" s="878"/>
      <c r="F3557" s="878"/>
      <c r="H3557" s="878"/>
      <c r="I3557" s="878"/>
      <c r="J3557" s="878"/>
      <c r="K3557" s="990"/>
      <c r="L3557" s="990"/>
      <c r="M3557" s="990"/>
      <c r="N3557" s="990"/>
      <c r="O3557" s="878"/>
      <c r="P3557" s="878"/>
      <c r="Q3557" s="878"/>
      <c r="R3557" s="878"/>
      <c r="S3557" s="878"/>
      <c r="T3557" s="878"/>
      <c r="U3557" s="878"/>
      <c r="V3557" s="878"/>
      <c r="W3557" s="878"/>
      <c r="X3557" s="1015"/>
      <c r="Y3557" s="878"/>
      <c r="Z3557" s="975"/>
    </row>
    <row r="3558" spans="1:26">
      <c r="A3558" s="878"/>
      <c r="B3558" s="878"/>
      <c r="C3558" s="878"/>
      <c r="F3558" s="878"/>
      <c r="H3558" s="878"/>
      <c r="I3558" s="878"/>
      <c r="J3558" s="878"/>
      <c r="K3558" s="990"/>
      <c r="L3558" s="990"/>
      <c r="M3558" s="990"/>
      <c r="N3558" s="990"/>
      <c r="O3558" s="878"/>
      <c r="P3558" s="878"/>
      <c r="Q3558" s="878"/>
      <c r="R3558" s="878"/>
      <c r="S3558" s="878"/>
      <c r="T3558" s="878"/>
      <c r="U3558" s="878"/>
      <c r="V3558" s="878"/>
      <c r="W3558" s="878"/>
      <c r="X3558" s="1015"/>
      <c r="Y3558" s="878"/>
      <c r="Z3558" s="975"/>
    </row>
    <row r="3559" spans="1:26">
      <c r="A3559" s="878"/>
      <c r="B3559" s="878"/>
      <c r="C3559" s="878"/>
      <c r="F3559" s="878"/>
      <c r="H3559" s="878"/>
      <c r="I3559" s="878"/>
      <c r="J3559" s="878"/>
      <c r="K3559" s="990"/>
      <c r="L3559" s="990"/>
      <c r="M3559" s="990"/>
      <c r="N3559" s="990"/>
      <c r="O3559" s="878"/>
      <c r="P3559" s="878"/>
      <c r="Q3559" s="878"/>
      <c r="R3559" s="878"/>
      <c r="S3559" s="878"/>
      <c r="T3559" s="878"/>
      <c r="U3559" s="878"/>
      <c r="V3559" s="878"/>
      <c r="W3559" s="878"/>
      <c r="X3559" s="1015"/>
      <c r="Y3559" s="878"/>
      <c r="Z3559" s="975"/>
    </row>
    <row r="3560" spans="1:26">
      <c r="A3560" s="878"/>
      <c r="B3560" s="878"/>
      <c r="C3560" s="878"/>
      <c r="F3560" s="878"/>
      <c r="H3560" s="878"/>
      <c r="I3560" s="878"/>
      <c r="J3560" s="878"/>
      <c r="K3560" s="990"/>
      <c r="L3560" s="990"/>
      <c r="M3560" s="990"/>
      <c r="N3560" s="990"/>
      <c r="O3560" s="878"/>
      <c r="P3560" s="878"/>
      <c r="Q3560" s="878"/>
      <c r="R3560" s="878"/>
      <c r="S3560" s="878"/>
      <c r="T3560" s="878"/>
      <c r="U3560" s="878"/>
      <c r="V3560" s="878"/>
      <c r="W3560" s="878"/>
      <c r="X3560" s="1015"/>
      <c r="Y3560" s="878"/>
      <c r="Z3560" s="975"/>
    </row>
    <row r="3561" spans="1:26">
      <c r="A3561" s="878"/>
      <c r="B3561" s="878"/>
      <c r="C3561" s="878"/>
      <c r="F3561" s="878"/>
      <c r="H3561" s="878"/>
      <c r="I3561" s="878"/>
      <c r="J3561" s="878"/>
      <c r="K3561" s="990"/>
      <c r="L3561" s="990"/>
      <c r="M3561" s="990"/>
      <c r="N3561" s="990"/>
      <c r="O3561" s="878"/>
      <c r="P3561" s="878"/>
      <c r="Q3561" s="878"/>
      <c r="R3561" s="878"/>
      <c r="S3561" s="878"/>
      <c r="T3561" s="878"/>
      <c r="U3561" s="878"/>
      <c r="V3561" s="878"/>
      <c r="W3561" s="878"/>
      <c r="X3561" s="1015"/>
      <c r="Y3561" s="878"/>
      <c r="Z3561" s="975"/>
    </row>
    <row r="3562" spans="1:26">
      <c r="A3562" s="878"/>
      <c r="B3562" s="878"/>
      <c r="C3562" s="878"/>
      <c r="F3562" s="878"/>
      <c r="H3562" s="878"/>
      <c r="I3562" s="878"/>
      <c r="J3562" s="878"/>
      <c r="K3562" s="990"/>
      <c r="L3562" s="990"/>
      <c r="M3562" s="990"/>
      <c r="N3562" s="990"/>
      <c r="O3562" s="878"/>
      <c r="P3562" s="878"/>
      <c r="Q3562" s="878"/>
      <c r="R3562" s="878"/>
      <c r="S3562" s="878"/>
      <c r="T3562" s="878"/>
      <c r="U3562" s="878"/>
      <c r="V3562" s="878"/>
      <c r="W3562" s="878"/>
      <c r="X3562" s="1015"/>
      <c r="Y3562" s="878"/>
      <c r="Z3562" s="975"/>
    </row>
    <row r="3563" spans="1:26">
      <c r="A3563" s="878"/>
      <c r="B3563" s="878"/>
      <c r="C3563" s="878"/>
      <c r="F3563" s="878"/>
      <c r="H3563" s="878"/>
      <c r="I3563" s="878"/>
      <c r="J3563" s="878"/>
      <c r="K3563" s="990"/>
      <c r="L3563" s="990"/>
      <c r="M3563" s="990"/>
      <c r="N3563" s="990"/>
      <c r="O3563" s="878"/>
      <c r="P3563" s="878"/>
      <c r="Q3563" s="878"/>
      <c r="R3563" s="878"/>
      <c r="S3563" s="878"/>
      <c r="T3563" s="878"/>
      <c r="U3563" s="878"/>
      <c r="V3563" s="878"/>
      <c r="W3563" s="878"/>
      <c r="X3563" s="1015"/>
      <c r="Y3563" s="878"/>
      <c r="Z3563" s="975"/>
    </row>
    <row r="3564" spans="1:26">
      <c r="A3564" s="878"/>
      <c r="B3564" s="878"/>
      <c r="C3564" s="878"/>
      <c r="F3564" s="878"/>
      <c r="H3564" s="878"/>
      <c r="I3564" s="878"/>
      <c r="J3564" s="878"/>
      <c r="K3564" s="990"/>
      <c r="L3564" s="990"/>
      <c r="M3564" s="990"/>
      <c r="N3564" s="990"/>
      <c r="O3564" s="878"/>
      <c r="P3564" s="878"/>
      <c r="Q3564" s="878"/>
      <c r="R3564" s="878"/>
      <c r="S3564" s="878"/>
      <c r="T3564" s="878"/>
      <c r="U3564" s="878"/>
      <c r="V3564" s="878"/>
      <c r="W3564" s="878"/>
      <c r="X3564" s="1015"/>
      <c r="Y3564" s="878"/>
      <c r="Z3564" s="975"/>
    </row>
    <row r="3565" spans="1:26">
      <c r="A3565" s="878"/>
      <c r="B3565" s="878"/>
      <c r="C3565" s="878"/>
      <c r="F3565" s="878"/>
      <c r="H3565" s="878"/>
      <c r="I3565" s="878"/>
      <c r="J3565" s="878"/>
      <c r="K3565" s="990"/>
      <c r="L3565" s="990"/>
      <c r="M3565" s="990"/>
      <c r="N3565" s="990"/>
      <c r="O3565" s="878"/>
      <c r="P3565" s="878"/>
      <c r="Q3565" s="878"/>
      <c r="R3565" s="878"/>
      <c r="S3565" s="878"/>
      <c r="T3565" s="878"/>
      <c r="U3565" s="878"/>
      <c r="V3565" s="878"/>
      <c r="W3565" s="878"/>
      <c r="X3565" s="1015"/>
      <c r="Y3565" s="878"/>
      <c r="Z3565" s="975"/>
    </row>
    <row r="3566" spans="1:26">
      <c r="A3566" s="878"/>
      <c r="B3566" s="878"/>
      <c r="C3566" s="878"/>
      <c r="F3566" s="878"/>
      <c r="H3566" s="878"/>
      <c r="I3566" s="878"/>
      <c r="J3566" s="878"/>
      <c r="K3566" s="990"/>
      <c r="L3566" s="990"/>
      <c r="M3566" s="990"/>
      <c r="N3566" s="990"/>
      <c r="O3566" s="878"/>
      <c r="P3566" s="878"/>
      <c r="Q3566" s="878"/>
      <c r="R3566" s="878"/>
      <c r="S3566" s="878"/>
      <c r="T3566" s="878"/>
      <c r="U3566" s="878"/>
      <c r="V3566" s="878"/>
      <c r="W3566" s="878"/>
      <c r="X3566" s="1015"/>
      <c r="Y3566" s="878"/>
      <c r="Z3566" s="975"/>
    </row>
    <row r="3567" spans="1:26">
      <c r="A3567" s="878"/>
      <c r="B3567" s="878"/>
      <c r="C3567" s="878"/>
      <c r="F3567" s="878"/>
      <c r="H3567" s="878"/>
      <c r="I3567" s="878"/>
      <c r="J3567" s="878"/>
      <c r="K3567" s="990"/>
      <c r="L3567" s="990"/>
      <c r="M3567" s="990"/>
      <c r="N3567" s="990"/>
      <c r="O3567" s="878"/>
      <c r="P3567" s="878"/>
      <c r="Q3567" s="878"/>
      <c r="R3567" s="878"/>
      <c r="S3567" s="878"/>
      <c r="T3567" s="878"/>
      <c r="U3567" s="878"/>
      <c r="V3567" s="878"/>
      <c r="W3567" s="878"/>
      <c r="X3567" s="1015"/>
      <c r="Y3567" s="878"/>
      <c r="Z3567" s="975"/>
    </row>
    <row r="3568" spans="1:26">
      <c r="A3568" s="878"/>
      <c r="B3568" s="878"/>
      <c r="C3568" s="878"/>
      <c r="F3568" s="878"/>
      <c r="H3568" s="878"/>
      <c r="I3568" s="878"/>
      <c r="J3568" s="878"/>
      <c r="K3568" s="990"/>
      <c r="L3568" s="990"/>
      <c r="M3568" s="990"/>
      <c r="N3568" s="990"/>
      <c r="O3568" s="878"/>
      <c r="P3568" s="878"/>
      <c r="Q3568" s="878"/>
      <c r="R3568" s="878"/>
      <c r="S3568" s="878"/>
      <c r="T3568" s="878"/>
      <c r="U3568" s="878"/>
      <c r="V3568" s="878"/>
      <c r="W3568" s="878"/>
      <c r="X3568" s="1015"/>
      <c r="Y3568" s="878"/>
      <c r="Z3568" s="975"/>
    </row>
    <row r="3569" spans="1:26">
      <c r="A3569" s="878"/>
      <c r="B3569" s="878"/>
      <c r="C3569" s="878"/>
      <c r="F3569" s="878"/>
      <c r="H3569" s="878"/>
      <c r="I3569" s="878"/>
      <c r="J3569" s="878"/>
      <c r="K3569" s="990"/>
      <c r="L3569" s="990"/>
      <c r="M3569" s="990"/>
      <c r="N3569" s="990"/>
      <c r="O3569" s="878"/>
      <c r="P3569" s="878"/>
      <c r="Q3569" s="878"/>
      <c r="R3569" s="878"/>
      <c r="S3569" s="878"/>
      <c r="T3569" s="878"/>
      <c r="U3569" s="878"/>
      <c r="V3569" s="878"/>
      <c r="W3569" s="878"/>
      <c r="X3569" s="1015"/>
      <c r="Y3569" s="878"/>
      <c r="Z3569" s="975"/>
    </row>
    <row r="3570" spans="1:26">
      <c r="A3570" s="878"/>
      <c r="B3570" s="878"/>
      <c r="C3570" s="878"/>
      <c r="F3570" s="878"/>
      <c r="H3570" s="878"/>
      <c r="I3570" s="878"/>
      <c r="J3570" s="878"/>
      <c r="K3570" s="990"/>
      <c r="L3570" s="990"/>
      <c r="M3570" s="990"/>
      <c r="N3570" s="990"/>
      <c r="O3570" s="878"/>
      <c r="P3570" s="878"/>
      <c r="Q3570" s="878"/>
      <c r="R3570" s="878"/>
      <c r="S3570" s="878"/>
      <c r="T3570" s="878"/>
      <c r="U3570" s="878"/>
      <c r="V3570" s="878"/>
      <c r="W3570" s="878"/>
      <c r="X3570" s="1015"/>
      <c r="Y3570" s="878"/>
      <c r="Z3570" s="975"/>
    </row>
    <row r="3571" spans="1:26">
      <c r="A3571" s="878"/>
      <c r="B3571" s="878"/>
      <c r="C3571" s="878"/>
      <c r="F3571" s="878"/>
      <c r="H3571" s="878"/>
      <c r="I3571" s="878"/>
      <c r="J3571" s="878"/>
      <c r="K3571" s="990"/>
      <c r="L3571" s="990"/>
      <c r="M3571" s="990"/>
      <c r="N3571" s="990"/>
      <c r="O3571" s="878"/>
      <c r="P3571" s="878"/>
      <c r="Q3571" s="878"/>
      <c r="R3571" s="878"/>
      <c r="S3571" s="878"/>
      <c r="T3571" s="878"/>
      <c r="U3571" s="878"/>
      <c r="V3571" s="878"/>
      <c r="W3571" s="878"/>
      <c r="X3571" s="1015"/>
      <c r="Y3571" s="878"/>
      <c r="Z3571" s="975"/>
    </row>
    <row r="3572" spans="1:26">
      <c r="A3572" s="878"/>
      <c r="B3572" s="878"/>
      <c r="C3572" s="878"/>
      <c r="F3572" s="878"/>
      <c r="H3572" s="878"/>
      <c r="I3572" s="878"/>
      <c r="J3572" s="878"/>
      <c r="K3572" s="990"/>
      <c r="L3572" s="990"/>
      <c r="M3572" s="990"/>
      <c r="N3572" s="990"/>
      <c r="O3572" s="878"/>
      <c r="P3572" s="878"/>
      <c r="Q3572" s="878"/>
      <c r="R3572" s="878"/>
      <c r="S3572" s="878"/>
      <c r="T3572" s="878"/>
      <c r="U3572" s="878"/>
      <c r="V3572" s="878"/>
      <c r="W3572" s="878"/>
      <c r="X3572" s="1015"/>
      <c r="Y3572" s="878"/>
      <c r="Z3572" s="975"/>
    </row>
    <row r="3573" spans="1:26">
      <c r="A3573" s="878"/>
      <c r="B3573" s="878"/>
      <c r="C3573" s="878"/>
      <c r="F3573" s="878"/>
      <c r="H3573" s="878"/>
      <c r="I3573" s="878"/>
      <c r="J3573" s="878"/>
      <c r="K3573" s="990"/>
      <c r="L3573" s="990"/>
      <c r="M3573" s="990"/>
      <c r="N3573" s="990"/>
      <c r="O3573" s="878"/>
      <c r="P3573" s="878"/>
      <c r="Q3573" s="878"/>
      <c r="R3573" s="878"/>
      <c r="S3573" s="878"/>
      <c r="T3573" s="878"/>
      <c r="U3573" s="878"/>
      <c r="V3573" s="878"/>
      <c r="W3573" s="878"/>
      <c r="X3573" s="1015"/>
      <c r="Y3573" s="878"/>
      <c r="Z3573" s="975"/>
    </row>
    <row r="3574" spans="1:26">
      <c r="A3574" s="878"/>
      <c r="B3574" s="878"/>
      <c r="C3574" s="878"/>
      <c r="F3574" s="878"/>
      <c r="H3574" s="878"/>
      <c r="I3574" s="878"/>
      <c r="J3574" s="878"/>
      <c r="K3574" s="990"/>
      <c r="L3574" s="990"/>
      <c r="M3574" s="990"/>
      <c r="N3574" s="990"/>
      <c r="O3574" s="878"/>
      <c r="P3574" s="878"/>
      <c r="Q3574" s="878"/>
      <c r="R3574" s="878"/>
      <c r="S3574" s="878"/>
      <c r="T3574" s="878"/>
      <c r="U3574" s="878"/>
      <c r="V3574" s="878"/>
      <c r="W3574" s="878"/>
      <c r="X3574" s="1015"/>
      <c r="Y3574" s="878"/>
      <c r="Z3574" s="975"/>
    </row>
    <row r="3575" spans="1:26">
      <c r="A3575" s="878"/>
      <c r="B3575" s="878"/>
      <c r="C3575" s="878"/>
      <c r="F3575" s="878"/>
      <c r="H3575" s="878"/>
      <c r="I3575" s="878"/>
      <c r="J3575" s="878"/>
      <c r="K3575" s="990"/>
      <c r="L3575" s="990"/>
      <c r="M3575" s="990"/>
      <c r="N3575" s="990"/>
      <c r="O3575" s="878"/>
      <c r="P3575" s="878"/>
      <c r="Q3575" s="878"/>
      <c r="R3575" s="878"/>
      <c r="S3575" s="878"/>
      <c r="T3575" s="878"/>
      <c r="U3575" s="878"/>
      <c r="V3575" s="878"/>
      <c r="W3575" s="878"/>
      <c r="X3575" s="1015"/>
      <c r="Y3575" s="878"/>
      <c r="Z3575" s="975"/>
    </row>
    <row r="3576" spans="1:26">
      <c r="A3576" s="878"/>
      <c r="B3576" s="878"/>
      <c r="C3576" s="878"/>
      <c r="F3576" s="878"/>
      <c r="H3576" s="878"/>
      <c r="I3576" s="878"/>
      <c r="J3576" s="878"/>
      <c r="K3576" s="990"/>
      <c r="L3576" s="990"/>
      <c r="M3576" s="990"/>
      <c r="N3576" s="990"/>
      <c r="O3576" s="878"/>
      <c r="P3576" s="878"/>
      <c r="Q3576" s="878"/>
      <c r="R3576" s="878"/>
      <c r="S3576" s="878"/>
      <c r="T3576" s="878"/>
      <c r="U3576" s="878"/>
      <c r="V3576" s="878"/>
      <c r="W3576" s="878"/>
      <c r="X3576" s="1015"/>
      <c r="Y3576" s="878"/>
      <c r="Z3576" s="975"/>
    </row>
    <row r="3577" spans="1:26">
      <c r="A3577" s="878"/>
      <c r="B3577" s="878"/>
      <c r="C3577" s="878"/>
      <c r="F3577" s="878"/>
      <c r="H3577" s="878"/>
      <c r="I3577" s="878"/>
      <c r="J3577" s="878"/>
      <c r="K3577" s="990"/>
      <c r="L3577" s="990"/>
      <c r="M3577" s="990"/>
      <c r="N3577" s="990"/>
      <c r="O3577" s="878"/>
      <c r="P3577" s="878"/>
      <c r="Q3577" s="878"/>
      <c r="R3577" s="878"/>
      <c r="S3577" s="878"/>
      <c r="T3577" s="878"/>
      <c r="U3577" s="878"/>
      <c r="V3577" s="878"/>
      <c r="W3577" s="878"/>
      <c r="X3577" s="1015"/>
      <c r="Y3577" s="878"/>
      <c r="Z3577" s="975"/>
    </row>
    <row r="3578" spans="1:26">
      <c r="A3578" s="878"/>
      <c r="B3578" s="878"/>
      <c r="C3578" s="878"/>
      <c r="F3578" s="878"/>
      <c r="H3578" s="878"/>
      <c r="I3578" s="878"/>
      <c r="J3578" s="878"/>
      <c r="K3578" s="990"/>
      <c r="L3578" s="990"/>
      <c r="M3578" s="990"/>
      <c r="N3578" s="990"/>
      <c r="O3578" s="878"/>
      <c r="P3578" s="878"/>
      <c r="Q3578" s="878"/>
      <c r="R3578" s="878"/>
      <c r="S3578" s="878"/>
      <c r="T3578" s="878"/>
      <c r="U3578" s="878"/>
      <c r="V3578" s="878"/>
      <c r="W3578" s="878"/>
      <c r="X3578" s="1015"/>
      <c r="Y3578" s="878"/>
      <c r="Z3578" s="975"/>
    </row>
    <row r="3579" spans="1:26">
      <c r="A3579" s="878"/>
      <c r="B3579" s="878"/>
      <c r="C3579" s="878"/>
      <c r="F3579" s="878"/>
      <c r="H3579" s="878"/>
      <c r="I3579" s="878"/>
      <c r="J3579" s="878"/>
      <c r="K3579" s="990"/>
      <c r="L3579" s="990"/>
      <c r="M3579" s="990"/>
      <c r="N3579" s="990"/>
      <c r="O3579" s="878"/>
      <c r="P3579" s="878"/>
      <c r="Q3579" s="878"/>
      <c r="R3579" s="878"/>
      <c r="S3579" s="878"/>
      <c r="T3579" s="878"/>
      <c r="U3579" s="878"/>
      <c r="V3579" s="878"/>
      <c r="W3579" s="878"/>
      <c r="X3579" s="1015"/>
      <c r="Y3579" s="878"/>
      <c r="Z3579" s="975"/>
    </row>
    <row r="3580" spans="1:26">
      <c r="A3580" s="878"/>
      <c r="B3580" s="878"/>
      <c r="C3580" s="878"/>
      <c r="F3580" s="878"/>
      <c r="H3580" s="878"/>
      <c r="I3580" s="878"/>
      <c r="J3580" s="878"/>
      <c r="K3580" s="990"/>
      <c r="L3580" s="990"/>
      <c r="M3580" s="990"/>
      <c r="N3580" s="990"/>
      <c r="O3580" s="878"/>
      <c r="P3580" s="878"/>
      <c r="Q3580" s="878"/>
      <c r="R3580" s="878"/>
      <c r="S3580" s="878"/>
      <c r="T3580" s="878"/>
      <c r="U3580" s="878"/>
      <c r="V3580" s="878"/>
      <c r="W3580" s="878"/>
      <c r="X3580" s="1015"/>
      <c r="Y3580" s="878"/>
      <c r="Z3580" s="975"/>
    </row>
    <row r="3581" spans="1:26">
      <c r="A3581" s="878"/>
      <c r="B3581" s="878"/>
      <c r="C3581" s="878"/>
      <c r="F3581" s="878"/>
      <c r="H3581" s="878"/>
      <c r="I3581" s="878"/>
      <c r="J3581" s="878"/>
      <c r="K3581" s="990"/>
      <c r="L3581" s="990"/>
      <c r="M3581" s="990"/>
      <c r="N3581" s="990"/>
      <c r="O3581" s="878"/>
      <c r="P3581" s="878"/>
      <c r="Q3581" s="878"/>
      <c r="R3581" s="878"/>
      <c r="S3581" s="878"/>
      <c r="T3581" s="878"/>
      <c r="U3581" s="878"/>
      <c r="V3581" s="878"/>
      <c r="W3581" s="878"/>
      <c r="X3581" s="1015"/>
      <c r="Y3581" s="878"/>
      <c r="Z3581" s="975"/>
    </row>
    <row r="3582" spans="1:26">
      <c r="A3582" s="878"/>
      <c r="B3582" s="878"/>
      <c r="C3582" s="878"/>
      <c r="F3582" s="878"/>
      <c r="H3582" s="878"/>
      <c r="I3582" s="878"/>
      <c r="J3582" s="878"/>
      <c r="K3582" s="990"/>
      <c r="L3582" s="990"/>
      <c r="M3582" s="990"/>
      <c r="N3582" s="990"/>
      <c r="O3582" s="878"/>
      <c r="P3582" s="878"/>
      <c r="Q3582" s="878"/>
      <c r="R3582" s="878"/>
      <c r="S3582" s="878"/>
      <c r="T3582" s="878"/>
      <c r="U3582" s="878"/>
      <c r="V3582" s="878"/>
      <c r="W3582" s="878"/>
      <c r="X3582" s="1015"/>
      <c r="Y3582" s="878"/>
      <c r="Z3582" s="975"/>
    </row>
    <row r="3583" spans="1:26">
      <c r="A3583" s="878"/>
      <c r="B3583" s="878"/>
      <c r="C3583" s="878"/>
      <c r="F3583" s="878"/>
      <c r="H3583" s="878"/>
      <c r="I3583" s="878"/>
      <c r="J3583" s="878"/>
      <c r="K3583" s="990"/>
      <c r="L3583" s="990"/>
      <c r="M3583" s="990"/>
      <c r="N3583" s="990"/>
      <c r="O3583" s="878"/>
      <c r="P3583" s="878"/>
      <c r="Q3583" s="878"/>
      <c r="R3583" s="878"/>
      <c r="S3583" s="878"/>
      <c r="T3583" s="878"/>
      <c r="U3583" s="878"/>
      <c r="V3583" s="878"/>
      <c r="W3583" s="878"/>
      <c r="X3583" s="1015"/>
      <c r="Y3583" s="878"/>
      <c r="Z3583" s="975"/>
    </row>
    <row r="3584" spans="1:26">
      <c r="A3584" s="878"/>
      <c r="B3584" s="878"/>
      <c r="C3584" s="878"/>
      <c r="F3584" s="878"/>
      <c r="H3584" s="878"/>
      <c r="I3584" s="878"/>
      <c r="J3584" s="878"/>
      <c r="K3584" s="990"/>
      <c r="L3584" s="990"/>
      <c r="M3584" s="990"/>
      <c r="N3584" s="990"/>
      <c r="O3584" s="878"/>
      <c r="P3584" s="878"/>
      <c r="Q3584" s="878"/>
      <c r="R3584" s="878"/>
      <c r="S3584" s="878"/>
      <c r="T3584" s="878"/>
      <c r="U3584" s="878"/>
      <c r="V3584" s="878"/>
      <c r="W3584" s="878"/>
      <c r="X3584" s="1015"/>
      <c r="Y3584" s="878"/>
      <c r="Z3584" s="975"/>
    </row>
    <row r="3585" spans="1:26">
      <c r="A3585" s="878"/>
      <c r="B3585" s="878"/>
      <c r="C3585" s="878"/>
      <c r="F3585" s="878"/>
      <c r="H3585" s="878"/>
      <c r="I3585" s="878"/>
      <c r="J3585" s="878"/>
      <c r="K3585" s="990"/>
      <c r="L3585" s="990"/>
      <c r="M3585" s="990"/>
      <c r="N3585" s="990"/>
      <c r="O3585" s="878"/>
      <c r="P3585" s="878"/>
      <c r="Q3585" s="878"/>
      <c r="R3585" s="878"/>
      <c r="S3585" s="878"/>
      <c r="T3585" s="878"/>
      <c r="U3585" s="878"/>
      <c r="V3585" s="878"/>
      <c r="W3585" s="878"/>
      <c r="X3585" s="1015"/>
      <c r="Y3585" s="878"/>
      <c r="Z3585" s="975"/>
    </row>
    <row r="3586" spans="1:26">
      <c r="A3586" s="878"/>
      <c r="B3586" s="878"/>
      <c r="C3586" s="878"/>
      <c r="F3586" s="878"/>
      <c r="H3586" s="878"/>
      <c r="I3586" s="878"/>
      <c r="J3586" s="878"/>
      <c r="K3586" s="990"/>
      <c r="L3586" s="990"/>
      <c r="M3586" s="990"/>
      <c r="N3586" s="990"/>
      <c r="O3586" s="878"/>
      <c r="P3586" s="878"/>
      <c r="Q3586" s="878"/>
      <c r="R3586" s="878"/>
      <c r="S3586" s="878"/>
      <c r="T3586" s="878"/>
      <c r="U3586" s="878"/>
      <c r="V3586" s="878"/>
      <c r="W3586" s="878"/>
      <c r="X3586" s="1015"/>
      <c r="Y3586" s="878"/>
      <c r="Z3586" s="975"/>
    </row>
    <row r="3587" spans="1:26">
      <c r="A3587" s="878"/>
      <c r="B3587" s="878"/>
      <c r="C3587" s="878"/>
      <c r="F3587" s="878"/>
      <c r="H3587" s="878"/>
      <c r="I3587" s="878"/>
      <c r="J3587" s="878"/>
      <c r="K3587" s="990"/>
      <c r="L3587" s="990"/>
      <c r="M3587" s="990"/>
      <c r="N3587" s="990"/>
      <c r="O3587" s="878"/>
      <c r="P3587" s="878"/>
      <c r="Q3587" s="878"/>
      <c r="R3587" s="878"/>
      <c r="S3587" s="878"/>
      <c r="T3587" s="878"/>
      <c r="U3587" s="878"/>
      <c r="V3587" s="878"/>
      <c r="W3587" s="878"/>
      <c r="X3587" s="1015"/>
      <c r="Y3587" s="878"/>
      <c r="Z3587" s="975"/>
    </row>
    <row r="3588" spans="1:26">
      <c r="A3588" s="878"/>
      <c r="B3588" s="878"/>
      <c r="C3588" s="878"/>
      <c r="F3588" s="878"/>
      <c r="H3588" s="878"/>
      <c r="I3588" s="878"/>
      <c r="J3588" s="878"/>
      <c r="K3588" s="990"/>
      <c r="L3588" s="990"/>
      <c r="M3588" s="990"/>
      <c r="N3588" s="990"/>
      <c r="O3588" s="878"/>
      <c r="P3588" s="878"/>
      <c r="Q3588" s="878"/>
      <c r="R3588" s="878"/>
      <c r="S3588" s="878"/>
      <c r="T3588" s="878"/>
      <c r="U3588" s="878"/>
      <c r="V3588" s="878"/>
      <c r="W3588" s="878"/>
      <c r="X3588" s="1015"/>
      <c r="Y3588" s="878"/>
      <c r="Z3588" s="975"/>
    </row>
    <row r="3589" spans="1:26">
      <c r="A3589" s="878"/>
      <c r="B3589" s="878"/>
      <c r="C3589" s="878"/>
      <c r="F3589" s="878"/>
      <c r="H3589" s="878"/>
      <c r="I3589" s="878"/>
      <c r="J3589" s="878"/>
      <c r="K3589" s="990"/>
      <c r="L3589" s="990"/>
      <c r="M3589" s="990"/>
      <c r="N3589" s="990"/>
      <c r="O3589" s="878"/>
      <c r="P3589" s="878"/>
      <c r="Q3589" s="878"/>
      <c r="R3589" s="878"/>
      <c r="S3589" s="878"/>
      <c r="T3589" s="878"/>
      <c r="U3589" s="878"/>
      <c r="V3589" s="878"/>
      <c r="W3589" s="878"/>
      <c r="X3589" s="1015"/>
      <c r="Y3589" s="878"/>
      <c r="Z3589" s="975"/>
    </row>
    <row r="3590" spans="1:26">
      <c r="A3590" s="878"/>
      <c r="B3590" s="878"/>
      <c r="C3590" s="878"/>
      <c r="F3590" s="878"/>
      <c r="H3590" s="878"/>
      <c r="I3590" s="878"/>
      <c r="J3590" s="878"/>
      <c r="K3590" s="990"/>
      <c r="L3590" s="990"/>
      <c r="M3590" s="990"/>
      <c r="N3590" s="990"/>
      <c r="O3590" s="878"/>
      <c r="P3590" s="878"/>
      <c r="Q3590" s="878"/>
      <c r="R3590" s="878"/>
      <c r="S3590" s="878"/>
      <c r="T3590" s="878"/>
      <c r="U3590" s="878"/>
      <c r="V3590" s="878"/>
      <c r="W3590" s="878"/>
      <c r="X3590" s="1015"/>
      <c r="Y3590" s="878"/>
      <c r="Z3590" s="975"/>
    </row>
    <row r="3591" spans="1:26">
      <c r="A3591" s="878"/>
      <c r="B3591" s="878"/>
      <c r="C3591" s="878"/>
      <c r="F3591" s="878"/>
      <c r="H3591" s="878"/>
      <c r="I3591" s="878"/>
      <c r="J3591" s="878"/>
      <c r="K3591" s="990"/>
      <c r="L3591" s="990"/>
      <c r="M3591" s="990"/>
      <c r="N3591" s="990"/>
      <c r="O3591" s="878"/>
      <c r="P3591" s="878"/>
      <c r="Q3591" s="878"/>
      <c r="R3591" s="878"/>
      <c r="S3591" s="878"/>
      <c r="T3591" s="878"/>
      <c r="U3591" s="878"/>
      <c r="V3591" s="878"/>
      <c r="W3591" s="878"/>
      <c r="X3591" s="1015"/>
      <c r="Y3591" s="878"/>
      <c r="Z3591" s="975"/>
    </row>
    <row r="3592" spans="1:26">
      <c r="A3592" s="878"/>
      <c r="B3592" s="878"/>
      <c r="C3592" s="878"/>
      <c r="F3592" s="878"/>
      <c r="H3592" s="878"/>
      <c r="I3592" s="878"/>
      <c r="J3592" s="878"/>
      <c r="K3592" s="990"/>
      <c r="L3592" s="990"/>
      <c r="M3592" s="990"/>
      <c r="N3592" s="990"/>
      <c r="O3592" s="878"/>
      <c r="P3592" s="878"/>
      <c r="Q3592" s="878"/>
      <c r="R3592" s="878"/>
      <c r="S3592" s="878"/>
      <c r="T3592" s="878"/>
      <c r="U3592" s="878"/>
      <c r="V3592" s="878"/>
      <c r="W3592" s="878"/>
      <c r="X3592" s="1015"/>
      <c r="Y3592" s="878"/>
      <c r="Z3592" s="975"/>
    </row>
    <row r="3593" spans="1:26">
      <c r="A3593" s="878"/>
      <c r="B3593" s="878"/>
      <c r="C3593" s="878"/>
      <c r="F3593" s="878"/>
      <c r="H3593" s="878"/>
      <c r="I3593" s="878"/>
      <c r="J3593" s="878"/>
      <c r="K3593" s="990"/>
      <c r="L3593" s="990"/>
      <c r="M3593" s="990"/>
      <c r="N3593" s="990"/>
      <c r="O3593" s="878"/>
      <c r="P3593" s="878"/>
      <c r="Q3593" s="878"/>
      <c r="R3593" s="878"/>
      <c r="S3593" s="878"/>
      <c r="T3593" s="878"/>
      <c r="U3593" s="878"/>
      <c r="V3593" s="878"/>
      <c r="W3593" s="878"/>
      <c r="X3593" s="1015"/>
      <c r="Y3593" s="878"/>
      <c r="Z3593" s="975"/>
    </row>
    <row r="3594" spans="1:26">
      <c r="A3594" s="878"/>
      <c r="B3594" s="878"/>
      <c r="C3594" s="878"/>
      <c r="F3594" s="878"/>
      <c r="H3594" s="878"/>
      <c r="I3594" s="878"/>
      <c r="J3594" s="878"/>
      <c r="K3594" s="990"/>
      <c r="L3594" s="990"/>
      <c r="M3594" s="990"/>
      <c r="N3594" s="990"/>
      <c r="O3594" s="878"/>
      <c r="P3594" s="878"/>
      <c r="Q3594" s="878"/>
      <c r="R3594" s="878"/>
      <c r="S3594" s="878"/>
      <c r="T3594" s="878"/>
      <c r="U3594" s="878"/>
      <c r="V3594" s="878"/>
      <c r="W3594" s="878"/>
      <c r="X3594" s="1015"/>
      <c r="Y3594" s="878"/>
      <c r="Z3594" s="975"/>
    </row>
    <row r="3595" spans="1:26">
      <c r="A3595" s="878"/>
      <c r="B3595" s="878"/>
      <c r="C3595" s="878"/>
      <c r="F3595" s="878"/>
      <c r="H3595" s="878"/>
      <c r="I3595" s="878"/>
      <c r="J3595" s="878"/>
      <c r="K3595" s="990"/>
      <c r="L3595" s="990"/>
      <c r="M3595" s="990"/>
      <c r="N3595" s="990"/>
      <c r="O3595" s="878"/>
      <c r="P3595" s="878"/>
      <c r="Q3595" s="878"/>
      <c r="R3595" s="878"/>
      <c r="S3595" s="878"/>
      <c r="T3595" s="878"/>
      <c r="U3595" s="878"/>
      <c r="V3595" s="878"/>
      <c r="W3595" s="878"/>
      <c r="X3595" s="1015"/>
      <c r="Y3595" s="878"/>
      <c r="Z3595" s="975"/>
    </row>
    <row r="3596" spans="1:26">
      <c r="A3596" s="878"/>
      <c r="B3596" s="878"/>
      <c r="C3596" s="878"/>
      <c r="F3596" s="878"/>
      <c r="H3596" s="878"/>
      <c r="I3596" s="878"/>
      <c r="J3596" s="878"/>
      <c r="K3596" s="990"/>
      <c r="L3596" s="990"/>
      <c r="M3596" s="990"/>
      <c r="N3596" s="990"/>
      <c r="O3596" s="878"/>
      <c r="P3596" s="878"/>
      <c r="Q3596" s="878"/>
      <c r="R3596" s="878"/>
      <c r="S3596" s="878"/>
      <c r="T3596" s="878"/>
      <c r="U3596" s="878"/>
      <c r="V3596" s="878"/>
      <c r="W3596" s="878"/>
      <c r="X3596" s="1015"/>
      <c r="Y3596" s="878"/>
      <c r="Z3596" s="975"/>
    </row>
    <row r="3597" spans="1:26">
      <c r="A3597" s="878"/>
      <c r="B3597" s="878"/>
      <c r="C3597" s="878"/>
      <c r="F3597" s="878"/>
      <c r="H3597" s="878"/>
      <c r="I3597" s="878"/>
      <c r="J3597" s="878"/>
      <c r="K3597" s="990"/>
      <c r="L3597" s="990"/>
      <c r="M3597" s="990"/>
      <c r="N3597" s="990"/>
      <c r="O3597" s="878"/>
      <c r="P3597" s="878"/>
      <c r="Q3597" s="878"/>
      <c r="R3597" s="878"/>
      <c r="S3597" s="878"/>
      <c r="T3597" s="878"/>
      <c r="U3597" s="878"/>
      <c r="V3597" s="878"/>
      <c r="W3597" s="878"/>
      <c r="X3597" s="1015"/>
      <c r="Y3597" s="878"/>
      <c r="Z3597" s="975"/>
    </row>
    <row r="3598" spans="1:26">
      <c r="A3598" s="878"/>
      <c r="B3598" s="878"/>
      <c r="C3598" s="878"/>
      <c r="F3598" s="878"/>
      <c r="H3598" s="878"/>
      <c r="I3598" s="878"/>
      <c r="J3598" s="878"/>
      <c r="K3598" s="990"/>
      <c r="L3598" s="990"/>
      <c r="M3598" s="990"/>
      <c r="N3598" s="990"/>
      <c r="O3598" s="878"/>
      <c r="P3598" s="878"/>
      <c r="Q3598" s="878"/>
      <c r="R3598" s="878"/>
      <c r="S3598" s="878"/>
      <c r="T3598" s="878"/>
      <c r="U3598" s="878"/>
      <c r="V3598" s="878"/>
      <c r="W3598" s="878"/>
      <c r="X3598" s="1015"/>
      <c r="Y3598" s="878"/>
      <c r="Z3598" s="975"/>
    </row>
    <row r="3599" spans="1:26">
      <c r="A3599" s="878"/>
      <c r="B3599" s="878"/>
      <c r="C3599" s="878"/>
      <c r="F3599" s="878"/>
      <c r="H3599" s="878"/>
      <c r="I3599" s="878"/>
      <c r="J3599" s="878"/>
      <c r="K3599" s="990"/>
      <c r="L3599" s="990"/>
      <c r="M3599" s="990"/>
      <c r="N3599" s="990"/>
      <c r="O3599" s="878"/>
      <c r="P3599" s="878"/>
      <c r="Q3599" s="878"/>
      <c r="R3599" s="878"/>
      <c r="S3599" s="878"/>
      <c r="T3599" s="878"/>
      <c r="U3599" s="878"/>
      <c r="V3599" s="878"/>
      <c r="W3599" s="878"/>
      <c r="X3599" s="1015"/>
      <c r="Y3599" s="878"/>
      <c r="Z3599" s="975"/>
    </row>
    <row r="3600" spans="1:26">
      <c r="A3600" s="878"/>
      <c r="B3600" s="878"/>
      <c r="C3600" s="878"/>
      <c r="F3600" s="878"/>
      <c r="H3600" s="878"/>
      <c r="I3600" s="878"/>
      <c r="J3600" s="878"/>
      <c r="K3600" s="990"/>
      <c r="L3600" s="990"/>
      <c r="M3600" s="990"/>
      <c r="N3600" s="990"/>
      <c r="O3600" s="878"/>
      <c r="P3600" s="878"/>
      <c r="Q3600" s="878"/>
      <c r="R3600" s="878"/>
      <c r="S3600" s="878"/>
      <c r="T3600" s="878"/>
      <c r="U3600" s="878"/>
      <c r="V3600" s="878"/>
      <c r="W3600" s="878"/>
      <c r="X3600" s="1015"/>
      <c r="Y3600" s="878"/>
      <c r="Z3600" s="975"/>
    </row>
    <row r="3601" spans="1:26">
      <c r="A3601" s="878"/>
      <c r="B3601" s="878"/>
      <c r="C3601" s="878"/>
      <c r="F3601" s="878"/>
      <c r="H3601" s="878"/>
      <c r="I3601" s="878"/>
      <c r="J3601" s="878"/>
      <c r="K3601" s="990"/>
      <c r="L3601" s="990"/>
      <c r="M3601" s="990"/>
      <c r="N3601" s="990"/>
      <c r="O3601" s="878"/>
      <c r="P3601" s="878"/>
      <c r="Q3601" s="878"/>
      <c r="R3601" s="878"/>
      <c r="S3601" s="878"/>
      <c r="T3601" s="878"/>
      <c r="U3601" s="878"/>
      <c r="V3601" s="878"/>
      <c r="W3601" s="878"/>
      <c r="X3601" s="1015"/>
      <c r="Y3601" s="878"/>
      <c r="Z3601" s="975"/>
    </row>
    <row r="3602" spans="1:26">
      <c r="A3602" s="878"/>
      <c r="B3602" s="878"/>
      <c r="C3602" s="878"/>
      <c r="F3602" s="878"/>
      <c r="H3602" s="878"/>
      <c r="I3602" s="878"/>
      <c r="J3602" s="878"/>
      <c r="K3602" s="990"/>
      <c r="L3602" s="990"/>
      <c r="M3602" s="990"/>
      <c r="N3602" s="990"/>
      <c r="O3602" s="878"/>
      <c r="P3602" s="878"/>
      <c r="Q3602" s="878"/>
      <c r="R3602" s="878"/>
      <c r="S3602" s="878"/>
      <c r="T3602" s="878"/>
      <c r="U3602" s="878"/>
      <c r="V3602" s="878"/>
      <c r="W3602" s="878"/>
      <c r="X3602" s="1015"/>
      <c r="Y3602" s="878"/>
      <c r="Z3602" s="975"/>
    </row>
    <row r="3603" spans="1:26">
      <c r="A3603" s="878"/>
      <c r="B3603" s="878"/>
      <c r="C3603" s="878"/>
      <c r="F3603" s="878"/>
      <c r="H3603" s="878"/>
      <c r="I3603" s="878"/>
      <c r="J3603" s="878"/>
      <c r="K3603" s="990"/>
      <c r="L3603" s="990"/>
      <c r="M3603" s="990"/>
      <c r="N3603" s="990"/>
      <c r="O3603" s="878"/>
      <c r="P3603" s="878"/>
      <c r="Q3603" s="878"/>
      <c r="R3603" s="878"/>
      <c r="S3603" s="878"/>
      <c r="T3603" s="878"/>
      <c r="U3603" s="878"/>
      <c r="V3603" s="878"/>
      <c r="W3603" s="878"/>
      <c r="X3603" s="1015"/>
      <c r="Y3603" s="878"/>
      <c r="Z3603" s="975"/>
    </row>
    <row r="3604" spans="1:26">
      <c r="A3604" s="878"/>
      <c r="B3604" s="878"/>
      <c r="C3604" s="878"/>
      <c r="F3604" s="878"/>
      <c r="H3604" s="878"/>
      <c r="I3604" s="878"/>
      <c r="J3604" s="878"/>
      <c r="K3604" s="990"/>
      <c r="L3604" s="990"/>
      <c r="M3604" s="990"/>
      <c r="N3604" s="990"/>
      <c r="O3604" s="878"/>
      <c r="P3604" s="878"/>
      <c r="Q3604" s="878"/>
      <c r="R3604" s="878"/>
      <c r="S3604" s="878"/>
      <c r="T3604" s="878"/>
      <c r="U3604" s="878"/>
      <c r="V3604" s="878"/>
      <c r="W3604" s="878"/>
      <c r="X3604" s="1015"/>
      <c r="Y3604" s="878"/>
      <c r="Z3604" s="975"/>
    </row>
    <row r="3605" spans="1:26">
      <c r="A3605" s="878"/>
      <c r="B3605" s="878"/>
      <c r="C3605" s="878"/>
      <c r="F3605" s="878"/>
      <c r="H3605" s="878"/>
      <c r="I3605" s="878"/>
      <c r="J3605" s="878"/>
      <c r="K3605" s="990"/>
      <c r="L3605" s="990"/>
      <c r="M3605" s="990"/>
      <c r="N3605" s="990"/>
      <c r="O3605" s="878"/>
      <c r="P3605" s="878"/>
      <c r="Q3605" s="878"/>
      <c r="R3605" s="878"/>
      <c r="S3605" s="878"/>
      <c r="T3605" s="878"/>
      <c r="U3605" s="878"/>
      <c r="V3605" s="878"/>
      <c r="W3605" s="878"/>
      <c r="X3605" s="1015"/>
      <c r="Y3605" s="878"/>
      <c r="Z3605" s="975"/>
    </row>
    <row r="3606" spans="1:26">
      <c r="A3606" s="878"/>
      <c r="B3606" s="878"/>
      <c r="C3606" s="878"/>
      <c r="F3606" s="878"/>
      <c r="H3606" s="878"/>
      <c r="I3606" s="878"/>
      <c r="J3606" s="878"/>
      <c r="K3606" s="990"/>
      <c r="L3606" s="990"/>
      <c r="M3606" s="990"/>
      <c r="N3606" s="990"/>
      <c r="O3606" s="878"/>
      <c r="P3606" s="878"/>
      <c r="Q3606" s="878"/>
      <c r="R3606" s="878"/>
      <c r="S3606" s="878"/>
      <c r="T3606" s="878"/>
      <c r="U3606" s="878"/>
      <c r="V3606" s="878"/>
      <c r="W3606" s="878"/>
      <c r="X3606" s="1015"/>
      <c r="Y3606" s="878"/>
      <c r="Z3606" s="975"/>
    </row>
    <row r="3607" spans="1:26">
      <c r="A3607" s="878"/>
      <c r="B3607" s="878"/>
      <c r="C3607" s="878"/>
      <c r="F3607" s="878"/>
      <c r="H3607" s="878"/>
      <c r="I3607" s="878"/>
      <c r="J3607" s="878"/>
      <c r="K3607" s="990"/>
      <c r="L3607" s="990"/>
      <c r="M3607" s="990"/>
      <c r="N3607" s="990"/>
      <c r="O3607" s="878"/>
      <c r="P3607" s="878"/>
      <c r="Q3607" s="878"/>
      <c r="R3607" s="878"/>
      <c r="S3607" s="878"/>
      <c r="T3607" s="878"/>
      <c r="U3607" s="878"/>
      <c r="V3607" s="878"/>
      <c r="W3607" s="878"/>
      <c r="X3607" s="1015"/>
      <c r="Y3607" s="878"/>
      <c r="Z3607" s="975"/>
    </row>
    <row r="3608" spans="1:26">
      <c r="A3608" s="878"/>
      <c r="B3608" s="878"/>
      <c r="C3608" s="878"/>
      <c r="F3608" s="878"/>
      <c r="H3608" s="878"/>
      <c r="I3608" s="878"/>
      <c r="J3608" s="878"/>
      <c r="K3608" s="990"/>
      <c r="L3608" s="990"/>
      <c r="M3608" s="990"/>
      <c r="N3608" s="990"/>
      <c r="O3608" s="878"/>
      <c r="P3608" s="878"/>
      <c r="Q3608" s="878"/>
      <c r="R3608" s="878"/>
      <c r="S3608" s="878"/>
      <c r="T3608" s="878"/>
      <c r="U3608" s="878"/>
      <c r="V3608" s="878"/>
      <c r="W3608" s="878"/>
      <c r="X3608" s="1015"/>
      <c r="Y3608" s="878"/>
      <c r="Z3608" s="975"/>
    </row>
    <row r="3609" spans="1:26">
      <c r="A3609" s="878"/>
      <c r="B3609" s="878"/>
      <c r="C3609" s="878"/>
      <c r="F3609" s="878"/>
      <c r="H3609" s="878"/>
      <c r="I3609" s="878"/>
      <c r="J3609" s="878"/>
      <c r="K3609" s="990"/>
      <c r="L3609" s="990"/>
      <c r="M3609" s="990"/>
      <c r="N3609" s="990"/>
      <c r="O3609" s="878"/>
      <c r="P3609" s="878"/>
      <c r="Q3609" s="878"/>
      <c r="R3609" s="878"/>
      <c r="S3609" s="878"/>
      <c r="T3609" s="878"/>
      <c r="U3609" s="878"/>
      <c r="V3609" s="878"/>
      <c r="W3609" s="878"/>
      <c r="X3609" s="1015"/>
      <c r="Y3609" s="878"/>
      <c r="Z3609" s="975"/>
    </row>
    <row r="3610" spans="1:26">
      <c r="A3610" s="878"/>
      <c r="B3610" s="878"/>
      <c r="C3610" s="878"/>
      <c r="F3610" s="878"/>
      <c r="H3610" s="878"/>
      <c r="I3610" s="878"/>
      <c r="J3610" s="878"/>
      <c r="K3610" s="990"/>
      <c r="L3610" s="990"/>
      <c r="M3610" s="990"/>
      <c r="N3610" s="990"/>
      <c r="O3610" s="878"/>
      <c r="P3610" s="878"/>
      <c r="Q3610" s="878"/>
      <c r="R3610" s="878"/>
      <c r="S3610" s="878"/>
      <c r="T3610" s="878"/>
      <c r="U3610" s="878"/>
      <c r="V3610" s="878"/>
      <c r="W3610" s="878"/>
      <c r="X3610" s="1015"/>
      <c r="Y3610" s="878"/>
      <c r="Z3610" s="975"/>
    </row>
    <row r="3611" spans="1:26">
      <c r="A3611" s="878"/>
      <c r="B3611" s="878"/>
      <c r="C3611" s="878"/>
      <c r="F3611" s="878"/>
      <c r="H3611" s="878"/>
      <c r="I3611" s="878"/>
      <c r="J3611" s="878"/>
      <c r="K3611" s="990"/>
      <c r="L3611" s="990"/>
      <c r="M3611" s="990"/>
      <c r="N3611" s="990"/>
      <c r="O3611" s="878"/>
      <c r="P3611" s="878"/>
      <c r="Q3611" s="878"/>
      <c r="R3611" s="878"/>
      <c r="S3611" s="878"/>
      <c r="T3611" s="878"/>
      <c r="U3611" s="878"/>
      <c r="V3611" s="878"/>
      <c r="W3611" s="878"/>
      <c r="X3611" s="1015"/>
      <c r="Y3611" s="878"/>
      <c r="Z3611" s="975"/>
    </row>
    <row r="3612" spans="1:26">
      <c r="A3612" s="878"/>
      <c r="B3612" s="878"/>
      <c r="C3612" s="878"/>
      <c r="F3612" s="878"/>
      <c r="H3612" s="878"/>
      <c r="I3612" s="878"/>
      <c r="J3612" s="878"/>
      <c r="K3612" s="990"/>
      <c r="L3612" s="990"/>
      <c r="M3612" s="990"/>
      <c r="N3612" s="990"/>
      <c r="O3612" s="878"/>
      <c r="P3612" s="878"/>
      <c r="Q3612" s="878"/>
      <c r="R3612" s="878"/>
      <c r="S3612" s="878"/>
      <c r="T3612" s="878"/>
      <c r="U3612" s="878"/>
      <c r="V3612" s="878"/>
      <c r="W3612" s="878"/>
      <c r="X3612" s="1015"/>
      <c r="Y3612" s="878"/>
      <c r="Z3612" s="975"/>
    </row>
    <row r="3613" spans="1:26">
      <c r="A3613" s="878"/>
      <c r="B3613" s="878"/>
      <c r="C3613" s="878"/>
      <c r="F3613" s="878"/>
      <c r="H3613" s="878"/>
      <c r="I3613" s="878"/>
      <c r="J3613" s="878"/>
      <c r="K3613" s="990"/>
      <c r="L3613" s="990"/>
      <c r="M3613" s="990"/>
      <c r="N3613" s="990"/>
      <c r="O3613" s="878"/>
      <c r="P3613" s="878"/>
      <c r="Q3613" s="878"/>
      <c r="R3613" s="878"/>
      <c r="S3613" s="878"/>
      <c r="T3613" s="878"/>
      <c r="U3613" s="878"/>
      <c r="V3613" s="878"/>
      <c r="W3613" s="878"/>
      <c r="X3613" s="1015"/>
      <c r="Y3613" s="878"/>
      <c r="Z3613" s="975"/>
    </row>
    <row r="3614" spans="1:26">
      <c r="A3614" s="878"/>
      <c r="B3614" s="878"/>
      <c r="C3614" s="878"/>
      <c r="F3614" s="878"/>
      <c r="H3614" s="878"/>
      <c r="I3614" s="878"/>
      <c r="J3614" s="878"/>
      <c r="K3614" s="990"/>
      <c r="L3614" s="990"/>
      <c r="M3614" s="990"/>
      <c r="N3614" s="990"/>
      <c r="O3614" s="878"/>
      <c r="P3614" s="878"/>
      <c r="Q3614" s="878"/>
      <c r="R3614" s="878"/>
      <c r="S3614" s="878"/>
      <c r="T3614" s="878"/>
      <c r="U3614" s="878"/>
      <c r="V3614" s="878"/>
      <c r="W3614" s="878"/>
      <c r="X3614" s="1015"/>
      <c r="Y3614" s="878"/>
      <c r="Z3614" s="975"/>
    </row>
    <row r="3615" spans="1:26">
      <c r="A3615" s="878"/>
      <c r="B3615" s="878"/>
      <c r="C3615" s="878"/>
      <c r="F3615" s="878"/>
      <c r="H3615" s="878"/>
      <c r="I3615" s="878"/>
      <c r="J3615" s="878"/>
      <c r="K3615" s="990"/>
      <c r="L3615" s="990"/>
      <c r="M3615" s="990"/>
      <c r="N3615" s="990"/>
      <c r="O3615" s="878"/>
      <c r="P3615" s="878"/>
      <c r="Q3615" s="878"/>
      <c r="R3615" s="878"/>
      <c r="S3615" s="878"/>
      <c r="T3615" s="878"/>
      <c r="U3615" s="878"/>
      <c r="V3615" s="878"/>
      <c r="W3615" s="878"/>
      <c r="X3615" s="1015"/>
      <c r="Y3615" s="878"/>
      <c r="Z3615" s="975"/>
    </row>
    <row r="3616" spans="1:26">
      <c r="A3616" s="878"/>
      <c r="B3616" s="878"/>
      <c r="C3616" s="878"/>
      <c r="F3616" s="878"/>
      <c r="H3616" s="878"/>
      <c r="I3616" s="878"/>
      <c r="J3616" s="878"/>
      <c r="K3616" s="990"/>
      <c r="L3616" s="990"/>
      <c r="M3616" s="990"/>
      <c r="N3616" s="990"/>
      <c r="O3616" s="878"/>
      <c r="P3616" s="878"/>
      <c r="Q3616" s="878"/>
      <c r="R3616" s="878"/>
      <c r="S3616" s="878"/>
      <c r="T3616" s="878"/>
      <c r="U3616" s="878"/>
      <c r="V3616" s="878"/>
      <c r="W3616" s="878"/>
      <c r="X3616" s="1015"/>
      <c r="Y3616" s="878"/>
      <c r="Z3616" s="975"/>
    </row>
    <row r="3617" spans="1:26">
      <c r="A3617" s="878"/>
      <c r="B3617" s="878"/>
      <c r="C3617" s="878"/>
      <c r="F3617" s="878"/>
      <c r="H3617" s="878"/>
      <c r="I3617" s="878"/>
      <c r="J3617" s="878"/>
      <c r="K3617" s="990"/>
      <c r="L3617" s="990"/>
      <c r="M3617" s="990"/>
      <c r="N3617" s="990"/>
      <c r="O3617" s="878"/>
      <c r="P3617" s="878"/>
      <c r="Q3617" s="878"/>
      <c r="R3617" s="878"/>
      <c r="S3617" s="878"/>
      <c r="T3617" s="878"/>
      <c r="U3617" s="878"/>
      <c r="V3617" s="878"/>
      <c r="W3617" s="878"/>
      <c r="X3617" s="1015"/>
      <c r="Y3617" s="878"/>
      <c r="Z3617" s="975"/>
    </row>
    <row r="3618" spans="1:26">
      <c r="A3618" s="878"/>
      <c r="B3618" s="878"/>
      <c r="C3618" s="878"/>
      <c r="F3618" s="878"/>
      <c r="H3618" s="878"/>
      <c r="I3618" s="878"/>
      <c r="J3618" s="878"/>
      <c r="K3618" s="990"/>
      <c r="L3618" s="990"/>
      <c r="M3618" s="990"/>
      <c r="N3618" s="990"/>
      <c r="O3618" s="878"/>
      <c r="P3618" s="878"/>
      <c r="Q3618" s="878"/>
      <c r="R3618" s="878"/>
      <c r="S3618" s="878"/>
      <c r="T3618" s="878"/>
      <c r="U3618" s="878"/>
      <c r="V3618" s="878"/>
      <c r="W3618" s="878"/>
      <c r="X3618" s="1015"/>
      <c r="Y3618" s="878"/>
      <c r="Z3618" s="975"/>
    </row>
    <row r="3619" spans="1:26">
      <c r="A3619" s="878"/>
      <c r="B3619" s="878"/>
      <c r="C3619" s="878"/>
      <c r="F3619" s="878"/>
      <c r="H3619" s="878"/>
      <c r="I3619" s="878"/>
      <c r="J3619" s="878"/>
      <c r="K3619" s="990"/>
      <c r="L3619" s="990"/>
      <c r="M3619" s="990"/>
      <c r="N3619" s="990"/>
      <c r="O3619" s="878"/>
      <c r="P3619" s="878"/>
      <c r="Q3619" s="878"/>
      <c r="R3619" s="878"/>
      <c r="S3619" s="878"/>
      <c r="T3619" s="878"/>
      <c r="U3619" s="878"/>
      <c r="V3619" s="878"/>
      <c r="W3619" s="878"/>
      <c r="X3619" s="1015"/>
      <c r="Y3619" s="878"/>
      <c r="Z3619" s="975"/>
    </row>
    <row r="3620" spans="1:26">
      <c r="A3620" s="878"/>
      <c r="B3620" s="878"/>
      <c r="C3620" s="878"/>
      <c r="F3620" s="878"/>
      <c r="H3620" s="878"/>
      <c r="I3620" s="878"/>
      <c r="J3620" s="878"/>
      <c r="K3620" s="990"/>
      <c r="L3620" s="990"/>
      <c r="M3620" s="990"/>
      <c r="N3620" s="990"/>
      <c r="O3620" s="878"/>
      <c r="P3620" s="878"/>
      <c r="Q3620" s="878"/>
      <c r="R3620" s="878"/>
      <c r="S3620" s="878"/>
      <c r="T3620" s="878"/>
      <c r="U3620" s="878"/>
      <c r="V3620" s="878"/>
      <c r="W3620" s="878"/>
      <c r="X3620" s="1015"/>
      <c r="Y3620" s="878"/>
      <c r="Z3620" s="975"/>
    </row>
    <row r="3621" spans="1:26">
      <c r="A3621" s="878"/>
      <c r="B3621" s="878"/>
      <c r="C3621" s="878"/>
      <c r="F3621" s="878"/>
      <c r="H3621" s="878"/>
      <c r="I3621" s="878"/>
      <c r="J3621" s="878"/>
      <c r="K3621" s="990"/>
      <c r="L3621" s="990"/>
      <c r="M3621" s="990"/>
      <c r="N3621" s="990"/>
      <c r="O3621" s="878"/>
      <c r="P3621" s="878"/>
      <c r="Q3621" s="878"/>
      <c r="R3621" s="878"/>
      <c r="S3621" s="878"/>
      <c r="T3621" s="878"/>
      <c r="U3621" s="878"/>
      <c r="V3621" s="878"/>
      <c r="W3621" s="878"/>
      <c r="X3621" s="1015"/>
      <c r="Y3621" s="878"/>
      <c r="Z3621" s="975"/>
    </row>
    <row r="3622" spans="1:26">
      <c r="A3622" s="878"/>
      <c r="B3622" s="878"/>
      <c r="C3622" s="878"/>
      <c r="F3622" s="878"/>
      <c r="H3622" s="878"/>
      <c r="I3622" s="878"/>
      <c r="J3622" s="878"/>
      <c r="K3622" s="990"/>
      <c r="L3622" s="990"/>
      <c r="M3622" s="990"/>
      <c r="N3622" s="990"/>
      <c r="O3622" s="878"/>
      <c r="P3622" s="878"/>
      <c r="Q3622" s="878"/>
      <c r="R3622" s="878"/>
      <c r="S3622" s="878"/>
      <c r="T3622" s="878"/>
      <c r="U3622" s="878"/>
      <c r="V3622" s="878"/>
      <c r="W3622" s="878"/>
      <c r="X3622" s="1015"/>
      <c r="Y3622" s="878"/>
      <c r="Z3622" s="975"/>
    </row>
    <row r="3623" spans="1:26">
      <c r="A3623" s="878"/>
      <c r="B3623" s="878"/>
      <c r="C3623" s="878"/>
      <c r="F3623" s="878"/>
      <c r="H3623" s="878"/>
      <c r="I3623" s="878"/>
      <c r="J3623" s="878"/>
      <c r="K3623" s="990"/>
      <c r="L3623" s="990"/>
      <c r="M3623" s="990"/>
      <c r="N3623" s="990"/>
      <c r="O3623" s="878"/>
      <c r="P3623" s="878"/>
      <c r="Q3623" s="878"/>
      <c r="R3623" s="878"/>
      <c r="S3623" s="878"/>
      <c r="T3623" s="878"/>
      <c r="U3623" s="878"/>
      <c r="V3623" s="878"/>
      <c r="W3623" s="878"/>
      <c r="X3623" s="1015"/>
      <c r="Y3623" s="878"/>
      <c r="Z3623" s="975"/>
    </row>
    <row r="3624" spans="1:26">
      <c r="A3624" s="878"/>
      <c r="B3624" s="878"/>
      <c r="C3624" s="878"/>
      <c r="F3624" s="878"/>
      <c r="H3624" s="878"/>
      <c r="I3624" s="878"/>
      <c r="J3624" s="878"/>
      <c r="K3624" s="990"/>
      <c r="L3624" s="990"/>
      <c r="M3624" s="990"/>
      <c r="N3624" s="990"/>
      <c r="O3624" s="878"/>
      <c r="P3624" s="878"/>
      <c r="Q3624" s="878"/>
      <c r="R3624" s="878"/>
      <c r="S3624" s="878"/>
      <c r="T3624" s="878"/>
      <c r="U3624" s="878"/>
      <c r="V3624" s="878"/>
      <c r="W3624" s="878"/>
      <c r="X3624" s="1015"/>
      <c r="Y3624" s="878"/>
      <c r="Z3624" s="975"/>
    </row>
    <row r="3625" spans="1:26">
      <c r="A3625" s="878"/>
      <c r="B3625" s="878"/>
      <c r="C3625" s="878"/>
      <c r="F3625" s="878"/>
      <c r="H3625" s="878"/>
      <c r="I3625" s="878"/>
      <c r="J3625" s="878"/>
      <c r="K3625" s="990"/>
      <c r="L3625" s="990"/>
      <c r="M3625" s="990"/>
      <c r="N3625" s="990"/>
      <c r="O3625" s="878"/>
      <c r="P3625" s="878"/>
      <c r="Q3625" s="878"/>
      <c r="R3625" s="878"/>
      <c r="S3625" s="878"/>
      <c r="T3625" s="878"/>
      <c r="U3625" s="878"/>
      <c r="V3625" s="878"/>
      <c r="W3625" s="878"/>
      <c r="X3625" s="1015"/>
      <c r="Y3625" s="878"/>
      <c r="Z3625" s="975"/>
    </row>
    <row r="3626" spans="1:26">
      <c r="A3626" s="878"/>
      <c r="B3626" s="878"/>
      <c r="C3626" s="878"/>
      <c r="F3626" s="878"/>
      <c r="H3626" s="878"/>
      <c r="I3626" s="878"/>
      <c r="J3626" s="878"/>
      <c r="K3626" s="990"/>
      <c r="L3626" s="990"/>
      <c r="M3626" s="990"/>
      <c r="N3626" s="990"/>
      <c r="O3626" s="878"/>
      <c r="P3626" s="878"/>
      <c r="Q3626" s="878"/>
      <c r="R3626" s="878"/>
      <c r="S3626" s="878"/>
      <c r="T3626" s="878"/>
      <c r="U3626" s="878"/>
      <c r="V3626" s="878"/>
      <c r="W3626" s="878"/>
      <c r="X3626" s="1015"/>
      <c r="Y3626" s="878"/>
      <c r="Z3626" s="975"/>
    </row>
    <row r="3627" spans="1:26">
      <c r="A3627" s="878"/>
      <c r="B3627" s="878"/>
      <c r="C3627" s="878"/>
      <c r="F3627" s="878"/>
      <c r="H3627" s="878"/>
      <c r="I3627" s="878"/>
      <c r="J3627" s="878"/>
      <c r="K3627" s="990"/>
      <c r="L3627" s="990"/>
      <c r="M3627" s="990"/>
      <c r="N3627" s="990"/>
      <c r="O3627" s="878"/>
      <c r="P3627" s="878"/>
      <c r="Q3627" s="878"/>
      <c r="R3627" s="878"/>
      <c r="S3627" s="878"/>
      <c r="T3627" s="878"/>
      <c r="U3627" s="878"/>
      <c r="V3627" s="878"/>
      <c r="W3627" s="878"/>
      <c r="X3627" s="1015"/>
      <c r="Y3627" s="878"/>
      <c r="Z3627" s="975"/>
    </row>
    <row r="3628" spans="1:26">
      <c r="A3628" s="878"/>
      <c r="B3628" s="878"/>
      <c r="C3628" s="878"/>
      <c r="F3628" s="878"/>
      <c r="H3628" s="878"/>
      <c r="I3628" s="878"/>
      <c r="J3628" s="878"/>
      <c r="K3628" s="990"/>
      <c r="L3628" s="990"/>
      <c r="M3628" s="990"/>
      <c r="N3628" s="990"/>
      <c r="O3628" s="878"/>
      <c r="P3628" s="878"/>
      <c r="Q3628" s="878"/>
      <c r="R3628" s="878"/>
      <c r="S3628" s="878"/>
      <c r="T3628" s="878"/>
      <c r="U3628" s="878"/>
      <c r="V3628" s="878"/>
      <c r="W3628" s="878"/>
      <c r="X3628" s="1015"/>
      <c r="Y3628" s="878"/>
      <c r="Z3628" s="975"/>
    </row>
    <row r="3629" spans="1:26">
      <c r="A3629" s="878"/>
      <c r="B3629" s="878"/>
      <c r="C3629" s="878"/>
      <c r="F3629" s="878"/>
      <c r="H3629" s="878"/>
      <c r="I3629" s="878"/>
      <c r="J3629" s="878"/>
      <c r="K3629" s="990"/>
      <c r="L3629" s="990"/>
      <c r="M3629" s="990"/>
      <c r="N3629" s="990"/>
      <c r="O3629" s="878"/>
      <c r="P3629" s="878"/>
      <c r="Q3629" s="878"/>
      <c r="R3629" s="878"/>
      <c r="S3629" s="878"/>
      <c r="T3629" s="878"/>
      <c r="U3629" s="878"/>
      <c r="V3629" s="878"/>
      <c r="W3629" s="878"/>
      <c r="X3629" s="1015"/>
      <c r="Y3629" s="878"/>
      <c r="Z3629" s="975"/>
    </row>
    <row r="3630" spans="1:26">
      <c r="A3630" s="878"/>
      <c r="B3630" s="878"/>
      <c r="C3630" s="878"/>
      <c r="F3630" s="878"/>
      <c r="H3630" s="878"/>
      <c r="I3630" s="878"/>
      <c r="J3630" s="878"/>
      <c r="K3630" s="990"/>
      <c r="L3630" s="990"/>
      <c r="M3630" s="990"/>
      <c r="N3630" s="990"/>
      <c r="O3630" s="878"/>
      <c r="P3630" s="878"/>
      <c r="Q3630" s="878"/>
      <c r="R3630" s="878"/>
      <c r="S3630" s="878"/>
      <c r="T3630" s="878"/>
      <c r="U3630" s="878"/>
      <c r="V3630" s="878"/>
      <c r="W3630" s="878"/>
      <c r="X3630" s="1015"/>
      <c r="Y3630" s="878"/>
      <c r="Z3630" s="975"/>
    </row>
    <row r="3631" spans="1:26">
      <c r="A3631" s="878"/>
      <c r="B3631" s="878"/>
      <c r="C3631" s="878"/>
      <c r="F3631" s="878"/>
      <c r="H3631" s="878"/>
      <c r="I3631" s="878"/>
      <c r="J3631" s="878"/>
      <c r="K3631" s="990"/>
      <c r="L3631" s="990"/>
      <c r="M3631" s="990"/>
      <c r="N3631" s="990"/>
      <c r="O3631" s="878"/>
      <c r="P3631" s="878"/>
      <c r="Q3631" s="878"/>
      <c r="R3631" s="878"/>
      <c r="S3631" s="878"/>
      <c r="T3631" s="878"/>
      <c r="U3631" s="878"/>
      <c r="V3631" s="878"/>
      <c r="W3631" s="878"/>
      <c r="X3631" s="1015"/>
      <c r="Y3631" s="878"/>
      <c r="Z3631" s="975"/>
    </row>
    <row r="3632" spans="1:26">
      <c r="A3632" s="878"/>
      <c r="B3632" s="878"/>
      <c r="C3632" s="878"/>
      <c r="F3632" s="878"/>
      <c r="H3632" s="878"/>
      <c r="I3632" s="878"/>
      <c r="J3632" s="878"/>
      <c r="K3632" s="990"/>
      <c r="L3632" s="990"/>
      <c r="M3632" s="990"/>
      <c r="N3632" s="990"/>
      <c r="O3632" s="878"/>
      <c r="P3632" s="878"/>
      <c r="Q3632" s="878"/>
      <c r="R3632" s="878"/>
      <c r="S3632" s="878"/>
      <c r="T3632" s="878"/>
      <c r="U3632" s="878"/>
      <c r="V3632" s="878"/>
      <c r="W3632" s="878"/>
      <c r="X3632" s="1015"/>
      <c r="Y3632" s="878"/>
      <c r="Z3632" s="975"/>
    </row>
    <row r="3633" spans="1:26">
      <c r="A3633" s="878"/>
      <c r="B3633" s="878"/>
      <c r="C3633" s="878"/>
      <c r="F3633" s="878"/>
      <c r="H3633" s="878"/>
      <c r="I3633" s="878"/>
      <c r="J3633" s="878"/>
      <c r="K3633" s="990"/>
      <c r="L3633" s="990"/>
      <c r="M3633" s="990"/>
      <c r="N3633" s="990"/>
      <c r="O3633" s="878"/>
      <c r="P3633" s="878"/>
      <c r="Q3633" s="878"/>
      <c r="R3633" s="878"/>
      <c r="S3633" s="878"/>
      <c r="T3633" s="878"/>
      <c r="U3633" s="878"/>
      <c r="V3633" s="878"/>
      <c r="W3633" s="878"/>
      <c r="X3633" s="1015"/>
      <c r="Y3633" s="878"/>
      <c r="Z3633" s="975"/>
    </row>
    <row r="3634" spans="1:26">
      <c r="A3634" s="878"/>
      <c r="B3634" s="878"/>
      <c r="C3634" s="878"/>
      <c r="F3634" s="878"/>
      <c r="H3634" s="878"/>
      <c r="I3634" s="878"/>
      <c r="J3634" s="878"/>
      <c r="K3634" s="990"/>
      <c r="L3634" s="990"/>
      <c r="M3634" s="990"/>
      <c r="N3634" s="990"/>
      <c r="O3634" s="878"/>
      <c r="P3634" s="878"/>
      <c r="Q3634" s="878"/>
      <c r="R3634" s="878"/>
      <c r="S3634" s="878"/>
      <c r="T3634" s="878"/>
      <c r="U3634" s="878"/>
      <c r="V3634" s="878"/>
      <c r="W3634" s="878"/>
      <c r="X3634" s="1015"/>
      <c r="Y3634" s="878"/>
      <c r="Z3634" s="975"/>
    </row>
    <row r="3635" spans="1:26">
      <c r="A3635" s="878"/>
      <c r="B3635" s="878"/>
      <c r="C3635" s="878"/>
      <c r="F3635" s="878"/>
      <c r="H3635" s="878"/>
      <c r="I3635" s="878"/>
      <c r="J3635" s="878"/>
      <c r="K3635" s="990"/>
      <c r="L3635" s="990"/>
      <c r="M3635" s="990"/>
      <c r="N3635" s="990"/>
      <c r="O3635" s="878"/>
      <c r="P3635" s="878"/>
      <c r="Q3635" s="878"/>
      <c r="R3635" s="878"/>
      <c r="S3635" s="878"/>
      <c r="T3635" s="878"/>
      <c r="U3635" s="878"/>
      <c r="V3635" s="878"/>
      <c r="W3635" s="878"/>
      <c r="X3635" s="1015"/>
      <c r="Y3635" s="878"/>
      <c r="Z3635" s="975"/>
    </row>
    <row r="3636" spans="1:26">
      <c r="A3636" s="878"/>
      <c r="B3636" s="878"/>
      <c r="C3636" s="878"/>
      <c r="F3636" s="878"/>
      <c r="H3636" s="878"/>
      <c r="I3636" s="878"/>
      <c r="J3636" s="878"/>
      <c r="K3636" s="990"/>
      <c r="L3636" s="990"/>
      <c r="M3636" s="990"/>
      <c r="N3636" s="990"/>
      <c r="O3636" s="878"/>
      <c r="P3636" s="878"/>
      <c r="Q3636" s="878"/>
      <c r="R3636" s="878"/>
      <c r="S3636" s="878"/>
      <c r="T3636" s="878"/>
      <c r="U3636" s="878"/>
      <c r="V3636" s="878"/>
      <c r="W3636" s="878"/>
      <c r="X3636" s="1015"/>
      <c r="Y3636" s="878"/>
      <c r="Z3636" s="975"/>
    </row>
    <row r="3637" spans="1:26">
      <c r="A3637" s="878"/>
      <c r="B3637" s="878"/>
      <c r="C3637" s="878"/>
      <c r="F3637" s="878"/>
      <c r="H3637" s="878"/>
      <c r="I3637" s="878"/>
      <c r="J3637" s="878"/>
      <c r="K3637" s="990"/>
      <c r="L3637" s="990"/>
      <c r="M3637" s="990"/>
      <c r="N3637" s="990"/>
      <c r="O3637" s="878"/>
      <c r="P3637" s="878"/>
      <c r="Q3637" s="878"/>
      <c r="R3637" s="878"/>
      <c r="S3637" s="878"/>
      <c r="T3637" s="878"/>
      <c r="U3637" s="878"/>
      <c r="V3637" s="878"/>
      <c r="W3637" s="878"/>
      <c r="X3637" s="1015"/>
      <c r="Y3637" s="878"/>
      <c r="Z3637" s="975"/>
    </row>
    <row r="3638" spans="1:26">
      <c r="A3638" s="878"/>
      <c r="B3638" s="878"/>
      <c r="C3638" s="878"/>
      <c r="F3638" s="878"/>
      <c r="H3638" s="878"/>
      <c r="I3638" s="878"/>
      <c r="J3638" s="878"/>
      <c r="K3638" s="990"/>
      <c r="L3638" s="990"/>
      <c r="M3638" s="990"/>
      <c r="N3638" s="990"/>
      <c r="O3638" s="878"/>
      <c r="P3638" s="878"/>
      <c r="Q3638" s="878"/>
      <c r="R3638" s="878"/>
      <c r="S3638" s="878"/>
      <c r="T3638" s="878"/>
      <c r="U3638" s="878"/>
      <c r="V3638" s="878"/>
      <c r="W3638" s="878"/>
      <c r="X3638" s="1015"/>
      <c r="Y3638" s="878"/>
      <c r="Z3638" s="975"/>
    </row>
    <row r="3639" spans="1:26">
      <c r="A3639" s="878"/>
      <c r="B3639" s="878"/>
      <c r="C3639" s="878"/>
      <c r="F3639" s="878"/>
      <c r="H3639" s="878"/>
      <c r="I3639" s="878"/>
      <c r="J3639" s="878"/>
      <c r="K3639" s="990"/>
      <c r="L3639" s="990"/>
      <c r="M3639" s="990"/>
      <c r="N3639" s="990"/>
      <c r="O3639" s="878"/>
      <c r="P3639" s="878"/>
      <c r="Q3639" s="878"/>
      <c r="R3639" s="878"/>
      <c r="S3639" s="878"/>
      <c r="T3639" s="878"/>
      <c r="U3639" s="878"/>
      <c r="V3639" s="878"/>
      <c r="W3639" s="878"/>
      <c r="X3639" s="1015"/>
      <c r="Y3639" s="878"/>
      <c r="Z3639" s="975"/>
    </row>
    <row r="3640" spans="1:26">
      <c r="A3640" s="878"/>
      <c r="B3640" s="878"/>
      <c r="C3640" s="878"/>
      <c r="F3640" s="878"/>
      <c r="H3640" s="878"/>
      <c r="I3640" s="878"/>
      <c r="J3640" s="878"/>
      <c r="K3640" s="990"/>
      <c r="L3640" s="990"/>
      <c r="M3640" s="990"/>
      <c r="N3640" s="990"/>
      <c r="O3640" s="878"/>
      <c r="P3640" s="878"/>
      <c r="Q3640" s="878"/>
      <c r="R3640" s="878"/>
      <c r="S3640" s="878"/>
      <c r="T3640" s="878"/>
      <c r="U3640" s="878"/>
      <c r="V3640" s="878"/>
      <c r="W3640" s="878"/>
      <c r="X3640" s="1015"/>
      <c r="Y3640" s="878"/>
      <c r="Z3640" s="975"/>
    </row>
    <row r="3641" spans="1:26">
      <c r="A3641" s="878"/>
      <c r="B3641" s="878"/>
      <c r="C3641" s="878"/>
      <c r="F3641" s="878"/>
      <c r="H3641" s="878"/>
      <c r="I3641" s="878"/>
      <c r="J3641" s="878"/>
      <c r="K3641" s="990"/>
      <c r="L3641" s="990"/>
      <c r="M3641" s="990"/>
      <c r="N3641" s="990"/>
      <c r="O3641" s="878"/>
      <c r="P3641" s="878"/>
      <c r="Q3641" s="878"/>
      <c r="R3641" s="878"/>
      <c r="S3641" s="878"/>
      <c r="T3641" s="878"/>
      <c r="U3641" s="878"/>
      <c r="V3641" s="878"/>
      <c r="W3641" s="878"/>
      <c r="X3641" s="1015"/>
      <c r="Y3641" s="878"/>
      <c r="Z3641" s="975"/>
    </row>
    <row r="3642" spans="1:26">
      <c r="A3642" s="878"/>
      <c r="B3642" s="878"/>
      <c r="C3642" s="878"/>
      <c r="F3642" s="878"/>
      <c r="H3642" s="878"/>
      <c r="I3642" s="878"/>
      <c r="J3642" s="878"/>
      <c r="K3642" s="990"/>
      <c r="L3642" s="990"/>
      <c r="M3642" s="990"/>
      <c r="N3642" s="990"/>
      <c r="O3642" s="878"/>
      <c r="P3642" s="878"/>
      <c r="Q3642" s="878"/>
      <c r="R3642" s="878"/>
      <c r="S3642" s="878"/>
      <c r="T3642" s="878"/>
      <c r="U3642" s="878"/>
      <c r="V3642" s="878"/>
      <c r="W3642" s="878"/>
      <c r="X3642" s="1015"/>
      <c r="Y3642" s="878"/>
      <c r="Z3642" s="975"/>
    </row>
    <row r="3643" spans="1:26">
      <c r="A3643" s="878"/>
      <c r="B3643" s="878"/>
      <c r="C3643" s="878"/>
      <c r="F3643" s="878"/>
      <c r="H3643" s="878"/>
      <c r="I3643" s="878"/>
      <c r="J3643" s="878"/>
      <c r="K3643" s="990"/>
      <c r="L3643" s="990"/>
      <c r="M3643" s="990"/>
      <c r="N3643" s="990"/>
      <c r="O3643" s="878"/>
      <c r="P3643" s="878"/>
      <c r="Q3643" s="878"/>
      <c r="R3643" s="878"/>
      <c r="S3643" s="878"/>
      <c r="T3643" s="878"/>
      <c r="U3643" s="878"/>
      <c r="V3643" s="878"/>
      <c r="W3643" s="878"/>
      <c r="X3643" s="1015"/>
      <c r="Y3643" s="878"/>
      <c r="Z3643" s="975"/>
    </row>
    <row r="3644" spans="1:26">
      <c r="A3644" s="878"/>
      <c r="B3644" s="878"/>
      <c r="C3644" s="878"/>
      <c r="F3644" s="878"/>
      <c r="H3644" s="878"/>
      <c r="I3644" s="878"/>
      <c r="J3644" s="878"/>
      <c r="K3644" s="990"/>
      <c r="L3644" s="990"/>
      <c r="M3644" s="990"/>
      <c r="N3644" s="990"/>
      <c r="O3644" s="878"/>
      <c r="P3644" s="878"/>
      <c r="Q3644" s="878"/>
      <c r="R3644" s="878"/>
      <c r="S3644" s="878"/>
      <c r="T3644" s="878"/>
      <c r="U3644" s="878"/>
      <c r="V3644" s="878"/>
      <c r="W3644" s="878"/>
      <c r="X3644" s="1015"/>
      <c r="Y3644" s="878"/>
      <c r="Z3644" s="975"/>
    </row>
    <row r="3645" spans="1:26">
      <c r="A3645" s="878"/>
      <c r="B3645" s="878"/>
      <c r="C3645" s="878"/>
      <c r="F3645" s="878"/>
      <c r="H3645" s="878"/>
      <c r="I3645" s="878"/>
      <c r="J3645" s="878"/>
      <c r="K3645" s="990"/>
      <c r="L3645" s="990"/>
      <c r="M3645" s="990"/>
      <c r="N3645" s="990"/>
      <c r="O3645" s="878"/>
      <c r="P3645" s="878"/>
      <c r="Q3645" s="878"/>
      <c r="R3645" s="878"/>
      <c r="S3645" s="878"/>
      <c r="T3645" s="878"/>
      <c r="U3645" s="878"/>
      <c r="V3645" s="878"/>
      <c r="W3645" s="878"/>
      <c r="X3645" s="1015"/>
      <c r="Y3645" s="878"/>
      <c r="Z3645" s="975"/>
    </row>
    <row r="3646" spans="1:26">
      <c r="A3646" s="878"/>
      <c r="B3646" s="878"/>
      <c r="C3646" s="878"/>
      <c r="F3646" s="878"/>
      <c r="H3646" s="878"/>
      <c r="I3646" s="878"/>
      <c r="J3646" s="878"/>
      <c r="K3646" s="990"/>
      <c r="L3646" s="990"/>
      <c r="M3646" s="990"/>
      <c r="N3646" s="990"/>
      <c r="O3646" s="878"/>
      <c r="P3646" s="878"/>
      <c r="Q3646" s="878"/>
      <c r="R3646" s="878"/>
      <c r="S3646" s="878"/>
      <c r="T3646" s="878"/>
      <c r="U3646" s="878"/>
      <c r="V3646" s="878"/>
      <c r="W3646" s="878"/>
      <c r="X3646" s="1015"/>
      <c r="Y3646" s="878"/>
      <c r="Z3646" s="975"/>
    </row>
    <row r="3647" spans="1:26">
      <c r="A3647" s="878"/>
      <c r="B3647" s="878"/>
      <c r="C3647" s="878"/>
      <c r="F3647" s="878"/>
      <c r="H3647" s="878"/>
      <c r="I3647" s="878"/>
      <c r="J3647" s="878"/>
      <c r="K3647" s="990"/>
      <c r="L3647" s="990"/>
      <c r="M3647" s="990"/>
      <c r="N3647" s="990"/>
      <c r="O3647" s="878"/>
      <c r="P3647" s="878"/>
      <c r="Q3647" s="878"/>
      <c r="R3647" s="878"/>
      <c r="S3647" s="878"/>
      <c r="T3647" s="878"/>
      <c r="U3647" s="878"/>
      <c r="V3647" s="878"/>
      <c r="W3647" s="878"/>
      <c r="X3647" s="1015"/>
      <c r="Y3647" s="878"/>
      <c r="Z3647" s="975"/>
    </row>
    <row r="3648" spans="1:26">
      <c r="A3648" s="878"/>
      <c r="B3648" s="878"/>
      <c r="C3648" s="878"/>
      <c r="F3648" s="878"/>
      <c r="H3648" s="878"/>
      <c r="I3648" s="878"/>
      <c r="J3648" s="878"/>
      <c r="K3648" s="990"/>
      <c r="L3648" s="990"/>
      <c r="M3648" s="990"/>
      <c r="N3648" s="990"/>
      <c r="O3648" s="878"/>
      <c r="P3648" s="878"/>
      <c r="Q3648" s="878"/>
      <c r="R3648" s="878"/>
      <c r="S3648" s="878"/>
      <c r="T3648" s="878"/>
      <c r="U3648" s="878"/>
      <c r="V3648" s="878"/>
      <c r="W3648" s="878"/>
      <c r="X3648" s="1015"/>
      <c r="Y3648" s="878"/>
      <c r="Z3648" s="975"/>
    </row>
    <row r="3649" spans="1:26">
      <c r="A3649" s="878"/>
      <c r="B3649" s="878"/>
      <c r="C3649" s="878"/>
      <c r="F3649" s="878"/>
      <c r="H3649" s="878"/>
      <c r="I3649" s="878"/>
      <c r="J3649" s="878"/>
      <c r="K3649" s="990"/>
      <c r="L3649" s="990"/>
      <c r="M3649" s="990"/>
      <c r="N3649" s="990"/>
      <c r="O3649" s="878"/>
      <c r="P3649" s="878"/>
      <c r="Q3649" s="878"/>
      <c r="R3649" s="878"/>
      <c r="S3649" s="878"/>
      <c r="T3649" s="878"/>
      <c r="U3649" s="878"/>
      <c r="V3649" s="878"/>
      <c r="W3649" s="878"/>
      <c r="X3649" s="1015"/>
      <c r="Y3649" s="878"/>
      <c r="Z3649" s="975"/>
    </row>
    <row r="3650" spans="1:26">
      <c r="A3650" s="878"/>
      <c r="B3650" s="878"/>
      <c r="C3650" s="878"/>
      <c r="F3650" s="878"/>
      <c r="H3650" s="878"/>
      <c r="I3650" s="878"/>
      <c r="J3650" s="878"/>
      <c r="K3650" s="990"/>
      <c r="L3650" s="990"/>
      <c r="M3650" s="990"/>
      <c r="N3650" s="990"/>
      <c r="O3650" s="878"/>
      <c r="P3650" s="878"/>
      <c r="Q3650" s="878"/>
      <c r="R3650" s="878"/>
      <c r="S3650" s="878"/>
      <c r="T3650" s="878"/>
      <c r="U3650" s="878"/>
      <c r="V3650" s="878"/>
      <c r="W3650" s="878"/>
      <c r="X3650" s="1015"/>
      <c r="Y3650" s="878"/>
      <c r="Z3650" s="975"/>
    </row>
    <row r="3651" spans="1:26">
      <c r="A3651" s="878"/>
      <c r="B3651" s="878"/>
      <c r="C3651" s="878"/>
      <c r="F3651" s="878"/>
      <c r="H3651" s="878"/>
      <c r="I3651" s="878"/>
      <c r="J3651" s="878"/>
      <c r="K3651" s="990"/>
      <c r="L3651" s="990"/>
      <c r="M3651" s="990"/>
      <c r="N3651" s="990"/>
      <c r="O3651" s="878"/>
      <c r="P3651" s="878"/>
      <c r="Q3651" s="878"/>
      <c r="R3651" s="878"/>
      <c r="S3651" s="878"/>
      <c r="T3651" s="878"/>
      <c r="U3651" s="878"/>
      <c r="V3651" s="878"/>
      <c r="W3651" s="878"/>
      <c r="X3651" s="1015"/>
      <c r="Y3651" s="878"/>
      <c r="Z3651" s="975"/>
    </row>
    <row r="3652" spans="1:26">
      <c r="A3652" s="878"/>
      <c r="B3652" s="878"/>
      <c r="C3652" s="878"/>
      <c r="F3652" s="878"/>
      <c r="H3652" s="878"/>
      <c r="I3652" s="878"/>
      <c r="J3652" s="878"/>
      <c r="K3652" s="990"/>
      <c r="L3652" s="990"/>
      <c r="M3652" s="990"/>
      <c r="N3652" s="990"/>
      <c r="O3652" s="878"/>
      <c r="P3652" s="878"/>
      <c r="Q3652" s="878"/>
      <c r="R3652" s="878"/>
      <c r="S3652" s="878"/>
      <c r="T3652" s="878"/>
      <c r="U3652" s="878"/>
      <c r="V3652" s="878"/>
      <c r="W3652" s="878"/>
      <c r="X3652" s="1015"/>
      <c r="Y3652" s="878"/>
      <c r="Z3652" s="975"/>
    </row>
    <row r="3653" spans="1:26">
      <c r="A3653" s="878"/>
      <c r="B3653" s="878"/>
      <c r="C3653" s="878"/>
      <c r="F3653" s="878"/>
      <c r="H3653" s="878"/>
      <c r="I3653" s="878"/>
      <c r="J3653" s="878"/>
      <c r="K3653" s="990"/>
      <c r="L3653" s="990"/>
      <c r="M3653" s="990"/>
      <c r="N3653" s="990"/>
      <c r="O3653" s="878"/>
      <c r="P3653" s="878"/>
      <c r="Q3653" s="878"/>
      <c r="R3653" s="878"/>
      <c r="S3653" s="878"/>
      <c r="T3653" s="878"/>
      <c r="U3653" s="878"/>
      <c r="V3653" s="878"/>
      <c r="W3653" s="878"/>
      <c r="X3653" s="1015"/>
      <c r="Y3653" s="878"/>
      <c r="Z3653" s="975"/>
    </row>
    <row r="3654" spans="1:26">
      <c r="A3654" s="878"/>
      <c r="B3654" s="878"/>
      <c r="C3654" s="878"/>
      <c r="F3654" s="878"/>
      <c r="H3654" s="878"/>
      <c r="I3654" s="878"/>
      <c r="J3654" s="878"/>
      <c r="K3654" s="990"/>
      <c r="L3654" s="990"/>
      <c r="M3654" s="990"/>
      <c r="N3654" s="990"/>
      <c r="O3654" s="878"/>
      <c r="P3654" s="878"/>
      <c r="Q3654" s="878"/>
      <c r="R3654" s="878"/>
      <c r="S3654" s="878"/>
      <c r="T3654" s="878"/>
      <c r="U3654" s="878"/>
      <c r="V3654" s="878"/>
      <c r="W3654" s="878"/>
      <c r="X3654" s="1015"/>
      <c r="Y3654" s="878"/>
      <c r="Z3654" s="975"/>
    </row>
    <row r="3655" spans="1:26">
      <c r="A3655" s="878"/>
      <c r="B3655" s="878"/>
      <c r="C3655" s="878"/>
      <c r="F3655" s="878"/>
      <c r="H3655" s="878"/>
      <c r="I3655" s="878"/>
      <c r="J3655" s="878"/>
      <c r="K3655" s="990"/>
      <c r="L3655" s="990"/>
      <c r="M3655" s="990"/>
      <c r="N3655" s="990"/>
      <c r="O3655" s="878"/>
      <c r="P3655" s="878"/>
      <c r="Q3655" s="878"/>
      <c r="R3655" s="878"/>
      <c r="S3655" s="878"/>
      <c r="T3655" s="878"/>
      <c r="U3655" s="878"/>
      <c r="V3655" s="878"/>
      <c r="W3655" s="878"/>
      <c r="X3655" s="1015"/>
      <c r="Y3655" s="878"/>
      <c r="Z3655" s="975"/>
    </row>
    <row r="3656" spans="1:26">
      <c r="A3656" s="878"/>
      <c r="B3656" s="878"/>
      <c r="C3656" s="878"/>
      <c r="F3656" s="878"/>
      <c r="H3656" s="878"/>
      <c r="I3656" s="878"/>
      <c r="J3656" s="878"/>
      <c r="K3656" s="990"/>
      <c r="L3656" s="990"/>
      <c r="M3656" s="990"/>
      <c r="N3656" s="990"/>
      <c r="O3656" s="878"/>
      <c r="P3656" s="878"/>
      <c r="Q3656" s="878"/>
      <c r="R3656" s="878"/>
      <c r="S3656" s="878"/>
      <c r="T3656" s="878"/>
      <c r="U3656" s="878"/>
      <c r="V3656" s="878"/>
      <c r="W3656" s="878"/>
      <c r="X3656" s="1015"/>
      <c r="Y3656" s="878"/>
      <c r="Z3656" s="975"/>
    </row>
    <row r="3657" spans="1:26">
      <c r="A3657" s="878"/>
      <c r="B3657" s="878"/>
      <c r="C3657" s="878"/>
      <c r="F3657" s="878"/>
      <c r="H3657" s="878"/>
      <c r="I3657" s="878"/>
      <c r="J3657" s="878"/>
      <c r="K3657" s="990"/>
      <c r="L3657" s="990"/>
      <c r="M3657" s="990"/>
      <c r="N3657" s="990"/>
      <c r="O3657" s="878"/>
      <c r="P3657" s="878"/>
      <c r="Q3657" s="878"/>
      <c r="R3657" s="878"/>
      <c r="S3657" s="878"/>
      <c r="T3657" s="878"/>
      <c r="U3657" s="878"/>
      <c r="V3657" s="878"/>
      <c r="W3657" s="878"/>
      <c r="X3657" s="1015"/>
      <c r="Y3657" s="878"/>
      <c r="Z3657" s="975"/>
    </row>
    <row r="3658" spans="1:26">
      <c r="A3658" s="878"/>
      <c r="B3658" s="878"/>
      <c r="C3658" s="878"/>
      <c r="F3658" s="878"/>
      <c r="H3658" s="878"/>
      <c r="I3658" s="878"/>
      <c r="J3658" s="878"/>
      <c r="K3658" s="990"/>
      <c r="L3658" s="990"/>
      <c r="M3658" s="990"/>
      <c r="N3658" s="990"/>
      <c r="O3658" s="878"/>
      <c r="P3658" s="878"/>
      <c r="Q3658" s="878"/>
      <c r="R3658" s="878"/>
      <c r="S3658" s="878"/>
      <c r="T3658" s="878"/>
      <c r="U3658" s="878"/>
      <c r="V3658" s="878"/>
      <c r="W3658" s="878"/>
      <c r="X3658" s="1015"/>
      <c r="Y3658" s="878"/>
      <c r="Z3658" s="975"/>
    </row>
    <row r="3659" spans="1:26">
      <c r="A3659" s="878"/>
      <c r="B3659" s="878"/>
      <c r="C3659" s="878"/>
      <c r="F3659" s="878"/>
      <c r="H3659" s="878"/>
      <c r="I3659" s="878"/>
      <c r="J3659" s="878"/>
      <c r="K3659" s="990"/>
      <c r="L3659" s="990"/>
      <c r="M3659" s="990"/>
      <c r="N3659" s="990"/>
      <c r="O3659" s="878"/>
      <c r="P3659" s="878"/>
      <c r="Q3659" s="878"/>
      <c r="R3659" s="878"/>
      <c r="S3659" s="878"/>
      <c r="T3659" s="878"/>
      <c r="U3659" s="878"/>
      <c r="V3659" s="878"/>
      <c r="W3659" s="878"/>
      <c r="X3659" s="1015"/>
      <c r="Y3659" s="878"/>
      <c r="Z3659" s="975"/>
    </row>
    <row r="3660" spans="1:26">
      <c r="A3660" s="878"/>
      <c r="B3660" s="878"/>
      <c r="C3660" s="878"/>
      <c r="F3660" s="878"/>
      <c r="H3660" s="878"/>
      <c r="I3660" s="878"/>
      <c r="J3660" s="878"/>
      <c r="K3660" s="990"/>
      <c r="L3660" s="990"/>
      <c r="M3660" s="990"/>
      <c r="N3660" s="990"/>
      <c r="O3660" s="878"/>
      <c r="P3660" s="878"/>
      <c r="Q3660" s="878"/>
      <c r="R3660" s="878"/>
      <c r="S3660" s="878"/>
      <c r="T3660" s="878"/>
      <c r="U3660" s="878"/>
      <c r="V3660" s="878"/>
      <c r="W3660" s="878"/>
      <c r="X3660" s="1015"/>
      <c r="Y3660" s="878"/>
      <c r="Z3660" s="975"/>
    </row>
    <row r="3661" spans="1:26">
      <c r="A3661" s="878"/>
      <c r="B3661" s="878"/>
      <c r="C3661" s="878"/>
      <c r="F3661" s="878"/>
      <c r="H3661" s="878"/>
      <c r="I3661" s="878"/>
      <c r="J3661" s="878"/>
      <c r="K3661" s="990"/>
      <c r="L3661" s="990"/>
      <c r="M3661" s="990"/>
      <c r="N3661" s="990"/>
      <c r="O3661" s="878"/>
      <c r="P3661" s="878"/>
      <c r="Q3661" s="878"/>
      <c r="R3661" s="878"/>
      <c r="S3661" s="878"/>
      <c r="T3661" s="878"/>
      <c r="U3661" s="878"/>
      <c r="V3661" s="878"/>
      <c r="W3661" s="878"/>
      <c r="X3661" s="1015"/>
      <c r="Y3661" s="878"/>
      <c r="Z3661" s="975"/>
    </row>
    <row r="3662" spans="1:26">
      <c r="A3662" s="878"/>
      <c r="B3662" s="878"/>
      <c r="C3662" s="878"/>
      <c r="F3662" s="878"/>
      <c r="H3662" s="878"/>
      <c r="I3662" s="878"/>
      <c r="J3662" s="878"/>
      <c r="K3662" s="990"/>
      <c r="L3662" s="990"/>
      <c r="M3662" s="990"/>
      <c r="N3662" s="990"/>
      <c r="O3662" s="878"/>
      <c r="P3662" s="878"/>
      <c r="Q3662" s="878"/>
      <c r="R3662" s="878"/>
      <c r="S3662" s="878"/>
      <c r="T3662" s="878"/>
      <c r="U3662" s="878"/>
      <c r="V3662" s="878"/>
      <c r="W3662" s="878"/>
      <c r="X3662" s="1015"/>
      <c r="Y3662" s="878"/>
      <c r="Z3662" s="975"/>
    </row>
    <row r="3663" spans="1:26">
      <c r="A3663" s="878"/>
      <c r="B3663" s="878"/>
      <c r="C3663" s="878"/>
      <c r="F3663" s="878"/>
      <c r="H3663" s="878"/>
      <c r="I3663" s="878"/>
      <c r="J3663" s="878"/>
      <c r="K3663" s="990"/>
      <c r="L3663" s="990"/>
      <c r="M3663" s="990"/>
      <c r="N3663" s="990"/>
      <c r="O3663" s="878"/>
      <c r="P3663" s="878"/>
      <c r="Q3663" s="878"/>
      <c r="R3663" s="878"/>
      <c r="S3663" s="878"/>
      <c r="T3663" s="878"/>
      <c r="U3663" s="878"/>
      <c r="V3663" s="878"/>
      <c r="W3663" s="878"/>
      <c r="X3663" s="1015"/>
      <c r="Y3663" s="878"/>
      <c r="Z3663" s="975"/>
    </row>
    <row r="3664" spans="1:26">
      <c r="A3664" s="878"/>
      <c r="B3664" s="878"/>
      <c r="C3664" s="878"/>
      <c r="F3664" s="878"/>
      <c r="H3664" s="878"/>
      <c r="I3664" s="878"/>
      <c r="J3664" s="878"/>
      <c r="K3664" s="990"/>
      <c r="L3664" s="990"/>
      <c r="M3664" s="990"/>
      <c r="N3664" s="990"/>
      <c r="O3664" s="878"/>
      <c r="P3664" s="878"/>
      <c r="Q3664" s="878"/>
      <c r="R3664" s="878"/>
      <c r="S3664" s="878"/>
      <c r="T3664" s="878"/>
      <c r="U3664" s="878"/>
      <c r="V3664" s="878"/>
      <c r="W3664" s="878"/>
      <c r="X3664" s="1015"/>
      <c r="Y3664" s="878"/>
      <c r="Z3664" s="975"/>
    </row>
    <row r="3665" spans="1:26">
      <c r="A3665" s="878"/>
      <c r="B3665" s="878"/>
      <c r="C3665" s="878"/>
      <c r="F3665" s="878"/>
      <c r="H3665" s="878"/>
      <c r="I3665" s="878"/>
      <c r="J3665" s="878"/>
      <c r="K3665" s="990"/>
      <c r="L3665" s="990"/>
      <c r="M3665" s="990"/>
      <c r="N3665" s="990"/>
      <c r="O3665" s="878"/>
      <c r="P3665" s="878"/>
      <c r="Q3665" s="878"/>
      <c r="R3665" s="878"/>
      <c r="S3665" s="878"/>
      <c r="T3665" s="878"/>
      <c r="U3665" s="878"/>
      <c r="V3665" s="878"/>
      <c r="W3665" s="878"/>
      <c r="X3665" s="1015"/>
      <c r="Y3665" s="878"/>
      <c r="Z3665" s="975"/>
    </row>
    <row r="3666" spans="1:26">
      <c r="A3666" s="878"/>
      <c r="B3666" s="878"/>
      <c r="C3666" s="878"/>
      <c r="F3666" s="878"/>
      <c r="H3666" s="878"/>
      <c r="I3666" s="878"/>
      <c r="J3666" s="878"/>
      <c r="K3666" s="990"/>
      <c r="L3666" s="990"/>
      <c r="M3666" s="990"/>
      <c r="N3666" s="990"/>
      <c r="O3666" s="878"/>
      <c r="P3666" s="878"/>
      <c r="Q3666" s="878"/>
      <c r="R3666" s="878"/>
      <c r="S3666" s="878"/>
      <c r="T3666" s="878"/>
      <c r="U3666" s="878"/>
      <c r="V3666" s="878"/>
      <c r="W3666" s="878"/>
      <c r="X3666" s="1015"/>
      <c r="Y3666" s="878"/>
      <c r="Z3666" s="975"/>
    </row>
    <row r="3667" spans="1:26">
      <c r="A3667" s="878"/>
      <c r="B3667" s="878"/>
      <c r="C3667" s="878"/>
      <c r="F3667" s="878"/>
      <c r="H3667" s="878"/>
      <c r="I3667" s="878"/>
      <c r="J3667" s="878"/>
      <c r="K3667" s="990"/>
      <c r="L3667" s="990"/>
      <c r="M3667" s="990"/>
      <c r="N3667" s="990"/>
      <c r="O3667" s="878"/>
      <c r="P3667" s="878"/>
      <c r="Q3667" s="878"/>
      <c r="R3667" s="878"/>
      <c r="S3667" s="878"/>
      <c r="T3667" s="878"/>
      <c r="U3667" s="878"/>
      <c r="V3667" s="878"/>
      <c r="W3667" s="878"/>
      <c r="X3667" s="1015"/>
      <c r="Y3667" s="878"/>
      <c r="Z3667" s="975"/>
    </row>
    <row r="3668" spans="1:26">
      <c r="A3668" s="878"/>
      <c r="B3668" s="878"/>
      <c r="C3668" s="878"/>
      <c r="F3668" s="878"/>
      <c r="H3668" s="878"/>
      <c r="I3668" s="878"/>
      <c r="J3668" s="878"/>
      <c r="K3668" s="990"/>
      <c r="L3668" s="990"/>
      <c r="M3668" s="990"/>
      <c r="N3668" s="990"/>
      <c r="O3668" s="878"/>
      <c r="P3668" s="878"/>
      <c r="Q3668" s="878"/>
      <c r="R3668" s="878"/>
      <c r="S3668" s="878"/>
      <c r="T3668" s="878"/>
      <c r="U3668" s="878"/>
      <c r="V3668" s="878"/>
      <c r="W3668" s="878"/>
      <c r="X3668" s="1015"/>
      <c r="Y3668" s="878"/>
      <c r="Z3668" s="975"/>
    </row>
    <row r="3669" spans="1:26">
      <c r="A3669" s="878"/>
      <c r="B3669" s="878"/>
      <c r="C3669" s="878"/>
      <c r="F3669" s="878"/>
      <c r="H3669" s="878"/>
      <c r="I3669" s="878"/>
      <c r="J3669" s="878"/>
      <c r="K3669" s="990"/>
      <c r="L3669" s="990"/>
      <c r="M3669" s="990"/>
      <c r="N3669" s="990"/>
      <c r="O3669" s="878"/>
      <c r="P3669" s="878"/>
      <c r="Q3669" s="878"/>
      <c r="R3669" s="878"/>
      <c r="S3669" s="878"/>
      <c r="T3669" s="878"/>
      <c r="U3669" s="878"/>
      <c r="V3669" s="878"/>
      <c r="W3669" s="878"/>
      <c r="X3669" s="1015"/>
      <c r="Y3669" s="878"/>
      <c r="Z3669" s="975"/>
    </row>
    <row r="3670" spans="1:26">
      <c r="A3670" s="878"/>
      <c r="B3670" s="878"/>
      <c r="C3670" s="878"/>
      <c r="F3670" s="878"/>
      <c r="H3670" s="878"/>
      <c r="I3670" s="878"/>
      <c r="J3670" s="878"/>
      <c r="K3670" s="990"/>
      <c r="L3670" s="990"/>
      <c r="M3670" s="990"/>
      <c r="N3670" s="990"/>
      <c r="O3670" s="878"/>
      <c r="P3670" s="878"/>
      <c r="Q3670" s="878"/>
      <c r="R3670" s="878"/>
      <c r="S3670" s="878"/>
      <c r="T3670" s="878"/>
      <c r="U3670" s="878"/>
      <c r="V3670" s="878"/>
      <c r="W3670" s="878"/>
      <c r="X3670" s="1015"/>
      <c r="Y3670" s="878"/>
      <c r="Z3670" s="975"/>
    </row>
    <row r="3671" spans="1:26">
      <c r="A3671" s="878"/>
      <c r="B3671" s="878"/>
      <c r="C3671" s="878"/>
      <c r="F3671" s="878"/>
      <c r="H3671" s="878"/>
      <c r="I3671" s="878"/>
      <c r="J3671" s="878"/>
      <c r="K3671" s="990"/>
      <c r="L3671" s="990"/>
      <c r="M3671" s="990"/>
      <c r="N3671" s="990"/>
      <c r="O3671" s="878"/>
      <c r="P3671" s="878"/>
      <c r="Q3671" s="878"/>
      <c r="R3671" s="878"/>
      <c r="S3671" s="878"/>
      <c r="T3671" s="878"/>
      <c r="U3671" s="878"/>
      <c r="V3671" s="878"/>
      <c r="W3671" s="878"/>
      <c r="X3671" s="1015"/>
      <c r="Y3671" s="878"/>
      <c r="Z3671" s="975"/>
    </row>
    <row r="3672" spans="1:26">
      <c r="A3672" s="878"/>
      <c r="B3672" s="878"/>
      <c r="C3672" s="878"/>
      <c r="F3672" s="878"/>
      <c r="H3672" s="878"/>
      <c r="I3672" s="878"/>
      <c r="J3672" s="878"/>
      <c r="K3672" s="990"/>
      <c r="L3672" s="990"/>
      <c r="M3672" s="990"/>
      <c r="N3672" s="990"/>
      <c r="O3672" s="878"/>
      <c r="P3672" s="878"/>
      <c r="Q3672" s="878"/>
      <c r="R3672" s="878"/>
      <c r="S3672" s="878"/>
      <c r="T3672" s="878"/>
      <c r="U3672" s="878"/>
      <c r="V3672" s="878"/>
      <c r="W3672" s="878"/>
      <c r="X3672" s="1015"/>
      <c r="Y3672" s="878"/>
      <c r="Z3672" s="975"/>
    </row>
    <row r="3673" spans="1:26">
      <c r="A3673" s="878"/>
      <c r="B3673" s="878"/>
      <c r="C3673" s="878"/>
      <c r="F3673" s="878"/>
      <c r="H3673" s="878"/>
      <c r="I3673" s="878"/>
      <c r="J3673" s="878"/>
      <c r="K3673" s="990"/>
      <c r="L3673" s="990"/>
      <c r="M3673" s="990"/>
      <c r="N3673" s="990"/>
      <c r="O3673" s="878"/>
      <c r="P3673" s="878"/>
      <c r="Q3673" s="878"/>
      <c r="R3673" s="878"/>
      <c r="S3673" s="878"/>
      <c r="T3673" s="878"/>
      <c r="U3673" s="878"/>
      <c r="V3673" s="878"/>
      <c r="W3673" s="878"/>
      <c r="X3673" s="1015"/>
      <c r="Y3673" s="878"/>
      <c r="Z3673" s="975"/>
    </row>
    <row r="3674" spans="1:26">
      <c r="A3674" s="878"/>
      <c r="B3674" s="878"/>
      <c r="C3674" s="878"/>
      <c r="F3674" s="878"/>
      <c r="H3674" s="878"/>
      <c r="I3674" s="878"/>
      <c r="J3674" s="878"/>
      <c r="K3674" s="990"/>
      <c r="L3674" s="990"/>
      <c r="M3674" s="990"/>
      <c r="N3674" s="990"/>
      <c r="O3674" s="878"/>
      <c r="P3674" s="878"/>
      <c r="Q3674" s="878"/>
      <c r="R3674" s="878"/>
      <c r="S3674" s="878"/>
      <c r="T3674" s="878"/>
      <c r="U3674" s="878"/>
      <c r="V3674" s="878"/>
      <c r="W3674" s="878"/>
      <c r="X3674" s="1015"/>
      <c r="Y3674" s="878"/>
      <c r="Z3674" s="975"/>
    </row>
    <row r="3675" spans="1:26">
      <c r="A3675" s="878"/>
      <c r="B3675" s="878"/>
      <c r="C3675" s="878"/>
      <c r="F3675" s="878"/>
      <c r="H3675" s="878"/>
      <c r="I3675" s="878"/>
      <c r="J3675" s="878"/>
      <c r="K3675" s="990"/>
      <c r="L3675" s="990"/>
      <c r="M3675" s="990"/>
      <c r="N3675" s="990"/>
      <c r="O3675" s="878"/>
      <c r="P3675" s="878"/>
      <c r="Q3675" s="878"/>
      <c r="R3675" s="878"/>
      <c r="S3675" s="878"/>
      <c r="T3675" s="878"/>
      <c r="U3675" s="878"/>
      <c r="V3675" s="878"/>
      <c r="W3675" s="878"/>
      <c r="X3675" s="1015"/>
      <c r="Y3675" s="878"/>
      <c r="Z3675" s="975"/>
    </row>
    <row r="3676" spans="1:26">
      <c r="A3676" s="878"/>
      <c r="B3676" s="878"/>
      <c r="C3676" s="878"/>
      <c r="F3676" s="878"/>
      <c r="H3676" s="878"/>
      <c r="I3676" s="878"/>
      <c r="J3676" s="878"/>
      <c r="K3676" s="990"/>
      <c r="L3676" s="990"/>
      <c r="M3676" s="990"/>
      <c r="N3676" s="990"/>
      <c r="O3676" s="878"/>
      <c r="P3676" s="878"/>
      <c r="Q3676" s="878"/>
      <c r="R3676" s="878"/>
      <c r="S3676" s="878"/>
      <c r="T3676" s="878"/>
      <c r="U3676" s="878"/>
      <c r="V3676" s="878"/>
      <c r="W3676" s="878"/>
      <c r="X3676" s="1015"/>
      <c r="Y3676" s="878"/>
      <c r="Z3676" s="975"/>
    </row>
    <row r="3677" spans="1:26">
      <c r="A3677" s="878"/>
      <c r="B3677" s="878"/>
      <c r="C3677" s="878"/>
      <c r="F3677" s="878"/>
      <c r="H3677" s="878"/>
      <c r="I3677" s="878"/>
      <c r="J3677" s="878"/>
      <c r="K3677" s="990"/>
      <c r="L3677" s="990"/>
      <c r="M3677" s="990"/>
      <c r="N3677" s="990"/>
      <c r="O3677" s="878"/>
      <c r="P3677" s="878"/>
      <c r="Q3677" s="878"/>
      <c r="R3677" s="878"/>
      <c r="S3677" s="878"/>
      <c r="T3677" s="878"/>
      <c r="U3677" s="878"/>
      <c r="V3677" s="878"/>
      <c r="W3677" s="878"/>
      <c r="X3677" s="1015"/>
      <c r="Y3677" s="878"/>
      <c r="Z3677" s="975"/>
    </row>
    <row r="3678" spans="1:26">
      <c r="A3678" s="878"/>
      <c r="B3678" s="878"/>
      <c r="C3678" s="878"/>
      <c r="F3678" s="878"/>
      <c r="H3678" s="878"/>
      <c r="I3678" s="878"/>
      <c r="J3678" s="878"/>
      <c r="K3678" s="990"/>
      <c r="L3678" s="990"/>
      <c r="M3678" s="990"/>
      <c r="N3678" s="990"/>
      <c r="O3678" s="878"/>
      <c r="P3678" s="878"/>
      <c r="Q3678" s="878"/>
      <c r="R3678" s="878"/>
      <c r="S3678" s="878"/>
      <c r="T3678" s="878"/>
      <c r="U3678" s="878"/>
      <c r="V3678" s="878"/>
      <c r="W3678" s="878"/>
      <c r="X3678" s="1015"/>
      <c r="Y3678" s="878"/>
      <c r="Z3678" s="975"/>
    </row>
    <row r="3679" spans="1:26">
      <c r="A3679" s="878"/>
      <c r="B3679" s="878"/>
      <c r="C3679" s="878"/>
      <c r="F3679" s="878"/>
      <c r="H3679" s="878"/>
      <c r="I3679" s="878"/>
      <c r="J3679" s="878"/>
      <c r="K3679" s="990"/>
      <c r="L3679" s="990"/>
      <c r="M3679" s="990"/>
      <c r="N3679" s="990"/>
      <c r="O3679" s="878"/>
      <c r="P3679" s="878"/>
      <c r="Q3679" s="878"/>
      <c r="R3679" s="878"/>
      <c r="S3679" s="878"/>
      <c r="T3679" s="878"/>
      <c r="U3679" s="878"/>
      <c r="V3679" s="878"/>
      <c r="W3679" s="878"/>
      <c r="X3679" s="1015"/>
      <c r="Y3679" s="878"/>
      <c r="Z3679" s="975"/>
    </row>
    <row r="3680" spans="1:26">
      <c r="A3680" s="878"/>
      <c r="B3680" s="878"/>
      <c r="C3680" s="878"/>
      <c r="F3680" s="878"/>
      <c r="H3680" s="878"/>
      <c r="I3680" s="878"/>
      <c r="J3680" s="878"/>
      <c r="K3680" s="990"/>
      <c r="L3680" s="990"/>
      <c r="M3680" s="990"/>
      <c r="N3680" s="990"/>
      <c r="O3680" s="878"/>
      <c r="P3680" s="878"/>
      <c r="Q3680" s="878"/>
      <c r="R3680" s="878"/>
      <c r="S3680" s="878"/>
      <c r="T3680" s="878"/>
      <c r="U3680" s="878"/>
      <c r="V3680" s="878"/>
      <c r="W3680" s="878"/>
      <c r="X3680" s="1015"/>
      <c r="Y3680" s="878"/>
      <c r="Z3680" s="975"/>
    </row>
    <row r="3681" spans="1:26">
      <c r="A3681" s="878"/>
      <c r="B3681" s="878"/>
      <c r="C3681" s="878"/>
      <c r="F3681" s="878"/>
      <c r="H3681" s="878"/>
      <c r="I3681" s="878"/>
      <c r="J3681" s="878"/>
      <c r="K3681" s="990"/>
      <c r="L3681" s="990"/>
      <c r="M3681" s="990"/>
      <c r="N3681" s="990"/>
      <c r="O3681" s="878"/>
      <c r="P3681" s="878"/>
      <c r="Q3681" s="878"/>
      <c r="R3681" s="878"/>
      <c r="S3681" s="878"/>
      <c r="T3681" s="878"/>
      <c r="U3681" s="878"/>
      <c r="V3681" s="878"/>
      <c r="W3681" s="878"/>
      <c r="X3681" s="1015"/>
      <c r="Y3681" s="878"/>
      <c r="Z3681" s="975"/>
    </row>
    <row r="3682" spans="1:26">
      <c r="A3682" s="878"/>
      <c r="B3682" s="878"/>
      <c r="C3682" s="878"/>
      <c r="F3682" s="878"/>
      <c r="H3682" s="878"/>
      <c r="I3682" s="878"/>
      <c r="J3682" s="878"/>
      <c r="K3682" s="990"/>
      <c r="L3682" s="990"/>
      <c r="M3682" s="990"/>
      <c r="N3682" s="990"/>
      <c r="O3682" s="878"/>
      <c r="P3682" s="878"/>
      <c r="Q3682" s="878"/>
      <c r="R3682" s="878"/>
      <c r="S3682" s="878"/>
      <c r="T3682" s="878"/>
      <c r="U3682" s="878"/>
      <c r="V3682" s="878"/>
      <c r="W3682" s="878"/>
      <c r="X3682" s="1015"/>
      <c r="Y3682" s="878"/>
      <c r="Z3682" s="975"/>
    </row>
    <row r="3683" spans="1:26">
      <c r="A3683" s="878"/>
      <c r="B3683" s="878"/>
      <c r="C3683" s="878"/>
      <c r="F3683" s="878"/>
      <c r="H3683" s="878"/>
      <c r="I3683" s="878"/>
      <c r="J3683" s="878"/>
      <c r="K3683" s="990"/>
      <c r="L3683" s="990"/>
      <c r="M3683" s="990"/>
      <c r="N3683" s="990"/>
      <c r="O3683" s="878"/>
      <c r="P3683" s="878"/>
      <c r="Q3683" s="878"/>
      <c r="R3683" s="878"/>
      <c r="S3683" s="878"/>
      <c r="T3683" s="878"/>
      <c r="U3683" s="878"/>
      <c r="V3683" s="878"/>
      <c r="W3683" s="878"/>
      <c r="X3683" s="1015"/>
      <c r="Y3683" s="878"/>
      <c r="Z3683" s="975"/>
    </row>
    <row r="3684" spans="1:26">
      <c r="A3684" s="878"/>
      <c r="B3684" s="878"/>
      <c r="C3684" s="878"/>
      <c r="F3684" s="878"/>
      <c r="H3684" s="878"/>
      <c r="I3684" s="878"/>
      <c r="J3684" s="878"/>
      <c r="K3684" s="990"/>
      <c r="L3684" s="990"/>
      <c r="M3684" s="990"/>
      <c r="N3684" s="990"/>
      <c r="O3684" s="878"/>
      <c r="P3684" s="878"/>
      <c r="Q3684" s="878"/>
      <c r="R3684" s="878"/>
      <c r="S3684" s="878"/>
      <c r="T3684" s="878"/>
      <c r="U3684" s="878"/>
      <c r="V3684" s="878"/>
      <c r="W3684" s="878"/>
      <c r="X3684" s="1015"/>
      <c r="Y3684" s="878"/>
      <c r="Z3684" s="975"/>
    </row>
    <row r="3685" spans="1:26">
      <c r="A3685" s="878"/>
      <c r="B3685" s="878"/>
      <c r="C3685" s="878"/>
      <c r="F3685" s="878"/>
      <c r="H3685" s="878"/>
      <c r="I3685" s="878"/>
      <c r="J3685" s="878"/>
      <c r="K3685" s="990"/>
      <c r="L3685" s="990"/>
      <c r="M3685" s="990"/>
      <c r="N3685" s="990"/>
      <c r="O3685" s="878"/>
      <c r="P3685" s="878"/>
      <c r="Q3685" s="878"/>
      <c r="R3685" s="878"/>
      <c r="S3685" s="878"/>
      <c r="T3685" s="878"/>
      <c r="U3685" s="878"/>
      <c r="V3685" s="878"/>
      <c r="W3685" s="878"/>
      <c r="X3685" s="1015"/>
      <c r="Y3685" s="878"/>
      <c r="Z3685" s="975"/>
    </row>
    <row r="3686" spans="1:26">
      <c r="A3686" s="878"/>
      <c r="B3686" s="878"/>
      <c r="C3686" s="878"/>
      <c r="F3686" s="878"/>
      <c r="H3686" s="878"/>
      <c r="I3686" s="878"/>
      <c r="J3686" s="878"/>
      <c r="K3686" s="990"/>
      <c r="L3686" s="990"/>
      <c r="M3686" s="990"/>
      <c r="N3686" s="990"/>
      <c r="O3686" s="878"/>
      <c r="P3686" s="878"/>
      <c r="Q3686" s="878"/>
      <c r="R3686" s="878"/>
      <c r="S3686" s="878"/>
      <c r="T3686" s="878"/>
      <c r="U3686" s="878"/>
      <c r="V3686" s="878"/>
      <c r="W3686" s="878"/>
      <c r="X3686" s="1015"/>
      <c r="Y3686" s="878"/>
      <c r="Z3686" s="975"/>
    </row>
    <row r="3687" spans="1:26">
      <c r="A3687" s="878"/>
      <c r="B3687" s="878"/>
      <c r="C3687" s="878"/>
      <c r="F3687" s="878"/>
      <c r="H3687" s="878"/>
      <c r="I3687" s="878"/>
      <c r="J3687" s="878"/>
      <c r="K3687" s="990"/>
      <c r="L3687" s="990"/>
      <c r="M3687" s="990"/>
      <c r="N3687" s="990"/>
      <c r="O3687" s="878"/>
      <c r="P3687" s="878"/>
      <c r="Q3687" s="878"/>
      <c r="R3687" s="878"/>
      <c r="S3687" s="878"/>
      <c r="T3687" s="878"/>
      <c r="U3687" s="878"/>
      <c r="V3687" s="878"/>
      <c r="W3687" s="878"/>
      <c r="X3687" s="1015"/>
      <c r="Y3687" s="878"/>
      <c r="Z3687" s="975"/>
    </row>
    <row r="3688" spans="1:26">
      <c r="A3688" s="878"/>
      <c r="B3688" s="878"/>
      <c r="C3688" s="878"/>
      <c r="F3688" s="878"/>
      <c r="H3688" s="878"/>
      <c r="I3688" s="878"/>
      <c r="J3688" s="878"/>
      <c r="K3688" s="990"/>
      <c r="L3688" s="990"/>
      <c r="M3688" s="990"/>
      <c r="N3688" s="990"/>
      <c r="O3688" s="878"/>
      <c r="P3688" s="878"/>
      <c r="Q3688" s="878"/>
      <c r="R3688" s="878"/>
      <c r="S3688" s="878"/>
      <c r="T3688" s="878"/>
      <c r="U3688" s="878"/>
      <c r="V3688" s="878"/>
      <c r="W3688" s="878"/>
      <c r="X3688" s="1015"/>
      <c r="Y3688" s="878"/>
      <c r="Z3688" s="975"/>
    </row>
    <row r="3689" spans="1:26">
      <c r="A3689" s="878"/>
      <c r="B3689" s="878"/>
      <c r="C3689" s="878"/>
      <c r="F3689" s="878"/>
      <c r="H3689" s="878"/>
      <c r="I3689" s="878"/>
      <c r="J3689" s="878"/>
      <c r="K3689" s="990"/>
      <c r="L3689" s="990"/>
      <c r="M3689" s="990"/>
      <c r="N3689" s="990"/>
      <c r="O3689" s="878"/>
      <c r="P3689" s="878"/>
      <c r="Q3689" s="878"/>
      <c r="R3689" s="878"/>
      <c r="S3689" s="878"/>
      <c r="T3689" s="878"/>
      <c r="U3689" s="878"/>
      <c r="V3689" s="878"/>
      <c r="W3689" s="878"/>
      <c r="X3689" s="1015"/>
      <c r="Y3689" s="878"/>
      <c r="Z3689" s="975"/>
    </row>
    <row r="3690" spans="1:26">
      <c r="A3690" s="878"/>
      <c r="B3690" s="878"/>
      <c r="C3690" s="878"/>
      <c r="F3690" s="878"/>
      <c r="H3690" s="878"/>
      <c r="I3690" s="878"/>
      <c r="J3690" s="878"/>
      <c r="K3690" s="990"/>
      <c r="L3690" s="990"/>
      <c r="M3690" s="990"/>
      <c r="N3690" s="990"/>
      <c r="O3690" s="878"/>
      <c r="P3690" s="878"/>
      <c r="Q3690" s="878"/>
      <c r="R3690" s="878"/>
      <c r="S3690" s="878"/>
      <c r="T3690" s="878"/>
      <c r="U3690" s="878"/>
      <c r="V3690" s="878"/>
      <c r="W3690" s="878"/>
      <c r="X3690" s="1015"/>
      <c r="Y3690" s="878"/>
      <c r="Z3690" s="975"/>
    </row>
    <row r="3691" spans="1:26">
      <c r="A3691" s="878"/>
      <c r="B3691" s="878"/>
      <c r="C3691" s="878"/>
      <c r="F3691" s="878"/>
      <c r="H3691" s="878"/>
      <c r="I3691" s="878"/>
      <c r="J3691" s="878"/>
      <c r="K3691" s="990"/>
      <c r="L3691" s="990"/>
      <c r="M3691" s="990"/>
      <c r="N3691" s="990"/>
      <c r="O3691" s="878"/>
      <c r="P3691" s="878"/>
      <c r="Q3691" s="878"/>
      <c r="R3691" s="878"/>
      <c r="S3691" s="878"/>
      <c r="T3691" s="878"/>
      <c r="U3691" s="878"/>
      <c r="V3691" s="878"/>
      <c r="W3691" s="878"/>
      <c r="X3691" s="1015"/>
      <c r="Y3691" s="878"/>
      <c r="Z3691" s="975"/>
    </row>
    <row r="3692" spans="1:26">
      <c r="A3692" s="878"/>
      <c r="B3692" s="878"/>
      <c r="C3692" s="878"/>
      <c r="F3692" s="878"/>
      <c r="H3692" s="878"/>
      <c r="I3692" s="878"/>
      <c r="J3692" s="878"/>
      <c r="K3692" s="990"/>
      <c r="L3692" s="990"/>
      <c r="M3692" s="990"/>
      <c r="N3692" s="990"/>
      <c r="O3692" s="878"/>
      <c r="P3692" s="878"/>
      <c r="Q3692" s="878"/>
      <c r="R3692" s="878"/>
      <c r="S3692" s="878"/>
      <c r="T3692" s="878"/>
      <c r="U3692" s="878"/>
      <c r="V3692" s="878"/>
      <c r="W3692" s="878"/>
      <c r="X3692" s="1015"/>
      <c r="Y3692" s="878"/>
      <c r="Z3692" s="975"/>
    </row>
    <row r="3693" spans="1:26">
      <c r="A3693" s="878"/>
      <c r="B3693" s="878"/>
      <c r="C3693" s="878"/>
      <c r="F3693" s="878"/>
      <c r="H3693" s="878"/>
      <c r="I3693" s="878"/>
      <c r="J3693" s="878"/>
      <c r="K3693" s="990"/>
      <c r="L3693" s="990"/>
      <c r="M3693" s="990"/>
      <c r="N3693" s="990"/>
      <c r="O3693" s="878"/>
      <c r="P3693" s="878"/>
      <c r="Q3693" s="878"/>
      <c r="R3693" s="878"/>
      <c r="S3693" s="878"/>
      <c r="T3693" s="878"/>
      <c r="U3693" s="878"/>
      <c r="V3693" s="878"/>
      <c r="W3693" s="878"/>
      <c r="X3693" s="1015"/>
      <c r="Y3693" s="878"/>
      <c r="Z3693" s="975"/>
    </row>
    <row r="3694" spans="1:26">
      <c r="A3694" s="878"/>
      <c r="B3694" s="878"/>
      <c r="C3694" s="878"/>
      <c r="F3694" s="878"/>
      <c r="H3694" s="878"/>
      <c r="I3694" s="878"/>
      <c r="J3694" s="878"/>
      <c r="K3694" s="990"/>
      <c r="L3694" s="990"/>
      <c r="M3694" s="990"/>
      <c r="N3694" s="990"/>
      <c r="O3694" s="878"/>
      <c r="P3694" s="878"/>
      <c r="Q3694" s="878"/>
      <c r="R3694" s="878"/>
      <c r="S3694" s="878"/>
      <c r="T3694" s="878"/>
      <c r="U3694" s="878"/>
      <c r="V3694" s="878"/>
      <c r="W3694" s="878"/>
      <c r="X3694" s="1015"/>
      <c r="Y3694" s="878"/>
      <c r="Z3694" s="975"/>
    </row>
    <row r="3695" spans="1:26">
      <c r="A3695" s="878"/>
      <c r="B3695" s="878"/>
      <c r="C3695" s="878"/>
      <c r="F3695" s="878"/>
      <c r="H3695" s="878"/>
      <c r="I3695" s="878"/>
      <c r="J3695" s="878"/>
      <c r="K3695" s="990"/>
      <c r="L3695" s="990"/>
      <c r="M3695" s="990"/>
      <c r="N3695" s="990"/>
      <c r="O3695" s="878"/>
      <c r="P3695" s="878"/>
      <c r="Q3695" s="878"/>
      <c r="R3695" s="878"/>
      <c r="S3695" s="878"/>
      <c r="T3695" s="878"/>
      <c r="U3695" s="878"/>
      <c r="V3695" s="878"/>
      <c r="W3695" s="878"/>
      <c r="X3695" s="1015"/>
      <c r="Y3695" s="878"/>
      <c r="Z3695" s="975"/>
    </row>
    <row r="3696" spans="1:26">
      <c r="A3696" s="878"/>
      <c r="B3696" s="878"/>
      <c r="C3696" s="878"/>
      <c r="F3696" s="878"/>
      <c r="H3696" s="878"/>
      <c r="I3696" s="878"/>
      <c r="J3696" s="878"/>
      <c r="K3696" s="990"/>
      <c r="L3696" s="990"/>
      <c r="M3696" s="990"/>
      <c r="N3696" s="990"/>
      <c r="O3696" s="878"/>
      <c r="P3696" s="878"/>
      <c r="Q3696" s="878"/>
      <c r="R3696" s="878"/>
      <c r="S3696" s="878"/>
      <c r="T3696" s="878"/>
      <c r="U3696" s="878"/>
      <c r="V3696" s="878"/>
      <c r="W3696" s="878"/>
      <c r="X3696" s="1015"/>
      <c r="Y3696" s="878"/>
      <c r="Z3696" s="975"/>
    </row>
    <row r="3697" spans="1:26">
      <c r="A3697" s="878"/>
      <c r="B3697" s="878"/>
      <c r="C3697" s="878"/>
      <c r="F3697" s="878"/>
      <c r="H3697" s="878"/>
      <c r="I3697" s="878"/>
      <c r="J3697" s="878"/>
      <c r="K3697" s="990"/>
      <c r="L3697" s="990"/>
      <c r="M3697" s="990"/>
      <c r="N3697" s="990"/>
      <c r="O3697" s="878"/>
      <c r="P3697" s="878"/>
      <c r="Q3697" s="878"/>
      <c r="R3697" s="878"/>
      <c r="S3697" s="878"/>
      <c r="T3697" s="878"/>
      <c r="U3697" s="878"/>
      <c r="V3697" s="878"/>
      <c r="W3697" s="878"/>
      <c r="X3697" s="1015"/>
      <c r="Y3697" s="878"/>
      <c r="Z3697" s="975"/>
    </row>
    <row r="3698" spans="1:26">
      <c r="A3698" s="878"/>
      <c r="B3698" s="878"/>
      <c r="C3698" s="878"/>
      <c r="F3698" s="878"/>
      <c r="H3698" s="878"/>
      <c r="I3698" s="878"/>
      <c r="J3698" s="878"/>
      <c r="K3698" s="990"/>
      <c r="L3698" s="990"/>
      <c r="M3698" s="990"/>
      <c r="N3698" s="990"/>
      <c r="O3698" s="878"/>
      <c r="P3698" s="878"/>
      <c r="Q3698" s="878"/>
      <c r="R3698" s="878"/>
      <c r="S3698" s="878"/>
      <c r="T3698" s="878"/>
      <c r="U3698" s="878"/>
      <c r="V3698" s="878"/>
      <c r="W3698" s="878"/>
      <c r="X3698" s="1015"/>
      <c r="Y3698" s="878"/>
      <c r="Z3698" s="975"/>
    </row>
    <row r="3699" spans="1:26">
      <c r="A3699" s="878"/>
      <c r="B3699" s="878"/>
      <c r="C3699" s="878"/>
      <c r="F3699" s="878"/>
      <c r="H3699" s="878"/>
      <c r="I3699" s="878"/>
      <c r="J3699" s="878"/>
      <c r="K3699" s="990"/>
      <c r="L3699" s="990"/>
      <c r="M3699" s="990"/>
      <c r="N3699" s="990"/>
      <c r="O3699" s="878"/>
      <c r="P3699" s="878"/>
      <c r="Q3699" s="878"/>
      <c r="R3699" s="878"/>
      <c r="S3699" s="878"/>
      <c r="T3699" s="878"/>
      <c r="U3699" s="878"/>
      <c r="V3699" s="878"/>
      <c r="W3699" s="878"/>
      <c r="X3699" s="1015"/>
      <c r="Y3699" s="878"/>
      <c r="Z3699" s="975"/>
    </row>
    <row r="3700" spans="1:26">
      <c r="A3700" s="878"/>
      <c r="B3700" s="878"/>
      <c r="C3700" s="878"/>
      <c r="F3700" s="878"/>
      <c r="H3700" s="878"/>
      <c r="I3700" s="878"/>
      <c r="J3700" s="878"/>
      <c r="K3700" s="990"/>
      <c r="L3700" s="990"/>
      <c r="M3700" s="990"/>
      <c r="N3700" s="990"/>
      <c r="O3700" s="878"/>
      <c r="P3700" s="878"/>
      <c r="Q3700" s="878"/>
      <c r="R3700" s="878"/>
      <c r="S3700" s="878"/>
      <c r="T3700" s="878"/>
      <c r="U3700" s="878"/>
      <c r="V3700" s="878"/>
      <c r="W3700" s="878"/>
      <c r="X3700" s="1015"/>
      <c r="Y3700" s="878"/>
      <c r="Z3700" s="975"/>
    </row>
    <row r="3701" spans="1:26">
      <c r="A3701" s="878"/>
      <c r="B3701" s="878"/>
      <c r="C3701" s="878"/>
      <c r="F3701" s="878"/>
      <c r="H3701" s="878"/>
      <c r="I3701" s="878"/>
      <c r="J3701" s="878"/>
      <c r="K3701" s="990"/>
      <c r="L3701" s="990"/>
      <c r="M3701" s="990"/>
      <c r="N3701" s="990"/>
      <c r="O3701" s="878"/>
      <c r="P3701" s="878"/>
      <c r="Q3701" s="878"/>
      <c r="R3701" s="878"/>
      <c r="S3701" s="878"/>
      <c r="T3701" s="878"/>
      <c r="U3701" s="878"/>
      <c r="V3701" s="878"/>
      <c r="W3701" s="878"/>
      <c r="X3701" s="1015"/>
      <c r="Y3701" s="878"/>
      <c r="Z3701" s="975"/>
    </row>
    <row r="3702" spans="1:26">
      <c r="A3702" s="878"/>
      <c r="B3702" s="878"/>
      <c r="C3702" s="878"/>
      <c r="F3702" s="878"/>
      <c r="H3702" s="878"/>
      <c r="I3702" s="878"/>
      <c r="J3702" s="878"/>
      <c r="K3702" s="990"/>
      <c r="L3702" s="990"/>
      <c r="M3702" s="990"/>
      <c r="N3702" s="990"/>
      <c r="O3702" s="878"/>
      <c r="P3702" s="878"/>
      <c r="Q3702" s="878"/>
      <c r="R3702" s="878"/>
      <c r="S3702" s="878"/>
      <c r="T3702" s="878"/>
      <c r="U3702" s="878"/>
      <c r="V3702" s="878"/>
      <c r="W3702" s="878"/>
      <c r="X3702" s="1015"/>
      <c r="Y3702" s="878"/>
      <c r="Z3702" s="975"/>
    </row>
    <row r="3703" spans="1:26">
      <c r="A3703" s="878"/>
      <c r="B3703" s="878"/>
      <c r="C3703" s="878"/>
      <c r="F3703" s="878"/>
      <c r="H3703" s="878"/>
      <c r="I3703" s="878"/>
      <c r="J3703" s="878"/>
      <c r="K3703" s="990"/>
      <c r="L3703" s="990"/>
      <c r="M3703" s="990"/>
      <c r="N3703" s="990"/>
      <c r="O3703" s="878"/>
      <c r="P3703" s="878"/>
      <c r="Q3703" s="878"/>
      <c r="R3703" s="878"/>
      <c r="S3703" s="878"/>
      <c r="T3703" s="878"/>
      <c r="U3703" s="878"/>
      <c r="V3703" s="878"/>
      <c r="W3703" s="878"/>
      <c r="X3703" s="1015"/>
      <c r="Y3703" s="878"/>
      <c r="Z3703" s="975"/>
    </row>
    <row r="3704" spans="1:26">
      <c r="A3704" s="878"/>
      <c r="B3704" s="878"/>
      <c r="C3704" s="878"/>
      <c r="F3704" s="878"/>
      <c r="H3704" s="878"/>
      <c r="I3704" s="878"/>
      <c r="J3704" s="878"/>
      <c r="K3704" s="990"/>
      <c r="L3704" s="990"/>
      <c r="M3704" s="990"/>
      <c r="N3704" s="990"/>
      <c r="O3704" s="878"/>
      <c r="P3704" s="878"/>
      <c r="Q3704" s="878"/>
      <c r="R3704" s="878"/>
      <c r="S3704" s="878"/>
      <c r="T3704" s="878"/>
      <c r="U3704" s="878"/>
      <c r="V3704" s="878"/>
      <c r="W3704" s="878"/>
      <c r="X3704" s="1015"/>
      <c r="Y3704" s="878"/>
      <c r="Z3704" s="975"/>
    </row>
    <row r="3705" spans="1:26">
      <c r="A3705" s="878"/>
      <c r="B3705" s="878"/>
      <c r="C3705" s="878"/>
      <c r="F3705" s="878"/>
      <c r="H3705" s="878"/>
      <c r="I3705" s="878"/>
      <c r="J3705" s="878"/>
      <c r="K3705" s="990"/>
      <c r="L3705" s="990"/>
      <c r="M3705" s="990"/>
      <c r="N3705" s="990"/>
      <c r="O3705" s="878"/>
      <c r="P3705" s="878"/>
      <c r="Q3705" s="878"/>
      <c r="R3705" s="878"/>
      <c r="S3705" s="878"/>
      <c r="T3705" s="878"/>
      <c r="U3705" s="878"/>
      <c r="V3705" s="878"/>
      <c r="W3705" s="878"/>
      <c r="X3705" s="1015"/>
      <c r="Y3705" s="878"/>
      <c r="Z3705" s="975"/>
    </row>
    <row r="3706" spans="1:26">
      <c r="A3706" s="878"/>
      <c r="B3706" s="878"/>
      <c r="C3706" s="878"/>
      <c r="F3706" s="878"/>
      <c r="H3706" s="878"/>
      <c r="I3706" s="878"/>
      <c r="J3706" s="878"/>
      <c r="K3706" s="990"/>
      <c r="L3706" s="990"/>
      <c r="M3706" s="990"/>
      <c r="N3706" s="990"/>
      <c r="O3706" s="878"/>
      <c r="P3706" s="878"/>
      <c r="Q3706" s="878"/>
      <c r="R3706" s="878"/>
      <c r="S3706" s="878"/>
      <c r="T3706" s="878"/>
      <c r="U3706" s="878"/>
      <c r="V3706" s="878"/>
      <c r="W3706" s="878"/>
      <c r="X3706" s="1015"/>
      <c r="Y3706" s="878"/>
      <c r="Z3706" s="975"/>
    </row>
    <row r="3707" spans="1:26">
      <c r="A3707" s="878"/>
      <c r="B3707" s="878"/>
      <c r="C3707" s="878"/>
      <c r="F3707" s="878"/>
      <c r="H3707" s="878"/>
      <c r="I3707" s="878"/>
      <c r="J3707" s="878"/>
      <c r="K3707" s="990"/>
      <c r="L3707" s="990"/>
      <c r="M3707" s="990"/>
      <c r="N3707" s="990"/>
      <c r="O3707" s="878"/>
      <c r="P3707" s="878"/>
      <c r="Q3707" s="878"/>
      <c r="R3707" s="878"/>
      <c r="S3707" s="878"/>
      <c r="T3707" s="878"/>
      <c r="U3707" s="878"/>
      <c r="V3707" s="878"/>
      <c r="W3707" s="878"/>
      <c r="X3707" s="1015"/>
      <c r="Y3707" s="878"/>
      <c r="Z3707" s="975"/>
    </row>
    <row r="3708" spans="1:26">
      <c r="A3708" s="878"/>
      <c r="B3708" s="878"/>
      <c r="C3708" s="878"/>
      <c r="F3708" s="878"/>
      <c r="H3708" s="878"/>
      <c r="I3708" s="878"/>
      <c r="J3708" s="878"/>
      <c r="K3708" s="990"/>
      <c r="L3708" s="990"/>
      <c r="M3708" s="990"/>
      <c r="N3708" s="990"/>
      <c r="O3708" s="878"/>
      <c r="P3708" s="878"/>
      <c r="Q3708" s="878"/>
      <c r="R3708" s="878"/>
      <c r="S3708" s="878"/>
      <c r="T3708" s="878"/>
      <c r="U3708" s="878"/>
      <c r="V3708" s="878"/>
      <c r="W3708" s="878"/>
      <c r="X3708" s="1015"/>
      <c r="Y3708" s="878"/>
      <c r="Z3708" s="975"/>
    </row>
    <row r="3709" spans="1:26">
      <c r="A3709" s="878"/>
      <c r="B3709" s="878"/>
      <c r="C3709" s="878"/>
      <c r="F3709" s="878"/>
      <c r="H3709" s="878"/>
      <c r="I3709" s="878"/>
      <c r="J3709" s="878"/>
      <c r="K3709" s="990"/>
      <c r="L3709" s="990"/>
      <c r="M3709" s="990"/>
      <c r="N3709" s="990"/>
      <c r="O3709" s="878"/>
      <c r="P3709" s="878"/>
      <c r="Q3709" s="878"/>
      <c r="R3709" s="878"/>
      <c r="S3709" s="878"/>
      <c r="T3709" s="878"/>
      <c r="U3709" s="878"/>
      <c r="V3709" s="878"/>
      <c r="W3709" s="878"/>
      <c r="X3709" s="1015"/>
      <c r="Y3709" s="878"/>
      <c r="Z3709" s="975"/>
    </row>
    <row r="3710" spans="1:26">
      <c r="A3710" s="878"/>
      <c r="B3710" s="878"/>
      <c r="C3710" s="878"/>
      <c r="F3710" s="878"/>
      <c r="H3710" s="878"/>
      <c r="I3710" s="878"/>
      <c r="J3710" s="878"/>
      <c r="K3710" s="990"/>
      <c r="L3710" s="990"/>
      <c r="M3710" s="990"/>
      <c r="N3710" s="990"/>
      <c r="O3710" s="878"/>
      <c r="P3710" s="878"/>
      <c r="Q3710" s="878"/>
      <c r="R3710" s="878"/>
      <c r="S3710" s="878"/>
      <c r="T3710" s="878"/>
      <c r="U3710" s="878"/>
      <c r="V3710" s="878"/>
      <c r="W3710" s="878"/>
      <c r="X3710" s="1015"/>
      <c r="Y3710" s="878"/>
      <c r="Z3710" s="975"/>
    </row>
    <row r="3711" spans="1:26">
      <c r="A3711" s="878"/>
      <c r="B3711" s="878"/>
      <c r="C3711" s="878"/>
      <c r="F3711" s="878"/>
      <c r="H3711" s="878"/>
      <c r="I3711" s="878"/>
      <c r="J3711" s="878"/>
      <c r="K3711" s="990"/>
      <c r="L3711" s="990"/>
      <c r="M3711" s="990"/>
      <c r="N3711" s="990"/>
      <c r="O3711" s="878"/>
      <c r="P3711" s="878"/>
      <c r="Q3711" s="878"/>
      <c r="R3711" s="878"/>
      <c r="S3711" s="878"/>
      <c r="T3711" s="878"/>
      <c r="U3711" s="878"/>
      <c r="V3711" s="878"/>
      <c r="W3711" s="878"/>
      <c r="X3711" s="1015"/>
      <c r="Y3711" s="878"/>
      <c r="Z3711" s="975"/>
    </row>
    <row r="3712" spans="1:26">
      <c r="A3712" s="878"/>
      <c r="B3712" s="878"/>
      <c r="C3712" s="878"/>
      <c r="F3712" s="878"/>
      <c r="H3712" s="878"/>
      <c r="I3712" s="878"/>
      <c r="J3712" s="878"/>
      <c r="K3712" s="990"/>
      <c r="L3712" s="990"/>
      <c r="M3712" s="990"/>
      <c r="N3712" s="990"/>
      <c r="O3712" s="878"/>
      <c r="P3712" s="878"/>
      <c r="Q3712" s="878"/>
      <c r="R3712" s="878"/>
      <c r="S3712" s="878"/>
      <c r="T3712" s="878"/>
      <c r="U3712" s="878"/>
      <c r="V3712" s="878"/>
      <c r="W3712" s="878"/>
      <c r="X3712" s="1015"/>
      <c r="Y3712" s="878"/>
      <c r="Z3712" s="975"/>
    </row>
    <row r="3713" spans="1:26">
      <c r="A3713" s="878"/>
      <c r="B3713" s="878"/>
      <c r="C3713" s="878"/>
      <c r="F3713" s="878"/>
      <c r="H3713" s="878"/>
      <c r="I3713" s="878"/>
      <c r="J3713" s="878"/>
      <c r="K3713" s="990"/>
      <c r="L3713" s="990"/>
      <c r="M3713" s="990"/>
      <c r="N3713" s="990"/>
      <c r="O3713" s="878"/>
      <c r="P3713" s="878"/>
      <c r="Q3713" s="878"/>
      <c r="R3713" s="878"/>
      <c r="S3713" s="878"/>
      <c r="T3713" s="878"/>
      <c r="U3713" s="878"/>
      <c r="V3713" s="878"/>
      <c r="W3713" s="878"/>
      <c r="X3713" s="1015"/>
      <c r="Y3713" s="878"/>
      <c r="Z3713" s="975"/>
    </row>
    <row r="3714" spans="1:26">
      <c r="A3714" s="878"/>
      <c r="B3714" s="878"/>
      <c r="C3714" s="878"/>
      <c r="F3714" s="878"/>
      <c r="H3714" s="878"/>
      <c r="I3714" s="878"/>
      <c r="J3714" s="878"/>
      <c r="K3714" s="990"/>
      <c r="L3714" s="990"/>
      <c r="M3714" s="990"/>
      <c r="N3714" s="990"/>
      <c r="O3714" s="878"/>
      <c r="P3714" s="878"/>
      <c r="Q3714" s="878"/>
      <c r="R3714" s="878"/>
      <c r="S3714" s="878"/>
      <c r="T3714" s="878"/>
      <c r="U3714" s="878"/>
      <c r="V3714" s="878"/>
      <c r="W3714" s="878"/>
      <c r="X3714" s="1015"/>
      <c r="Y3714" s="878"/>
      <c r="Z3714" s="975"/>
    </row>
    <row r="3715" spans="1:26">
      <c r="A3715" s="878"/>
      <c r="B3715" s="878"/>
      <c r="C3715" s="878"/>
      <c r="F3715" s="878"/>
      <c r="H3715" s="878"/>
      <c r="I3715" s="878"/>
      <c r="J3715" s="878"/>
      <c r="K3715" s="990"/>
      <c r="L3715" s="990"/>
      <c r="M3715" s="990"/>
      <c r="N3715" s="990"/>
      <c r="O3715" s="878"/>
      <c r="P3715" s="878"/>
      <c r="Q3715" s="878"/>
      <c r="R3715" s="878"/>
      <c r="S3715" s="878"/>
      <c r="T3715" s="878"/>
      <c r="U3715" s="878"/>
      <c r="V3715" s="878"/>
      <c r="W3715" s="878"/>
      <c r="X3715" s="1015"/>
      <c r="Y3715" s="878"/>
      <c r="Z3715" s="975"/>
    </row>
    <row r="3716" spans="1:26">
      <c r="A3716" s="878"/>
      <c r="B3716" s="878"/>
      <c r="C3716" s="878"/>
      <c r="F3716" s="878"/>
      <c r="H3716" s="878"/>
      <c r="I3716" s="878"/>
      <c r="J3716" s="878"/>
      <c r="K3716" s="990"/>
      <c r="L3716" s="990"/>
      <c r="M3716" s="990"/>
      <c r="N3716" s="990"/>
      <c r="O3716" s="878"/>
      <c r="P3716" s="878"/>
      <c r="Q3716" s="878"/>
      <c r="R3716" s="878"/>
      <c r="S3716" s="878"/>
      <c r="T3716" s="878"/>
      <c r="U3716" s="878"/>
      <c r="V3716" s="878"/>
      <c r="W3716" s="878"/>
      <c r="X3716" s="1015"/>
      <c r="Y3716" s="878"/>
      <c r="Z3716" s="975"/>
    </row>
    <row r="3717" spans="1:26">
      <c r="A3717" s="878"/>
      <c r="B3717" s="878"/>
      <c r="C3717" s="878"/>
      <c r="F3717" s="878"/>
      <c r="H3717" s="878"/>
      <c r="I3717" s="878"/>
      <c r="J3717" s="878"/>
      <c r="K3717" s="990"/>
      <c r="L3717" s="990"/>
      <c r="M3717" s="990"/>
      <c r="N3717" s="990"/>
      <c r="O3717" s="878"/>
      <c r="P3717" s="878"/>
      <c r="Q3717" s="878"/>
      <c r="R3717" s="878"/>
      <c r="S3717" s="878"/>
      <c r="T3717" s="878"/>
      <c r="U3717" s="878"/>
      <c r="V3717" s="878"/>
      <c r="W3717" s="878"/>
      <c r="X3717" s="1015"/>
      <c r="Y3717" s="878"/>
      <c r="Z3717" s="975"/>
    </row>
    <row r="3718" spans="1:26">
      <c r="A3718" s="878"/>
      <c r="B3718" s="878"/>
      <c r="C3718" s="878"/>
      <c r="F3718" s="878"/>
      <c r="H3718" s="878"/>
      <c r="I3718" s="878"/>
      <c r="J3718" s="878"/>
      <c r="K3718" s="990"/>
      <c r="L3718" s="990"/>
      <c r="M3718" s="990"/>
      <c r="N3718" s="990"/>
      <c r="O3718" s="878"/>
      <c r="P3718" s="878"/>
      <c r="Q3718" s="878"/>
      <c r="R3718" s="878"/>
      <c r="S3718" s="878"/>
      <c r="T3718" s="878"/>
      <c r="U3718" s="878"/>
      <c r="V3718" s="878"/>
      <c r="W3718" s="878"/>
      <c r="X3718" s="1015"/>
      <c r="Y3718" s="878"/>
      <c r="Z3718" s="975"/>
    </row>
    <row r="3719" spans="1:26">
      <c r="A3719" s="878"/>
      <c r="B3719" s="878"/>
      <c r="C3719" s="878"/>
      <c r="F3719" s="878"/>
      <c r="H3719" s="878"/>
      <c r="I3719" s="878"/>
      <c r="J3719" s="878"/>
      <c r="K3719" s="990"/>
      <c r="L3719" s="990"/>
      <c r="M3719" s="990"/>
      <c r="N3719" s="990"/>
      <c r="O3719" s="878"/>
      <c r="P3719" s="878"/>
      <c r="Q3719" s="878"/>
      <c r="R3719" s="878"/>
      <c r="S3719" s="878"/>
      <c r="T3719" s="878"/>
      <c r="U3719" s="878"/>
      <c r="V3719" s="878"/>
      <c r="W3719" s="878"/>
      <c r="X3719" s="1015"/>
      <c r="Y3719" s="878"/>
      <c r="Z3719" s="975"/>
    </row>
    <row r="3720" spans="1:26">
      <c r="A3720" s="878"/>
      <c r="B3720" s="878"/>
      <c r="C3720" s="878"/>
      <c r="F3720" s="878"/>
      <c r="H3720" s="878"/>
      <c r="I3720" s="878"/>
      <c r="J3720" s="878"/>
      <c r="K3720" s="990"/>
      <c r="L3720" s="990"/>
      <c r="M3720" s="990"/>
      <c r="N3720" s="990"/>
      <c r="O3720" s="878"/>
      <c r="P3720" s="878"/>
      <c r="Q3720" s="878"/>
      <c r="R3720" s="878"/>
      <c r="S3720" s="878"/>
      <c r="T3720" s="878"/>
      <c r="U3720" s="878"/>
      <c r="V3720" s="878"/>
      <c r="W3720" s="878"/>
      <c r="X3720" s="1015"/>
      <c r="Y3720" s="878"/>
      <c r="Z3720" s="975"/>
    </row>
    <row r="3721" spans="1:26">
      <c r="A3721" s="878"/>
      <c r="B3721" s="878"/>
      <c r="C3721" s="878"/>
      <c r="F3721" s="878"/>
      <c r="H3721" s="878"/>
      <c r="I3721" s="878"/>
      <c r="J3721" s="878"/>
      <c r="K3721" s="990"/>
      <c r="L3721" s="990"/>
      <c r="M3721" s="990"/>
      <c r="N3721" s="990"/>
      <c r="O3721" s="878"/>
      <c r="P3721" s="878"/>
      <c r="Q3721" s="878"/>
      <c r="R3721" s="878"/>
      <c r="S3721" s="878"/>
      <c r="T3721" s="878"/>
      <c r="U3721" s="878"/>
      <c r="V3721" s="878"/>
      <c r="W3721" s="878"/>
      <c r="X3721" s="1015"/>
      <c r="Y3721" s="878"/>
      <c r="Z3721" s="975"/>
    </row>
    <row r="3722" spans="1:26">
      <c r="A3722" s="878"/>
      <c r="B3722" s="878"/>
      <c r="C3722" s="878"/>
      <c r="F3722" s="878"/>
      <c r="H3722" s="878"/>
      <c r="I3722" s="878"/>
      <c r="J3722" s="878"/>
      <c r="K3722" s="990"/>
      <c r="L3722" s="990"/>
      <c r="M3722" s="990"/>
      <c r="N3722" s="990"/>
      <c r="O3722" s="878"/>
      <c r="P3722" s="878"/>
      <c r="Q3722" s="878"/>
      <c r="R3722" s="878"/>
      <c r="S3722" s="878"/>
      <c r="T3722" s="878"/>
      <c r="U3722" s="878"/>
      <c r="V3722" s="878"/>
      <c r="W3722" s="878"/>
      <c r="X3722" s="1015"/>
      <c r="Y3722" s="878"/>
      <c r="Z3722" s="975"/>
    </row>
    <row r="3723" spans="1:26">
      <c r="A3723" s="878"/>
      <c r="B3723" s="878"/>
      <c r="C3723" s="878"/>
      <c r="F3723" s="878"/>
      <c r="H3723" s="878"/>
      <c r="I3723" s="878"/>
      <c r="J3723" s="878"/>
      <c r="K3723" s="990"/>
      <c r="L3723" s="990"/>
      <c r="M3723" s="990"/>
      <c r="N3723" s="990"/>
      <c r="O3723" s="878"/>
      <c r="P3723" s="878"/>
      <c r="Q3723" s="878"/>
      <c r="R3723" s="878"/>
      <c r="S3723" s="878"/>
      <c r="T3723" s="878"/>
      <c r="U3723" s="878"/>
      <c r="V3723" s="878"/>
      <c r="W3723" s="878"/>
      <c r="X3723" s="1015"/>
      <c r="Y3723" s="878"/>
      <c r="Z3723" s="975"/>
    </row>
    <row r="3724" spans="1:26">
      <c r="A3724" s="878"/>
      <c r="B3724" s="878"/>
      <c r="C3724" s="878"/>
      <c r="F3724" s="878"/>
      <c r="H3724" s="878"/>
      <c r="I3724" s="878"/>
      <c r="J3724" s="878"/>
      <c r="K3724" s="990"/>
      <c r="L3724" s="990"/>
      <c r="M3724" s="990"/>
      <c r="N3724" s="990"/>
      <c r="O3724" s="878"/>
      <c r="P3724" s="878"/>
      <c r="Q3724" s="878"/>
      <c r="R3724" s="878"/>
      <c r="S3724" s="878"/>
      <c r="T3724" s="878"/>
      <c r="U3724" s="878"/>
      <c r="V3724" s="878"/>
      <c r="W3724" s="878"/>
      <c r="X3724" s="1015"/>
      <c r="Y3724" s="878"/>
      <c r="Z3724" s="975"/>
    </row>
    <row r="3725" spans="1:26">
      <c r="A3725" s="878"/>
      <c r="B3725" s="878"/>
      <c r="C3725" s="878"/>
      <c r="F3725" s="878"/>
      <c r="H3725" s="878"/>
      <c r="I3725" s="878"/>
      <c r="J3725" s="878"/>
      <c r="K3725" s="990"/>
      <c r="L3725" s="990"/>
      <c r="M3725" s="990"/>
      <c r="N3725" s="990"/>
      <c r="O3725" s="878"/>
      <c r="P3725" s="878"/>
      <c r="Q3725" s="878"/>
      <c r="R3725" s="878"/>
      <c r="S3725" s="878"/>
      <c r="T3725" s="878"/>
      <c r="U3725" s="878"/>
      <c r="V3725" s="878"/>
      <c r="W3725" s="878"/>
      <c r="X3725" s="1015"/>
      <c r="Y3725" s="878"/>
      <c r="Z3725" s="975"/>
    </row>
    <row r="3726" spans="1:26">
      <c r="A3726" s="878"/>
      <c r="B3726" s="878"/>
      <c r="C3726" s="878"/>
      <c r="F3726" s="878"/>
      <c r="H3726" s="878"/>
      <c r="I3726" s="878"/>
      <c r="J3726" s="878"/>
      <c r="K3726" s="990"/>
      <c r="L3726" s="990"/>
      <c r="M3726" s="990"/>
      <c r="N3726" s="990"/>
      <c r="O3726" s="878"/>
      <c r="P3726" s="878"/>
      <c r="Q3726" s="878"/>
      <c r="R3726" s="878"/>
      <c r="S3726" s="878"/>
      <c r="T3726" s="878"/>
      <c r="U3726" s="878"/>
      <c r="V3726" s="878"/>
      <c r="W3726" s="878"/>
      <c r="X3726" s="1015"/>
      <c r="Y3726" s="878"/>
      <c r="Z3726" s="975"/>
    </row>
    <row r="3727" spans="1:26">
      <c r="A3727" s="878"/>
      <c r="B3727" s="878"/>
      <c r="C3727" s="878"/>
      <c r="F3727" s="878"/>
      <c r="H3727" s="878"/>
      <c r="I3727" s="878"/>
      <c r="J3727" s="878"/>
      <c r="K3727" s="990"/>
      <c r="L3727" s="990"/>
      <c r="M3727" s="990"/>
      <c r="N3727" s="990"/>
      <c r="O3727" s="878"/>
      <c r="P3727" s="878"/>
      <c r="Q3727" s="878"/>
      <c r="R3727" s="878"/>
      <c r="S3727" s="878"/>
      <c r="T3727" s="878"/>
      <c r="U3727" s="878"/>
      <c r="V3727" s="878"/>
      <c r="W3727" s="878"/>
      <c r="X3727" s="1015"/>
      <c r="Y3727" s="878"/>
      <c r="Z3727" s="975"/>
    </row>
    <row r="3728" spans="1:26">
      <c r="A3728" s="878"/>
      <c r="B3728" s="878"/>
      <c r="C3728" s="878"/>
      <c r="F3728" s="878"/>
      <c r="H3728" s="878"/>
      <c r="I3728" s="878"/>
      <c r="J3728" s="878"/>
      <c r="K3728" s="990"/>
      <c r="L3728" s="990"/>
      <c r="M3728" s="990"/>
      <c r="N3728" s="990"/>
      <c r="O3728" s="878"/>
      <c r="P3728" s="878"/>
      <c r="Q3728" s="878"/>
      <c r="R3728" s="878"/>
      <c r="S3728" s="878"/>
      <c r="T3728" s="878"/>
      <c r="U3728" s="878"/>
      <c r="V3728" s="878"/>
      <c r="W3728" s="878"/>
      <c r="X3728" s="1015"/>
      <c r="Y3728" s="878"/>
      <c r="Z3728" s="975"/>
    </row>
    <row r="3729" spans="1:26">
      <c r="A3729" s="878"/>
      <c r="B3729" s="878"/>
      <c r="C3729" s="878"/>
      <c r="F3729" s="878"/>
      <c r="H3729" s="878"/>
      <c r="I3729" s="878"/>
      <c r="J3729" s="878"/>
      <c r="K3729" s="990"/>
      <c r="L3729" s="990"/>
      <c r="M3729" s="990"/>
      <c r="N3729" s="990"/>
      <c r="O3729" s="878"/>
      <c r="P3729" s="878"/>
      <c r="Q3729" s="878"/>
      <c r="R3729" s="878"/>
      <c r="S3729" s="878"/>
      <c r="T3729" s="878"/>
      <c r="U3729" s="878"/>
      <c r="V3729" s="878"/>
      <c r="W3729" s="878"/>
      <c r="X3729" s="1015"/>
      <c r="Y3729" s="878"/>
      <c r="Z3729" s="975"/>
    </row>
    <row r="3730" spans="1:26">
      <c r="A3730" s="878"/>
      <c r="B3730" s="878"/>
      <c r="C3730" s="878"/>
      <c r="F3730" s="878"/>
      <c r="H3730" s="878"/>
      <c r="I3730" s="878"/>
      <c r="J3730" s="878"/>
      <c r="K3730" s="990"/>
      <c r="L3730" s="990"/>
      <c r="M3730" s="990"/>
      <c r="N3730" s="990"/>
      <c r="O3730" s="878"/>
      <c r="P3730" s="878"/>
      <c r="Q3730" s="878"/>
      <c r="R3730" s="878"/>
      <c r="S3730" s="878"/>
      <c r="T3730" s="878"/>
      <c r="U3730" s="878"/>
      <c r="V3730" s="878"/>
      <c r="W3730" s="878"/>
      <c r="X3730" s="1015"/>
      <c r="Y3730" s="878"/>
      <c r="Z3730" s="975"/>
    </row>
    <row r="3731" spans="1:26">
      <c r="A3731" s="878"/>
      <c r="B3731" s="878"/>
      <c r="C3731" s="878"/>
      <c r="F3731" s="878"/>
      <c r="H3731" s="878"/>
      <c r="I3731" s="878"/>
      <c r="J3731" s="878"/>
      <c r="K3731" s="990"/>
      <c r="L3731" s="990"/>
      <c r="M3731" s="990"/>
      <c r="N3731" s="990"/>
      <c r="O3731" s="878"/>
      <c r="P3731" s="878"/>
      <c r="Q3731" s="878"/>
      <c r="R3731" s="878"/>
      <c r="S3731" s="878"/>
      <c r="T3731" s="878"/>
      <c r="U3731" s="878"/>
      <c r="V3731" s="878"/>
      <c r="W3731" s="878"/>
      <c r="X3731" s="1015"/>
      <c r="Y3731" s="878"/>
      <c r="Z3731" s="975"/>
    </row>
    <row r="3732" spans="1:26">
      <c r="A3732" s="878"/>
      <c r="B3732" s="878"/>
      <c r="C3732" s="878"/>
      <c r="F3732" s="878"/>
      <c r="H3732" s="878"/>
      <c r="I3732" s="878"/>
      <c r="J3732" s="878"/>
      <c r="K3732" s="990"/>
      <c r="L3732" s="990"/>
      <c r="M3732" s="990"/>
      <c r="N3732" s="990"/>
      <c r="O3732" s="878"/>
      <c r="P3732" s="878"/>
      <c r="Q3732" s="878"/>
      <c r="R3732" s="878"/>
      <c r="S3732" s="878"/>
      <c r="T3732" s="878"/>
      <c r="U3732" s="878"/>
      <c r="V3732" s="878"/>
      <c r="W3732" s="878"/>
      <c r="X3732" s="1015"/>
      <c r="Y3732" s="878"/>
      <c r="Z3732" s="975"/>
    </row>
    <row r="3733" spans="1:26">
      <c r="A3733" s="878"/>
      <c r="B3733" s="878"/>
      <c r="C3733" s="878"/>
      <c r="F3733" s="878"/>
      <c r="H3733" s="878"/>
      <c r="I3733" s="878"/>
      <c r="J3733" s="878"/>
      <c r="K3733" s="990"/>
      <c r="L3733" s="990"/>
      <c r="M3733" s="990"/>
      <c r="N3733" s="990"/>
      <c r="O3733" s="878"/>
      <c r="P3733" s="878"/>
      <c r="Q3733" s="878"/>
      <c r="R3733" s="878"/>
      <c r="S3733" s="878"/>
      <c r="T3733" s="878"/>
      <c r="U3733" s="878"/>
      <c r="V3733" s="878"/>
      <c r="W3733" s="878"/>
      <c r="X3733" s="1015"/>
      <c r="Y3733" s="878"/>
      <c r="Z3733" s="975"/>
    </row>
    <row r="3734" spans="1:26">
      <c r="A3734" s="878"/>
      <c r="B3734" s="878"/>
      <c r="C3734" s="878"/>
      <c r="F3734" s="878"/>
      <c r="H3734" s="878"/>
      <c r="I3734" s="878"/>
      <c r="J3734" s="878"/>
      <c r="K3734" s="990"/>
      <c r="L3734" s="990"/>
      <c r="M3734" s="990"/>
      <c r="N3734" s="990"/>
      <c r="O3734" s="878"/>
      <c r="P3734" s="878"/>
      <c r="Q3734" s="878"/>
      <c r="R3734" s="878"/>
      <c r="S3734" s="878"/>
      <c r="T3734" s="878"/>
      <c r="U3734" s="878"/>
      <c r="V3734" s="878"/>
      <c r="W3734" s="878"/>
      <c r="X3734" s="1015"/>
      <c r="Y3734" s="878"/>
      <c r="Z3734" s="975"/>
    </row>
    <row r="3735" spans="1:26">
      <c r="A3735" s="878"/>
      <c r="B3735" s="878"/>
      <c r="C3735" s="878"/>
      <c r="F3735" s="878"/>
      <c r="H3735" s="878"/>
      <c r="I3735" s="878"/>
      <c r="J3735" s="878"/>
      <c r="K3735" s="990"/>
      <c r="L3735" s="990"/>
      <c r="M3735" s="990"/>
      <c r="N3735" s="990"/>
      <c r="O3735" s="878"/>
      <c r="P3735" s="878"/>
      <c r="Q3735" s="878"/>
      <c r="R3735" s="878"/>
      <c r="S3735" s="878"/>
      <c r="T3735" s="878"/>
      <c r="U3735" s="878"/>
      <c r="V3735" s="878"/>
      <c r="W3735" s="878"/>
      <c r="X3735" s="1015"/>
      <c r="Y3735" s="878"/>
      <c r="Z3735" s="975"/>
    </row>
    <row r="3736" spans="1:26">
      <c r="A3736" s="878"/>
      <c r="B3736" s="878"/>
      <c r="C3736" s="878"/>
      <c r="F3736" s="878"/>
      <c r="H3736" s="878"/>
      <c r="I3736" s="878"/>
      <c r="J3736" s="878"/>
      <c r="K3736" s="990"/>
      <c r="L3736" s="990"/>
      <c r="M3736" s="990"/>
      <c r="N3736" s="990"/>
      <c r="O3736" s="878"/>
      <c r="P3736" s="878"/>
      <c r="Q3736" s="878"/>
      <c r="R3736" s="878"/>
      <c r="S3736" s="878"/>
      <c r="T3736" s="878"/>
      <c r="U3736" s="878"/>
      <c r="V3736" s="878"/>
      <c r="W3736" s="878"/>
      <c r="X3736" s="1015"/>
      <c r="Y3736" s="878"/>
      <c r="Z3736" s="975"/>
    </row>
    <row r="3737" spans="1:26">
      <c r="A3737" s="878"/>
      <c r="B3737" s="878"/>
      <c r="C3737" s="878"/>
      <c r="F3737" s="878"/>
      <c r="H3737" s="878"/>
      <c r="I3737" s="878"/>
      <c r="J3737" s="878"/>
      <c r="K3737" s="990"/>
      <c r="L3737" s="990"/>
      <c r="M3737" s="990"/>
      <c r="N3737" s="990"/>
      <c r="O3737" s="878"/>
      <c r="P3737" s="878"/>
      <c r="Q3737" s="878"/>
      <c r="R3737" s="878"/>
      <c r="S3737" s="878"/>
      <c r="T3737" s="878"/>
      <c r="U3737" s="878"/>
      <c r="V3737" s="878"/>
      <c r="W3737" s="878"/>
      <c r="X3737" s="1015"/>
      <c r="Y3737" s="878"/>
      <c r="Z3737" s="975"/>
    </row>
    <row r="3738" spans="1:26">
      <c r="A3738" s="878"/>
      <c r="B3738" s="878"/>
      <c r="C3738" s="878"/>
      <c r="F3738" s="878"/>
      <c r="H3738" s="878"/>
      <c r="I3738" s="878"/>
      <c r="J3738" s="878"/>
      <c r="K3738" s="990"/>
      <c r="L3738" s="990"/>
      <c r="M3738" s="990"/>
      <c r="N3738" s="990"/>
      <c r="O3738" s="878"/>
      <c r="P3738" s="878"/>
      <c r="Q3738" s="878"/>
      <c r="R3738" s="878"/>
      <c r="S3738" s="878"/>
      <c r="T3738" s="878"/>
      <c r="U3738" s="878"/>
      <c r="V3738" s="878"/>
      <c r="W3738" s="878"/>
      <c r="X3738" s="1015"/>
      <c r="Y3738" s="878"/>
      <c r="Z3738" s="975"/>
    </row>
    <row r="3739" spans="1:26">
      <c r="A3739" s="878"/>
      <c r="B3739" s="878"/>
      <c r="C3739" s="878"/>
      <c r="F3739" s="878"/>
      <c r="H3739" s="878"/>
      <c r="I3739" s="878"/>
      <c r="J3739" s="878"/>
      <c r="K3739" s="990"/>
      <c r="L3739" s="990"/>
      <c r="M3739" s="990"/>
      <c r="N3739" s="990"/>
      <c r="O3739" s="878"/>
      <c r="P3739" s="878"/>
      <c r="Q3739" s="878"/>
      <c r="R3739" s="878"/>
      <c r="S3739" s="878"/>
      <c r="T3739" s="878"/>
      <c r="U3739" s="878"/>
      <c r="V3739" s="878"/>
      <c r="W3739" s="878"/>
      <c r="X3739" s="1015"/>
      <c r="Y3739" s="878"/>
      <c r="Z3739" s="975"/>
    </row>
    <row r="3740" spans="1:26">
      <c r="A3740" s="878"/>
      <c r="B3740" s="878"/>
      <c r="C3740" s="878"/>
      <c r="F3740" s="878"/>
      <c r="H3740" s="878"/>
      <c r="I3740" s="878"/>
      <c r="J3740" s="878"/>
      <c r="K3740" s="990"/>
      <c r="L3740" s="990"/>
      <c r="M3740" s="990"/>
      <c r="N3740" s="990"/>
      <c r="O3740" s="878"/>
      <c r="P3740" s="878"/>
      <c r="Q3740" s="878"/>
      <c r="R3740" s="878"/>
      <c r="S3740" s="878"/>
      <c r="T3740" s="878"/>
      <c r="U3740" s="878"/>
      <c r="V3740" s="878"/>
      <c r="W3740" s="878"/>
      <c r="X3740" s="1015"/>
      <c r="Y3740" s="878"/>
      <c r="Z3740" s="975"/>
    </row>
    <row r="3741" spans="1:26">
      <c r="A3741" s="878"/>
      <c r="B3741" s="878"/>
      <c r="C3741" s="878"/>
      <c r="F3741" s="878"/>
      <c r="H3741" s="878"/>
      <c r="I3741" s="878"/>
      <c r="J3741" s="878"/>
      <c r="K3741" s="990"/>
      <c r="L3741" s="990"/>
      <c r="M3741" s="990"/>
      <c r="N3741" s="990"/>
      <c r="O3741" s="878"/>
      <c r="P3741" s="878"/>
      <c r="Q3741" s="878"/>
      <c r="R3741" s="878"/>
      <c r="S3741" s="878"/>
      <c r="T3741" s="878"/>
      <c r="U3741" s="878"/>
      <c r="V3741" s="878"/>
      <c r="W3741" s="878"/>
      <c r="X3741" s="1015"/>
      <c r="Y3741" s="878"/>
      <c r="Z3741" s="975"/>
    </row>
    <row r="3742" spans="1:26">
      <c r="A3742" s="878"/>
      <c r="B3742" s="878"/>
      <c r="C3742" s="878"/>
      <c r="F3742" s="878"/>
      <c r="H3742" s="878"/>
      <c r="I3742" s="878"/>
      <c r="J3742" s="878"/>
      <c r="K3742" s="990"/>
      <c r="L3742" s="990"/>
      <c r="M3742" s="990"/>
      <c r="N3742" s="990"/>
      <c r="O3742" s="878"/>
      <c r="P3742" s="878"/>
      <c r="Q3742" s="878"/>
      <c r="R3742" s="878"/>
      <c r="S3742" s="878"/>
      <c r="T3742" s="878"/>
      <c r="U3742" s="878"/>
      <c r="V3742" s="878"/>
      <c r="W3742" s="878"/>
      <c r="X3742" s="1015"/>
      <c r="Y3742" s="878"/>
      <c r="Z3742" s="975"/>
    </row>
    <row r="3743" spans="1:26">
      <c r="A3743" s="878"/>
      <c r="B3743" s="878"/>
      <c r="C3743" s="878"/>
      <c r="F3743" s="878"/>
      <c r="H3743" s="878"/>
      <c r="I3743" s="878"/>
      <c r="J3743" s="878"/>
      <c r="K3743" s="990"/>
      <c r="L3743" s="990"/>
      <c r="M3743" s="990"/>
      <c r="N3743" s="990"/>
      <c r="O3743" s="878"/>
      <c r="P3743" s="878"/>
      <c r="Q3743" s="878"/>
      <c r="R3743" s="878"/>
      <c r="S3743" s="878"/>
      <c r="T3743" s="878"/>
      <c r="U3743" s="878"/>
      <c r="V3743" s="878"/>
      <c r="W3743" s="878"/>
      <c r="X3743" s="1015"/>
      <c r="Y3743" s="878"/>
      <c r="Z3743" s="975"/>
    </row>
    <row r="3744" spans="1:26">
      <c r="A3744" s="878"/>
      <c r="B3744" s="878"/>
      <c r="C3744" s="878"/>
      <c r="F3744" s="878"/>
      <c r="H3744" s="878"/>
      <c r="I3744" s="878"/>
      <c r="J3744" s="878"/>
      <c r="K3744" s="990"/>
      <c r="L3744" s="990"/>
      <c r="M3744" s="990"/>
      <c r="N3744" s="990"/>
      <c r="O3744" s="878"/>
      <c r="P3744" s="878"/>
      <c r="Q3744" s="878"/>
      <c r="R3744" s="878"/>
      <c r="S3744" s="878"/>
      <c r="T3744" s="878"/>
      <c r="U3744" s="878"/>
      <c r="V3744" s="878"/>
      <c r="W3744" s="878"/>
      <c r="X3744" s="1015"/>
      <c r="Y3744" s="878"/>
      <c r="Z3744" s="975"/>
    </row>
    <row r="3745" spans="1:26">
      <c r="A3745" s="878"/>
      <c r="B3745" s="878"/>
      <c r="C3745" s="878"/>
      <c r="F3745" s="878"/>
      <c r="H3745" s="878"/>
      <c r="I3745" s="878"/>
      <c r="J3745" s="878"/>
      <c r="K3745" s="990"/>
      <c r="L3745" s="990"/>
      <c r="M3745" s="990"/>
      <c r="N3745" s="990"/>
      <c r="O3745" s="878"/>
      <c r="P3745" s="878"/>
      <c r="Q3745" s="878"/>
      <c r="R3745" s="878"/>
      <c r="S3745" s="878"/>
      <c r="T3745" s="878"/>
      <c r="U3745" s="878"/>
      <c r="V3745" s="878"/>
      <c r="W3745" s="878"/>
      <c r="X3745" s="1015"/>
      <c r="Y3745" s="878"/>
      <c r="Z3745" s="975"/>
    </row>
    <row r="3746" spans="1:26">
      <c r="A3746" s="878"/>
      <c r="B3746" s="878"/>
      <c r="C3746" s="878"/>
      <c r="F3746" s="878"/>
      <c r="H3746" s="878"/>
      <c r="I3746" s="878"/>
      <c r="J3746" s="878"/>
      <c r="K3746" s="990"/>
      <c r="L3746" s="990"/>
      <c r="M3746" s="990"/>
      <c r="N3746" s="990"/>
      <c r="O3746" s="878"/>
      <c r="P3746" s="878"/>
      <c r="Q3746" s="878"/>
      <c r="R3746" s="878"/>
      <c r="S3746" s="878"/>
      <c r="T3746" s="878"/>
      <c r="U3746" s="878"/>
      <c r="V3746" s="878"/>
      <c r="W3746" s="878"/>
      <c r="X3746" s="1015"/>
      <c r="Y3746" s="878"/>
      <c r="Z3746" s="975"/>
    </row>
    <row r="3747" spans="1:26">
      <c r="A3747" s="878"/>
      <c r="B3747" s="878"/>
      <c r="C3747" s="878"/>
      <c r="F3747" s="878"/>
      <c r="H3747" s="878"/>
      <c r="I3747" s="878"/>
      <c r="J3747" s="878"/>
      <c r="K3747" s="990"/>
      <c r="L3747" s="990"/>
      <c r="M3747" s="990"/>
      <c r="N3747" s="990"/>
      <c r="O3747" s="878"/>
      <c r="P3747" s="878"/>
      <c r="Q3747" s="878"/>
      <c r="R3747" s="878"/>
      <c r="S3747" s="878"/>
      <c r="T3747" s="878"/>
      <c r="U3747" s="878"/>
      <c r="V3747" s="878"/>
      <c r="W3747" s="878"/>
      <c r="X3747" s="1015"/>
      <c r="Y3747" s="878"/>
      <c r="Z3747" s="975"/>
    </row>
    <row r="3748" spans="1:26">
      <c r="A3748" s="878"/>
      <c r="B3748" s="878"/>
      <c r="C3748" s="878"/>
      <c r="F3748" s="878"/>
      <c r="H3748" s="878"/>
      <c r="I3748" s="878"/>
      <c r="J3748" s="878"/>
      <c r="K3748" s="990"/>
      <c r="L3748" s="990"/>
      <c r="M3748" s="990"/>
      <c r="N3748" s="990"/>
      <c r="O3748" s="878"/>
      <c r="P3748" s="878"/>
      <c r="Q3748" s="878"/>
      <c r="R3748" s="878"/>
      <c r="S3748" s="878"/>
      <c r="T3748" s="878"/>
      <c r="U3748" s="878"/>
      <c r="V3748" s="878"/>
      <c r="W3748" s="878"/>
      <c r="X3748" s="1015"/>
      <c r="Y3748" s="878"/>
      <c r="Z3748" s="975"/>
    </row>
    <row r="3749" spans="1:26">
      <c r="A3749" s="878"/>
      <c r="B3749" s="878"/>
      <c r="C3749" s="878"/>
      <c r="F3749" s="878"/>
      <c r="H3749" s="878"/>
      <c r="I3749" s="878"/>
      <c r="J3749" s="878"/>
      <c r="K3749" s="990"/>
      <c r="L3749" s="990"/>
      <c r="M3749" s="990"/>
      <c r="N3749" s="990"/>
      <c r="O3749" s="878"/>
      <c r="P3749" s="878"/>
      <c r="Q3749" s="878"/>
      <c r="R3749" s="878"/>
      <c r="S3749" s="878"/>
      <c r="T3749" s="878"/>
      <c r="U3749" s="878"/>
      <c r="V3749" s="878"/>
      <c r="W3749" s="878"/>
      <c r="X3749" s="1015"/>
      <c r="Y3749" s="878"/>
      <c r="Z3749" s="975"/>
    </row>
    <row r="3750" spans="1:26">
      <c r="A3750" s="878"/>
      <c r="B3750" s="878"/>
      <c r="C3750" s="878"/>
      <c r="F3750" s="878"/>
      <c r="H3750" s="878"/>
      <c r="I3750" s="878"/>
      <c r="J3750" s="878"/>
      <c r="K3750" s="990"/>
      <c r="L3750" s="990"/>
      <c r="M3750" s="990"/>
      <c r="N3750" s="990"/>
      <c r="O3750" s="878"/>
      <c r="P3750" s="878"/>
      <c r="Q3750" s="878"/>
      <c r="R3750" s="878"/>
      <c r="S3750" s="878"/>
      <c r="T3750" s="878"/>
      <c r="U3750" s="878"/>
      <c r="V3750" s="878"/>
      <c r="W3750" s="878"/>
      <c r="X3750" s="1015"/>
      <c r="Y3750" s="878"/>
      <c r="Z3750" s="975"/>
    </row>
    <row r="3751" spans="1:26">
      <c r="A3751" s="878"/>
      <c r="B3751" s="878"/>
      <c r="C3751" s="878"/>
      <c r="F3751" s="878"/>
      <c r="H3751" s="878"/>
      <c r="I3751" s="878"/>
      <c r="J3751" s="878"/>
      <c r="K3751" s="990"/>
      <c r="L3751" s="990"/>
      <c r="M3751" s="990"/>
      <c r="N3751" s="990"/>
      <c r="O3751" s="878"/>
      <c r="P3751" s="878"/>
      <c r="Q3751" s="878"/>
      <c r="R3751" s="878"/>
      <c r="S3751" s="878"/>
      <c r="T3751" s="878"/>
      <c r="U3751" s="878"/>
      <c r="V3751" s="878"/>
      <c r="W3751" s="878"/>
      <c r="X3751" s="1015"/>
      <c r="Y3751" s="878"/>
      <c r="Z3751" s="975"/>
    </row>
    <row r="3752" spans="1:26">
      <c r="A3752" s="878"/>
      <c r="B3752" s="878"/>
      <c r="C3752" s="878"/>
      <c r="F3752" s="878"/>
      <c r="H3752" s="878"/>
      <c r="I3752" s="878"/>
      <c r="J3752" s="878"/>
      <c r="K3752" s="990"/>
      <c r="L3752" s="990"/>
      <c r="M3752" s="990"/>
      <c r="N3752" s="990"/>
      <c r="O3752" s="878"/>
      <c r="P3752" s="878"/>
      <c r="Q3752" s="878"/>
      <c r="R3752" s="878"/>
      <c r="S3752" s="878"/>
      <c r="T3752" s="878"/>
      <c r="U3752" s="878"/>
      <c r="V3752" s="878"/>
      <c r="W3752" s="878"/>
      <c r="X3752" s="1015"/>
      <c r="Y3752" s="878"/>
      <c r="Z3752" s="975"/>
    </row>
    <row r="3753" spans="1:26">
      <c r="A3753" s="878"/>
      <c r="B3753" s="878"/>
      <c r="C3753" s="878"/>
      <c r="F3753" s="878"/>
      <c r="H3753" s="878"/>
      <c r="I3753" s="878"/>
      <c r="J3753" s="878"/>
      <c r="K3753" s="990"/>
      <c r="L3753" s="990"/>
      <c r="M3753" s="990"/>
      <c r="N3753" s="990"/>
      <c r="O3753" s="878"/>
      <c r="P3753" s="878"/>
      <c r="Q3753" s="878"/>
      <c r="R3753" s="878"/>
      <c r="S3753" s="878"/>
      <c r="T3753" s="878"/>
      <c r="U3753" s="878"/>
      <c r="V3753" s="878"/>
      <c r="W3753" s="878"/>
      <c r="X3753" s="1015"/>
      <c r="Y3753" s="878"/>
      <c r="Z3753" s="975"/>
    </row>
    <row r="3754" spans="1:26">
      <c r="A3754" s="878"/>
      <c r="B3754" s="878"/>
      <c r="C3754" s="878"/>
      <c r="F3754" s="878"/>
      <c r="H3754" s="878"/>
      <c r="I3754" s="878"/>
      <c r="J3754" s="878"/>
      <c r="K3754" s="990"/>
      <c r="L3754" s="990"/>
      <c r="M3754" s="990"/>
      <c r="N3754" s="990"/>
      <c r="O3754" s="878"/>
      <c r="P3754" s="878"/>
      <c r="Q3754" s="878"/>
      <c r="R3754" s="878"/>
      <c r="S3754" s="878"/>
      <c r="T3754" s="878"/>
      <c r="U3754" s="878"/>
      <c r="V3754" s="878"/>
      <c r="W3754" s="878"/>
      <c r="X3754" s="1015"/>
      <c r="Y3754" s="878"/>
      <c r="Z3754" s="975"/>
    </row>
    <row r="3755" spans="1:26">
      <c r="A3755" s="878"/>
      <c r="B3755" s="878"/>
      <c r="C3755" s="878"/>
      <c r="F3755" s="878"/>
      <c r="H3755" s="878"/>
      <c r="I3755" s="878"/>
      <c r="J3755" s="878"/>
      <c r="K3755" s="990"/>
      <c r="L3755" s="990"/>
      <c r="M3755" s="990"/>
      <c r="N3755" s="990"/>
      <c r="O3755" s="878"/>
      <c r="P3755" s="878"/>
      <c r="Q3755" s="878"/>
      <c r="R3755" s="878"/>
      <c r="S3755" s="878"/>
      <c r="T3755" s="878"/>
      <c r="U3755" s="878"/>
      <c r="V3755" s="878"/>
      <c r="W3755" s="878"/>
      <c r="X3755" s="1015"/>
      <c r="Y3755" s="878"/>
      <c r="Z3755" s="975"/>
    </row>
    <row r="3756" spans="1:26">
      <c r="A3756" s="878"/>
      <c r="B3756" s="878"/>
      <c r="C3756" s="878"/>
      <c r="F3756" s="878"/>
      <c r="H3756" s="878"/>
      <c r="I3756" s="878"/>
      <c r="J3756" s="878"/>
      <c r="K3756" s="990"/>
      <c r="L3756" s="990"/>
      <c r="M3756" s="990"/>
      <c r="N3756" s="990"/>
      <c r="O3756" s="878"/>
      <c r="P3756" s="878"/>
      <c r="Q3756" s="878"/>
      <c r="R3756" s="878"/>
      <c r="S3756" s="878"/>
      <c r="T3756" s="878"/>
      <c r="U3756" s="878"/>
      <c r="V3756" s="878"/>
      <c r="W3756" s="878"/>
      <c r="X3756" s="1015"/>
      <c r="Y3756" s="878"/>
      <c r="Z3756" s="975"/>
    </row>
    <row r="3757" spans="1:26">
      <c r="A3757" s="878"/>
      <c r="B3757" s="878"/>
      <c r="C3757" s="878"/>
      <c r="F3757" s="878"/>
      <c r="H3757" s="878"/>
      <c r="I3757" s="878"/>
      <c r="J3757" s="878"/>
      <c r="K3757" s="990"/>
      <c r="L3757" s="990"/>
      <c r="M3757" s="990"/>
      <c r="N3757" s="990"/>
      <c r="O3757" s="878"/>
      <c r="P3757" s="878"/>
      <c r="Q3757" s="878"/>
      <c r="R3757" s="878"/>
      <c r="S3757" s="878"/>
      <c r="T3757" s="878"/>
      <c r="U3757" s="878"/>
      <c r="V3757" s="878"/>
      <c r="W3757" s="878"/>
      <c r="X3757" s="1015"/>
      <c r="Y3757" s="878"/>
      <c r="Z3757" s="975"/>
    </row>
    <row r="3758" spans="1:26">
      <c r="A3758" s="878"/>
      <c r="B3758" s="878"/>
      <c r="C3758" s="878"/>
      <c r="F3758" s="878"/>
      <c r="H3758" s="878"/>
      <c r="I3758" s="878"/>
      <c r="J3758" s="878"/>
      <c r="K3758" s="990"/>
      <c r="L3758" s="990"/>
      <c r="M3758" s="990"/>
      <c r="N3758" s="990"/>
      <c r="O3758" s="878"/>
      <c r="P3758" s="878"/>
      <c r="Q3758" s="878"/>
      <c r="R3758" s="878"/>
      <c r="S3758" s="878"/>
      <c r="T3758" s="878"/>
      <c r="U3758" s="878"/>
      <c r="V3758" s="878"/>
      <c r="W3758" s="878"/>
      <c r="X3758" s="1015"/>
      <c r="Y3758" s="878"/>
      <c r="Z3758" s="975"/>
    </row>
    <row r="3759" spans="1:26">
      <c r="A3759" s="878"/>
      <c r="B3759" s="878"/>
      <c r="C3759" s="878"/>
      <c r="F3759" s="878"/>
      <c r="H3759" s="878"/>
      <c r="I3759" s="878"/>
      <c r="J3759" s="878"/>
      <c r="K3759" s="990"/>
      <c r="L3759" s="990"/>
      <c r="M3759" s="990"/>
      <c r="N3759" s="990"/>
      <c r="O3759" s="878"/>
      <c r="P3759" s="878"/>
      <c r="Q3759" s="878"/>
      <c r="R3759" s="878"/>
      <c r="S3759" s="878"/>
      <c r="T3759" s="878"/>
      <c r="U3759" s="878"/>
      <c r="V3759" s="878"/>
      <c r="W3759" s="878"/>
      <c r="X3759" s="1015"/>
      <c r="Y3759" s="878"/>
      <c r="Z3759" s="975"/>
    </row>
    <row r="3760" spans="1:26">
      <c r="A3760" s="878"/>
      <c r="B3760" s="878"/>
      <c r="C3760" s="878"/>
      <c r="F3760" s="878"/>
      <c r="H3760" s="878"/>
      <c r="I3760" s="878"/>
      <c r="J3760" s="878"/>
      <c r="K3760" s="990"/>
      <c r="L3760" s="990"/>
      <c r="M3760" s="990"/>
      <c r="N3760" s="990"/>
      <c r="O3760" s="878"/>
      <c r="P3760" s="878"/>
      <c r="Q3760" s="878"/>
      <c r="R3760" s="878"/>
      <c r="S3760" s="878"/>
      <c r="T3760" s="878"/>
      <c r="U3760" s="878"/>
      <c r="V3760" s="878"/>
      <c r="W3760" s="878"/>
      <c r="X3760" s="1015"/>
      <c r="Y3760" s="878"/>
      <c r="Z3760" s="975"/>
    </row>
    <row r="3761" spans="1:26">
      <c r="A3761" s="878"/>
      <c r="B3761" s="878"/>
      <c r="C3761" s="878"/>
      <c r="F3761" s="878"/>
      <c r="H3761" s="878"/>
      <c r="I3761" s="878"/>
      <c r="J3761" s="878"/>
      <c r="K3761" s="990"/>
      <c r="L3761" s="990"/>
      <c r="M3761" s="990"/>
      <c r="N3761" s="990"/>
      <c r="O3761" s="878"/>
      <c r="P3761" s="878"/>
      <c r="Q3761" s="878"/>
      <c r="R3761" s="878"/>
      <c r="S3761" s="878"/>
      <c r="T3761" s="878"/>
      <c r="U3761" s="878"/>
      <c r="V3761" s="878"/>
      <c r="W3761" s="878"/>
      <c r="X3761" s="1015"/>
      <c r="Y3761" s="878"/>
      <c r="Z3761" s="975"/>
    </row>
    <row r="3762" spans="1:26">
      <c r="A3762" s="878"/>
      <c r="B3762" s="878"/>
      <c r="C3762" s="878"/>
      <c r="F3762" s="878"/>
      <c r="H3762" s="878"/>
      <c r="I3762" s="878"/>
      <c r="J3762" s="878"/>
      <c r="K3762" s="990"/>
      <c r="L3762" s="990"/>
      <c r="M3762" s="990"/>
      <c r="N3762" s="990"/>
      <c r="O3762" s="878"/>
      <c r="P3762" s="878"/>
      <c r="Q3762" s="878"/>
      <c r="R3762" s="878"/>
      <c r="S3762" s="878"/>
      <c r="T3762" s="878"/>
      <c r="U3762" s="878"/>
      <c r="V3762" s="878"/>
      <c r="W3762" s="878"/>
      <c r="X3762" s="1015"/>
      <c r="Y3762" s="878"/>
      <c r="Z3762" s="975"/>
    </row>
    <row r="3763" spans="1:26">
      <c r="A3763" s="878"/>
      <c r="B3763" s="878"/>
      <c r="C3763" s="878"/>
      <c r="F3763" s="878"/>
      <c r="H3763" s="878"/>
      <c r="I3763" s="878"/>
      <c r="J3763" s="878"/>
      <c r="K3763" s="990"/>
      <c r="L3763" s="990"/>
      <c r="M3763" s="990"/>
      <c r="N3763" s="990"/>
      <c r="O3763" s="878"/>
      <c r="P3763" s="878"/>
      <c r="Q3763" s="878"/>
      <c r="R3763" s="878"/>
      <c r="S3763" s="878"/>
      <c r="T3763" s="878"/>
      <c r="U3763" s="878"/>
      <c r="V3763" s="878"/>
      <c r="W3763" s="878"/>
      <c r="X3763" s="1015"/>
      <c r="Y3763" s="878"/>
      <c r="Z3763" s="975"/>
    </row>
    <row r="3764" spans="1:26">
      <c r="A3764" s="878"/>
      <c r="B3764" s="878"/>
      <c r="C3764" s="878"/>
      <c r="F3764" s="878"/>
      <c r="H3764" s="878"/>
      <c r="I3764" s="878"/>
      <c r="J3764" s="878"/>
      <c r="K3764" s="990"/>
      <c r="L3764" s="990"/>
      <c r="M3764" s="990"/>
      <c r="N3764" s="990"/>
      <c r="O3764" s="878"/>
      <c r="P3764" s="878"/>
      <c r="Q3764" s="878"/>
      <c r="R3764" s="878"/>
      <c r="S3764" s="878"/>
      <c r="T3764" s="878"/>
      <c r="U3764" s="878"/>
      <c r="V3764" s="878"/>
      <c r="W3764" s="878"/>
      <c r="X3764" s="1015"/>
      <c r="Y3764" s="878"/>
      <c r="Z3764" s="975"/>
    </row>
    <row r="3765" spans="1:26">
      <c r="A3765" s="878"/>
      <c r="B3765" s="878"/>
      <c r="C3765" s="878"/>
      <c r="F3765" s="878"/>
      <c r="H3765" s="878"/>
      <c r="I3765" s="878"/>
      <c r="J3765" s="878"/>
      <c r="K3765" s="990"/>
      <c r="L3765" s="990"/>
      <c r="M3765" s="990"/>
      <c r="N3765" s="990"/>
      <c r="O3765" s="878"/>
      <c r="P3765" s="878"/>
      <c r="Q3765" s="878"/>
      <c r="R3765" s="878"/>
      <c r="S3765" s="878"/>
      <c r="T3765" s="878"/>
      <c r="U3765" s="878"/>
      <c r="V3765" s="878"/>
      <c r="W3765" s="878"/>
      <c r="X3765" s="1015"/>
      <c r="Y3765" s="878"/>
      <c r="Z3765" s="975"/>
    </row>
    <row r="3766" spans="1:26">
      <c r="A3766" s="878"/>
      <c r="B3766" s="878"/>
      <c r="C3766" s="878"/>
      <c r="F3766" s="878"/>
      <c r="H3766" s="878"/>
      <c r="I3766" s="878"/>
      <c r="J3766" s="878"/>
      <c r="K3766" s="990"/>
      <c r="L3766" s="990"/>
      <c r="M3766" s="990"/>
      <c r="N3766" s="990"/>
      <c r="O3766" s="878"/>
      <c r="P3766" s="878"/>
      <c r="Q3766" s="878"/>
      <c r="R3766" s="878"/>
      <c r="S3766" s="878"/>
      <c r="T3766" s="878"/>
      <c r="U3766" s="878"/>
      <c r="V3766" s="878"/>
      <c r="W3766" s="878"/>
      <c r="X3766" s="1015"/>
      <c r="Y3766" s="878"/>
      <c r="Z3766" s="975"/>
    </row>
    <row r="3767" spans="1:26">
      <c r="A3767" s="878"/>
      <c r="B3767" s="878"/>
      <c r="C3767" s="878"/>
      <c r="F3767" s="878"/>
      <c r="H3767" s="878"/>
      <c r="I3767" s="878"/>
      <c r="J3767" s="878"/>
      <c r="K3767" s="990"/>
      <c r="L3767" s="990"/>
      <c r="M3767" s="990"/>
      <c r="N3767" s="990"/>
      <c r="O3767" s="878"/>
      <c r="P3767" s="878"/>
      <c r="Q3767" s="878"/>
      <c r="R3767" s="878"/>
      <c r="S3767" s="878"/>
      <c r="T3767" s="878"/>
      <c r="U3767" s="878"/>
      <c r="V3767" s="878"/>
      <c r="W3767" s="878"/>
      <c r="X3767" s="1015"/>
      <c r="Y3767" s="878"/>
      <c r="Z3767" s="975"/>
    </row>
    <row r="3768" spans="1:26">
      <c r="A3768" s="878"/>
      <c r="B3768" s="878"/>
      <c r="C3768" s="878"/>
      <c r="F3768" s="878"/>
      <c r="H3768" s="878"/>
      <c r="I3768" s="878"/>
      <c r="J3768" s="878"/>
      <c r="K3768" s="990"/>
      <c r="L3768" s="990"/>
      <c r="M3768" s="990"/>
      <c r="N3768" s="990"/>
      <c r="O3768" s="878"/>
      <c r="P3768" s="878"/>
      <c r="Q3768" s="878"/>
      <c r="R3768" s="878"/>
      <c r="S3768" s="878"/>
      <c r="T3768" s="878"/>
      <c r="U3768" s="878"/>
      <c r="V3768" s="878"/>
      <c r="W3768" s="878"/>
      <c r="X3768" s="1015"/>
      <c r="Y3768" s="878"/>
      <c r="Z3768" s="975"/>
    </row>
    <row r="3769" spans="1:26">
      <c r="A3769" s="878"/>
      <c r="B3769" s="878"/>
      <c r="C3769" s="878"/>
      <c r="F3769" s="878"/>
      <c r="H3769" s="878"/>
      <c r="I3769" s="878"/>
      <c r="J3769" s="878"/>
      <c r="K3769" s="990"/>
      <c r="L3769" s="990"/>
      <c r="M3769" s="990"/>
      <c r="N3769" s="990"/>
      <c r="O3769" s="878"/>
      <c r="P3769" s="878"/>
      <c r="Q3769" s="878"/>
      <c r="R3769" s="878"/>
      <c r="S3769" s="878"/>
      <c r="T3769" s="878"/>
      <c r="U3769" s="878"/>
      <c r="V3769" s="878"/>
      <c r="W3769" s="878"/>
      <c r="X3769" s="1015"/>
      <c r="Y3769" s="878"/>
      <c r="Z3769" s="975"/>
    </row>
    <row r="3770" spans="1:26">
      <c r="A3770" s="878"/>
      <c r="B3770" s="878"/>
      <c r="C3770" s="878"/>
      <c r="F3770" s="878"/>
      <c r="H3770" s="878"/>
      <c r="I3770" s="878"/>
      <c r="J3770" s="878"/>
      <c r="K3770" s="990"/>
      <c r="L3770" s="990"/>
      <c r="M3770" s="990"/>
      <c r="N3770" s="990"/>
      <c r="O3770" s="878"/>
      <c r="P3770" s="878"/>
      <c r="Q3770" s="878"/>
      <c r="R3770" s="878"/>
      <c r="S3770" s="878"/>
      <c r="T3770" s="878"/>
      <c r="U3770" s="878"/>
      <c r="V3770" s="878"/>
      <c r="W3770" s="878"/>
      <c r="X3770" s="1015"/>
      <c r="Y3770" s="878"/>
      <c r="Z3770" s="975"/>
    </row>
    <row r="3771" spans="1:26">
      <c r="A3771" s="878"/>
      <c r="B3771" s="878"/>
      <c r="C3771" s="878"/>
      <c r="F3771" s="878"/>
      <c r="H3771" s="878"/>
      <c r="I3771" s="878"/>
      <c r="J3771" s="878"/>
      <c r="K3771" s="990"/>
      <c r="L3771" s="990"/>
      <c r="M3771" s="990"/>
      <c r="N3771" s="990"/>
      <c r="O3771" s="878"/>
      <c r="P3771" s="878"/>
      <c r="Q3771" s="878"/>
      <c r="R3771" s="878"/>
      <c r="S3771" s="878"/>
      <c r="T3771" s="878"/>
      <c r="U3771" s="878"/>
      <c r="V3771" s="878"/>
      <c r="W3771" s="878"/>
      <c r="X3771" s="1015"/>
      <c r="Y3771" s="878"/>
      <c r="Z3771" s="975"/>
    </row>
    <row r="3772" spans="1:26">
      <c r="A3772" s="878"/>
      <c r="B3772" s="878"/>
      <c r="C3772" s="878"/>
      <c r="F3772" s="878"/>
      <c r="H3772" s="878"/>
      <c r="I3772" s="878"/>
      <c r="J3772" s="878"/>
      <c r="K3772" s="990"/>
      <c r="L3772" s="990"/>
      <c r="M3772" s="990"/>
      <c r="N3772" s="990"/>
      <c r="O3772" s="878"/>
      <c r="P3772" s="878"/>
      <c r="Q3772" s="878"/>
      <c r="R3772" s="878"/>
      <c r="S3772" s="878"/>
      <c r="T3772" s="878"/>
      <c r="U3772" s="878"/>
      <c r="V3772" s="878"/>
      <c r="W3772" s="878"/>
      <c r="X3772" s="1015"/>
      <c r="Y3772" s="878"/>
      <c r="Z3772" s="975"/>
    </row>
    <row r="3773" spans="1:26">
      <c r="A3773" s="878"/>
      <c r="B3773" s="878"/>
      <c r="C3773" s="878"/>
      <c r="F3773" s="878"/>
      <c r="H3773" s="878"/>
      <c r="I3773" s="878"/>
      <c r="J3773" s="878"/>
      <c r="K3773" s="990"/>
      <c r="L3773" s="990"/>
      <c r="M3773" s="990"/>
      <c r="N3773" s="990"/>
      <c r="O3773" s="878"/>
      <c r="P3773" s="878"/>
      <c r="Q3773" s="878"/>
      <c r="R3773" s="878"/>
      <c r="S3773" s="878"/>
      <c r="T3773" s="878"/>
      <c r="U3773" s="878"/>
      <c r="V3773" s="878"/>
      <c r="W3773" s="878"/>
      <c r="X3773" s="1015"/>
      <c r="Y3773" s="878"/>
      <c r="Z3773" s="975"/>
    </row>
    <row r="3774" spans="1:26">
      <c r="A3774" s="878"/>
      <c r="B3774" s="878"/>
      <c r="C3774" s="878"/>
      <c r="F3774" s="878"/>
      <c r="H3774" s="878"/>
      <c r="I3774" s="878"/>
      <c r="J3774" s="878"/>
      <c r="K3774" s="990"/>
      <c r="L3774" s="990"/>
      <c r="M3774" s="990"/>
      <c r="N3774" s="990"/>
      <c r="O3774" s="878"/>
      <c r="P3774" s="878"/>
      <c r="Q3774" s="878"/>
      <c r="R3774" s="878"/>
      <c r="S3774" s="878"/>
      <c r="T3774" s="878"/>
      <c r="U3774" s="878"/>
      <c r="V3774" s="878"/>
      <c r="W3774" s="878"/>
      <c r="X3774" s="1015"/>
      <c r="Y3774" s="878"/>
      <c r="Z3774" s="975"/>
    </row>
    <row r="3775" spans="1:26">
      <c r="A3775" s="878"/>
      <c r="B3775" s="878"/>
      <c r="C3775" s="878"/>
      <c r="F3775" s="878"/>
      <c r="H3775" s="878"/>
      <c r="I3775" s="878"/>
      <c r="J3775" s="878"/>
      <c r="K3775" s="990"/>
      <c r="L3775" s="990"/>
      <c r="M3775" s="990"/>
      <c r="N3775" s="990"/>
      <c r="O3775" s="878"/>
      <c r="P3775" s="878"/>
      <c r="Q3775" s="878"/>
      <c r="R3775" s="878"/>
      <c r="S3775" s="878"/>
      <c r="T3775" s="878"/>
      <c r="U3775" s="878"/>
      <c r="V3775" s="878"/>
      <c r="W3775" s="878"/>
      <c r="X3775" s="1015"/>
      <c r="Y3775" s="878"/>
      <c r="Z3775" s="975"/>
    </row>
    <row r="3776" spans="1:26">
      <c r="A3776" s="878"/>
      <c r="B3776" s="878"/>
      <c r="C3776" s="878"/>
      <c r="F3776" s="878"/>
      <c r="H3776" s="878"/>
      <c r="I3776" s="878"/>
      <c r="J3776" s="878"/>
      <c r="K3776" s="990"/>
      <c r="L3776" s="990"/>
      <c r="M3776" s="990"/>
      <c r="N3776" s="990"/>
      <c r="O3776" s="878"/>
      <c r="P3776" s="878"/>
      <c r="Q3776" s="878"/>
      <c r="R3776" s="878"/>
      <c r="S3776" s="878"/>
      <c r="T3776" s="878"/>
      <c r="U3776" s="878"/>
      <c r="V3776" s="878"/>
      <c r="W3776" s="878"/>
      <c r="X3776" s="1015"/>
      <c r="Y3776" s="878"/>
      <c r="Z3776" s="975"/>
    </row>
    <row r="3777" spans="1:26">
      <c r="A3777" s="878"/>
      <c r="B3777" s="878"/>
      <c r="C3777" s="878"/>
      <c r="F3777" s="878"/>
      <c r="H3777" s="878"/>
      <c r="I3777" s="878"/>
      <c r="J3777" s="878"/>
      <c r="K3777" s="990"/>
      <c r="L3777" s="990"/>
      <c r="M3777" s="990"/>
      <c r="N3777" s="990"/>
      <c r="O3777" s="878"/>
      <c r="P3777" s="878"/>
      <c r="Q3777" s="878"/>
      <c r="R3777" s="878"/>
      <c r="S3777" s="878"/>
      <c r="T3777" s="878"/>
      <c r="U3777" s="878"/>
      <c r="V3777" s="878"/>
      <c r="W3777" s="878"/>
      <c r="X3777" s="1015"/>
      <c r="Y3777" s="878"/>
      <c r="Z3777" s="975"/>
    </row>
    <row r="3778" spans="1:26">
      <c r="A3778" s="878"/>
      <c r="B3778" s="878"/>
      <c r="C3778" s="878"/>
      <c r="F3778" s="878"/>
      <c r="H3778" s="878"/>
      <c r="I3778" s="878"/>
      <c r="J3778" s="878"/>
      <c r="K3778" s="990"/>
      <c r="L3778" s="990"/>
      <c r="M3778" s="990"/>
      <c r="N3778" s="990"/>
      <c r="O3778" s="878"/>
      <c r="P3778" s="878"/>
      <c r="Q3778" s="878"/>
      <c r="R3778" s="878"/>
      <c r="S3778" s="878"/>
      <c r="T3778" s="878"/>
      <c r="U3778" s="878"/>
      <c r="V3778" s="878"/>
      <c r="W3778" s="878"/>
      <c r="X3778" s="1015"/>
      <c r="Y3778" s="878"/>
      <c r="Z3778" s="975"/>
    </row>
    <row r="3779" spans="1:26">
      <c r="A3779" s="878"/>
      <c r="B3779" s="878"/>
      <c r="C3779" s="878"/>
      <c r="F3779" s="878"/>
      <c r="H3779" s="878"/>
      <c r="I3779" s="878"/>
      <c r="J3779" s="878"/>
      <c r="K3779" s="990"/>
      <c r="L3779" s="990"/>
      <c r="M3779" s="990"/>
      <c r="N3779" s="990"/>
      <c r="O3779" s="878"/>
      <c r="P3779" s="878"/>
      <c r="Q3779" s="878"/>
      <c r="R3779" s="878"/>
      <c r="S3779" s="878"/>
      <c r="T3779" s="878"/>
      <c r="U3779" s="878"/>
      <c r="V3779" s="878"/>
      <c r="W3779" s="878"/>
      <c r="X3779" s="1015"/>
      <c r="Y3779" s="878"/>
      <c r="Z3779" s="975"/>
    </row>
    <row r="3780" spans="1:26">
      <c r="A3780" s="878"/>
      <c r="B3780" s="878"/>
      <c r="C3780" s="878"/>
      <c r="F3780" s="878"/>
      <c r="H3780" s="878"/>
      <c r="I3780" s="878"/>
      <c r="J3780" s="878"/>
      <c r="K3780" s="990"/>
      <c r="L3780" s="990"/>
      <c r="M3780" s="990"/>
      <c r="N3780" s="990"/>
      <c r="O3780" s="878"/>
      <c r="P3780" s="878"/>
      <c r="Q3780" s="878"/>
      <c r="R3780" s="878"/>
      <c r="S3780" s="878"/>
      <c r="T3780" s="878"/>
      <c r="U3780" s="878"/>
      <c r="V3780" s="878"/>
      <c r="W3780" s="878"/>
      <c r="X3780" s="1015"/>
      <c r="Y3780" s="878"/>
      <c r="Z3780" s="975"/>
    </row>
    <row r="3781" spans="1:26">
      <c r="A3781" s="878"/>
      <c r="B3781" s="878"/>
      <c r="C3781" s="878"/>
      <c r="F3781" s="878"/>
      <c r="H3781" s="878"/>
      <c r="I3781" s="878"/>
      <c r="J3781" s="878"/>
      <c r="K3781" s="990"/>
      <c r="L3781" s="990"/>
      <c r="M3781" s="990"/>
      <c r="N3781" s="990"/>
      <c r="O3781" s="878"/>
      <c r="P3781" s="878"/>
      <c r="Q3781" s="878"/>
      <c r="R3781" s="878"/>
      <c r="S3781" s="878"/>
      <c r="T3781" s="878"/>
      <c r="U3781" s="878"/>
      <c r="V3781" s="878"/>
      <c r="W3781" s="878"/>
      <c r="X3781" s="1015"/>
      <c r="Y3781" s="878"/>
      <c r="Z3781" s="975"/>
    </row>
    <row r="3782" spans="1:26">
      <c r="A3782" s="878"/>
      <c r="B3782" s="878"/>
      <c r="C3782" s="878"/>
      <c r="F3782" s="878"/>
      <c r="H3782" s="878"/>
      <c r="I3782" s="878"/>
      <c r="J3782" s="878"/>
      <c r="K3782" s="990"/>
      <c r="L3782" s="990"/>
      <c r="M3782" s="990"/>
      <c r="N3782" s="990"/>
      <c r="O3782" s="878"/>
      <c r="P3782" s="878"/>
      <c r="Q3782" s="878"/>
      <c r="R3782" s="878"/>
      <c r="S3782" s="878"/>
      <c r="T3782" s="878"/>
      <c r="U3782" s="878"/>
      <c r="V3782" s="878"/>
      <c r="W3782" s="878"/>
      <c r="X3782" s="1015"/>
      <c r="Y3782" s="878"/>
      <c r="Z3782" s="975"/>
    </row>
    <row r="3783" spans="1:26">
      <c r="A3783" s="878"/>
      <c r="B3783" s="878"/>
      <c r="C3783" s="878"/>
      <c r="F3783" s="878"/>
      <c r="H3783" s="878"/>
      <c r="I3783" s="878"/>
      <c r="J3783" s="878"/>
      <c r="K3783" s="990"/>
      <c r="L3783" s="990"/>
      <c r="M3783" s="990"/>
      <c r="N3783" s="990"/>
      <c r="O3783" s="878"/>
      <c r="P3783" s="878"/>
      <c r="Q3783" s="878"/>
      <c r="R3783" s="878"/>
      <c r="S3783" s="878"/>
      <c r="T3783" s="878"/>
      <c r="U3783" s="878"/>
      <c r="V3783" s="878"/>
      <c r="W3783" s="878"/>
      <c r="X3783" s="1015"/>
      <c r="Y3783" s="878"/>
      <c r="Z3783" s="975"/>
    </row>
    <row r="3784" spans="1:26">
      <c r="A3784" s="878"/>
      <c r="B3784" s="878"/>
      <c r="C3784" s="878"/>
      <c r="F3784" s="878"/>
      <c r="H3784" s="878"/>
      <c r="I3784" s="878"/>
      <c r="J3784" s="878"/>
      <c r="K3784" s="990"/>
      <c r="L3784" s="990"/>
      <c r="M3784" s="990"/>
      <c r="N3784" s="990"/>
      <c r="O3784" s="878"/>
      <c r="P3784" s="878"/>
      <c r="Q3784" s="878"/>
      <c r="R3784" s="878"/>
      <c r="S3784" s="878"/>
      <c r="T3784" s="878"/>
      <c r="U3784" s="878"/>
      <c r="V3784" s="878"/>
      <c r="W3784" s="878"/>
      <c r="X3784" s="1015"/>
      <c r="Y3784" s="878"/>
      <c r="Z3784" s="975"/>
    </row>
    <row r="3785" spans="1:26">
      <c r="A3785" s="878"/>
      <c r="B3785" s="878"/>
      <c r="C3785" s="878"/>
      <c r="F3785" s="878"/>
      <c r="H3785" s="878"/>
      <c r="I3785" s="878"/>
      <c r="J3785" s="878"/>
      <c r="K3785" s="990"/>
      <c r="L3785" s="990"/>
      <c r="M3785" s="990"/>
      <c r="N3785" s="990"/>
      <c r="O3785" s="878"/>
      <c r="P3785" s="878"/>
      <c r="Q3785" s="878"/>
      <c r="R3785" s="878"/>
      <c r="S3785" s="878"/>
      <c r="T3785" s="878"/>
      <c r="U3785" s="878"/>
      <c r="V3785" s="878"/>
      <c r="W3785" s="878"/>
      <c r="X3785" s="1015"/>
      <c r="Y3785" s="878"/>
      <c r="Z3785" s="975"/>
    </row>
    <row r="3786" spans="1:26">
      <c r="A3786" s="878"/>
      <c r="B3786" s="878"/>
      <c r="C3786" s="878"/>
      <c r="F3786" s="878"/>
      <c r="H3786" s="878"/>
      <c r="I3786" s="878"/>
      <c r="J3786" s="878"/>
      <c r="K3786" s="990"/>
      <c r="L3786" s="990"/>
      <c r="M3786" s="990"/>
      <c r="N3786" s="990"/>
      <c r="O3786" s="878"/>
      <c r="P3786" s="878"/>
      <c r="Q3786" s="878"/>
      <c r="R3786" s="878"/>
      <c r="S3786" s="878"/>
      <c r="T3786" s="878"/>
      <c r="U3786" s="878"/>
      <c r="V3786" s="878"/>
      <c r="W3786" s="878"/>
      <c r="X3786" s="1015"/>
      <c r="Y3786" s="878"/>
      <c r="Z3786" s="975"/>
    </row>
    <row r="3787" spans="1:26">
      <c r="A3787" s="878"/>
      <c r="B3787" s="878"/>
      <c r="C3787" s="878"/>
      <c r="F3787" s="878"/>
      <c r="H3787" s="878"/>
      <c r="I3787" s="878"/>
      <c r="J3787" s="878"/>
      <c r="K3787" s="990"/>
      <c r="L3787" s="990"/>
      <c r="M3787" s="990"/>
      <c r="N3787" s="990"/>
      <c r="O3787" s="878"/>
      <c r="P3787" s="878"/>
      <c r="Q3787" s="878"/>
      <c r="R3787" s="878"/>
      <c r="S3787" s="878"/>
      <c r="T3787" s="878"/>
      <c r="U3787" s="878"/>
      <c r="V3787" s="878"/>
      <c r="W3787" s="878"/>
      <c r="X3787" s="1015"/>
      <c r="Y3787" s="878"/>
      <c r="Z3787" s="975"/>
    </row>
    <row r="3788" spans="1:26">
      <c r="A3788" s="878"/>
      <c r="B3788" s="878"/>
      <c r="C3788" s="878"/>
      <c r="F3788" s="878"/>
      <c r="H3788" s="878"/>
      <c r="I3788" s="878"/>
      <c r="J3788" s="878"/>
      <c r="K3788" s="990"/>
      <c r="L3788" s="990"/>
      <c r="M3788" s="990"/>
      <c r="N3788" s="990"/>
      <c r="O3788" s="878"/>
      <c r="P3788" s="878"/>
      <c r="Q3788" s="878"/>
      <c r="R3788" s="878"/>
      <c r="S3788" s="878"/>
      <c r="T3788" s="878"/>
      <c r="U3788" s="878"/>
      <c r="V3788" s="878"/>
      <c r="W3788" s="878"/>
      <c r="X3788" s="1015"/>
      <c r="Y3788" s="878"/>
      <c r="Z3788" s="975"/>
    </row>
    <row r="3789" spans="1:26">
      <c r="A3789" s="878"/>
      <c r="B3789" s="878"/>
      <c r="C3789" s="878"/>
      <c r="F3789" s="878"/>
      <c r="H3789" s="878"/>
      <c r="I3789" s="878"/>
      <c r="J3789" s="878"/>
      <c r="K3789" s="990"/>
      <c r="L3789" s="990"/>
      <c r="M3789" s="990"/>
      <c r="N3789" s="990"/>
      <c r="O3789" s="878"/>
      <c r="P3789" s="878"/>
      <c r="Q3789" s="878"/>
      <c r="R3789" s="878"/>
      <c r="S3789" s="878"/>
      <c r="T3789" s="878"/>
      <c r="U3789" s="878"/>
      <c r="V3789" s="878"/>
      <c r="W3789" s="878"/>
      <c r="X3789" s="1015"/>
      <c r="Y3789" s="878"/>
      <c r="Z3789" s="975"/>
    </row>
    <row r="3790" spans="1:26">
      <c r="A3790" s="878"/>
      <c r="B3790" s="878"/>
      <c r="C3790" s="878"/>
      <c r="F3790" s="878"/>
      <c r="H3790" s="878"/>
      <c r="I3790" s="878"/>
      <c r="J3790" s="878"/>
      <c r="K3790" s="990"/>
      <c r="L3790" s="990"/>
      <c r="M3790" s="990"/>
      <c r="N3790" s="990"/>
      <c r="O3790" s="878"/>
      <c r="P3790" s="878"/>
      <c r="Q3790" s="878"/>
      <c r="R3790" s="878"/>
      <c r="S3790" s="878"/>
      <c r="T3790" s="878"/>
      <c r="U3790" s="878"/>
      <c r="V3790" s="878"/>
      <c r="W3790" s="878"/>
      <c r="X3790" s="1015"/>
      <c r="Y3790" s="878"/>
      <c r="Z3790" s="975"/>
    </row>
    <row r="3791" spans="1:26">
      <c r="A3791" s="878"/>
      <c r="B3791" s="878"/>
      <c r="C3791" s="878"/>
      <c r="F3791" s="878"/>
      <c r="H3791" s="878"/>
      <c r="I3791" s="878"/>
      <c r="J3791" s="878"/>
      <c r="K3791" s="990"/>
      <c r="L3791" s="990"/>
      <c r="M3791" s="990"/>
      <c r="N3791" s="990"/>
      <c r="O3791" s="878"/>
      <c r="P3791" s="878"/>
      <c r="Q3791" s="878"/>
      <c r="R3791" s="878"/>
      <c r="S3791" s="878"/>
      <c r="T3791" s="878"/>
      <c r="U3791" s="878"/>
      <c r="V3791" s="878"/>
      <c r="W3791" s="878"/>
      <c r="X3791" s="1015"/>
      <c r="Y3791" s="878"/>
      <c r="Z3791" s="975"/>
    </row>
    <row r="3792" spans="1:26">
      <c r="A3792" s="878"/>
      <c r="B3792" s="878"/>
      <c r="C3792" s="878"/>
      <c r="F3792" s="878"/>
      <c r="H3792" s="878"/>
      <c r="I3792" s="878"/>
      <c r="J3792" s="878"/>
      <c r="K3792" s="990"/>
      <c r="L3792" s="990"/>
      <c r="M3792" s="990"/>
      <c r="N3792" s="990"/>
      <c r="O3792" s="878"/>
      <c r="P3792" s="878"/>
      <c r="Q3792" s="878"/>
      <c r="R3792" s="878"/>
      <c r="S3792" s="878"/>
      <c r="T3792" s="878"/>
      <c r="U3792" s="878"/>
      <c r="V3792" s="878"/>
      <c r="W3792" s="878"/>
      <c r="X3792" s="1015"/>
      <c r="Y3792" s="878"/>
      <c r="Z3792" s="975"/>
    </row>
    <row r="3793" spans="1:26">
      <c r="A3793" s="878"/>
      <c r="B3793" s="878"/>
      <c r="C3793" s="878"/>
      <c r="F3793" s="878"/>
      <c r="H3793" s="878"/>
      <c r="I3793" s="878"/>
      <c r="J3793" s="878"/>
      <c r="K3793" s="990"/>
      <c r="L3793" s="990"/>
      <c r="M3793" s="990"/>
      <c r="N3793" s="990"/>
      <c r="O3793" s="878"/>
      <c r="P3793" s="878"/>
      <c r="Q3793" s="878"/>
      <c r="R3793" s="878"/>
      <c r="S3793" s="878"/>
      <c r="T3793" s="878"/>
      <c r="U3793" s="878"/>
      <c r="V3793" s="878"/>
      <c r="W3793" s="878"/>
      <c r="X3793" s="1015"/>
      <c r="Y3793" s="878"/>
      <c r="Z3793" s="975"/>
    </row>
    <row r="3794" spans="1:26">
      <c r="A3794" s="878"/>
      <c r="B3794" s="878"/>
      <c r="C3794" s="878"/>
      <c r="F3794" s="878"/>
      <c r="H3794" s="878"/>
      <c r="I3794" s="878"/>
      <c r="J3794" s="878"/>
      <c r="K3794" s="990"/>
      <c r="L3794" s="990"/>
      <c r="M3794" s="990"/>
      <c r="N3794" s="990"/>
      <c r="O3794" s="878"/>
      <c r="P3794" s="878"/>
      <c r="Q3794" s="878"/>
      <c r="R3794" s="878"/>
      <c r="S3794" s="878"/>
      <c r="T3794" s="878"/>
      <c r="U3794" s="878"/>
      <c r="V3794" s="878"/>
      <c r="W3794" s="878"/>
      <c r="X3794" s="1015"/>
      <c r="Y3794" s="878"/>
      <c r="Z3794" s="975"/>
    </row>
    <row r="3795" spans="1:26">
      <c r="A3795" s="878"/>
      <c r="B3795" s="878"/>
      <c r="C3795" s="878"/>
      <c r="F3795" s="878"/>
      <c r="H3795" s="878"/>
      <c r="I3795" s="878"/>
      <c r="J3795" s="878"/>
      <c r="K3795" s="990"/>
      <c r="L3795" s="990"/>
      <c r="M3795" s="990"/>
      <c r="N3795" s="990"/>
      <c r="O3795" s="878"/>
      <c r="P3795" s="878"/>
      <c r="Q3795" s="878"/>
      <c r="R3795" s="878"/>
      <c r="S3795" s="878"/>
      <c r="T3795" s="878"/>
      <c r="U3795" s="878"/>
      <c r="V3795" s="878"/>
      <c r="W3795" s="878"/>
      <c r="X3795" s="1015"/>
      <c r="Y3795" s="878"/>
      <c r="Z3795" s="975"/>
    </row>
    <row r="3796" spans="1:26">
      <c r="A3796" s="878"/>
      <c r="B3796" s="878"/>
      <c r="C3796" s="878"/>
      <c r="F3796" s="878"/>
      <c r="H3796" s="878"/>
      <c r="I3796" s="878"/>
      <c r="J3796" s="878"/>
      <c r="K3796" s="990"/>
      <c r="L3796" s="990"/>
      <c r="M3796" s="990"/>
      <c r="N3796" s="990"/>
      <c r="O3796" s="878"/>
      <c r="P3796" s="878"/>
      <c r="Q3796" s="878"/>
      <c r="R3796" s="878"/>
      <c r="S3796" s="878"/>
      <c r="T3796" s="878"/>
      <c r="U3796" s="878"/>
      <c r="V3796" s="878"/>
      <c r="W3796" s="878"/>
      <c r="X3796" s="1015"/>
      <c r="Y3796" s="878"/>
      <c r="Z3796" s="975"/>
    </row>
    <row r="3797" spans="1:26">
      <c r="A3797" s="878"/>
      <c r="B3797" s="878"/>
      <c r="C3797" s="878"/>
      <c r="F3797" s="878"/>
      <c r="H3797" s="878"/>
      <c r="I3797" s="878"/>
      <c r="J3797" s="878"/>
      <c r="K3797" s="990"/>
      <c r="L3797" s="990"/>
      <c r="M3797" s="990"/>
      <c r="N3797" s="990"/>
      <c r="O3797" s="878"/>
      <c r="P3797" s="878"/>
      <c r="Q3797" s="878"/>
      <c r="R3797" s="878"/>
      <c r="S3797" s="878"/>
      <c r="T3797" s="878"/>
      <c r="U3797" s="878"/>
      <c r="V3797" s="878"/>
      <c r="W3797" s="878"/>
      <c r="X3797" s="1015"/>
      <c r="Y3797" s="878"/>
      <c r="Z3797" s="975"/>
    </row>
    <row r="3798" spans="1:26">
      <c r="A3798" s="878"/>
      <c r="B3798" s="878"/>
      <c r="C3798" s="878"/>
      <c r="F3798" s="878"/>
      <c r="H3798" s="878"/>
      <c r="I3798" s="878"/>
      <c r="J3798" s="878"/>
      <c r="K3798" s="990"/>
      <c r="L3798" s="990"/>
      <c r="M3798" s="990"/>
      <c r="N3798" s="990"/>
      <c r="O3798" s="878"/>
      <c r="P3798" s="878"/>
      <c r="Q3798" s="878"/>
      <c r="R3798" s="878"/>
      <c r="S3798" s="878"/>
      <c r="T3798" s="878"/>
      <c r="U3798" s="878"/>
      <c r="V3798" s="878"/>
      <c r="W3798" s="878"/>
      <c r="X3798" s="1015"/>
      <c r="Y3798" s="878"/>
      <c r="Z3798" s="975"/>
    </row>
    <row r="3799" spans="1:26">
      <c r="A3799" s="878"/>
      <c r="B3799" s="878"/>
      <c r="C3799" s="878"/>
      <c r="F3799" s="878"/>
      <c r="H3799" s="878"/>
      <c r="I3799" s="878"/>
      <c r="J3799" s="878"/>
      <c r="K3799" s="990"/>
      <c r="L3799" s="990"/>
      <c r="M3799" s="990"/>
      <c r="N3799" s="990"/>
      <c r="O3799" s="878"/>
      <c r="P3799" s="878"/>
      <c r="Q3799" s="878"/>
      <c r="R3799" s="878"/>
      <c r="S3799" s="878"/>
      <c r="T3799" s="878"/>
      <c r="U3799" s="878"/>
      <c r="V3799" s="878"/>
      <c r="W3799" s="878"/>
      <c r="X3799" s="1015"/>
      <c r="Y3799" s="878"/>
      <c r="Z3799" s="975"/>
    </row>
    <row r="3800" spans="1:26">
      <c r="A3800" s="878"/>
      <c r="B3800" s="878"/>
      <c r="C3800" s="878"/>
      <c r="F3800" s="878"/>
      <c r="H3800" s="878"/>
      <c r="I3800" s="878"/>
      <c r="J3800" s="878"/>
      <c r="K3800" s="990"/>
      <c r="L3800" s="990"/>
      <c r="M3800" s="990"/>
      <c r="N3800" s="990"/>
      <c r="O3800" s="878"/>
      <c r="P3800" s="878"/>
      <c r="Q3800" s="878"/>
      <c r="R3800" s="878"/>
      <c r="S3800" s="878"/>
      <c r="T3800" s="878"/>
      <c r="U3800" s="878"/>
      <c r="V3800" s="878"/>
      <c r="W3800" s="878"/>
      <c r="X3800" s="1015"/>
      <c r="Y3800" s="878"/>
      <c r="Z3800" s="975"/>
    </row>
    <row r="3801" spans="1:26">
      <c r="A3801" s="878"/>
      <c r="B3801" s="878"/>
      <c r="C3801" s="878"/>
      <c r="F3801" s="878"/>
      <c r="H3801" s="878"/>
      <c r="I3801" s="878"/>
      <c r="J3801" s="878"/>
      <c r="K3801" s="990"/>
      <c r="L3801" s="990"/>
      <c r="M3801" s="990"/>
      <c r="N3801" s="990"/>
      <c r="O3801" s="878"/>
      <c r="P3801" s="878"/>
      <c r="Q3801" s="878"/>
      <c r="R3801" s="878"/>
      <c r="S3801" s="878"/>
      <c r="T3801" s="878"/>
      <c r="U3801" s="878"/>
      <c r="V3801" s="878"/>
      <c r="W3801" s="878"/>
      <c r="X3801" s="1015"/>
      <c r="Y3801" s="878"/>
      <c r="Z3801" s="975"/>
    </row>
    <row r="3802" spans="1:26">
      <c r="A3802" s="878"/>
      <c r="B3802" s="878"/>
      <c r="C3802" s="878"/>
      <c r="F3802" s="878"/>
      <c r="H3802" s="878"/>
      <c r="I3802" s="878"/>
      <c r="J3802" s="878"/>
      <c r="K3802" s="990"/>
      <c r="L3802" s="990"/>
      <c r="M3802" s="990"/>
      <c r="N3802" s="990"/>
      <c r="O3802" s="878"/>
      <c r="P3802" s="878"/>
      <c r="Q3802" s="878"/>
      <c r="R3802" s="878"/>
      <c r="S3802" s="878"/>
      <c r="T3802" s="878"/>
      <c r="U3802" s="878"/>
      <c r="V3802" s="878"/>
      <c r="W3802" s="878"/>
      <c r="X3802" s="1015"/>
      <c r="Y3802" s="878"/>
      <c r="Z3802" s="975"/>
    </row>
    <row r="3803" spans="1:26">
      <c r="A3803" s="878"/>
      <c r="B3803" s="878"/>
      <c r="C3803" s="878"/>
      <c r="F3803" s="878"/>
      <c r="H3803" s="878"/>
      <c r="I3803" s="878"/>
      <c r="J3803" s="878"/>
      <c r="K3803" s="990"/>
      <c r="L3803" s="990"/>
      <c r="M3803" s="990"/>
      <c r="N3803" s="990"/>
      <c r="O3803" s="878"/>
      <c r="P3803" s="878"/>
      <c r="Q3803" s="878"/>
      <c r="R3803" s="878"/>
      <c r="S3803" s="878"/>
      <c r="T3803" s="878"/>
      <c r="U3803" s="878"/>
      <c r="V3803" s="878"/>
      <c r="W3803" s="878"/>
      <c r="X3803" s="1015"/>
      <c r="Y3803" s="878"/>
      <c r="Z3803" s="975"/>
    </row>
    <row r="3804" spans="1:26">
      <c r="A3804" s="878"/>
      <c r="B3804" s="878"/>
      <c r="C3804" s="878"/>
      <c r="F3804" s="878"/>
      <c r="H3804" s="878"/>
      <c r="I3804" s="878"/>
      <c r="J3804" s="878"/>
      <c r="K3804" s="990"/>
      <c r="L3804" s="990"/>
      <c r="M3804" s="990"/>
      <c r="N3804" s="990"/>
      <c r="O3804" s="878"/>
      <c r="P3804" s="878"/>
      <c r="Q3804" s="878"/>
      <c r="R3804" s="878"/>
      <c r="S3804" s="878"/>
      <c r="T3804" s="878"/>
      <c r="U3804" s="878"/>
      <c r="V3804" s="878"/>
      <c r="W3804" s="878"/>
      <c r="X3804" s="1015"/>
      <c r="Y3804" s="878"/>
      <c r="Z3804" s="975"/>
    </row>
    <row r="3805" spans="1:26">
      <c r="A3805" s="878"/>
      <c r="B3805" s="878"/>
      <c r="C3805" s="878"/>
      <c r="F3805" s="878"/>
      <c r="H3805" s="878"/>
      <c r="I3805" s="878"/>
      <c r="J3805" s="878"/>
      <c r="K3805" s="990"/>
      <c r="L3805" s="990"/>
      <c r="M3805" s="990"/>
      <c r="N3805" s="990"/>
      <c r="O3805" s="878"/>
      <c r="P3805" s="878"/>
      <c r="Q3805" s="878"/>
      <c r="R3805" s="878"/>
      <c r="S3805" s="878"/>
      <c r="T3805" s="878"/>
      <c r="U3805" s="878"/>
      <c r="V3805" s="878"/>
      <c r="W3805" s="878"/>
      <c r="X3805" s="1015"/>
      <c r="Y3805" s="878"/>
      <c r="Z3805" s="975"/>
    </row>
    <row r="3806" spans="1:26">
      <c r="A3806" s="878"/>
      <c r="B3806" s="878"/>
      <c r="C3806" s="878"/>
      <c r="F3806" s="878"/>
      <c r="H3806" s="878"/>
      <c r="I3806" s="878"/>
      <c r="J3806" s="878"/>
      <c r="K3806" s="990"/>
      <c r="L3806" s="990"/>
      <c r="M3806" s="990"/>
      <c r="N3806" s="990"/>
      <c r="O3806" s="878"/>
      <c r="P3806" s="878"/>
      <c r="Q3806" s="878"/>
      <c r="R3806" s="878"/>
      <c r="S3806" s="878"/>
      <c r="T3806" s="878"/>
      <c r="U3806" s="878"/>
      <c r="V3806" s="878"/>
      <c r="W3806" s="878"/>
      <c r="X3806" s="1015"/>
      <c r="Y3806" s="878"/>
      <c r="Z3806" s="975"/>
    </row>
    <row r="3807" spans="1:26">
      <c r="A3807" s="878"/>
      <c r="B3807" s="878"/>
      <c r="C3807" s="878"/>
      <c r="F3807" s="878"/>
      <c r="H3807" s="878"/>
      <c r="I3807" s="878"/>
      <c r="J3807" s="878"/>
      <c r="K3807" s="990"/>
      <c r="L3807" s="990"/>
      <c r="M3807" s="990"/>
      <c r="N3807" s="990"/>
      <c r="O3807" s="878"/>
      <c r="P3807" s="878"/>
      <c r="Q3807" s="878"/>
      <c r="R3807" s="878"/>
      <c r="S3807" s="878"/>
      <c r="T3807" s="878"/>
      <c r="U3807" s="878"/>
      <c r="V3807" s="878"/>
      <c r="W3807" s="878"/>
      <c r="X3807" s="1015"/>
      <c r="Y3807" s="878"/>
      <c r="Z3807" s="975"/>
    </row>
    <row r="3808" spans="1:26">
      <c r="A3808" s="878"/>
      <c r="B3808" s="878"/>
      <c r="C3808" s="878"/>
      <c r="F3808" s="878"/>
      <c r="H3808" s="878"/>
      <c r="I3808" s="878"/>
      <c r="J3808" s="878"/>
      <c r="K3808" s="990"/>
      <c r="L3808" s="990"/>
      <c r="M3808" s="990"/>
      <c r="N3808" s="990"/>
      <c r="O3808" s="878"/>
      <c r="P3808" s="878"/>
      <c r="Q3808" s="878"/>
      <c r="R3808" s="878"/>
      <c r="S3808" s="878"/>
      <c r="T3808" s="878"/>
      <c r="U3808" s="878"/>
      <c r="V3808" s="878"/>
      <c r="W3808" s="878"/>
      <c r="X3808" s="1015"/>
      <c r="Y3808" s="878"/>
      <c r="Z3808" s="975"/>
    </row>
    <row r="3809" spans="1:26">
      <c r="A3809" s="878"/>
      <c r="B3809" s="878"/>
      <c r="C3809" s="878"/>
      <c r="F3809" s="878"/>
      <c r="H3809" s="878"/>
      <c r="I3809" s="878"/>
      <c r="J3809" s="878"/>
      <c r="K3809" s="990"/>
      <c r="L3809" s="990"/>
      <c r="M3809" s="990"/>
      <c r="N3809" s="990"/>
      <c r="O3809" s="878"/>
      <c r="P3809" s="878"/>
      <c r="Q3809" s="878"/>
      <c r="R3809" s="878"/>
      <c r="S3809" s="878"/>
      <c r="T3809" s="878"/>
      <c r="U3809" s="878"/>
      <c r="V3809" s="878"/>
      <c r="W3809" s="878"/>
      <c r="X3809" s="1015"/>
      <c r="Y3809" s="878"/>
      <c r="Z3809" s="975"/>
    </row>
    <row r="3810" spans="1:26">
      <c r="A3810" s="878"/>
      <c r="B3810" s="878"/>
      <c r="C3810" s="878"/>
      <c r="F3810" s="878"/>
      <c r="H3810" s="878"/>
      <c r="I3810" s="878"/>
      <c r="J3810" s="878"/>
      <c r="K3810" s="990"/>
      <c r="L3810" s="990"/>
      <c r="M3810" s="990"/>
      <c r="N3810" s="990"/>
      <c r="O3810" s="878"/>
      <c r="P3810" s="878"/>
      <c r="Q3810" s="878"/>
      <c r="R3810" s="878"/>
      <c r="S3810" s="878"/>
      <c r="T3810" s="878"/>
      <c r="U3810" s="878"/>
      <c r="V3810" s="878"/>
      <c r="W3810" s="878"/>
      <c r="X3810" s="1015"/>
      <c r="Y3810" s="878"/>
      <c r="Z3810" s="975"/>
    </row>
    <row r="3811" spans="1:26">
      <c r="A3811" s="878"/>
      <c r="B3811" s="878"/>
      <c r="C3811" s="878"/>
      <c r="F3811" s="878"/>
      <c r="H3811" s="878"/>
      <c r="I3811" s="878"/>
      <c r="J3811" s="878"/>
      <c r="K3811" s="990"/>
      <c r="L3811" s="990"/>
      <c r="M3811" s="990"/>
      <c r="N3811" s="990"/>
      <c r="O3811" s="878"/>
      <c r="P3811" s="878"/>
      <c r="Q3811" s="878"/>
      <c r="R3811" s="878"/>
      <c r="S3811" s="878"/>
      <c r="T3811" s="878"/>
      <c r="U3811" s="878"/>
      <c r="V3811" s="878"/>
      <c r="W3811" s="878"/>
      <c r="X3811" s="1015"/>
      <c r="Y3811" s="878"/>
      <c r="Z3811" s="975"/>
    </row>
    <row r="3812" spans="1:26">
      <c r="A3812" s="878"/>
      <c r="B3812" s="878"/>
      <c r="C3812" s="878"/>
      <c r="F3812" s="878"/>
      <c r="H3812" s="878"/>
      <c r="I3812" s="878"/>
      <c r="J3812" s="878"/>
      <c r="K3812" s="990"/>
      <c r="L3812" s="990"/>
      <c r="M3812" s="990"/>
      <c r="N3812" s="990"/>
      <c r="O3812" s="878"/>
      <c r="P3812" s="878"/>
      <c r="Q3812" s="878"/>
      <c r="R3812" s="878"/>
      <c r="S3812" s="878"/>
      <c r="T3812" s="878"/>
      <c r="U3812" s="878"/>
      <c r="V3812" s="878"/>
      <c r="W3812" s="878"/>
      <c r="X3812" s="1015"/>
      <c r="Y3812" s="878"/>
      <c r="Z3812" s="975"/>
    </row>
    <row r="3813" spans="1:26">
      <c r="A3813" s="878"/>
      <c r="B3813" s="878"/>
      <c r="C3813" s="878"/>
      <c r="F3813" s="878"/>
      <c r="H3813" s="878"/>
      <c r="I3813" s="878"/>
      <c r="J3813" s="878"/>
      <c r="K3813" s="990"/>
      <c r="L3813" s="990"/>
      <c r="M3813" s="990"/>
      <c r="N3813" s="990"/>
      <c r="O3813" s="878"/>
      <c r="P3813" s="878"/>
      <c r="Q3813" s="878"/>
      <c r="R3813" s="878"/>
      <c r="S3813" s="878"/>
      <c r="T3813" s="878"/>
      <c r="U3813" s="878"/>
      <c r="V3813" s="878"/>
      <c r="W3813" s="878"/>
      <c r="X3813" s="1015"/>
      <c r="Y3813" s="878"/>
      <c r="Z3813" s="975"/>
    </row>
    <row r="3814" spans="1:26">
      <c r="A3814" s="878"/>
      <c r="B3814" s="878"/>
      <c r="C3814" s="878"/>
      <c r="F3814" s="878"/>
      <c r="H3814" s="878"/>
      <c r="I3814" s="878"/>
      <c r="J3814" s="878"/>
      <c r="K3814" s="990"/>
      <c r="L3814" s="990"/>
      <c r="M3814" s="990"/>
      <c r="N3814" s="990"/>
      <c r="O3814" s="878"/>
      <c r="P3814" s="878"/>
      <c r="Q3814" s="878"/>
      <c r="R3814" s="878"/>
      <c r="S3814" s="878"/>
      <c r="T3814" s="878"/>
      <c r="U3814" s="878"/>
      <c r="V3814" s="878"/>
      <c r="W3814" s="878"/>
      <c r="X3814" s="1015"/>
      <c r="Y3814" s="878"/>
      <c r="Z3814" s="975"/>
    </row>
    <row r="3815" spans="1:26">
      <c r="A3815" s="878"/>
      <c r="B3815" s="878"/>
      <c r="C3815" s="878"/>
      <c r="F3815" s="878"/>
      <c r="H3815" s="878"/>
      <c r="I3815" s="878"/>
      <c r="J3815" s="878"/>
      <c r="K3815" s="990"/>
      <c r="L3815" s="990"/>
      <c r="M3815" s="990"/>
      <c r="N3815" s="990"/>
      <c r="O3815" s="878"/>
      <c r="P3815" s="878"/>
      <c r="Q3815" s="878"/>
      <c r="R3815" s="878"/>
      <c r="S3815" s="878"/>
      <c r="T3815" s="878"/>
      <c r="U3815" s="878"/>
      <c r="V3815" s="878"/>
      <c r="W3815" s="878"/>
      <c r="X3815" s="1015"/>
      <c r="Y3815" s="878"/>
      <c r="Z3815" s="975"/>
    </row>
    <row r="3816" spans="1:26">
      <c r="A3816" s="878"/>
      <c r="B3816" s="878"/>
      <c r="C3816" s="878"/>
      <c r="F3816" s="878"/>
      <c r="H3816" s="878"/>
      <c r="I3816" s="878"/>
      <c r="J3816" s="878"/>
      <c r="K3816" s="990"/>
      <c r="L3816" s="990"/>
      <c r="M3816" s="990"/>
      <c r="N3816" s="990"/>
      <c r="O3816" s="878"/>
      <c r="P3816" s="878"/>
      <c r="Q3816" s="878"/>
      <c r="R3816" s="878"/>
      <c r="S3816" s="878"/>
      <c r="T3816" s="878"/>
      <c r="U3816" s="878"/>
      <c r="V3816" s="878"/>
      <c r="W3816" s="878"/>
      <c r="X3816" s="1015"/>
      <c r="Y3816" s="878"/>
      <c r="Z3816" s="975"/>
    </row>
    <row r="3817" spans="1:26">
      <c r="A3817" s="878"/>
      <c r="B3817" s="878"/>
      <c r="C3817" s="878"/>
      <c r="F3817" s="878"/>
      <c r="H3817" s="878"/>
      <c r="I3817" s="878"/>
      <c r="J3817" s="878"/>
      <c r="K3817" s="990"/>
      <c r="L3817" s="990"/>
      <c r="M3817" s="990"/>
      <c r="N3817" s="990"/>
      <c r="O3817" s="878"/>
      <c r="P3817" s="878"/>
      <c r="Q3817" s="878"/>
      <c r="R3817" s="878"/>
      <c r="S3817" s="878"/>
      <c r="T3817" s="878"/>
      <c r="U3817" s="878"/>
      <c r="V3817" s="878"/>
      <c r="W3817" s="878"/>
      <c r="X3817" s="1015"/>
      <c r="Y3817" s="878"/>
      <c r="Z3817" s="975"/>
    </row>
    <row r="3818" spans="1:26">
      <c r="A3818" s="878"/>
      <c r="B3818" s="878"/>
      <c r="C3818" s="878"/>
      <c r="F3818" s="878"/>
      <c r="H3818" s="878"/>
      <c r="I3818" s="878"/>
      <c r="J3818" s="878"/>
      <c r="K3818" s="990"/>
      <c r="L3818" s="990"/>
      <c r="M3818" s="990"/>
      <c r="N3818" s="990"/>
      <c r="O3818" s="878"/>
      <c r="P3818" s="878"/>
      <c r="Q3818" s="878"/>
      <c r="R3818" s="878"/>
      <c r="S3818" s="878"/>
      <c r="T3818" s="878"/>
      <c r="U3818" s="878"/>
      <c r="V3818" s="878"/>
      <c r="W3818" s="878"/>
      <c r="X3818" s="1015"/>
      <c r="Y3818" s="878"/>
      <c r="Z3818" s="975"/>
    </row>
    <row r="3819" spans="1:26">
      <c r="A3819" s="878"/>
      <c r="B3819" s="878"/>
      <c r="C3819" s="878"/>
      <c r="F3819" s="878"/>
      <c r="H3819" s="878"/>
      <c r="I3819" s="878"/>
      <c r="J3819" s="878"/>
      <c r="K3819" s="990"/>
      <c r="L3819" s="990"/>
      <c r="M3819" s="990"/>
      <c r="N3819" s="990"/>
      <c r="O3819" s="878"/>
      <c r="P3819" s="878"/>
      <c r="Q3819" s="878"/>
      <c r="R3819" s="878"/>
      <c r="S3819" s="878"/>
      <c r="T3819" s="878"/>
      <c r="U3819" s="878"/>
      <c r="V3819" s="878"/>
      <c r="W3819" s="878"/>
      <c r="X3819" s="1015"/>
      <c r="Y3819" s="878"/>
      <c r="Z3819" s="975"/>
    </row>
    <row r="3820" spans="1:26">
      <c r="A3820" s="878"/>
      <c r="B3820" s="878"/>
      <c r="C3820" s="878"/>
      <c r="F3820" s="878"/>
      <c r="H3820" s="878"/>
      <c r="I3820" s="878"/>
      <c r="J3820" s="878"/>
      <c r="K3820" s="990"/>
      <c r="L3820" s="990"/>
      <c r="M3820" s="990"/>
      <c r="N3820" s="990"/>
      <c r="O3820" s="878"/>
      <c r="P3820" s="878"/>
      <c r="Q3820" s="878"/>
      <c r="R3820" s="878"/>
      <c r="S3820" s="878"/>
      <c r="T3820" s="878"/>
      <c r="U3820" s="878"/>
      <c r="V3820" s="878"/>
      <c r="W3820" s="878"/>
      <c r="X3820" s="1015"/>
      <c r="Y3820" s="878"/>
      <c r="Z3820" s="975"/>
    </row>
    <row r="3821" spans="1:26">
      <c r="A3821" s="878"/>
      <c r="B3821" s="878"/>
      <c r="C3821" s="878"/>
      <c r="F3821" s="878"/>
      <c r="H3821" s="878"/>
      <c r="I3821" s="878"/>
      <c r="J3821" s="878"/>
      <c r="K3821" s="990"/>
      <c r="L3821" s="990"/>
      <c r="M3821" s="990"/>
      <c r="N3821" s="990"/>
      <c r="O3821" s="878"/>
      <c r="P3821" s="878"/>
      <c r="Q3821" s="878"/>
      <c r="R3821" s="878"/>
      <c r="S3821" s="878"/>
      <c r="T3821" s="878"/>
      <c r="U3821" s="878"/>
      <c r="V3821" s="878"/>
      <c r="W3821" s="878"/>
      <c r="X3821" s="1015"/>
      <c r="Y3821" s="878"/>
      <c r="Z3821" s="975"/>
    </row>
    <row r="3822" spans="1:26">
      <c r="A3822" s="878"/>
      <c r="B3822" s="878"/>
      <c r="C3822" s="878"/>
      <c r="F3822" s="878"/>
      <c r="H3822" s="878"/>
      <c r="I3822" s="878"/>
      <c r="J3822" s="878"/>
      <c r="K3822" s="990"/>
      <c r="L3822" s="990"/>
      <c r="M3822" s="990"/>
      <c r="N3822" s="990"/>
      <c r="O3822" s="878"/>
      <c r="P3822" s="878"/>
      <c r="Q3822" s="878"/>
      <c r="R3822" s="878"/>
      <c r="S3822" s="878"/>
      <c r="T3822" s="878"/>
      <c r="U3822" s="878"/>
      <c r="V3822" s="878"/>
      <c r="W3822" s="878"/>
      <c r="X3822" s="1015"/>
      <c r="Y3822" s="878"/>
      <c r="Z3822" s="975"/>
    </row>
    <row r="3823" spans="1:26">
      <c r="A3823" s="878"/>
      <c r="B3823" s="878"/>
      <c r="C3823" s="878"/>
      <c r="F3823" s="878"/>
      <c r="H3823" s="878"/>
      <c r="I3823" s="878"/>
      <c r="J3823" s="878"/>
      <c r="K3823" s="990"/>
      <c r="L3823" s="990"/>
      <c r="M3823" s="990"/>
      <c r="N3823" s="990"/>
      <c r="O3823" s="878"/>
      <c r="P3823" s="878"/>
      <c r="Q3823" s="878"/>
      <c r="R3823" s="878"/>
      <c r="S3823" s="878"/>
      <c r="T3823" s="878"/>
      <c r="U3823" s="878"/>
      <c r="V3823" s="878"/>
      <c r="W3823" s="878"/>
      <c r="X3823" s="1015"/>
      <c r="Y3823" s="878"/>
      <c r="Z3823" s="975"/>
    </row>
    <row r="3824" spans="1:26">
      <c r="A3824" s="878"/>
      <c r="B3824" s="878"/>
      <c r="C3824" s="878"/>
      <c r="F3824" s="878"/>
      <c r="H3824" s="878"/>
      <c r="I3824" s="878"/>
      <c r="J3824" s="878"/>
      <c r="K3824" s="990"/>
      <c r="L3824" s="990"/>
      <c r="M3824" s="990"/>
      <c r="N3824" s="990"/>
      <c r="O3824" s="878"/>
      <c r="P3824" s="878"/>
      <c r="Q3824" s="878"/>
      <c r="R3824" s="878"/>
      <c r="S3824" s="878"/>
      <c r="T3824" s="878"/>
      <c r="U3824" s="878"/>
      <c r="V3824" s="878"/>
      <c r="W3824" s="878"/>
      <c r="X3824" s="1015"/>
      <c r="Y3824" s="878"/>
      <c r="Z3824" s="975"/>
    </row>
    <row r="3825" spans="1:26">
      <c r="A3825" s="878"/>
      <c r="B3825" s="878"/>
      <c r="C3825" s="878"/>
      <c r="F3825" s="878"/>
      <c r="H3825" s="878"/>
      <c r="I3825" s="878"/>
      <c r="J3825" s="878"/>
      <c r="K3825" s="990"/>
      <c r="L3825" s="990"/>
      <c r="M3825" s="990"/>
      <c r="N3825" s="990"/>
      <c r="O3825" s="878"/>
      <c r="P3825" s="878"/>
      <c r="Q3825" s="878"/>
      <c r="R3825" s="878"/>
      <c r="S3825" s="878"/>
      <c r="T3825" s="878"/>
      <c r="U3825" s="878"/>
      <c r="V3825" s="878"/>
      <c r="W3825" s="878"/>
      <c r="X3825" s="1015"/>
      <c r="Y3825" s="878"/>
      <c r="Z3825" s="975"/>
    </row>
    <row r="3826" spans="1:26">
      <c r="A3826" s="878"/>
      <c r="B3826" s="878"/>
      <c r="C3826" s="878"/>
      <c r="F3826" s="878"/>
      <c r="H3826" s="878"/>
      <c r="I3826" s="878"/>
      <c r="J3826" s="878"/>
      <c r="K3826" s="990"/>
      <c r="L3826" s="990"/>
      <c r="M3826" s="990"/>
      <c r="N3826" s="990"/>
      <c r="O3826" s="878"/>
      <c r="P3826" s="878"/>
      <c r="Q3826" s="878"/>
      <c r="R3826" s="878"/>
      <c r="S3826" s="878"/>
      <c r="T3826" s="878"/>
      <c r="U3826" s="878"/>
      <c r="V3826" s="878"/>
      <c r="W3826" s="878"/>
      <c r="X3826" s="1015"/>
      <c r="Y3826" s="878"/>
      <c r="Z3826" s="975"/>
    </row>
    <row r="3827" spans="1:26">
      <c r="A3827" s="878"/>
      <c r="B3827" s="878"/>
      <c r="C3827" s="878"/>
      <c r="F3827" s="878"/>
      <c r="H3827" s="878"/>
      <c r="I3827" s="878"/>
      <c r="J3827" s="878"/>
      <c r="K3827" s="990"/>
      <c r="L3827" s="990"/>
      <c r="M3827" s="990"/>
      <c r="N3827" s="990"/>
      <c r="O3827" s="878"/>
      <c r="P3827" s="878"/>
      <c r="Q3827" s="878"/>
      <c r="R3827" s="878"/>
      <c r="S3827" s="878"/>
      <c r="T3827" s="878"/>
      <c r="U3827" s="878"/>
      <c r="V3827" s="878"/>
      <c r="W3827" s="878"/>
      <c r="X3827" s="1015"/>
      <c r="Y3827" s="878"/>
      <c r="Z3827" s="975"/>
    </row>
    <row r="3828" spans="1:26">
      <c r="A3828" s="878"/>
      <c r="B3828" s="878"/>
      <c r="C3828" s="878"/>
      <c r="F3828" s="878"/>
      <c r="H3828" s="878"/>
      <c r="I3828" s="878"/>
      <c r="J3828" s="878"/>
      <c r="K3828" s="990"/>
      <c r="L3828" s="990"/>
      <c r="M3828" s="990"/>
      <c r="N3828" s="990"/>
      <c r="O3828" s="878"/>
      <c r="P3828" s="878"/>
      <c r="Q3828" s="878"/>
      <c r="R3828" s="878"/>
      <c r="S3828" s="878"/>
      <c r="T3828" s="878"/>
      <c r="U3828" s="878"/>
      <c r="V3828" s="878"/>
      <c r="W3828" s="878"/>
      <c r="X3828" s="1015"/>
      <c r="Y3828" s="878"/>
      <c r="Z3828" s="975"/>
    </row>
    <row r="3829" spans="1:26">
      <c r="A3829" s="878"/>
      <c r="B3829" s="878"/>
      <c r="C3829" s="878"/>
      <c r="F3829" s="878"/>
      <c r="H3829" s="878"/>
      <c r="I3829" s="878"/>
      <c r="J3829" s="878"/>
      <c r="K3829" s="990"/>
      <c r="L3829" s="990"/>
      <c r="M3829" s="990"/>
      <c r="N3829" s="990"/>
      <c r="O3829" s="878"/>
      <c r="P3829" s="878"/>
      <c r="Q3829" s="878"/>
      <c r="R3829" s="878"/>
      <c r="S3829" s="878"/>
      <c r="T3829" s="878"/>
      <c r="U3829" s="878"/>
      <c r="V3829" s="878"/>
      <c r="W3829" s="878"/>
      <c r="X3829" s="1015"/>
      <c r="Y3829" s="878"/>
      <c r="Z3829" s="975"/>
    </row>
    <row r="3830" spans="1:26">
      <c r="A3830" s="878"/>
      <c r="B3830" s="878"/>
      <c r="C3830" s="878"/>
      <c r="F3830" s="878"/>
      <c r="H3830" s="878"/>
      <c r="I3830" s="878"/>
      <c r="J3830" s="878"/>
      <c r="K3830" s="990"/>
      <c r="L3830" s="990"/>
      <c r="M3830" s="990"/>
      <c r="N3830" s="990"/>
      <c r="O3830" s="878"/>
      <c r="P3830" s="878"/>
      <c r="Q3830" s="878"/>
      <c r="R3830" s="878"/>
      <c r="S3830" s="878"/>
      <c r="T3830" s="878"/>
      <c r="U3830" s="878"/>
      <c r="V3830" s="878"/>
      <c r="W3830" s="878"/>
      <c r="X3830" s="1015"/>
      <c r="Y3830" s="878"/>
      <c r="Z3830" s="975"/>
    </row>
    <row r="3831" spans="1:26">
      <c r="A3831" s="878"/>
      <c r="B3831" s="878"/>
      <c r="C3831" s="878"/>
      <c r="F3831" s="878"/>
      <c r="H3831" s="878"/>
      <c r="I3831" s="878"/>
      <c r="J3831" s="878"/>
      <c r="K3831" s="990"/>
      <c r="L3831" s="990"/>
      <c r="M3831" s="990"/>
      <c r="N3831" s="990"/>
      <c r="O3831" s="878"/>
      <c r="P3831" s="878"/>
      <c r="Q3831" s="878"/>
      <c r="R3831" s="878"/>
      <c r="S3831" s="878"/>
      <c r="T3831" s="878"/>
      <c r="U3831" s="878"/>
      <c r="V3831" s="878"/>
      <c r="W3831" s="878"/>
      <c r="X3831" s="1015"/>
      <c r="Y3831" s="878"/>
      <c r="Z3831" s="975"/>
    </row>
    <row r="3832" spans="1:26">
      <c r="A3832" s="878"/>
      <c r="B3832" s="878"/>
      <c r="C3832" s="878"/>
      <c r="F3832" s="878"/>
      <c r="H3832" s="878"/>
      <c r="I3832" s="878"/>
      <c r="J3832" s="878"/>
      <c r="K3832" s="990"/>
      <c r="L3832" s="990"/>
      <c r="M3832" s="990"/>
      <c r="N3832" s="990"/>
      <c r="O3832" s="878"/>
      <c r="P3832" s="878"/>
      <c r="Q3832" s="878"/>
      <c r="R3832" s="878"/>
      <c r="S3832" s="878"/>
      <c r="T3832" s="878"/>
      <c r="U3832" s="878"/>
      <c r="V3832" s="878"/>
      <c r="W3832" s="878"/>
      <c r="X3832" s="1015"/>
      <c r="Y3832" s="878"/>
      <c r="Z3832" s="975"/>
    </row>
    <row r="3833" spans="1:26">
      <c r="A3833" s="878"/>
      <c r="B3833" s="878"/>
      <c r="C3833" s="878"/>
      <c r="F3833" s="878"/>
      <c r="H3833" s="878"/>
      <c r="I3833" s="878"/>
      <c r="J3833" s="878"/>
      <c r="K3833" s="990"/>
      <c r="L3833" s="990"/>
      <c r="M3833" s="990"/>
      <c r="N3833" s="990"/>
      <c r="O3833" s="878"/>
      <c r="P3833" s="878"/>
      <c r="Q3833" s="878"/>
      <c r="R3833" s="878"/>
      <c r="S3833" s="878"/>
      <c r="T3833" s="878"/>
      <c r="U3833" s="878"/>
      <c r="V3833" s="878"/>
      <c r="W3833" s="878"/>
      <c r="X3833" s="1015"/>
      <c r="Y3833" s="878"/>
      <c r="Z3833" s="975"/>
    </row>
    <row r="3834" spans="1:26">
      <c r="A3834" s="878"/>
      <c r="B3834" s="878"/>
      <c r="C3834" s="878"/>
      <c r="F3834" s="878"/>
      <c r="H3834" s="878"/>
      <c r="I3834" s="878"/>
      <c r="J3834" s="878"/>
      <c r="K3834" s="990"/>
      <c r="L3834" s="990"/>
      <c r="M3834" s="990"/>
      <c r="N3834" s="990"/>
      <c r="O3834" s="878"/>
      <c r="P3834" s="878"/>
      <c r="Q3834" s="878"/>
      <c r="R3834" s="878"/>
      <c r="S3834" s="878"/>
      <c r="T3834" s="878"/>
      <c r="U3834" s="878"/>
      <c r="V3834" s="878"/>
      <c r="W3834" s="878"/>
      <c r="X3834" s="1015"/>
      <c r="Y3834" s="878"/>
      <c r="Z3834" s="975"/>
    </row>
    <row r="3835" spans="1:26">
      <c r="A3835" s="878"/>
      <c r="B3835" s="878"/>
      <c r="C3835" s="878"/>
      <c r="F3835" s="878"/>
      <c r="H3835" s="878"/>
      <c r="I3835" s="878"/>
      <c r="J3835" s="878"/>
      <c r="K3835" s="990"/>
      <c r="L3835" s="990"/>
      <c r="M3835" s="990"/>
      <c r="N3835" s="990"/>
      <c r="O3835" s="878"/>
      <c r="P3835" s="878"/>
      <c r="Q3835" s="878"/>
      <c r="R3835" s="878"/>
      <c r="S3835" s="878"/>
      <c r="T3835" s="878"/>
      <c r="U3835" s="878"/>
      <c r="V3835" s="878"/>
      <c r="W3835" s="878"/>
      <c r="X3835" s="1015"/>
      <c r="Y3835" s="878"/>
      <c r="Z3835" s="975"/>
    </row>
    <row r="3836" spans="1:26">
      <c r="A3836" s="878"/>
      <c r="B3836" s="878"/>
      <c r="C3836" s="878"/>
      <c r="F3836" s="878"/>
      <c r="H3836" s="878"/>
      <c r="I3836" s="878"/>
      <c r="J3836" s="878"/>
      <c r="K3836" s="990"/>
      <c r="L3836" s="990"/>
      <c r="M3836" s="990"/>
      <c r="N3836" s="990"/>
      <c r="O3836" s="878"/>
      <c r="P3836" s="878"/>
      <c r="Q3836" s="878"/>
      <c r="R3836" s="878"/>
      <c r="S3836" s="878"/>
      <c r="T3836" s="878"/>
      <c r="U3836" s="878"/>
      <c r="V3836" s="878"/>
      <c r="W3836" s="878"/>
      <c r="X3836" s="1015"/>
      <c r="Y3836" s="878"/>
      <c r="Z3836" s="975"/>
    </row>
    <row r="3837" spans="1:26">
      <c r="A3837" s="878"/>
      <c r="B3837" s="878"/>
      <c r="C3837" s="878"/>
      <c r="F3837" s="878"/>
      <c r="H3837" s="878"/>
      <c r="I3837" s="878"/>
      <c r="J3837" s="878"/>
      <c r="K3837" s="990"/>
      <c r="L3837" s="990"/>
      <c r="M3837" s="990"/>
      <c r="N3837" s="990"/>
      <c r="O3837" s="878"/>
      <c r="P3837" s="878"/>
      <c r="Q3837" s="878"/>
      <c r="R3837" s="878"/>
      <c r="S3837" s="878"/>
      <c r="T3837" s="878"/>
      <c r="U3837" s="878"/>
      <c r="V3837" s="878"/>
      <c r="W3837" s="878"/>
      <c r="X3837" s="1015"/>
      <c r="Y3837" s="878"/>
      <c r="Z3837" s="975"/>
    </row>
    <row r="3838" spans="1:26">
      <c r="A3838" s="878"/>
      <c r="B3838" s="878"/>
      <c r="C3838" s="878"/>
      <c r="F3838" s="878"/>
      <c r="H3838" s="878"/>
      <c r="I3838" s="878"/>
      <c r="J3838" s="878"/>
      <c r="K3838" s="990"/>
      <c r="L3838" s="990"/>
      <c r="M3838" s="990"/>
      <c r="N3838" s="990"/>
      <c r="O3838" s="878"/>
      <c r="P3838" s="878"/>
      <c r="Q3838" s="878"/>
      <c r="R3838" s="878"/>
      <c r="S3838" s="878"/>
      <c r="T3838" s="878"/>
      <c r="U3838" s="878"/>
      <c r="V3838" s="878"/>
      <c r="W3838" s="878"/>
      <c r="X3838" s="1015"/>
      <c r="Y3838" s="878"/>
      <c r="Z3838" s="975"/>
    </row>
    <row r="3839" spans="1:26">
      <c r="A3839" s="878"/>
      <c r="B3839" s="878"/>
      <c r="C3839" s="878"/>
      <c r="F3839" s="878"/>
      <c r="H3839" s="878"/>
      <c r="I3839" s="878"/>
      <c r="J3839" s="878"/>
      <c r="K3839" s="990"/>
      <c r="L3839" s="990"/>
      <c r="M3839" s="990"/>
      <c r="N3839" s="990"/>
      <c r="O3839" s="878"/>
      <c r="P3839" s="878"/>
      <c r="Q3839" s="878"/>
      <c r="R3839" s="878"/>
      <c r="S3839" s="878"/>
      <c r="T3839" s="878"/>
      <c r="U3839" s="878"/>
      <c r="V3839" s="878"/>
      <c r="W3839" s="878"/>
      <c r="X3839" s="1015"/>
      <c r="Y3839" s="878"/>
      <c r="Z3839" s="975"/>
    </row>
    <row r="3840" spans="1:26">
      <c r="A3840" s="878"/>
      <c r="B3840" s="878"/>
      <c r="C3840" s="878"/>
      <c r="F3840" s="878"/>
      <c r="H3840" s="878"/>
      <c r="I3840" s="878"/>
      <c r="J3840" s="878"/>
      <c r="K3840" s="990"/>
      <c r="L3840" s="990"/>
      <c r="M3840" s="990"/>
      <c r="N3840" s="990"/>
      <c r="O3840" s="878"/>
      <c r="P3840" s="878"/>
      <c r="Q3840" s="878"/>
      <c r="R3840" s="878"/>
      <c r="S3840" s="878"/>
      <c r="T3840" s="878"/>
      <c r="U3840" s="878"/>
      <c r="V3840" s="878"/>
      <c r="W3840" s="878"/>
      <c r="X3840" s="1015"/>
      <c r="Y3840" s="878"/>
      <c r="Z3840" s="975"/>
    </row>
    <row r="3841" spans="1:26">
      <c r="A3841" s="878"/>
      <c r="B3841" s="878"/>
      <c r="C3841" s="878"/>
      <c r="F3841" s="878"/>
      <c r="H3841" s="878"/>
      <c r="I3841" s="878"/>
      <c r="J3841" s="878"/>
      <c r="K3841" s="990"/>
      <c r="L3841" s="990"/>
      <c r="M3841" s="990"/>
      <c r="N3841" s="990"/>
      <c r="O3841" s="878"/>
      <c r="P3841" s="878"/>
      <c r="Q3841" s="878"/>
      <c r="R3841" s="878"/>
      <c r="S3841" s="878"/>
      <c r="T3841" s="878"/>
      <c r="U3841" s="878"/>
      <c r="V3841" s="878"/>
      <c r="W3841" s="878"/>
      <c r="X3841" s="1015"/>
      <c r="Y3841" s="878"/>
      <c r="Z3841" s="975"/>
    </row>
    <row r="3842" spans="1:26">
      <c r="A3842" s="878"/>
      <c r="B3842" s="878"/>
      <c r="C3842" s="878"/>
      <c r="F3842" s="878"/>
      <c r="H3842" s="878"/>
      <c r="I3842" s="878"/>
      <c r="J3842" s="878"/>
      <c r="K3842" s="990"/>
      <c r="L3842" s="990"/>
      <c r="M3842" s="990"/>
      <c r="N3842" s="990"/>
      <c r="O3842" s="878"/>
      <c r="P3842" s="878"/>
      <c r="Q3842" s="878"/>
      <c r="R3842" s="878"/>
      <c r="S3842" s="878"/>
      <c r="T3842" s="878"/>
      <c r="U3842" s="878"/>
      <c r="V3842" s="878"/>
      <c r="W3842" s="878"/>
      <c r="X3842" s="1015"/>
      <c r="Y3842" s="878"/>
      <c r="Z3842" s="975"/>
    </row>
    <row r="3843" spans="1:26">
      <c r="A3843" s="878"/>
      <c r="B3843" s="878"/>
      <c r="C3843" s="878"/>
      <c r="F3843" s="878"/>
      <c r="H3843" s="878"/>
      <c r="I3843" s="878"/>
      <c r="J3843" s="878"/>
      <c r="K3843" s="990"/>
      <c r="L3843" s="990"/>
      <c r="M3843" s="990"/>
      <c r="N3843" s="990"/>
      <c r="O3843" s="878"/>
      <c r="P3843" s="878"/>
      <c r="Q3843" s="878"/>
      <c r="R3843" s="878"/>
      <c r="S3843" s="878"/>
      <c r="T3843" s="878"/>
      <c r="U3843" s="878"/>
      <c r="V3843" s="878"/>
      <c r="W3843" s="878"/>
      <c r="X3843" s="1015"/>
      <c r="Y3843" s="878"/>
      <c r="Z3843" s="975"/>
    </row>
    <row r="3844" spans="1:26">
      <c r="A3844" s="878"/>
      <c r="B3844" s="878"/>
      <c r="C3844" s="878"/>
      <c r="F3844" s="878"/>
      <c r="H3844" s="878"/>
      <c r="I3844" s="878"/>
      <c r="J3844" s="878"/>
      <c r="K3844" s="990"/>
      <c r="L3844" s="990"/>
      <c r="M3844" s="990"/>
      <c r="N3844" s="990"/>
      <c r="O3844" s="878"/>
      <c r="P3844" s="878"/>
      <c r="Q3844" s="878"/>
      <c r="R3844" s="878"/>
      <c r="S3844" s="878"/>
      <c r="T3844" s="878"/>
      <c r="U3844" s="878"/>
      <c r="V3844" s="878"/>
      <c r="W3844" s="878"/>
      <c r="X3844" s="1015"/>
      <c r="Y3844" s="878"/>
      <c r="Z3844" s="975"/>
    </row>
    <row r="3845" spans="1:26">
      <c r="A3845" s="878"/>
      <c r="B3845" s="878"/>
      <c r="C3845" s="878"/>
      <c r="F3845" s="878"/>
      <c r="H3845" s="878"/>
      <c r="I3845" s="878"/>
      <c r="J3845" s="878"/>
      <c r="K3845" s="990"/>
      <c r="L3845" s="990"/>
      <c r="M3845" s="990"/>
      <c r="N3845" s="990"/>
      <c r="O3845" s="878"/>
      <c r="P3845" s="878"/>
      <c r="Q3845" s="878"/>
      <c r="R3845" s="878"/>
      <c r="S3845" s="878"/>
      <c r="T3845" s="878"/>
      <c r="U3845" s="878"/>
      <c r="V3845" s="878"/>
      <c r="W3845" s="878"/>
      <c r="X3845" s="1015"/>
      <c r="Y3845" s="878"/>
      <c r="Z3845" s="975"/>
    </row>
    <row r="3846" spans="1:26">
      <c r="A3846" s="878"/>
      <c r="B3846" s="878"/>
      <c r="C3846" s="878"/>
      <c r="F3846" s="878"/>
      <c r="H3846" s="878"/>
      <c r="I3846" s="878"/>
      <c r="J3846" s="878"/>
      <c r="K3846" s="990"/>
      <c r="L3846" s="990"/>
      <c r="M3846" s="990"/>
      <c r="N3846" s="990"/>
      <c r="O3846" s="878"/>
      <c r="P3846" s="878"/>
      <c r="Q3846" s="878"/>
      <c r="R3846" s="878"/>
      <c r="S3846" s="878"/>
      <c r="T3846" s="878"/>
      <c r="U3846" s="878"/>
      <c r="V3846" s="878"/>
      <c r="W3846" s="878"/>
      <c r="X3846" s="1015"/>
      <c r="Y3846" s="878"/>
      <c r="Z3846" s="975"/>
    </row>
    <row r="3847" spans="1:26">
      <c r="A3847" s="878"/>
      <c r="B3847" s="878"/>
      <c r="C3847" s="878"/>
      <c r="F3847" s="878"/>
      <c r="H3847" s="878"/>
      <c r="I3847" s="878"/>
      <c r="J3847" s="878"/>
      <c r="K3847" s="990"/>
      <c r="L3847" s="990"/>
      <c r="M3847" s="990"/>
      <c r="N3847" s="990"/>
      <c r="O3847" s="878"/>
      <c r="P3847" s="878"/>
      <c r="Q3847" s="878"/>
      <c r="R3847" s="878"/>
      <c r="S3847" s="878"/>
      <c r="T3847" s="878"/>
      <c r="U3847" s="878"/>
      <c r="V3847" s="878"/>
      <c r="W3847" s="878"/>
      <c r="X3847" s="1015"/>
      <c r="Y3847" s="878"/>
      <c r="Z3847" s="975"/>
    </row>
    <row r="3848" spans="1:26">
      <c r="A3848" s="878"/>
      <c r="B3848" s="878"/>
      <c r="C3848" s="878"/>
      <c r="F3848" s="878"/>
      <c r="H3848" s="878"/>
      <c r="I3848" s="878"/>
      <c r="J3848" s="878"/>
      <c r="K3848" s="990"/>
      <c r="L3848" s="990"/>
      <c r="M3848" s="990"/>
      <c r="N3848" s="990"/>
      <c r="O3848" s="878"/>
      <c r="P3848" s="878"/>
      <c r="Q3848" s="878"/>
      <c r="R3848" s="878"/>
      <c r="S3848" s="878"/>
      <c r="T3848" s="878"/>
      <c r="U3848" s="878"/>
      <c r="V3848" s="878"/>
      <c r="W3848" s="878"/>
      <c r="X3848" s="1015"/>
      <c r="Y3848" s="878"/>
      <c r="Z3848" s="975"/>
    </row>
    <row r="3849" spans="1:26">
      <c r="A3849" s="878"/>
      <c r="B3849" s="878"/>
      <c r="C3849" s="878"/>
      <c r="F3849" s="878"/>
      <c r="H3849" s="878"/>
      <c r="I3849" s="878"/>
      <c r="J3849" s="878"/>
      <c r="K3849" s="990"/>
      <c r="L3849" s="990"/>
      <c r="M3849" s="990"/>
      <c r="N3849" s="990"/>
      <c r="O3849" s="878"/>
      <c r="P3849" s="878"/>
      <c r="Q3849" s="878"/>
      <c r="R3849" s="878"/>
      <c r="S3849" s="878"/>
      <c r="T3849" s="878"/>
      <c r="U3849" s="878"/>
      <c r="V3849" s="878"/>
      <c r="W3849" s="878"/>
      <c r="X3849" s="1015"/>
      <c r="Y3849" s="878"/>
      <c r="Z3849" s="975"/>
    </row>
    <row r="3850" spans="1:26">
      <c r="A3850" s="878"/>
      <c r="B3850" s="878"/>
      <c r="C3850" s="878"/>
      <c r="F3850" s="878"/>
      <c r="H3850" s="878"/>
      <c r="I3850" s="878"/>
      <c r="J3850" s="878"/>
      <c r="K3850" s="990"/>
      <c r="L3850" s="990"/>
      <c r="M3850" s="990"/>
      <c r="N3850" s="990"/>
      <c r="O3850" s="878"/>
      <c r="P3850" s="878"/>
      <c r="Q3850" s="878"/>
      <c r="R3850" s="878"/>
      <c r="S3850" s="878"/>
      <c r="T3850" s="878"/>
      <c r="U3850" s="878"/>
      <c r="V3850" s="878"/>
      <c r="W3850" s="878"/>
      <c r="X3850" s="1015"/>
      <c r="Y3850" s="878"/>
      <c r="Z3850" s="975"/>
    </row>
    <row r="3851" spans="1:26">
      <c r="A3851" s="878"/>
      <c r="B3851" s="878"/>
      <c r="C3851" s="878"/>
      <c r="F3851" s="878"/>
      <c r="H3851" s="878"/>
      <c r="I3851" s="878"/>
      <c r="J3851" s="878"/>
      <c r="K3851" s="990"/>
      <c r="L3851" s="990"/>
      <c r="M3851" s="990"/>
      <c r="N3851" s="990"/>
      <c r="O3851" s="878"/>
      <c r="P3851" s="878"/>
      <c r="Q3851" s="878"/>
      <c r="R3851" s="878"/>
      <c r="S3851" s="878"/>
      <c r="T3851" s="878"/>
      <c r="U3851" s="878"/>
      <c r="V3851" s="878"/>
      <c r="W3851" s="878"/>
      <c r="X3851" s="1015"/>
      <c r="Y3851" s="878"/>
      <c r="Z3851" s="975"/>
    </row>
    <row r="3852" spans="1:26">
      <c r="A3852" s="878"/>
      <c r="B3852" s="878"/>
      <c r="C3852" s="878"/>
      <c r="F3852" s="878"/>
      <c r="H3852" s="878"/>
      <c r="I3852" s="878"/>
      <c r="J3852" s="878"/>
      <c r="K3852" s="990"/>
      <c r="L3852" s="990"/>
      <c r="M3852" s="990"/>
      <c r="N3852" s="990"/>
      <c r="O3852" s="878"/>
      <c r="P3852" s="878"/>
      <c r="Q3852" s="878"/>
      <c r="R3852" s="878"/>
      <c r="S3852" s="878"/>
      <c r="T3852" s="878"/>
      <c r="U3852" s="878"/>
      <c r="V3852" s="878"/>
      <c r="W3852" s="878"/>
      <c r="X3852" s="1015"/>
      <c r="Y3852" s="878"/>
      <c r="Z3852" s="975"/>
    </row>
    <row r="3853" spans="1:26">
      <c r="A3853" s="878"/>
      <c r="B3853" s="878"/>
      <c r="C3853" s="878"/>
      <c r="F3853" s="878"/>
      <c r="H3853" s="878"/>
      <c r="I3853" s="878"/>
      <c r="J3853" s="878"/>
      <c r="K3853" s="990"/>
      <c r="L3853" s="990"/>
      <c r="M3853" s="990"/>
      <c r="N3853" s="990"/>
      <c r="O3853" s="878"/>
      <c r="P3853" s="878"/>
      <c r="Q3853" s="878"/>
      <c r="R3853" s="878"/>
      <c r="S3853" s="878"/>
      <c r="T3853" s="878"/>
      <c r="U3853" s="878"/>
      <c r="V3853" s="878"/>
      <c r="W3853" s="878"/>
      <c r="X3853" s="1015"/>
      <c r="Y3853" s="878"/>
      <c r="Z3853" s="975"/>
    </row>
    <row r="3854" spans="1:26">
      <c r="A3854" s="878"/>
      <c r="B3854" s="878"/>
      <c r="C3854" s="878"/>
      <c r="F3854" s="878"/>
      <c r="H3854" s="878"/>
      <c r="I3854" s="878"/>
      <c r="J3854" s="878"/>
      <c r="K3854" s="990"/>
      <c r="L3854" s="990"/>
      <c r="M3854" s="990"/>
      <c r="N3854" s="990"/>
      <c r="O3854" s="878"/>
      <c r="P3854" s="878"/>
      <c r="Q3854" s="878"/>
      <c r="R3854" s="878"/>
      <c r="S3854" s="878"/>
      <c r="T3854" s="878"/>
      <c r="U3854" s="878"/>
      <c r="V3854" s="878"/>
      <c r="W3854" s="878"/>
      <c r="X3854" s="1015"/>
      <c r="Y3854" s="878"/>
      <c r="Z3854" s="975"/>
    </row>
    <row r="3855" spans="1:26">
      <c r="A3855" s="878"/>
      <c r="B3855" s="878"/>
      <c r="C3855" s="878"/>
      <c r="F3855" s="878"/>
      <c r="H3855" s="878"/>
      <c r="I3855" s="878"/>
      <c r="J3855" s="878"/>
      <c r="K3855" s="990"/>
      <c r="L3855" s="990"/>
      <c r="M3855" s="990"/>
      <c r="N3855" s="990"/>
      <c r="O3855" s="878"/>
      <c r="P3855" s="878"/>
      <c r="Q3855" s="878"/>
      <c r="R3855" s="878"/>
      <c r="S3855" s="878"/>
      <c r="T3855" s="878"/>
      <c r="U3855" s="878"/>
      <c r="V3855" s="878"/>
      <c r="W3855" s="878"/>
      <c r="X3855" s="1015"/>
      <c r="Y3855" s="878"/>
      <c r="Z3855" s="975"/>
    </row>
    <row r="3856" spans="1:26">
      <c r="A3856" s="878"/>
      <c r="B3856" s="878"/>
      <c r="C3856" s="878"/>
      <c r="F3856" s="878"/>
      <c r="H3856" s="878"/>
      <c r="I3856" s="878"/>
      <c r="J3856" s="878"/>
      <c r="K3856" s="990"/>
      <c r="L3856" s="990"/>
      <c r="M3856" s="990"/>
      <c r="N3856" s="990"/>
      <c r="O3856" s="878"/>
      <c r="P3856" s="878"/>
      <c r="Q3856" s="878"/>
      <c r="R3856" s="878"/>
      <c r="S3856" s="878"/>
      <c r="T3856" s="878"/>
      <c r="U3856" s="878"/>
      <c r="V3856" s="878"/>
      <c r="W3856" s="878"/>
      <c r="X3856" s="1015"/>
      <c r="Y3856" s="878"/>
      <c r="Z3856" s="975"/>
    </row>
    <row r="3857" spans="1:26">
      <c r="A3857" s="878"/>
      <c r="B3857" s="878"/>
      <c r="C3857" s="878"/>
      <c r="F3857" s="878"/>
      <c r="H3857" s="878"/>
      <c r="I3857" s="878"/>
      <c r="J3857" s="878"/>
      <c r="K3857" s="990"/>
      <c r="L3857" s="990"/>
      <c r="M3857" s="990"/>
      <c r="N3857" s="990"/>
      <c r="O3857" s="878"/>
      <c r="P3857" s="878"/>
      <c r="Q3857" s="878"/>
      <c r="R3857" s="878"/>
      <c r="S3857" s="878"/>
      <c r="T3857" s="878"/>
      <c r="U3857" s="878"/>
      <c r="V3857" s="878"/>
      <c r="W3857" s="878"/>
      <c r="X3857" s="1015"/>
      <c r="Y3857" s="878"/>
      <c r="Z3857" s="975"/>
    </row>
    <row r="3858" spans="1:26">
      <c r="A3858" s="878"/>
      <c r="B3858" s="878"/>
      <c r="C3858" s="878"/>
      <c r="F3858" s="878"/>
      <c r="H3858" s="878"/>
      <c r="I3858" s="878"/>
      <c r="J3858" s="878"/>
      <c r="K3858" s="990"/>
      <c r="L3858" s="990"/>
      <c r="M3858" s="990"/>
      <c r="N3858" s="990"/>
      <c r="O3858" s="878"/>
      <c r="P3858" s="878"/>
      <c r="Q3858" s="878"/>
      <c r="R3858" s="878"/>
      <c r="S3858" s="878"/>
      <c r="T3858" s="878"/>
      <c r="U3858" s="878"/>
      <c r="V3858" s="878"/>
      <c r="W3858" s="878"/>
      <c r="X3858" s="1015"/>
      <c r="Y3858" s="878"/>
      <c r="Z3858" s="975"/>
    </row>
    <row r="3859" spans="1:26">
      <c r="A3859" s="878"/>
      <c r="B3859" s="878"/>
      <c r="C3859" s="878"/>
      <c r="F3859" s="878"/>
      <c r="H3859" s="878"/>
      <c r="I3859" s="878"/>
      <c r="J3859" s="878"/>
      <c r="K3859" s="990"/>
      <c r="L3859" s="990"/>
      <c r="M3859" s="990"/>
      <c r="N3859" s="990"/>
      <c r="O3859" s="878"/>
      <c r="P3859" s="878"/>
      <c r="Q3859" s="878"/>
      <c r="R3859" s="878"/>
      <c r="S3859" s="878"/>
      <c r="T3859" s="878"/>
      <c r="U3859" s="878"/>
      <c r="V3859" s="878"/>
      <c r="W3859" s="878"/>
      <c r="X3859" s="1015"/>
      <c r="Y3859" s="878"/>
      <c r="Z3859" s="975"/>
    </row>
    <row r="3860" spans="1:26">
      <c r="A3860" s="878"/>
      <c r="B3860" s="878"/>
      <c r="C3860" s="878"/>
      <c r="F3860" s="878"/>
      <c r="H3860" s="878"/>
      <c r="I3860" s="878"/>
      <c r="J3860" s="878"/>
      <c r="K3860" s="990"/>
      <c r="L3860" s="990"/>
      <c r="M3860" s="990"/>
      <c r="N3860" s="990"/>
      <c r="O3860" s="878"/>
      <c r="P3860" s="878"/>
      <c r="Q3860" s="878"/>
      <c r="R3860" s="878"/>
      <c r="S3860" s="878"/>
      <c r="T3860" s="878"/>
      <c r="U3860" s="878"/>
      <c r="V3860" s="878"/>
      <c r="W3860" s="878"/>
      <c r="X3860" s="1015"/>
      <c r="Y3860" s="878"/>
      <c r="Z3860" s="975"/>
    </row>
    <row r="3861" spans="1:26">
      <c r="A3861" s="878"/>
      <c r="B3861" s="878"/>
      <c r="C3861" s="878"/>
      <c r="F3861" s="878"/>
      <c r="H3861" s="878"/>
      <c r="I3861" s="878"/>
      <c r="J3861" s="878"/>
      <c r="K3861" s="990"/>
      <c r="L3861" s="990"/>
      <c r="M3861" s="990"/>
      <c r="N3861" s="990"/>
      <c r="O3861" s="878"/>
      <c r="P3861" s="878"/>
      <c r="Q3861" s="878"/>
      <c r="R3861" s="878"/>
      <c r="S3861" s="878"/>
      <c r="T3861" s="878"/>
      <c r="U3861" s="878"/>
      <c r="V3861" s="878"/>
      <c r="W3861" s="878"/>
      <c r="X3861" s="1015"/>
      <c r="Y3861" s="878"/>
      <c r="Z3861" s="975"/>
    </row>
    <row r="3862" spans="1:26">
      <c r="A3862" s="878"/>
      <c r="B3862" s="878"/>
      <c r="C3862" s="878"/>
      <c r="F3862" s="878"/>
      <c r="H3862" s="878"/>
      <c r="I3862" s="878"/>
      <c r="J3862" s="878"/>
      <c r="K3862" s="990"/>
      <c r="L3862" s="990"/>
      <c r="M3862" s="990"/>
      <c r="N3862" s="990"/>
      <c r="O3862" s="878"/>
      <c r="P3862" s="878"/>
      <c r="Q3862" s="878"/>
      <c r="R3862" s="878"/>
      <c r="S3862" s="878"/>
      <c r="T3862" s="878"/>
      <c r="U3862" s="878"/>
      <c r="V3862" s="878"/>
      <c r="W3862" s="878"/>
      <c r="X3862" s="1015"/>
      <c r="Y3862" s="878"/>
      <c r="Z3862" s="975"/>
    </row>
    <row r="3863" spans="1:26">
      <c r="A3863" s="878"/>
      <c r="B3863" s="878"/>
      <c r="C3863" s="878"/>
      <c r="F3863" s="878"/>
      <c r="H3863" s="878"/>
      <c r="I3863" s="878"/>
      <c r="J3863" s="878"/>
      <c r="K3863" s="990"/>
      <c r="L3863" s="990"/>
      <c r="M3863" s="990"/>
      <c r="N3863" s="990"/>
      <c r="O3863" s="878"/>
      <c r="P3863" s="878"/>
      <c r="Q3863" s="878"/>
      <c r="R3863" s="878"/>
      <c r="S3863" s="878"/>
      <c r="T3863" s="878"/>
      <c r="U3863" s="878"/>
      <c r="V3863" s="878"/>
      <c r="W3863" s="878"/>
      <c r="X3863" s="1015"/>
      <c r="Y3863" s="878"/>
      <c r="Z3863" s="975"/>
    </row>
    <row r="3864" spans="1:26">
      <c r="A3864" s="878"/>
      <c r="B3864" s="878"/>
      <c r="C3864" s="878"/>
      <c r="F3864" s="878"/>
      <c r="H3864" s="878"/>
      <c r="I3864" s="878"/>
      <c r="J3864" s="878"/>
      <c r="K3864" s="990"/>
      <c r="L3864" s="990"/>
      <c r="M3864" s="990"/>
      <c r="N3864" s="990"/>
      <c r="O3864" s="878"/>
      <c r="P3864" s="878"/>
      <c r="Q3864" s="878"/>
      <c r="R3864" s="878"/>
      <c r="S3864" s="878"/>
      <c r="T3864" s="878"/>
      <c r="U3864" s="878"/>
      <c r="V3864" s="878"/>
      <c r="W3864" s="878"/>
      <c r="X3864" s="1015"/>
      <c r="Y3864" s="878"/>
      <c r="Z3864" s="975"/>
    </row>
    <row r="3865" spans="1:26">
      <c r="A3865" s="878"/>
      <c r="B3865" s="878"/>
      <c r="C3865" s="878"/>
      <c r="F3865" s="878"/>
      <c r="H3865" s="878"/>
      <c r="I3865" s="878"/>
      <c r="J3865" s="878"/>
      <c r="K3865" s="990"/>
      <c r="L3865" s="990"/>
      <c r="M3865" s="990"/>
      <c r="N3865" s="990"/>
      <c r="O3865" s="878"/>
      <c r="P3865" s="878"/>
      <c r="Q3865" s="878"/>
      <c r="R3865" s="878"/>
      <c r="S3865" s="878"/>
      <c r="T3865" s="878"/>
      <c r="U3865" s="878"/>
      <c r="V3865" s="878"/>
      <c r="W3865" s="878"/>
      <c r="X3865" s="1015"/>
      <c r="Y3865" s="878"/>
      <c r="Z3865" s="975"/>
    </row>
    <row r="3866" spans="1:26">
      <c r="A3866" s="878"/>
      <c r="B3866" s="878"/>
      <c r="C3866" s="878"/>
      <c r="F3866" s="878"/>
      <c r="H3866" s="878"/>
      <c r="I3866" s="878"/>
      <c r="J3866" s="878"/>
      <c r="K3866" s="990"/>
      <c r="L3866" s="990"/>
      <c r="M3866" s="990"/>
      <c r="N3866" s="990"/>
      <c r="O3866" s="878"/>
      <c r="P3866" s="878"/>
      <c r="Q3866" s="878"/>
      <c r="R3866" s="878"/>
      <c r="S3866" s="878"/>
      <c r="T3866" s="878"/>
      <c r="U3866" s="878"/>
      <c r="V3866" s="878"/>
      <c r="W3866" s="878"/>
      <c r="X3866" s="1015"/>
      <c r="Y3866" s="878"/>
      <c r="Z3866" s="975"/>
    </row>
    <row r="3867" spans="1:26">
      <c r="A3867" s="878"/>
      <c r="B3867" s="878"/>
      <c r="C3867" s="878"/>
      <c r="F3867" s="878"/>
      <c r="H3867" s="878"/>
      <c r="I3867" s="878"/>
      <c r="J3867" s="878"/>
      <c r="K3867" s="990"/>
      <c r="L3867" s="990"/>
      <c r="M3867" s="990"/>
      <c r="N3867" s="990"/>
      <c r="O3867" s="878"/>
      <c r="P3867" s="878"/>
      <c r="Q3867" s="878"/>
      <c r="R3867" s="878"/>
      <c r="S3867" s="878"/>
      <c r="T3867" s="878"/>
      <c r="U3867" s="878"/>
      <c r="V3867" s="878"/>
      <c r="W3867" s="878"/>
      <c r="X3867" s="1015"/>
      <c r="Y3867" s="878"/>
      <c r="Z3867" s="975"/>
    </row>
    <row r="3868" spans="1:26">
      <c r="A3868" s="878"/>
      <c r="B3868" s="878"/>
      <c r="C3868" s="878"/>
      <c r="F3868" s="878"/>
      <c r="H3868" s="878"/>
      <c r="I3868" s="878"/>
      <c r="J3868" s="878"/>
      <c r="K3868" s="990"/>
      <c r="L3868" s="990"/>
      <c r="M3868" s="990"/>
      <c r="N3868" s="990"/>
      <c r="O3868" s="878"/>
      <c r="P3868" s="878"/>
      <c r="Q3868" s="878"/>
      <c r="R3868" s="878"/>
      <c r="S3868" s="878"/>
      <c r="T3868" s="878"/>
      <c r="U3868" s="878"/>
      <c r="V3868" s="878"/>
      <c r="W3868" s="878"/>
      <c r="X3868" s="1015"/>
      <c r="Y3868" s="878"/>
      <c r="Z3868" s="975"/>
    </row>
    <row r="3869" spans="1:26">
      <c r="A3869" s="878"/>
      <c r="B3869" s="878"/>
      <c r="C3869" s="878"/>
      <c r="F3869" s="878"/>
      <c r="H3869" s="878"/>
      <c r="I3869" s="878"/>
      <c r="J3869" s="878"/>
      <c r="K3869" s="990"/>
      <c r="L3869" s="990"/>
      <c r="M3869" s="990"/>
      <c r="N3869" s="990"/>
      <c r="O3869" s="878"/>
      <c r="P3869" s="878"/>
      <c r="Q3869" s="878"/>
      <c r="R3869" s="878"/>
      <c r="S3869" s="878"/>
      <c r="T3869" s="878"/>
      <c r="U3869" s="878"/>
      <c r="V3869" s="878"/>
      <c r="W3869" s="878"/>
      <c r="X3869" s="1015"/>
      <c r="Y3869" s="878"/>
      <c r="Z3869" s="975"/>
    </row>
    <row r="3870" spans="1:26">
      <c r="A3870" s="878"/>
      <c r="B3870" s="878"/>
      <c r="C3870" s="878"/>
      <c r="F3870" s="878"/>
      <c r="H3870" s="878"/>
      <c r="I3870" s="878"/>
      <c r="J3870" s="878"/>
      <c r="K3870" s="990"/>
      <c r="L3870" s="990"/>
      <c r="M3870" s="990"/>
      <c r="N3870" s="990"/>
      <c r="O3870" s="878"/>
      <c r="P3870" s="878"/>
      <c r="Q3870" s="878"/>
      <c r="R3870" s="878"/>
      <c r="S3870" s="878"/>
      <c r="T3870" s="878"/>
      <c r="U3870" s="878"/>
      <c r="V3870" s="878"/>
      <c r="W3870" s="878"/>
      <c r="X3870" s="1015"/>
      <c r="Y3870" s="878"/>
      <c r="Z3870" s="975"/>
    </row>
    <row r="3871" spans="1:26">
      <c r="A3871" s="878"/>
      <c r="B3871" s="878"/>
      <c r="C3871" s="878"/>
      <c r="F3871" s="878"/>
      <c r="H3871" s="878"/>
      <c r="I3871" s="878"/>
      <c r="J3871" s="878"/>
      <c r="K3871" s="990"/>
      <c r="L3871" s="990"/>
      <c r="M3871" s="990"/>
      <c r="N3871" s="990"/>
      <c r="O3871" s="878"/>
      <c r="P3871" s="878"/>
      <c r="Q3871" s="878"/>
      <c r="R3871" s="878"/>
      <c r="S3871" s="878"/>
      <c r="T3871" s="878"/>
      <c r="U3871" s="878"/>
      <c r="V3871" s="878"/>
      <c r="W3871" s="878"/>
      <c r="X3871" s="1015"/>
      <c r="Y3871" s="878"/>
      <c r="Z3871" s="975"/>
    </row>
    <row r="3872" spans="1:26">
      <c r="A3872" s="878"/>
      <c r="B3872" s="878"/>
      <c r="C3872" s="878"/>
      <c r="F3872" s="878"/>
      <c r="H3872" s="878"/>
      <c r="I3872" s="878"/>
      <c r="J3872" s="878"/>
      <c r="K3872" s="990"/>
      <c r="L3872" s="990"/>
      <c r="M3872" s="990"/>
      <c r="N3872" s="990"/>
      <c r="O3872" s="878"/>
      <c r="P3872" s="878"/>
      <c r="Q3872" s="878"/>
      <c r="R3872" s="878"/>
      <c r="S3872" s="878"/>
      <c r="T3872" s="878"/>
      <c r="U3872" s="878"/>
      <c r="V3872" s="878"/>
      <c r="W3872" s="878"/>
      <c r="X3872" s="1015"/>
      <c r="Y3872" s="878"/>
      <c r="Z3872" s="975"/>
    </row>
    <row r="3873" spans="1:26">
      <c r="A3873" s="878"/>
      <c r="B3873" s="878"/>
      <c r="C3873" s="878"/>
      <c r="F3873" s="878"/>
      <c r="H3873" s="878"/>
      <c r="I3873" s="878"/>
      <c r="J3873" s="878"/>
      <c r="K3873" s="990"/>
      <c r="L3873" s="990"/>
      <c r="M3873" s="990"/>
      <c r="N3873" s="990"/>
      <c r="O3873" s="878"/>
      <c r="P3873" s="878"/>
      <c r="Q3873" s="878"/>
      <c r="R3873" s="878"/>
      <c r="S3873" s="878"/>
      <c r="T3873" s="878"/>
      <c r="U3873" s="878"/>
      <c r="V3873" s="878"/>
      <c r="W3873" s="878"/>
      <c r="X3873" s="1015"/>
      <c r="Y3873" s="878"/>
      <c r="Z3873" s="975"/>
    </row>
    <row r="3874" spans="1:26">
      <c r="A3874" s="878"/>
      <c r="B3874" s="878"/>
      <c r="C3874" s="878"/>
      <c r="F3874" s="878"/>
      <c r="H3874" s="878"/>
      <c r="I3874" s="878"/>
      <c r="J3874" s="878"/>
      <c r="K3874" s="990"/>
      <c r="L3874" s="990"/>
      <c r="M3874" s="990"/>
      <c r="N3874" s="990"/>
      <c r="O3874" s="878"/>
      <c r="P3874" s="878"/>
      <c r="Q3874" s="878"/>
      <c r="R3874" s="878"/>
      <c r="S3874" s="878"/>
      <c r="T3874" s="878"/>
      <c r="U3874" s="878"/>
      <c r="V3874" s="878"/>
      <c r="W3874" s="878"/>
      <c r="X3874" s="1015"/>
      <c r="Y3874" s="878"/>
      <c r="Z3874" s="975"/>
    </row>
    <row r="3875" spans="1:26">
      <c r="A3875" s="878"/>
      <c r="B3875" s="878"/>
      <c r="C3875" s="878"/>
      <c r="F3875" s="878"/>
      <c r="H3875" s="878"/>
      <c r="I3875" s="878"/>
      <c r="J3875" s="878"/>
      <c r="K3875" s="990"/>
      <c r="L3875" s="990"/>
      <c r="M3875" s="990"/>
      <c r="N3875" s="990"/>
      <c r="O3875" s="878"/>
      <c r="P3875" s="878"/>
      <c r="Q3875" s="878"/>
      <c r="R3875" s="878"/>
      <c r="S3875" s="878"/>
      <c r="T3875" s="878"/>
      <c r="U3875" s="878"/>
      <c r="V3875" s="878"/>
      <c r="W3875" s="878"/>
      <c r="X3875" s="1015"/>
      <c r="Y3875" s="878"/>
      <c r="Z3875" s="975"/>
    </row>
    <row r="3876" spans="1:26">
      <c r="A3876" s="878"/>
      <c r="B3876" s="878"/>
      <c r="C3876" s="878"/>
      <c r="F3876" s="878"/>
      <c r="H3876" s="878"/>
      <c r="I3876" s="878"/>
      <c r="J3876" s="878"/>
      <c r="K3876" s="990"/>
      <c r="L3876" s="990"/>
      <c r="M3876" s="990"/>
      <c r="N3876" s="990"/>
      <c r="O3876" s="878"/>
      <c r="P3876" s="878"/>
      <c r="Q3876" s="878"/>
      <c r="R3876" s="878"/>
      <c r="S3876" s="878"/>
      <c r="T3876" s="878"/>
      <c r="U3876" s="878"/>
      <c r="V3876" s="878"/>
      <c r="W3876" s="878"/>
      <c r="X3876" s="1015"/>
      <c r="Y3876" s="878"/>
      <c r="Z3876" s="975"/>
    </row>
    <row r="3877" spans="1:26">
      <c r="A3877" s="878"/>
      <c r="B3877" s="878"/>
      <c r="C3877" s="878"/>
      <c r="F3877" s="878"/>
      <c r="H3877" s="878"/>
      <c r="I3877" s="878"/>
      <c r="J3877" s="878"/>
      <c r="K3877" s="990"/>
      <c r="L3877" s="990"/>
      <c r="M3877" s="990"/>
      <c r="N3877" s="990"/>
      <c r="O3877" s="878"/>
      <c r="P3877" s="878"/>
      <c r="Q3877" s="878"/>
      <c r="R3877" s="878"/>
      <c r="S3877" s="878"/>
      <c r="T3877" s="878"/>
      <c r="U3877" s="878"/>
      <c r="V3877" s="878"/>
      <c r="W3877" s="878"/>
      <c r="X3877" s="1015"/>
      <c r="Y3877" s="878"/>
      <c r="Z3877" s="975"/>
    </row>
    <row r="3878" spans="1:26">
      <c r="A3878" s="878"/>
      <c r="B3878" s="878"/>
      <c r="C3878" s="878"/>
      <c r="F3878" s="878"/>
      <c r="H3878" s="878"/>
      <c r="I3878" s="878"/>
      <c r="J3878" s="878"/>
      <c r="K3878" s="990"/>
      <c r="L3878" s="990"/>
      <c r="M3878" s="990"/>
      <c r="N3878" s="990"/>
      <c r="O3878" s="878"/>
      <c r="P3878" s="878"/>
      <c r="Q3878" s="878"/>
      <c r="R3878" s="878"/>
      <c r="S3878" s="878"/>
      <c r="T3878" s="878"/>
      <c r="U3878" s="878"/>
      <c r="V3878" s="878"/>
      <c r="W3878" s="878"/>
      <c r="X3878" s="1015"/>
      <c r="Y3878" s="878"/>
      <c r="Z3878" s="975"/>
    </row>
    <row r="3879" spans="1:26">
      <c r="A3879" s="878"/>
      <c r="B3879" s="878"/>
      <c r="C3879" s="878"/>
      <c r="F3879" s="878"/>
      <c r="H3879" s="878"/>
      <c r="I3879" s="878"/>
      <c r="J3879" s="878"/>
      <c r="K3879" s="990"/>
      <c r="L3879" s="990"/>
      <c r="M3879" s="990"/>
      <c r="N3879" s="990"/>
      <c r="O3879" s="878"/>
      <c r="P3879" s="878"/>
      <c r="Q3879" s="878"/>
      <c r="R3879" s="878"/>
      <c r="S3879" s="878"/>
      <c r="T3879" s="878"/>
      <c r="U3879" s="878"/>
      <c r="V3879" s="878"/>
      <c r="W3879" s="878"/>
      <c r="X3879" s="1015"/>
      <c r="Y3879" s="878"/>
      <c r="Z3879" s="975"/>
    </row>
    <row r="3880" spans="1:26">
      <c r="A3880" s="878"/>
      <c r="B3880" s="878"/>
      <c r="C3880" s="878"/>
      <c r="F3880" s="878"/>
      <c r="H3880" s="878"/>
      <c r="I3880" s="878"/>
      <c r="J3880" s="878"/>
      <c r="K3880" s="990"/>
      <c r="L3880" s="990"/>
      <c r="M3880" s="990"/>
      <c r="N3880" s="990"/>
      <c r="O3880" s="878"/>
      <c r="P3880" s="878"/>
      <c r="Q3880" s="878"/>
      <c r="R3880" s="878"/>
      <c r="S3880" s="878"/>
      <c r="T3880" s="878"/>
      <c r="U3880" s="878"/>
      <c r="V3880" s="878"/>
      <c r="W3880" s="878"/>
      <c r="X3880" s="1015"/>
      <c r="Y3880" s="878"/>
      <c r="Z3880" s="975"/>
    </row>
    <row r="3881" spans="1:26">
      <c r="A3881" s="878"/>
      <c r="B3881" s="878"/>
      <c r="C3881" s="878"/>
      <c r="F3881" s="878"/>
      <c r="H3881" s="878"/>
      <c r="I3881" s="878"/>
      <c r="J3881" s="878"/>
      <c r="K3881" s="990"/>
      <c r="L3881" s="990"/>
      <c r="M3881" s="990"/>
      <c r="N3881" s="990"/>
      <c r="O3881" s="878"/>
      <c r="P3881" s="878"/>
      <c r="Q3881" s="878"/>
      <c r="R3881" s="878"/>
      <c r="S3881" s="878"/>
      <c r="T3881" s="878"/>
      <c r="U3881" s="878"/>
      <c r="V3881" s="878"/>
      <c r="W3881" s="878"/>
      <c r="X3881" s="1015"/>
      <c r="Y3881" s="878"/>
      <c r="Z3881" s="975"/>
    </row>
    <row r="3882" spans="1:26">
      <c r="A3882" s="878"/>
      <c r="B3882" s="878"/>
      <c r="C3882" s="878"/>
      <c r="F3882" s="878"/>
      <c r="H3882" s="878"/>
      <c r="I3882" s="878"/>
      <c r="J3882" s="878"/>
      <c r="K3882" s="990"/>
      <c r="L3882" s="990"/>
      <c r="M3882" s="990"/>
      <c r="N3882" s="990"/>
      <c r="O3882" s="878"/>
      <c r="P3882" s="878"/>
      <c r="Q3882" s="878"/>
      <c r="R3882" s="878"/>
      <c r="S3882" s="878"/>
      <c r="T3882" s="878"/>
      <c r="U3882" s="878"/>
      <c r="V3882" s="878"/>
      <c r="W3882" s="878"/>
      <c r="X3882" s="1015"/>
      <c r="Y3882" s="878"/>
      <c r="Z3882" s="975"/>
    </row>
    <row r="3883" spans="1:26">
      <c r="A3883" s="878"/>
      <c r="B3883" s="878"/>
      <c r="C3883" s="878"/>
      <c r="F3883" s="878"/>
      <c r="H3883" s="878"/>
      <c r="I3883" s="878"/>
      <c r="J3883" s="878"/>
      <c r="K3883" s="990"/>
      <c r="L3883" s="990"/>
      <c r="M3883" s="990"/>
      <c r="N3883" s="990"/>
      <c r="O3883" s="878"/>
      <c r="P3883" s="878"/>
      <c r="Q3883" s="878"/>
      <c r="R3883" s="878"/>
      <c r="S3883" s="878"/>
      <c r="T3883" s="878"/>
      <c r="U3883" s="878"/>
      <c r="V3883" s="878"/>
      <c r="W3883" s="878"/>
      <c r="X3883" s="1015"/>
      <c r="Y3883" s="878"/>
      <c r="Z3883" s="975"/>
    </row>
    <row r="3884" spans="1:26">
      <c r="A3884" s="878"/>
      <c r="B3884" s="878"/>
      <c r="C3884" s="878"/>
      <c r="F3884" s="878"/>
      <c r="H3884" s="878"/>
      <c r="I3884" s="878"/>
      <c r="J3884" s="878"/>
      <c r="K3884" s="990"/>
      <c r="L3884" s="990"/>
      <c r="M3884" s="990"/>
      <c r="N3884" s="990"/>
      <c r="O3884" s="878"/>
      <c r="P3884" s="878"/>
      <c r="Q3884" s="878"/>
      <c r="R3884" s="878"/>
      <c r="S3884" s="878"/>
      <c r="T3884" s="878"/>
      <c r="U3884" s="878"/>
      <c r="V3884" s="878"/>
      <c r="W3884" s="878"/>
      <c r="X3884" s="1015"/>
      <c r="Y3884" s="878"/>
      <c r="Z3884" s="975"/>
    </row>
    <row r="3885" spans="1:26">
      <c r="A3885" s="878"/>
      <c r="B3885" s="878"/>
      <c r="C3885" s="878"/>
      <c r="F3885" s="878"/>
      <c r="H3885" s="878"/>
      <c r="I3885" s="878"/>
      <c r="J3885" s="878"/>
      <c r="K3885" s="990"/>
      <c r="L3885" s="990"/>
      <c r="M3885" s="990"/>
      <c r="N3885" s="990"/>
      <c r="O3885" s="878"/>
      <c r="P3885" s="878"/>
      <c r="Q3885" s="878"/>
      <c r="R3885" s="878"/>
      <c r="S3885" s="878"/>
      <c r="T3885" s="878"/>
      <c r="U3885" s="878"/>
      <c r="V3885" s="878"/>
      <c r="W3885" s="878"/>
      <c r="X3885" s="1015"/>
      <c r="Y3885" s="878"/>
      <c r="Z3885" s="975"/>
    </row>
    <row r="3886" spans="1:26">
      <c r="A3886" s="878"/>
      <c r="B3886" s="878"/>
      <c r="C3886" s="878"/>
      <c r="F3886" s="878"/>
      <c r="H3886" s="878"/>
      <c r="I3886" s="878"/>
      <c r="J3886" s="878"/>
      <c r="K3886" s="990"/>
      <c r="L3886" s="990"/>
      <c r="M3886" s="990"/>
      <c r="N3886" s="990"/>
      <c r="O3886" s="878"/>
      <c r="P3886" s="878"/>
      <c r="Q3886" s="878"/>
      <c r="R3886" s="878"/>
      <c r="S3886" s="878"/>
      <c r="T3886" s="878"/>
      <c r="U3886" s="878"/>
      <c r="V3886" s="878"/>
      <c r="W3886" s="878"/>
      <c r="X3886" s="1015"/>
      <c r="Y3886" s="878"/>
      <c r="Z3886" s="975"/>
    </row>
    <row r="3887" spans="1:26">
      <c r="A3887" s="878"/>
      <c r="B3887" s="878"/>
      <c r="C3887" s="878"/>
      <c r="F3887" s="878"/>
      <c r="H3887" s="878"/>
      <c r="I3887" s="878"/>
      <c r="J3887" s="878"/>
      <c r="K3887" s="990"/>
      <c r="L3887" s="990"/>
      <c r="M3887" s="990"/>
      <c r="N3887" s="990"/>
      <c r="O3887" s="878"/>
      <c r="P3887" s="878"/>
      <c r="Q3887" s="878"/>
      <c r="R3887" s="878"/>
      <c r="S3887" s="878"/>
      <c r="T3887" s="878"/>
      <c r="U3887" s="878"/>
      <c r="V3887" s="878"/>
      <c r="W3887" s="878"/>
      <c r="X3887" s="1015"/>
      <c r="Y3887" s="878"/>
      <c r="Z3887" s="975"/>
    </row>
    <row r="3888" spans="1:26">
      <c r="A3888" s="878"/>
      <c r="B3888" s="878"/>
      <c r="C3888" s="878"/>
      <c r="F3888" s="878"/>
      <c r="H3888" s="878"/>
      <c r="I3888" s="878"/>
      <c r="J3888" s="878"/>
      <c r="K3888" s="990"/>
      <c r="L3888" s="990"/>
      <c r="M3888" s="990"/>
      <c r="N3888" s="990"/>
      <c r="O3888" s="878"/>
      <c r="P3888" s="878"/>
      <c r="Q3888" s="878"/>
      <c r="R3888" s="878"/>
      <c r="S3888" s="878"/>
      <c r="T3888" s="878"/>
      <c r="U3888" s="878"/>
      <c r="V3888" s="878"/>
      <c r="W3888" s="878"/>
      <c r="X3888" s="1015"/>
      <c r="Y3888" s="878"/>
      <c r="Z3888" s="975"/>
    </row>
    <row r="3889" spans="1:26">
      <c r="A3889" s="878"/>
      <c r="B3889" s="878"/>
      <c r="C3889" s="878"/>
      <c r="F3889" s="878"/>
      <c r="H3889" s="878"/>
      <c r="I3889" s="878"/>
      <c r="J3889" s="878"/>
      <c r="K3889" s="990"/>
      <c r="L3889" s="990"/>
      <c r="M3889" s="990"/>
      <c r="N3889" s="990"/>
      <c r="O3889" s="878"/>
      <c r="P3889" s="878"/>
      <c r="Q3889" s="878"/>
      <c r="R3889" s="878"/>
      <c r="S3889" s="878"/>
      <c r="T3889" s="878"/>
      <c r="U3889" s="878"/>
      <c r="V3889" s="878"/>
      <c r="W3889" s="878"/>
      <c r="X3889" s="1015"/>
      <c r="Y3889" s="878"/>
      <c r="Z3889" s="975"/>
    </row>
    <row r="3890" spans="1:26">
      <c r="A3890" s="878"/>
      <c r="B3890" s="878"/>
      <c r="C3890" s="878"/>
      <c r="F3890" s="878"/>
      <c r="H3890" s="878"/>
      <c r="I3890" s="878"/>
      <c r="J3890" s="878"/>
      <c r="K3890" s="990"/>
      <c r="L3890" s="990"/>
      <c r="M3890" s="990"/>
      <c r="N3890" s="990"/>
      <c r="O3890" s="878"/>
      <c r="P3890" s="878"/>
      <c r="Q3890" s="878"/>
      <c r="R3890" s="878"/>
      <c r="S3890" s="878"/>
      <c r="T3890" s="878"/>
      <c r="U3890" s="878"/>
      <c r="V3890" s="878"/>
      <c r="W3890" s="878"/>
      <c r="X3890" s="1015"/>
      <c r="Y3890" s="878"/>
      <c r="Z3890" s="975"/>
    </row>
    <row r="3891" spans="1:26">
      <c r="A3891" s="878"/>
      <c r="B3891" s="878"/>
      <c r="C3891" s="878"/>
      <c r="F3891" s="878"/>
      <c r="H3891" s="878"/>
      <c r="I3891" s="878"/>
      <c r="J3891" s="878"/>
      <c r="K3891" s="990"/>
      <c r="L3891" s="990"/>
      <c r="M3891" s="990"/>
      <c r="N3891" s="990"/>
      <c r="O3891" s="878"/>
      <c r="P3891" s="878"/>
      <c r="Q3891" s="878"/>
      <c r="R3891" s="878"/>
      <c r="S3891" s="878"/>
      <c r="T3891" s="878"/>
      <c r="U3891" s="878"/>
      <c r="V3891" s="878"/>
      <c r="W3891" s="878"/>
      <c r="X3891" s="1015"/>
      <c r="Y3891" s="878"/>
      <c r="Z3891" s="975"/>
    </row>
    <row r="3892" spans="1:26">
      <c r="A3892" s="878"/>
      <c r="B3892" s="878"/>
      <c r="C3892" s="878"/>
      <c r="F3892" s="878"/>
      <c r="H3892" s="878"/>
      <c r="I3892" s="878"/>
      <c r="J3892" s="878"/>
      <c r="K3892" s="990"/>
      <c r="L3892" s="990"/>
      <c r="M3892" s="990"/>
      <c r="N3892" s="990"/>
      <c r="O3892" s="878"/>
      <c r="P3892" s="878"/>
      <c r="Q3892" s="878"/>
      <c r="R3892" s="878"/>
      <c r="S3892" s="878"/>
      <c r="T3892" s="878"/>
      <c r="U3892" s="878"/>
      <c r="V3892" s="878"/>
      <c r="W3892" s="878"/>
      <c r="X3892" s="1015"/>
      <c r="Y3892" s="878"/>
      <c r="Z3892" s="975"/>
    </row>
    <row r="3893" spans="1:26">
      <c r="A3893" s="878"/>
      <c r="B3893" s="878"/>
      <c r="C3893" s="878"/>
      <c r="F3893" s="878"/>
      <c r="H3893" s="878"/>
      <c r="I3893" s="878"/>
      <c r="J3893" s="878"/>
      <c r="K3893" s="990"/>
      <c r="L3893" s="990"/>
      <c r="M3893" s="990"/>
      <c r="N3893" s="990"/>
      <c r="O3893" s="878"/>
      <c r="P3893" s="878"/>
      <c r="Q3893" s="878"/>
      <c r="R3893" s="878"/>
      <c r="S3893" s="878"/>
      <c r="T3893" s="878"/>
      <c r="U3893" s="878"/>
      <c r="V3893" s="878"/>
      <c r="W3893" s="878"/>
      <c r="X3893" s="1015"/>
      <c r="Y3893" s="878"/>
      <c r="Z3893" s="975"/>
    </row>
    <row r="3894" spans="1:26">
      <c r="A3894" s="878"/>
      <c r="B3894" s="878"/>
      <c r="C3894" s="878"/>
      <c r="F3894" s="878"/>
      <c r="H3894" s="878"/>
      <c r="I3894" s="878"/>
      <c r="J3894" s="878"/>
      <c r="K3894" s="990"/>
      <c r="L3894" s="990"/>
      <c r="M3894" s="990"/>
      <c r="N3894" s="990"/>
      <c r="O3894" s="878"/>
      <c r="P3894" s="878"/>
      <c r="Q3894" s="878"/>
      <c r="R3894" s="878"/>
      <c r="S3894" s="878"/>
      <c r="T3894" s="878"/>
      <c r="U3894" s="878"/>
      <c r="V3894" s="878"/>
      <c r="W3894" s="878"/>
      <c r="X3894" s="1015"/>
      <c r="Y3894" s="878"/>
      <c r="Z3894" s="975"/>
    </row>
    <row r="3895" spans="1:26">
      <c r="A3895" s="878"/>
      <c r="B3895" s="878"/>
      <c r="C3895" s="878"/>
      <c r="F3895" s="878"/>
      <c r="H3895" s="878"/>
      <c r="I3895" s="878"/>
      <c r="J3895" s="878"/>
      <c r="K3895" s="990"/>
      <c r="L3895" s="990"/>
      <c r="M3895" s="990"/>
      <c r="N3895" s="990"/>
      <c r="O3895" s="878"/>
      <c r="P3895" s="878"/>
      <c r="Q3895" s="878"/>
      <c r="R3895" s="878"/>
      <c r="S3895" s="878"/>
      <c r="T3895" s="878"/>
      <c r="U3895" s="878"/>
      <c r="V3895" s="878"/>
      <c r="W3895" s="878"/>
      <c r="X3895" s="1015"/>
      <c r="Y3895" s="878"/>
      <c r="Z3895" s="975"/>
    </row>
    <row r="3896" spans="1:26">
      <c r="A3896" s="878"/>
      <c r="B3896" s="878"/>
      <c r="C3896" s="878"/>
      <c r="F3896" s="878"/>
      <c r="H3896" s="878"/>
      <c r="I3896" s="878"/>
      <c r="J3896" s="878"/>
      <c r="K3896" s="990"/>
      <c r="L3896" s="990"/>
      <c r="M3896" s="990"/>
      <c r="N3896" s="990"/>
      <c r="O3896" s="878"/>
      <c r="P3896" s="878"/>
      <c r="Q3896" s="878"/>
      <c r="R3896" s="878"/>
      <c r="S3896" s="878"/>
      <c r="T3896" s="878"/>
      <c r="U3896" s="878"/>
      <c r="V3896" s="878"/>
      <c r="W3896" s="878"/>
      <c r="X3896" s="1015"/>
      <c r="Y3896" s="878"/>
      <c r="Z3896" s="975"/>
    </row>
    <row r="3897" spans="1:26">
      <c r="A3897" s="878"/>
      <c r="B3897" s="878"/>
      <c r="C3897" s="878"/>
      <c r="F3897" s="878"/>
      <c r="H3897" s="878"/>
      <c r="I3897" s="878"/>
      <c r="J3897" s="878"/>
      <c r="K3897" s="990"/>
      <c r="L3897" s="990"/>
      <c r="M3897" s="990"/>
      <c r="N3897" s="990"/>
      <c r="O3897" s="878"/>
      <c r="P3897" s="878"/>
      <c r="Q3897" s="878"/>
      <c r="R3897" s="878"/>
      <c r="S3897" s="878"/>
      <c r="T3897" s="878"/>
      <c r="U3897" s="878"/>
      <c r="V3897" s="878"/>
      <c r="W3897" s="878"/>
      <c r="X3897" s="1015"/>
      <c r="Y3897" s="878"/>
      <c r="Z3897" s="975"/>
    </row>
    <row r="3898" spans="1:26">
      <c r="A3898" s="878"/>
      <c r="B3898" s="878"/>
      <c r="C3898" s="878"/>
      <c r="F3898" s="878"/>
      <c r="H3898" s="878"/>
      <c r="I3898" s="878"/>
      <c r="J3898" s="878"/>
      <c r="K3898" s="990"/>
      <c r="L3898" s="990"/>
      <c r="M3898" s="990"/>
      <c r="N3898" s="990"/>
      <c r="O3898" s="878"/>
      <c r="P3898" s="878"/>
      <c r="Q3898" s="878"/>
      <c r="R3898" s="878"/>
      <c r="S3898" s="878"/>
      <c r="T3898" s="878"/>
      <c r="U3898" s="878"/>
      <c r="V3898" s="878"/>
      <c r="W3898" s="878"/>
      <c r="X3898" s="1015"/>
      <c r="Y3898" s="878"/>
      <c r="Z3898" s="975"/>
    </row>
    <row r="3899" spans="1:26">
      <c r="A3899" s="878"/>
      <c r="B3899" s="878"/>
      <c r="C3899" s="878"/>
      <c r="F3899" s="878"/>
      <c r="H3899" s="878"/>
      <c r="I3899" s="878"/>
      <c r="J3899" s="878"/>
      <c r="K3899" s="990"/>
      <c r="L3899" s="990"/>
      <c r="M3899" s="990"/>
      <c r="N3899" s="990"/>
      <c r="O3899" s="878"/>
      <c r="P3899" s="878"/>
      <c r="Q3899" s="878"/>
      <c r="R3899" s="878"/>
      <c r="S3899" s="878"/>
      <c r="T3899" s="878"/>
      <c r="U3899" s="878"/>
      <c r="V3899" s="878"/>
      <c r="W3899" s="878"/>
      <c r="X3899" s="1015"/>
      <c r="Y3899" s="878"/>
      <c r="Z3899" s="975"/>
    </row>
    <row r="3900" spans="1:26">
      <c r="A3900" s="878"/>
      <c r="B3900" s="878"/>
      <c r="C3900" s="878"/>
      <c r="F3900" s="878"/>
      <c r="H3900" s="878"/>
      <c r="I3900" s="878"/>
      <c r="J3900" s="878"/>
      <c r="K3900" s="990"/>
      <c r="L3900" s="990"/>
      <c r="M3900" s="990"/>
      <c r="N3900" s="990"/>
      <c r="O3900" s="878"/>
      <c r="P3900" s="878"/>
      <c r="Q3900" s="878"/>
      <c r="R3900" s="878"/>
      <c r="S3900" s="878"/>
      <c r="T3900" s="878"/>
      <c r="U3900" s="878"/>
      <c r="V3900" s="878"/>
      <c r="W3900" s="878"/>
      <c r="X3900" s="1015"/>
      <c r="Y3900" s="878"/>
      <c r="Z3900" s="975"/>
    </row>
    <row r="3901" spans="1:26">
      <c r="A3901" s="878"/>
      <c r="B3901" s="878"/>
      <c r="C3901" s="878"/>
      <c r="F3901" s="878"/>
      <c r="H3901" s="878"/>
      <c r="I3901" s="878"/>
      <c r="J3901" s="878"/>
      <c r="K3901" s="990"/>
      <c r="L3901" s="990"/>
      <c r="M3901" s="990"/>
      <c r="N3901" s="990"/>
      <c r="O3901" s="878"/>
      <c r="P3901" s="878"/>
      <c r="Q3901" s="878"/>
      <c r="R3901" s="878"/>
      <c r="S3901" s="878"/>
      <c r="T3901" s="878"/>
      <c r="U3901" s="878"/>
      <c r="V3901" s="878"/>
      <c r="W3901" s="878"/>
      <c r="X3901" s="1015"/>
      <c r="Y3901" s="878"/>
      <c r="Z3901" s="975"/>
    </row>
    <row r="3902" spans="1:26">
      <c r="A3902" s="878"/>
      <c r="B3902" s="878"/>
      <c r="C3902" s="878"/>
      <c r="F3902" s="878"/>
      <c r="H3902" s="878"/>
      <c r="I3902" s="878"/>
      <c r="J3902" s="878"/>
      <c r="K3902" s="990"/>
      <c r="L3902" s="990"/>
      <c r="M3902" s="990"/>
      <c r="N3902" s="990"/>
      <c r="O3902" s="878"/>
      <c r="P3902" s="878"/>
      <c r="Q3902" s="878"/>
      <c r="R3902" s="878"/>
      <c r="S3902" s="878"/>
      <c r="T3902" s="878"/>
      <c r="U3902" s="878"/>
      <c r="V3902" s="878"/>
      <c r="W3902" s="878"/>
      <c r="X3902" s="1015"/>
      <c r="Y3902" s="878"/>
      <c r="Z3902" s="975"/>
    </row>
    <row r="3903" spans="1:26">
      <c r="A3903" s="878"/>
      <c r="B3903" s="878"/>
      <c r="C3903" s="878"/>
      <c r="F3903" s="878"/>
      <c r="H3903" s="878"/>
      <c r="I3903" s="878"/>
      <c r="J3903" s="878"/>
      <c r="K3903" s="990"/>
      <c r="L3903" s="990"/>
      <c r="M3903" s="990"/>
      <c r="N3903" s="990"/>
      <c r="O3903" s="878"/>
      <c r="P3903" s="878"/>
      <c r="Q3903" s="878"/>
      <c r="R3903" s="878"/>
      <c r="S3903" s="878"/>
      <c r="T3903" s="878"/>
      <c r="U3903" s="878"/>
      <c r="V3903" s="878"/>
      <c r="W3903" s="878"/>
      <c r="X3903" s="1015"/>
      <c r="Y3903" s="878"/>
      <c r="Z3903" s="975"/>
    </row>
    <row r="3904" spans="1:26">
      <c r="A3904" s="878"/>
      <c r="B3904" s="878"/>
      <c r="C3904" s="878"/>
      <c r="F3904" s="878"/>
      <c r="H3904" s="878"/>
      <c r="I3904" s="878"/>
      <c r="J3904" s="878"/>
      <c r="K3904" s="990"/>
      <c r="L3904" s="990"/>
      <c r="M3904" s="990"/>
      <c r="N3904" s="990"/>
      <c r="O3904" s="878"/>
      <c r="P3904" s="878"/>
      <c r="Q3904" s="878"/>
      <c r="R3904" s="878"/>
      <c r="S3904" s="878"/>
      <c r="T3904" s="878"/>
      <c r="U3904" s="878"/>
      <c r="V3904" s="878"/>
      <c r="W3904" s="878"/>
      <c r="X3904" s="1015"/>
      <c r="Y3904" s="878"/>
      <c r="Z3904" s="975"/>
    </row>
    <row r="3905" spans="1:26">
      <c r="A3905" s="878"/>
      <c r="B3905" s="878"/>
      <c r="C3905" s="878"/>
      <c r="F3905" s="878"/>
      <c r="H3905" s="878"/>
      <c r="I3905" s="878"/>
      <c r="J3905" s="878"/>
      <c r="K3905" s="990"/>
      <c r="L3905" s="990"/>
      <c r="M3905" s="990"/>
      <c r="N3905" s="990"/>
      <c r="O3905" s="878"/>
      <c r="P3905" s="878"/>
      <c r="Q3905" s="878"/>
      <c r="R3905" s="878"/>
      <c r="S3905" s="878"/>
      <c r="T3905" s="878"/>
      <c r="U3905" s="878"/>
      <c r="V3905" s="878"/>
      <c r="W3905" s="878"/>
      <c r="X3905" s="1015"/>
      <c r="Y3905" s="878"/>
      <c r="Z3905" s="975"/>
    </row>
    <row r="3906" spans="1:26">
      <c r="A3906" s="878"/>
      <c r="B3906" s="878"/>
      <c r="C3906" s="878"/>
      <c r="F3906" s="878"/>
      <c r="H3906" s="878"/>
      <c r="I3906" s="878"/>
      <c r="J3906" s="878"/>
      <c r="K3906" s="990"/>
      <c r="L3906" s="990"/>
      <c r="M3906" s="990"/>
      <c r="N3906" s="990"/>
      <c r="O3906" s="878"/>
      <c r="P3906" s="878"/>
      <c r="Q3906" s="878"/>
      <c r="R3906" s="878"/>
      <c r="S3906" s="878"/>
      <c r="T3906" s="878"/>
      <c r="U3906" s="878"/>
      <c r="V3906" s="878"/>
      <c r="W3906" s="878"/>
      <c r="X3906" s="1015"/>
      <c r="Y3906" s="878"/>
      <c r="Z3906" s="975"/>
    </row>
    <row r="3907" spans="1:26">
      <c r="A3907" s="878"/>
      <c r="B3907" s="878"/>
      <c r="C3907" s="878"/>
      <c r="F3907" s="878"/>
      <c r="H3907" s="878"/>
      <c r="I3907" s="878"/>
      <c r="J3907" s="878"/>
      <c r="K3907" s="990"/>
      <c r="L3907" s="990"/>
      <c r="M3907" s="990"/>
      <c r="N3907" s="990"/>
      <c r="O3907" s="878"/>
      <c r="P3907" s="878"/>
      <c r="Q3907" s="878"/>
      <c r="R3907" s="878"/>
      <c r="S3907" s="878"/>
      <c r="T3907" s="878"/>
      <c r="U3907" s="878"/>
      <c r="V3907" s="878"/>
      <c r="W3907" s="878"/>
      <c r="X3907" s="1015"/>
      <c r="Y3907" s="878"/>
      <c r="Z3907" s="975"/>
    </row>
    <row r="3908" spans="1:26">
      <c r="A3908" s="878"/>
      <c r="B3908" s="878"/>
      <c r="C3908" s="878"/>
      <c r="F3908" s="878"/>
      <c r="H3908" s="878"/>
      <c r="I3908" s="878"/>
      <c r="J3908" s="878"/>
      <c r="K3908" s="990"/>
      <c r="L3908" s="990"/>
      <c r="M3908" s="990"/>
      <c r="N3908" s="990"/>
      <c r="O3908" s="878"/>
      <c r="P3908" s="878"/>
      <c r="Q3908" s="878"/>
      <c r="R3908" s="878"/>
      <c r="S3908" s="878"/>
      <c r="T3908" s="878"/>
      <c r="U3908" s="878"/>
      <c r="V3908" s="878"/>
      <c r="W3908" s="878"/>
      <c r="X3908" s="1015"/>
      <c r="Y3908" s="878"/>
      <c r="Z3908" s="975"/>
    </row>
    <row r="3909" spans="1:26">
      <c r="A3909" s="878"/>
      <c r="B3909" s="878"/>
      <c r="C3909" s="878"/>
      <c r="F3909" s="878"/>
      <c r="H3909" s="878"/>
      <c r="I3909" s="878"/>
      <c r="J3909" s="878"/>
      <c r="K3909" s="990"/>
      <c r="L3909" s="990"/>
      <c r="M3909" s="990"/>
      <c r="N3909" s="990"/>
      <c r="O3909" s="878"/>
      <c r="P3909" s="878"/>
      <c r="Q3909" s="878"/>
      <c r="R3909" s="878"/>
      <c r="S3909" s="878"/>
      <c r="T3909" s="878"/>
      <c r="U3909" s="878"/>
      <c r="V3909" s="878"/>
      <c r="W3909" s="878"/>
      <c r="X3909" s="1015"/>
      <c r="Y3909" s="878"/>
      <c r="Z3909" s="975"/>
    </row>
    <row r="3910" spans="1:26">
      <c r="A3910" s="878"/>
      <c r="B3910" s="878"/>
      <c r="C3910" s="878"/>
      <c r="F3910" s="878"/>
      <c r="H3910" s="878"/>
      <c r="I3910" s="878"/>
      <c r="J3910" s="878"/>
      <c r="K3910" s="990"/>
      <c r="L3910" s="990"/>
      <c r="M3910" s="990"/>
      <c r="N3910" s="990"/>
      <c r="O3910" s="878"/>
      <c r="P3910" s="878"/>
      <c r="Q3910" s="878"/>
      <c r="R3910" s="878"/>
      <c r="S3910" s="878"/>
      <c r="T3910" s="878"/>
      <c r="U3910" s="878"/>
      <c r="V3910" s="878"/>
      <c r="W3910" s="878"/>
      <c r="X3910" s="1015"/>
      <c r="Y3910" s="878"/>
      <c r="Z3910" s="975"/>
    </row>
    <row r="3911" spans="1:26">
      <c r="A3911" s="878"/>
      <c r="B3911" s="878"/>
      <c r="C3911" s="878"/>
      <c r="F3911" s="878"/>
      <c r="H3911" s="878"/>
      <c r="I3911" s="878"/>
      <c r="J3911" s="878"/>
      <c r="K3911" s="990"/>
      <c r="L3911" s="990"/>
      <c r="M3911" s="990"/>
      <c r="N3911" s="990"/>
      <c r="O3911" s="878"/>
      <c r="P3911" s="878"/>
      <c r="Q3911" s="878"/>
      <c r="R3911" s="878"/>
      <c r="S3911" s="878"/>
      <c r="T3911" s="878"/>
      <c r="U3911" s="878"/>
      <c r="V3911" s="878"/>
      <c r="W3911" s="878"/>
      <c r="X3911" s="1015"/>
      <c r="Y3911" s="878"/>
      <c r="Z3911" s="975"/>
    </row>
    <row r="3912" spans="1:26">
      <c r="A3912" s="878"/>
      <c r="B3912" s="878"/>
      <c r="C3912" s="878"/>
      <c r="F3912" s="878"/>
      <c r="H3912" s="878"/>
      <c r="I3912" s="878"/>
      <c r="J3912" s="878"/>
      <c r="K3912" s="990"/>
      <c r="L3912" s="990"/>
      <c r="M3912" s="990"/>
      <c r="N3912" s="990"/>
      <c r="O3912" s="878"/>
      <c r="P3912" s="878"/>
      <c r="Q3912" s="878"/>
      <c r="R3912" s="878"/>
      <c r="S3912" s="878"/>
      <c r="T3912" s="878"/>
      <c r="U3912" s="878"/>
      <c r="V3912" s="878"/>
      <c r="W3912" s="878"/>
      <c r="X3912" s="1015"/>
      <c r="Y3912" s="878"/>
      <c r="Z3912" s="975"/>
    </row>
    <row r="3913" spans="1:26">
      <c r="A3913" s="878"/>
      <c r="B3913" s="878"/>
      <c r="C3913" s="878"/>
      <c r="F3913" s="878"/>
      <c r="H3913" s="878"/>
      <c r="I3913" s="878"/>
      <c r="J3913" s="878"/>
      <c r="K3913" s="990"/>
      <c r="L3913" s="990"/>
      <c r="M3913" s="990"/>
      <c r="N3913" s="990"/>
      <c r="O3913" s="878"/>
      <c r="P3913" s="878"/>
      <c r="Q3913" s="878"/>
      <c r="R3913" s="878"/>
      <c r="S3913" s="878"/>
      <c r="T3913" s="878"/>
      <c r="U3913" s="878"/>
      <c r="V3913" s="878"/>
      <c r="W3913" s="878"/>
      <c r="X3913" s="1015"/>
      <c r="Y3913" s="878"/>
      <c r="Z3913" s="975"/>
    </row>
    <row r="3914" spans="1:26">
      <c r="A3914" s="878"/>
      <c r="B3914" s="878"/>
      <c r="C3914" s="878"/>
      <c r="F3914" s="878"/>
      <c r="H3914" s="878"/>
      <c r="I3914" s="878"/>
      <c r="J3914" s="878"/>
      <c r="K3914" s="990"/>
      <c r="L3914" s="990"/>
      <c r="M3914" s="990"/>
      <c r="N3914" s="990"/>
      <c r="O3914" s="878"/>
      <c r="P3914" s="878"/>
      <c r="Q3914" s="878"/>
      <c r="R3914" s="878"/>
      <c r="S3914" s="878"/>
      <c r="T3914" s="878"/>
      <c r="U3914" s="878"/>
      <c r="V3914" s="878"/>
      <c r="W3914" s="878"/>
      <c r="X3914" s="1015"/>
      <c r="Y3914" s="878"/>
      <c r="Z3914" s="975"/>
    </row>
    <row r="3915" spans="1:26">
      <c r="A3915" s="878"/>
      <c r="B3915" s="878"/>
      <c r="C3915" s="878"/>
      <c r="F3915" s="878"/>
      <c r="H3915" s="878"/>
      <c r="I3915" s="878"/>
      <c r="J3915" s="878"/>
      <c r="K3915" s="990"/>
      <c r="L3915" s="990"/>
      <c r="M3915" s="990"/>
      <c r="N3915" s="990"/>
      <c r="O3915" s="878"/>
      <c r="P3915" s="878"/>
      <c r="Q3915" s="878"/>
      <c r="R3915" s="878"/>
      <c r="S3915" s="878"/>
      <c r="T3915" s="878"/>
      <c r="U3915" s="878"/>
      <c r="V3915" s="878"/>
      <c r="W3915" s="878"/>
      <c r="X3915" s="1015"/>
      <c r="Y3915" s="878"/>
      <c r="Z3915" s="975"/>
    </row>
    <row r="3916" spans="1:26">
      <c r="A3916" s="878"/>
      <c r="B3916" s="878"/>
      <c r="C3916" s="878"/>
      <c r="F3916" s="878"/>
      <c r="H3916" s="878"/>
      <c r="I3916" s="878"/>
      <c r="J3916" s="878"/>
      <c r="K3916" s="990"/>
      <c r="L3916" s="990"/>
      <c r="M3916" s="990"/>
      <c r="N3916" s="990"/>
      <c r="O3916" s="878"/>
      <c r="P3916" s="878"/>
      <c r="Q3916" s="878"/>
      <c r="R3916" s="878"/>
      <c r="S3916" s="878"/>
      <c r="T3916" s="878"/>
      <c r="U3916" s="878"/>
      <c r="V3916" s="878"/>
      <c r="W3916" s="878"/>
      <c r="X3916" s="1015"/>
      <c r="Y3916" s="878"/>
      <c r="Z3916" s="975"/>
    </row>
    <row r="3917" spans="1:26">
      <c r="A3917" s="878"/>
      <c r="B3917" s="878"/>
      <c r="C3917" s="878"/>
      <c r="F3917" s="878"/>
      <c r="H3917" s="878"/>
      <c r="I3917" s="878"/>
      <c r="J3917" s="878"/>
      <c r="K3917" s="990"/>
      <c r="L3917" s="990"/>
      <c r="M3917" s="990"/>
      <c r="N3917" s="990"/>
      <c r="O3917" s="878"/>
      <c r="P3917" s="878"/>
      <c r="Q3917" s="878"/>
      <c r="R3917" s="878"/>
      <c r="S3917" s="878"/>
      <c r="T3917" s="878"/>
      <c r="U3917" s="878"/>
      <c r="V3917" s="878"/>
      <c r="W3917" s="878"/>
      <c r="X3917" s="1015"/>
      <c r="Y3917" s="878"/>
      <c r="Z3917" s="975"/>
    </row>
    <row r="3918" spans="1:26">
      <c r="A3918" s="878"/>
      <c r="B3918" s="878"/>
      <c r="C3918" s="878"/>
      <c r="F3918" s="878"/>
      <c r="H3918" s="878"/>
      <c r="I3918" s="878"/>
      <c r="J3918" s="878"/>
      <c r="K3918" s="990"/>
      <c r="L3918" s="990"/>
      <c r="M3918" s="990"/>
      <c r="N3918" s="990"/>
      <c r="O3918" s="878"/>
      <c r="P3918" s="878"/>
      <c r="Q3918" s="878"/>
      <c r="R3918" s="878"/>
      <c r="S3918" s="878"/>
      <c r="T3918" s="878"/>
      <c r="U3918" s="878"/>
      <c r="V3918" s="878"/>
      <c r="W3918" s="878"/>
      <c r="X3918" s="1015"/>
      <c r="Y3918" s="878"/>
      <c r="Z3918" s="975"/>
    </row>
    <row r="3919" spans="1:26">
      <c r="A3919" s="878"/>
      <c r="B3919" s="878"/>
      <c r="C3919" s="878"/>
      <c r="F3919" s="878"/>
      <c r="H3919" s="878"/>
      <c r="I3919" s="878"/>
      <c r="J3919" s="878"/>
      <c r="K3919" s="990"/>
      <c r="L3919" s="990"/>
      <c r="M3919" s="990"/>
      <c r="N3919" s="990"/>
      <c r="O3919" s="878"/>
      <c r="P3919" s="878"/>
      <c r="Q3919" s="878"/>
      <c r="R3919" s="878"/>
      <c r="S3919" s="878"/>
      <c r="T3919" s="878"/>
      <c r="U3919" s="878"/>
      <c r="V3919" s="878"/>
      <c r="W3919" s="878"/>
      <c r="X3919" s="1015"/>
      <c r="Y3919" s="878"/>
      <c r="Z3919" s="975"/>
    </row>
    <row r="3920" spans="1:26">
      <c r="A3920" s="878"/>
      <c r="B3920" s="878"/>
      <c r="C3920" s="878"/>
      <c r="F3920" s="878"/>
      <c r="H3920" s="878"/>
      <c r="I3920" s="878"/>
      <c r="J3920" s="878"/>
      <c r="K3920" s="990"/>
      <c r="L3920" s="990"/>
      <c r="M3920" s="990"/>
      <c r="N3920" s="990"/>
      <c r="O3920" s="878"/>
      <c r="P3920" s="878"/>
      <c r="Q3920" s="878"/>
      <c r="R3920" s="878"/>
      <c r="S3920" s="878"/>
      <c r="T3920" s="878"/>
      <c r="U3920" s="878"/>
      <c r="V3920" s="878"/>
      <c r="W3920" s="878"/>
      <c r="X3920" s="1015"/>
      <c r="Y3920" s="878"/>
      <c r="Z3920" s="975"/>
    </row>
    <row r="3921" spans="1:26">
      <c r="A3921" s="878"/>
      <c r="B3921" s="878"/>
      <c r="C3921" s="878"/>
      <c r="F3921" s="878"/>
      <c r="H3921" s="878"/>
      <c r="I3921" s="878"/>
      <c r="J3921" s="878"/>
      <c r="K3921" s="990"/>
      <c r="L3921" s="990"/>
      <c r="M3921" s="990"/>
      <c r="N3921" s="990"/>
      <c r="O3921" s="878"/>
      <c r="P3921" s="878"/>
      <c r="Q3921" s="878"/>
      <c r="R3921" s="878"/>
      <c r="S3921" s="878"/>
      <c r="T3921" s="878"/>
      <c r="U3921" s="878"/>
      <c r="V3921" s="878"/>
      <c r="W3921" s="878"/>
      <c r="X3921" s="1015"/>
      <c r="Y3921" s="878"/>
      <c r="Z3921" s="975"/>
    </row>
    <row r="3922" spans="1:26">
      <c r="A3922" s="878"/>
      <c r="B3922" s="878"/>
      <c r="C3922" s="878"/>
      <c r="F3922" s="878"/>
      <c r="H3922" s="878"/>
      <c r="I3922" s="878"/>
      <c r="J3922" s="878"/>
      <c r="K3922" s="990"/>
      <c r="L3922" s="990"/>
      <c r="M3922" s="990"/>
      <c r="N3922" s="990"/>
      <c r="O3922" s="878"/>
      <c r="P3922" s="878"/>
      <c r="Q3922" s="878"/>
      <c r="R3922" s="878"/>
      <c r="S3922" s="878"/>
      <c r="T3922" s="878"/>
      <c r="U3922" s="878"/>
      <c r="V3922" s="878"/>
      <c r="W3922" s="878"/>
      <c r="X3922" s="1015"/>
      <c r="Y3922" s="878"/>
      <c r="Z3922" s="975"/>
    </row>
    <row r="3923" spans="1:26">
      <c r="A3923" s="878"/>
      <c r="B3923" s="878"/>
      <c r="C3923" s="878"/>
      <c r="F3923" s="878"/>
      <c r="H3923" s="878"/>
      <c r="I3923" s="878"/>
      <c r="J3923" s="878"/>
      <c r="K3923" s="990"/>
      <c r="L3923" s="990"/>
      <c r="M3923" s="990"/>
      <c r="N3923" s="990"/>
      <c r="O3923" s="878"/>
      <c r="P3923" s="878"/>
      <c r="Q3923" s="878"/>
      <c r="R3923" s="878"/>
      <c r="S3923" s="878"/>
      <c r="T3923" s="878"/>
      <c r="U3923" s="878"/>
      <c r="V3923" s="878"/>
      <c r="W3923" s="878"/>
      <c r="X3923" s="1015"/>
      <c r="Y3923" s="878"/>
      <c r="Z3923" s="975"/>
    </row>
    <row r="3924" spans="1:26">
      <c r="A3924" s="878"/>
      <c r="B3924" s="878"/>
      <c r="C3924" s="878"/>
      <c r="F3924" s="878"/>
      <c r="H3924" s="878"/>
      <c r="I3924" s="878"/>
      <c r="J3924" s="878"/>
      <c r="K3924" s="990"/>
      <c r="L3924" s="990"/>
      <c r="M3924" s="990"/>
      <c r="N3924" s="990"/>
      <c r="O3924" s="878"/>
      <c r="P3924" s="878"/>
      <c r="Q3924" s="878"/>
      <c r="R3924" s="878"/>
      <c r="S3924" s="878"/>
      <c r="T3924" s="878"/>
      <c r="U3924" s="878"/>
      <c r="V3924" s="878"/>
      <c r="W3924" s="878"/>
      <c r="X3924" s="1015"/>
      <c r="Y3924" s="878"/>
      <c r="Z3924" s="975"/>
    </row>
    <row r="3925" spans="1:26">
      <c r="A3925" s="878"/>
      <c r="B3925" s="878"/>
      <c r="C3925" s="878"/>
      <c r="F3925" s="878"/>
      <c r="H3925" s="878"/>
      <c r="I3925" s="878"/>
      <c r="J3925" s="878"/>
      <c r="K3925" s="990"/>
      <c r="L3925" s="990"/>
      <c r="M3925" s="990"/>
      <c r="N3925" s="990"/>
      <c r="O3925" s="878"/>
      <c r="P3925" s="878"/>
      <c r="Q3925" s="878"/>
      <c r="R3925" s="878"/>
      <c r="S3925" s="878"/>
      <c r="T3925" s="878"/>
      <c r="U3925" s="878"/>
      <c r="V3925" s="878"/>
      <c r="W3925" s="878"/>
      <c r="X3925" s="1015"/>
      <c r="Y3925" s="878"/>
      <c r="Z3925" s="975"/>
    </row>
    <row r="3926" spans="1:26">
      <c r="A3926" s="878"/>
      <c r="B3926" s="878"/>
      <c r="C3926" s="878"/>
      <c r="F3926" s="878"/>
      <c r="H3926" s="878"/>
      <c r="I3926" s="878"/>
      <c r="J3926" s="878"/>
      <c r="K3926" s="990"/>
      <c r="L3926" s="990"/>
      <c r="M3926" s="990"/>
      <c r="N3926" s="990"/>
      <c r="O3926" s="878"/>
      <c r="P3926" s="878"/>
      <c r="Q3926" s="878"/>
      <c r="R3926" s="878"/>
      <c r="S3926" s="878"/>
      <c r="T3926" s="878"/>
      <c r="U3926" s="878"/>
      <c r="V3926" s="878"/>
      <c r="W3926" s="878"/>
      <c r="X3926" s="1015"/>
      <c r="Y3926" s="878"/>
      <c r="Z3926" s="975"/>
    </row>
    <row r="3927" spans="1:26">
      <c r="A3927" s="878"/>
      <c r="B3927" s="878"/>
      <c r="C3927" s="878"/>
      <c r="F3927" s="878"/>
      <c r="H3927" s="878"/>
      <c r="I3927" s="878"/>
      <c r="J3927" s="878"/>
      <c r="K3927" s="990"/>
      <c r="L3927" s="990"/>
      <c r="M3927" s="990"/>
      <c r="N3927" s="990"/>
      <c r="O3927" s="878"/>
      <c r="P3927" s="878"/>
      <c r="Q3927" s="878"/>
      <c r="R3927" s="878"/>
      <c r="S3927" s="878"/>
      <c r="T3927" s="878"/>
      <c r="U3927" s="878"/>
      <c r="V3927" s="878"/>
      <c r="W3927" s="878"/>
      <c r="X3927" s="1015"/>
      <c r="Y3927" s="878"/>
      <c r="Z3927" s="975"/>
    </row>
    <row r="3928" spans="1:26">
      <c r="A3928" s="878"/>
      <c r="B3928" s="878"/>
      <c r="C3928" s="878"/>
      <c r="F3928" s="878"/>
      <c r="H3928" s="878"/>
      <c r="I3928" s="878"/>
      <c r="J3928" s="878"/>
      <c r="K3928" s="990"/>
      <c r="L3928" s="990"/>
      <c r="M3928" s="990"/>
      <c r="N3928" s="990"/>
      <c r="O3928" s="878"/>
      <c r="P3928" s="878"/>
      <c r="Q3928" s="878"/>
      <c r="R3928" s="878"/>
      <c r="S3928" s="878"/>
      <c r="T3928" s="878"/>
      <c r="U3928" s="878"/>
      <c r="V3928" s="878"/>
      <c r="W3928" s="878"/>
      <c r="X3928" s="1015"/>
      <c r="Y3928" s="878"/>
      <c r="Z3928" s="975"/>
    </row>
    <row r="3929" spans="1:26">
      <c r="A3929" s="878"/>
      <c r="B3929" s="878"/>
      <c r="C3929" s="878"/>
      <c r="F3929" s="878"/>
      <c r="H3929" s="878"/>
      <c r="I3929" s="878"/>
      <c r="J3929" s="878"/>
      <c r="K3929" s="990"/>
      <c r="L3929" s="990"/>
      <c r="M3929" s="990"/>
      <c r="N3929" s="990"/>
      <c r="O3929" s="878"/>
      <c r="P3929" s="878"/>
      <c r="Q3929" s="878"/>
      <c r="R3929" s="878"/>
      <c r="S3929" s="878"/>
      <c r="T3929" s="878"/>
      <c r="U3929" s="878"/>
      <c r="V3929" s="878"/>
      <c r="W3929" s="878"/>
      <c r="X3929" s="1015"/>
      <c r="Y3929" s="878"/>
      <c r="Z3929" s="975"/>
    </row>
    <row r="3930" spans="1:26">
      <c r="A3930" s="878"/>
      <c r="B3930" s="878"/>
      <c r="C3930" s="878"/>
      <c r="F3930" s="878"/>
      <c r="H3930" s="878"/>
      <c r="I3930" s="878"/>
      <c r="J3930" s="878"/>
      <c r="K3930" s="990"/>
      <c r="L3930" s="990"/>
      <c r="M3930" s="990"/>
      <c r="N3930" s="990"/>
      <c r="O3930" s="878"/>
      <c r="P3930" s="878"/>
      <c r="Q3930" s="878"/>
      <c r="R3930" s="878"/>
      <c r="S3930" s="878"/>
      <c r="T3930" s="878"/>
      <c r="U3930" s="878"/>
      <c r="V3930" s="878"/>
      <c r="W3930" s="878"/>
      <c r="X3930" s="1015"/>
      <c r="Y3930" s="878"/>
      <c r="Z3930" s="975"/>
    </row>
    <row r="3931" spans="1:26">
      <c r="A3931" s="878"/>
      <c r="B3931" s="878"/>
      <c r="C3931" s="878"/>
      <c r="F3931" s="878"/>
      <c r="H3931" s="878"/>
      <c r="I3931" s="878"/>
      <c r="J3931" s="878"/>
      <c r="K3931" s="990"/>
      <c r="L3931" s="990"/>
      <c r="M3931" s="990"/>
      <c r="N3931" s="990"/>
      <c r="O3931" s="878"/>
      <c r="P3931" s="878"/>
      <c r="Q3931" s="878"/>
      <c r="R3931" s="878"/>
      <c r="S3931" s="878"/>
      <c r="T3931" s="878"/>
      <c r="U3931" s="878"/>
      <c r="V3931" s="878"/>
      <c r="W3931" s="878"/>
      <c r="X3931" s="1015"/>
      <c r="Y3931" s="878"/>
      <c r="Z3931" s="975"/>
    </row>
    <row r="3932" spans="1:26">
      <c r="A3932" s="878"/>
      <c r="B3932" s="878"/>
      <c r="C3932" s="878"/>
      <c r="F3932" s="878"/>
      <c r="H3932" s="878"/>
      <c r="I3932" s="878"/>
      <c r="J3932" s="878"/>
      <c r="K3932" s="990"/>
      <c r="L3932" s="990"/>
      <c r="M3932" s="990"/>
      <c r="N3932" s="990"/>
      <c r="O3932" s="878"/>
      <c r="P3932" s="878"/>
      <c r="Q3932" s="878"/>
      <c r="R3932" s="878"/>
      <c r="S3932" s="878"/>
      <c r="T3932" s="878"/>
      <c r="U3932" s="878"/>
      <c r="V3932" s="878"/>
      <c r="W3932" s="878"/>
      <c r="X3932" s="1015"/>
      <c r="Y3932" s="878"/>
      <c r="Z3932" s="975"/>
    </row>
    <row r="3933" spans="1:26">
      <c r="A3933" s="878"/>
      <c r="B3933" s="878"/>
      <c r="C3933" s="878"/>
      <c r="F3933" s="878"/>
      <c r="H3933" s="878"/>
      <c r="I3933" s="878"/>
      <c r="J3933" s="878"/>
      <c r="K3933" s="990"/>
      <c r="L3933" s="990"/>
      <c r="M3933" s="990"/>
      <c r="N3933" s="990"/>
      <c r="O3933" s="878"/>
      <c r="P3933" s="878"/>
      <c r="Q3933" s="878"/>
      <c r="R3933" s="878"/>
      <c r="S3933" s="878"/>
      <c r="T3933" s="878"/>
      <c r="U3933" s="878"/>
      <c r="V3933" s="878"/>
      <c r="W3933" s="878"/>
      <c r="X3933" s="1015"/>
      <c r="Y3933" s="878"/>
      <c r="Z3933" s="975"/>
    </row>
    <row r="3934" spans="1:26">
      <c r="A3934" s="878"/>
      <c r="B3934" s="878"/>
      <c r="C3934" s="878"/>
      <c r="F3934" s="878"/>
      <c r="H3934" s="878"/>
      <c r="I3934" s="878"/>
      <c r="J3934" s="878"/>
      <c r="K3934" s="990"/>
      <c r="L3934" s="990"/>
      <c r="M3934" s="990"/>
      <c r="N3934" s="990"/>
      <c r="O3934" s="878"/>
      <c r="P3934" s="878"/>
      <c r="Q3934" s="878"/>
      <c r="R3934" s="878"/>
      <c r="S3934" s="878"/>
      <c r="T3934" s="878"/>
      <c r="U3934" s="878"/>
      <c r="V3934" s="878"/>
      <c r="W3934" s="878"/>
      <c r="X3934" s="1015"/>
      <c r="Y3934" s="878"/>
      <c r="Z3934" s="975"/>
    </row>
    <row r="3935" spans="1:26">
      <c r="A3935" s="878"/>
      <c r="B3935" s="878"/>
      <c r="C3935" s="878"/>
      <c r="F3935" s="878"/>
      <c r="H3935" s="878"/>
      <c r="I3935" s="878"/>
      <c r="J3935" s="878"/>
      <c r="K3935" s="990"/>
      <c r="L3935" s="990"/>
      <c r="M3935" s="990"/>
      <c r="N3935" s="990"/>
      <c r="O3935" s="878"/>
      <c r="P3935" s="878"/>
      <c r="Q3935" s="878"/>
      <c r="R3935" s="878"/>
      <c r="S3935" s="878"/>
      <c r="T3935" s="878"/>
      <c r="U3935" s="878"/>
      <c r="V3935" s="878"/>
      <c r="W3935" s="878"/>
      <c r="X3935" s="1015"/>
      <c r="Y3935" s="878"/>
      <c r="Z3935" s="975"/>
    </row>
    <row r="3936" spans="1:26">
      <c r="A3936" s="878"/>
      <c r="B3936" s="878"/>
      <c r="C3936" s="878"/>
      <c r="F3936" s="878"/>
      <c r="H3936" s="878"/>
      <c r="I3936" s="878"/>
      <c r="J3936" s="878"/>
      <c r="K3936" s="990"/>
      <c r="L3936" s="990"/>
      <c r="M3936" s="990"/>
      <c r="N3936" s="990"/>
      <c r="O3936" s="878"/>
      <c r="P3936" s="878"/>
      <c r="Q3936" s="878"/>
      <c r="R3936" s="878"/>
      <c r="S3936" s="878"/>
      <c r="T3936" s="878"/>
      <c r="U3936" s="878"/>
      <c r="V3936" s="878"/>
      <c r="W3936" s="878"/>
      <c r="X3936" s="1015"/>
      <c r="Y3936" s="878"/>
      <c r="Z3936" s="975"/>
    </row>
    <row r="3937" spans="1:26">
      <c r="A3937" s="878"/>
      <c r="B3937" s="878"/>
      <c r="C3937" s="878"/>
      <c r="F3937" s="878"/>
      <c r="H3937" s="878"/>
      <c r="I3937" s="878"/>
      <c r="J3937" s="878"/>
      <c r="K3937" s="990"/>
      <c r="L3937" s="990"/>
      <c r="M3937" s="990"/>
      <c r="N3937" s="990"/>
      <c r="O3937" s="878"/>
      <c r="P3937" s="878"/>
      <c r="Q3937" s="878"/>
      <c r="R3937" s="878"/>
      <c r="S3937" s="878"/>
      <c r="T3937" s="878"/>
      <c r="U3937" s="878"/>
      <c r="V3937" s="878"/>
      <c r="W3937" s="878"/>
      <c r="X3937" s="1015"/>
      <c r="Y3937" s="878"/>
      <c r="Z3937" s="975"/>
    </row>
    <row r="3938" spans="1:26">
      <c r="A3938" s="878"/>
      <c r="B3938" s="878"/>
      <c r="C3938" s="878"/>
      <c r="F3938" s="878"/>
      <c r="H3938" s="878"/>
      <c r="I3938" s="878"/>
      <c r="J3938" s="878"/>
      <c r="K3938" s="990"/>
      <c r="L3938" s="990"/>
      <c r="M3938" s="990"/>
      <c r="N3938" s="990"/>
      <c r="O3938" s="878"/>
      <c r="P3938" s="878"/>
      <c r="Q3938" s="878"/>
      <c r="R3938" s="878"/>
      <c r="S3938" s="878"/>
      <c r="T3938" s="878"/>
      <c r="U3938" s="878"/>
      <c r="V3938" s="878"/>
      <c r="W3938" s="878"/>
      <c r="X3938" s="1015"/>
      <c r="Y3938" s="878"/>
      <c r="Z3938" s="975"/>
    </row>
    <row r="3939" spans="1:26">
      <c r="A3939" s="878"/>
      <c r="B3939" s="878"/>
      <c r="C3939" s="878"/>
      <c r="F3939" s="878"/>
      <c r="H3939" s="878"/>
      <c r="I3939" s="878"/>
      <c r="J3939" s="878"/>
      <c r="K3939" s="990"/>
      <c r="L3939" s="990"/>
      <c r="M3939" s="990"/>
      <c r="N3939" s="990"/>
      <c r="O3939" s="878"/>
      <c r="P3939" s="878"/>
      <c r="Q3939" s="878"/>
      <c r="R3939" s="878"/>
      <c r="S3939" s="878"/>
      <c r="T3939" s="878"/>
      <c r="U3939" s="878"/>
      <c r="V3939" s="878"/>
      <c r="W3939" s="878"/>
      <c r="X3939" s="1015"/>
      <c r="Y3939" s="878"/>
      <c r="Z3939" s="975"/>
    </row>
    <row r="3940" spans="1:26">
      <c r="A3940" s="878"/>
      <c r="B3940" s="878"/>
      <c r="C3940" s="878"/>
      <c r="F3940" s="878"/>
      <c r="H3940" s="878"/>
      <c r="I3940" s="878"/>
      <c r="J3940" s="878"/>
      <c r="K3940" s="990"/>
      <c r="L3940" s="990"/>
      <c r="M3940" s="990"/>
      <c r="N3940" s="990"/>
      <c r="O3940" s="878"/>
      <c r="P3940" s="878"/>
      <c r="Q3940" s="878"/>
      <c r="R3940" s="878"/>
      <c r="S3940" s="878"/>
      <c r="T3940" s="878"/>
      <c r="U3940" s="878"/>
      <c r="V3940" s="878"/>
      <c r="W3940" s="878"/>
      <c r="X3940" s="1015"/>
      <c r="Y3940" s="878"/>
      <c r="Z3940" s="975"/>
    </row>
    <row r="3941" spans="1:26">
      <c r="A3941" s="878"/>
      <c r="B3941" s="878"/>
      <c r="C3941" s="878"/>
      <c r="F3941" s="878"/>
      <c r="H3941" s="878"/>
      <c r="I3941" s="878"/>
      <c r="J3941" s="878"/>
      <c r="K3941" s="990"/>
      <c r="L3941" s="990"/>
      <c r="M3941" s="990"/>
      <c r="N3941" s="990"/>
      <c r="O3941" s="878"/>
      <c r="P3941" s="878"/>
      <c r="Q3941" s="878"/>
      <c r="R3941" s="878"/>
      <c r="S3941" s="878"/>
      <c r="T3941" s="878"/>
      <c r="U3941" s="878"/>
      <c r="V3941" s="878"/>
      <c r="W3941" s="878"/>
      <c r="X3941" s="1015"/>
      <c r="Y3941" s="878"/>
      <c r="Z3941" s="975"/>
    </row>
    <row r="3942" spans="1:26">
      <c r="A3942" s="878"/>
      <c r="B3942" s="878"/>
      <c r="C3942" s="878"/>
      <c r="F3942" s="878"/>
      <c r="H3942" s="878"/>
      <c r="I3942" s="878"/>
      <c r="J3942" s="878"/>
      <c r="K3942" s="990"/>
      <c r="L3942" s="990"/>
      <c r="M3942" s="990"/>
      <c r="N3942" s="990"/>
      <c r="O3942" s="878"/>
      <c r="P3942" s="878"/>
      <c r="Q3942" s="878"/>
      <c r="R3942" s="878"/>
      <c r="S3942" s="878"/>
      <c r="T3942" s="878"/>
      <c r="U3942" s="878"/>
      <c r="V3942" s="878"/>
      <c r="W3942" s="878"/>
      <c r="X3942" s="1015"/>
      <c r="Y3942" s="878"/>
      <c r="Z3942" s="975"/>
    </row>
    <row r="3943" spans="1:26">
      <c r="A3943" s="878"/>
      <c r="B3943" s="878"/>
      <c r="C3943" s="878"/>
      <c r="F3943" s="878"/>
      <c r="H3943" s="878"/>
      <c r="I3943" s="878"/>
      <c r="J3943" s="878"/>
      <c r="K3943" s="990"/>
      <c r="L3943" s="990"/>
      <c r="M3943" s="990"/>
      <c r="N3943" s="990"/>
      <c r="O3943" s="878"/>
      <c r="P3943" s="878"/>
      <c r="Q3943" s="878"/>
      <c r="R3943" s="878"/>
      <c r="S3943" s="878"/>
      <c r="T3943" s="878"/>
      <c r="U3943" s="878"/>
      <c r="V3943" s="878"/>
      <c r="W3943" s="878"/>
      <c r="X3943" s="1015"/>
      <c r="Y3943" s="878"/>
      <c r="Z3943" s="975"/>
    </row>
    <row r="3944" spans="1:26">
      <c r="A3944" s="878"/>
      <c r="B3944" s="878"/>
      <c r="C3944" s="878"/>
      <c r="F3944" s="878"/>
      <c r="H3944" s="878"/>
      <c r="I3944" s="878"/>
      <c r="J3944" s="878"/>
      <c r="K3944" s="990"/>
      <c r="L3944" s="990"/>
      <c r="M3944" s="990"/>
      <c r="N3944" s="990"/>
      <c r="O3944" s="878"/>
      <c r="P3944" s="878"/>
      <c r="Q3944" s="878"/>
      <c r="R3944" s="878"/>
      <c r="S3944" s="878"/>
      <c r="T3944" s="878"/>
      <c r="U3944" s="878"/>
      <c r="V3944" s="878"/>
      <c r="W3944" s="878"/>
      <c r="X3944" s="1015"/>
      <c r="Y3944" s="878"/>
      <c r="Z3944" s="975"/>
    </row>
    <row r="3945" spans="1:26">
      <c r="A3945" s="878"/>
      <c r="B3945" s="878"/>
      <c r="C3945" s="878"/>
      <c r="F3945" s="878"/>
      <c r="H3945" s="878"/>
      <c r="I3945" s="878"/>
      <c r="J3945" s="878"/>
      <c r="K3945" s="990"/>
      <c r="L3945" s="990"/>
      <c r="M3945" s="990"/>
      <c r="N3945" s="990"/>
      <c r="O3945" s="878"/>
      <c r="P3945" s="878"/>
      <c r="Q3945" s="878"/>
      <c r="R3945" s="878"/>
      <c r="S3945" s="878"/>
      <c r="T3945" s="878"/>
      <c r="U3945" s="878"/>
      <c r="V3945" s="878"/>
      <c r="W3945" s="878"/>
      <c r="X3945" s="1015"/>
      <c r="Y3945" s="878"/>
      <c r="Z3945" s="975"/>
    </row>
    <row r="3946" spans="1:26">
      <c r="A3946" s="878"/>
      <c r="B3946" s="878"/>
      <c r="C3946" s="878"/>
      <c r="F3946" s="878"/>
      <c r="H3946" s="878"/>
      <c r="I3946" s="878"/>
      <c r="J3946" s="878"/>
      <c r="K3946" s="990"/>
      <c r="L3946" s="990"/>
      <c r="M3946" s="990"/>
      <c r="N3946" s="990"/>
      <c r="O3946" s="878"/>
      <c r="P3946" s="878"/>
      <c r="Q3946" s="878"/>
      <c r="R3946" s="878"/>
      <c r="S3946" s="878"/>
      <c r="T3946" s="878"/>
      <c r="U3946" s="878"/>
      <c r="V3946" s="878"/>
      <c r="W3946" s="878"/>
      <c r="X3946" s="1015"/>
      <c r="Y3946" s="878"/>
      <c r="Z3946" s="975"/>
    </row>
    <row r="3947" spans="1:26">
      <c r="A3947" s="878"/>
      <c r="B3947" s="878"/>
      <c r="C3947" s="878"/>
      <c r="F3947" s="878"/>
      <c r="H3947" s="878"/>
      <c r="I3947" s="878"/>
      <c r="J3947" s="878"/>
      <c r="K3947" s="990"/>
      <c r="L3947" s="990"/>
      <c r="M3947" s="990"/>
      <c r="N3947" s="990"/>
      <c r="O3947" s="878"/>
      <c r="P3947" s="878"/>
      <c r="Q3947" s="878"/>
      <c r="R3947" s="878"/>
      <c r="S3947" s="878"/>
      <c r="T3947" s="878"/>
      <c r="U3947" s="878"/>
      <c r="V3947" s="878"/>
      <c r="W3947" s="878"/>
      <c r="X3947" s="1015"/>
      <c r="Y3947" s="878"/>
      <c r="Z3947" s="975"/>
    </row>
    <row r="3948" spans="1:26">
      <c r="A3948" s="878"/>
      <c r="B3948" s="878"/>
      <c r="C3948" s="878"/>
      <c r="F3948" s="878"/>
      <c r="H3948" s="878"/>
      <c r="I3948" s="878"/>
      <c r="J3948" s="878"/>
      <c r="K3948" s="990"/>
      <c r="L3948" s="990"/>
      <c r="M3948" s="990"/>
      <c r="N3948" s="990"/>
      <c r="O3948" s="878"/>
      <c r="P3948" s="878"/>
      <c r="Q3948" s="878"/>
      <c r="R3948" s="878"/>
      <c r="S3948" s="878"/>
      <c r="T3948" s="878"/>
      <c r="U3948" s="878"/>
      <c r="V3948" s="878"/>
      <c r="W3948" s="878"/>
      <c r="X3948" s="1015"/>
      <c r="Y3948" s="878"/>
      <c r="Z3948" s="975"/>
    </row>
    <row r="3949" spans="1:26">
      <c r="A3949" s="878"/>
      <c r="B3949" s="878"/>
      <c r="C3949" s="878"/>
      <c r="F3949" s="878"/>
      <c r="H3949" s="878"/>
      <c r="I3949" s="878"/>
      <c r="J3949" s="878"/>
      <c r="K3949" s="990"/>
      <c r="L3949" s="990"/>
      <c r="M3949" s="990"/>
      <c r="N3949" s="990"/>
      <c r="O3949" s="878"/>
      <c r="P3949" s="878"/>
      <c r="Q3949" s="878"/>
      <c r="R3949" s="878"/>
      <c r="S3949" s="878"/>
      <c r="T3949" s="878"/>
      <c r="U3949" s="878"/>
      <c r="V3949" s="878"/>
      <c r="W3949" s="878"/>
      <c r="X3949" s="1015"/>
      <c r="Y3949" s="878"/>
      <c r="Z3949" s="975"/>
    </row>
    <row r="3950" spans="1:26">
      <c r="A3950" s="878"/>
      <c r="B3950" s="878"/>
      <c r="C3950" s="878"/>
      <c r="F3950" s="878"/>
      <c r="H3950" s="878"/>
      <c r="I3950" s="878"/>
      <c r="J3950" s="878"/>
      <c r="K3950" s="990"/>
      <c r="L3950" s="990"/>
      <c r="M3950" s="990"/>
      <c r="N3950" s="990"/>
      <c r="O3950" s="878"/>
      <c r="P3950" s="878"/>
      <c r="Q3950" s="878"/>
      <c r="R3950" s="878"/>
      <c r="S3950" s="878"/>
      <c r="T3950" s="878"/>
      <c r="U3950" s="878"/>
      <c r="V3950" s="878"/>
      <c r="W3950" s="878"/>
      <c r="X3950" s="1015"/>
      <c r="Y3950" s="878"/>
      <c r="Z3950" s="975"/>
    </row>
    <row r="3951" spans="1:26">
      <c r="A3951" s="878"/>
      <c r="B3951" s="878"/>
      <c r="C3951" s="878"/>
      <c r="F3951" s="878"/>
      <c r="H3951" s="878"/>
      <c r="I3951" s="878"/>
      <c r="J3951" s="878"/>
      <c r="K3951" s="990"/>
      <c r="L3951" s="990"/>
      <c r="M3951" s="990"/>
      <c r="N3951" s="990"/>
      <c r="O3951" s="878"/>
      <c r="P3951" s="878"/>
      <c r="Q3951" s="878"/>
      <c r="R3951" s="878"/>
      <c r="S3951" s="878"/>
      <c r="T3951" s="878"/>
      <c r="U3951" s="878"/>
      <c r="V3951" s="878"/>
      <c r="W3951" s="878"/>
      <c r="X3951" s="1015"/>
      <c r="Y3951" s="878"/>
      <c r="Z3951" s="975"/>
    </row>
    <row r="3952" spans="1:26">
      <c r="A3952" s="878"/>
      <c r="B3952" s="878"/>
      <c r="C3952" s="878"/>
      <c r="F3952" s="878"/>
      <c r="H3952" s="878"/>
      <c r="I3952" s="878"/>
      <c r="J3952" s="878"/>
      <c r="K3952" s="990"/>
      <c r="L3952" s="990"/>
      <c r="M3952" s="990"/>
      <c r="N3952" s="990"/>
      <c r="O3952" s="878"/>
      <c r="P3952" s="878"/>
      <c r="Q3952" s="878"/>
      <c r="R3952" s="878"/>
      <c r="S3952" s="878"/>
      <c r="T3952" s="878"/>
      <c r="U3952" s="878"/>
      <c r="V3952" s="878"/>
      <c r="W3952" s="878"/>
      <c r="X3952" s="1015"/>
      <c r="Y3952" s="878"/>
      <c r="Z3952" s="975"/>
    </row>
    <row r="3953" spans="1:26">
      <c r="A3953" s="878"/>
      <c r="B3953" s="878"/>
      <c r="C3953" s="878"/>
      <c r="F3953" s="878"/>
      <c r="H3953" s="878"/>
      <c r="I3953" s="878"/>
      <c r="J3953" s="878"/>
      <c r="K3953" s="990"/>
      <c r="L3953" s="990"/>
      <c r="M3953" s="990"/>
      <c r="N3953" s="990"/>
      <c r="O3953" s="878"/>
      <c r="P3953" s="878"/>
      <c r="Q3953" s="878"/>
      <c r="R3953" s="878"/>
      <c r="S3953" s="878"/>
      <c r="T3953" s="878"/>
      <c r="U3953" s="878"/>
      <c r="V3953" s="878"/>
      <c r="W3953" s="878"/>
      <c r="X3953" s="1015"/>
      <c r="Y3953" s="878"/>
      <c r="Z3953" s="975"/>
    </row>
    <row r="3954" spans="1:26">
      <c r="A3954" s="878"/>
      <c r="B3954" s="878"/>
      <c r="C3954" s="878"/>
      <c r="F3954" s="878"/>
      <c r="H3954" s="878"/>
      <c r="I3954" s="878"/>
      <c r="J3954" s="878"/>
      <c r="K3954" s="990"/>
      <c r="L3954" s="990"/>
      <c r="M3954" s="990"/>
      <c r="N3954" s="990"/>
      <c r="O3954" s="878"/>
      <c r="P3954" s="878"/>
      <c r="Q3954" s="878"/>
      <c r="R3954" s="878"/>
      <c r="S3954" s="878"/>
      <c r="T3954" s="878"/>
      <c r="U3954" s="878"/>
      <c r="V3954" s="878"/>
      <c r="W3954" s="878"/>
      <c r="X3954" s="1015"/>
      <c r="Y3954" s="878"/>
      <c r="Z3954" s="975"/>
    </row>
    <row r="3955" spans="1:26">
      <c r="A3955" s="878"/>
      <c r="B3955" s="878"/>
      <c r="C3955" s="878"/>
      <c r="F3955" s="878"/>
      <c r="H3955" s="878"/>
      <c r="I3955" s="878"/>
      <c r="J3955" s="878"/>
      <c r="K3955" s="990"/>
      <c r="L3955" s="990"/>
      <c r="M3955" s="990"/>
      <c r="N3955" s="990"/>
      <c r="O3955" s="878"/>
      <c r="P3955" s="878"/>
      <c r="Q3955" s="878"/>
      <c r="R3955" s="878"/>
      <c r="S3955" s="878"/>
      <c r="T3955" s="878"/>
      <c r="U3955" s="878"/>
      <c r="V3955" s="878"/>
      <c r="W3955" s="878"/>
      <c r="X3955" s="1015"/>
      <c r="Y3955" s="878"/>
      <c r="Z3955" s="975"/>
    </row>
    <row r="3956" spans="1:26">
      <c r="A3956" s="878"/>
      <c r="B3956" s="878"/>
      <c r="C3956" s="878"/>
      <c r="F3956" s="878"/>
      <c r="H3956" s="878"/>
      <c r="I3956" s="878"/>
      <c r="J3956" s="878"/>
      <c r="K3956" s="990"/>
      <c r="L3956" s="990"/>
      <c r="M3956" s="990"/>
      <c r="N3956" s="990"/>
      <c r="O3956" s="878"/>
      <c r="P3956" s="878"/>
      <c r="Q3956" s="878"/>
      <c r="R3956" s="878"/>
      <c r="S3956" s="878"/>
      <c r="T3956" s="878"/>
      <c r="U3956" s="878"/>
      <c r="V3956" s="878"/>
      <c r="W3956" s="878"/>
      <c r="X3956" s="1015"/>
      <c r="Y3956" s="878"/>
      <c r="Z3956" s="975"/>
    </row>
    <row r="3957" spans="1:26">
      <c r="A3957" s="878"/>
      <c r="B3957" s="878"/>
      <c r="C3957" s="878"/>
      <c r="F3957" s="878"/>
      <c r="H3957" s="878"/>
      <c r="I3957" s="878"/>
      <c r="J3957" s="878"/>
      <c r="K3957" s="990"/>
      <c r="L3957" s="990"/>
      <c r="M3957" s="990"/>
      <c r="N3957" s="990"/>
      <c r="O3957" s="878"/>
      <c r="P3957" s="878"/>
      <c r="Q3957" s="878"/>
      <c r="R3957" s="878"/>
      <c r="S3957" s="878"/>
      <c r="T3957" s="878"/>
      <c r="U3957" s="878"/>
      <c r="V3957" s="878"/>
      <c r="W3957" s="878"/>
      <c r="X3957" s="1015"/>
      <c r="Y3957" s="878"/>
      <c r="Z3957" s="975"/>
    </row>
    <row r="3958" spans="1:26">
      <c r="A3958" s="878"/>
      <c r="B3958" s="878"/>
      <c r="C3958" s="878"/>
      <c r="F3958" s="878"/>
      <c r="H3958" s="878"/>
      <c r="I3958" s="878"/>
      <c r="J3958" s="878"/>
      <c r="K3958" s="990"/>
      <c r="L3958" s="990"/>
      <c r="M3958" s="990"/>
      <c r="N3958" s="990"/>
      <c r="O3958" s="878"/>
      <c r="P3958" s="878"/>
      <c r="Q3958" s="878"/>
      <c r="R3958" s="878"/>
      <c r="S3958" s="878"/>
      <c r="T3958" s="878"/>
      <c r="U3958" s="878"/>
      <c r="V3958" s="878"/>
      <c r="W3958" s="878"/>
      <c r="X3958" s="1015"/>
      <c r="Y3958" s="878"/>
      <c r="Z3958" s="975"/>
    </row>
    <row r="3959" spans="1:26">
      <c r="A3959" s="878"/>
      <c r="B3959" s="878"/>
      <c r="C3959" s="878"/>
      <c r="F3959" s="878"/>
      <c r="H3959" s="878"/>
      <c r="I3959" s="878"/>
      <c r="J3959" s="878"/>
      <c r="K3959" s="990"/>
      <c r="L3959" s="990"/>
      <c r="M3959" s="990"/>
      <c r="N3959" s="990"/>
      <c r="O3959" s="878"/>
      <c r="P3959" s="878"/>
      <c r="Q3959" s="878"/>
      <c r="R3959" s="878"/>
      <c r="S3959" s="878"/>
      <c r="T3959" s="878"/>
      <c r="U3959" s="878"/>
      <c r="V3959" s="878"/>
      <c r="W3959" s="878"/>
      <c r="X3959" s="1015"/>
      <c r="Y3959" s="878"/>
      <c r="Z3959" s="975"/>
    </row>
    <row r="3960" spans="1:26">
      <c r="A3960" s="878"/>
      <c r="B3960" s="878"/>
      <c r="C3960" s="878"/>
      <c r="F3960" s="878"/>
      <c r="H3960" s="878"/>
      <c r="I3960" s="878"/>
      <c r="J3960" s="878"/>
      <c r="K3960" s="990"/>
      <c r="L3960" s="990"/>
      <c r="M3960" s="990"/>
      <c r="N3960" s="990"/>
      <c r="O3960" s="878"/>
      <c r="P3960" s="878"/>
      <c r="Q3960" s="878"/>
      <c r="R3960" s="878"/>
      <c r="S3960" s="878"/>
      <c r="T3960" s="878"/>
      <c r="U3960" s="878"/>
      <c r="V3960" s="878"/>
      <c r="W3960" s="878"/>
      <c r="X3960" s="1015"/>
      <c r="Y3960" s="878"/>
      <c r="Z3960" s="975"/>
    </row>
    <row r="3961" spans="1:26">
      <c r="A3961" s="878"/>
      <c r="B3961" s="878"/>
      <c r="C3961" s="878"/>
      <c r="F3961" s="878"/>
      <c r="H3961" s="878"/>
      <c r="I3961" s="878"/>
      <c r="J3961" s="878"/>
      <c r="K3961" s="990"/>
      <c r="L3961" s="990"/>
      <c r="M3961" s="990"/>
      <c r="N3961" s="990"/>
      <c r="O3961" s="878"/>
      <c r="P3961" s="878"/>
      <c r="Q3961" s="878"/>
      <c r="R3961" s="878"/>
      <c r="S3961" s="878"/>
      <c r="T3961" s="878"/>
      <c r="U3961" s="878"/>
      <c r="V3961" s="878"/>
      <c r="W3961" s="878"/>
      <c r="X3961" s="1015"/>
      <c r="Y3961" s="878"/>
      <c r="Z3961" s="975"/>
    </row>
    <row r="3962" spans="1:26">
      <c r="A3962" s="878"/>
      <c r="B3962" s="878"/>
      <c r="C3962" s="878"/>
      <c r="F3962" s="878"/>
      <c r="H3962" s="878"/>
      <c r="I3962" s="878"/>
      <c r="J3962" s="878"/>
      <c r="K3962" s="990"/>
      <c r="L3962" s="990"/>
      <c r="M3962" s="990"/>
      <c r="N3962" s="990"/>
      <c r="O3962" s="878"/>
      <c r="P3962" s="878"/>
      <c r="Q3962" s="878"/>
      <c r="R3962" s="878"/>
      <c r="S3962" s="878"/>
      <c r="T3962" s="878"/>
      <c r="U3962" s="878"/>
      <c r="V3962" s="878"/>
      <c r="W3962" s="878"/>
      <c r="X3962" s="1015"/>
      <c r="Y3962" s="878"/>
      <c r="Z3962" s="975"/>
    </row>
    <row r="3963" spans="1:26">
      <c r="A3963" s="878"/>
      <c r="B3963" s="878"/>
      <c r="C3963" s="878"/>
      <c r="F3963" s="878"/>
      <c r="H3963" s="878"/>
      <c r="I3963" s="878"/>
      <c r="J3963" s="878"/>
      <c r="K3963" s="990"/>
      <c r="L3963" s="990"/>
      <c r="M3963" s="990"/>
      <c r="N3963" s="990"/>
      <c r="O3963" s="878"/>
      <c r="P3963" s="878"/>
      <c r="Q3963" s="878"/>
      <c r="R3963" s="878"/>
      <c r="S3963" s="878"/>
      <c r="T3963" s="878"/>
      <c r="U3963" s="878"/>
      <c r="V3963" s="878"/>
      <c r="W3963" s="878"/>
      <c r="X3963" s="1015"/>
      <c r="Y3963" s="878"/>
      <c r="Z3963" s="975"/>
    </row>
    <row r="3964" spans="1:26">
      <c r="A3964" s="878"/>
      <c r="B3964" s="878"/>
      <c r="C3964" s="878"/>
      <c r="F3964" s="878"/>
      <c r="H3964" s="878"/>
      <c r="I3964" s="878"/>
      <c r="J3964" s="878"/>
      <c r="K3964" s="990"/>
      <c r="L3964" s="990"/>
      <c r="M3964" s="990"/>
      <c r="N3964" s="990"/>
      <c r="O3964" s="878"/>
      <c r="P3964" s="878"/>
      <c r="Q3964" s="878"/>
      <c r="R3964" s="878"/>
      <c r="S3964" s="878"/>
      <c r="T3964" s="878"/>
      <c r="U3964" s="878"/>
      <c r="V3964" s="878"/>
      <c r="W3964" s="878"/>
      <c r="X3964" s="1015"/>
      <c r="Y3964" s="878"/>
      <c r="Z3964" s="975"/>
    </row>
    <row r="3965" spans="1:26">
      <c r="A3965" s="878"/>
      <c r="B3965" s="878"/>
      <c r="C3965" s="878"/>
      <c r="F3965" s="878"/>
      <c r="H3965" s="878"/>
      <c r="I3965" s="878"/>
      <c r="J3965" s="878"/>
      <c r="K3965" s="990"/>
      <c r="L3965" s="990"/>
      <c r="M3965" s="990"/>
      <c r="N3965" s="990"/>
      <c r="O3965" s="878"/>
      <c r="P3965" s="878"/>
      <c r="Q3965" s="878"/>
      <c r="R3965" s="878"/>
      <c r="S3965" s="878"/>
      <c r="T3965" s="878"/>
      <c r="U3965" s="878"/>
      <c r="V3965" s="878"/>
      <c r="W3965" s="878"/>
      <c r="X3965" s="1015"/>
      <c r="Y3965" s="878"/>
      <c r="Z3965" s="975"/>
    </row>
    <row r="3966" spans="1:26">
      <c r="A3966" s="878"/>
      <c r="B3966" s="878"/>
      <c r="C3966" s="878"/>
      <c r="F3966" s="878"/>
      <c r="H3966" s="878"/>
      <c r="I3966" s="878"/>
      <c r="J3966" s="878"/>
      <c r="K3966" s="990"/>
      <c r="L3966" s="990"/>
      <c r="M3966" s="990"/>
      <c r="N3966" s="990"/>
      <c r="O3966" s="878"/>
      <c r="P3966" s="878"/>
      <c r="Q3966" s="878"/>
      <c r="R3966" s="878"/>
      <c r="S3966" s="878"/>
      <c r="T3966" s="878"/>
      <c r="U3966" s="878"/>
      <c r="V3966" s="878"/>
      <c r="W3966" s="878"/>
      <c r="X3966" s="1015"/>
      <c r="Y3966" s="878"/>
      <c r="Z3966" s="975"/>
    </row>
    <row r="3967" spans="1:26">
      <c r="A3967" s="878"/>
      <c r="B3967" s="878"/>
      <c r="C3967" s="878"/>
      <c r="F3967" s="878"/>
      <c r="H3967" s="878"/>
      <c r="I3967" s="878"/>
      <c r="J3967" s="878"/>
      <c r="K3967" s="990"/>
      <c r="L3967" s="990"/>
      <c r="M3967" s="990"/>
      <c r="N3967" s="990"/>
      <c r="O3967" s="878"/>
      <c r="P3967" s="878"/>
      <c r="Q3967" s="878"/>
      <c r="R3967" s="878"/>
      <c r="S3967" s="878"/>
      <c r="T3967" s="878"/>
      <c r="U3967" s="878"/>
      <c r="V3967" s="878"/>
      <c r="W3967" s="878"/>
      <c r="X3967" s="1015"/>
      <c r="Y3967" s="878"/>
      <c r="Z3967" s="975"/>
    </row>
    <row r="3968" spans="1:26">
      <c r="A3968" s="878"/>
      <c r="B3968" s="878"/>
      <c r="C3968" s="878"/>
      <c r="F3968" s="878"/>
      <c r="H3968" s="878"/>
      <c r="I3968" s="878"/>
      <c r="J3968" s="878"/>
      <c r="K3968" s="990"/>
      <c r="L3968" s="990"/>
      <c r="M3968" s="990"/>
      <c r="N3968" s="990"/>
      <c r="O3968" s="878"/>
      <c r="P3968" s="878"/>
      <c r="Q3968" s="878"/>
      <c r="R3968" s="878"/>
      <c r="S3968" s="878"/>
      <c r="T3968" s="878"/>
      <c r="U3968" s="878"/>
      <c r="V3968" s="878"/>
      <c r="W3968" s="878"/>
      <c r="X3968" s="1015"/>
      <c r="Y3968" s="878"/>
      <c r="Z3968" s="975"/>
    </row>
    <row r="3969" spans="1:26">
      <c r="A3969" s="878"/>
      <c r="B3969" s="878"/>
      <c r="C3969" s="878"/>
      <c r="F3969" s="878"/>
      <c r="H3969" s="878"/>
      <c r="I3969" s="878"/>
      <c r="J3969" s="878"/>
      <c r="K3969" s="990"/>
      <c r="L3969" s="990"/>
      <c r="M3969" s="990"/>
      <c r="N3969" s="990"/>
      <c r="O3969" s="878"/>
      <c r="P3969" s="878"/>
      <c r="Q3969" s="878"/>
      <c r="R3969" s="878"/>
      <c r="S3969" s="878"/>
      <c r="T3969" s="878"/>
      <c r="U3969" s="878"/>
      <c r="V3969" s="878"/>
      <c r="W3969" s="878"/>
      <c r="X3969" s="1015"/>
      <c r="Y3969" s="878"/>
      <c r="Z3969" s="975"/>
    </row>
    <row r="3970" spans="1:26">
      <c r="A3970" s="878"/>
      <c r="B3970" s="878"/>
      <c r="C3970" s="878"/>
      <c r="F3970" s="878"/>
      <c r="H3970" s="878"/>
      <c r="I3970" s="878"/>
      <c r="J3970" s="878"/>
      <c r="K3970" s="990"/>
      <c r="L3970" s="990"/>
      <c r="M3970" s="990"/>
      <c r="N3970" s="990"/>
      <c r="O3970" s="878"/>
      <c r="P3970" s="878"/>
      <c r="Q3970" s="878"/>
      <c r="R3970" s="878"/>
      <c r="S3970" s="878"/>
      <c r="T3970" s="878"/>
      <c r="U3970" s="878"/>
      <c r="V3970" s="878"/>
      <c r="W3970" s="878"/>
      <c r="X3970" s="1015"/>
      <c r="Y3970" s="878"/>
      <c r="Z3970" s="975"/>
    </row>
    <row r="3971" spans="1:26">
      <c r="A3971" s="878"/>
      <c r="B3971" s="878"/>
      <c r="C3971" s="878"/>
      <c r="F3971" s="878"/>
      <c r="H3971" s="878"/>
      <c r="I3971" s="878"/>
      <c r="J3971" s="878"/>
      <c r="K3971" s="990"/>
      <c r="L3971" s="990"/>
      <c r="M3971" s="990"/>
      <c r="N3971" s="990"/>
      <c r="O3971" s="878"/>
      <c r="P3971" s="878"/>
      <c r="Q3971" s="878"/>
      <c r="R3971" s="878"/>
      <c r="S3971" s="878"/>
      <c r="T3971" s="878"/>
      <c r="U3971" s="878"/>
      <c r="V3971" s="878"/>
      <c r="W3971" s="878"/>
      <c r="X3971" s="1015"/>
      <c r="Y3971" s="878"/>
      <c r="Z3971" s="975"/>
    </row>
    <row r="3972" spans="1:26">
      <c r="A3972" s="878"/>
      <c r="B3972" s="878"/>
      <c r="C3972" s="878"/>
      <c r="F3972" s="878"/>
      <c r="H3972" s="878"/>
      <c r="I3972" s="878"/>
      <c r="J3972" s="878"/>
      <c r="K3972" s="990"/>
      <c r="L3972" s="990"/>
      <c r="M3972" s="990"/>
      <c r="N3972" s="990"/>
      <c r="O3972" s="878"/>
      <c r="P3972" s="878"/>
      <c r="Q3972" s="878"/>
      <c r="R3972" s="878"/>
      <c r="S3972" s="878"/>
      <c r="T3972" s="878"/>
      <c r="U3972" s="878"/>
      <c r="V3972" s="878"/>
      <c r="W3972" s="878"/>
      <c r="X3972" s="1015"/>
      <c r="Y3972" s="878"/>
      <c r="Z3972" s="975"/>
    </row>
    <row r="3973" spans="1:26">
      <c r="A3973" s="878"/>
      <c r="B3973" s="878"/>
      <c r="C3973" s="878"/>
      <c r="F3973" s="878"/>
      <c r="H3973" s="878"/>
      <c r="I3973" s="878"/>
      <c r="J3973" s="878"/>
      <c r="K3973" s="990"/>
      <c r="L3973" s="990"/>
      <c r="M3973" s="990"/>
      <c r="N3973" s="990"/>
      <c r="O3973" s="878"/>
      <c r="P3973" s="878"/>
      <c r="Q3973" s="878"/>
      <c r="R3973" s="878"/>
      <c r="S3973" s="878"/>
      <c r="T3973" s="878"/>
      <c r="U3973" s="878"/>
      <c r="V3973" s="878"/>
      <c r="W3973" s="878"/>
      <c r="X3973" s="1015"/>
      <c r="Y3973" s="878"/>
      <c r="Z3973" s="975"/>
    </row>
    <row r="3974" spans="1:26">
      <c r="A3974" s="878"/>
      <c r="B3974" s="878"/>
      <c r="C3974" s="878"/>
      <c r="F3974" s="878"/>
      <c r="H3974" s="878"/>
      <c r="I3974" s="878"/>
      <c r="J3974" s="878"/>
      <c r="K3974" s="990"/>
      <c r="L3974" s="990"/>
      <c r="M3974" s="990"/>
      <c r="N3974" s="990"/>
      <c r="O3974" s="878"/>
      <c r="P3974" s="878"/>
      <c r="Q3974" s="878"/>
      <c r="R3974" s="878"/>
      <c r="S3974" s="878"/>
      <c r="T3974" s="878"/>
      <c r="U3974" s="878"/>
      <c r="V3974" s="878"/>
      <c r="W3974" s="878"/>
      <c r="X3974" s="1015"/>
      <c r="Y3974" s="878"/>
      <c r="Z3974" s="975"/>
    </row>
    <row r="3975" spans="1:26">
      <c r="A3975" s="878"/>
      <c r="B3975" s="878"/>
      <c r="C3975" s="878"/>
      <c r="F3975" s="878"/>
      <c r="H3975" s="878"/>
      <c r="I3975" s="878"/>
      <c r="J3975" s="878"/>
      <c r="K3975" s="990"/>
      <c r="L3975" s="990"/>
      <c r="M3975" s="990"/>
      <c r="N3975" s="990"/>
      <c r="O3975" s="878"/>
      <c r="P3975" s="878"/>
      <c r="Q3975" s="878"/>
      <c r="R3975" s="878"/>
      <c r="S3975" s="878"/>
      <c r="T3975" s="878"/>
      <c r="U3975" s="878"/>
      <c r="V3975" s="878"/>
      <c r="W3975" s="878"/>
      <c r="X3975" s="1015"/>
      <c r="Y3975" s="878"/>
      <c r="Z3975" s="975"/>
    </row>
    <row r="3976" spans="1:26">
      <c r="A3976" s="878"/>
      <c r="B3976" s="878"/>
      <c r="C3976" s="878"/>
      <c r="F3976" s="878"/>
      <c r="H3976" s="878"/>
      <c r="I3976" s="878"/>
      <c r="J3976" s="878"/>
      <c r="K3976" s="990"/>
      <c r="L3976" s="990"/>
      <c r="M3976" s="990"/>
      <c r="N3976" s="990"/>
      <c r="O3976" s="878"/>
      <c r="P3976" s="878"/>
      <c r="Q3976" s="878"/>
      <c r="R3976" s="878"/>
      <c r="S3976" s="878"/>
      <c r="T3976" s="878"/>
      <c r="U3976" s="878"/>
      <c r="V3976" s="878"/>
      <c r="W3976" s="878"/>
      <c r="X3976" s="1015"/>
      <c r="Y3976" s="878"/>
      <c r="Z3976" s="975"/>
    </row>
    <row r="3977" spans="1:26">
      <c r="A3977" s="878"/>
      <c r="B3977" s="878"/>
      <c r="C3977" s="878"/>
      <c r="F3977" s="878"/>
      <c r="H3977" s="878"/>
      <c r="I3977" s="878"/>
      <c r="J3977" s="878"/>
      <c r="K3977" s="990"/>
      <c r="L3977" s="990"/>
      <c r="M3977" s="990"/>
      <c r="N3977" s="990"/>
      <c r="O3977" s="878"/>
      <c r="P3977" s="878"/>
      <c r="Q3977" s="878"/>
      <c r="R3977" s="878"/>
      <c r="S3977" s="878"/>
      <c r="T3977" s="878"/>
      <c r="U3977" s="878"/>
      <c r="V3977" s="878"/>
      <c r="W3977" s="878"/>
      <c r="X3977" s="1015"/>
      <c r="Y3977" s="878"/>
      <c r="Z3977" s="975"/>
    </row>
    <row r="3978" spans="1:26">
      <c r="A3978" s="878"/>
      <c r="B3978" s="878"/>
      <c r="C3978" s="878"/>
      <c r="F3978" s="878"/>
      <c r="H3978" s="878"/>
      <c r="I3978" s="878"/>
      <c r="J3978" s="878"/>
      <c r="K3978" s="990"/>
      <c r="L3978" s="990"/>
      <c r="M3978" s="990"/>
      <c r="N3978" s="990"/>
      <c r="O3978" s="878"/>
      <c r="P3978" s="878"/>
      <c r="Q3978" s="878"/>
      <c r="R3978" s="878"/>
      <c r="S3978" s="878"/>
      <c r="T3978" s="878"/>
      <c r="U3978" s="878"/>
      <c r="V3978" s="878"/>
      <c r="W3978" s="878"/>
      <c r="X3978" s="1015"/>
      <c r="Y3978" s="878"/>
      <c r="Z3978" s="975"/>
    </row>
    <row r="3979" spans="1:26">
      <c r="A3979" s="878"/>
      <c r="B3979" s="878"/>
      <c r="C3979" s="878"/>
      <c r="F3979" s="878"/>
      <c r="H3979" s="878"/>
      <c r="I3979" s="878"/>
      <c r="J3979" s="878"/>
      <c r="K3979" s="990"/>
      <c r="L3979" s="990"/>
      <c r="M3979" s="990"/>
      <c r="N3979" s="990"/>
      <c r="O3979" s="878"/>
      <c r="P3979" s="878"/>
      <c r="Q3979" s="878"/>
      <c r="R3979" s="878"/>
      <c r="S3979" s="878"/>
      <c r="T3979" s="878"/>
      <c r="U3979" s="878"/>
      <c r="V3979" s="878"/>
      <c r="W3979" s="878"/>
      <c r="X3979" s="1015"/>
      <c r="Y3979" s="878"/>
      <c r="Z3979" s="975"/>
    </row>
    <row r="3980" spans="1:26">
      <c r="A3980" s="878"/>
      <c r="B3980" s="878"/>
      <c r="C3980" s="878"/>
      <c r="F3980" s="878"/>
      <c r="H3980" s="878"/>
      <c r="I3980" s="878"/>
      <c r="J3980" s="878"/>
      <c r="K3980" s="990"/>
      <c r="L3980" s="990"/>
      <c r="M3980" s="990"/>
      <c r="N3980" s="990"/>
      <c r="O3980" s="878"/>
      <c r="P3980" s="878"/>
      <c r="Q3980" s="878"/>
      <c r="R3980" s="878"/>
      <c r="S3980" s="878"/>
      <c r="T3980" s="878"/>
      <c r="U3980" s="878"/>
      <c r="V3980" s="878"/>
      <c r="W3980" s="878"/>
      <c r="X3980" s="1015"/>
      <c r="Y3980" s="878"/>
      <c r="Z3980" s="975"/>
    </row>
    <row r="3981" spans="1:26">
      <c r="A3981" s="878"/>
      <c r="B3981" s="878"/>
      <c r="C3981" s="878"/>
      <c r="F3981" s="878"/>
      <c r="H3981" s="878"/>
      <c r="I3981" s="878"/>
      <c r="J3981" s="878"/>
      <c r="K3981" s="990"/>
      <c r="L3981" s="990"/>
      <c r="M3981" s="990"/>
      <c r="N3981" s="990"/>
      <c r="O3981" s="878"/>
      <c r="P3981" s="878"/>
      <c r="Q3981" s="878"/>
      <c r="R3981" s="878"/>
      <c r="S3981" s="878"/>
      <c r="T3981" s="878"/>
      <c r="U3981" s="878"/>
      <c r="V3981" s="878"/>
      <c r="W3981" s="878"/>
      <c r="X3981" s="1015"/>
      <c r="Y3981" s="878"/>
      <c r="Z3981" s="975"/>
    </row>
    <row r="3982" spans="1:26">
      <c r="A3982" s="878"/>
      <c r="B3982" s="878"/>
      <c r="C3982" s="878"/>
      <c r="F3982" s="878"/>
      <c r="H3982" s="878"/>
      <c r="I3982" s="878"/>
      <c r="J3982" s="878"/>
      <c r="K3982" s="990"/>
      <c r="L3982" s="990"/>
      <c r="M3982" s="990"/>
      <c r="N3982" s="990"/>
      <c r="O3982" s="878"/>
      <c r="P3982" s="878"/>
      <c r="Q3982" s="878"/>
      <c r="R3982" s="878"/>
      <c r="S3982" s="878"/>
      <c r="T3982" s="878"/>
      <c r="U3982" s="878"/>
      <c r="V3982" s="878"/>
      <c r="W3982" s="878"/>
      <c r="X3982" s="1015"/>
      <c r="Y3982" s="878"/>
      <c r="Z3982" s="975"/>
    </row>
    <row r="3983" spans="1:26">
      <c r="A3983" s="878"/>
      <c r="B3983" s="878"/>
      <c r="C3983" s="878"/>
      <c r="F3983" s="878"/>
      <c r="H3983" s="878"/>
      <c r="I3983" s="878"/>
      <c r="J3983" s="878"/>
      <c r="K3983" s="990"/>
      <c r="L3983" s="990"/>
      <c r="M3983" s="990"/>
      <c r="N3983" s="990"/>
      <c r="O3983" s="878"/>
      <c r="P3983" s="878"/>
      <c r="Q3983" s="878"/>
      <c r="R3983" s="878"/>
      <c r="S3983" s="878"/>
      <c r="T3983" s="878"/>
      <c r="U3983" s="878"/>
      <c r="V3983" s="878"/>
      <c r="W3983" s="878"/>
      <c r="X3983" s="1015"/>
      <c r="Y3983" s="878"/>
      <c r="Z3983" s="975"/>
    </row>
    <row r="3984" spans="1:26">
      <c r="A3984" s="878"/>
      <c r="B3984" s="878"/>
      <c r="C3984" s="878"/>
      <c r="F3984" s="878"/>
      <c r="H3984" s="878"/>
      <c r="I3984" s="878"/>
      <c r="J3984" s="878"/>
      <c r="K3984" s="990"/>
      <c r="L3984" s="990"/>
      <c r="M3984" s="990"/>
      <c r="N3984" s="990"/>
      <c r="O3984" s="878"/>
      <c r="P3984" s="878"/>
      <c r="Q3984" s="878"/>
      <c r="R3984" s="878"/>
      <c r="S3984" s="878"/>
      <c r="T3984" s="878"/>
      <c r="U3984" s="878"/>
      <c r="V3984" s="878"/>
      <c r="W3984" s="878"/>
      <c r="X3984" s="1015"/>
      <c r="Y3984" s="878"/>
      <c r="Z3984" s="975"/>
    </row>
    <row r="3985" spans="1:26">
      <c r="A3985" s="878"/>
      <c r="B3985" s="878"/>
      <c r="C3985" s="878"/>
      <c r="F3985" s="878"/>
      <c r="H3985" s="878"/>
      <c r="I3985" s="878"/>
      <c r="J3985" s="878"/>
      <c r="K3985" s="990"/>
      <c r="L3985" s="990"/>
      <c r="M3985" s="990"/>
      <c r="N3985" s="990"/>
      <c r="O3985" s="878"/>
      <c r="P3985" s="878"/>
      <c r="Q3985" s="878"/>
      <c r="R3985" s="878"/>
      <c r="S3985" s="878"/>
      <c r="T3985" s="878"/>
      <c r="U3985" s="878"/>
      <c r="V3985" s="878"/>
      <c r="W3985" s="878"/>
      <c r="X3985" s="1015"/>
      <c r="Y3985" s="878"/>
      <c r="Z3985" s="975"/>
    </row>
    <row r="3986" spans="1:26">
      <c r="A3986" s="878"/>
      <c r="B3986" s="878"/>
      <c r="C3986" s="878"/>
      <c r="F3986" s="878"/>
      <c r="H3986" s="878"/>
      <c r="I3986" s="878"/>
      <c r="J3986" s="878"/>
      <c r="K3986" s="990"/>
      <c r="L3986" s="990"/>
      <c r="M3986" s="990"/>
      <c r="N3986" s="990"/>
      <c r="O3986" s="878"/>
      <c r="P3986" s="878"/>
      <c r="Q3986" s="878"/>
      <c r="R3986" s="878"/>
      <c r="S3986" s="878"/>
      <c r="T3986" s="878"/>
      <c r="U3986" s="878"/>
      <c r="V3986" s="878"/>
      <c r="W3986" s="878"/>
      <c r="X3986" s="1015"/>
      <c r="Y3986" s="878"/>
      <c r="Z3986" s="975"/>
    </row>
    <row r="3987" spans="1:26">
      <c r="A3987" s="878"/>
      <c r="B3987" s="878"/>
      <c r="C3987" s="878"/>
      <c r="F3987" s="878"/>
      <c r="H3987" s="878"/>
      <c r="I3987" s="878"/>
      <c r="J3987" s="878"/>
      <c r="K3987" s="990"/>
      <c r="L3987" s="990"/>
      <c r="M3987" s="990"/>
      <c r="N3987" s="990"/>
      <c r="O3987" s="878"/>
      <c r="P3987" s="878"/>
      <c r="Q3987" s="878"/>
      <c r="R3987" s="878"/>
      <c r="S3987" s="878"/>
      <c r="T3987" s="878"/>
      <c r="U3987" s="878"/>
      <c r="V3987" s="878"/>
      <c r="W3987" s="878"/>
      <c r="X3987" s="1015"/>
      <c r="Y3987" s="878"/>
      <c r="Z3987" s="975"/>
    </row>
    <row r="3988" spans="1:26">
      <c r="A3988" s="878"/>
      <c r="B3988" s="878"/>
      <c r="C3988" s="878"/>
      <c r="F3988" s="878"/>
      <c r="H3988" s="878"/>
      <c r="I3988" s="878"/>
      <c r="J3988" s="878"/>
      <c r="K3988" s="990"/>
      <c r="L3988" s="990"/>
      <c r="M3988" s="990"/>
      <c r="N3988" s="990"/>
      <c r="O3988" s="878"/>
      <c r="P3988" s="878"/>
      <c r="Q3988" s="878"/>
      <c r="R3988" s="878"/>
      <c r="S3988" s="878"/>
      <c r="T3988" s="878"/>
      <c r="U3988" s="878"/>
      <c r="V3988" s="878"/>
      <c r="W3988" s="878"/>
      <c r="X3988" s="1015"/>
      <c r="Y3988" s="878"/>
      <c r="Z3988" s="975"/>
    </row>
    <row r="3989" spans="1:26">
      <c r="A3989" s="878"/>
      <c r="B3989" s="878"/>
      <c r="C3989" s="878"/>
      <c r="F3989" s="878"/>
      <c r="H3989" s="878"/>
      <c r="I3989" s="878"/>
      <c r="J3989" s="878"/>
      <c r="K3989" s="990"/>
      <c r="L3989" s="990"/>
      <c r="M3989" s="990"/>
      <c r="N3989" s="990"/>
      <c r="O3989" s="878"/>
      <c r="P3989" s="878"/>
      <c r="Q3989" s="878"/>
      <c r="R3989" s="878"/>
      <c r="S3989" s="878"/>
      <c r="T3989" s="878"/>
      <c r="U3989" s="878"/>
      <c r="V3989" s="878"/>
      <c r="W3989" s="878"/>
      <c r="X3989" s="1015"/>
      <c r="Y3989" s="878"/>
      <c r="Z3989" s="975"/>
    </row>
    <row r="3990" spans="1:26">
      <c r="A3990" s="878"/>
      <c r="B3990" s="878"/>
      <c r="C3990" s="878"/>
      <c r="F3990" s="878"/>
      <c r="H3990" s="878"/>
      <c r="I3990" s="878"/>
      <c r="J3990" s="878"/>
      <c r="K3990" s="990"/>
      <c r="L3990" s="990"/>
      <c r="M3990" s="990"/>
      <c r="N3990" s="990"/>
      <c r="O3990" s="878"/>
      <c r="P3990" s="878"/>
      <c r="Q3990" s="878"/>
      <c r="R3990" s="878"/>
      <c r="S3990" s="878"/>
      <c r="T3990" s="878"/>
      <c r="U3990" s="878"/>
      <c r="V3990" s="878"/>
      <c r="W3990" s="878"/>
      <c r="X3990" s="1015"/>
      <c r="Y3990" s="878"/>
      <c r="Z3990" s="975"/>
    </row>
    <row r="3991" spans="1:26">
      <c r="A3991" s="878"/>
      <c r="B3991" s="878"/>
      <c r="C3991" s="878"/>
      <c r="F3991" s="878"/>
      <c r="H3991" s="878"/>
      <c r="I3991" s="878"/>
      <c r="J3991" s="878"/>
      <c r="K3991" s="990"/>
      <c r="L3991" s="990"/>
      <c r="M3991" s="990"/>
      <c r="N3991" s="990"/>
      <c r="O3991" s="878"/>
      <c r="P3991" s="878"/>
      <c r="Q3991" s="878"/>
      <c r="R3991" s="878"/>
      <c r="S3991" s="878"/>
      <c r="T3991" s="878"/>
      <c r="U3991" s="878"/>
      <c r="V3991" s="878"/>
      <c r="W3991" s="878"/>
      <c r="X3991" s="1015"/>
      <c r="Y3991" s="878"/>
      <c r="Z3991" s="975"/>
    </row>
    <row r="3992" spans="1:26">
      <c r="A3992" s="878"/>
      <c r="B3992" s="878"/>
      <c r="C3992" s="878"/>
      <c r="F3992" s="878"/>
      <c r="H3992" s="878"/>
      <c r="I3992" s="878"/>
      <c r="J3992" s="878"/>
      <c r="K3992" s="990"/>
      <c r="L3992" s="990"/>
      <c r="M3992" s="990"/>
      <c r="N3992" s="990"/>
      <c r="O3992" s="878"/>
      <c r="P3992" s="878"/>
      <c r="Q3992" s="878"/>
      <c r="R3992" s="878"/>
      <c r="S3992" s="878"/>
      <c r="T3992" s="878"/>
      <c r="U3992" s="878"/>
      <c r="V3992" s="878"/>
      <c r="W3992" s="878"/>
      <c r="X3992" s="1015"/>
      <c r="Y3992" s="878"/>
      <c r="Z3992" s="975"/>
    </row>
    <row r="3993" spans="1:26">
      <c r="A3993" s="878"/>
      <c r="B3993" s="878"/>
      <c r="C3993" s="878"/>
      <c r="F3993" s="878"/>
      <c r="H3993" s="878"/>
      <c r="I3993" s="878"/>
      <c r="J3993" s="878"/>
      <c r="K3993" s="990"/>
      <c r="L3993" s="990"/>
      <c r="M3993" s="990"/>
      <c r="N3993" s="990"/>
      <c r="O3993" s="878"/>
      <c r="P3993" s="878"/>
      <c r="Q3993" s="878"/>
      <c r="R3993" s="878"/>
      <c r="S3993" s="878"/>
      <c r="T3993" s="878"/>
      <c r="U3993" s="878"/>
      <c r="V3993" s="878"/>
      <c r="W3993" s="878"/>
      <c r="X3993" s="1015"/>
      <c r="Y3993" s="878"/>
      <c r="Z3993" s="975"/>
    </row>
    <row r="3994" spans="1:26">
      <c r="A3994" s="878"/>
      <c r="B3994" s="878"/>
      <c r="C3994" s="878"/>
      <c r="F3994" s="878"/>
      <c r="H3994" s="878"/>
      <c r="I3994" s="878"/>
      <c r="J3994" s="878"/>
      <c r="K3994" s="990"/>
      <c r="L3994" s="990"/>
      <c r="M3994" s="990"/>
      <c r="N3994" s="990"/>
      <c r="O3994" s="878"/>
      <c r="P3994" s="878"/>
      <c r="Q3994" s="878"/>
      <c r="R3994" s="878"/>
      <c r="S3994" s="878"/>
      <c r="T3994" s="878"/>
      <c r="U3994" s="878"/>
      <c r="V3994" s="878"/>
      <c r="W3994" s="878"/>
      <c r="X3994" s="1015"/>
      <c r="Y3994" s="878"/>
      <c r="Z3994" s="975"/>
    </row>
    <row r="3995" spans="1:26">
      <c r="A3995" s="878"/>
      <c r="B3995" s="878"/>
      <c r="C3995" s="878"/>
      <c r="F3995" s="878"/>
      <c r="H3995" s="878"/>
      <c r="I3995" s="878"/>
      <c r="J3995" s="878"/>
      <c r="K3995" s="990"/>
      <c r="L3995" s="990"/>
      <c r="M3995" s="990"/>
      <c r="N3995" s="990"/>
      <c r="O3995" s="878"/>
      <c r="P3995" s="878"/>
      <c r="Q3995" s="878"/>
      <c r="R3995" s="878"/>
      <c r="S3995" s="878"/>
      <c r="T3995" s="878"/>
      <c r="U3995" s="878"/>
      <c r="V3995" s="878"/>
      <c r="W3995" s="878"/>
      <c r="X3995" s="1015"/>
      <c r="Y3995" s="878"/>
      <c r="Z3995" s="975"/>
    </row>
    <row r="3996" spans="1:26">
      <c r="A3996" s="878"/>
      <c r="B3996" s="878"/>
      <c r="C3996" s="878"/>
      <c r="F3996" s="878"/>
      <c r="H3996" s="878"/>
      <c r="I3996" s="878"/>
      <c r="J3996" s="878"/>
      <c r="K3996" s="990"/>
      <c r="L3996" s="990"/>
      <c r="M3996" s="990"/>
      <c r="N3996" s="990"/>
      <c r="O3996" s="878"/>
      <c r="P3996" s="878"/>
      <c r="Q3996" s="878"/>
      <c r="R3996" s="878"/>
      <c r="S3996" s="878"/>
      <c r="T3996" s="878"/>
      <c r="U3996" s="878"/>
      <c r="V3996" s="878"/>
      <c r="W3996" s="878"/>
      <c r="X3996" s="1015"/>
      <c r="Y3996" s="878"/>
      <c r="Z3996" s="975"/>
    </row>
    <row r="3997" spans="1:26">
      <c r="A3997" s="878"/>
      <c r="B3997" s="878"/>
      <c r="C3997" s="878"/>
      <c r="F3997" s="878"/>
      <c r="H3997" s="878"/>
      <c r="I3997" s="878"/>
      <c r="J3997" s="878"/>
      <c r="K3997" s="990"/>
      <c r="L3997" s="990"/>
      <c r="M3997" s="990"/>
      <c r="N3997" s="990"/>
      <c r="O3997" s="878"/>
      <c r="P3997" s="878"/>
      <c r="Q3997" s="878"/>
      <c r="R3997" s="878"/>
      <c r="S3997" s="878"/>
      <c r="T3997" s="878"/>
      <c r="U3997" s="878"/>
      <c r="V3997" s="878"/>
      <c r="W3997" s="878"/>
      <c r="X3997" s="1015"/>
      <c r="Y3997" s="878"/>
      <c r="Z3997" s="975"/>
    </row>
    <row r="3998" spans="1:26">
      <c r="A3998" s="878"/>
      <c r="B3998" s="878"/>
      <c r="C3998" s="878"/>
      <c r="F3998" s="878"/>
      <c r="H3998" s="878"/>
      <c r="I3998" s="878"/>
      <c r="J3998" s="878"/>
      <c r="K3998" s="990"/>
      <c r="L3998" s="990"/>
      <c r="M3998" s="990"/>
      <c r="N3998" s="990"/>
      <c r="O3998" s="878"/>
      <c r="P3998" s="878"/>
      <c r="Q3998" s="878"/>
      <c r="R3998" s="878"/>
      <c r="S3998" s="878"/>
      <c r="T3998" s="878"/>
      <c r="U3998" s="878"/>
      <c r="V3998" s="878"/>
      <c r="W3998" s="878"/>
      <c r="X3998" s="1015"/>
      <c r="Y3998" s="878"/>
      <c r="Z3998" s="975"/>
    </row>
    <row r="3999" spans="1:26">
      <c r="A3999" s="878"/>
      <c r="B3999" s="878"/>
      <c r="C3999" s="878"/>
      <c r="F3999" s="878"/>
      <c r="H3999" s="878"/>
      <c r="I3999" s="878"/>
      <c r="J3999" s="878"/>
      <c r="K3999" s="990"/>
      <c r="L3999" s="990"/>
      <c r="M3999" s="990"/>
      <c r="N3999" s="990"/>
      <c r="O3999" s="878"/>
      <c r="P3999" s="878"/>
      <c r="Q3999" s="878"/>
      <c r="R3999" s="878"/>
      <c r="S3999" s="878"/>
      <c r="T3999" s="878"/>
      <c r="U3999" s="878"/>
      <c r="V3999" s="878"/>
      <c r="W3999" s="878"/>
      <c r="X3999" s="1015"/>
      <c r="Y3999" s="878"/>
      <c r="Z3999" s="975"/>
    </row>
    <row r="4000" spans="1:26">
      <c r="A4000" s="878"/>
      <c r="B4000" s="878"/>
      <c r="C4000" s="878"/>
      <c r="F4000" s="878"/>
      <c r="H4000" s="878"/>
      <c r="I4000" s="878"/>
      <c r="J4000" s="878"/>
      <c r="K4000" s="990"/>
      <c r="L4000" s="990"/>
      <c r="M4000" s="990"/>
      <c r="N4000" s="990"/>
      <c r="O4000" s="878"/>
      <c r="P4000" s="878"/>
      <c r="Q4000" s="878"/>
      <c r="R4000" s="878"/>
      <c r="S4000" s="878"/>
      <c r="T4000" s="878"/>
      <c r="U4000" s="878"/>
      <c r="V4000" s="878"/>
      <c r="W4000" s="878"/>
      <c r="X4000" s="1015"/>
      <c r="Y4000" s="878"/>
      <c r="Z4000" s="975"/>
    </row>
    <row r="4001" spans="1:26">
      <c r="A4001" s="878"/>
      <c r="B4001" s="878"/>
      <c r="C4001" s="878"/>
      <c r="F4001" s="878"/>
      <c r="H4001" s="878"/>
      <c r="I4001" s="878"/>
      <c r="J4001" s="878"/>
      <c r="K4001" s="990"/>
      <c r="L4001" s="990"/>
      <c r="M4001" s="990"/>
      <c r="N4001" s="990"/>
      <c r="O4001" s="878"/>
      <c r="P4001" s="878"/>
      <c r="Q4001" s="878"/>
      <c r="R4001" s="878"/>
      <c r="S4001" s="878"/>
      <c r="T4001" s="878"/>
      <c r="U4001" s="878"/>
      <c r="V4001" s="878"/>
      <c r="W4001" s="878"/>
      <c r="X4001" s="1015"/>
      <c r="Y4001" s="878"/>
      <c r="Z4001" s="975"/>
    </row>
    <row r="4002" spans="1:26">
      <c r="A4002" s="878"/>
      <c r="B4002" s="878"/>
      <c r="C4002" s="878"/>
      <c r="F4002" s="878"/>
      <c r="H4002" s="878"/>
      <c r="I4002" s="878"/>
      <c r="J4002" s="878"/>
      <c r="K4002" s="990"/>
      <c r="L4002" s="990"/>
      <c r="M4002" s="990"/>
      <c r="N4002" s="990"/>
      <c r="O4002" s="878"/>
      <c r="P4002" s="878"/>
      <c r="Q4002" s="878"/>
      <c r="R4002" s="878"/>
      <c r="S4002" s="878"/>
      <c r="T4002" s="878"/>
      <c r="U4002" s="878"/>
      <c r="V4002" s="878"/>
      <c r="W4002" s="878"/>
      <c r="X4002" s="1015"/>
      <c r="Y4002" s="878"/>
      <c r="Z4002" s="975"/>
    </row>
    <row r="4003" spans="1:26">
      <c r="A4003" s="878"/>
      <c r="B4003" s="878"/>
      <c r="C4003" s="878"/>
      <c r="F4003" s="878"/>
      <c r="H4003" s="878"/>
      <c r="I4003" s="878"/>
      <c r="J4003" s="878"/>
      <c r="K4003" s="990"/>
      <c r="L4003" s="990"/>
      <c r="M4003" s="990"/>
      <c r="N4003" s="990"/>
      <c r="O4003" s="878"/>
      <c r="P4003" s="878"/>
      <c r="Q4003" s="878"/>
      <c r="R4003" s="878"/>
      <c r="S4003" s="878"/>
      <c r="T4003" s="878"/>
      <c r="U4003" s="878"/>
      <c r="V4003" s="878"/>
      <c r="W4003" s="878"/>
      <c r="X4003" s="1015"/>
      <c r="Y4003" s="878"/>
      <c r="Z4003" s="975"/>
    </row>
    <row r="4004" spans="1:26">
      <c r="A4004" s="878"/>
      <c r="B4004" s="878"/>
      <c r="C4004" s="878"/>
      <c r="F4004" s="878"/>
      <c r="H4004" s="878"/>
      <c r="I4004" s="878"/>
      <c r="J4004" s="878"/>
      <c r="K4004" s="990"/>
      <c r="L4004" s="990"/>
      <c r="M4004" s="990"/>
      <c r="N4004" s="990"/>
      <c r="O4004" s="878"/>
      <c r="P4004" s="878"/>
      <c r="Q4004" s="878"/>
      <c r="R4004" s="878"/>
      <c r="S4004" s="878"/>
      <c r="T4004" s="878"/>
      <c r="U4004" s="878"/>
      <c r="V4004" s="878"/>
      <c r="W4004" s="878"/>
      <c r="X4004" s="1015"/>
      <c r="Y4004" s="878"/>
      <c r="Z4004" s="975"/>
    </row>
    <row r="4005" spans="1:26">
      <c r="A4005" s="878"/>
      <c r="B4005" s="878"/>
      <c r="C4005" s="878"/>
      <c r="F4005" s="878"/>
      <c r="H4005" s="878"/>
      <c r="I4005" s="878"/>
      <c r="J4005" s="878"/>
      <c r="K4005" s="990"/>
      <c r="L4005" s="990"/>
      <c r="M4005" s="990"/>
      <c r="N4005" s="990"/>
      <c r="O4005" s="878"/>
      <c r="P4005" s="878"/>
      <c r="Q4005" s="878"/>
      <c r="R4005" s="878"/>
      <c r="S4005" s="878"/>
      <c r="T4005" s="878"/>
      <c r="U4005" s="878"/>
      <c r="V4005" s="878"/>
      <c r="W4005" s="878"/>
      <c r="X4005" s="1015"/>
      <c r="Y4005" s="878"/>
      <c r="Z4005" s="975"/>
    </row>
    <row r="4006" spans="1:26">
      <c r="A4006" s="878"/>
      <c r="B4006" s="878"/>
      <c r="C4006" s="878"/>
      <c r="F4006" s="878"/>
      <c r="H4006" s="878"/>
      <c r="I4006" s="878"/>
      <c r="J4006" s="878"/>
      <c r="K4006" s="990"/>
      <c r="L4006" s="990"/>
      <c r="M4006" s="990"/>
      <c r="N4006" s="990"/>
      <c r="O4006" s="878"/>
      <c r="P4006" s="878"/>
      <c r="Q4006" s="878"/>
      <c r="R4006" s="878"/>
      <c r="S4006" s="878"/>
      <c r="T4006" s="878"/>
      <c r="U4006" s="878"/>
      <c r="V4006" s="878"/>
      <c r="W4006" s="878"/>
      <c r="X4006" s="1015"/>
      <c r="Y4006" s="878"/>
      <c r="Z4006" s="975"/>
    </row>
    <row r="4007" spans="1:26">
      <c r="A4007" s="878"/>
      <c r="B4007" s="878"/>
      <c r="C4007" s="878"/>
      <c r="F4007" s="878"/>
      <c r="H4007" s="878"/>
      <c r="I4007" s="878"/>
      <c r="J4007" s="878"/>
      <c r="K4007" s="990"/>
      <c r="L4007" s="990"/>
      <c r="M4007" s="990"/>
      <c r="N4007" s="990"/>
      <c r="O4007" s="878"/>
      <c r="P4007" s="878"/>
      <c r="Q4007" s="878"/>
      <c r="R4007" s="878"/>
      <c r="S4007" s="878"/>
      <c r="T4007" s="878"/>
      <c r="U4007" s="878"/>
      <c r="V4007" s="878"/>
      <c r="W4007" s="878"/>
      <c r="X4007" s="1015"/>
      <c r="Y4007" s="878"/>
      <c r="Z4007" s="975"/>
    </row>
    <row r="4008" spans="1:26">
      <c r="A4008" s="878"/>
      <c r="B4008" s="878"/>
      <c r="C4008" s="878"/>
      <c r="F4008" s="878"/>
      <c r="H4008" s="878"/>
      <c r="I4008" s="878"/>
      <c r="J4008" s="878"/>
      <c r="K4008" s="990"/>
      <c r="L4008" s="990"/>
      <c r="M4008" s="990"/>
      <c r="N4008" s="990"/>
      <c r="O4008" s="878"/>
      <c r="P4008" s="878"/>
      <c r="Q4008" s="878"/>
      <c r="R4008" s="878"/>
      <c r="S4008" s="878"/>
      <c r="T4008" s="878"/>
      <c r="U4008" s="878"/>
      <c r="V4008" s="878"/>
      <c r="W4008" s="878"/>
      <c r="X4008" s="1015"/>
      <c r="Y4008" s="878"/>
      <c r="Z4008" s="975"/>
    </row>
    <row r="4009" spans="1:26">
      <c r="A4009" s="878"/>
      <c r="B4009" s="878"/>
      <c r="C4009" s="878"/>
      <c r="F4009" s="878"/>
      <c r="H4009" s="878"/>
      <c r="I4009" s="878"/>
      <c r="J4009" s="878"/>
      <c r="K4009" s="990"/>
      <c r="L4009" s="990"/>
      <c r="M4009" s="990"/>
      <c r="N4009" s="990"/>
      <c r="O4009" s="878"/>
      <c r="P4009" s="878"/>
      <c r="Q4009" s="878"/>
      <c r="R4009" s="878"/>
      <c r="S4009" s="878"/>
      <c r="T4009" s="878"/>
      <c r="U4009" s="878"/>
      <c r="V4009" s="878"/>
      <c r="W4009" s="878"/>
      <c r="X4009" s="1015"/>
      <c r="Y4009" s="878"/>
      <c r="Z4009" s="975"/>
    </row>
    <row r="4010" spans="1:26">
      <c r="A4010" s="878"/>
      <c r="B4010" s="878"/>
      <c r="C4010" s="878"/>
      <c r="F4010" s="878"/>
      <c r="H4010" s="878"/>
      <c r="I4010" s="878"/>
      <c r="J4010" s="878"/>
      <c r="K4010" s="990"/>
      <c r="L4010" s="990"/>
      <c r="M4010" s="990"/>
      <c r="N4010" s="990"/>
      <c r="O4010" s="878"/>
      <c r="P4010" s="878"/>
      <c r="Q4010" s="878"/>
      <c r="R4010" s="878"/>
      <c r="S4010" s="878"/>
      <c r="T4010" s="878"/>
      <c r="U4010" s="878"/>
      <c r="V4010" s="878"/>
      <c r="W4010" s="878"/>
      <c r="X4010" s="1015"/>
      <c r="Y4010" s="878"/>
      <c r="Z4010" s="975"/>
    </row>
    <row r="4011" spans="1:26">
      <c r="A4011" s="878"/>
      <c r="B4011" s="878"/>
      <c r="C4011" s="878"/>
      <c r="F4011" s="878"/>
      <c r="H4011" s="878"/>
      <c r="I4011" s="878"/>
      <c r="J4011" s="878"/>
      <c r="K4011" s="990"/>
      <c r="L4011" s="990"/>
      <c r="M4011" s="990"/>
      <c r="N4011" s="990"/>
      <c r="O4011" s="878"/>
      <c r="P4011" s="878"/>
      <c r="Q4011" s="878"/>
      <c r="R4011" s="878"/>
      <c r="S4011" s="878"/>
      <c r="T4011" s="878"/>
      <c r="U4011" s="878"/>
      <c r="V4011" s="878"/>
      <c r="W4011" s="878"/>
      <c r="X4011" s="1015"/>
      <c r="Y4011" s="878"/>
      <c r="Z4011" s="975"/>
    </row>
    <row r="4012" spans="1:26">
      <c r="A4012" s="878"/>
      <c r="B4012" s="878"/>
      <c r="C4012" s="878"/>
      <c r="F4012" s="878"/>
      <c r="H4012" s="878"/>
      <c r="I4012" s="878"/>
      <c r="J4012" s="878"/>
      <c r="K4012" s="990"/>
      <c r="L4012" s="990"/>
      <c r="M4012" s="990"/>
      <c r="N4012" s="990"/>
      <c r="O4012" s="878"/>
      <c r="P4012" s="878"/>
      <c r="Q4012" s="878"/>
      <c r="R4012" s="878"/>
      <c r="S4012" s="878"/>
      <c r="T4012" s="878"/>
      <c r="U4012" s="878"/>
      <c r="V4012" s="878"/>
      <c r="W4012" s="878"/>
      <c r="X4012" s="1015"/>
      <c r="Y4012" s="878"/>
      <c r="Z4012" s="975"/>
    </row>
    <row r="4013" spans="1:26">
      <c r="A4013" s="878"/>
      <c r="B4013" s="878"/>
      <c r="C4013" s="878"/>
      <c r="F4013" s="878"/>
      <c r="H4013" s="878"/>
      <c r="I4013" s="878"/>
      <c r="J4013" s="878"/>
      <c r="K4013" s="990"/>
      <c r="L4013" s="990"/>
      <c r="M4013" s="990"/>
      <c r="N4013" s="990"/>
      <c r="O4013" s="878"/>
      <c r="P4013" s="878"/>
      <c r="Q4013" s="878"/>
      <c r="R4013" s="878"/>
      <c r="S4013" s="878"/>
      <c r="T4013" s="878"/>
      <c r="U4013" s="878"/>
      <c r="V4013" s="878"/>
      <c r="W4013" s="878"/>
      <c r="X4013" s="1015"/>
      <c r="Y4013" s="878"/>
      <c r="Z4013" s="975"/>
    </row>
    <row r="4014" spans="1:26">
      <c r="A4014" s="878"/>
      <c r="B4014" s="878"/>
      <c r="C4014" s="878"/>
      <c r="F4014" s="878"/>
      <c r="H4014" s="878"/>
      <c r="I4014" s="878"/>
      <c r="J4014" s="878"/>
      <c r="K4014" s="990"/>
      <c r="L4014" s="990"/>
      <c r="M4014" s="990"/>
      <c r="N4014" s="990"/>
      <c r="O4014" s="878"/>
      <c r="P4014" s="878"/>
      <c r="Q4014" s="878"/>
      <c r="R4014" s="878"/>
      <c r="S4014" s="878"/>
      <c r="T4014" s="878"/>
      <c r="U4014" s="878"/>
      <c r="V4014" s="878"/>
      <c r="W4014" s="878"/>
      <c r="X4014" s="1015"/>
      <c r="Y4014" s="878"/>
      <c r="Z4014" s="975"/>
    </row>
    <row r="4015" spans="1:26">
      <c r="A4015" s="878"/>
      <c r="B4015" s="878"/>
      <c r="C4015" s="878"/>
      <c r="F4015" s="878"/>
      <c r="H4015" s="878"/>
      <c r="I4015" s="878"/>
      <c r="J4015" s="878"/>
      <c r="K4015" s="990"/>
      <c r="L4015" s="990"/>
      <c r="M4015" s="990"/>
      <c r="N4015" s="990"/>
      <c r="O4015" s="878"/>
      <c r="P4015" s="878"/>
      <c r="Q4015" s="878"/>
      <c r="R4015" s="878"/>
      <c r="S4015" s="878"/>
      <c r="T4015" s="878"/>
      <c r="U4015" s="878"/>
      <c r="V4015" s="878"/>
      <c r="W4015" s="878"/>
      <c r="X4015" s="1015"/>
      <c r="Y4015" s="878"/>
      <c r="Z4015" s="975"/>
    </row>
    <row r="4016" spans="1:26">
      <c r="A4016" s="878"/>
      <c r="B4016" s="878"/>
      <c r="C4016" s="878"/>
      <c r="F4016" s="878"/>
      <c r="H4016" s="878"/>
      <c r="I4016" s="878"/>
      <c r="J4016" s="878"/>
      <c r="K4016" s="990"/>
      <c r="L4016" s="990"/>
      <c r="M4016" s="990"/>
      <c r="N4016" s="990"/>
      <c r="O4016" s="878"/>
      <c r="P4016" s="878"/>
      <c r="Q4016" s="878"/>
      <c r="R4016" s="878"/>
      <c r="S4016" s="878"/>
      <c r="T4016" s="878"/>
      <c r="U4016" s="878"/>
      <c r="V4016" s="878"/>
      <c r="W4016" s="878"/>
      <c r="X4016" s="1015"/>
      <c r="Y4016" s="878"/>
      <c r="Z4016" s="975"/>
    </row>
    <row r="4017" spans="1:26">
      <c r="A4017" s="878"/>
      <c r="B4017" s="878"/>
      <c r="C4017" s="878"/>
      <c r="F4017" s="878"/>
      <c r="H4017" s="878"/>
      <c r="I4017" s="878"/>
      <c r="J4017" s="878"/>
      <c r="K4017" s="990"/>
      <c r="L4017" s="990"/>
      <c r="M4017" s="990"/>
      <c r="N4017" s="990"/>
      <c r="O4017" s="878"/>
      <c r="P4017" s="878"/>
      <c r="Q4017" s="878"/>
      <c r="R4017" s="878"/>
      <c r="S4017" s="878"/>
      <c r="T4017" s="878"/>
      <c r="U4017" s="878"/>
      <c r="V4017" s="878"/>
      <c r="W4017" s="878"/>
      <c r="X4017" s="1015"/>
      <c r="Y4017" s="878"/>
      <c r="Z4017" s="975"/>
    </row>
    <row r="4018" spans="1:26">
      <c r="A4018" s="878"/>
      <c r="B4018" s="878"/>
      <c r="C4018" s="878"/>
      <c r="F4018" s="878"/>
      <c r="H4018" s="878"/>
      <c r="I4018" s="878"/>
      <c r="J4018" s="878"/>
      <c r="K4018" s="990"/>
      <c r="L4018" s="990"/>
      <c r="M4018" s="990"/>
      <c r="N4018" s="990"/>
      <c r="O4018" s="878"/>
      <c r="P4018" s="878"/>
      <c r="Q4018" s="878"/>
      <c r="R4018" s="878"/>
      <c r="S4018" s="878"/>
      <c r="T4018" s="878"/>
      <c r="U4018" s="878"/>
      <c r="V4018" s="878"/>
      <c r="W4018" s="878"/>
      <c r="X4018" s="1015"/>
      <c r="Y4018" s="878"/>
      <c r="Z4018" s="975"/>
    </row>
    <row r="4019" spans="1:26">
      <c r="A4019" s="878"/>
      <c r="B4019" s="878"/>
      <c r="C4019" s="878"/>
      <c r="F4019" s="878"/>
      <c r="H4019" s="878"/>
      <c r="I4019" s="878"/>
      <c r="J4019" s="878"/>
      <c r="K4019" s="990"/>
      <c r="L4019" s="990"/>
      <c r="M4019" s="990"/>
      <c r="N4019" s="990"/>
      <c r="O4019" s="878"/>
      <c r="P4019" s="878"/>
      <c r="Q4019" s="878"/>
      <c r="R4019" s="878"/>
      <c r="S4019" s="878"/>
      <c r="T4019" s="878"/>
      <c r="U4019" s="878"/>
      <c r="V4019" s="878"/>
      <c r="W4019" s="878"/>
      <c r="X4019" s="1015"/>
      <c r="Y4019" s="878"/>
      <c r="Z4019" s="975"/>
    </row>
    <row r="4020" spans="1:26">
      <c r="A4020" s="878"/>
      <c r="B4020" s="878"/>
      <c r="C4020" s="878"/>
      <c r="F4020" s="878"/>
      <c r="H4020" s="878"/>
      <c r="I4020" s="878"/>
      <c r="J4020" s="878"/>
      <c r="K4020" s="990"/>
      <c r="L4020" s="990"/>
      <c r="M4020" s="990"/>
      <c r="N4020" s="990"/>
      <c r="O4020" s="878"/>
      <c r="P4020" s="878"/>
      <c r="Q4020" s="878"/>
      <c r="R4020" s="878"/>
      <c r="S4020" s="878"/>
      <c r="T4020" s="878"/>
      <c r="U4020" s="878"/>
      <c r="V4020" s="878"/>
      <c r="W4020" s="878"/>
      <c r="X4020" s="1015"/>
      <c r="Y4020" s="878"/>
      <c r="Z4020" s="975"/>
    </row>
    <row r="4021" spans="1:26">
      <c r="A4021" s="878"/>
      <c r="B4021" s="878"/>
      <c r="C4021" s="878"/>
      <c r="F4021" s="878"/>
      <c r="H4021" s="878"/>
      <c r="I4021" s="878"/>
      <c r="J4021" s="878"/>
      <c r="K4021" s="990"/>
      <c r="L4021" s="990"/>
      <c r="M4021" s="990"/>
      <c r="N4021" s="990"/>
      <c r="O4021" s="878"/>
      <c r="P4021" s="878"/>
      <c r="Q4021" s="878"/>
      <c r="R4021" s="878"/>
      <c r="S4021" s="878"/>
      <c r="T4021" s="878"/>
      <c r="U4021" s="878"/>
      <c r="V4021" s="878"/>
      <c r="W4021" s="878"/>
      <c r="X4021" s="1015"/>
      <c r="Y4021" s="878"/>
      <c r="Z4021" s="975"/>
    </row>
    <row r="4022" spans="1:26">
      <c r="A4022" s="878"/>
      <c r="B4022" s="878"/>
      <c r="C4022" s="878"/>
      <c r="F4022" s="878"/>
      <c r="H4022" s="878"/>
      <c r="I4022" s="878"/>
      <c r="J4022" s="878"/>
      <c r="K4022" s="990"/>
      <c r="L4022" s="990"/>
      <c r="M4022" s="990"/>
      <c r="N4022" s="990"/>
      <c r="O4022" s="878"/>
      <c r="P4022" s="878"/>
      <c r="Q4022" s="878"/>
      <c r="R4022" s="878"/>
      <c r="S4022" s="878"/>
      <c r="T4022" s="878"/>
      <c r="U4022" s="878"/>
      <c r="V4022" s="878"/>
      <c r="W4022" s="878"/>
      <c r="X4022" s="1015"/>
      <c r="Y4022" s="878"/>
      <c r="Z4022" s="975"/>
    </row>
    <row r="4023" spans="1:26">
      <c r="A4023" s="878"/>
      <c r="B4023" s="878"/>
      <c r="C4023" s="878"/>
      <c r="F4023" s="878"/>
      <c r="H4023" s="878"/>
      <c r="I4023" s="878"/>
      <c r="J4023" s="878"/>
      <c r="K4023" s="990"/>
      <c r="L4023" s="990"/>
      <c r="M4023" s="990"/>
      <c r="N4023" s="990"/>
      <c r="O4023" s="878"/>
      <c r="P4023" s="878"/>
      <c r="Q4023" s="878"/>
      <c r="R4023" s="878"/>
      <c r="S4023" s="878"/>
      <c r="T4023" s="878"/>
      <c r="U4023" s="878"/>
      <c r="V4023" s="878"/>
      <c r="W4023" s="878"/>
      <c r="X4023" s="1015"/>
      <c r="Y4023" s="878"/>
      <c r="Z4023" s="975"/>
    </row>
    <row r="4024" spans="1:26">
      <c r="A4024" s="878"/>
      <c r="B4024" s="878"/>
      <c r="C4024" s="878"/>
      <c r="F4024" s="878"/>
      <c r="H4024" s="878"/>
      <c r="I4024" s="878"/>
      <c r="J4024" s="878"/>
      <c r="K4024" s="990"/>
      <c r="L4024" s="990"/>
      <c r="M4024" s="990"/>
      <c r="N4024" s="990"/>
      <c r="O4024" s="878"/>
      <c r="P4024" s="878"/>
      <c r="Q4024" s="878"/>
      <c r="R4024" s="878"/>
      <c r="S4024" s="878"/>
      <c r="T4024" s="878"/>
      <c r="U4024" s="878"/>
      <c r="V4024" s="878"/>
      <c r="W4024" s="878"/>
      <c r="X4024" s="1015"/>
      <c r="Y4024" s="878"/>
      <c r="Z4024" s="975"/>
    </row>
    <row r="4025" spans="1:26">
      <c r="A4025" s="878"/>
      <c r="B4025" s="878"/>
      <c r="C4025" s="878"/>
      <c r="F4025" s="878"/>
      <c r="H4025" s="878"/>
      <c r="I4025" s="878"/>
      <c r="J4025" s="878"/>
      <c r="K4025" s="990"/>
      <c r="L4025" s="990"/>
      <c r="M4025" s="990"/>
      <c r="N4025" s="990"/>
      <c r="O4025" s="878"/>
      <c r="P4025" s="878"/>
      <c r="Q4025" s="878"/>
      <c r="R4025" s="878"/>
      <c r="S4025" s="878"/>
      <c r="T4025" s="878"/>
      <c r="U4025" s="878"/>
      <c r="V4025" s="878"/>
      <c r="W4025" s="878"/>
      <c r="X4025" s="1015"/>
      <c r="Y4025" s="878"/>
      <c r="Z4025" s="975"/>
    </row>
    <row r="4026" spans="1:26">
      <c r="A4026" s="878"/>
      <c r="B4026" s="878"/>
      <c r="C4026" s="878"/>
      <c r="F4026" s="878"/>
      <c r="H4026" s="878"/>
      <c r="I4026" s="878"/>
      <c r="J4026" s="878"/>
      <c r="K4026" s="990"/>
      <c r="L4026" s="990"/>
      <c r="M4026" s="990"/>
      <c r="N4026" s="990"/>
      <c r="O4026" s="878"/>
      <c r="P4026" s="878"/>
      <c r="Q4026" s="878"/>
      <c r="R4026" s="878"/>
      <c r="S4026" s="878"/>
      <c r="T4026" s="878"/>
      <c r="U4026" s="878"/>
      <c r="V4026" s="878"/>
      <c r="W4026" s="878"/>
      <c r="X4026" s="1015"/>
      <c r="Y4026" s="878"/>
      <c r="Z4026" s="975"/>
    </row>
    <row r="4027" spans="1:26">
      <c r="A4027" s="878"/>
      <c r="B4027" s="878"/>
      <c r="C4027" s="878"/>
      <c r="F4027" s="878"/>
      <c r="H4027" s="878"/>
      <c r="I4027" s="878"/>
      <c r="J4027" s="878"/>
      <c r="K4027" s="990"/>
      <c r="L4027" s="990"/>
      <c r="M4027" s="990"/>
      <c r="N4027" s="990"/>
      <c r="O4027" s="878"/>
      <c r="P4027" s="878"/>
      <c r="Q4027" s="878"/>
      <c r="R4027" s="878"/>
      <c r="S4027" s="878"/>
      <c r="T4027" s="878"/>
      <c r="U4027" s="878"/>
      <c r="V4027" s="878"/>
      <c r="W4027" s="878"/>
      <c r="X4027" s="1015"/>
      <c r="Y4027" s="878"/>
      <c r="Z4027" s="975"/>
    </row>
    <row r="4028" spans="1:26">
      <c r="A4028" s="878"/>
      <c r="B4028" s="878"/>
      <c r="C4028" s="878"/>
      <c r="F4028" s="878"/>
      <c r="H4028" s="878"/>
      <c r="I4028" s="878"/>
      <c r="J4028" s="878"/>
      <c r="K4028" s="990"/>
      <c r="L4028" s="990"/>
      <c r="M4028" s="990"/>
      <c r="N4028" s="990"/>
      <c r="O4028" s="878"/>
      <c r="P4028" s="878"/>
      <c r="Q4028" s="878"/>
      <c r="R4028" s="878"/>
      <c r="S4028" s="878"/>
      <c r="T4028" s="878"/>
      <c r="U4028" s="878"/>
      <c r="V4028" s="878"/>
      <c r="W4028" s="878"/>
      <c r="X4028" s="1015"/>
      <c r="Y4028" s="878"/>
      <c r="Z4028" s="975"/>
    </row>
    <row r="4029" spans="1:26">
      <c r="A4029" s="878"/>
      <c r="B4029" s="878"/>
      <c r="C4029" s="878"/>
      <c r="F4029" s="878"/>
      <c r="H4029" s="878"/>
      <c r="I4029" s="878"/>
      <c r="J4029" s="878"/>
      <c r="K4029" s="990"/>
      <c r="L4029" s="990"/>
      <c r="M4029" s="990"/>
      <c r="N4029" s="990"/>
      <c r="O4029" s="878"/>
      <c r="P4029" s="878"/>
      <c r="Q4029" s="878"/>
      <c r="R4029" s="878"/>
      <c r="S4029" s="878"/>
      <c r="T4029" s="878"/>
      <c r="U4029" s="878"/>
      <c r="V4029" s="878"/>
      <c r="W4029" s="878"/>
      <c r="X4029" s="1015"/>
      <c r="Y4029" s="878"/>
      <c r="Z4029" s="975"/>
    </row>
    <row r="4030" spans="1:26">
      <c r="A4030" s="878"/>
      <c r="B4030" s="878"/>
      <c r="C4030" s="878"/>
      <c r="F4030" s="878"/>
      <c r="H4030" s="878"/>
      <c r="I4030" s="878"/>
      <c r="J4030" s="878"/>
      <c r="K4030" s="990"/>
      <c r="L4030" s="990"/>
      <c r="M4030" s="990"/>
      <c r="N4030" s="990"/>
      <c r="O4030" s="878"/>
      <c r="P4030" s="878"/>
      <c r="Q4030" s="878"/>
      <c r="R4030" s="878"/>
      <c r="S4030" s="878"/>
      <c r="T4030" s="878"/>
      <c r="U4030" s="878"/>
      <c r="V4030" s="878"/>
      <c r="W4030" s="878"/>
      <c r="X4030" s="1015"/>
      <c r="Y4030" s="878"/>
      <c r="Z4030" s="975"/>
    </row>
    <row r="4031" spans="1:26">
      <c r="A4031" s="878"/>
      <c r="B4031" s="878"/>
      <c r="C4031" s="878"/>
      <c r="F4031" s="878"/>
      <c r="H4031" s="878"/>
      <c r="I4031" s="878"/>
      <c r="J4031" s="878"/>
      <c r="K4031" s="990"/>
      <c r="L4031" s="990"/>
      <c r="M4031" s="990"/>
      <c r="N4031" s="990"/>
      <c r="O4031" s="878"/>
      <c r="P4031" s="878"/>
      <c r="Q4031" s="878"/>
      <c r="R4031" s="878"/>
      <c r="S4031" s="878"/>
      <c r="T4031" s="878"/>
      <c r="U4031" s="878"/>
      <c r="V4031" s="878"/>
      <c r="W4031" s="878"/>
      <c r="X4031" s="1015"/>
      <c r="Y4031" s="878"/>
      <c r="Z4031" s="975"/>
    </row>
    <row r="4032" spans="1:26">
      <c r="A4032" s="878"/>
      <c r="B4032" s="878"/>
      <c r="C4032" s="878"/>
      <c r="F4032" s="878"/>
      <c r="H4032" s="878"/>
      <c r="I4032" s="878"/>
      <c r="J4032" s="878"/>
      <c r="K4032" s="990"/>
      <c r="L4032" s="990"/>
      <c r="M4032" s="990"/>
      <c r="N4032" s="990"/>
      <c r="O4032" s="878"/>
      <c r="P4032" s="878"/>
      <c r="Q4032" s="878"/>
      <c r="R4032" s="878"/>
      <c r="S4032" s="878"/>
      <c r="T4032" s="878"/>
      <c r="U4032" s="878"/>
      <c r="V4032" s="878"/>
      <c r="W4032" s="878"/>
      <c r="X4032" s="1015"/>
      <c r="Y4032" s="878"/>
      <c r="Z4032" s="975"/>
    </row>
    <row r="4033" spans="1:26">
      <c r="A4033" s="878"/>
      <c r="B4033" s="878"/>
      <c r="C4033" s="878"/>
      <c r="F4033" s="878"/>
      <c r="H4033" s="878"/>
      <c r="I4033" s="878"/>
      <c r="J4033" s="878"/>
      <c r="K4033" s="990"/>
      <c r="L4033" s="990"/>
      <c r="M4033" s="990"/>
      <c r="N4033" s="990"/>
      <c r="O4033" s="878"/>
      <c r="P4033" s="878"/>
      <c r="Q4033" s="878"/>
      <c r="R4033" s="878"/>
      <c r="S4033" s="878"/>
      <c r="T4033" s="878"/>
      <c r="U4033" s="878"/>
      <c r="V4033" s="878"/>
      <c r="W4033" s="878"/>
      <c r="X4033" s="1015"/>
      <c r="Y4033" s="878"/>
      <c r="Z4033" s="975"/>
    </row>
    <row r="4034" spans="1:26">
      <c r="A4034" s="878"/>
      <c r="B4034" s="878"/>
      <c r="C4034" s="878"/>
      <c r="F4034" s="878"/>
      <c r="H4034" s="878"/>
      <c r="I4034" s="878"/>
      <c r="J4034" s="878"/>
      <c r="K4034" s="990"/>
      <c r="L4034" s="990"/>
      <c r="M4034" s="990"/>
      <c r="N4034" s="990"/>
      <c r="O4034" s="878"/>
      <c r="P4034" s="878"/>
      <c r="Q4034" s="878"/>
      <c r="R4034" s="878"/>
      <c r="S4034" s="878"/>
      <c r="T4034" s="878"/>
      <c r="U4034" s="878"/>
      <c r="V4034" s="878"/>
      <c r="W4034" s="878"/>
      <c r="X4034" s="1015"/>
      <c r="Y4034" s="878"/>
      <c r="Z4034" s="975"/>
    </row>
    <row r="4035" spans="1:26">
      <c r="A4035" s="878"/>
      <c r="B4035" s="878"/>
      <c r="C4035" s="878"/>
      <c r="F4035" s="878"/>
      <c r="H4035" s="878"/>
      <c r="I4035" s="878"/>
      <c r="J4035" s="878"/>
      <c r="K4035" s="990"/>
      <c r="L4035" s="990"/>
      <c r="M4035" s="990"/>
      <c r="N4035" s="990"/>
      <c r="O4035" s="878"/>
      <c r="P4035" s="878"/>
      <c r="Q4035" s="878"/>
      <c r="R4035" s="878"/>
      <c r="S4035" s="878"/>
      <c r="T4035" s="878"/>
      <c r="U4035" s="878"/>
      <c r="V4035" s="878"/>
      <c r="W4035" s="878"/>
      <c r="X4035" s="1015"/>
      <c r="Y4035" s="878"/>
      <c r="Z4035" s="975"/>
    </row>
    <row r="4036" spans="1:26">
      <c r="A4036" s="878"/>
      <c r="B4036" s="878"/>
      <c r="C4036" s="878"/>
      <c r="F4036" s="878"/>
      <c r="H4036" s="878"/>
      <c r="I4036" s="878"/>
      <c r="J4036" s="878"/>
      <c r="K4036" s="990"/>
      <c r="L4036" s="990"/>
      <c r="M4036" s="990"/>
      <c r="N4036" s="990"/>
      <c r="O4036" s="878"/>
      <c r="P4036" s="878"/>
      <c r="Q4036" s="878"/>
      <c r="R4036" s="878"/>
      <c r="S4036" s="878"/>
      <c r="T4036" s="878"/>
      <c r="U4036" s="878"/>
      <c r="V4036" s="878"/>
      <c r="W4036" s="878"/>
      <c r="X4036" s="1015"/>
      <c r="Y4036" s="878"/>
      <c r="Z4036" s="975"/>
    </row>
    <row r="4037" spans="1:26">
      <c r="A4037" s="878"/>
      <c r="B4037" s="878"/>
      <c r="C4037" s="878"/>
      <c r="F4037" s="878"/>
      <c r="H4037" s="878"/>
      <c r="I4037" s="878"/>
      <c r="J4037" s="878"/>
      <c r="K4037" s="990"/>
      <c r="L4037" s="990"/>
      <c r="M4037" s="990"/>
      <c r="N4037" s="990"/>
      <c r="O4037" s="878"/>
      <c r="P4037" s="878"/>
      <c r="Q4037" s="878"/>
      <c r="R4037" s="878"/>
      <c r="S4037" s="878"/>
      <c r="T4037" s="878"/>
      <c r="U4037" s="878"/>
      <c r="V4037" s="878"/>
      <c r="W4037" s="878"/>
      <c r="X4037" s="1015"/>
      <c r="Y4037" s="878"/>
      <c r="Z4037" s="975"/>
    </row>
    <row r="4038" spans="1:26">
      <c r="A4038" s="878"/>
      <c r="B4038" s="878"/>
      <c r="C4038" s="878"/>
      <c r="F4038" s="878"/>
      <c r="H4038" s="878"/>
      <c r="I4038" s="878"/>
      <c r="J4038" s="878"/>
      <c r="K4038" s="990"/>
      <c r="L4038" s="990"/>
      <c r="M4038" s="990"/>
      <c r="N4038" s="990"/>
      <c r="O4038" s="878"/>
      <c r="P4038" s="878"/>
      <c r="Q4038" s="878"/>
      <c r="R4038" s="878"/>
      <c r="S4038" s="878"/>
      <c r="T4038" s="878"/>
      <c r="U4038" s="878"/>
      <c r="V4038" s="878"/>
      <c r="W4038" s="878"/>
      <c r="X4038" s="1015"/>
      <c r="Y4038" s="878"/>
      <c r="Z4038" s="975"/>
    </row>
    <row r="4039" spans="1:26">
      <c r="A4039" s="878"/>
      <c r="B4039" s="878"/>
      <c r="C4039" s="878"/>
      <c r="F4039" s="878"/>
      <c r="H4039" s="878"/>
      <c r="I4039" s="878"/>
      <c r="J4039" s="878"/>
      <c r="K4039" s="990"/>
      <c r="L4039" s="990"/>
      <c r="M4039" s="990"/>
      <c r="N4039" s="990"/>
      <c r="O4039" s="878"/>
      <c r="P4039" s="878"/>
      <c r="Q4039" s="878"/>
      <c r="R4039" s="878"/>
      <c r="S4039" s="878"/>
      <c r="T4039" s="878"/>
      <c r="U4039" s="878"/>
      <c r="V4039" s="878"/>
      <c r="W4039" s="878"/>
      <c r="X4039" s="1015"/>
      <c r="Y4039" s="878"/>
      <c r="Z4039" s="975"/>
    </row>
    <row r="4040" spans="1:26">
      <c r="A4040" s="878"/>
      <c r="B4040" s="878"/>
      <c r="C4040" s="878"/>
      <c r="F4040" s="878"/>
      <c r="H4040" s="878"/>
      <c r="I4040" s="878"/>
      <c r="J4040" s="878"/>
      <c r="K4040" s="990"/>
      <c r="L4040" s="990"/>
      <c r="M4040" s="990"/>
      <c r="N4040" s="990"/>
      <c r="O4040" s="878"/>
      <c r="P4040" s="878"/>
      <c r="Q4040" s="878"/>
      <c r="R4040" s="878"/>
      <c r="S4040" s="878"/>
      <c r="T4040" s="878"/>
      <c r="U4040" s="878"/>
      <c r="V4040" s="878"/>
      <c r="W4040" s="878"/>
      <c r="X4040" s="1015"/>
      <c r="Y4040" s="878"/>
      <c r="Z4040" s="975"/>
    </row>
    <row r="4041" spans="1:26">
      <c r="A4041" s="878"/>
      <c r="B4041" s="878"/>
      <c r="C4041" s="878"/>
      <c r="F4041" s="878"/>
      <c r="H4041" s="878"/>
      <c r="I4041" s="878"/>
      <c r="J4041" s="878"/>
      <c r="K4041" s="990"/>
      <c r="L4041" s="990"/>
      <c r="M4041" s="990"/>
      <c r="N4041" s="990"/>
      <c r="O4041" s="878"/>
      <c r="P4041" s="878"/>
      <c r="Q4041" s="878"/>
      <c r="R4041" s="878"/>
      <c r="S4041" s="878"/>
      <c r="T4041" s="878"/>
      <c r="U4041" s="878"/>
      <c r="V4041" s="878"/>
      <c r="W4041" s="878"/>
      <c r="X4041" s="1015"/>
      <c r="Y4041" s="878"/>
      <c r="Z4041" s="975"/>
    </row>
    <row r="4042" spans="1:26">
      <c r="A4042" s="878"/>
      <c r="B4042" s="878"/>
      <c r="C4042" s="878"/>
      <c r="F4042" s="878"/>
      <c r="H4042" s="878"/>
      <c r="I4042" s="878"/>
      <c r="J4042" s="878"/>
      <c r="K4042" s="990"/>
      <c r="L4042" s="990"/>
      <c r="M4042" s="990"/>
      <c r="N4042" s="990"/>
      <c r="O4042" s="878"/>
      <c r="P4042" s="878"/>
      <c r="Q4042" s="878"/>
      <c r="R4042" s="878"/>
      <c r="S4042" s="878"/>
      <c r="T4042" s="878"/>
      <c r="U4042" s="878"/>
      <c r="V4042" s="878"/>
      <c r="W4042" s="878"/>
      <c r="X4042" s="1015"/>
      <c r="Y4042" s="878"/>
      <c r="Z4042" s="975"/>
    </row>
    <row r="4043" spans="1:26">
      <c r="A4043" s="878"/>
      <c r="B4043" s="878"/>
      <c r="C4043" s="878"/>
      <c r="F4043" s="878"/>
      <c r="H4043" s="878"/>
      <c r="I4043" s="878"/>
      <c r="J4043" s="878"/>
      <c r="K4043" s="990"/>
      <c r="L4043" s="990"/>
      <c r="M4043" s="990"/>
      <c r="N4043" s="990"/>
      <c r="O4043" s="878"/>
      <c r="P4043" s="878"/>
      <c r="Q4043" s="878"/>
      <c r="R4043" s="878"/>
      <c r="S4043" s="878"/>
      <c r="T4043" s="878"/>
      <c r="U4043" s="878"/>
      <c r="V4043" s="878"/>
      <c r="W4043" s="878"/>
      <c r="X4043" s="1015"/>
      <c r="Y4043" s="878"/>
      <c r="Z4043" s="975"/>
    </row>
    <row r="4044" spans="1:26">
      <c r="A4044" s="878"/>
      <c r="B4044" s="878"/>
      <c r="C4044" s="878"/>
      <c r="F4044" s="878"/>
      <c r="H4044" s="878"/>
      <c r="I4044" s="878"/>
      <c r="J4044" s="878"/>
      <c r="K4044" s="990"/>
      <c r="L4044" s="990"/>
      <c r="M4044" s="990"/>
      <c r="N4044" s="990"/>
      <c r="O4044" s="878"/>
      <c r="P4044" s="878"/>
      <c r="Q4044" s="878"/>
      <c r="R4044" s="878"/>
      <c r="S4044" s="878"/>
      <c r="T4044" s="878"/>
      <c r="U4044" s="878"/>
      <c r="V4044" s="878"/>
      <c r="W4044" s="878"/>
      <c r="X4044" s="1015"/>
      <c r="Y4044" s="878"/>
      <c r="Z4044" s="975"/>
    </row>
    <row r="4045" spans="1:26">
      <c r="A4045" s="878"/>
      <c r="B4045" s="878"/>
      <c r="C4045" s="878"/>
      <c r="F4045" s="878"/>
      <c r="H4045" s="878"/>
      <c r="I4045" s="878"/>
      <c r="J4045" s="878"/>
      <c r="K4045" s="990"/>
      <c r="L4045" s="990"/>
      <c r="M4045" s="990"/>
      <c r="N4045" s="990"/>
      <c r="O4045" s="878"/>
      <c r="P4045" s="878"/>
      <c r="Q4045" s="878"/>
      <c r="R4045" s="878"/>
      <c r="S4045" s="878"/>
      <c r="T4045" s="878"/>
      <c r="U4045" s="878"/>
      <c r="V4045" s="878"/>
      <c r="W4045" s="878"/>
      <c r="X4045" s="1015"/>
      <c r="Y4045" s="878"/>
      <c r="Z4045" s="975"/>
    </row>
    <row r="4046" spans="1:26">
      <c r="A4046" s="878"/>
      <c r="B4046" s="878"/>
      <c r="C4046" s="878"/>
      <c r="F4046" s="878"/>
      <c r="H4046" s="878"/>
      <c r="I4046" s="878"/>
      <c r="J4046" s="878"/>
      <c r="K4046" s="990"/>
      <c r="L4046" s="990"/>
      <c r="M4046" s="990"/>
      <c r="N4046" s="990"/>
      <c r="O4046" s="878"/>
      <c r="P4046" s="878"/>
      <c r="Q4046" s="878"/>
      <c r="R4046" s="878"/>
      <c r="S4046" s="878"/>
      <c r="T4046" s="878"/>
      <c r="U4046" s="878"/>
      <c r="V4046" s="878"/>
      <c r="W4046" s="878"/>
      <c r="X4046" s="1015"/>
      <c r="Y4046" s="878"/>
      <c r="Z4046" s="975"/>
    </row>
    <row r="4047" spans="1:26">
      <c r="A4047" s="878"/>
      <c r="B4047" s="878"/>
      <c r="C4047" s="878"/>
      <c r="F4047" s="878"/>
      <c r="H4047" s="878"/>
      <c r="I4047" s="878"/>
      <c r="J4047" s="878"/>
      <c r="K4047" s="990"/>
      <c r="L4047" s="990"/>
      <c r="M4047" s="990"/>
      <c r="N4047" s="990"/>
      <c r="O4047" s="878"/>
      <c r="P4047" s="878"/>
      <c r="Q4047" s="878"/>
      <c r="R4047" s="878"/>
      <c r="S4047" s="878"/>
      <c r="T4047" s="878"/>
      <c r="U4047" s="878"/>
      <c r="V4047" s="878"/>
      <c r="W4047" s="878"/>
      <c r="X4047" s="1015"/>
      <c r="Y4047" s="878"/>
      <c r="Z4047" s="975"/>
    </row>
    <row r="4048" spans="1:26">
      <c r="A4048" s="878"/>
      <c r="B4048" s="878"/>
      <c r="C4048" s="878"/>
      <c r="F4048" s="878"/>
      <c r="H4048" s="878"/>
      <c r="I4048" s="878"/>
      <c r="J4048" s="878"/>
      <c r="K4048" s="990"/>
      <c r="L4048" s="990"/>
      <c r="M4048" s="990"/>
      <c r="N4048" s="990"/>
      <c r="O4048" s="878"/>
      <c r="P4048" s="878"/>
      <c r="Q4048" s="878"/>
      <c r="R4048" s="878"/>
      <c r="S4048" s="878"/>
      <c r="T4048" s="878"/>
      <c r="U4048" s="878"/>
      <c r="V4048" s="878"/>
      <c r="W4048" s="878"/>
      <c r="X4048" s="1015"/>
      <c r="Y4048" s="878"/>
      <c r="Z4048" s="975"/>
    </row>
    <row r="4049" spans="1:26">
      <c r="A4049" s="878"/>
      <c r="B4049" s="878"/>
      <c r="C4049" s="878"/>
      <c r="F4049" s="878"/>
      <c r="H4049" s="878"/>
      <c r="I4049" s="878"/>
      <c r="J4049" s="878"/>
      <c r="K4049" s="990"/>
      <c r="L4049" s="990"/>
      <c r="M4049" s="990"/>
      <c r="N4049" s="990"/>
      <c r="O4049" s="878"/>
      <c r="P4049" s="878"/>
      <c r="Q4049" s="878"/>
      <c r="R4049" s="878"/>
      <c r="S4049" s="878"/>
      <c r="T4049" s="878"/>
      <c r="U4049" s="878"/>
      <c r="V4049" s="878"/>
      <c r="W4049" s="878"/>
      <c r="X4049" s="1015"/>
      <c r="Y4049" s="878"/>
      <c r="Z4049" s="975"/>
    </row>
    <row r="4050" spans="1:26">
      <c r="A4050" s="878"/>
      <c r="B4050" s="878"/>
      <c r="C4050" s="878"/>
      <c r="F4050" s="878"/>
      <c r="H4050" s="878"/>
      <c r="I4050" s="878"/>
      <c r="J4050" s="878"/>
      <c r="K4050" s="990"/>
      <c r="L4050" s="990"/>
      <c r="M4050" s="990"/>
      <c r="N4050" s="990"/>
      <c r="O4050" s="878"/>
      <c r="P4050" s="878"/>
      <c r="Q4050" s="878"/>
      <c r="R4050" s="878"/>
      <c r="S4050" s="878"/>
      <c r="T4050" s="878"/>
      <c r="U4050" s="878"/>
      <c r="V4050" s="878"/>
      <c r="W4050" s="878"/>
      <c r="X4050" s="1015"/>
      <c r="Y4050" s="878"/>
      <c r="Z4050" s="975"/>
    </row>
    <row r="4051" spans="1:26">
      <c r="A4051" s="878"/>
      <c r="B4051" s="878"/>
      <c r="C4051" s="878"/>
      <c r="F4051" s="878"/>
      <c r="H4051" s="878"/>
      <c r="I4051" s="878"/>
      <c r="J4051" s="878"/>
      <c r="K4051" s="990"/>
      <c r="L4051" s="990"/>
      <c r="M4051" s="990"/>
      <c r="N4051" s="990"/>
      <c r="O4051" s="878"/>
      <c r="P4051" s="878"/>
      <c r="Q4051" s="878"/>
      <c r="R4051" s="878"/>
      <c r="S4051" s="878"/>
      <c r="T4051" s="878"/>
      <c r="U4051" s="878"/>
      <c r="V4051" s="878"/>
      <c r="W4051" s="878"/>
      <c r="X4051" s="1015"/>
      <c r="Y4051" s="878"/>
      <c r="Z4051" s="975"/>
    </row>
    <row r="4052" spans="1:26">
      <c r="A4052" s="878"/>
      <c r="B4052" s="878"/>
      <c r="C4052" s="878"/>
      <c r="F4052" s="878"/>
      <c r="H4052" s="878"/>
      <c r="I4052" s="878"/>
      <c r="J4052" s="878"/>
      <c r="K4052" s="990"/>
      <c r="L4052" s="990"/>
      <c r="M4052" s="990"/>
      <c r="N4052" s="990"/>
      <c r="O4052" s="878"/>
      <c r="P4052" s="878"/>
      <c r="Q4052" s="878"/>
      <c r="R4052" s="878"/>
      <c r="S4052" s="878"/>
      <c r="T4052" s="878"/>
      <c r="U4052" s="878"/>
      <c r="V4052" s="878"/>
      <c r="W4052" s="878"/>
      <c r="X4052" s="1015"/>
      <c r="Y4052" s="878"/>
      <c r="Z4052" s="975"/>
    </row>
    <row r="4053" spans="1:26">
      <c r="A4053" s="878"/>
      <c r="B4053" s="878"/>
      <c r="C4053" s="878"/>
      <c r="F4053" s="878"/>
      <c r="H4053" s="878"/>
      <c r="I4053" s="878"/>
      <c r="J4053" s="878"/>
      <c r="K4053" s="990"/>
      <c r="L4053" s="990"/>
      <c r="M4053" s="990"/>
      <c r="N4053" s="990"/>
      <c r="O4053" s="878"/>
      <c r="P4053" s="878"/>
      <c r="Q4053" s="878"/>
      <c r="R4053" s="878"/>
      <c r="S4053" s="878"/>
      <c r="T4053" s="878"/>
      <c r="U4053" s="878"/>
      <c r="V4053" s="878"/>
      <c r="W4053" s="878"/>
      <c r="X4053" s="1015"/>
      <c r="Y4053" s="878"/>
      <c r="Z4053" s="975"/>
    </row>
    <row r="4054" spans="1:26">
      <c r="A4054" s="878"/>
      <c r="B4054" s="878"/>
      <c r="C4054" s="878"/>
      <c r="F4054" s="878"/>
      <c r="H4054" s="878"/>
      <c r="I4054" s="878"/>
      <c r="J4054" s="878"/>
      <c r="K4054" s="990"/>
      <c r="L4054" s="990"/>
      <c r="M4054" s="990"/>
      <c r="N4054" s="990"/>
      <c r="O4054" s="878"/>
      <c r="P4054" s="878"/>
      <c r="Q4054" s="878"/>
      <c r="R4054" s="878"/>
      <c r="S4054" s="878"/>
      <c r="T4054" s="878"/>
      <c r="U4054" s="878"/>
      <c r="V4054" s="878"/>
      <c r="W4054" s="878"/>
      <c r="X4054" s="1015"/>
      <c r="Y4054" s="878"/>
      <c r="Z4054" s="975"/>
    </row>
    <row r="4055" spans="1:26">
      <c r="A4055" s="878"/>
      <c r="B4055" s="878"/>
      <c r="C4055" s="878"/>
      <c r="F4055" s="878"/>
      <c r="H4055" s="878"/>
      <c r="I4055" s="878"/>
      <c r="J4055" s="878"/>
      <c r="K4055" s="990"/>
      <c r="L4055" s="990"/>
      <c r="M4055" s="990"/>
      <c r="N4055" s="990"/>
      <c r="O4055" s="878"/>
      <c r="P4055" s="878"/>
      <c r="Q4055" s="878"/>
      <c r="R4055" s="878"/>
      <c r="S4055" s="878"/>
      <c r="T4055" s="878"/>
      <c r="U4055" s="878"/>
      <c r="V4055" s="878"/>
      <c r="W4055" s="878"/>
      <c r="X4055" s="1015"/>
      <c r="Y4055" s="878"/>
      <c r="Z4055" s="975"/>
    </row>
    <row r="4056" spans="1:26">
      <c r="A4056" s="878"/>
      <c r="B4056" s="878"/>
      <c r="C4056" s="878"/>
      <c r="F4056" s="878"/>
      <c r="H4056" s="878"/>
      <c r="I4056" s="878"/>
      <c r="J4056" s="878"/>
      <c r="K4056" s="990"/>
      <c r="L4056" s="990"/>
      <c r="M4056" s="990"/>
      <c r="N4056" s="990"/>
      <c r="O4056" s="878"/>
      <c r="P4056" s="878"/>
      <c r="Q4056" s="878"/>
      <c r="R4056" s="878"/>
      <c r="S4056" s="878"/>
      <c r="T4056" s="878"/>
      <c r="U4056" s="878"/>
      <c r="V4056" s="878"/>
      <c r="W4056" s="878"/>
      <c r="X4056" s="1015"/>
      <c r="Y4056" s="878"/>
      <c r="Z4056" s="975"/>
    </row>
    <row r="4057" spans="1:26">
      <c r="A4057" s="878"/>
      <c r="B4057" s="878"/>
      <c r="C4057" s="878"/>
      <c r="F4057" s="878"/>
      <c r="H4057" s="878"/>
      <c r="I4057" s="878"/>
      <c r="J4057" s="878"/>
      <c r="K4057" s="990"/>
      <c r="L4057" s="990"/>
      <c r="M4057" s="990"/>
      <c r="N4057" s="990"/>
      <c r="O4057" s="878"/>
      <c r="P4057" s="878"/>
      <c r="Q4057" s="878"/>
      <c r="R4057" s="878"/>
      <c r="S4057" s="878"/>
      <c r="T4057" s="878"/>
      <c r="U4057" s="878"/>
      <c r="V4057" s="878"/>
      <c r="W4057" s="878"/>
      <c r="X4057" s="1015"/>
      <c r="Y4057" s="878"/>
      <c r="Z4057" s="975"/>
    </row>
    <row r="4058" spans="1:26">
      <c r="A4058" s="878"/>
      <c r="B4058" s="878"/>
      <c r="C4058" s="878"/>
      <c r="F4058" s="878"/>
      <c r="H4058" s="878"/>
      <c r="I4058" s="878"/>
      <c r="J4058" s="878"/>
      <c r="K4058" s="990"/>
      <c r="L4058" s="990"/>
      <c r="M4058" s="990"/>
      <c r="N4058" s="990"/>
      <c r="O4058" s="878"/>
      <c r="P4058" s="878"/>
      <c r="Q4058" s="878"/>
      <c r="R4058" s="878"/>
      <c r="S4058" s="878"/>
      <c r="T4058" s="878"/>
      <c r="U4058" s="878"/>
      <c r="V4058" s="878"/>
      <c r="W4058" s="878"/>
      <c r="X4058" s="1015"/>
      <c r="Y4058" s="878"/>
      <c r="Z4058" s="975"/>
    </row>
    <row r="4059" spans="1:26">
      <c r="A4059" s="878"/>
      <c r="B4059" s="878"/>
      <c r="C4059" s="878"/>
      <c r="F4059" s="878"/>
      <c r="H4059" s="878"/>
      <c r="I4059" s="878"/>
      <c r="J4059" s="878"/>
      <c r="K4059" s="990"/>
      <c r="L4059" s="990"/>
      <c r="M4059" s="990"/>
      <c r="N4059" s="990"/>
      <c r="O4059" s="878"/>
      <c r="P4059" s="878"/>
      <c r="Q4059" s="878"/>
      <c r="R4059" s="878"/>
      <c r="S4059" s="878"/>
      <c r="T4059" s="878"/>
      <c r="U4059" s="878"/>
      <c r="V4059" s="878"/>
      <c r="W4059" s="878"/>
      <c r="X4059" s="1015"/>
      <c r="Y4059" s="878"/>
      <c r="Z4059" s="975"/>
    </row>
    <row r="4060" spans="1:26">
      <c r="A4060" s="878"/>
      <c r="B4060" s="878"/>
      <c r="C4060" s="878"/>
      <c r="F4060" s="878"/>
      <c r="H4060" s="878"/>
      <c r="I4060" s="878"/>
      <c r="J4060" s="878"/>
      <c r="K4060" s="990"/>
      <c r="L4060" s="990"/>
      <c r="M4060" s="990"/>
      <c r="N4060" s="990"/>
      <c r="O4060" s="878"/>
      <c r="P4060" s="878"/>
      <c r="Q4060" s="878"/>
      <c r="R4060" s="878"/>
      <c r="S4060" s="878"/>
      <c r="T4060" s="878"/>
      <c r="U4060" s="878"/>
      <c r="V4060" s="878"/>
      <c r="W4060" s="878"/>
      <c r="X4060" s="1015"/>
      <c r="Y4060" s="878"/>
      <c r="Z4060" s="975"/>
    </row>
    <row r="4061" spans="1:26">
      <c r="A4061" s="878"/>
      <c r="B4061" s="878"/>
      <c r="C4061" s="878"/>
      <c r="F4061" s="878"/>
      <c r="H4061" s="878"/>
      <c r="I4061" s="878"/>
      <c r="J4061" s="878"/>
      <c r="K4061" s="990"/>
      <c r="L4061" s="990"/>
      <c r="M4061" s="990"/>
      <c r="N4061" s="990"/>
      <c r="O4061" s="878"/>
      <c r="P4061" s="878"/>
      <c r="Q4061" s="878"/>
      <c r="R4061" s="878"/>
      <c r="S4061" s="878"/>
      <c r="T4061" s="878"/>
      <c r="U4061" s="878"/>
      <c r="V4061" s="878"/>
      <c r="W4061" s="878"/>
      <c r="X4061" s="1015"/>
      <c r="Y4061" s="878"/>
      <c r="Z4061" s="975"/>
    </row>
    <row r="4062" spans="1:26">
      <c r="A4062" s="878"/>
      <c r="B4062" s="878"/>
      <c r="C4062" s="878"/>
      <c r="F4062" s="878"/>
      <c r="H4062" s="878"/>
      <c r="I4062" s="878"/>
      <c r="J4062" s="878"/>
      <c r="K4062" s="990"/>
      <c r="L4062" s="990"/>
      <c r="M4062" s="990"/>
      <c r="N4062" s="990"/>
      <c r="O4062" s="878"/>
      <c r="P4062" s="878"/>
      <c r="Q4062" s="878"/>
      <c r="R4062" s="878"/>
      <c r="S4062" s="878"/>
      <c r="T4062" s="878"/>
      <c r="U4062" s="878"/>
      <c r="V4062" s="878"/>
      <c r="W4062" s="878"/>
      <c r="X4062" s="1015"/>
      <c r="Y4062" s="878"/>
      <c r="Z4062" s="975"/>
    </row>
    <row r="4063" spans="1:26">
      <c r="A4063" s="878"/>
      <c r="B4063" s="878"/>
      <c r="C4063" s="878"/>
      <c r="F4063" s="878"/>
      <c r="H4063" s="878"/>
      <c r="I4063" s="878"/>
      <c r="J4063" s="878"/>
      <c r="K4063" s="990"/>
      <c r="L4063" s="990"/>
      <c r="M4063" s="990"/>
      <c r="N4063" s="990"/>
      <c r="O4063" s="878"/>
      <c r="P4063" s="878"/>
      <c r="Q4063" s="878"/>
      <c r="R4063" s="878"/>
      <c r="S4063" s="878"/>
      <c r="T4063" s="878"/>
      <c r="U4063" s="878"/>
      <c r="V4063" s="878"/>
      <c r="W4063" s="878"/>
      <c r="X4063" s="1015"/>
      <c r="Y4063" s="878"/>
      <c r="Z4063" s="975"/>
    </row>
    <row r="4064" spans="1:26">
      <c r="A4064" s="878"/>
      <c r="B4064" s="878"/>
      <c r="C4064" s="878"/>
      <c r="F4064" s="878"/>
      <c r="H4064" s="878"/>
      <c r="I4064" s="878"/>
      <c r="J4064" s="878"/>
      <c r="K4064" s="990"/>
      <c r="L4064" s="990"/>
      <c r="M4064" s="990"/>
      <c r="N4064" s="990"/>
      <c r="O4064" s="878"/>
      <c r="P4064" s="878"/>
      <c r="Q4064" s="878"/>
      <c r="R4064" s="878"/>
      <c r="S4064" s="878"/>
      <c r="T4064" s="878"/>
      <c r="U4064" s="878"/>
      <c r="V4064" s="878"/>
      <c r="W4064" s="878"/>
      <c r="X4064" s="1015"/>
      <c r="Y4064" s="878"/>
      <c r="Z4064" s="975"/>
    </row>
    <row r="4065" spans="1:26">
      <c r="A4065" s="878"/>
      <c r="B4065" s="878"/>
      <c r="C4065" s="878"/>
      <c r="F4065" s="878"/>
      <c r="H4065" s="878"/>
      <c r="I4065" s="878"/>
      <c r="J4065" s="878"/>
      <c r="K4065" s="990"/>
      <c r="L4065" s="990"/>
      <c r="M4065" s="990"/>
      <c r="N4065" s="990"/>
      <c r="O4065" s="878"/>
      <c r="P4065" s="878"/>
      <c r="Q4065" s="878"/>
      <c r="R4065" s="878"/>
      <c r="S4065" s="878"/>
      <c r="T4065" s="878"/>
      <c r="U4065" s="878"/>
      <c r="V4065" s="878"/>
      <c r="W4065" s="878"/>
      <c r="X4065" s="1015"/>
      <c r="Y4065" s="878"/>
      <c r="Z4065" s="975"/>
    </row>
    <row r="4066" spans="1:26">
      <c r="A4066" s="878"/>
      <c r="B4066" s="878"/>
      <c r="C4066" s="878"/>
      <c r="F4066" s="878"/>
      <c r="H4066" s="878"/>
      <c r="I4066" s="878"/>
      <c r="J4066" s="878"/>
      <c r="K4066" s="990"/>
      <c r="L4066" s="990"/>
      <c r="M4066" s="990"/>
      <c r="N4066" s="990"/>
      <c r="O4066" s="878"/>
      <c r="P4066" s="878"/>
      <c r="Q4066" s="878"/>
      <c r="R4066" s="878"/>
      <c r="S4066" s="878"/>
      <c r="T4066" s="878"/>
      <c r="U4066" s="878"/>
      <c r="V4066" s="878"/>
      <c r="W4066" s="878"/>
      <c r="X4066" s="1015"/>
      <c r="Y4066" s="878"/>
      <c r="Z4066" s="975"/>
    </row>
    <row r="4067" spans="1:26">
      <c r="A4067" s="878"/>
      <c r="B4067" s="878"/>
      <c r="C4067" s="878"/>
      <c r="F4067" s="878"/>
      <c r="H4067" s="878"/>
      <c r="I4067" s="878"/>
      <c r="J4067" s="878"/>
      <c r="K4067" s="990"/>
      <c r="L4067" s="990"/>
      <c r="M4067" s="990"/>
      <c r="N4067" s="990"/>
      <c r="O4067" s="878"/>
      <c r="P4067" s="878"/>
      <c r="Q4067" s="878"/>
      <c r="R4067" s="878"/>
      <c r="S4067" s="878"/>
      <c r="T4067" s="878"/>
      <c r="U4067" s="878"/>
      <c r="V4067" s="878"/>
      <c r="W4067" s="878"/>
      <c r="X4067" s="1015"/>
      <c r="Y4067" s="878"/>
      <c r="Z4067" s="975"/>
    </row>
    <row r="4068" spans="1:26">
      <c r="A4068" s="878"/>
      <c r="B4068" s="878"/>
      <c r="C4068" s="878"/>
      <c r="F4068" s="878"/>
      <c r="H4068" s="878"/>
      <c r="I4068" s="878"/>
      <c r="J4068" s="878"/>
      <c r="K4068" s="990"/>
      <c r="L4068" s="990"/>
      <c r="M4068" s="990"/>
      <c r="N4068" s="990"/>
      <c r="O4068" s="878"/>
      <c r="P4068" s="878"/>
      <c r="Q4068" s="878"/>
      <c r="R4068" s="878"/>
      <c r="S4068" s="878"/>
      <c r="T4068" s="878"/>
      <c r="U4068" s="878"/>
      <c r="V4068" s="878"/>
      <c r="W4068" s="878"/>
      <c r="X4068" s="1015"/>
      <c r="Y4068" s="878"/>
      <c r="Z4068" s="975"/>
    </row>
    <row r="4069" spans="1:26">
      <c r="A4069" s="878"/>
      <c r="B4069" s="878"/>
      <c r="C4069" s="878"/>
      <c r="F4069" s="878"/>
      <c r="H4069" s="878"/>
      <c r="I4069" s="878"/>
      <c r="J4069" s="878"/>
      <c r="K4069" s="990"/>
      <c r="L4069" s="990"/>
      <c r="M4069" s="990"/>
      <c r="N4069" s="990"/>
      <c r="O4069" s="878"/>
      <c r="P4069" s="878"/>
      <c r="Q4069" s="878"/>
      <c r="R4069" s="878"/>
      <c r="S4069" s="878"/>
      <c r="T4069" s="878"/>
      <c r="U4069" s="878"/>
      <c r="V4069" s="878"/>
      <c r="W4069" s="878"/>
      <c r="X4069" s="1015"/>
      <c r="Y4069" s="878"/>
      <c r="Z4069" s="975"/>
    </row>
    <row r="4070" spans="1:26">
      <c r="A4070" s="878"/>
      <c r="B4070" s="878"/>
      <c r="C4070" s="878"/>
      <c r="F4070" s="878"/>
      <c r="H4070" s="878"/>
      <c r="I4070" s="878"/>
      <c r="J4070" s="878"/>
      <c r="K4070" s="990"/>
      <c r="L4070" s="990"/>
      <c r="M4070" s="990"/>
      <c r="N4070" s="990"/>
      <c r="O4070" s="878"/>
      <c r="P4070" s="878"/>
      <c r="Q4070" s="878"/>
      <c r="R4070" s="878"/>
      <c r="S4070" s="878"/>
      <c r="T4070" s="878"/>
      <c r="U4070" s="878"/>
      <c r="V4070" s="878"/>
      <c r="W4070" s="878"/>
      <c r="X4070" s="1015"/>
      <c r="Y4070" s="878"/>
      <c r="Z4070" s="975"/>
    </row>
    <row r="4071" spans="1:26">
      <c r="A4071" s="878"/>
      <c r="B4071" s="878"/>
      <c r="C4071" s="878"/>
      <c r="F4071" s="878"/>
      <c r="H4071" s="878"/>
      <c r="I4071" s="878"/>
      <c r="J4071" s="878"/>
      <c r="K4071" s="990"/>
      <c r="L4071" s="990"/>
      <c r="M4071" s="990"/>
      <c r="N4071" s="990"/>
      <c r="O4071" s="878"/>
      <c r="P4071" s="878"/>
      <c r="Q4071" s="878"/>
      <c r="R4071" s="878"/>
      <c r="S4071" s="878"/>
      <c r="T4071" s="878"/>
      <c r="U4071" s="878"/>
      <c r="V4071" s="878"/>
      <c r="W4071" s="878"/>
      <c r="X4071" s="1015"/>
      <c r="Y4071" s="878"/>
      <c r="Z4071" s="975"/>
    </row>
    <row r="4072" spans="1:26">
      <c r="A4072" s="878"/>
      <c r="B4072" s="878"/>
      <c r="C4072" s="878"/>
      <c r="F4072" s="878"/>
      <c r="H4072" s="878"/>
      <c r="I4072" s="878"/>
      <c r="J4072" s="878"/>
      <c r="K4072" s="990"/>
      <c r="L4072" s="990"/>
      <c r="M4072" s="990"/>
      <c r="N4072" s="990"/>
      <c r="O4072" s="878"/>
      <c r="P4072" s="878"/>
      <c r="Q4072" s="878"/>
      <c r="R4072" s="878"/>
      <c r="S4072" s="878"/>
      <c r="T4072" s="878"/>
      <c r="U4072" s="878"/>
      <c r="V4072" s="878"/>
      <c r="W4072" s="878"/>
      <c r="X4072" s="1015"/>
      <c r="Y4072" s="878"/>
      <c r="Z4072" s="975"/>
    </row>
    <row r="4073" spans="1:26">
      <c r="A4073" s="878"/>
      <c r="B4073" s="878"/>
      <c r="C4073" s="878"/>
      <c r="F4073" s="878"/>
      <c r="H4073" s="878"/>
      <c r="I4073" s="878"/>
      <c r="J4073" s="878"/>
      <c r="K4073" s="990"/>
      <c r="L4073" s="990"/>
      <c r="M4073" s="990"/>
      <c r="N4073" s="990"/>
      <c r="O4073" s="878"/>
      <c r="P4073" s="878"/>
      <c r="Q4073" s="878"/>
      <c r="R4073" s="878"/>
      <c r="S4073" s="878"/>
      <c r="T4073" s="878"/>
      <c r="U4073" s="878"/>
      <c r="V4073" s="878"/>
      <c r="W4073" s="878"/>
      <c r="X4073" s="1015"/>
      <c r="Y4073" s="878"/>
      <c r="Z4073" s="975"/>
    </row>
    <row r="4074" spans="1:26">
      <c r="A4074" s="878"/>
      <c r="B4074" s="878"/>
      <c r="C4074" s="878"/>
      <c r="F4074" s="878"/>
      <c r="H4074" s="878"/>
      <c r="I4074" s="878"/>
      <c r="J4074" s="878"/>
      <c r="K4074" s="990"/>
      <c r="L4074" s="990"/>
      <c r="M4074" s="990"/>
      <c r="N4074" s="990"/>
      <c r="O4074" s="878"/>
      <c r="P4074" s="878"/>
      <c r="Q4074" s="878"/>
      <c r="R4074" s="878"/>
      <c r="S4074" s="878"/>
      <c r="T4074" s="878"/>
      <c r="U4074" s="878"/>
      <c r="V4074" s="878"/>
      <c r="W4074" s="878"/>
      <c r="X4074" s="1015"/>
      <c r="Y4074" s="878"/>
      <c r="Z4074" s="975"/>
    </row>
    <row r="4075" spans="1:26">
      <c r="A4075" s="878"/>
      <c r="B4075" s="878"/>
      <c r="C4075" s="878"/>
      <c r="F4075" s="878"/>
      <c r="H4075" s="878"/>
      <c r="I4075" s="878"/>
      <c r="J4075" s="878"/>
      <c r="K4075" s="990"/>
      <c r="L4075" s="990"/>
      <c r="M4075" s="990"/>
      <c r="N4075" s="990"/>
      <c r="O4075" s="878"/>
      <c r="P4075" s="878"/>
      <c r="Q4075" s="878"/>
      <c r="R4075" s="878"/>
      <c r="S4075" s="878"/>
      <c r="T4075" s="878"/>
      <c r="U4075" s="878"/>
      <c r="V4075" s="878"/>
      <c r="W4075" s="878"/>
      <c r="X4075" s="1015"/>
      <c r="Y4075" s="878"/>
      <c r="Z4075" s="975"/>
    </row>
    <row r="4076" spans="1:26">
      <c r="A4076" s="878"/>
      <c r="B4076" s="878"/>
      <c r="C4076" s="878"/>
      <c r="F4076" s="878"/>
      <c r="H4076" s="878"/>
      <c r="I4076" s="878"/>
      <c r="J4076" s="878"/>
      <c r="K4076" s="990"/>
      <c r="L4076" s="990"/>
      <c r="M4076" s="990"/>
      <c r="N4076" s="990"/>
      <c r="O4076" s="878"/>
      <c r="P4076" s="878"/>
      <c r="Q4076" s="878"/>
      <c r="R4076" s="878"/>
      <c r="S4076" s="878"/>
      <c r="T4076" s="878"/>
      <c r="U4076" s="878"/>
      <c r="V4076" s="878"/>
      <c r="W4076" s="878"/>
      <c r="X4076" s="1015"/>
      <c r="Y4076" s="878"/>
      <c r="Z4076" s="975"/>
    </row>
    <row r="4077" spans="1:26">
      <c r="A4077" s="878"/>
      <c r="B4077" s="878"/>
      <c r="C4077" s="878"/>
      <c r="F4077" s="878"/>
      <c r="H4077" s="878"/>
      <c r="I4077" s="878"/>
      <c r="J4077" s="878"/>
      <c r="K4077" s="990"/>
      <c r="L4077" s="990"/>
      <c r="M4077" s="990"/>
      <c r="N4077" s="990"/>
      <c r="O4077" s="878"/>
      <c r="P4077" s="878"/>
      <c r="Q4077" s="878"/>
      <c r="R4077" s="878"/>
      <c r="S4077" s="878"/>
      <c r="T4077" s="878"/>
      <c r="U4077" s="878"/>
      <c r="V4077" s="878"/>
      <c r="W4077" s="878"/>
      <c r="X4077" s="1015"/>
      <c r="Y4077" s="878"/>
      <c r="Z4077" s="975"/>
    </row>
    <row r="4078" spans="1:26">
      <c r="A4078" s="878"/>
      <c r="B4078" s="878"/>
      <c r="C4078" s="878"/>
      <c r="F4078" s="878"/>
      <c r="H4078" s="878"/>
      <c r="I4078" s="878"/>
      <c r="J4078" s="878"/>
      <c r="K4078" s="990"/>
      <c r="L4078" s="990"/>
      <c r="M4078" s="990"/>
      <c r="N4078" s="990"/>
      <c r="O4078" s="878"/>
      <c r="P4078" s="878"/>
      <c r="Q4078" s="878"/>
      <c r="R4078" s="878"/>
      <c r="S4078" s="878"/>
      <c r="T4078" s="878"/>
      <c r="U4078" s="878"/>
      <c r="V4078" s="878"/>
      <c r="W4078" s="878"/>
      <c r="X4078" s="1015"/>
      <c r="Y4078" s="878"/>
      <c r="Z4078" s="975"/>
    </row>
    <row r="4079" spans="1:26">
      <c r="A4079" s="878"/>
      <c r="B4079" s="878"/>
      <c r="C4079" s="878"/>
      <c r="F4079" s="878"/>
      <c r="H4079" s="878"/>
      <c r="I4079" s="878"/>
      <c r="J4079" s="878"/>
      <c r="K4079" s="990"/>
      <c r="L4079" s="990"/>
      <c r="M4079" s="990"/>
      <c r="N4079" s="990"/>
      <c r="O4079" s="878"/>
      <c r="P4079" s="878"/>
      <c r="Q4079" s="878"/>
      <c r="R4079" s="878"/>
      <c r="S4079" s="878"/>
      <c r="T4079" s="878"/>
      <c r="U4079" s="878"/>
      <c r="V4079" s="878"/>
      <c r="W4079" s="878"/>
      <c r="X4079" s="1015"/>
      <c r="Y4079" s="878"/>
      <c r="Z4079" s="975"/>
    </row>
    <row r="4080" spans="1:26">
      <c r="A4080" s="878"/>
      <c r="B4080" s="878"/>
      <c r="C4080" s="878"/>
      <c r="F4080" s="878"/>
      <c r="H4080" s="878"/>
      <c r="I4080" s="878"/>
      <c r="J4080" s="878"/>
      <c r="K4080" s="990"/>
      <c r="L4080" s="990"/>
      <c r="M4080" s="990"/>
      <c r="N4080" s="990"/>
      <c r="O4080" s="878"/>
      <c r="P4080" s="878"/>
      <c r="Q4080" s="878"/>
      <c r="R4080" s="878"/>
      <c r="S4080" s="878"/>
      <c r="T4080" s="878"/>
      <c r="U4080" s="878"/>
      <c r="V4080" s="878"/>
      <c r="W4080" s="878"/>
      <c r="X4080" s="1015"/>
      <c r="Y4080" s="878"/>
      <c r="Z4080" s="975"/>
    </row>
    <row r="4081" spans="1:26">
      <c r="A4081" s="878"/>
      <c r="B4081" s="878"/>
      <c r="C4081" s="878"/>
      <c r="F4081" s="878"/>
      <c r="H4081" s="878"/>
      <c r="I4081" s="878"/>
      <c r="J4081" s="878"/>
      <c r="K4081" s="990"/>
      <c r="L4081" s="990"/>
      <c r="M4081" s="990"/>
      <c r="N4081" s="990"/>
      <c r="O4081" s="878"/>
      <c r="P4081" s="878"/>
      <c r="Q4081" s="878"/>
      <c r="R4081" s="878"/>
      <c r="S4081" s="878"/>
      <c r="T4081" s="878"/>
      <c r="U4081" s="878"/>
      <c r="V4081" s="878"/>
      <c r="W4081" s="878"/>
      <c r="X4081" s="1015"/>
      <c r="Y4081" s="878"/>
      <c r="Z4081" s="975"/>
    </row>
    <row r="4082" spans="1:26">
      <c r="A4082" s="878"/>
      <c r="B4082" s="878"/>
      <c r="C4082" s="878"/>
      <c r="F4082" s="878"/>
      <c r="H4082" s="878"/>
      <c r="I4082" s="878"/>
      <c r="J4082" s="878"/>
      <c r="K4082" s="990"/>
      <c r="L4082" s="990"/>
      <c r="M4082" s="990"/>
      <c r="N4082" s="990"/>
      <c r="O4082" s="878"/>
      <c r="P4082" s="878"/>
      <c r="Q4082" s="878"/>
      <c r="R4082" s="878"/>
      <c r="S4082" s="878"/>
      <c r="T4082" s="878"/>
      <c r="U4082" s="878"/>
      <c r="V4082" s="878"/>
      <c r="W4082" s="878"/>
      <c r="X4082" s="1015"/>
      <c r="Y4082" s="878"/>
      <c r="Z4082" s="975"/>
    </row>
    <row r="4083" spans="1:26">
      <c r="A4083" s="878"/>
      <c r="B4083" s="878"/>
      <c r="C4083" s="878"/>
      <c r="F4083" s="878"/>
      <c r="H4083" s="878"/>
      <c r="I4083" s="878"/>
      <c r="J4083" s="878"/>
      <c r="K4083" s="990"/>
      <c r="L4083" s="990"/>
      <c r="M4083" s="990"/>
      <c r="N4083" s="990"/>
      <c r="O4083" s="878"/>
      <c r="P4083" s="878"/>
      <c r="Q4083" s="878"/>
      <c r="R4083" s="878"/>
      <c r="S4083" s="878"/>
      <c r="T4083" s="878"/>
      <c r="U4083" s="878"/>
      <c r="V4083" s="878"/>
      <c r="W4083" s="878"/>
      <c r="X4083" s="1015"/>
      <c r="Y4083" s="878"/>
      <c r="Z4083" s="975"/>
    </row>
    <row r="4084" spans="1:26">
      <c r="A4084" s="878"/>
      <c r="B4084" s="878"/>
      <c r="C4084" s="878"/>
      <c r="F4084" s="878"/>
      <c r="H4084" s="878"/>
      <c r="I4084" s="878"/>
      <c r="J4084" s="878"/>
      <c r="K4084" s="990"/>
      <c r="L4084" s="990"/>
      <c r="M4084" s="990"/>
      <c r="N4084" s="990"/>
      <c r="O4084" s="878"/>
      <c r="P4084" s="878"/>
      <c r="Q4084" s="878"/>
      <c r="R4084" s="878"/>
      <c r="S4084" s="878"/>
      <c r="T4084" s="878"/>
      <c r="U4084" s="878"/>
      <c r="V4084" s="878"/>
      <c r="W4084" s="878"/>
      <c r="X4084" s="1015"/>
      <c r="Y4084" s="878"/>
      <c r="Z4084" s="975"/>
    </row>
    <row r="4085" spans="1:26">
      <c r="A4085" s="878"/>
      <c r="B4085" s="878"/>
      <c r="C4085" s="878"/>
      <c r="F4085" s="878"/>
      <c r="H4085" s="878"/>
      <c r="I4085" s="878"/>
      <c r="J4085" s="878"/>
      <c r="K4085" s="990"/>
      <c r="L4085" s="990"/>
      <c r="M4085" s="990"/>
      <c r="N4085" s="990"/>
      <c r="O4085" s="878"/>
      <c r="P4085" s="878"/>
      <c r="Q4085" s="878"/>
      <c r="R4085" s="878"/>
      <c r="S4085" s="878"/>
      <c r="T4085" s="878"/>
      <c r="U4085" s="878"/>
      <c r="V4085" s="878"/>
      <c r="W4085" s="878"/>
      <c r="X4085" s="1015"/>
      <c r="Y4085" s="878"/>
      <c r="Z4085" s="975"/>
    </row>
    <row r="4086" spans="1:26">
      <c r="A4086" s="878"/>
      <c r="B4086" s="878"/>
      <c r="C4086" s="878"/>
      <c r="F4086" s="878"/>
      <c r="H4086" s="878"/>
      <c r="I4086" s="878"/>
      <c r="J4086" s="878"/>
      <c r="K4086" s="990"/>
      <c r="L4086" s="990"/>
      <c r="M4086" s="990"/>
      <c r="N4086" s="990"/>
      <c r="O4086" s="878"/>
      <c r="P4086" s="878"/>
      <c r="Q4086" s="878"/>
      <c r="R4086" s="878"/>
      <c r="S4086" s="878"/>
      <c r="T4086" s="878"/>
      <c r="U4086" s="878"/>
      <c r="V4086" s="878"/>
      <c r="W4086" s="878"/>
      <c r="X4086" s="1015"/>
      <c r="Y4086" s="878"/>
      <c r="Z4086" s="975"/>
    </row>
    <row r="4087" spans="1:26">
      <c r="A4087" s="878"/>
      <c r="B4087" s="878"/>
      <c r="C4087" s="878"/>
      <c r="F4087" s="878"/>
      <c r="H4087" s="878"/>
      <c r="I4087" s="878"/>
      <c r="J4087" s="878"/>
      <c r="K4087" s="990"/>
      <c r="L4087" s="990"/>
      <c r="M4087" s="990"/>
      <c r="N4087" s="990"/>
      <c r="O4087" s="878"/>
      <c r="P4087" s="878"/>
      <c r="Q4087" s="878"/>
      <c r="R4087" s="878"/>
      <c r="S4087" s="878"/>
      <c r="T4087" s="878"/>
      <c r="U4087" s="878"/>
      <c r="V4087" s="878"/>
      <c r="W4087" s="878"/>
      <c r="X4087" s="1015"/>
      <c r="Y4087" s="878"/>
      <c r="Z4087" s="975"/>
    </row>
    <row r="4088" spans="1:26">
      <c r="A4088" s="878"/>
      <c r="B4088" s="878"/>
      <c r="C4088" s="878"/>
      <c r="F4088" s="878"/>
      <c r="H4088" s="878"/>
      <c r="I4088" s="878"/>
      <c r="J4088" s="878"/>
      <c r="K4088" s="990"/>
      <c r="L4088" s="990"/>
      <c r="M4088" s="990"/>
      <c r="N4088" s="990"/>
      <c r="O4088" s="878"/>
      <c r="P4088" s="878"/>
      <c r="Q4088" s="878"/>
      <c r="R4088" s="878"/>
      <c r="S4088" s="878"/>
      <c r="T4088" s="878"/>
      <c r="U4088" s="878"/>
      <c r="V4088" s="878"/>
      <c r="W4088" s="878"/>
      <c r="X4088" s="1015"/>
      <c r="Y4088" s="878"/>
      <c r="Z4088" s="975"/>
    </row>
    <row r="4089" spans="1:26">
      <c r="A4089" s="878"/>
      <c r="B4089" s="878"/>
      <c r="C4089" s="878"/>
      <c r="F4089" s="878"/>
      <c r="H4089" s="878"/>
      <c r="I4089" s="878"/>
      <c r="J4089" s="878"/>
      <c r="K4089" s="990"/>
      <c r="L4089" s="990"/>
      <c r="M4089" s="990"/>
      <c r="N4089" s="990"/>
      <c r="O4089" s="878"/>
      <c r="P4089" s="878"/>
      <c r="Q4089" s="878"/>
      <c r="R4089" s="878"/>
      <c r="S4089" s="878"/>
      <c r="T4089" s="878"/>
      <c r="U4089" s="878"/>
      <c r="V4089" s="878"/>
      <c r="W4089" s="878"/>
      <c r="X4089" s="1015"/>
      <c r="Y4089" s="878"/>
      <c r="Z4089" s="975"/>
    </row>
    <row r="4090" spans="1:26">
      <c r="A4090" s="878"/>
      <c r="B4090" s="878"/>
      <c r="C4090" s="878"/>
      <c r="F4090" s="878"/>
      <c r="H4090" s="878"/>
      <c r="I4090" s="878"/>
      <c r="J4090" s="878"/>
      <c r="K4090" s="990"/>
      <c r="L4090" s="990"/>
      <c r="M4090" s="990"/>
      <c r="N4090" s="990"/>
      <c r="O4090" s="878"/>
      <c r="P4090" s="878"/>
      <c r="Q4090" s="878"/>
      <c r="R4090" s="878"/>
      <c r="S4090" s="878"/>
      <c r="T4090" s="878"/>
      <c r="U4090" s="878"/>
      <c r="V4090" s="878"/>
      <c r="W4090" s="878"/>
      <c r="X4090" s="1015"/>
      <c r="Y4090" s="878"/>
      <c r="Z4090" s="975"/>
    </row>
    <row r="4091" spans="1:26">
      <c r="A4091" s="878"/>
      <c r="B4091" s="878"/>
      <c r="C4091" s="878"/>
      <c r="F4091" s="878"/>
      <c r="H4091" s="878"/>
      <c r="I4091" s="878"/>
      <c r="J4091" s="878"/>
      <c r="K4091" s="990"/>
      <c r="L4091" s="990"/>
      <c r="M4091" s="990"/>
      <c r="N4091" s="990"/>
      <c r="O4091" s="878"/>
      <c r="P4091" s="878"/>
      <c r="Q4091" s="878"/>
      <c r="R4091" s="878"/>
      <c r="S4091" s="878"/>
      <c r="T4091" s="878"/>
      <c r="U4091" s="878"/>
      <c r="V4091" s="878"/>
      <c r="W4091" s="878"/>
      <c r="X4091" s="1015"/>
      <c r="Y4091" s="878"/>
      <c r="Z4091" s="975"/>
    </row>
    <row r="4092" spans="1:26">
      <c r="A4092" s="878"/>
      <c r="B4092" s="878"/>
      <c r="C4092" s="878"/>
      <c r="F4092" s="878"/>
      <c r="H4092" s="878"/>
      <c r="I4092" s="878"/>
      <c r="J4092" s="878"/>
      <c r="K4092" s="990"/>
      <c r="L4092" s="990"/>
      <c r="M4092" s="990"/>
      <c r="N4092" s="990"/>
      <c r="O4092" s="878"/>
      <c r="P4092" s="878"/>
      <c r="Q4092" s="878"/>
      <c r="R4092" s="878"/>
      <c r="S4092" s="878"/>
      <c r="T4092" s="878"/>
      <c r="U4092" s="878"/>
      <c r="V4092" s="878"/>
      <c r="W4092" s="878"/>
      <c r="X4092" s="1015"/>
      <c r="Y4092" s="878"/>
      <c r="Z4092" s="975"/>
    </row>
    <row r="4093" spans="1:26">
      <c r="A4093" s="878"/>
      <c r="B4093" s="878"/>
      <c r="C4093" s="878"/>
      <c r="F4093" s="878"/>
      <c r="H4093" s="878"/>
      <c r="I4093" s="878"/>
      <c r="J4093" s="878"/>
      <c r="K4093" s="990"/>
      <c r="L4093" s="990"/>
      <c r="M4093" s="990"/>
      <c r="N4093" s="990"/>
      <c r="O4093" s="878"/>
      <c r="P4093" s="878"/>
      <c r="Q4093" s="878"/>
      <c r="R4093" s="878"/>
      <c r="S4093" s="878"/>
      <c r="T4093" s="878"/>
      <c r="U4093" s="878"/>
      <c r="V4093" s="878"/>
      <c r="W4093" s="878"/>
      <c r="X4093" s="1015"/>
      <c r="Y4093" s="878"/>
      <c r="Z4093" s="975"/>
    </row>
    <row r="4094" spans="1:26">
      <c r="A4094" s="878"/>
      <c r="B4094" s="878"/>
      <c r="C4094" s="878"/>
      <c r="F4094" s="878"/>
      <c r="H4094" s="878"/>
      <c r="I4094" s="878"/>
      <c r="J4094" s="878"/>
      <c r="K4094" s="990"/>
      <c r="L4094" s="990"/>
      <c r="M4094" s="990"/>
      <c r="N4094" s="990"/>
      <c r="O4094" s="878"/>
      <c r="P4094" s="878"/>
      <c r="Q4094" s="878"/>
      <c r="R4094" s="878"/>
      <c r="S4094" s="878"/>
      <c r="T4094" s="878"/>
      <c r="U4094" s="878"/>
      <c r="V4094" s="878"/>
      <c r="W4094" s="878"/>
      <c r="X4094" s="1015"/>
      <c r="Y4094" s="878"/>
      <c r="Z4094" s="975"/>
    </row>
    <row r="4095" spans="1:26">
      <c r="A4095" s="878"/>
      <c r="B4095" s="878"/>
      <c r="C4095" s="878"/>
      <c r="F4095" s="878"/>
      <c r="H4095" s="878"/>
      <c r="I4095" s="878"/>
      <c r="J4095" s="878"/>
      <c r="K4095" s="990"/>
      <c r="L4095" s="990"/>
      <c r="M4095" s="990"/>
      <c r="N4095" s="990"/>
      <c r="O4095" s="878"/>
      <c r="P4095" s="878"/>
      <c r="Q4095" s="878"/>
      <c r="R4095" s="878"/>
      <c r="S4095" s="878"/>
      <c r="T4095" s="878"/>
      <c r="U4095" s="878"/>
      <c r="V4095" s="878"/>
      <c r="W4095" s="878"/>
      <c r="X4095" s="1015"/>
      <c r="Y4095" s="878"/>
      <c r="Z4095" s="975"/>
    </row>
    <row r="4096" spans="1:26">
      <c r="A4096" s="878"/>
      <c r="B4096" s="878"/>
      <c r="C4096" s="878"/>
      <c r="F4096" s="878"/>
      <c r="H4096" s="878"/>
      <c r="I4096" s="878"/>
      <c r="J4096" s="878"/>
      <c r="K4096" s="990"/>
      <c r="L4096" s="990"/>
      <c r="M4096" s="990"/>
      <c r="N4096" s="990"/>
      <c r="O4096" s="878"/>
      <c r="P4096" s="878"/>
      <c r="Q4096" s="878"/>
      <c r="R4096" s="878"/>
      <c r="S4096" s="878"/>
      <c r="T4096" s="878"/>
      <c r="U4096" s="878"/>
      <c r="V4096" s="878"/>
      <c r="W4096" s="878"/>
      <c r="X4096" s="1015"/>
      <c r="Y4096" s="878"/>
      <c r="Z4096" s="975"/>
    </row>
    <row r="4097" spans="1:26">
      <c r="A4097" s="878"/>
      <c r="B4097" s="878"/>
      <c r="C4097" s="878"/>
      <c r="F4097" s="878"/>
      <c r="H4097" s="878"/>
      <c r="I4097" s="878"/>
      <c r="J4097" s="878"/>
      <c r="K4097" s="990"/>
      <c r="L4097" s="990"/>
      <c r="M4097" s="990"/>
      <c r="N4097" s="990"/>
      <c r="O4097" s="878"/>
      <c r="P4097" s="878"/>
      <c r="Q4097" s="878"/>
      <c r="R4097" s="878"/>
      <c r="S4097" s="878"/>
      <c r="T4097" s="878"/>
      <c r="U4097" s="878"/>
      <c r="V4097" s="878"/>
      <c r="W4097" s="878"/>
      <c r="X4097" s="1015"/>
      <c r="Y4097" s="878"/>
      <c r="Z4097" s="975"/>
    </row>
    <row r="4098" spans="1:26">
      <c r="A4098" s="878"/>
      <c r="B4098" s="878"/>
      <c r="C4098" s="878"/>
      <c r="F4098" s="878"/>
      <c r="H4098" s="878"/>
      <c r="I4098" s="878"/>
      <c r="J4098" s="878"/>
      <c r="K4098" s="990"/>
      <c r="L4098" s="990"/>
      <c r="M4098" s="990"/>
      <c r="N4098" s="990"/>
      <c r="O4098" s="878"/>
      <c r="P4098" s="878"/>
      <c r="Q4098" s="878"/>
      <c r="R4098" s="878"/>
      <c r="S4098" s="878"/>
      <c r="T4098" s="878"/>
      <c r="U4098" s="878"/>
      <c r="V4098" s="878"/>
      <c r="W4098" s="878"/>
      <c r="X4098" s="1015"/>
      <c r="Y4098" s="878"/>
      <c r="Z4098" s="975"/>
    </row>
    <row r="4099" spans="1:26">
      <c r="A4099" s="878"/>
      <c r="B4099" s="878"/>
      <c r="C4099" s="878"/>
      <c r="F4099" s="878"/>
      <c r="H4099" s="878"/>
      <c r="I4099" s="878"/>
      <c r="J4099" s="878"/>
      <c r="K4099" s="990"/>
      <c r="L4099" s="990"/>
      <c r="M4099" s="990"/>
      <c r="N4099" s="990"/>
      <c r="O4099" s="878"/>
      <c r="P4099" s="878"/>
      <c r="Q4099" s="878"/>
      <c r="R4099" s="878"/>
      <c r="S4099" s="878"/>
      <c r="T4099" s="878"/>
      <c r="U4099" s="878"/>
      <c r="V4099" s="878"/>
      <c r="W4099" s="878"/>
      <c r="X4099" s="1015"/>
      <c r="Y4099" s="878"/>
      <c r="Z4099" s="975"/>
    </row>
    <row r="4100" spans="1:26">
      <c r="A4100" s="878"/>
      <c r="B4100" s="878"/>
      <c r="C4100" s="878"/>
      <c r="F4100" s="878"/>
      <c r="H4100" s="878"/>
      <c r="I4100" s="878"/>
      <c r="J4100" s="878"/>
      <c r="K4100" s="990"/>
      <c r="L4100" s="990"/>
      <c r="M4100" s="990"/>
      <c r="N4100" s="990"/>
      <c r="O4100" s="878"/>
      <c r="P4100" s="878"/>
      <c r="Q4100" s="878"/>
      <c r="R4100" s="878"/>
      <c r="S4100" s="878"/>
      <c r="T4100" s="878"/>
      <c r="U4100" s="878"/>
      <c r="V4100" s="878"/>
      <c r="W4100" s="878"/>
      <c r="X4100" s="1015"/>
      <c r="Y4100" s="878"/>
      <c r="Z4100" s="975"/>
    </row>
    <row r="4101" spans="1:26">
      <c r="A4101" s="878"/>
      <c r="B4101" s="878"/>
      <c r="C4101" s="878"/>
      <c r="F4101" s="878"/>
      <c r="H4101" s="878"/>
      <c r="I4101" s="878"/>
      <c r="J4101" s="878"/>
      <c r="K4101" s="990"/>
      <c r="L4101" s="990"/>
      <c r="M4101" s="990"/>
      <c r="N4101" s="990"/>
      <c r="O4101" s="878"/>
      <c r="P4101" s="878"/>
      <c r="Q4101" s="878"/>
      <c r="R4101" s="878"/>
      <c r="S4101" s="878"/>
      <c r="T4101" s="878"/>
      <c r="U4101" s="878"/>
      <c r="V4101" s="878"/>
      <c r="W4101" s="878"/>
      <c r="X4101" s="1015"/>
      <c r="Y4101" s="878"/>
      <c r="Z4101" s="975"/>
    </row>
    <row r="4102" spans="1:26">
      <c r="A4102" s="878"/>
      <c r="B4102" s="878"/>
      <c r="C4102" s="878"/>
      <c r="F4102" s="878"/>
      <c r="H4102" s="878"/>
      <c r="I4102" s="878"/>
      <c r="J4102" s="878"/>
      <c r="K4102" s="990"/>
      <c r="L4102" s="990"/>
      <c r="M4102" s="990"/>
      <c r="N4102" s="990"/>
      <c r="O4102" s="878"/>
      <c r="P4102" s="878"/>
      <c r="Q4102" s="878"/>
      <c r="R4102" s="878"/>
      <c r="S4102" s="878"/>
      <c r="T4102" s="878"/>
      <c r="U4102" s="878"/>
      <c r="V4102" s="878"/>
      <c r="W4102" s="878"/>
      <c r="X4102" s="1015"/>
      <c r="Y4102" s="878"/>
      <c r="Z4102" s="975"/>
    </row>
    <row r="4103" spans="1:26">
      <c r="A4103" s="878"/>
      <c r="B4103" s="878"/>
      <c r="C4103" s="878"/>
      <c r="F4103" s="878"/>
      <c r="H4103" s="878"/>
      <c r="I4103" s="878"/>
      <c r="J4103" s="878"/>
      <c r="K4103" s="990"/>
      <c r="L4103" s="990"/>
      <c r="M4103" s="990"/>
      <c r="N4103" s="990"/>
      <c r="O4103" s="878"/>
      <c r="P4103" s="878"/>
      <c r="Q4103" s="878"/>
      <c r="R4103" s="878"/>
      <c r="S4103" s="878"/>
      <c r="T4103" s="878"/>
      <c r="U4103" s="878"/>
      <c r="V4103" s="878"/>
      <c r="W4103" s="878"/>
      <c r="X4103" s="1015"/>
      <c r="Y4103" s="878"/>
      <c r="Z4103" s="975"/>
    </row>
    <row r="4104" spans="1:26">
      <c r="A4104" s="878"/>
      <c r="B4104" s="878"/>
      <c r="C4104" s="878"/>
      <c r="F4104" s="878"/>
      <c r="H4104" s="878"/>
      <c r="I4104" s="878"/>
      <c r="J4104" s="878"/>
      <c r="K4104" s="990"/>
      <c r="L4104" s="990"/>
      <c r="M4104" s="990"/>
      <c r="N4104" s="990"/>
      <c r="O4104" s="878"/>
      <c r="P4104" s="878"/>
      <c r="Q4104" s="878"/>
      <c r="R4104" s="878"/>
      <c r="S4104" s="878"/>
      <c r="T4104" s="878"/>
      <c r="U4104" s="878"/>
      <c r="V4104" s="878"/>
      <c r="W4104" s="878"/>
      <c r="X4104" s="1015"/>
      <c r="Y4104" s="878"/>
      <c r="Z4104" s="975"/>
    </row>
    <row r="4105" spans="1:26">
      <c r="A4105" s="878"/>
      <c r="B4105" s="878"/>
      <c r="C4105" s="878"/>
      <c r="F4105" s="878"/>
      <c r="H4105" s="878"/>
      <c r="I4105" s="878"/>
      <c r="J4105" s="878"/>
      <c r="K4105" s="990"/>
      <c r="L4105" s="990"/>
      <c r="M4105" s="990"/>
      <c r="N4105" s="990"/>
      <c r="O4105" s="878"/>
      <c r="P4105" s="878"/>
      <c r="Q4105" s="878"/>
      <c r="R4105" s="878"/>
      <c r="S4105" s="878"/>
      <c r="T4105" s="878"/>
      <c r="U4105" s="878"/>
      <c r="V4105" s="878"/>
      <c r="W4105" s="878"/>
      <c r="X4105" s="1015"/>
      <c r="Y4105" s="878"/>
      <c r="Z4105" s="975"/>
    </row>
    <row r="4106" spans="1:26">
      <c r="A4106" s="878"/>
      <c r="B4106" s="878"/>
      <c r="C4106" s="878"/>
      <c r="F4106" s="878"/>
      <c r="H4106" s="878"/>
      <c r="I4106" s="878"/>
      <c r="J4106" s="878"/>
      <c r="K4106" s="990"/>
      <c r="L4106" s="990"/>
      <c r="M4106" s="990"/>
      <c r="N4106" s="990"/>
      <c r="O4106" s="878"/>
      <c r="P4106" s="878"/>
      <c r="Q4106" s="878"/>
      <c r="R4106" s="878"/>
      <c r="S4106" s="878"/>
      <c r="T4106" s="878"/>
      <c r="U4106" s="878"/>
      <c r="V4106" s="878"/>
      <c r="W4106" s="878"/>
      <c r="X4106" s="1015"/>
      <c r="Y4106" s="878"/>
      <c r="Z4106" s="975"/>
    </row>
    <row r="4107" spans="1:26">
      <c r="A4107" s="878"/>
      <c r="B4107" s="878"/>
      <c r="C4107" s="878"/>
      <c r="F4107" s="878"/>
      <c r="H4107" s="878"/>
      <c r="I4107" s="878"/>
      <c r="J4107" s="878"/>
      <c r="K4107" s="990"/>
      <c r="L4107" s="990"/>
      <c r="M4107" s="990"/>
      <c r="N4107" s="990"/>
      <c r="O4107" s="878"/>
      <c r="P4107" s="878"/>
      <c r="Q4107" s="878"/>
      <c r="R4107" s="878"/>
      <c r="S4107" s="878"/>
      <c r="T4107" s="878"/>
      <c r="U4107" s="878"/>
      <c r="V4107" s="878"/>
      <c r="W4107" s="878"/>
      <c r="X4107" s="1015"/>
      <c r="Y4107" s="878"/>
      <c r="Z4107" s="975"/>
    </row>
    <row r="4108" spans="1:26">
      <c r="A4108" s="878"/>
      <c r="B4108" s="878"/>
      <c r="C4108" s="878"/>
      <c r="F4108" s="878"/>
      <c r="H4108" s="878"/>
      <c r="I4108" s="878"/>
      <c r="J4108" s="878"/>
      <c r="K4108" s="990"/>
      <c r="L4108" s="990"/>
      <c r="M4108" s="990"/>
      <c r="N4108" s="990"/>
      <c r="O4108" s="878"/>
      <c r="P4108" s="878"/>
      <c r="Q4108" s="878"/>
      <c r="R4108" s="878"/>
      <c r="S4108" s="878"/>
      <c r="T4108" s="878"/>
      <c r="U4108" s="878"/>
      <c r="V4108" s="878"/>
      <c r="W4108" s="878"/>
      <c r="X4108" s="1015"/>
      <c r="Y4108" s="878"/>
      <c r="Z4108" s="975"/>
    </row>
    <row r="4109" spans="1:26">
      <c r="A4109" s="878"/>
      <c r="B4109" s="878"/>
      <c r="C4109" s="878"/>
      <c r="F4109" s="878"/>
      <c r="H4109" s="878"/>
      <c r="I4109" s="878"/>
      <c r="J4109" s="878"/>
      <c r="K4109" s="990"/>
      <c r="L4109" s="990"/>
      <c r="M4109" s="990"/>
      <c r="N4109" s="990"/>
      <c r="O4109" s="878"/>
      <c r="P4109" s="878"/>
      <c r="Q4109" s="878"/>
      <c r="R4109" s="878"/>
      <c r="S4109" s="878"/>
      <c r="T4109" s="878"/>
      <c r="U4109" s="878"/>
      <c r="V4109" s="878"/>
      <c r="W4109" s="878"/>
      <c r="X4109" s="1015"/>
      <c r="Y4109" s="878"/>
      <c r="Z4109" s="975"/>
    </row>
    <row r="4110" spans="1:26">
      <c r="A4110" s="878"/>
      <c r="B4110" s="878"/>
      <c r="C4110" s="878"/>
      <c r="F4110" s="878"/>
      <c r="H4110" s="878"/>
      <c r="I4110" s="878"/>
      <c r="J4110" s="878"/>
      <c r="K4110" s="990"/>
      <c r="L4110" s="990"/>
      <c r="M4110" s="990"/>
      <c r="N4110" s="990"/>
      <c r="O4110" s="878"/>
      <c r="P4110" s="878"/>
      <c r="Q4110" s="878"/>
      <c r="R4110" s="878"/>
      <c r="S4110" s="878"/>
      <c r="T4110" s="878"/>
      <c r="U4110" s="878"/>
      <c r="V4110" s="878"/>
      <c r="W4110" s="878"/>
      <c r="X4110" s="1015"/>
      <c r="Y4110" s="878"/>
      <c r="Z4110" s="975"/>
    </row>
    <row r="4111" spans="1:26">
      <c r="A4111" s="878"/>
      <c r="B4111" s="878"/>
      <c r="C4111" s="878"/>
      <c r="F4111" s="878"/>
      <c r="H4111" s="878"/>
      <c r="I4111" s="878"/>
      <c r="J4111" s="878"/>
      <c r="K4111" s="990"/>
      <c r="L4111" s="990"/>
      <c r="M4111" s="990"/>
      <c r="N4111" s="990"/>
      <c r="O4111" s="878"/>
      <c r="P4111" s="878"/>
      <c r="Q4111" s="878"/>
      <c r="R4111" s="878"/>
      <c r="S4111" s="878"/>
      <c r="T4111" s="878"/>
      <c r="U4111" s="878"/>
      <c r="V4111" s="878"/>
      <c r="W4111" s="878"/>
      <c r="X4111" s="1015"/>
      <c r="Y4111" s="878"/>
      <c r="Z4111" s="975"/>
    </row>
    <row r="4112" spans="1:26">
      <c r="A4112" s="878"/>
      <c r="B4112" s="878"/>
      <c r="C4112" s="878"/>
      <c r="F4112" s="878"/>
      <c r="H4112" s="878"/>
      <c r="I4112" s="878"/>
      <c r="J4112" s="878"/>
      <c r="K4112" s="990"/>
      <c r="L4112" s="990"/>
      <c r="M4112" s="990"/>
      <c r="N4112" s="990"/>
      <c r="O4112" s="878"/>
      <c r="P4112" s="878"/>
      <c r="Q4112" s="878"/>
      <c r="R4112" s="878"/>
      <c r="S4112" s="878"/>
      <c r="T4112" s="878"/>
      <c r="U4112" s="878"/>
      <c r="V4112" s="878"/>
      <c r="W4112" s="878"/>
      <c r="X4112" s="1015"/>
      <c r="Y4112" s="878"/>
      <c r="Z4112" s="975"/>
    </row>
    <row r="4113" spans="1:26">
      <c r="A4113" s="878"/>
      <c r="B4113" s="878"/>
      <c r="C4113" s="878"/>
      <c r="F4113" s="878"/>
      <c r="H4113" s="878"/>
      <c r="I4113" s="878"/>
      <c r="J4113" s="878"/>
      <c r="K4113" s="990"/>
      <c r="L4113" s="990"/>
      <c r="M4113" s="990"/>
      <c r="N4113" s="990"/>
      <c r="O4113" s="878"/>
      <c r="P4113" s="878"/>
      <c r="Q4113" s="878"/>
      <c r="R4113" s="878"/>
      <c r="S4113" s="878"/>
      <c r="T4113" s="878"/>
      <c r="U4113" s="878"/>
      <c r="V4113" s="878"/>
      <c r="W4113" s="878"/>
      <c r="X4113" s="1015"/>
      <c r="Y4113" s="878"/>
      <c r="Z4113" s="975"/>
    </row>
    <row r="4114" spans="1:26">
      <c r="A4114" s="878"/>
      <c r="B4114" s="878"/>
      <c r="C4114" s="878"/>
      <c r="F4114" s="878"/>
      <c r="H4114" s="878"/>
      <c r="I4114" s="878"/>
      <c r="J4114" s="878"/>
      <c r="K4114" s="990"/>
      <c r="L4114" s="990"/>
      <c r="M4114" s="990"/>
      <c r="N4114" s="990"/>
      <c r="O4114" s="878"/>
      <c r="P4114" s="878"/>
      <c r="Q4114" s="878"/>
      <c r="R4114" s="878"/>
      <c r="S4114" s="878"/>
      <c r="T4114" s="878"/>
      <c r="U4114" s="878"/>
      <c r="V4114" s="878"/>
      <c r="W4114" s="878"/>
      <c r="X4114" s="1015"/>
      <c r="Y4114" s="878"/>
      <c r="Z4114" s="975"/>
    </row>
    <row r="4115" spans="1:26">
      <c r="A4115" s="878"/>
      <c r="B4115" s="878"/>
      <c r="C4115" s="878"/>
      <c r="F4115" s="878"/>
      <c r="H4115" s="878"/>
      <c r="I4115" s="878"/>
      <c r="J4115" s="878"/>
      <c r="K4115" s="990"/>
      <c r="L4115" s="990"/>
      <c r="M4115" s="990"/>
      <c r="N4115" s="990"/>
      <c r="O4115" s="878"/>
      <c r="P4115" s="878"/>
      <c r="Q4115" s="878"/>
      <c r="R4115" s="878"/>
      <c r="S4115" s="878"/>
      <c r="T4115" s="878"/>
      <c r="U4115" s="878"/>
      <c r="V4115" s="878"/>
      <c r="W4115" s="878"/>
      <c r="X4115" s="1015"/>
      <c r="Y4115" s="878"/>
      <c r="Z4115" s="975"/>
    </row>
    <row r="4116" spans="1:26">
      <c r="A4116" s="878"/>
      <c r="B4116" s="878"/>
      <c r="C4116" s="878"/>
      <c r="F4116" s="878"/>
      <c r="H4116" s="878"/>
      <c r="I4116" s="878"/>
      <c r="J4116" s="878"/>
      <c r="K4116" s="990"/>
      <c r="L4116" s="990"/>
      <c r="M4116" s="990"/>
      <c r="N4116" s="990"/>
      <c r="O4116" s="878"/>
      <c r="P4116" s="878"/>
      <c r="Q4116" s="878"/>
      <c r="R4116" s="878"/>
      <c r="S4116" s="878"/>
      <c r="T4116" s="878"/>
      <c r="U4116" s="878"/>
      <c r="V4116" s="878"/>
      <c r="W4116" s="878"/>
      <c r="X4116" s="1015"/>
      <c r="Y4116" s="878"/>
      <c r="Z4116" s="975"/>
    </row>
    <row r="4117" spans="1:26">
      <c r="A4117" s="878"/>
      <c r="B4117" s="878"/>
      <c r="C4117" s="878"/>
      <c r="F4117" s="878"/>
      <c r="H4117" s="878"/>
      <c r="I4117" s="878"/>
      <c r="J4117" s="878"/>
      <c r="K4117" s="990"/>
      <c r="L4117" s="990"/>
      <c r="M4117" s="990"/>
      <c r="N4117" s="990"/>
      <c r="O4117" s="878"/>
      <c r="P4117" s="878"/>
      <c r="Q4117" s="878"/>
      <c r="R4117" s="878"/>
      <c r="S4117" s="878"/>
      <c r="T4117" s="878"/>
      <c r="U4117" s="878"/>
      <c r="V4117" s="878"/>
      <c r="W4117" s="878"/>
      <c r="X4117" s="1015"/>
      <c r="Y4117" s="878"/>
      <c r="Z4117" s="975"/>
    </row>
    <row r="4118" spans="1:26">
      <c r="A4118" s="878"/>
      <c r="B4118" s="878"/>
      <c r="C4118" s="878"/>
      <c r="F4118" s="878"/>
      <c r="H4118" s="878"/>
      <c r="I4118" s="878"/>
      <c r="J4118" s="878"/>
      <c r="K4118" s="990"/>
      <c r="L4118" s="990"/>
      <c r="M4118" s="990"/>
      <c r="N4118" s="990"/>
      <c r="O4118" s="878"/>
      <c r="P4118" s="878"/>
      <c r="Q4118" s="878"/>
      <c r="R4118" s="878"/>
      <c r="S4118" s="878"/>
      <c r="T4118" s="878"/>
      <c r="U4118" s="878"/>
      <c r="V4118" s="878"/>
      <c r="W4118" s="878"/>
      <c r="X4118" s="1015"/>
      <c r="Y4118" s="878"/>
      <c r="Z4118" s="975"/>
    </row>
    <row r="4119" spans="1:26">
      <c r="A4119" s="878"/>
      <c r="B4119" s="878"/>
      <c r="C4119" s="878"/>
      <c r="F4119" s="878"/>
      <c r="H4119" s="878"/>
      <c r="I4119" s="878"/>
      <c r="J4119" s="878"/>
      <c r="K4119" s="990"/>
      <c r="L4119" s="990"/>
      <c r="M4119" s="990"/>
      <c r="N4119" s="990"/>
      <c r="O4119" s="878"/>
      <c r="P4119" s="878"/>
      <c r="Q4119" s="878"/>
      <c r="R4119" s="878"/>
      <c r="S4119" s="878"/>
      <c r="T4119" s="878"/>
      <c r="U4119" s="878"/>
      <c r="V4119" s="878"/>
      <c r="W4119" s="878"/>
      <c r="X4119" s="1015"/>
      <c r="Y4119" s="878"/>
      <c r="Z4119" s="975"/>
    </row>
    <row r="4120" spans="1:26">
      <c r="A4120" s="878"/>
      <c r="B4120" s="878"/>
      <c r="C4120" s="878"/>
      <c r="F4120" s="878"/>
      <c r="H4120" s="878"/>
      <c r="I4120" s="878"/>
      <c r="J4120" s="878"/>
      <c r="K4120" s="990"/>
      <c r="L4120" s="990"/>
      <c r="M4120" s="990"/>
      <c r="N4120" s="990"/>
      <c r="O4120" s="878"/>
      <c r="P4120" s="878"/>
      <c r="Q4120" s="878"/>
      <c r="R4120" s="878"/>
      <c r="S4120" s="878"/>
      <c r="T4120" s="878"/>
      <c r="U4120" s="878"/>
      <c r="V4120" s="878"/>
      <c r="W4120" s="878"/>
      <c r="X4120" s="1015"/>
      <c r="Y4120" s="878"/>
      <c r="Z4120" s="975"/>
    </row>
    <row r="4121" spans="1:26">
      <c r="A4121" s="878"/>
      <c r="B4121" s="878"/>
      <c r="C4121" s="878"/>
      <c r="F4121" s="878"/>
      <c r="H4121" s="878"/>
      <c r="I4121" s="878"/>
      <c r="J4121" s="878"/>
      <c r="K4121" s="990"/>
      <c r="L4121" s="990"/>
      <c r="M4121" s="990"/>
      <c r="N4121" s="990"/>
      <c r="O4121" s="878"/>
      <c r="P4121" s="878"/>
      <c r="Q4121" s="878"/>
      <c r="R4121" s="878"/>
      <c r="S4121" s="878"/>
      <c r="T4121" s="878"/>
      <c r="U4121" s="878"/>
      <c r="V4121" s="878"/>
      <c r="W4121" s="878"/>
      <c r="X4121" s="1015"/>
      <c r="Y4121" s="878"/>
      <c r="Z4121" s="975"/>
    </row>
    <row r="4122" spans="1:26">
      <c r="A4122" s="878"/>
      <c r="B4122" s="878"/>
      <c r="C4122" s="878"/>
      <c r="F4122" s="878"/>
      <c r="H4122" s="878"/>
      <c r="I4122" s="878"/>
      <c r="J4122" s="878"/>
      <c r="K4122" s="990"/>
      <c r="L4122" s="990"/>
      <c r="M4122" s="990"/>
      <c r="N4122" s="990"/>
      <c r="O4122" s="878"/>
      <c r="P4122" s="878"/>
      <c r="Q4122" s="878"/>
      <c r="R4122" s="878"/>
      <c r="S4122" s="878"/>
      <c r="T4122" s="878"/>
      <c r="U4122" s="878"/>
      <c r="V4122" s="878"/>
      <c r="W4122" s="878"/>
      <c r="X4122" s="1015"/>
      <c r="Y4122" s="878"/>
      <c r="Z4122" s="975"/>
    </row>
    <row r="4123" spans="1:26">
      <c r="A4123" s="878"/>
      <c r="B4123" s="878"/>
      <c r="C4123" s="878"/>
      <c r="F4123" s="878"/>
      <c r="H4123" s="878"/>
      <c r="I4123" s="878"/>
      <c r="J4123" s="878"/>
      <c r="K4123" s="990"/>
      <c r="L4123" s="990"/>
      <c r="M4123" s="990"/>
      <c r="N4123" s="990"/>
      <c r="O4123" s="878"/>
      <c r="P4123" s="878"/>
      <c r="Q4123" s="878"/>
      <c r="R4123" s="878"/>
      <c r="S4123" s="878"/>
      <c r="T4123" s="878"/>
      <c r="U4123" s="878"/>
      <c r="V4123" s="878"/>
      <c r="W4123" s="878"/>
      <c r="X4123" s="1015"/>
      <c r="Y4123" s="878"/>
      <c r="Z4123" s="975"/>
    </row>
    <row r="4124" spans="1:26">
      <c r="A4124" s="878"/>
      <c r="B4124" s="878"/>
      <c r="C4124" s="878"/>
      <c r="F4124" s="878"/>
      <c r="H4124" s="878"/>
      <c r="I4124" s="878"/>
      <c r="J4124" s="878"/>
      <c r="K4124" s="990"/>
      <c r="L4124" s="990"/>
      <c r="M4124" s="990"/>
      <c r="N4124" s="990"/>
      <c r="O4124" s="878"/>
      <c r="P4124" s="878"/>
      <c r="Q4124" s="878"/>
      <c r="R4124" s="878"/>
      <c r="S4124" s="878"/>
      <c r="T4124" s="878"/>
      <c r="U4124" s="878"/>
      <c r="V4124" s="878"/>
      <c r="W4124" s="878"/>
      <c r="X4124" s="1015"/>
      <c r="Y4124" s="878"/>
      <c r="Z4124" s="975"/>
    </row>
    <row r="4125" spans="1:26">
      <c r="A4125" s="878"/>
      <c r="B4125" s="878"/>
      <c r="C4125" s="878"/>
      <c r="F4125" s="878"/>
      <c r="H4125" s="878"/>
      <c r="I4125" s="878"/>
      <c r="J4125" s="878"/>
      <c r="K4125" s="990"/>
      <c r="L4125" s="990"/>
      <c r="M4125" s="990"/>
      <c r="N4125" s="990"/>
      <c r="O4125" s="878"/>
      <c r="P4125" s="878"/>
      <c r="Q4125" s="878"/>
      <c r="R4125" s="878"/>
      <c r="S4125" s="878"/>
      <c r="T4125" s="878"/>
      <c r="U4125" s="878"/>
      <c r="V4125" s="878"/>
      <c r="W4125" s="878"/>
      <c r="X4125" s="1015"/>
      <c r="Y4125" s="878"/>
      <c r="Z4125" s="975"/>
    </row>
    <row r="4126" spans="1:26">
      <c r="A4126" s="878"/>
      <c r="B4126" s="878"/>
      <c r="C4126" s="878"/>
      <c r="F4126" s="878"/>
      <c r="H4126" s="878"/>
      <c r="I4126" s="878"/>
      <c r="J4126" s="878"/>
      <c r="K4126" s="990"/>
      <c r="L4126" s="990"/>
      <c r="M4126" s="990"/>
      <c r="N4126" s="990"/>
      <c r="O4126" s="878"/>
      <c r="P4126" s="878"/>
      <c r="Q4126" s="878"/>
      <c r="R4126" s="878"/>
      <c r="S4126" s="878"/>
      <c r="T4126" s="878"/>
      <c r="U4126" s="878"/>
      <c r="V4126" s="878"/>
      <c r="W4126" s="878"/>
      <c r="X4126" s="1015"/>
      <c r="Y4126" s="878"/>
      <c r="Z4126" s="975"/>
    </row>
    <row r="4127" spans="1:26">
      <c r="A4127" s="878"/>
      <c r="B4127" s="878"/>
      <c r="C4127" s="878"/>
      <c r="F4127" s="878"/>
      <c r="H4127" s="878"/>
      <c r="I4127" s="878"/>
      <c r="J4127" s="878"/>
      <c r="K4127" s="990"/>
      <c r="L4127" s="990"/>
      <c r="M4127" s="990"/>
      <c r="N4127" s="990"/>
      <c r="O4127" s="878"/>
      <c r="P4127" s="878"/>
      <c r="Q4127" s="878"/>
      <c r="R4127" s="878"/>
      <c r="S4127" s="878"/>
      <c r="T4127" s="878"/>
      <c r="U4127" s="878"/>
      <c r="V4127" s="878"/>
      <c r="W4127" s="878"/>
      <c r="X4127" s="1015"/>
      <c r="Y4127" s="878"/>
      <c r="Z4127" s="975"/>
    </row>
    <row r="4128" spans="1:26">
      <c r="A4128" s="878"/>
      <c r="B4128" s="878"/>
      <c r="C4128" s="878"/>
      <c r="F4128" s="878"/>
      <c r="H4128" s="878"/>
      <c r="I4128" s="878"/>
      <c r="J4128" s="878"/>
      <c r="K4128" s="990"/>
      <c r="L4128" s="990"/>
      <c r="M4128" s="990"/>
      <c r="N4128" s="990"/>
      <c r="O4128" s="878"/>
      <c r="P4128" s="878"/>
      <c r="Q4128" s="878"/>
      <c r="R4128" s="878"/>
      <c r="S4128" s="878"/>
      <c r="T4128" s="878"/>
      <c r="U4128" s="878"/>
      <c r="V4128" s="878"/>
      <c r="W4128" s="878"/>
      <c r="X4128" s="1015"/>
      <c r="Y4128" s="878"/>
      <c r="Z4128" s="975"/>
    </row>
    <row r="4129" spans="1:26">
      <c r="A4129" s="878"/>
      <c r="B4129" s="878"/>
      <c r="C4129" s="878"/>
      <c r="F4129" s="878"/>
      <c r="H4129" s="878"/>
      <c r="I4129" s="878"/>
      <c r="J4129" s="878"/>
      <c r="K4129" s="990"/>
      <c r="L4129" s="990"/>
      <c r="M4129" s="990"/>
      <c r="N4129" s="990"/>
      <c r="O4129" s="878"/>
      <c r="P4129" s="878"/>
      <c r="Q4129" s="878"/>
      <c r="R4129" s="878"/>
      <c r="S4129" s="878"/>
      <c r="T4129" s="878"/>
      <c r="U4129" s="878"/>
      <c r="V4129" s="878"/>
      <c r="W4129" s="878"/>
      <c r="X4129" s="1015"/>
      <c r="Y4129" s="878"/>
      <c r="Z4129" s="975"/>
    </row>
    <row r="4130" spans="1:26">
      <c r="A4130" s="878"/>
      <c r="B4130" s="878"/>
      <c r="C4130" s="878"/>
      <c r="F4130" s="878"/>
      <c r="H4130" s="878"/>
      <c r="I4130" s="878"/>
      <c r="J4130" s="878"/>
      <c r="K4130" s="990"/>
      <c r="L4130" s="990"/>
      <c r="M4130" s="990"/>
      <c r="N4130" s="990"/>
      <c r="O4130" s="878"/>
      <c r="P4130" s="878"/>
      <c r="Q4130" s="878"/>
      <c r="R4130" s="878"/>
      <c r="S4130" s="878"/>
      <c r="T4130" s="878"/>
      <c r="U4130" s="878"/>
      <c r="V4130" s="878"/>
      <c r="W4130" s="878"/>
      <c r="X4130" s="1015"/>
      <c r="Y4130" s="878"/>
      <c r="Z4130" s="975"/>
    </row>
    <row r="4131" spans="1:26">
      <c r="A4131" s="878"/>
      <c r="B4131" s="878"/>
      <c r="C4131" s="878"/>
      <c r="F4131" s="878"/>
      <c r="H4131" s="878"/>
      <c r="I4131" s="878"/>
      <c r="J4131" s="878"/>
      <c r="K4131" s="990"/>
      <c r="L4131" s="990"/>
      <c r="M4131" s="990"/>
      <c r="N4131" s="990"/>
      <c r="O4131" s="878"/>
      <c r="P4131" s="878"/>
      <c r="Q4131" s="878"/>
      <c r="R4131" s="878"/>
      <c r="S4131" s="878"/>
      <c r="T4131" s="878"/>
      <c r="U4131" s="878"/>
      <c r="V4131" s="878"/>
      <c r="W4131" s="878"/>
      <c r="X4131" s="1015"/>
      <c r="Y4131" s="878"/>
      <c r="Z4131" s="975"/>
    </row>
    <row r="4132" spans="1:26">
      <c r="A4132" s="878"/>
      <c r="B4132" s="878"/>
      <c r="C4132" s="878"/>
      <c r="F4132" s="878"/>
      <c r="H4132" s="878"/>
      <c r="I4132" s="878"/>
      <c r="J4132" s="878"/>
      <c r="K4132" s="990"/>
      <c r="L4132" s="990"/>
      <c r="M4132" s="990"/>
      <c r="N4132" s="990"/>
      <c r="O4132" s="878"/>
      <c r="P4132" s="878"/>
      <c r="Q4132" s="878"/>
      <c r="R4132" s="878"/>
      <c r="S4132" s="878"/>
      <c r="T4132" s="878"/>
      <c r="U4132" s="878"/>
      <c r="V4132" s="878"/>
      <c r="W4132" s="878"/>
      <c r="X4132" s="1015"/>
      <c r="Y4132" s="878"/>
      <c r="Z4132" s="975"/>
    </row>
    <row r="4133" spans="1:26">
      <c r="A4133" s="878"/>
      <c r="B4133" s="878"/>
      <c r="C4133" s="878"/>
      <c r="F4133" s="878"/>
      <c r="H4133" s="878"/>
      <c r="I4133" s="878"/>
      <c r="J4133" s="878"/>
      <c r="K4133" s="990"/>
      <c r="L4133" s="990"/>
      <c r="M4133" s="990"/>
      <c r="N4133" s="990"/>
      <c r="O4133" s="878"/>
      <c r="P4133" s="878"/>
      <c r="Q4133" s="878"/>
      <c r="R4133" s="878"/>
      <c r="S4133" s="878"/>
      <c r="T4133" s="878"/>
      <c r="U4133" s="878"/>
      <c r="V4133" s="878"/>
      <c r="W4133" s="878"/>
      <c r="X4133" s="1015"/>
      <c r="Y4133" s="878"/>
      <c r="Z4133" s="975"/>
    </row>
    <row r="4134" spans="1:26">
      <c r="A4134" s="878"/>
      <c r="B4134" s="878"/>
      <c r="C4134" s="878"/>
      <c r="F4134" s="878"/>
      <c r="H4134" s="878"/>
      <c r="I4134" s="878"/>
      <c r="J4134" s="878"/>
      <c r="K4134" s="990"/>
      <c r="L4134" s="990"/>
      <c r="M4134" s="990"/>
      <c r="N4134" s="990"/>
      <c r="O4134" s="878"/>
      <c r="P4134" s="878"/>
      <c r="Q4134" s="878"/>
      <c r="R4134" s="878"/>
      <c r="S4134" s="878"/>
      <c r="T4134" s="878"/>
      <c r="U4134" s="878"/>
      <c r="V4134" s="878"/>
      <c r="W4134" s="878"/>
      <c r="X4134" s="1015"/>
      <c r="Y4134" s="878"/>
      <c r="Z4134" s="975"/>
    </row>
    <row r="4135" spans="1:26">
      <c r="A4135" s="878"/>
      <c r="B4135" s="878"/>
      <c r="C4135" s="878"/>
      <c r="F4135" s="878"/>
      <c r="H4135" s="878"/>
      <c r="I4135" s="878"/>
      <c r="J4135" s="878"/>
      <c r="K4135" s="990"/>
      <c r="L4135" s="990"/>
      <c r="M4135" s="990"/>
      <c r="N4135" s="990"/>
      <c r="O4135" s="878"/>
      <c r="P4135" s="878"/>
      <c r="Q4135" s="878"/>
      <c r="R4135" s="878"/>
      <c r="S4135" s="878"/>
      <c r="T4135" s="878"/>
      <c r="U4135" s="878"/>
      <c r="V4135" s="878"/>
      <c r="W4135" s="878"/>
      <c r="X4135" s="1015"/>
      <c r="Y4135" s="878"/>
      <c r="Z4135" s="975"/>
    </row>
    <row r="4136" spans="1:26">
      <c r="A4136" s="878"/>
      <c r="B4136" s="878"/>
      <c r="C4136" s="878"/>
      <c r="F4136" s="878"/>
      <c r="H4136" s="878"/>
      <c r="I4136" s="878"/>
      <c r="J4136" s="878"/>
      <c r="K4136" s="990"/>
      <c r="L4136" s="990"/>
      <c r="M4136" s="990"/>
      <c r="N4136" s="990"/>
      <c r="O4136" s="878"/>
      <c r="P4136" s="878"/>
      <c r="Q4136" s="878"/>
      <c r="R4136" s="878"/>
      <c r="S4136" s="878"/>
      <c r="T4136" s="878"/>
      <c r="U4136" s="878"/>
      <c r="V4136" s="878"/>
      <c r="W4136" s="878"/>
      <c r="X4136" s="1015"/>
      <c r="Y4136" s="878"/>
      <c r="Z4136" s="975"/>
    </row>
    <row r="4137" spans="1:26">
      <c r="A4137" s="878"/>
      <c r="B4137" s="878"/>
      <c r="C4137" s="878"/>
      <c r="F4137" s="878"/>
      <c r="H4137" s="878"/>
      <c r="I4137" s="878"/>
      <c r="J4137" s="878"/>
      <c r="K4137" s="990"/>
      <c r="L4137" s="990"/>
      <c r="M4137" s="990"/>
      <c r="N4137" s="990"/>
      <c r="O4137" s="878"/>
      <c r="P4137" s="878"/>
      <c r="Q4137" s="878"/>
      <c r="R4137" s="878"/>
      <c r="S4137" s="878"/>
      <c r="T4137" s="878"/>
      <c r="U4137" s="878"/>
      <c r="V4137" s="878"/>
      <c r="W4137" s="878"/>
      <c r="X4137" s="1015"/>
      <c r="Y4137" s="878"/>
      <c r="Z4137" s="975"/>
    </row>
    <row r="4138" spans="1:26">
      <c r="A4138" s="878"/>
      <c r="B4138" s="878"/>
      <c r="C4138" s="878"/>
      <c r="F4138" s="878"/>
      <c r="H4138" s="878"/>
      <c r="I4138" s="878"/>
      <c r="J4138" s="878"/>
      <c r="K4138" s="990"/>
      <c r="L4138" s="990"/>
      <c r="M4138" s="990"/>
      <c r="N4138" s="990"/>
      <c r="O4138" s="878"/>
      <c r="P4138" s="878"/>
      <c r="Q4138" s="878"/>
      <c r="R4138" s="878"/>
      <c r="S4138" s="878"/>
      <c r="T4138" s="878"/>
      <c r="U4138" s="878"/>
      <c r="V4138" s="878"/>
      <c r="W4138" s="878"/>
      <c r="X4138" s="1015"/>
      <c r="Y4138" s="878"/>
      <c r="Z4138" s="975"/>
    </row>
    <row r="4139" spans="1:26">
      <c r="A4139" s="878"/>
      <c r="B4139" s="878"/>
      <c r="C4139" s="878"/>
      <c r="F4139" s="878"/>
      <c r="H4139" s="878"/>
      <c r="I4139" s="878"/>
      <c r="J4139" s="878"/>
      <c r="K4139" s="990"/>
      <c r="L4139" s="990"/>
      <c r="M4139" s="990"/>
      <c r="N4139" s="990"/>
      <c r="O4139" s="878"/>
      <c r="P4139" s="878"/>
      <c r="Q4139" s="878"/>
      <c r="R4139" s="878"/>
      <c r="S4139" s="878"/>
      <c r="T4139" s="878"/>
      <c r="U4139" s="878"/>
      <c r="V4139" s="878"/>
      <c r="W4139" s="878"/>
      <c r="X4139" s="1015"/>
      <c r="Y4139" s="878"/>
      <c r="Z4139" s="975"/>
    </row>
    <row r="4140" spans="1:26">
      <c r="A4140" s="878"/>
      <c r="B4140" s="878"/>
      <c r="C4140" s="878"/>
      <c r="F4140" s="878"/>
      <c r="H4140" s="878"/>
      <c r="I4140" s="878"/>
      <c r="J4140" s="878"/>
      <c r="K4140" s="990"/>
      <c r="L4140" s="990"/>
      <c r="M4140" s="990"/>
      <c r="N4140" s="990"/>
      <c r="O4140" s="878"/>
      <c r="P4140" s="878"/>
      <c r="Q4140" s="878"/>
      <c r="R4140" s="878"/>
      <c r="S4140" s="878"/>
      <c r="T4140" s="878"/>
      <c r="U4140" s="878"/>
      <c r="V4140" s="878"/>
      <c r="W4140" s="878"/>
      <c r="X4140" s="1015"/>
      <c r="Y4140" s="878"/>
      <c r="Z4140" s="975"/>
    </row>
    <row r="4141" spans="1:26">
      <c r="A4141" s="878"/>
      <c r="B4141" s="878"/>
      <c r="C4141" s="878"/>
      <c r="F4141" s="878"/>
      <c r="H4141" s="878"/>
      <c r="I4141" s="878"/>
      <c r="J4141" s="878"/>
      <c r="K4141" s="990"/>
      <c r="L4141" s="990"/>
      <c r="M4141" s="990"/>
      <c r="N4141" s="990"/>
      <c r="O4141" s="878"/>
      <c r="P4141" s="878"/>
      <c r="Q4141" s="878"/>
      <c r="R4141" s="878"/>
      <c r="S4141" s="878"/>
      <c r="T4141" s="878"/>
      <c r="U4141" s="878"/>
      <c r="V4141" s="878"/>
      <c r="W4141" s="878"/>
      <c r="X4141" s="1015"/>
      <c r="Y4141" s="878"/>
      <c r="Z4141" s="975"/>
    </row>
    <row r="4142" spans="1:26">
      <c r="A4142" s="878"/>
      <c r="B4142" s="878"/>
      <c r="C4142" s="878"/>
      <c r="F4142" s="878"/>
      <c r="H4142" s="878"/>
      <c r="I4142" s="878"/>
      <c r="J4142" s="878"/>
      <c r="K4142" s="990"/>
      <c r="L4142" s="990"/>
      <c r="M4142" s="990"/>
      <c r="N4142" s="990"/>
      <c r="O4142" s="878"/>
      <c r="P4142" s="878"/>
      <c r="Q4142" s="878"/>
      <c r="R4142" s="878"/>
      <c r="S4142" s="878"/>
      <c r="T4142" s="878"/>
      <c r="U4142" s="878"/>
      <c r="V4142" s="878"/>
      <c r="W4142" s="878"/>
      <c r="X4142" s="1015"/>
      <c r="Y4142" s="878"/>
      <c r="Z4142" s="975"/>
    </row>
    <row r="4143" spans="1:26">
      <c r="A4143" s="878"/>
      <c r="B4143" s="878"/>
      <c r="C4143" s="878"/>
      <c r="F4143" s="878"/>
      <c r="H4143" s="878"/>
      <c r="I4143" s="878"/>
      <c r="J4143" s="878"/>
      <c r="K4143" s="990"/>
      <c r="L4143" s="990"/>
      <c r="M4143" s="990"/>
      <c r="N4143" s="990"/>
      <c r="O4143" s="878"/>
      <c r="P4143" s="878"/>
      <c r="Q4143" s="878"/>
      <c r="R4143" s="878"/>
      <c r="S4143" s="878"/>
      <c r="T4143" s="878"/>
      <c r="U4143" s="878"/>
      <c r="V4143" s="878"/>
      <c r="W4143" s="878"/>
      <c r="X4143" s="1015"/>
      <c r="Y4143" s="878"/>
      <c r="Z4143" s="975"/>
    </row>
    <row r="4144" spans="1:26">
      <c r="A4144" s="878"/>
      <c r="B4144" s="878"/>
      <c r="C4144" s="878"/>
      <c r="F4144" s="878"/>
      <c r="H4144" s="878"/>
      <c r="I4144" s="878"/>
      <c r="J4144" s="878"/>
      <c r="K4144" s="990"/>
      <c r="L4144" s="990"/>
      <c r="M4144" s="990"/>
      <c r="N4144" s="990"/>
      <c r="O4144" s="878"/>
      <c r="P4144" s="878"/>
      <c r="Q4144" s="878"/>
      <c r="R4144" s="878"/>
      <c r="S4144" s="878"/>
      <c r="T4144" s="878"/>
      <c r="U4144" s="878"/>
      <c r="V4144" s="878"/>
      <c r="W4144" s="878"/>
      <c r="X4144" s="1015"/>
      <c r="Y4144" s="878"/>
      <c r="Z4144" s="975"/>
    </row>
    <row r="4145" spans="1:26">
      <c r="A4145" s="878"/>
      <c r="B4145" s="878"/>
      <c r="C4145" s="878"/>
      <c r="F4145" s="878"/>
      <c r="H4145" s="878"/>
      <c r="I4145" s="878"/>
      <c r="J4145" s="878"/>
      <c r="K4145" s="990"/>
      <c r="L4145" s="990"/>
      <c r="M4145" s="990"/>
      <c r="N4145" s="990"/>
      <c r="O4145" s="878"/>
      <c r="P4145" s="878"/>
      <c r="Q4145" s="878"/>
      <c r="R4145" s="878"/>
      <c r="S4145" s="878"/>
      <c r="T4145" s="878"/>
      <c r="U4145" s="878"/>
      <c r="V4145" s="878"/>
      <c r="W4145" s="878"/>
      <c r="X4145" s="1015"/>
      <c r="Y4145" s="878"/>
      <c r="Z4145" s="975"/>
    </row>
    <row r="4146" spans="1:26">
      <c r="A4146" s="878"/>
      <c r="B4146" s="878"/>
      <c r="C4146" s="878"/>
      <c r="F4146" s="878"/>
      <c r="H4146" s="878"/>
      <c r="I4146" s="878"/>
      <c r="J4146" s="878"/>
      <c r="K4146" s="990"/>
      <c r="L4146" s="990"/>
      <c r="M4146" s="990"/>
      <c r="N4146" s="990"/>
      <c r="O4146" s="878"/>
      <c r="P4146" s="878"/>
      <c r="Q4146" s="878"/>
      <c r="R4146" s="878"/>
      <c r="S4146" s="878"/>
      <c r="T4146" s="878"/>
      <c r="U4146" s="878"/>
      <c r="V4146" s="878"/>
      <c r="W4146" s="878"/>
      <c r="X4146" s="1015"/>
      <c r="Y4146" s="878"/>
      <c r="Z4146" s="975"/>
    </row>
    <row r="4147" spans="1:26">
      <c r="A4147" s="878"/>
      <c r="B4147" s="878"/>
      <c r="C4147" s="878"/>
      <c r="F4147" s="878"/>
      <c r="H4147" s="878"/>
      <c r="I4147" s="878"/>
      <c r="J4147" s="878"/>
      <c r="K4147" s="990"/>
      <c r="L4147" s="990"/>
      <c r="M4147" s="990"/>
      <c r="N4147" s="990"/>
      <c r="O4147" s="878"/>
      <c r="P4147" s="878"/>
      <c r="Q4147" s="878"/>
      <c r="R4147" s="878"/>
      <c r="S4147" s="878"/>
      <c r="T4147" s="878"/>
      <c r="U4147" s="878"/>
      <c r="V4147" s="878"/>
      <c r="W4147" s="878"/>
      <c r="X4147" s="1015"/>
      <c r="Y4147" s="878"/>
      <c r="Z4147" s="975"/>
    </row>
    <row r="4148" spans="1:26">
      <c r="A4148" s="878"/>
      <c r="B4148" s="878"/>
      <c r="C4148" s="878"/>
      <c r="F4148" s="878"/>
      <c r="H4148" s="878"/>
      <c r="I4148" s="878"/>
      <c r="J4148" s="878"/>
      <c r="K4148" s="990"/>
      <c r="L4148" s="990"/>
      <c r="M4148" s="990"/>
      <c r="N4148" s="990"/>
      <c r="O4148" s="878"/>
      <c r="P4148" s="878"/>
      <c r="Q4148" s="878"/>
      <c r="R4148" s="878"/>
      <c r="S4148" s="878"/>
      <c r="T4148" s="878"/>
      <c r="U4148" s="878"/>
      <c r="V4148" s="878"/>
      <c r="W4148" s="878"/>
      <c r="X4148" s="1015"/>
      <c r="Y4148" s="878"/>
      <c r="Z4148" s="975"/>
    </row>
    <row r="4149" spans="1:26">
      <c r="A4149" s="878"/>
      <c r="B4149" s="878"/>
      <c r="C4149" s="878"/>
      <c r="F4149" s="878"/>
      <c r="H4149" s="878"/>
      <c r="I4149" s="878"/>
      <c r="J4149" s="878"/>
      <c r="K4149" s="990"/>
      <c r="L4149" s="990"/>
      <c r="M4149" s="990"/>
      <c r="N4149" s="990"/>
      <c r="O4149" s="878"/>
      <c r="P4149" s="878"/>
      <c r="Q4149" s="878"/>
      <c r="R4149" s="878"/>
      <c r="S4149" s="878"/>
      <c r="T4149" s="878"/>
      <c r="U4149" s="878"/>
      <c r="V4149" s="878"/>
      <c r="W4149" s="878"/>
      <c r="X4149" s="1015"/>
      <c r="Y4149" s="878"/>
      <c r="Z4149" s="975"/>
    </row>
    <row r="4150" spans="1:26">
      <c r="A4150" s="878"/>
      <c r="B4150" s="878"/>
      <c r="C4150" s="878"/>
      <c r="F4150" s="878"/>
      <c r="H4150" s="878"/>
      <c r="I4150" s="878"/>
      <c r="J4150" s="878"/>
      <c r="K4150" s="990"/>
      <c r="L4150" s="990"/>
      <c r="M4150" s="990"/>
      <c r="N4150" s="990"/>
      <c r="O4150" s="878"/>
      <c r="P4150" s="878"/>
      <c r="Q4150" s="878"/>
      <c r="R4150" s="878"/>
      <c r="S4150" s="878"/>
      <c r="T4150" s="878"/>
      <c r="U4150" s="878"/>
      <c r="V4150" s="878"/>
      <c r="W4150" s="878"/>
      <c r="X4150" s="1015"/>
      <c r="Y4150" s="878"/>
      <c r="Z4150" s="975"/>
    </row>
    <row r="4151" spans="1:26">
      <c r="A4151" s="878"/>
      <c r="B4151" s="878"/>
      <c r="C4151" s="878"/>
      <c r="F4151" s="878"/>
      <c r="H4151" s="878"/>
      <c r="I4151" s="878"/>
      <c r="J4151" s="878"/>
      <c r="K4151" s="990"/>
      <c r="L4151" s="990"/>
      <c r="M4151" s="990"/>
      <c r="N4151" s="990"/>
      <c r="O4151" s="878"/>
      <c r="P4151" s="878"/>
      <c r="Q4151" s="878"/>
      <c r="R4151" s="878"/>
      <c r="S4151" s="878"/>
      <c r="T4151" s="878"/>
      <c r="U4151" s="878"/>
      <c r="V4151" s="878"/>
      <c r="W4151" s="878"/>
      <c r="X4151" s="1015"/>
      <c r="Y4151" s="878"/>
      <c r="Z4151" s="975"/>
    </row>
    <row r="4152" spans="1:26">
      <c r="A4152" s="878"/>
      <c r="B4152" s="878"/>
      <c r="C4152" s="878"/>
      <c r="F4152" s="878"/>
      <c r="H4152" s="878"/>
      <c r="I4152" s="878"/>
      <c r="J4152" s="878"/>
      <c r="K4152" s="990"/>
      <c r="L4152" s="990"/>
      <c r="M4152" s="990"/>
      <c r="N4152" s="990"/>
      <c r="O4152" s="878"/>
      <c r="P4152" s="878"/>
      <c r="Q4152" s="878"/>
      <c r="R4152" s="878"/>
      <c r="S4152" s="878"/>
      <c r="T4152" s="878"/>
      <c r="U4152" s="878"/>
      <c r="V4152" s="878"/>
      <c r="W4152" s="878"/>
      <c r="X4152" s="1015"/>
      <c r="Y4152" s="878"/>
      <c r="Z4152" s="975"/>
    </row>
    <row r="4153" spans="1:26">
      <c r="A4153" s="878"/>
      <c r="B4153" s="878"/>
      <c r="C4153" s="878"/>
      <c r="F4153" s="878"/>
      <c r="H4153" s="878"/>
      <c r="I4153" s="878"/>
      <c r="J4153" s="878"/>
      <c r="K4153" s="990"/>
      <c r="L4153" s="990"/>
      <c r="M4153" s="990"/>
      <c r="N4153" s="990"/>
      <c r="O4153" s="878"/>
      <c r="P4153" s="878"/>
      <c r="Q4153" s="878"/>
      <c r="R4153" s="878"/>
      <c r="S4153" s="878"/>
      <c r="T4153" s="878"/>
      <c r="U4153" s="878"/>
      <c r="V4153" s="878"/>
      <c r="W4153" s="878"/>
      <c r="X4153" s="1015"/>
      <c r="Y4153" s="878"/>
      <c r="Z4153" s="975"/>
    </row>
    <row r="4154" spans="1:26">
      <c r="A4154" s="878"/>
      <c r="B4154" s="878"/>
      <c r="C4154" s="878"/>
      <c r="F4154" s="878"/>
      <c r="H4154" s="878"/>
      <c r="I4154" s="878"/>
      <c r="J4154" s="878"/>
      <c r="K4154" s="990"/>
      <c r="L4154" s="990"/>
      <c r="M4154" s="990"/>
      <c r="N4154" s="990"/>
      <c r="O4154" s="878"/>
      <c r="P4154" s="878"/>
      <c r="Q4154" s="878"/>
      <c r="R4154" s="878"/>
      <c r="S4154" s="878"/>
      <c r="T4154" s="878"/>
      <c r="U4154" s="878"/>
      <c r="V4154" s="878"/>
      <c r="W4154" s="878"/>
      <c r="X4154" s="1015"/>
      <c r="Y4154" s="878"/>
      <c r="Z4154" s="975"/>
    </row>
    <row r="4155" spans="1:26">
      <c r="A4155" s="878"/>
      <c r="B4155" s="878"/>
      <c r="C4155" s="878"/>
      <c r="F4155" s="878"/>
      <c r="H4155" s="878"/>
      <c r="I4155" s="878"/>
      <c r="J4155" s="878"/>
      <c r="K4155" s="990"/>
      <c r="L4155" s="990"/>
      <c r="M4155" s="990"/>
      <c r="N4155" s="990"/>
      <c r="O4155" s="878"/>
      <c r="P4155" s="878"/>
      <c r="Q4155" s="878"/>
      <c r="R4155" s="878"/>
      <c r="S4155" s="878"/>
      <c r="T4155" s="878"/>
      <c r="U4155" s="878"/>
      <c r="V4155" s="878"/>
      <c r="W4155" s="878"/>
      <c r="X4155" s="1015"/>
      <c r="Y4155" s="878"/>
      <c r="Z4155" s="975"/>
    </row>
    <row r="4156" spans="1:26">
      <c r="A4156" s="878"/>
      <c r="B4156" s="878"/>
      <c r="C4156" s="878"/>
      <c r="F4156" s="878"/>
      <c r="H4156" s="878"/>
      <c r="I4156" s="878"/>
      <c r="J4156" s="878"/>
      <c r="K4156" s="990"/>
      <c r="L4156" s="990"/>
      <c r="M4156" s="990"/>
      <c r="N4156" s="990"/>
      <c r="O4156" s="878"/>
      <c r="P4156" s="878"/>
      <c r="Q4156" s="878"/>
      <c r="R4156" s="878"/>
      <c r="S4156" s="878"/>
      <c r="T4156" s="878"/>
      <c r="U4156" s="878"/>
      <c r="V4156" s="878"/>
      <c r="W4156" s="878"/>
      <c r="X4156" s="1015"/>
      <c r="Y4156" s="878"/>
      <c r="Z4156" s="975"/>
    </row>
    <row r="4157" spans="1:26">
      <c r="A4157" s="878"/>
      <c r="B4157" s="878"/>
      <c r="C4157" s="878"/>
      <c r="F4157" s="878"/>
      <c r="H4157" s="878"/>
      <c r="I4157" s="878"/>
      <c r="J4157" s="878"/>
      <c r="K4157" s="990"/>
      <c r="L4157" s="990"/>
      <c r="M4157" s="990"/>
      <c r="N4157" s="990"/>
      <c r="O4157" s="878"/>
      <c r="P4157" s="878"/>
      <c r="Q4157" s="878"/>
      <c r="R4157" s="878"/>
      <c r="S4157" s="878"/>
      <c r="T4157" s="878"/>
      <c r="U4157" s="878"/>
      <c r="V4157" s="878"/>
      <c r="W4157" s="878"/>
      <c r="X4157" s="1015"/>
      <c r="Y4157" s="878"/>
      <c r="Z4157" s="975"/>
    </row>
    <row r="4158" spans="1:26">
      <c r="A4158" s="878"/>
      <c r="B4158" s="878"/>
      <c r="C4158" s="878"/>
      <c r="F4158" s="878"/>
      <c r="H4158" s="878"/>
      <c r="I4158" s="878"/>
      <c r="J4158" s="878"/>
      <c r="K4158" s="990"/>
      <c r="L4158" s="990"/>
      <c r="M4158" s="990"/>
      <c r="N4158" s="990"/>
      <c r="O4158" s="878"/>
      <c r="P4158" s="878"/>
      <c r="Q4158" s="878"/>
      <c r="R4158" s="878"/>
      <c r="S4158" s="878"/>
      <c r="T4158" s="878"/>
      <c r="U4158" s="878"/>
      <c r="V4158" s="878"/>
      <c r="W4158" s="878"/>
      <c r="X4158" s="1015"/>
      <c r="Y4158" s="878"/>
      <c r="Z4158" s="975"/>
    </row>
    <row r="4159" spans="1:26">
      <c r="A4159" s="878"/>
      <c r="B4159" s="878"/>
      <c r="C4159" s="878"/>
      <c r="F4159" s="878"/>
      <c r="H4159" s="878"/>
      <c r="I4159" s="878"/>
      <c r="J4159" s="878"/>
      <c r="K4159" s="990"/>
      <c r="L4159" s="990"/>
      <c r="M4159" s="990"/>
      <c r="N4159" s="990"/>
      <c r="O4159" s="878"/>
      <c r="P4159" s="878"/>
      <c r="Q4159" s="878"/>
      <c r="R4159" s="878"/>
      <c r="S4159" s="878"/>
      <c r="T4159" s="878"/>
      <c r="U4159" s="878"/>
      <c r="V4159" s="878"/>
      <c r="W4159" s="878"/>
      <c r="X4159" s="1015"/>
      <c r="Y4159" s="878"/>
      <c r="Z4159" s="975"/>
    </row>
    <row r="4160" spans="1:26">
      <c r="A4160" s="878"/>
      <c r="B4160" s="878"/>
      <c r="C4160" s="878"/>
      <c r="F4160" s="878"/>
      <c r="H4160" s="878"/>
      <c r="I4160" s="878"/>
      <c r="J4160" s="878"/>
      <c r="K4160" s="990"/>
      <c r="L4160" s="990"/>
      <c r="M4160" s="990"/>
      <c r="N4160" s="990"/>
      <c r="O4160" s="878"/>
      <c r="P4160" s="878"/>
      <c r="Q4160" s="878"/>
      <c r="R4160" s="878"/>
      <c r="S4160" s="878"/>
      <c r="T4160" s="878"/>
      <c r="U4160" s="878"/>
      <c r="V4160" s="878"/>
      <c r="W4160" s="878"/>
      <c r="X4160" s="1015"/>
      <c r="Y4160" s="878"/>
      <c r="Z4160" s="975"/>
    </row>
    <row r="4161" spans="1:26">
      <c r="A4161" s="878"/>
      <c r="B4161" s="878"/>
      <c r="C4161" s="878"/>
      <c r="F4161" s="878"/>
      <c r="H4161" s="878"/>
      <c r="I4161" s="878"/>
      <c r="J4161" s="878"/>
      <c r="K4161" s="990"/>
      <c r="L4161" s="990"/>
      <c r="M4161" s="990"/>
      <c r="N4161" s="990"/>
      <c r="O4161" s="878"/>
      <c r="P4161" s="878"/>
      <c r="Q4161" s="878"/>
      <c r="R4161" s="878"/>
      <c r="S4161" s="878"/>
      <c r="T4161" s="878"/>
      <c r="U4161" s="878"/>
      <c r="V4161" s="878"/>
      <c r="W4161" s="878"/>
      <c r="X4161" s="1015"/>
      <c r="Y4161" s="878"/>
      <c r="Z4161" s="975"/>
    </row>
    <row r="4162" spans="1:26">
      <c r="A4162" s="878"/>
      <c r="B4162" s="878"/>
      <c r="C4162" s="878"/>
      <c r="F4162" s="878"/>
      <c r="H4162" s="878"/>
      <c r="I4162" s="878"/>
      <c r="J4162" s="878"/>
      <c r="K4162" s="990"/>
      <c r="L4162" s="990"/>
      <c r="M4162" s="990"/>
      <c r="N4162" s="990"/>
      <c r="O4162" s="878"/>
      <c r="P4162" s="878"/>
      <c r="Q4162" s="878"/>
      <c r="R4162" s="878"/>
      <c r="S4162" s="878"/>
      <c r="T4162" s="878"/>
      <c r="U4162" s="878"/>
      <c r="V4162" s="878"/>
      <c r="W4162" s="878"/>
      <c r="X4162" s="1015"/>
      <c r="Y4162" s="878"/>
      <c r="Z4162" s="975"/>
    </row>
    <row r="4163" spans="1:26">
      <c r="A4163" s="878"/>
      <c r="B4163" s="878"/>
      <c r="C4163" s="878"/>
      <c r="F4163" s="878"/>
      <c r="H4163" s="878"/>
      <c r="I4163" s="878"/>
      <c r="J4163" s="878"/>
      <c r="K4163" s="990"/>
      <c r="L4163" s="990"/>
      <c r="M4163" s="990"/>
      <c r="N4163" s="990"/>
      <c r="O4163" s="878"/>
      <c r="P4163" s="878"/>
      <c r="Q4163" s="878"/>
      <c r="R4163" s="878"/>
      <c r="S4163" s="878"/>
      <c r="T4163" s="878"/>
      <c r="U4163" s="878"/>
      <c r="V4163" s="878"/>
      <c r="W4163" s="878"/>
      <c r="X4163" s="1015"/>
      <c r="Y4163" s="878"/>
      <c r="Z4163" s="975"/>
    </row>
    <row r="4164" spans="1:26">
      <c r="A4164" s="878"/>
      <c r="B4164" s="878"/>
      <c r="C4164" s="878"/>
      <c r="F4164" s="878"/>
      <c r="H4164" s="878"/>
      <c r="I4164" s="878"/>
      <c r="J4164" s="878"/>
      <c r="K4164" s="990"/>
      <c r="L4164" s="990"/>
      <c r="M4164" s="990"/>
      <c r="N4164" s="990"/>
      <c r="O4164" s="878"/>
      <c r="P4164" s="878"/>
      <c r="Q4164" s="878"/>
      <c r="R4164" s="878"/>
      <c r="S4164" s="878"/>
      <c r="T4164" s="878"/>
      <c r="U4164" s="878"/>
      <c r="V4164" s="878"/>
      <c r="W4164" s="878"/>
      <c r="X4164" s="1015"/>
      <c r="Y4164" s="878"/>
      <c r="Z4164" s="975"/>
    </row>
    <row r="4165" spans="1:26">
      <c r="A4165" s="878"/>
      <c r="B4165" s="878"/>
      <c r="C4165" s="878"/>
      <c r="F4165" s="878"/>
      <c r="H4165" s="878"/>
      <c r="I4165" s="878"/>
      <c r="J4165" s="878"/>
      <c r="K4165" s="990"/>
      <c r="L4165" s="990"/>
      <c r="M4165" s="990"/>
      <c r="N4165" s="990"/>
      <c r="O4165" s="878"/>
      <c r="P4165" s="878"/>
      <c r="Q4165" s="878"/>
      <c r="R4165" s="878"/>
      <c r="S4165" s="878"/>
      <c r="T4165" s="878"/>
      <c r="U4165" s="878"/>
      <c r="V4165" s="878"/>
      <c r="W4165" s="878"/>
      <c r="X4165" s="1015"/>
      <c r="Y4165" s="878"/>
      <c r="Z4165" s="975"/>
    </row>
    <row r="4166" spans="1:26">
      <c r="A4166" s="878"/>
      <c r="B4166" s="878"/>
      <c r="C4166" s="878"/>
      <c r="F4166" s="878"/>
      <c r="H4166" s="878"/>
      <c r="I4166" s="878"/>
      <c r="J4166" s="878"/>
      <c r="K4166" s="990"/>
      <c r="L4166" s="990"/>
      <c r="M4166" s="990"/>
      <c r="N4166" s="990"/>
      <c r="O4166" s="878"/>
      <c r="P4166" s="878"/>
      <c r="Q4166" s="878"/>
      <c r="R4166" s="878"/>
      <c r="S4166" s="878"/>
      <c r="T4166" s="878"/>
      <c r="U4166" s="878"/>
      <c r="V4166" s="878"/>
      <c r="W4166" s="878"/>
      <c r="X4166" s="1015"/>
      <c r="Y4166" s="878"/>
      <c r="Z4166" s="975"/>
    </row>
    <row r="4167" spans="1:26">
      <c r="A4167" s="878"/>
      <c r="B4167" s="878"/>
      <c r="C4167" s="878"/>
      <c r="F4167" s="878"/>
      <c r="H4167" s="878"/>
      <c r="I4167" s="878"/>
      <c r="J4167" s="878"/>
      <c r="K4167" s="990"/>
      <c r="L4167" s="990"/>
      <c r="M4167" s="990"/>
      <c r="N4167" s="990"/>
      <c r="O4167" s="878"/>
      <c r="P4167" s="878"/>
      <c r="Q4167" s="878"/>
      <c r="R4167" s="878"/>
      <c r="S4167" s="878"/>
      <c r="T4167" s="878"/>
      <c r="U4167" s="878"/>
      <c r="V4167" s="878"/>
      <c r="W4167" s="878"/>
      <c r="X4167" s="1015"/>
      <c r="Y4167" s="878"/>
      <c r="Z4167" s="975"/>
    </row>
    <row r="4168" spans="1:26">
      <c r="A4168" s="878"/>
      <c r="B4168" s="878"/>
      <c r="C4168" s="878"/>
      <c r="F4168" s="878"/>
      <c r="H4168" s="878"/>
      <c r="I4168" s="878"/>
      <c r="J4168" s="878"/>
      <c r="K4168" s="990"/>
      <c r="L4168" s="990"/>
      <c r="M4168" s="990"/>
      <c r="N4168" s="990"/>
      <c r="O4168" s="878"/>
      <c r="P4168" s="878"/>
      <c r="Q4168" s="878"/>
      <c r="R4168" s="878"/>
      <c r="S4168" s="878"/>
      <c r="T4168" s="878"/>
      <c r="U4168" s="878"/>
      <c r="V4168" s="878"/>
      <c r="W4168" s="878"/>
      <c r="X4168" s="1015"/>
      <c r="Y4168" s="878"/>
      <c r="Z4168" s="975"/>
    </row>
    <row r="4169" spans="1:26">
      <c r="A4169" s="878"/>
      <c r="B4169" s="878"/>
      <c r="C4169" s="878"/>
      <c r="F4169" s="878"/>
      <c r="H4169" s="878"/>
      <c r="I4169" s="878"/>
      <c r="J4169" s="878"/>
      <c r="K4169" s="990"/>
      <c r="L4169" s="990"/>
      <c r="M4169" s="990"/>
      <c r="N4169" s="990"/>
      <c r="O4169" s="878"/>
      <c r="P4169" s="878"/>
      <c r="Q4169" s="878"/>
      <c r="R4169" s="878"/>
      <c r="S4169" s="878"/>
      <c r="T4169" s="878"/>
      <c r="U4169" s="878"/>
      <c r="V4169" s="878"/>
      <c r="W4169" s="878"/>
      <c r="X4169" s="1015"/>
      <c r="Y4169" s="878"/>
      <c r="Z4169" s="975"/>
    </row>
    <row r="4170" spans="1:26">
      <c r="A4170" s="878"/>
      <c r="B4170" s="878"/>
      <c r="C4170" s="878"/>
      <c r="F4170" s="878"/>
      <c r="H4170" s="878"/>
      <c r="I4170" s="878"/>
      <c r="J4170" s="878"/>
      <c r="K4170" s="990"/>
      <c r="L4170" s="990"/>
      <c r="M4170" s="990"/>
      <c r="N4170" s="990"/>
      <c r="O4170" s="878"/>
      <c r="P4170" s="878"/>
      <c r="Q4170" s="878"/>
      <c r="R4170" s="878"/>
      <c r="S4170" s="878"/>
      <c r="T4170" s="878"/>
      <c r="U4170" s="878"/>
      <c r="V4170" s="878"/>
      <c r="W4170" s="878"/>
      <c r="X4170" s="1015"/>
      <c r="Y4170" s="878"/>
      <c r="Z4170" s="975"/>
    </row>
    <row r="4171" spans="1:26">
      <c r="A4171" s="878"/>
      <c r="B4171" s="878"/>
      <c r="C4171" s="878"/>
      <c r="F4171" s="878"/>
      <c r="H4171" s="878"/>
      <c r="I4171" s="878"/>
      <c r="J4171" s="878"/>
      <c r="K4171" s="990"/>
      <c r="L4171" s="990"/>
      <c r="M4171" s="990"/>
      <c r="N4171" s="990"/>
      <c r="O4171" s="878"/>
      <c r="P4171" s="878"/>
      <c r="Q4171" s="878"/>
      <c r="R4171" s="878"/>
      <c r="S4171" s="878"/>
      <c r="T4171" s="878"/>
      <c r="U4171" s="878"/>
      <c r="V4171" s="878"/>
      <c r="W4171" s="878"/>
      <c r="X4171" s="1015"/>
      <c r="Y4171" s="878"/>
      <c r="Z4171" s="975"/>
    </row>
    <row r="4172" spans="1:26">
      <c r="A4172" s="878"/>
      <c r="B4172" s="878"/>
      <c r="C4172" s="878"/>
      <c r="F4172" s="878"/>
      <c r="H4172" s="878"/>
      <c r="I4172" s="878"/>
      <c r="J4172" s="878"/>
      <c r="K4172" s="990"/>
      <c r="L4172" s="990"/>
      <c r="M4172" s="990"/>
      <c r="N4172" s="990"/>
      <c r="O4172" s="878"/>
      <c r="P4172" s="878"/>
      <c r="Q4172" s="878"/>
      <c r="R4172" s="878"/>
      <c r="S4172" s="878"/>
      <c r="T4172" s="878"/>
      <c r="U4172" s="878"/>
      <c r="V4172" s="878"/>
      <c r="W4172" s="878"/>
      <c r="X4172" s="1015"/>
      <c r="Y4172" s="878"/>
      <c r="Z4172" s="975"/>
    </row>
    <row r="4173" spans="1:26">
      <c r="A4173" s="878"/>
      <c r="B4173" s="878"/>
      <c r="C4173" s="878"/>
      <c r="F4173" s="878"/>
      <c r="H4173" s="878"/>
      <c r="I4173" s="878"/>
      <c r="J4173" s="878"/>
      <c r="K4173" s="990"/>
      <c r="L4173" s="990"/>
      <c r="M4173" s="990"/>
      <c r="N4173" s="990"/>
      <c r="O4173" s="878"/>
      <c r="P4173" s="878"/>
      <c r="Q4173" s="878"/>
      <c r="R4173" s="878"/>
      <c r="S4173" s="878"/>
      <c r="T4173" s="878"/>
      <c r="U4173" s="878"/>
      <c r="V4173" s="878"/>
      <c r="W4173" s="878"/>
      <c r="X4173" s="1015"/>
      <c r="Y4173" s="878"/>
      <c r="Z4173" s="975"/>
    </row>
    <row r="4174" spans="1:26">
      <c r="A4174" s="878"/>
      <c r="B4174" s="878"/>
      <c r="C4174" s="878"/>
      <c r="F4174" s="878"/>
      <c r="H4174" s="878"/>
      <c r="I4174" s="878"/>
      <c r="J4174" s="878"/>
      <c r="K4174" s="990"/>
      <c r="L4174" s="990"/>
      <c r="M4174" s="990"/>
      <c r="N4174" s="990"/>
      <c r="O4174" s="878"/>
      <c r="P4174" s="878"/>
      <c r="Q4174" s="878"/>
      <c r="R4174" s="878"/>
      <c r="S4174" s="878"/>
      <c r="T4174" s="878"/>
      <c r="U4174" s="878"/>
      <c r="V4174" s="878"/>
      <c r="W4174" s="878"/>
      <c r="X4174" s="1015"/>
      <c r="Y4174" s="878"/>
      <c r="Z4174" s="975"/>
    </row>
    <row r="4175" spans="1:26">
      <c r="A4175" s="878"/>
      <c r="B4175" s="878"/>
      <c r="C4175" s="878"/>
      <c r="F4175" s="878"/>
      <c r="H4175" s="878"/>
      <c r="I4175" s="878"/>
      <c r="J4175" s="878"/>
      <c r="K4175" s="990"/>
      <c r="L4175" s="990"/>
      <c r="M4175" s="990"/>
      <c r="N4175" s="990"/>
      <c r="O4175" s="878"/>
      <c r="P4175" s="878"/>
      <c r="Q4175" s="878"/>
      <c r="R4175" s="878"/>
      <c r="S4175" s="878"/>
      <c r="T4175" s="878"/>
      <c r="U4175" s="878"/>
      <c r="V4175" s="878"/>
      <c r="W4175" s="878"/>
      <c r="X4175" s="1015"/>
      <c r="Y4175" s="878"/>
      <c r="Z4175" s="975"/>
    </row>
    <row r="4176" spans="1:26">
      <c r="A4176" s="878"/>
      <c r="B4176" s="878"/>
      <c r="C4176" s="878"/>
      <c r="F4176" s="878"/>
      <c r="H4176" s="878"/>
      <c r="I4176" s="878"/>
      <c r="J4176" s="878"/>
      <c r="K4176" s="990"/>
      <c r="L4176" s="990"/>
      <c r="M4176" s="990"/>
      <c r="N4176" s="990"/>
      <c r="O4176" s="878"/>
      <c r="P4176" s="878"/>
      <c r="Q4176" s="878"/>
      <c r="R4176" s="878"/>
      <c r="S4176" s="878"/>
      <c r="T4176" s="878"/>
      <c r="U4176" s="878"/>
      <c r="V4176" s="878"/>
      <c r="W4176" s="878"/>
      <c r="X4176" s="1015"/>
      <c r="Y4176" s="878"/>
      <c r="Z4176" s="975"/>
    </row>
    <row r="4177" spans="1:26">
      <c r="A4177" s="878"/>
      <c r="B4177" s="878"/>
      <c r="C4177" s="878"/>
      <c r="F4177" s="878"/>
      <c r="H4177" s="878"/>
      <c r="I4177" s="878"/>
      <c r="J4177" s="878"/>
      <c r="K4177" s="990"/>
      <c r="L4177" s="990"/>
      <c r="M4177" s="990"/>
      <c r="N4177" s="990"/>
      <c r="O4177" s="878"/>
      <c r="P4177" s="878"/>
      <c r="Q4177" s="878"/>
      <c r="R4177" s="878"/>
      <c r="S4177" s="878"/>
      <c r="T4177" s="878"/>
      <c r="U4177" s="878"/>
      <c r="V4177" s="878"/>
      <c r="W4177" s="878"/>
      <c r="X4177" s="1015"/>
      <c r="Y4177" s="878"/>
      <c r="Z4177" s="975"/>
    </row>
    <row r="4178" spans="1:26">
      <c r="A4178" s="878"/>
      <c r="B4178" s="878"/>
      <c r="C4178" s="878"/>
      <c r="F4178" s="878"/>
      <c r="H4178" s="878"/>
      <c r="I4178" s="878"/>
      <c r="J4178" s="878"/>
      <c r="K4178" s="990"/>
      <c r="L4178" s="990"/>
      <c r="M4178" s="990"/>
      <c r="N4178" s="990"/>
      <c r="O4178" s="878"/>
      <c r="P4178" s="878"/>
      <c r="Q4178" s="878"/>
      <c r="R4178" s="878"/>
      <c r="S4178" s="878"/>
      <c r="T4178" s="878"/>
      <c r="U4178" s="878"/>
      <c r="V4178" s="878"/>
      <c r="W4178" s="878"/>
      <c r="X4178" s="1015"/>
      <c r="Y4178" s="878"/>
      <c r="Z4178" s="975"/>
    </row>
    <row r="4179" spans="1:26">
      <c r="A4179" s="878"/>
      <c r="B4179" s="878"/>
      <c r="C4179" s="878"/>
      <c r="F4179" s="878"/>
      <c r="H4179" s="878"/>
      <c r="I4179" s="878"/>
      <c r="J4179" s="878"/>
      <c r="K4179" s="990"/>
      <c r="L4179" s="990"/>
      <c r="M4179" s="990"/>
      <c r="N4179" s="990"/>
      <c r="O4179" s="878"/>
      <c r="P4179" s="878"/>
      <c r="Q4179" s="878"/>
      <c r="R4179" s="878"/>
      <c r="S4179" s="878"/>
      <c r="T4179" s="878"/>
      <c r="U4179" s="878"/>
      <c r="V4179" s="878"/>
      <c r="W4179" s="878"/>
      <c r="X4179" s="1015"/>
      <c r="Y4179" s="878"/>
      <c r="Z4179" s="975"/>
    </row>
    <row r="4180" spans="1:26">
      <c r="A4180" s="878"/>
      <c r="B4180" s="878"/>
      <c r="C4180" s="878"/>
      <c r="F4180" s="878"/>
      <c r="H4180" s="878"/>
      <c r="I4180" s="878"/>
      <c r="J4180" s="878"/>
      <c r="K4180" s="990"/>
      <c r="L4180" s="990"/>
      <c r="M4180" s="990"/>
      <c r="N4180" s="990"/>
      <c r="O4180" s="878"/>
      <c r="P4180" s="878"/>
      <c r="Q4180" s="878"/>
      <c r="R4180" s="878"/>
      <c r="S4180" s="878"/>
      <c r="T4180" s="878"/>
      <c r="U4180" s="878"/>
      <c r="V4180" s="878"/>
      <c r="W4180" s="878"/>
      <c r="X4180" s="1015"/>
      <c r="Y4180" s="878"/>
      <c r="Z4180" s="975"/>
    </row>
    <row r="4181" spans="1:26">
      <c r="A4181" s="878"/>
      <c r="B4181" s="878"/>
      <c r="C4181" s="878"/>
      <c r="F4181" s="878"/>
      <c r="H4181" s="878"/>
      <c r="I4181" s="878"/>
      <c r="J4181" s="878"/>
      <c r="K4181" s="990"/>
      <c r="L4181" s="990"/>
      <c r="M4181" s="990"/>
      <c r="N4181" s="990"/>
      <c r="O4181" s="878"/>
      <c r="P4181" s="878"/>
      <c r="Q4181" s="878"/>
      <c r="R4181" s="878"/>
      <c r="S4181" s="878"/>
      <c r="T4181" s="878"/>
      <c r="U4181" s="878"/>
      <c r="V4181" s="878"/>
      <c r="W4181" s="878"/>
      <c r="X4181" s="1015"/>
      <c r="Y4181" s="878"/>
      <c r="Z4181" s="975"/>
    </row>
    <row r="4182" spans="1:26">
      <c r="A4182" s="878"/>
      <c r="B4182" s="878"/>
      <c r="C4182" s="878"/>
      <c r="F4182" s="878"/>
      <c r="H4182" s="878"/>
      <c r="I4182" s="878"/>
      <c r="J4182" s="878"/>
      <c r="K4182" s="990"/>
      <c r="L4182" s="990"/>
      <c r="M4182" s="990"/>
      <c r="N4182" s="990"/>
      <c r="O4182" s="878"/>
      <c r="P4182" s="878"/>
      <c r="Q4182" s="878"/>
      <c r="R4182" s="878"/>
      <c r="S4182" s="878"/>
      <c r="T4182" s="878"/>
      <c r="U4182" s="878"/>
      <c r="V4182" s="878"/>
      <c r="W4182" s="878"/>
      <c r="X4182" s="1015"/>
      <c r="Y4182" s="878"/>
      <c r="Z4182" s="975"/>
    </row>
    <row r="4183" spans="1:26">
      <c r="A4183" s="878"/>
      <c r="B4183" s="878"/>
      <c r="C4183" s="878"/>
      <c r="F4183" s="878"/>
      <c r="H4183" s="878"/>
      <c r="I4183" s="878"/>
      <c r="J4183" s="878"/>
      <c r="K4183" s="990"/>
      <c r="L4183" s="990"/>
      <c r="M4183" s="990"/>
      <c r="N4183" s="990"/>
      <c r="O4183" s="878"/>
      <c r="P4183" s="878"/>
      <c r="Q4183" s="878"/>
      <c r="R4183" s="878"/>
      <c r="S4183" s="878"/>
      <c r="T4183" s="878"/>
      <c r="U4183" s="878"/>
      <c r="V4183" s="878"/>
      <c r="W4183" s="878"/>
      <c r="X4183" s="1015"/>
      <c r="Y4183" s="878"/>
      <c r="Z4183" s="975"/>
    </row>
    <row r="4184" spans="1:26">
      <c r="A4184" s="878"/>
      <c r="B4184" s="878"/>
      <c r="C4184" s="878"/>
      <c r="F4184" s="878"/>
      <c r="H4184" s="878"/>
      <c r="I4184" s="878"/>
      <c r="J4184" s="878"/>
      <c r="K4184" s="990"/>
      <c r="L4184" s="990"/>
      <c r="M4184" s="990"/>
      <c r="N4184" s="990"/>
      <c r="O4184" s="878"/>
      <c r="P4184" s="878"/>
      <c r="Q4184" s="878"/>
      <c r="R4184" s="878"/>
      <c r="S4184" s="878"/>
      <c r="T4184" s="878"/>
      <c r="U4184" s="878"/>
      <c r="V4184" s="878"/>
      <c r="W4184" s="878"/>
      <c r="X4184" s="1015"/>
      <c r="Y4184" s="878"/>
      <c r="Z4184" s="975"/>
    </row>
    <row r="4185" spans="1:26">
      <c r="A4185" s="878"/>
      <c r="B4185" s="878"/>
      <c r="C4185" s="878"/>
      <c r="F4185" s="878"/>
      <c r="H4185" s="878"/>
      <c r="I4185" s="878"/>
      <c r="J4185" s="878"/>
      <c r="K4185" s="990"/>
      <c r="L4185" s="990"/>
      <c r="M4185" s="990"/>
      <c r="N4185" s="990"/>
      <c r="O4185" s="878"/>
      <c r="P4185" s="878"/>
      <c r="Q4185" s="878"/>
      <c r="R4185" s="878"/>
      <c r="S4185" s="878"/>
      <c r="T4185" s="878"/>
      <c r="U4185" s="878"/>
      <c r="V4185" s="878"/>
      <c r="W4185" s="878"/>
      <c r="X4185" s="1015"/>
      <c r="Y4185" s="878"/>
      <c r="Z4185" s="975"/>
    </row>
    <row r="4186" spans="1:26">
      <c r="A4186" s="878"/>
      <c r="B4186" s="878"/>
      <c r="C4186" s="878"/>
      <c r="F4186" s="878"/>
      <c r="H4186" s="878"/>
      <c r="I4186" s="878"/>
      <c r="J4186" s="878"/>
      <c r="K4186" s="990"/>
      <c r="L4186" s="990"/>
      <c r="M4186" s="990"/>
      <c r="N4186" s="990"/>
      <c r="O4186" s="878"/>
      <c r="P4186" s="878"/>
      <c r="Q4186" s="878"/>
      <c r="R4186" s="878"/>
      <c r="S4186" s="878"/>
      <c r="T4186" s="878"/>
      <c r="U4186" s="878"/>
      <c r="V4186" s="878"/>
      <c r="W4186" s="878"/>
      <c r="X4186" s="1015"/>
      <c r="Y4186" s="878"/>
      <c r="Z4186" s="975"/>
    </row>
    <row r="4187" spans="1:26">
      <c r="A4187" s="878"/>
      <c r="B4187" s="878"/>
      <c r="C4187" s="878"/>
      <c r="F4187" s="878"/>
      <c r="H4187" s="878"/>
      <c r="I4187" s="878"/>
      <c r="J4187" s="878"/>
      <c r="K4187" s="990"/>
      <c r="L4187" s="990"/>
      <c r="M4187" s="990"/>
      <c r="N4187" s="990"/>
      <c r="O4187" s="878"/>
      <c r="P4187" s="878"/>
      <c r="Q4187" s="878"/>
      <c r="R4187" s="878"/>
      <c r="S4187" s="878"/>
      <c r="T4187" s="878"/>
      <c r="U4187" s="878"/>
      <c r="V4187" s="878"/>
      <c r="W4187" s="878"/>
      <c r="X4187" s="1015"/>
      <c r="Y4187" s="878"/>
      <c r="Z4187" s="975"/>
    </row>
    <row r="4188" spans="1:26">
      <c r="A4188" s="878"/>
      <c r="B4188" s="878"/>
      <c r="C4188" s="878"/>
      <c r="F4188" s="878"/>
      <c r="H4188" s="878"/>
      <c r="I4188" s="878"/>
      <c r="J4188" s="878"/>
      <c r="K4188" s="990"/>
      <c r="L4188" s="990"/>
      <c r="M4188" s="990"/>
      <c r="N4188" s="990"/>
      <c r="O4188" s="878"/>
      <c r="P4188" s="878"/>
      <c r="Q4188" s="878"/>
      <c r="R4188" s="878"/>
      <c r="S4188" s="878"/>
      <c r="T4188" s="878"/>
      <c r="U4188" s="878"/>
      <c r="V4188" s="878"/>
      <c r="W4188" s="878"/>
      <c r="X4188" s="1015"/>
      <c r="Y4188" s="878"/>
      <c r="Z4188" s="975"/>
    </row>
    <row r="4189" spans="1:26">
      <c r="A4189" s="878"/>
      <c r="B4189" s="878"/>
      <c r="C4189" s="878"/>
      <c r="F4189" s="878"/>
      <c r="H4189" s="878"/>
      <c r="I4189" s="878"/>
      <c r="J4189" s="878"/>
      <c r="K4189" s="990"/>
      <c r="L4189" s="990"/>
      <c r="M4189" s="990"/>
      <c r="N4189" s="990"/>
      <c r="O4189" s="878"/>
      <c r="P4189" s="878"/>
      <c r="Q4189" s="878"/>
      <c r="R4189" s="878"/>
      <c r="S4189" s="878"/>
      <c r="T4189" s="878"/>
      <c r="U4189" s="878"/>
      <c r="V4189" s="878"/>
      <c r="W4189" s="878"/>
      <c r="X4189" s="1015"/>
      <c r="Y4189" s="878"/>
      <c r="Z4189" s="975"/>
    </row>
    <row r="4190" spans="1:26">
      <c r="A4190" s="878"/>
      <c r="B4190" s="878"/>
      <c r="C4190" s="878"/>
      <c r="F4190" s="878"/>
      <c r="H4190" s="878"/>
      <c r="I4190" s="878"/>
      <c r="J4190" s="878"/>
      <c r="K4190" s="990"/>
      <c r="L4190" s="990"/>
      <c r="M4190" s="990"/>
      <c r="N4190" s="990"/>
      <c r="O4190" s="878"/>
      <c r="P4190" s="878"/>
      <c r="Q4190" s="878"/>
      <c r="R4190" s="878"/>
      <c r="S4190" s="878"/>
      <c r="T4190" s="878"/>
      <c r="U4190" s="878"/>
      <c r="V4190" s="878"/>
      <c r="W4190" s="878"/>
      <c r="X4190" s="1015"/>
      <c r="Y4190" s="878"/>
      <c r="Z4190" s="975"/>
    </row>
    <row r="4191" spans="1:26">
      <c r="A4191" s="878"/>
      <c r="B4191" s="878"/>
      <c r="C4191" s="878"/>
      <c r="F4191" s="878"/>
      <c r="H4191" s="878"/>
      <c r="I4191" s="878"/>
      <c r="J4191" s="878"/>
      <c r="K4191" s="990"/>
      <c r="L4191" s="990"/>
      <c r="M4191" s="990"/>
      <c r="N4191" s="990"/>
      <c r="O4191" s="878"/>
      <c r="P4191" s="878"/>
      <c r="Q4191" s="878"/>
      <c r="R4191" s="878"/>
      <c r="S4191" s="878"/>
      <c r="T4191" s="878"/>
      <c r="U4191" s="878"/>
      <c r="V4191" s="878"/>
      <c r="W4191" s="878"/>
      <c r="X4191" s="1015"/>
      <c r="Y4191" s="878"/>
      <c r="Z4191" s="975"/>
    </row>
    <row r="4192" spans="1:26">
      <c r="A4192" s="878"/>
      <c r="B4192" s="878"/>
      <c r="C4192" s="878"/>
      <c r="F4192" s="878"/>
      <c r="H4192" s="878"/>
      <c r="I4192" s="878"/>
      <c r="J4192" s="878"/>
      <c r="K4192" s="990"/>
      <c r="L4192" s="990"/>
      <c r="M4192" s="990"/>
      <c r="N4192" s="990"/>
      <c r="O4192" s="878"/>
      <c r="P4192" s="878"/>
      <c r="Q4192" s="878"/>
      <c r="R4192" s="878"/>
      <c r="S4192" s="878"/>
      <c r="T4192" s="878"/>
      <c r="U4192" s="878"/>
      <c r="V4192" s="878"/>
      <c r="W4192" s="878"/>
      <c r="X4192" s="1015"/>
      <c r="Y4192" s="878"/>
      <c r="Z4192" s="975"/>
    </row>
    <row r="4193" spans="1:26">
      <c r="A4193" s="878"/>
      <c r="B4193" s="878"/>
      <c r="C4193" s="878"/>
      <c r="F4193" s="878"/>
      <c r="H4193" s="878"/>
      <c r="I4193" s="878"/>
      <c r="J4193" s="878"/>
      <c r="K4193" s="990"/>
      <c r="L4193" s="990"/>
      <c r="M4193" s="990"/>
      <c r="N4193" s="990"/>
      <c r="O4193" s="878"/>
      <c r="P4193" s="878"/>
      <c r="Q4193" s="878"/>
      <c r="R4193" s="878"/>
      <c r="S4193" s="878"/>
      <c r="T4193" s="878"/>
      <c r="U4193" s="878"/>
      <c r="V4193" s="878"/>
      <c r="W4193" s="878"/>
      <c r="X4193" s="1015"/>
      <c r="Y4193" s="878"/>
      <c r="Z4193" s="975"/>
    </row>
    <row r="4194" spans="1:26">
      <c r="A4194" s="878"/>
      <c r="B4194" s="878"/>
      <c r="C4194" s="878"/>
      <c r="F4194" s="878"/>
      <c r="H4194" s="878"/>
      <c r="I4194" s="878"/>
      <c r="J4194" s="878"/>
      <c r="K4194" s="990"/>
      <c r="L4194" s="990"/>
      <c r="M4194" s="990"/>
      <c r="N4194" s="990"/>
      <c r="O4194" s="878"/>
      <c r="P4194" s="878"/>
      <c r="Q4194" s="878"/>
      <c r="R4194" s="878"/>
      <c r="S4194" s="878"/>
      <c r="T4194" s="878"/>
      <c r="U4194" s="878"/>
      <c r="V4194" s="878"/>
      <c r="W4194" s="878"/>
      <c r="X4194" s="1015"/>
      <c r="Y4194" s="878"/>
      <c r="Z4194" s="975"/>
    </row>
    <row r="4195" spans="1:26">
      <c r="A4195" s="878"/>
      <c r="B4195" s="878"/>
      <c r="C4195" s="878"/>
      <c r="F4195" s="878"/>
      <c r="H4195" s="878"/>
      <c r="I4195" s="878"/>
      <c r="J4195" s="878"/>
      <c r="K4195" s="990"/>
      <c r="L4195" s="990"/>
      <c r="M4195" s="990"/>
      <c r="N4195" s="990"/>
      <c r="O4195" s="878"/>
      <c r="P4195" s="878"/>
      <c r="Q4195" s="878"/>
      <c r="R4195" s="878"/>
      <c r="S4195" s="878"/>
      <c r="T4195" s="878"/>
      <c r="U4195" s="878"/>
      <c r="V4195" s="878"/>
      <c r="W4195" s="878"/>
      <c r="X4195" s="1015"/>
      <c r="Y4195" s="878"/>
      <c r="Z4195" s="975"/>
    </row>
    <row r="4196" spans="1:26">
      <c r="A4196" s="878"/>
      <c r="B4196" s="878"/>
      <c r="C4196" s="878"/>
      <c r="F4196" s="878"/>
      <c r="H4196" s="878"/>
      <c r="I4196" s="878"/>
      <c r="J4196" s="878"/>
      <c r="K4196" s="990"/>
      <c r="L4196" s="990"/>
      <c r="M4196" s="990"/>
      <c r="N4196" s="990"/>
      <c r="O4196" s="878"/>
      <c r="P4196" s="878"/>
      <c r="Q4196" s="878"/>
      <c r="R4196" s="878"/>
      <c r="S4196" s="878"/>
      <c r="T4196" s="878"/>
      <c r="U4196" s="878"/>
      <c r="V4196" s="878"/>
      <c r="W4196" s="878"/>
      <c r="X4196" s="1015"/>
      <c r="Y4196" s="878"/>
      <c r="Z4196" s="975"/>
    </row>
    <row r="4197" spans="1:26">
      <c r="A4197" s="878"/>
      <c r="B4197" s="878"/>
      <c r="C4197" s="878"/>
      <c r="F4197" s="878"/>
      <c r="H4197" s="878"/>
      <c r="I4197" s="878"/>
      <c r="J4197" s="878"/>
      <c r="K4197" s="990"/>
      <c r="L4197" s="990"/>
      <c r="M4197" s="990"/>
      <c r="N4197" s="990"/>
      <c r="O4197" s="878"/>
      <c r="P4197" s="878"/>
      <c r="Q4197" s="878"/>
      <c r="R4197" s="878"/>
      <c r="S4197" s="878"/>
      <c r="T4197" s="878"/>
      <c r="U4197" s="878"/>
      <c r="V4197" s="878"/>
      <c r="W4197" s="878"/>
      <c r="X4197" s="1015"/>
      <c r="Y4197" s="878"/>
      <c r="Z4197" s="975"/>
    </row>
    <row r="4198" spans="1:26">
      <c r="A4198" s="878"/>
      <c r="B4198" s="878"/>
      <c r="C4198" s="878"/>
      <c r="F4198" s="878"/>
      <c r="H4198" s="878"/>
      <c r="I4198" s="878"/>
      <c r="J4198" s="878"/>
      <c r="K4198" s="990"/>
      <c r="L4198" s="990"/>
      <c r="M4198" s="990"/>
      <c r="N4198" s="990"/>
      <c r="O4198" s="878"/>
      <c r="P4198" s="878"/>
      <c r="Q4198" s="878"/>
      <c r="R4198" s="878"/>
      <c r="S4198" s="878"/>
      <c r="T4198" s="878"/>
      <c r="U4198" s="878"/>
      <c r="V4198" s="878"/>
      <c r="W4198" s="878"/>
      <c r="X4198" s="1015"/>
      <c r="Y4198" s="878"/>
      <c r="Z4198" s="975"/>
    </row>
    <row r="4199" spans="1:26">
      <c r="A4199" s="878"/>
      <c r="B4199" s="878"/>
      <c r="C4199" s="878"/>
      <c r="F4199" s="878"/>
      <c r="H4199" s="878"/>
      <c r="I4199" s="878"/>
      <c r="J4199" s="878"/>
      <c r="K4199" s="990"/>
      <c r="L4199" s="990"/>
      <c r="M4199" s="990"/>
      <c r="N4199" s="990"/>
      <c r="O4199" s="878"/>
      <c r="P4199" s="878"/>
      <c r="Q4199" s="878"/>
      <c r="R4199" s="878"/>
      <c r="S4199" s="878"/>
      <c r="T4199" s="878"/>
      <c r="U4199" s="878"/>
      <c r="V4199" s="878"/>
      <c r="W4199" s="878"/>
      <c r="X4199" s="1015"/>
      <c r="Y4199" s="878"/>
      <c r="Z4199" s="975"/>
    </row>
    <row r="4200" spans="1:26">
      <c r="A4200" s="878"/>
      <c r="B4200" s="878"/>
      <c r="C4200" s="878"/>
      <c r="F4200" s="878"/>
      <c r="H4200" s="878"/>
      <c r="I4200" s="878"/>
      <c r="J4200" s="878"/>
      <c r="K4200" s="990"/>
      <c r="L4200" s="990"/>
      <c r="M4200" s="990"/>
      <c r="N4200" s="990"/>
      <c r="O4200" s="878"/>
      <c r="P4200" s="878"/>
      <c r="Q4200" s="878"/>
      <c r="R4200" s="878"/>
      <c r="S4200" s="878"/>
      <c r="T4200" s="878"/>
      <c r="U4200" s="878"/>
      <c r="V4200" s="878"/>
      <c r="W4200" s="878"/>
      <c r="X4200" s="1015"/>
      <c r="Y4200" s="878"/>
      <c r="Z4200" s="975"/>
    </row>
    <row r="4201" spans="1:26">
      <c r="A4201" s="878"/>
      <c r="B4201" s="878"/>
      <c r="C4201" s="878"/>
      <c r="F4201" s="878"/>
      <c r="H4201" s="878"/>
      <c r="I4201" s="878"/>
      <c r="J4201" s="878"/>
      <c r="K4201" s="990"/>
      <c r="L4201" s="990"/>
      <c r="M4201" s="990"/>
      <c r="N4201" s="990"/>
      <c r="O4201" s="878"/>
      <c r="P4201" s="878"/>
      <c r="Q4201" s="878"/>
      <c r="R4201" s="878"/>
      <c r="S4201" s="878"/>
      <c r="T4201" s="878"/>
      <c r="U4201" s="878"/>
      <c r="V4201" s="878"/>
      <c r="W4201" s="878"/>
      <c r="X4201" s="1015"/>
      <c r="Y4201" s="878"/>
      <c r="Z4201" s="975"/>
    </row>
    <row r="4202" spans="1:26">
      <c r="A4202" s="878"/>
      <c r="B4202" s="878"/>
      <c r="C4202" s="878"/>
      <c r="F4202" s="878"/>
      <c r="H4202" s="878"/>
      <c r="I4202" s="878"/>
      <c r="J4202" s="878"/>
      <c r="K4202" s="990"/>
      <c r="L4202" s="990"/>
      <c r="M4202" s="990"/>
      <c r="N4202" s="990"/>
      <c r="O4202" s="878"/>
      <c r="P4202" s="878"/>
      <c r="Q4202" s="878"/>
      <c r="R4202" s="878"/>
      <c r="S4202" s="878"/>
      <c r="T4202" s="878"/>
      <c r="U4202" s="878"/>
      <c r="V4202" s="878"/>
      <c r="W4202" s="878"/>
      <c r="X4202" s="1015"/>
      <c r="Y4202" s="878"/>
      <c r="Z4202" s="975"/>
    </row>
    <row r="4203" spans="1:26">
      <c r="A4203" s="878"/>
      <c r="B4203" s="878"/>
      <c r="C4203" s="878"/>
      <c r="F4203" s="878"/>
      <c r="H4203" s="878"/>
      <c r="I4203" s="878"/>
      <c r="J4203" s="878"/>
      <c r="K4203" s="990"/>
      <c r="L4203" s="990"/>
      <c r="M4203" s="990"/>
      <c r="N4203" s="990"/>
      <c r="O4203" s="878"/>
      <c r="P4203" s="878"/>
      <c r="Q4203" s="878"/>
      <c r="R4203" s="878"/>
      <c r="S4203" s="878"/>
      <c r="T4203" s="878"/>
      <c r="U4203" s="878"/>
      <c r="V4203" s="878"/>
      <c r="W4203" s="878"/>
      <c r="X4203" s="1015"/>
      <c r="Y4203" s="878"/>
      <c r="Z4203" s="975"/>
    </row>
    <row r="4204" spans="1:26">
      <c r="A4204" s="878"/>
      <c r="B4204" s="878"/>
      <c r="C4204" s="878"/>
      <c r="F4204" s="878"/>
      <c r="H4204" s="878"/>
      <c r="I4204" s="878"/>
      <c r="J4204" s="878"/>
      <c r="K4204" s="990"/>
      <c r="L4204" s="990"/>
      <c r="M4204" s="990"/>
      <c r="N4204" s="990"/>
      <c r="O4204" s="878"/>
      <c r="P4204" s="878"/>
      <c r="Q4204" s="878"/>
      <c r="R4204" s="878"/>
      <c r="S4204" s="878"/>
      <c r="T4204" s="878"/>
      <c r="U4204" s="878"/>
      <c r="V4204" s="878"/>
      <c r="W4204" s="878"/>
      <c r="X4204" s="1015"/>
      <c r="Y4204" s="878"/>
      <c r="Z4204" s="975"/>
    </row>
    <row r="4205" spans="1:26">
      <c r="A4205" s="878"/>
      <c r="B4205" s="878"/>
      <c r="C4205" s="878"/>
      <c r="F4205" s="878"/>
      <c r="H4205" s="878"/>
      <c r="I4205" s="878"/>
      <c r="J4205" s="878"/>
      <c r="K4205" s="990"/>
      <c r="L4205" s="990"/>
      <c r="M4205" s="990"/>
      <c r="N4205" s="990"/>
      <c r="O4205" s="878"/>
      <c r="P4205" s="878"/>
      <c r="Q4205" s="878"/>
      <c r="R4205" s="878"/>
      <c r="S4205" s="878"/>
      <c r="T4205" s="878"/>
      <c r="U4205" s="878"/>
      <c r="V4205" s="878"/>
      <c r="W4205" s="878"/>
      <c r="X4205" s="1015"/>
      <c r="Y4205" s="878"/>
      <c r="Z4205" s="975"/>
    </row>
    <row r="4206" spans="1:26">
      <c r="A4206" s="878"/>
      <c r="B4206" s="878"/>
      <c r="C4206" s="878"/>
      <c r="F4206" s="878"/>
      <c r="H4206" s="878"/>
      <c r="I4206" s="878"/>
      <c r="J4206" s="878"/>
      <c r="K4206" s="990"/>
      <c r="L4206" s="990"/>
      <c r="M4206" s="990"/>
      <c r="N4206" s="990"/>
      <c r="O4206" s="878"/>
      <c r="P4206" s="878"/>
      <c r="Q4206" s="878"/>
      <c r="R4206" s="878"/>
      <c r="S4206" s="878"/>
      <c r="T4206" s="878"/>
      <c r="U4206" s="878"/>
      <c r="V4206" s="878"/>
      <c r="W4206" s="878"/>
      <c r="X4206" s="1015"/>
      <c r="Y4206" s="878"/>
      <c r="Z4206" s="975"/>
    </row>
    <row r="4207" spans="1:26">
      <c r="A4207" s="878"/>
      <c r="B4207" s="878"/>
      <c r="C4207" s="878"/>
      <c r="F4207" s="878"/>
      <c r="H4207" s="878"/>
      <c r="I4207" s="878"/>
      <c r="J4207" s="878"/>
      <c r="K4207" s="990"/>
      <c r="L4207" s="990"/>
      <c r="M4207" s="990"/>
      <c r="N4207" s="990"/>
      <c r="O4207" s="878"/>
      <c r="P4207" s="878"/>
      <c r="Q4207" s="878"/>
      <c r="R4207" s="878"/>
      <c r="S4207" s="878"/>
      <c r="T4207" s="878"/>
      <c r="U4207" s="878"/>
      <c r="V4207" s="878"/>
      <c r="W4207" s="878"/>
      <c r="X4207" s="1015"/>
      <c r="Y4207" s="878"/>
      <c r="Z4207" s="975"/>
    </row>
    <row r="4208" spans="1:26">
      <c r="A4208" s="878"/>
      <c r="B4208" s="878"/>
      <c r="C4208" s="878"/>
      <c r="F4208" s="878"/>
      <c r="H4208" s="878"/>
      <c r="I4208" s="878"/>
      <c r="J4208" s="878"/>
      <c r="K4208" s="990"/>
      <c r="L4208" s="990"/>
      <c r="M4208" s="990"/>
      <c r="N4208" s="990"/>
      <c r="O4208" s="878"/>
      <c r="P4208" s="878"/>
      <c r="Q4208" s="878"/>
      <c r="R4208" s="878"/>
      <c r="S4208" s="878"/>
      <c r="T4208" s="878"/>
      <c r="U4208" s="878"/>
      <c r="V4208" s="878"/>
      <c r="W4208" s="878"/>
      <c r="X4208" s="1015"/>
      <c r="Y4208" s="878"/>
      <c r="Z4208" s="975"/>
    </row>
    <row r="4209" spans="1:26">
      <c r="A4209" s="878"/>
      <c r="B4209" s="878"/>
      <c r="C4209" s="878"/>
      <c r="F4209" s="878"/>
      <c r="H4209" s="878"/>
      <c r="I4209" s="878"/>
      <c r="J4209" s="878"/>
      <c r="K4209" s="990"/>
      <c r="L4209" s="990"/>
      <c r="M4209" s="990"/>
      <c r="N4209" s="990"/>
      <c r="O4209" s="878"/>
      <c r="P4209" s="878"/>
      <c r="Q4209" s="878"/>
      <c r="R4209" s="878"/>
      <c r="S4209" s="878"/>
      <c r="T4209" s="878"/>
      <c r="U4209" s="878"/>
      <c r="V4209" s="878"/>
      <c r="W4209" s="878"/>
      <c r="X4209" s="1015"/>
      <c r="Y4209" s="878"/>
      <c r="Z4209" s="975"/>
    </row>
    <row r="4210" spans="1:26">
      <c r="A4210" s="878"/>
      <c r="B4210" s="878"/>
      <c r="C4210" s="878"/>
      <c r="F4210" s="878"/>
      <c r="H4210" s="878"/>
      <c r="I4210" s="878"/>
      <c r="J4210" s="878"/>
      <c r="K4210" s="990"/>
      <c r="L4210" s="990"/>
      <c r="M4210" s="990"/>
      <c r="N4210" s="990"/>
      <c r="O4210" s="878"/>
      <c r="P4210" s="878"/>
      <c r="Q4210" s="878"/>
      <c r="R4210" s="878"/>
      <c r="S4210" s="878"/>
      <c r="T4210" s="878"/>
      <c r="U4210" s="878"/>
      <c r="V4210" s="878"/>
      <c r="W4210" s="878"/>
      <c r="X4210" s="1015"/>
      <c r="Y4210" s="878"/>
      <c r="Z4210" s="975"/>
    </row>
    <row r="4211" spans="1:26">
      <c r="A4211" s="878"/>
      <c r="B4211" s="878"/>
      <c r="C4211" s="878"/>
      <c r="F4211" s="878"/>
      <c r="H4211" s="878"/>
      <c r="I4211" s="878"/>
      <c r="J4211" s="878"/>
      <c r="K4211" s="990"/>
      <c r="L4211" s="990"/>
      <c r="M4211" s="990"/>
      <c r="N4211" s="990"/>
      <c r="O4211" s="878"/>
      <c r="P4211" s="878"/>
      <c r="Q4211" s="878"/>
      <c r="R4211" s="878"/>
      <c r="S4211" s="878"/>
      <c r="T4211" s="878"/>
      <c r="U4211" s="878"/>
      <c r="V4211" s="878"/>
      <c r="W4211" s="878"/>
      <c r="X4211" s="1015"/>
      <c r="Y4211" s="878"/>
      <c r="Z4211" s="975"/>
    </row>
    <row r="4212" spans="1:26">
      <c r="A4212" s="878"/>
      <c r="B4212" s="878"/>
      <c r="C4212" s="878"/>
      <c r="F4212" s="878"/>
      <c r="H4212" s="878"/>
      <c r="I4212" s="878"/>
      <c r="J4212" s="878"/>
      <c r="K4212" s="990"/>
      <c r="L4212" s="990"/>
      <c r="M4212" s="990"/>
      <c r="N4212" s="990"/>
      <c r="O4212" s="878"/>
      <c r="P4212" s="878"/>
      <c r="Q4212" s="878"/>
      <c r="R4212" s="878"/>
      <c r="S4212" s="878"/>
      <c r="T4212" s="878"/>
      <c r="U4212" s="878"/>
      <c r="V4212" s="878"/>
      <c r="W4212" s="878"/>
      <c r="X4212" s="1015"/>
      <c r="Y4212" s="878"/>
      <c r="Z4212" s="975"/>
    </row>
    <row r="4213" spans="1:26">
      <c r="A4213" s="878"/>
      <c r="B4213" s="878"/>
      <c r="C4213" s="878"/>
      <c r="F4213" s="878"/>
      <c r="H4213" s="878"/>
      <c r="I4213" s="878"/>
      <c r="J4213" s="878"/>
      <c r="K4213" s="990"/>
      <c r="L4213" s="990"/>
      <c r="M4213" s="990"/>
      <c r="N4213" s="990"/>
      <c r="O4213" s="878"/>
      <c r="P4213" s="878"/>
      <c r="Q4213" s="878"/>
      <c r="R4213" s="878"/>
      <c r="S4213" s="878"/>
      <c r="T4213" s="878"/>
      <c r="U4213" s="878"/>
      <c r="V4213" s="878"/>
      <c r="W4213" s="878"/>
      <c r="X4213" s="1015"/>
      <c r="Y4213" s="878"/>
      <c r="Z4213" s="975"/>
    </row>
    <row r="4214" spans="1:26">
      <c r="A4214" s="878"/>
      <c r="B4214" s="878"/>
      <c r="C4214" s="878"/>
      <c r="F4214" s="878"/>
      <c r="H4214" s="878"/>
      <c r="I4214" s="878"/>
      <c r="J4214" s="878"/>
      <c r="K4214" s="990"/>
      <c r="L4214" s="990"/>
      <c r="M4214" s="990"/>
      <c r="N4214" s="990"/>
      <c r="O4214" s="878"/>
      <c r="P4214" s="878"/>
      <c r="Q4214" s="878"/>
      <c r="R4214" s="878"/>
      <c r="S4214" s="878"/>
      <c r="T4214" s="878"/>
      <c r="U4214" s="878"/>
      <c r="V4214" s="878"/>
      <c r="W4214" s="878"/>
      <c r="X4214" s="1015"/>
      <c r="Y4214" s="878"/>
      <c r="Z4214" s="975"/>
    </row>
    <row r="4215" spans="1:26">
      <c r="A4215" s="878"/>
      <c r="B4215" s="878"/>
      <c r="C4215" s="878"/>
      <c r="F4215" s="878"/>
      <c r="H4215" s="878"/>
      <c r="I4215" s="878"/>
      <c r="J4215" s="878"/>
      <c r="K4215" s="990"/>
      <c r="L4215" s="990"/>
      <c r="M4215" s="990"/>
      <c r="N4215" s="990"/>
      <c r="O4215" s="878"/>
      <c r="P4215" s="878"/>
      <c r="Q4215" s="878"/>
      <c r="R4215" s="878"/>
      <c r="S4215" s="878"/>
      <c r="T4215" s="878"/>
      <c r="U4215" s="878"/>
      <c r="V4215" s="878"/>
      <c r="W4215" s="878"/>
      <c r="X4215" s="1015"/>
      <c r="Y4215" s="878"/>
      <c r="Z4215" s="975"/>
    </row>
    <row r="4216" spans="1:26">
      <c r="A4216" s="878"/>
      <c r="B4216" s="878"/>
      <c r="C4216" s="878"/>
      <c r="F4216" s="878"/>
      <c r="H4216" s="878"/>
      <c r="I4216" s="878"/>
      <c r="J4216" s="878"/>
      <c r="K4216" s="990"/>
      <c r="L4216" s="990"/>
      <c r="M4216" s="990"/>
      <c r="N4216" s="990"/>
      <c r="O4216" s="878"/>
      <c r="P4216" s="878"/>
      <c r="Q4216" s="878"/>
      <c r="R4216" s="878"/>
      <c r="S4216" s="878"/>
      <c r="T4216" s="878"/>
      <c r="U4216" s="878"/>
      <c r="V4216" s="878"/>
      <c r="W4216" s="878"/>
      <c r="X4216" s="1015"/>
      <c r="Y4216" s="878"/>
      <c r="Z4216" s="975"/>
    </row>
    <row r="4217" spans="1:26">
      <c r="A4217" s="878"/>
      <c r="B4217" s="878"/>
      <c r="C4217" s="878"/>
      <c r="F4217" s="878"/>
      <c r="H4217" s="878"/>
      <c r="I4217" s="878"/>
      <c r="J4217" s="878"/>
      <c r="K4217" s="990"/>
      <c r="L4217" s="990"/>
      <c r="M4217" s="990"/>
      <c r="N4217" s="990"/>
      <c r="O4217" s="878"/>
      <c r="P4217" s="878"/>
      <c r="Q4217" s="878"/>
      <c r="R4217" s="878"/>
      <c r="S4217" s="878"/>
      <c r="T4217" s="878"/>
      <c r="U4217" s="878"/>
      <c r="V4217" s="878"/>
      <c r="W4217" s="878"/>
      <c r="X4217" s="1015"/>
      <c r="Y4217" s="878"/>
      <c r="Z4217" s="975"/>
    </row>
    <row r="4218" spans="1:26">
      <c r="A4218" s="878"/>
      <c r="B4218" s="878"/>
      <c r="C4218" s="878"/>
      <c r="F4218" s="878"/>
      <c r="H4218" s="878"/>
      <c r="I4218" s="878"/>
      <c r="J4218" s="878"/>
      <c r="K4218" s="990"/>
      <c r="L4218" s="990"/>
      <c r="M4218" s="990"/>
      <c r="N4218" s="990"/>
      <c r="O4218" s="878"/>
      <c r="P4218" s="878"/>
      <c r="Q4218" s="878"/>
      <c r="R4218" s="878"/>
      <c r="S4218" s="878"/>
      <c r="T4218" s="878"/>
      <c r="U4218" s="878"/>
      <c r="V4218" s="878"/>
      <c r="W4218" s="878"/>
      <c r="X4218" s="1015"/>
      <c r="Y4218" s="878"/>
      <c r="Z4218" s="975"/>
    </row>
    <row r="4219" spans="1:26">
      <c r="A4219" s="878"/>
      <c r="B4219" s="878"/>
      <c r="C4219" s="878"/>
      <c r="F4219" s="878"/>
      <c r="H4219" s="878"/>
      <c r="I4219" s="878"/>
      <c r="J4219" s="878"/>
      <c r="K4219" s="990"/>
      <c r="L4219" s="990"/>
      <c r="M4219" s="990"/>
      <c r="N4219" s="990"/>
      <c r="O4219" s="878"/>
      <c r="P4219" s="878"/>
      <c r="Q4219" s="878"/>
      <c r="R4219" s="878"/>
      <c r="S4219" s="878"/>
      <c r="T4219" s="878"/>
      <c r="U4219" s="878"/>
      <c r="V4219" s="878"/>
      <c r="W4219" s="878"/>
      <c r="X4219" s="1015"/>
      <c r="Y4219" s="878"/>
      <c r="Z4219" s="975"/>
    </row>
    <row r="4220" spans="1:26">
      <c r="A4220" s="878"/>
      <c r="B4220" s="878"/>
      <c r="C4220" s="878"/>
      <c r="F4220" s="878"/>
      <c r="H4220" s="878"/>
      <c r="I4220" s="878"/>
      <c r="J4220" s="878"/>
      <c r="K4220" s="990"/>
      <c r="L4220" s="990"/>
      <c r="M4220" s="990"/>
      <c r="N4220" s="990"/>
      <c r="O4220" s="878"/>
      <c r="P4220" s="878"/>
      <c r="Q4220" s="878"/>
      <c r="R4220" s="878"/>
      <c r="S4220" s="878"/>
      <c r="T4220" s="878"/>
      <c r="U4220" s="878"/>
      <c r="V4220" s="878"/>
      <c r="W4220" s="878"/>
      <c r="X4220" s="1015"/>
      <c r="Y4220" s="878"/>
      <c r="Z4220" s="975"/>
    </row>
    <row r="4221" spans="1:26">
      <c r="A4221" s="878"/>
      <c r="B4221" s="878"/>
      <c r="C4221" s="878"/>
      <c r="F4221" s="878"/>
      <c r="H4221" s="878"/>
      <c r="I4221" s="878"/>
      <c r="J4221" s="878"/>
      <c r="K4221" s="990"/>
      <c r="L4221" s="990"/>
      <c r="M4221" s="990"/>
      <c r="N4221" s="990"/>
      <c r="O4221" s="878"/>
      <c r="P4221" s="878"/>
      <c r="Q4221" s="878"/>
      <c r="R4221" s="878"/>
      <c r="S4221" s="878"/>
      <c r="T4221" s="878"/>
      <c r="U4221" s="878"/>
      <c r="V4221" s="878"/>
      <c r="W4221" s="878"/>
      <c r="X4221" s="1015"/>
      <c r="Y4221" s="878"/>
      <c r="Z4221" s="975"/>
    </row>
    <row r="4222" spans="1:26">
      <c r="A4222" s="878"/>
      <c r="B4222" s="878"/>
      <c r="C4222" s="878"/>
      <c r="F4222" s="878"/>
      <c r="H4222" s="878"/>
      <c r="I4222" s="878"/>
      <c r="J4222" s="878"/>
      <c r="K4222" s="990"/>
      <c r="L4222" s="990"/>
      <c r="M4222" s="990"/>
      <c r="N4222" s="990"/>
      <c r="O4222" s="878"/>
      <c r="P4222" s="878"/>
      <c r="Q4222" s="878"/>
      <c r="R4222" s="878"/>
      <c r="S4222" s="878"/>
      <c r="T4222" s="878"/>
      <c r="U4222" s="878"/>
      <c r="V4222" s="878"/>
      <c r="W4222" s="878"/>
      <c r="X4222" s="1015"/>
      <c r="Y4222" s="878"/>
      <c r="Z4222" s="975"/>
    </row>
    <row r="4223" spans="1:26">
      <c r="A4223" s="878"/>
      <c r="B4223" s="878"/>
      <c r="C4223" s="878"/>
      <c r="F4223" s="878"/>
      <c r="H4223" s="878"/>
      <c r="I4223" s="878"/>
      <c r="J4223" s="878"/>
      <c r="K4223" s="990"/>
      <c r="L4223" s="990"/>
      <c r="M4223" s="990"/>
      <c r="N4223" s="990"/>
      <c r="O4223" s="878"/>
      <c r="P4223" s="878"/>
      <c r="Q4223" s="878"/>
      <c r="R4223" s="878"/>
      <c r="S4223" s="878"/>
      <c r="T4223" s="878"/>
      <c r="U4223" s="878"/>
      <c r="V4223" s="878"/>
      <c r="W4223" s="878"/>
      <c r="X4223" s="1015"/>
      <c r="Y4223" s="878"/>
      <c r="Z4223" s="975"/>
    </row>
    <row r="4224" spans="1:26">
      <c r="A4224" s="878"/>
      <c r="B4224" s="878"/>
      <c r="C4224" s="878"/>
      <c r="F4224" s="878"/>
      <c r="H4224" s="878"/>
      <c r="I4224" s="878"/>
      <c r="J4224" s="878"/>
      <c r="K4224" s="990"/>
      <c r="L4224" s="990"/>
      <c r="M4224" s="990"/>
      <c r="N4224" s="990"/>
      <c r="O4224" s="878"/>
      <c r="P4224" s="878"/>
      <c r="Q4224" s="878"/>
      <c r="R4224" s="878"/>
      <c r="S4224" s="878"/>
      <c r="T4224" s="878"/>
      <c r="U4224" s="878"/>
      <c r="V4224" s="878"/>
      <c r="W4224" s="878"/>
      <c r="X4224" s="1015"/>
      <c r="Y4224" s="878"/>
      <c r="Z4224" s="975"/>
    </row>
    <row r="4225" spans="1:26">
      <c r="A4225" s="878"/>
      <c r="B4225" s="878"/>
      <c r="C4225" s="878"/>
      <c r="F4225" s="878"/>
      <c r="H4225" s="878"/>
      <c r="I4225" s="878"/>
      <c r="J4225" s="878"/>
      <c r="K4225" s="990"/>
      <c r="L4225" s="990"/>
      <c r="M4225" s="990"/>
      <c r="N4225" s="990"/>
      <c r="O4225" s="878"/>
      <c r="P4225" s="878"/>
      <c r="Q4225" s="878"/>
      <c r="R4225" s="878"/>
      <c r="S4225" s="878"/>
      <c r="T4225" s="878"/>
      <c r="U4225" s="878"/>
      <c r="V4225" s="878"/>
      <c r="W4225" s="878"/>
      <c r="X4225" s="1015"/>
      <c r="Y4225" s="878"/>
      <c r="Z4225" s="975"/>
    </row>
    <row r="4226" spans="1:26">
      <c r="A4226" s="878"/>
      <c r="B4226" s="878"/>
      <c r="C4226" s="878"/>
      <c r="F4226" s="878"/>
      <c r="H4226" s="878"/>
      <c r="I4226" s="878"/>
      <c r="J4226" s="878"/>
      <c r="K4226" s="990"/>
      <c r="L4226" s="990"/>
      <c r="M4226" s="990"/>
      <c r="N4226" s="990"/>
      <c r="O4226" s="878"/>
      <c r="P4226" s="878"/>
      <c r="Q4226" s="878"/>
      <c r="R4226" s="878"/>
      <c r="S4226" s="878"/>
      <c r="T4226" s="878"/>
      <c r="U4226" s="878"/>
      <c r="V4226" s="878"/>
      <c r="W4226" s="878"/>
      <c r="X4226" s="1015"/>
      <c r="Y4226" s="878"/>
      <c r="Z4226" s="975"/>
    </row>
    <row r="4227" spans="1:26">
      <c r="A4227" s="878"/>
      <c r="B4227" s="878"/>
      <c r="C4227" s="878"/>
      <c r="F4227" s="878"/>
      <c r="H4227" s="878"/>
      <c r="I4227" s="878"/>
      <c r="J4227" s="878"/>
      <c r="K4227" s="990"/>
      <c r="L4227" s="990"/>
      <c r="M4227" s="990"/>
      <c r="N4227" s="990"/>
      <c r="O4227" s="878"/>
      <c r="P4227" s="878"/>
      <c r="Q4227" s="878"/>
      <c r="R4227" s="878"/>
      <c r="S4227" s="878"/>
      <c r="T4227" s="878"/>
      <c r="U4227" s="878"/>
      <c r="V4227" s="878"/>
      <c r="W4227" s="878"/>
      <c r="X4227" s="1015"/>
      <c r="Y4227" s="878"/>
      <c r="Z4227" s="975"/>
    </row>
    <row r="4228" spans="1:26">
      <c r="A4228" s="878"/>
      <c r="B4228" s="878"/>
      <c r="C4228" s="878"/>
      <c r="F4228" s="878"/>
      <c r="H4228" s="878"/>
      <c r="I4228" s="878"/>
      <c r="J4228" s="878"/>
      <c r="K4228" s="990"/>
      <c r="L4228" s="990"/>
      <c r="M4228" s="990"/>
      <c r="N4228" s="990"/>
      <c r="O4228" s="878"/>
      <c r="P4228" s="878"/>
      <c r="Q4228" s="878"/>
      <c r="R4228" s="878"/>
      <c r="S4228" s="878"/>
      <c r="T4228" s="878"/>
      <c r="U4228" s="878"/>
      <c r="V4228" s="878"/>
      <c r="W4228" s="878"/>
      <c r="X4228" s="1015"/>
      <c r="Y4228" s="878"/>
      <c r="Z4228" s="975"/>
    </row>
    <row r="4229" spans="1:26">
      <c r="A4229" s="878"/>
      <c r="B4229" s="878"/>
      <c r="C4229" s="878"/>
      <c r="F4229" s="878"/>
      <c r="H4229" s="878"/>
      <c r="I4229" s="878"/>
      <c r="J4229" s="878"/>
      <c r="K4229" s="990"/>
      <c r="L4229" s="990"/>
      <c r="M4229" s="990"/>
      <c r="N4229" s="990"/>
      <c r="O4229" s="878"/>
      <c r="P4229" s="878"/>
      <c r="Q4229" s="878"/>
      <c r="R4229" s="878"/>
      <c r="S4229" s="878"/>
      <c r="T4229" s="878"/>
      <c r="U4229" s="878"/>
      <c r="V4229" s="878"/>
      <c r="W4229" s="878"/>
      <c r="X4229" s="1015"/>
      <c r="Y4229" s="878"/>
      <c r="Z4229" s="975"/>
    </row>
    <row r="4230" spans="1:26">
      <c r="A4230" s="878"/>
      <c r="B4230" s="878"/>
      <c r="C4230" s="878"/>
      <c r="F4230" s="878"/>
      <c r="H4230" s="878"/>
      <c r="I4230" s="878"/>
      <c r="J4230" s="878"/>
      <c r="K4230" s="990"/>
      <c r="L4230" s="990"/>
      <c r="M4230" s="990"/>
      <c r="N4230" s="990"/>
      <c r="O4230" s="878"/>
      <c r="P4230" s="878"/>
      <c r="Q4230" s="878"/>
      <c r="R4230" s="878"/>
      <c r="S4230" s="878"/>
      <c r="T4230" s="878"/>
      <c r="U4230" s="878"/>
      <c r="V4230" s="878"/>
      <c r="W4230" s="878"/>
      <c r="X4230" s="1015"/>
      <c r="Y4230" s="878"/>
      <c r="Z4230" s="975"/>
    </row>
    <row r="4231" spans="1:26">
      <c r="A4231" s="878"/>
      <c r="B4231" s="878"/>
      <c r="C4231" s="878"/>
      <c r="F4231" s="878"/>
      <c r="H4231" s="878"/>
      <c r="I4231" s="878"/>
      <c r="J4231" s="878"/>
      <c r="K4231" s="990"/>
      <c r="L4231" s="990"/>
      <c r="M4231" s="990"/>
      <c r="N4231" s="990"/>
      <c r="O4231" s="878"/>
      <c r="P4231" s="878"/>
      <c r="Q4231" s="878"/>
      <c r="R4231" s="878"/>
      <c r="S4231" s="878"/>
      <c r="T4231" s="878"/>
      <c r="U4231" s="878"/>
      <c r="V4231" s="878"/>
      <c r="W4231" s="878"/>
      <c r="X4231" s="1015"/>
      <c r="Y4231" s="878"/>
      <c r="Z4231" s="975"/>
    </row>
    <row r="4232" spans="1:26">
      <c r="A4232" s="878"/>
      <c r="B4232" s="878"/>
      <c r="C4232" s="878"/>
      <c r="F4232" s="878"/>
      <c r="H4232" s="878"/>
      <c r="I4232" s="878"/>
      <c r="J4232" s="878"/>
      <c r="K4232" s="990"/>
      <c r="L4232" s="990"/>
      <c r="M4232" s="990"/>
      <c r="N4232" s="990"/>
      <c r="O4232" s="878"/>
      <c r="P4232" s="878"/>
      <c r="Q4232" s="878"/>
      <c r="R4232" s="878"/>
      <c r="S4232" s="878"/>
      <c r="T4232" s="878"/>
      <c r="U4232" s="878"/>
      <c r="V4232" s="878"/>
      <c r="W4232" s="878"/>
      <c r="X4232" s="1015"/>
      <c r="Y4232" s="878"/>
      <c r="Z4232" s="975"/>
    </row>
    <row r="4233" spans="1:26">
      <c r="A4233" s="878"/>
      <c r="B4233" s="878"/>
      <c r="C4233" s="878"/>
      <c r="F4233" s="878"/>
      <c r="H4233" s="878"/>
      <c r="I4233" s="878"/>
      <c r="J4233" s="878"/>
      <c r="K4233" s="990"/>
      <c r="L4233" s="990"/>
      <c r="M4233" s="990"/>
      <c r="N4233" s="990"/>
      <c r="O4233" s="878"/>
      <c r="P4233" s="878"/>
      <c r="Q4233" s="878"/>
      <c r="R4233" s="878"/>
      <c r="S4233" s="878"/>
      <c r="T4233" s="878"/>
      <c r="U4233" s="878"/>
      <c r="V4233" s="878"/>
      <c r="W4233" s="878"/>
      <c r="X4233" s="1015"/>
      <c r="Y4233" s="878"/>
      <c r="Z4233" s="975"/>
    </row>
    <row r="4234" spans="1:26">
      <c r="A4234" s="878"/>
      <c r="B4234" s="878"/>
      <c r="C4234" s="878"/>
      <c r="F4234" s="878"/>
      <c r="H4234" s="878"/>
      <c r="I4234" s="878"/>
      <c r="J4234" s="878"/>
      <c r="K4234" s="990"/>
      <c r="L4234" s="990"/>
      <c r="M4234" s="990"/>
      <c r="N4234" s="990"/>
      <c r="O4234" s="878"/>
      <c r="P4234" s="878"/>
      <c r="Q4234" s="878"/>
      <c r="R4234" s="878"/>
      <c r="S4234" s="878"/>
      <c r="T4234" s="878"/>
      <c r="U4234" s="878"/>
      <c r="V4234" s="878"/>
      <c r="W4234" s="878"/>
      <c r="X4234" s="1015"/>
      <c r="Y4234" s="878"/>
      <c r="Z4234" s="975"/>
    </row>
    <row r="4235" spans="1:26">
      <c r="A4235" s="878"/>
      <c r="B4235" s="878"/>
      <c r="C4235" s="878"/>
      <c r="F4235" s="878"/>
      <c r="H4235" s="878"/>
      <c r="I4235" s="878"/>
      <c r="J4235" s="878"/>
      <c r="K4235" s="990"/>
      <c r="L4235" s="990"/>
      <c r="M4235" s="990"/>
      <c r="N4235" s="990"/>
      <c r="O4235" s="878"/>
      <c r="P4235" s="878"/>
      <c r="Q4235" s="878"/>
      <c r="R4235" s="878"/>
      <c r="S4235" s="878"/>
      <c r="T4235" s="878"/>
      <c r="U4235" s="878"/>
      <c r="V4235" s="878"/>
      <c r="W4235" s="878"/>
      <c r="X4235" s="1015"/>
      <c r="Y4235" s="878"/>
      <c r="Z4235" s="975"/>
    </row>
    <row r="4236" spans="1:26">
      <c r="A4236" s="878"/>
      <c r="B4236" s="878"/>
      <c r="C4236" s="878"/>
      <c r="F4236" s="878"/>
      <c r="H4236" s="878"/>
      <c r="I4236" s="878"/>
      <c r="J4236" s="878"/>
      <c r="K4236" s="990"/>
      <c r="L4236" s="990"/>
      <c r="M4236" s="990"/>
      <c r="N4236" s="990"/>
      <c r="O4236" s="878"/>
      <c r="P4236" s="878"/>
      <c r="Q4236" s="878"/>
      <c r="R4236" s="878"/>
      <c r="S4236" s="878"/>
      <c r="T4236" s="878"/>
      <c r="U4236" s="878"/>
      <c r="V4236" s="878"/>
      <c r="W4236" s="878"/>
      <c r="X4236" s="1015"/>
      <c r="Y4236" s="878"/>
      <c r="Z4236" s="975"/>
    </row>
    <row r="4237" spans="1:26">
      <c r="A4237" s="878"/>
      <c r="B4237" s="878"/>
      <c r="C4237" s="878"/>
      <c r="F4237" s="878"/>
      <c r="H4237" s="878"/>
      <c r="I4237" s="878"/>
      <c r="J4237" s="878"/>
      <c r="K4237" s="990"/>
      <c r="L4237" s="990"/>
      <c r="M4237" s="990"/>
      <c r="N4237" s="990"/>
      <c r="O4237" s="878"/>
      <c r="P4237" s="878"/>
      <c r="Q4237" s="878"/>
      <c r="R4237" s="878"/>
      <c r="S4237" s="878"/>
      <c r="T4237" s="878"/>
      <c r="U4237" s="878"/>
      <c r="V4237" s="878"/>
      <c r="W4237" s="878"/>
      <c r="X4237" s="1015"/>
      <c r="Y4237" s="878"/>
      <c r="Z4237" s="975"/>
    </row>
    <row r="4238" spans="1:26">
      <c r="A4238" s="878"/>
      <c r="B4238" s="878"/>
      <c r="C4238" s="878"/>
      <c r="F4238" s="878"/>
      <c r="H4238" s="878"/>
      <c r="I4238" s="878"/>
      <c r="J4238" s="878"/>
      <c r="K4238" s="990"/>
      <c r="L4238" s="990"/>
      <c r="M4238" s="990"/>
      <c r="N4238" s="990"/>
      <c r="O4238" s="878"/>
      <c r="P4238" s="878"/>
      <c r="Q4238" s="878"/>
      <c r="R4238" s="878"/>
      <c r="S4238" s="878"/>
      <c r="T4238" s="878"/>
      <c r="U4238" s="878"/>
      <c r="V4238" s="878"/>
      <c r="W4238" s="878"/>
      <c r="X4238" s="1015"/>
      <c r="Y4238" s="878"/>
      <c r="Z4238" s="975"/>
    </row>
    <row r="4239" spans="1:26">
      <c r="A4239" s="878"/>
      <c r="B4239" s="878"/>
      <c r="C4239" s="878"/>
      <c r="F4239" s="878"/>
      <c r="H4239" s="878"/>
      <c r="I4239" s="878"/>
      <c r="J4239" s="878"/>
      <c r="K4239" s="990"/>
      <c r="L4239" s="990"/>
      <c r="M4239" s="990"/>
      <c r="N4239" s="990"/>
      <c r="O4239" s="878"/>
      <c r="P4239" s="878"/>
      <c r="Q4239" s="878"/>
      <c r="R4239" s="878"/>
      <c r="S4239" s="878"/>
      <c r="T4239" s="878"/>
      <c r="U4239" s="878"/>
      <c r="V4239" s="878"/>
      <c r="W4239" s="878"/>
      <c r="X4239" s="1015"/>
      <c r="Y4239" s="878"/>
      <c r="Z4239" s="975"/>
    </row>
    <row r="4240" spans="1:26">
      <c r="A4240" s="878"/>
      <c r="B4240" s="878"/>
      <c r="C4240" s="878"/>
      <c r="F4240" s="878"/>
      <c r="H4240" s="878"/>
      <c r="I4240" s="878"/>
      <c r="J4240" s="878"/>
      <c r="K4240" s="990"/>
      <c r="L4240" s="990"/>
      <c r="M4240" s="990"/>
      <c r="N4240" s="990"/>
      <c r="O4240" s="878"/>
      <c r="P4240" s="878"/>
      <c r="Q4240" s="878"/>
      <c r="R4240" s="878"/>
      <c r="S4240" s="878"/>
      <c r="T4240" s="878"/>
      <c r="U4240" s="878"/>
      <c r="V4240" s="878"/>
      <c r="W4240" s="878"/>
      <c r="X4240" s="1015"/>
      <c r="Y4240" s="878"/>
      <c r="Z4240" s="975"/>
    </row>
    <row r="4241" spans="1:26">
      <c r="A4241" s="878"/>
      <c r="B4241" s="878"/>
      <c r="C4241" s="878"/>
      <c r="F4241" s="878"/>
      <c r="H4241" s="878"/>
      <c r="I4241" s="878"/>
      <c r="J4241" s="878"/>
      <c r="K4241" s="990"/>
      <c r="L4241" s="990"/>
      <c r="M4241" s="990"/>
      <c r="N4241" s="990"/>
      <c r="O4241" s="878"/>
      <c r="P4241" s="878"/>
      <c r="Q4241" s="878"/>
      <c r="R4241" s="878"/>
      <c r="S4241" s="878"/>
      <c r="T4241" s="878"/>
      <c r="U4241" s="878"/>
      <c r="V4241" s="878"/>
      <c r="W4241" s="878"/>
      <c r="X4241" s="1015"/>
      <c r="Y4241" s="878"/>
      <c r="Z4241" s="975"/>
    </row>
    <row r="4242" spans="1:26">
      <c r="A4242" s="878"/>
      <c r="B4242" s="878"/>
      <c r="C4242" s="878"/>
      <c r="F4242" s="878"/>
      <c r="H4242" s="878"/>
      <c r="I4242" s="878"/>
      <c r="J4242" s="878"/>
      <c r="K4242" s="990"/>
      <c r="L4242" s="990"/>
      <c r="M4242" s="990"/>
      <c r="N4242" s="990"/>
      <c r="O4242" s="878"/>
      <c r="P4242" s="878"/>
      <c r="Q4242" s="878"/>
      <c r="R4242" s="878"/>
      <c r="S4242" s="878"/>
      <c r="T4242" s="878"/>
      <c r="U4242" s="878"/>
      <c r="V4242" s="878"/>
      <c r="W4242" s="878"/>
      <c r="X4242" s="1015"/>
      <c r="Y4242" s="878"/>
      <c r="Z4242" s="975"/>
    </row>
    <row r="4243" spans="1:26">
      <c r="A4243" s="878"/>
      <c r="B4243" s="878"/>
      <c r="C4243" s="878"/>
      <c r="F4243" s="878"/>
      <c r="H4243" s="878"/>
      <c r="I4243" s="878"/>
      <c r="J4243" s="878"/>
      <c r="K4243" s="990"/>
      <c r="L4243" s="990"/>
      <c r="M4243" s="990"/>
      <c r="N4243" s="990"/>
      <c r="O4243" s="878"/>
      <c r="P4243" s="878"/>
      <c r="Q4243" s="878"/>
      <c r="R4243" s="878"/>
      <c r="S4243" s="878"/>
      <c r="T4243" s="878"/>
      <c r="U4243" s="878"/>
      <c r="V4243" s="878"/>
      <c r="W4243" s="878"/>
      <c r="X4243" s="1015"/>
      <c r="Y4243" s="878"/>
      <c r="Z4243" s="975"/>
    </row>
    <row r="4244" spans="1:26">
      <c r="A4244" s="878"/>
      <c r="B4244" s="878"/>
      <c r="C4244" s="878"/>
      <c r="F4244" s="878"/>
      <c r="H4244" s="878"/>
      <c r="I4244" s="878"/>
      <c r="J4244" s="878"/>
      <c r="K4244" s="990"/>
      <c r="L4244" s="990"/>
      <c r="M4244" s="990"/>
      <c r="N4244" s="990"/>
      <c r="O4244" s="878"/>
      <c r="P4244" s="878"/>
      <c r="Q4244" s="878"/>
      <c r="R4244" s="878"/>
      <c r="S4244" s="878"/>
      <c r="T4244" s="878"/>
      <c r="U4244" s="878"/>
      <c r="V4244" s="878"/>
      <c r="W4244" s="878"/>
      <c r="X4244" s="1015"/>
      <c r="Y4244" s="878"/>
      <c r="Z4244" s="975"/>
    </row>
    <row r="4245" spans="1:26">
      <c r="A4245" s="878"/>
      <c r="B4245" s="878"/>
      <c r="C4245" s="878"/>
      <c r="F4245" s="878"/>
      <c r="H4245" s="878"/>
      <c r="I4245" s="878"/>
      <c r="J4245" s="878"/>
      <c r="K4245" s="990"/>
      <c r="L4245" s="990"/>
      <c r="M4245" s="990"/>
      <c r="N4245" s="990"/>
      <c r="O4245" s="878"/>
      <c r="P4245" s="878"/>
      <c r="Q4245" s="878"/>
      <c r="R4245" s="878"/>
      <c r="S4245" s="878"/>
      <c r="T4245" s="878"/>
      <c r="U4245" s="878"/>
      <c r="V4245" s="878"/>
      <c r="W4245" s="878"/>
      <c r="X4245" s="1015"/>
      <c r="Y4245" s="878"/>
      <c r="Z4245" s="975"/>
    </row>
    <row r="4246" spans="1:26">
      <c r="A4246" s="878"/>
      <c r="B4246" s="878"/>
      <c r="C4246" s="878"/>
      <c r="F4246" s="878"/>
      <c r="H4246" s="878"/>
      <c r="I4246" s="878"/>
      <c r="J4246" s="878"/>
      <c r="K4246" s="990"/>
      <c r="L4246" s="990"/>
      <c r="M4246" s="990"/>
      <c r="N4246" s="990"/>
      <c r="O4246" s="878"/>
      <c r="P4246" s="878"/>
      <c r="Q4246" s="878"/>
      <c r="R4246" s="878"/>
      <c r="S4246" s="878"/>
      <c r="T4246" s="878"/>
      <c r="U4246" s="878"/>
      <c r="V4246" s="878"/>
      <c r="W4246" s="878"/>
      <c r="X4246" s="1015"/>
      <c r="Y4246" s="878"/>
      <c r="Z4246" s="975"/>
    </row>
    <row r="4247" spans="1:26">
      <c r="A4247" s="878"/>
      <c r="B4247" s="878"/>
      <c r="C4247" s="878"/>
      <c r="F4247" s="878"/>
      <c r="H4247" s="878"/>
      <c r="I4247" s="878"/>
      <c r="J4247" s="878"/>
      <c r="K4247" s="990"/>
      <c r="L4247" s="990"/>
      <c r="M4247" s="990"/>
      <c r="N4247" s="990"/>
      <c r="O4247" s="878"/>
      <c r="P4247" s="878"/>
      <c r="Q4247" s="878"/>
      <c r="R4247" s="878"/>
      <c r="S4247" s="878"/>
      <c r="T4247" s="878"/>
      <c r="U4247" s="878"/>
      <c r="V4247" s="878"/>
      <c r="W4247" s="878"/>
      <c r="X4247" s="1015"/>
      <c r="Y4247" s="878"/>
      <c r="Z4247" s="975"/>
    </row>
    <row r="4248" spans="1:26">
      <c r="A4248" s="878"/>
      <c r="B4248" s="878"/>
      <c r="C4248" s="878"/>
      <c r="F4248" s="878"/>
      <c r="H4248" s="878"/>
      <c r="I4248" s="878"/>
      <c r="J4248" s="878"/>
      <c r="K4248" s="990"/>
      <c r="L4248" s="990"/>
      <c r="M4248" s="990"/>
      <c r="N4248" s="990"/>
      <c r="O4248" s="878"/>
      <c r="P4248" s="878"/>
      <c r="Q4248" s="878"/>
      <c r="R4248" s="878"/>
      <c r="S4248" s="878"/>
      <c r="T4248" s="878"/>
      <c r="U4248" s="878"/>
      <c r="V4248" s="878"/>
      <c r="W4248" s="878"/>
      <c r="X4248" s="1015"/>
      <c r="Y4248" s="878"/>
      <c r="Z4248" s="975"/>
    </row>
    <row r="4249" spans="1:26">
      <c r="A4249" s="878"/>
      <c r="B4249" s="878"/>
      <c r="C4249" s="878"/>
      <c r="F4249" s="878"/>
      <c r="H4249" s="878"/>
      <c r="I4249" s="878"/>
      <c r="J4249" s="878"/>
      <c r="K4249" s="990"/>
      <c r="L4249" s="990"/>
      <c r="M4249" s="990"/>
      <c r="N4249" s="990"/>
      <c r="O4249" s="878"/>
      <c r="P4249" s="878"/>
      <c r="Q4249" s="878"/>
      <c r="R4249" s="878"/>
      <c r="S4249" s="878"/>
      <c r="T4249" s="878"/>
      <c r="U4249" s="878"/>
      <c r="V4249" s="878"/>
      <c r="W4249" s="878"/>
      <c r="X4249" s="1015"/>
      <c r="Y4249" s="878"/>
      <c r="Z4249" s="975"/>
    </row>
    <row r="4250" spans="1:26">
      <c r="A4250" s="878"/>
      <c r="B4250" s="878"/>
      <c r="C4250" s="878"/>
      <c r="F4250" s="878"/>
      <c r="H4250" s="878"/>
      <c r="I4250" s="878"/>
      <c r="J4250" s="878"/>
      <c r="K4250" s="990"/>
      <c r="L4250" s="990"/>
      <c r="M4250" s="990"/>
      <c r="N4250" s="990"/>
      <c r="O4250" s="878"/>
      <c r="P4250" s="878"/>
      <c r="Q4250" s="878"/>
      <c r="R4250" s="878"/>
      <c r="S4250" s="878"/>
      <c r="T4250" s="878"/>
      <c r="U4250" s="878"/>
      <c r="V4250" s="878"/>
      <c r="W4250" s="878"/>
      <c r="X4250" s="1015"/>
      <c r="Y4250" s="878"/>
      <c r="Z4250" s="975"/>
    </row>
    <row r="4251" spans="1:26">
      <c r="A4251" s="878"/>
      <c r="B4251" s="878"/>
      <c r="C4251" s="878"/>
      <c r="F4251" s="878"/>
      <c r="H4251" s="878"/>
      <c r="I4251" s="878"/>
      <c r="J4251" s="878"/>
      <c r="K4251" s="990"/>
      <c r="L4251" s="990"/>
      <c r="M4251" s="990"/>
      <c r="N4251" s="990"/>
      <c r="O4251" s="878"/>
      <c r="P4251" s="878"/>
      <c r="Q4251" s="878"/>
      <c r="R4251" s="878"/>
      <c r="S4251" s="878"/>
      <c r="T4251" s="878"/>
      <c r="U4251" s="878"/>
      <c r="V4251" s="878"/>
      <c r="W4251" s="878"/>
      <c r="X4251" s="1015"/>
      <c r="Y4251" s="878"/>
      <c r="Z4251" s="975"/>
    </row>
    <row r="4252" spans="1:26">
      <c r="A4252" s="878"/>
      <c r="B4252" s="878"/>
      <c r="C4252" s="878"/>
      <c r="F4252" s="878"/>
      <c r="H4252" s="878"/>
      <c r="I4252" s="878"/>
      <c r="J4252" s="878"/>
      <c r="K4252" s="990"/>
      <c r="L4252" s="990"/>
      <c r="M4252" s="990"/>
      <c r="N4252" s="990"/>
      <c r="O4252" s="878"/>
      <c r="P4252" s="878"/>
      <c r="Q4252" s="878"/>
      <c r="R4252" s="878"/>
      <c r="S4252" s="878"/>
      <c r="T4252" s="878"/>
      <c r="U4252" s="878"/>
      <c r="V4252" s="878"/>
      <c r="W4252" s="878"/>
      <c r="X4252" s="1015"/>
      <c r="Y4252" s="878"/>
      <c r="Z4252" s="975"/>
    </row>
    <row r="4253" spans="1:26">
      <c r="A4253" s="878"/>
      <c r="B4253" s="878"/>
      <c r="C4253" s="878"/>
      <c r="F4253" s="878"/>
      <c r="H4253" s="878"/>
      <c r="I4253" s="878"/>
      <c r="J4253" s="878"/>
      <c r="K4253" s="990"/>
      <c r="L4253" s="990"/>
      <c r="M4253" s="990"/>
      <c r="N4253" s="990"/>
      <c r="O4253" s="878"/>
      <c r="P4253" s="878"/>
      <c r="Q4253" s="878"/>
      <c r="R4253" s="878"/>
      <c r="S4253" s="878"/>
      <c r="T4253" s="878"/>
      <c r="U4253" s="878"/>
      <c r="V4253" s="878"/>
      <c r="W4253" s="878"/>
      <c r="X4253" s="1015"/>
      <c r="Y4253" s="878"/>
      <c r="Z4253" s="975"/>
    </row>
    <row r="4254" spans="1:26">
      <c r="A4254" s="878"/>
      <c r="B4254" s="878"/>
      <c r="C4254" s="878"/>
      <c r="F4254" s="878"/>
      <c r="H4254" s="878"/>
      <c r="I4254" s="878"/>
      <c r="J4254" s="878"/>
      <c r="K4254" s="990"/>
      <c r="L4254" s="990"/>
      <c r="M4254" s="990"/>
      <c r="N4254" s="990"/>
      <c r="O4254" s="878"/>
      <c r="P4254" s="878"/>
      <c r="Q4254" s="878"/>
      <c r="R4254" s="878"/>
      <c r="S4254" s="878"/>
      <c r="T4254" s="878"/>
      <c r="U4254" s="878"/>
      <c r="V4254" s="878"/>
      <c r="W4254" s="878"/>
      <c r="X4254" s="1015"/>
      <c r="Y4254" s="878"/>
      <c r="Z4254" s="975"/>
    </row>
    <row r="4255" spans="1:26">
      <c r="A4255" s="878"/>
      <c r="B4255" s="878"/>
      <c r="C4255" s="878"/>
      <c r="F4255" s="878"/>
      <c r="H4255" s="878"/>
      <c r="I4255" s="878"/>
      <c r="J4255" s="878"/>
      <c r="K4255" s="990"/>
      <c r="L4255" s="990"/>
      <c r="M4255" s="990"/>
      <c r="N4255" s="990"/>
      <c r="O4255" s="878"/>
      <c r="P4255" s="878"/>
      <c r="Q4255" s="878"/>
      <c r="R4255" s="878"/>
      <c r="S4255" s="878"/>
      <c r="T4255" s="878"/>
      <c r="U4255" s="878"/>
      <c r="V4255" s="878"/>
      <c r="W4255" s="878"/>
      <c r="X4255" s="1015"/>
      <c r="Y4255" s="878"/>
      <c r="Z4255" s="975"/>
    </row>
    <row r="4256" spans="1:26">
      <c r="A4256" s="878"/>
      <c r="B4256" s="878"/>
      <c r="C4256" s="878"/>
      <c r="F4256" s="878"/>
      <c r="H4256" s="878"/>
      <c r="I4256" s="878"/>
      <c r="J4256" s="878"/>
      <c r="K4256" s="990"/>
      <c r="L4256" s="990"/>
      <c r="M4256" s="990"/>
      <c r="N4256" s="990"/>
      <c r="O4256" s="878"/>
      <c r="P4256" s="878"/>
      <c r="Q4256" s="878"/>
      <c r="R4256" s="878"/>
      <c r="S4256" s="878"/>
      <c r="T4256" s="878"/>
      <c r="U4256" s="878"/>
      <c r="V4256" s="878"/>
      <c r="W4256" s="878"/>
      <c r="X4256" s="1015"/>
      <c r="Y4256" s="878"/>
      <c r="Z4256" s="975"/>
    </row>
    <row r="4257" spans="1:26">
      <c r="A4257" s="878"/>
      <c r="B4257" s="878"/>
      <c r="C4257" s="878"/>
      <c r="F4257" s="878"/>
      <c r="H4257" s="878"/>
      <c r="I4257" s="878"/>
      <c r="J4257" s="878"/>
      <c r="K4257" s="990"/>
      <c r="L4257" s="990"/>
      <c r="M4257" s="990"/>
      <c r="N4257" s="990"/>
      <c r="O4257" s="878"/>
      <c r="P4257" s="878"/>
      <c r="Q4257" s="878"/>
      <c r="R4257" s="878"/>
      <c r="S4257" s="878"/>
      <c r="T4257" s="878"/>
      <c r="U4257" s="878"/>
      <c r="V4257" s="878"/>
      <c r="W4257" s="878"/>
      <c r="X4257" s="1015"/>
      <c r="Y4257" s="878"/>
      <c r="Z4257" s="975"/>
    </row>
    <row r="4258" spans="1:26">
      <c r="A4258" s="878"/>
      <c r="B4258" s="878"/>
      <c r="C4258" s="878"/>
      <c r="F4258" s="878"/>
      <c r="H4258" s="878"/>
      <c r="I4258" s="878"/>
      <c r="J4258" s="878"/>
      <c r="K4258" s="990"/>
      <c r="L4258" s="990"/>
      <c r="M4258" s="990"/>
      <c r="N4258" s="990"/>
      <c r="O4258" s="878"/>
      <c r="P4258" s="878"/>
      <c r="Q4258" s="878"/>
      <c r="R4258" s="878"/>
      <c r="S4258" s="878"/>
      <c r="T4258" s="878"/>
      <c r="U4258" s="878"/>
      <c r="V4258" s="878"/>
      <c r="W4258" s="878"/>
      <c r="X4258" s="1015"/>
      <c r="Y4258" s="878"/>
      <c r="Z4258" s="975"/>
    </row>
    <row r="4259" spans="1:26">
      <c r="A4259" s="878"/>
      <c r="B4259" s="878"/>
      <c r="C4259" s="878"/>
      <c r="F4259" s="878"/>
      <c r="H4259" s="878"/>
      <c r="I4259" s="878"/>
      <c r="J4259" s="878"/>
      <c r="K4259" s="990"/>
      <c r="L4259" s="990"/>
      <c r="M4259" s="990"/>
      <c r="N4259" s="990"/>
      <c r="O4259" s="878"/>
      <c r="P4259" s="878"/>
      <c r="Q4259" s="878"/>
      <c r="R4259" s="878"/>
      <c r="S4259" s="878"/>
      <c r="T4259" s="878"/>
      <c r="U4259" s="878"/>
      <c r="V4259" s="878"/>
      <c r="W4259" s="878"/>
      <c r="X4259" s="1015"/>
      <c r="Y4259" s="878"/>
      <c r="Z4259" s="975"/>
    </row>
    <row r="4260" spans="1:26">
      <c r="A4260" s="878"/>
      <c r="B4260" s="878"/>
      <c r="C4260" s="878"/>
      <c r="F4260" s="878"/>
      <c r="H4260" s="878"/>
      <c r="I4260" s="878"/>
      <c r="J4260" s="878"/>
      <c r="K4260" s="990"/>
      <c r="L4260" s="990"/>
      <c r="M4260" s="990"/>
      <c r="N4260" s="990"/>
      <c r="O4260" s="878"/>
      <c r="P4260" s="878"/>
      <c r="Q4260" s="878"/>
      <c r="R4260" s="878"/>
      <c r="S4260" s="878"/>
      <c r="T4260" s="878"/>
      <c r="U4260" s="878"/>
      <c r="V4260" s="878"/>
      <c r="W4260" s="878"/>
      <c r="X4260" s="1015"/>
      <c r="Y4260" s="878"/>
      <c r="Z4260" s="975"/>
    </row>
    <row r="4261" spans="1:26">
      <c r="A4261" s="878"/>
      <c r="B4261" s="878"/>
      <c r="C4261" s="878"/>
      <c r="F4261" s="878"/>
      <c r="H4261" s="878"/>
      <c r="I4261" s="878"/>
      <c r="J4261" s="878"/>
      <c r="K4261" s="990"/>
      <c r="L4261" s="990"/>
      <c r="M4261" s="990"/>
      <c r="N4261" s="990"/>
      <c r="O4261" s="878"/>
      <c r="P4261" s="878"/>
      <c r="Q4261" s="878"/>
      <c r="R4261" s="878"/>
      <c r="S4261" s="878"/>
      <c r="T4261" s="878"/>
      <c r="U4261" s="878"/>
      <c r="V4261" s="878"/>
      <c r="W4261" s="878"/>
      <c r="X4261" s="1015"/>
      <c r="Y4261" s="878"/>
      <c r="Z4261" s="975"/>
    </row>
    <row r="4262" spans="1:26">
      <c r="A4262" s="878"/>
      <c r="B4262" s="878"/>
      <c r="C4262" s="878"/>
      <c r="F4262" s="878"/>
      <c r="H4262" s="878"/>
      <c r="I4262" s="878"/>
      <c r="J4262" s="878"/>
      <c r="K4262" s="990"/>
      <c r="L4262" s="990"/>
      <c r="M4262" s="990"/>
      <c r="N4262" s="990"/>
      <c r="O4262" s="878"/>
      <c r="P4262" s="878"/>
      <c r="Q4262" s="878"/>
      <c r="R4262" s="878"/>
      <c r="S4262" s="878"/>
      <c r="T4262" s="878"/>
      <c r="U4262" s="878"/>
      <c r="V4262" s="878"/>
      <c r="W4262" s="878"/>
      <c r="X4262" s="1015"/>
      <c r="Y4262" s="878"/>
      <c r="Z4262" s="975"/>
    </row>
    <row r="4263" spans="1:26">
      <c r="A4263" s="878"/>
      <c r="B4263" s="878"/>
      <c r="C4263" s="878"/>
      <c r="F4263" s="878"/>
      <c r="H4263" s="878"/>
      <c r="I4263" s="878"/>
      <c r="J4263" s="878"/>
      <c r="K4263" s="990"/>
      <c r="L4263" s="990"/>
      <c r="M4263" s="990"/>
      <c r="N4263" s="990"/>
      <c r="O4263" s="878"/>
      <c r="P4263" s="878"/>
      <c r="Q4263" s="878"/>
      <c r="R4263" s="878"/>
      <c r="S4263" s="878"/>
      <c r="T4263" s="878"/>
      <c r="U4263" s="878"/>
      <c r="V4263" s="878"/>
      <c r="W4263" s="878"/>
      <c r="X4263" s="1015"/>
      <c r="Y4263" s="878"/>
      <c r="Z4263" s="975"/>
    </row>
    <row r="4264" spans="1:26">
      <c r="A4264" s="878"/>
      <c r="B4264" s="878"/>
      <c r="C4264" s="878"/>
      <c r="F4264" s="878"/>
      <c r="H4264" s="878"/>
      <c r="I4264" s="878"/>
      <c r="J4264" s="878"/>
      <c r="K4264" s="990"/>
      <c r="L4264" s="990"/>
      <c r="M4264" s="990"/>
      <c r="N4264" s="990"/>
      <c r="O4264" s="878"/>
      <c r="P4264" s="878"/>
      <c r="Q4264" s="878"/>
      <c r="R4264" s="878"/>
      <c r="S4264" s="878"/>
      <c r="T4264" s="878"/>
      <c r="U4264" s="878"/>
      <c r="V4264" s="878"/>
      <c r="W4264" s="878"/>
      <c r="X4264" s="1015"/>
      <c r="Y4264" s="878"/>
      <c r="Z4264" s="975"/>
    </row>
    <row r="4265" spans="1:26">
      <c r="A4265" s="878"/>
      <c r="B4265" s="878"/>
      <c r="C4265" s="878"/>
      <c r="F4265" s="878"/>
      <c r="H4265" s="878"/>
      <c r="I4265" s="878"/>
      <c r="J4265" s="878"/>
      <c r="K4265" s="990"/>
      <c r="L4265" s="990"/>
      <c r="M4265" s="990"/>
      <c r="N4265" s="990"/>
      <c r="O4265" s="878"/>
      <c r="P4265" s="878"/>
      <c r="Q4265" s="878"/>
      <c r="R4265" s="878"/>
      <c r="S4265" s="878"/>
      <c r="T4265" s="878"/>
      <c r="U4265" s="878"/>
      <c r="V4265" s="878"/>
      <c r="W4265" s="878"/>
      <c r="X4265" s="1015"/>
      <c r="Y4265" s="878"/>
      <c r="Z4265" s="975"/>
    </row>
    <row r="4266" spans="1:26">
      <c r="A4266" s="878"/>
      <c r="B4266" s="878"/>
      <c r="C4266" s="878"/>
      <c r="F4266" s="878"/>
      <c r="H4266" s="878"/>
      <c r="I4266" s="878"/>
      <c r="J4266" s="878"/>
      <c r="K4266" s="990"/>
      <c r="L4266" s="990"/>
      <c r="M4266" s="990"/>
      <c r="N4266" s="990"/>
      <c r="O4266" s="878"/>
      <c r="P4266" s="878"/>
      <c r="Q4266" s="878"/>
      <c r="R4266" s="878"/>
      <c r="S4266" s="878"/>
      <c r="T4266" s="878"/>
      <c r="U4266" s="878"/>
      <c r="V4266" s="878"/>
      <c r="W4266" s="878"/>
      <c r="X4266" s="1015"/>
      <c r="Y4266" s="878"/>
      <c r="Z4266" s="975"/>
    </row>
    <row r="4267" spans="1:26">
      <c r="A4267" s="878"/>
      <c r="B4267" s="878"/>
      <c r="C4267" s="878"/>
      <c r="F4267" s="878"/>
      <c r="H4267" s="878"/>
      <c r="I4267" s="878"/>
      <c r="J4267" s="878"/>
      <c r="K4267" s="990"/>
      <c r="L4267" s="990"/>
      <c r="M4267" s="990"/>
      <c r="N4267" s="990"/>
      <c r="O4267" s="878"/>
      <c r="P4267" s="878"/>
      <c r="Q4267" s="878"/>
      <c r="R4267" s="878"/>
      <c r="S4267" s="878"/>
      <c r="T4267" s="878"/>
      <c r="U4267" s="878"/>
      <c r="V4267" s="878"/>
      <c r="W4267" s="878"/>
      <c r="X4267" s="1015"/>
      <c r="Y4267" s="878"/>
      <c r="Z4267" s="975"/>
    </row>
    <row r="4268" spans="1:26">
      <c r="A4268" s="878"/>
      <c r="B4268" s="878"/>
      <c r="C4268" s="878"/>
      <c r="F4268" s="878"/>
      <c r="H4268" s="878"/>
      <c r="I4268" s="878"/>
      <c r="J4268" s="878"/>
      <c r="K4268" s="990"/>
      <c r="L4268" s="990"/>
      <c r="M4268" s="990"/>
      <c r="N4268" s="990"/>
      <c r="O4268" s="878"/>
      <c r="P4268" s="878"/>
      <c r="Q4268" s="878"/>
      <c r="R4268" s="878"/>
      <c r="S4268" s="878"/>
      <c r="T4268" s="878"/>
      <c r="U4268" s="878"/>
      <c r="V4268" s="878"/>
      <c r="W4268" s="878"/>
      <c r="X4268" s="1015"/>
      <c r="Y4268" s="878"/>
      <c r="Z4268" s="975"/>
    </row>
    <row r="4269" spans="1:26">
      <c r="A4269" s="878"/>
      <c r="B4269" s="878"/>
      <c r="C4269" s="878"/>
      <c r="F4269" s="878"/>
      <c r="H4269" s="878"/>
      <c r="I4269" s="878"/>
      <c r="J4269" s="878"/>
      <c r="K4269" s="990"/>
      <c r="L4269" s="990"/>
      <c r="M4269" s="990"/>
      <c r="N4269" s="990"/>
      <c r="O4269" s="878"/>
      <c r="P4269" s="878"/>
      <c r="Q4269" s="878"/>
      <c r="R4269" s="878"/>
      <c r="S4269" s="878"/>
      <c r="T4269" s="878"/>
      <c r="U4269" s="878"/>
      <c r="V4269" s="878"/>
      <c r="W4269" s="878"/>
      <c r="X4269" s="1015"/>
      <c r="Y4269" s="878"/>
      <c r="Z4269" s="975"/>
    </row>
    <row r="4270" spans="1:26">
      <c r="A4270" s="878"/>
      <c r="B4270" s="878"/>
      <c r="C4270" s="878"/>
      <c r="F4270" s="878"/>
      <c r="H4270" s="878"/>
      <c r="I4270" s="878"/>
      <c r="J4270" s="878"/>
      <c r="K4270" s="990"/>
      <c r="L4270" s="990"/>
      <c r="M4270" s="990"/>
      <c r="N4270" s="990"/>
      <c r="O4270" s="878"/>
      <c r="P4270" s="878"/>
      <c r="Q4270" s="878"/>
      <c r="R4270" s="878"/>
      <c r="S4270" s="878"/>
      <c r="T4270" s="878"/>
      <c r="U4270" s="878"/>
      <c r="V4270" s="878"/>
      <c r="W4270" s="878"/>
      <c r="X4270" s="1015"/>
      <c r="Y4270" s="878"/>
      <c r="Z4270" s="975"/>
    </row>
    <row r="4271" spans="1:26">
      <c r="A4271" s="878"/>
      <c r="B4271" s="878"/>
      <c r="C4271" s="878"/>
      <c r="F4271" s="878"/>
      <c r="H4271" s="878"/>
      <c r="I4271" s="878"/>
      <c r="J4271" s="878"/>
      <c r="K4271" s="990"/>
      <c r="L4271" s="990"/>
      <c r="M4271" s="990"/>
      <c r="N4271" s="990"/>
      <c r="O4271" s="878"/>
      <c r="P4271" s="878"/>
      <c r="Q4271" s="878"/>
      <c r="R4271" s="878"/>
      <c r="S4271" s="878"/>
      <c r="T4271" s="878"/>
      <c r="U4271" s="878"/>
      <c r="V4271" s="878"/>
      <c r="W4271" s="878"/>
      <c r="X4271" s="1015"/>
      <c r="Y4271" s="878"/>
      <c r="Z4271" s="975"/>
    </row>
    <row r="4272" spans="1:26">
      <c r="A4272" s="878"/>
      <c r="B4272" s="878"/>
      <c r="C4272" s="878"/>
      <c r="F4272" s="878"/>
      <c r="H4272" s="878"/>
      <c r="I4272" s="878"/>
      <c r="J4272" s="878"/>
      <c r="K4272" s="990"/>
      <c r="L4272" s="990"/>
      <c r="M4272" s="990"/>
      <c r="N4272" s="990"/>
      <c r="O4272" s="878"/>
      <c r="P4272" s="878"/>
      <c r="Q4272" s="878"/>
      <c r="R4272" s="878"/>
      <c r="S4272" s="878"/>
      <c r="T4272" s="878"/>
      <c r="U4272" s="878"/>
      <c r="V4272" s="878"/>
      <c r="W4272" s="878"/>
      <c r="X4272" s="1015"/>
      <c r="Y4272" s="878"/>
      <c r="Z4272" s="975"/>
    </row>
    <row r="4273" spans="1:26">
      <c r="A4273" s="878"/>
      <c r="B4273" s="878"/>
      <c r="C4273" s="878"/>
      <c r="F4273" s="878"/>
      <c r="H4273" s="878"/>
      <c r="I4273" s="878"/>
      <c r="J4273" s="878"/>
      <c r="K4273" s="990"/>
      <c r="L4273" s="990"/>
      <c r="M4273" s="990"/>
      <c r="N4273" s="990"/>
      <c r="O4273" s="878"/>
      <c r="P4273" s="878"/>
      <c r="Q4273" s="878"/>
      <c r="R4273" s="878"/>
      <c r="S4273" s="878"/>
      <c r="T4273" s="878"/>
      <c r="U4273" s="878"/>
      <c r="V4273" s="878"/>
      <c r="W4273" s="878"/>
      <c r="X4273" s="1015"/>
      <c r="Y4273" s="878"/>
      <c r="Z4273" s="975"/>
    </row>
    <row r="4274" spans="1:26">
      <c r="A4274" s="878"/>
      <c r="B4274" s="878"/>
      <c r="C4274" s="878"/>
      <c r="F4274" s="878"/>
      <c r="H4274" s="878"/>
      <c r="I4274" s="878"/>
      <c r="J4274" s="878"/>
      <c r="K4274" s="990"/>
      <c r="L4274" s="990"/>
      <c r="M4274" s="990"/>
      <c r="N4274" s="990"/>
      <c r="O4274" s="878"/>
      <c r="P4274" s="878"/>
      <c r="Q4274" s="878"/>
      <c r="R4274" s="878"/>
      <c r="S4274" s="878"/>
      <c r="T4274" s="878"/>
      <c r="U4274" s="878"/>
      <c r="V4274" s="878"/>
      <c r="W4274" s="878"/>
      <c r="X4274" s="1015"/>
      <c r="Y4274" s="878"/>
      <c r="Z4274" s="975"/>
    </row>
    <row r="4275" spans="1:26">
      <c r="A4275" s="878"/>
      <c r="B4275" s="878"/>
      <c r="C4275" s="878"/>
      <c r="F4275" s="878"/>
      <c r="H4275" s="878"/>
      <c r="I4275" s="878"/>
      <c r="J4275" s="878"/>
      <c r="K4275" s="990"/>
      <c r="L4275" s="990"/>
      <c r="M4275" s="990"/>
      <c r="N4275" s="990"/>
      <c r="O4275" s="878"/>
      <c r="P4275" s="878"/>
      <c r="Q4275" s="878"/>
      <c r="R4275" s="878"/>
      <c r="S4275" s="878"/>
      <c r="T4275" s="878"/>
      <c r="U4275" s="878"/>
      <c r="V4275" s="878"/>
      <c r="W4275" s="878"/>
      <c r="X4275" s="1015"/>
      <c r="Y4275" s="878"/>
      <c r="Z4275" s="975"/>
    </row>
    <row r="4276" spans="1:26">
      <c r="A4276" s="878"/>
      <c r="B4276" s="878"/>
      <c r="C4276" s="878"/>
      <c r="F4276" s="878"/>
      <c r="H4276" s="878"/>
      <c r="I4276" s="878"/>
      <c r="J4276" s="878"/>
      <c r="K4276" s="990"/>
      <c r="L4276" s="990"/>
      <c r="M4276" s="990"/>
      <c r="N4276" s="990"/>
      <c r="O4276" s="878"/>
      <c r="P4276" s="878"/>
      <c r="Q4276" s="878"/>
      <c r="R4276" s="878"/>
      <c r="S4276" s="878"/>
      <c r="T4276" s="878"/>
      <c r="U4276" s="878"/>
      <c r="V4276" s="878"/>
      <c r="W4276" s="878"/>
      <c r="X4276" s="1015"/>
      <c r="Y4276" s="878"/>
      <c r="Z4276" s="975"/>
    </row>
    <row r="4277" spans="1:26">
      <c r="A4277" s="878"/>
      <c r="B4277" s="878"/>
      <c r="C4277" s="878"/>
      <c r="F4277" s="878"/>
      <c r="H4277" s="878"/>
      <c r="I4277" s="878"/>
      <c r="J4277" s="878"/>
      <c r="K4277" s="990"/>
      <c r="L4277" s="990"/>
      <c r="M4277" s="990"/>
      <c r="N4277" s="990"/>
      <c r="O4277" s="878"/>
      <c r="P4277" s="878"/>
      <c r="Q4277" s="878"/>
      <c r="R4277" s="878"/>
      <c r="S4277" s="878"/>
      <c r="T4277" s="878"/>
      <c r="U4277" s="878"/>
      <c r="V4277" s="878"/>
      <c r="W4277" s="878"/>
      <c r="X4277" s="1015"/>
      <c r="Y4277" s="878"/>
      <c r="Z4277" s="975"/>
    </row>
    <row r="4278" spans="1:26">
      <c r="A4278" s="878"/>
      <c r="B4278" s="878"/>
      <c r="C4278" s="878"/>
      <c r="F4278" s="878"/>
      <c r="H4278" s="878"/>
      <c r="I4278" s="878"/>
      <c r="J4278" s="878"/>
      <c r="K4278" s="990"/>
      <c r="L4278" s="990"/>
      <c r="M4278" s="990"/>
      <c r="N4278" s="990"/>
      <c r="O4278" s="878"/>
      <c r="P4278" s="878"/>
      <c r="Q4278" s="878"/>
      <c r="R4278" s="878"/>
      <c r="S4278" s="878"/>
      <c r="T4278" s="878"/>
      <c r="U4278" s="878"/>
      <c r="V4278" s="878"/>
      <c r="W4278" s="878"/>
      <c r="X4278" s="1015"/>
      <c r="Y4278" s="878"/>
      <c r="Z4278" s="975"/>
    </row>
    <row r="4279" spans="1:26">
      <c r="A4279" s="878"/>
      <c r="B4279" s="878"/>
      <c r="C4279" s="878"/>
      <c r="F4279" s="878"/>
      <c r="H4279" s="878"/>
      <c r="I4279" s="878"/>
      <c r="J4279" s="878"/>
      <c r="K4279" s="990"/>
      <c r="L4279" s="990"/>
      <c r="M4279" s="990"/>
      <c r="N4279" s="990"/>
      <c r="O4279" s="878"/>
      <c r="P4279" s="878"/>
      <c r="Q4279" s="878"/>
      <c r="R4279" s="878"/>
      <c r="S4279" s="878"/>
      <c r="T4279" s="878"/>
      <c r="U4279" s="878"/>
      <c r="V4279" s="878"/>
      <c r="W4279" s="878"/>
      <c r="X4279" s="1015"/>
      <c r="Y4279" s="878"/>
      <c r="Z4279" s="975"/>
    </row>
    <row r="4280" spans="1:26">
      <c r="A4280" s="878"/>
      <c r="B4280" s="878"/>
      <c r="C4280" s="878"/>
      <c r="F4280" s="878"/>
      <c r="H4280" s="878"/>
      <c r="I4280" s="878"/>
      <c r="J4280" s="878"/>
      <c r="K4280" s="990"/>
      <c r="L4280" s="990"/>
      <c r="M4280" s="990"/>
      <c r="N4280" s="990"/>
      <c r="O4280" s="878"/>
      <c r="P4280" s="878"/>
      <c r="Q4280" s="878"/>
      <c r="R4280" s="878"/>
      <c r="S4280" s="878"/>
      <c r="T4280" s="878"/>
      <c r="U4280" s="878"/>
      <c r="V4280" s="878"/>
      <c r="W4280" s="878"/>
      <c r="X4280" s="1015"/>
      <c r="Y4280" s="878"/>
      <c r="Z4280" s="975"/>
    </row>
    <row r="4281" spans="1:26">
      <c r="A4281" s="878"/>
      <c r="B4281" s="878"/>
      <c r="C4281" s="878"/>
      <c r="F4281" s="878"/>
      <c r="H4281" s="878"/>
      <c r="I4281" s="878"/>
      <c r="J4281" s="878"/>
      <c r="K4281" s="990"/>
      <c r="L4281" s="990"/>
      <c r="M4281" s="990"/>
      <c r="N4281" s="990"/>
      <c r="O4281" s="878"/>
      <c r="P4281" s="878"/>
      <c r="Q4281" s="878"/>
      <c r="R4281" s="878"/>
      <c r="S4281" s="878"/>
      <c r="T4281" s="878"/>
      <c r="U4281" s="878"/>
      <c r="V4281" s="878"/>
      <c r="W4281" s="878"/>
      <c r="X4281" s="1015"/>
      <c r="Y4281" s="878"/>
      <c r="Z4281" s="975"/>
    </row>
    <row r="4282" spans="1:26">
      <c r="A4282" s="878"/>
      <c r="B4282" s="878"/>
      <c r="C4282" s="878"/>
      <c r="F4282" s="878"/>
      <c r="H4282" s="878"/>
      <c r="I4282" s="878"/>
      <c r="J4282" s="878"/>
      <c r="K4282" s="990"/>
      <c r="L4282" s="990"/>
      <c r="M4282" s="990"/>
      <c r="N4282" s="990"/>
      <c r="O4282" s="878"/>
      <c r="P4282" s="878"/>
      <c r="Q4282" s="878"/>
      <c r="R4282" s="878"/>
      <c r="S4282" s="878"/>
      <c r="T4282" s="878"/>
      <c r="U4282" s="878"/>
      <c r="V4282" s="878"/>
      <c r="W4282" s="878"/>
      <c r="X4282" s="1015"/>
      <c r="Y4282" s="878"/>
      <c r="Z4282" s="975"/>
    </row>
    <row r="4283" spans="1:26">
      <c r="A4283" s="878"/>
      <c r="B4283" s="878"/>
      <c r="C4283" s="878"/>
      <c r="F4283" s="878"/>
      <c r="H4283" s="878"/>
      <c r="I4283" s="878"/>
      <c r="J4283" s="878"/>
      <c r="K4283" s="990"/>
      <c r="L4283" s="990"/>
      <c r="M4283" s="990"/>
      <c r="N4283" s="990"/>
      <c r="O4283" s="878"/>
      <c r="P4283" s="878"/>
      <c r="Q4283" s="878"/>
      <c r="R4283" s="878"/>
      <c r="S4283" s="878"/>
      <c r="T4283" s="878"/>
      <c r="U4283" s="878"/>
      <c r="V4283" s="878"/>
      <c r="W4283" s="878"/>
      <c r="X4283" s="1015"/>
      <c r="Y4283" s="878"/>
      <c r="Z4283" s="975"/>
    </row>
    <row r="4284" spans="1:26">
      <c r="A4284" s="878"/>
      <c r="B4284" s="878"/>
      <c r="C4284" s="878"/>
      <c r="F4284" s="878"/>
      <c r="H4284" s="878"/>
      <c r="I4284" s="878"/>
      <c r="J4284" s="878"/>
      <c r="K4284" s="990"/>
      <c r="L4284" s="990"/>
      <c r="M4284" s="990"/>
      <c r="N4284" s="990"/>
      <c r="O4284" s="878"/>
      <c r="P4284" s="878"/>
      <c r="Q4284" s="878"/>
      <c r="R4284" s="878"/>
      <c r="S4284" s="878"/>
      <c r="T4284" s="878"/>
      <c r="U4284" s="878"/>
      <c r="V4284" s="878"/>
      <c r="W4284" s="878"/>
      <c r="X4284" s="1015"/>
      <c r="Y4284" s="878"/>
      <c r="Z4284" s="975"/>
    </row>
    <row r="4285" spans="1:26">
      <c r="A4285" s="878"/>
      <c r="B4285" s="878"/>
      <c r="C4285" s="878"/>
      <c r="F4285" s="878"/>
      <c r="H4285" s="878"/>
      <c r="I4285" s="878"/>
      <c r="J4285" s="878"/>
      <c r="K4285" s="990"/>
      <c r="L4285" s="990"/>
      <c r="M4285" s="990"/>
      <c r="N4285" s="990"/>
      <c r="O4285" s="878"/>
      <c r="P4285" s="878"/>
      <c r="Q4285" s="878"/>
      <c r="R4285" s="878"/>
      <c r="S4285" s="878"/>
      <c r="T4285" s="878"/>
      <c r="U4285" s="878"/>
      <c r="V4285" s="878"/>
      <c r="W4285" s="878"/>
      <c r="X4285" s="1015"/>
      <c r="Y4285" s="878"/>
      <c r="Z4285" s="975"/>
    </row>
    <row r="4286" spans="1:26">
      <c r="A4286" s="878"/>
      <c r="B4286" s="878"/>
      <c r="C4286" s="878"/>
      <c r="F4286" s="878"/>
      <c r="H4286" s="878"/>
      <c r="I4286" s="878"/>
      <c r="J4286" s="878"/>
      <c r="K4286" s="990"/>
      <c r="L4286" s="990"/>
      <c r="M4286" s="990"/>
      <c r="N4286" s="990"/>
      <c r="O4286" s="878"/>
      <c r="P4286" s="878"/>
      <c r="Q4286" s="878"/>
      <c r="R4286" s="878"/>
      <c r="S4286" s="878"/>
      <c r="T4286" s="878"/>
      <c r="U4286" s="878"/>
      <c r="V4286" s="878"/>
      <c r="W4286" s="878"/>
      <c r="X4286" s="1015"/>
      <c r="Y4286" s="878"/>
      <c r="Z4286" s="975"/>
    </row>
    <row r="4287" spans="1:26">
      <c r="A4287" s="878"/>
      <c r="B4287" s="878"/>
      <c r="C4287" s="878"/>
      <c r="F4287" s="878"/>
      <c r="H4287" s="878"/>
      <c r="I4287" s="878"/>
      <c r="J4287" s="878"/>
      <c r="K4287" s="990"/>
      <c r="L4287" s="990"/>
      <c r="M4287" s="990"/>
      <c r="N4287" s="990"/>
      <c r="O4287" s="878"/>
      <c r="P4287" s="878"/>
      <c r="Q4287" s="878"/>
      <c r="R4287" s="878"/>
      <c r="S4287" s="878"/>
      <c r="T4287" s="878"/>
      <c r="U4287" s="878"/>
      <c r="V4287" s="878"/>
      <c r="W4287" s="878"/>
      <c r="X4287" s="1015"/>
      <c r="Y4287" s="878"/>
      <c r="Z4287" s="975"/>
    </row>
    <row r="4288" spans="1:26">
      <c r="A4288" s="878"/>
      <c r="B4288" s="878"/>
      <c r="C4288" s="878"/>
      <c r="F4288" s="878"/>
      <c r="H4288" s="878"/>
      <c r="I4288" s="878"/>
      <c r="J4288" s="878"/>
      <c r="K4288" s="990"/>
      <c r="L4288" s="990"/>
      <c r="M4288" s="990"/>
      <c r="N4288" s="990"/>
      <c r="O4288" s="878"/>
      <c r="P4288" s="878"/>
      <c r="Q4288" s="878"/>
      <c r="R4288" s="878"/>
      <c r="S4288" s="878"/>
      <c r="T4288" s="878"/>
      <c r="U4288" s="878"/>
      <c r="V4288" s="878"/>
      <c r="W4288" s="878"/>
      <c r="X4288" s="1015"/>
      <c r="Y4288" s="878"/>
      <c r="Z4288" s="975"/>
    </row>
    <row r="4289" spans="1:26">
      <c r="A4289" s="878"/>
      <c r="B4289" s="878"/>
      <c r="C4289" s="878"/>
      <c r="F4289" s="878"/>
      <c r="H4289" s="878"/>
      <c r="I4289" s="878"/>
      <c r="J4289" s="878"/>
      <c r="K4289" s="990"/>
      <c r="L4289" s="990"/>
      <c r="M4289" s="990"/>
      <c r="N4289" s="990"/>
      <c r="O4289" s="878"/>
      <c r="P4289" s="878"/>
      <c r="Q4289" s="878"/>
      <c r="R4289" s="878"/>
      <c r="S4289" s="878"/>
      <c r="T4289" s="878"/>
      <c r="U4289" s="878"/>
      <c r="V4289" s="878"/>
      <c r="W4289" s="878"/>
      <c r="X4289" s="1015"/>
      <c r="Y4289" s="878"/>
      <c r="Z4289" s="975"/>
    </row>
    <row r="4290" spans="1:26">
      <c r="A4290" s="878"/>
      <c r="B4290" s="878"/>
      <c r="C4290" s="878"/>
      <c r="F4290" s="878"/>
      <c r="H4290" s="878"/>
      <c r="I4290" s="878"/>
      <c r="J4290" s="878"/>
      <c r="K4290" s="990"/>
      <c r="L4290" s="990"/>
      <c r="M4290" s="990"/>
      <c r="N4290" s="990"/>
      <c r="O4290" s="878"/>
      <c r="P4290" s="878"/>
      <c r="Q4290" s="878"/>
      <c r="R4290" s="878"/>
      <c r="S4290" s="878"/>
      <c r="T4290" s="878"/>
      <c r="U4290" s="878"/>
      <c r="V4290" s="878"/>
      <c r="W4290" s="878"/>
      <c r="X4290" s="1015"/>
      <c r="Y4290" s="878"/>
      <c r="Z4290" s="975"/>
    </row>
    <row r="4291" spans="1:26">
      <c r="A4291" s="878"/>
      <c r="B4291" s="878"/>
      <c r="C4291" s="878"/>
      <c r="F4291" s="878"/>
      <c r="H4291" s="878"/>
      <c r="I4291" s="878"/>
      <c r="J4291" s="878"/>
      <c r="K4291" s="990"/>
      <c r="L4291" s="990"/>
      <c r="M4291" s="990"/>
      <c r="N4291" s="990"/>
      <c r="O4291" s="878"/>
      <c r="P4291" s="878"/>
      <c r="Q4291" s="878"/>
      <c r="R4291" s="878"/>
      <c r="S4291" s="878"/>
      <c r="T4291" s="878"/>
      <c r="U4291" s="878"/>
      <c r="V4291" s="878"/>
      <c r="W4291" s="878"/>
      <c r="X4291" s="1015"/>
      <c r="Y4291" s="878"/>
      <c r="Z4291" s="975"/>
    </row>
    <row r="4292" spans="1:26">
      <c r="A4292" s="878"/>
      <c r="B4292" s="878"/>
      <c r="C4292" s="878"/>
      <c r="F4292" s="878"/>
      <c r="H4292" s="878"/>
      <c r="I4292" s="878"/>
      <c r="J4292" s="878"/>
      <c r="K4292" s="990"/>
      <c r="L4292" s="990"/>
      <c r="M4292" s="990"/>
      <c r="N4292" s="990"/>
      <c r="O4292" s="878"/>
      <c r="P4292" s="878"/>
      <c r="Q4292" s="878"/>
      <c r="R4292" s="878"/>
      <c r="S4292" s="878"/>
      <c r="T4292" s="878"/>
      <c r="U4292" s="878"/>
      <c r="V4292" s="878"/>
      <c r="W4292" s="878"/>
      <c r="X4292" s="1015"/>
      <c r="Y4292" s="878"/>
      <c r="Z4292" s="975"/>
    </row>
    <row r="4293" spans="1:26">
      <c r="A4293" s="878"/>
      <c r="B4293" s="878"/>
      <c r="C4293" s="878"/>
      <c r="F4293" s="878"/>
      <c r="H4293" s="878"/>
      <c r="I4293" s="878"/>
      <c r="J4293" s="878"/>
      <c r="K4293" s="990"/>
      <c r="L4293" s="990"/>
      <c r="M4293" s="990"/>
      <c r="N4293" s="990"/>
      <c r="O4293" s="878"/>
      <c r="P4293" s="878"/>
      <c r="Q4293" s="878"/>
      <c r="R4293" s="878"/>
      <c r="S4293" s="878"/>
      <c r="T4293" s="878"/>
      <c r="U4293" s="878"/>
      <c r="V4293" s="878"/>
      <c r="W4293" s="878"/>
      <c r="X4293" s="1015"/>
      <c r="Y4293" s="878"/>
      <c r="Z4293" s="975"/>
    </row>
    <row r="4294" spans="1:26">
      <c r="A4294" s="878"/>
      <c r="B4294" s="878"/>
      <c r="C4294" s="878"/>
      <c r="F4294" s="878"/>
      <c r="H4294" s="878"/>
      <c r="I4294" s="878"/>
      <c r="J4294" s="878"/>
      <c r="K4294" s="990"/>
      <c r="L4294" s="990"/>
      <c r="M4294" s="990"/>
      <c r="N4294" s="990"/>
      <c r="O4294" s="878"/>
      <c r="P4294" s="878"/>
      <c r="Q4294" s="878"/>
      <c r="R4294" s="878"/>
      <c r="S4294" s="878"/>
      <c r="T4294" s="878"/>
      <c r="U4294" s="878"/>
      <c r="V4294" s="878"/>
      <c r="W4294" s="878"/>
      <c r="X4294" s="1015"/>
      <c r="Y4294" s="878"/>
      <c r="Z4294" s="975"/>
    </row>
    <row r="4295" spans="1:26">
      <c r="A4295" s="878"/>
      <c r="B4295" s="878"/>
      <c r="C4295" s="878"/>
      <c r="F4295" s="878"/>
      <c r="H4295" s="878"/>
      <c r="I4295" s="878"/>
      <c r="J4295" s="878"/>
      <c r="K4295" s="990"/>
      <c r="L4295" s="990"/>
      <c r="M4295" s="990"/>
      <c r="N4295" s="990"/>
      <c r="O4295" s="878"/>
      <c r="P4295" s="878"/>
      <c r="Q4295" s="878"/>
      <c r="R4295" s="878"/>
      <c r="S4295" s="878"/>
      <c r="T4295" s="878"/>
      <c r="U4295" s="878"/>
      <c r="V4295" s="878"/>
      <c r="W4295" s="878"/>
      <c r="X4295" s="1015"/>
      <c r="Y4295" s="878"/>
      <c r="Z4295" s="975"/>
    </row>
    <row r="4296" spans="1:26">
      <c r="A4296" s="878"/>
      <c r="B4296" s="878"/>
      <c r="C4296" s="878"/>
      <c r="F4296" s="878"/>
      <c r="H4296" s="878"/>
      <c r="I4296" s="878"/>
      <c r="J4296" s="878"/>
      <c r="K4296" s="990"/>
      <c r="L4296" s="990"/>
      <c r="M4296" s="990"/>
      <c r="N4296" s="990"/>
      <c r="O4296" s="878"/>
      <c r="P4296" s="878"/>
      <c r="Q4296" s="878"/>
      <c r="R4296" s="878"/>
      <c r="S4296" s="878"/>
      <c r="T4296" s="878"/>
      <c r="U4296" s="878"/>
      <c r="V4296" s="878"/>
      <c r="W4296" s="878"/>
      <c r="X4296" s="1015"/>
      <c r="Y4296" s="878"/>
      <c r="Z4296" s="975"/>
    </row>
    <row r="4297" spans="1:26">
      <c r="A4297" s="878"/>
      <c r="B4297" s="878"/>
      <c r="C4297" s="878"/>
      <c r="F4297" s="878"/>
      <c r="H4297" s="878"/>
      <c r="I4297" s="878"/>
      <c r="J4297" s="878"/>
      <c r="K4297" s="990"/>
      <c r="L4297" s="990"/>
      <c r="M4297" s="990"/>
      <c r="N4297" s="990"/>
      <c r="O4297" s="878"/>
      <c r="P4297" s="878"/>
      <c r="Q4297" s="878"/>
      <c r="R4297" s="878"/>
      <c r="S4297" s="878"/>
      <c r="T4297" s="878"/>
      <c r="U4297" s="878"/>
      <c r="V4297" s="878"/>
      <c r="W4297" s="878"/>
      <c r="X4297" s="1015"/>
      <c r="Y4297" s="878"/>
      <c r="Z4297" s="975"/>
    </row>
    <row r="4298" spans="1:26">
      <c r="A4298" s="878"/>
      <c r="B4298" s="878"/>
      <c r="C4298" s="878"/>
      <c r="F4298" s="878"/>
      <c r="H4298" s="878"/>
      <c r="I4298" s="878"/>
      <c r="J4298" s="878"/>
      <c r="K4298" s="990"/>
      <c r="L4298" s="990"/>
      <c r="M4298" s="990"/>
      <c r="N4298" s="990"/>
      <c r="O4298" s="878"/>
      <c r="P4298" s="878"/>
      <c r="Q4298" s="878"/>
      <c r="R4298" s="878"/>
      <c r="S4298" s="878"/>
      <c r="T4298" s="878"/>
      <c r="U4298" s="878"/>
      <c r="V4298" s="878"/>
      <c r="W4298" s="878"/>
      <c r="X4298" s="1015"/>
      <c r="Y4298" s="878"/>
      <c r="Z4298" s="975"/>
    </row>
    <row r="4299" spans="1:26">
      <c r="A4299" s="878"/>
      <c r="B4299" s="878"/>
      <c r="C4299" s="878"/>
      <c r="F4299" s="878"/>
      <c r="H4299" s="878"/>
      <c r="I4299" s="878"/>
      <c r="J4299" s="878"/>
      <c r="K4299" s="990"/>
      <c r="L4299" s="990"/>
      <c r="M4299" s="990"/>
      <c r="N4299" s="990"/>
      <c r="O4299" s="878"/>
      <c r="P4299" s="878"/>
      <c r="Q4299" s="878"/>
      <c r="R4299" s="878"/>
      <c r="S4299" s="878"/>
      <c r="T4299" s="878"/>
      <c r="U4299" s="878"/>
      <c r="V4299" s="878"/>
      <c r="W4299" s="878"/>
      <c r="X4299" s="1015"/>
      <c r="Y4299" s="878"/>
      <c r="Z4299" s="975"/>
    </row>
    <row r="4300" spans="1:26">
      <c r="A4300" s="878"/>
      <c r="B4300" s="878"/>
      <c r="C4300" s="878"/>
      <c r="F4300" s="878"/>
      <c r="H4300" s="878"/>
      <c r="I4300" s="878"/>
      <c r="J4300" s="878"/>
      <c r="K4300" s="990"/>
      <c r="L4300" s="990"/>
      <c r="M4300" s="990"/>
      <c r="N4300" s="990"/>
      <c r="O4300" s="878"/>
      <c r="P4300" s="878"/>
      <c r="Q4300" s="878"/>
      <c r="R4300" s="878"/>
      <c r="S4300" s="878"/>
      <c r="T4300" s="878"/>
      <c r="U4300" s="878"/>
      <c r="V4300" s="878"/>
      <c r="W4300" s="878"/>
      <c r="X4300" s="1015"/>
      <c r="Y4300" s="878"/>
      <c r="Z4300" s="975"/>
    </row>
    <row r="4301" spans="1:26">
      <c r="A4301" s="878"/>
      <c r="B4301" s="878"/>
      <c r="C4301" s="878"/>
      <c r="F4301" s="878"/>
      <c r="H4301" s="878"/>
      <c r="I4301" s="878"/>
      <c r="J4301" s="878"/>
      <c r="K4301" s="990"/>
      <c r="L4301" s="990"/>
      <c r="M4301" s="990"/>
      <c r="N4301" s="990"/>
      <c r="O4301" s="878"/>
      <c r="P4301" s="878"/>
      <c r="Q4301" s="878"/>
      <c r="R4301" s="878"/>
      <c r="S4301" s="878"/>
      <c r="T4301" s="878"/>
      <c r="U4301" s="878"/>
      <c r="V4301" s="878"/>
      <c r="W4301" s="878"/>
      <c r="X4301" s="1015"/>
      <c r="Y4301" s="878"/>
      <c r="Z4301" s="975"/>
    </row>
    <row r="4302" spans="1:26">
      <c r="A4302" s="878"/>
      <c r="B4302" s="878"/>
      <c r="C4302" s="878"/>
      <c r="F4302" s="878"/>
      <c r="H4302" s="878"/>
      <c r="I4302" s="878"/>
      <c r="J4302" s="878"/>
      <c r="K4302" s="990"/>
      <c r="L4302" s="990"/>
      <c r="M4302" s="990"/>
      <c r="N4302" s="990"/>
      <c r="O4302" s="878"/>
      <c r="P4302" s="878"/>
      <c r="Q4302" s="878"/>
      <c r="R4302" s="878"/>
      <c r="S4302" s="878"/>
      <c r="T4302" s="878"/>
      <c r="U4302" s="878"/>
      <c r="V4302" s="878"/>
      <c r="W4302" s="878"/>
      <c r="X4302" s="1015"/>
      <c r="Y4302" s="878"/>
      <c r="Z4302" s="975"/>
    </row>
    <row r="4303" spans="1:26">
      <c r="A4303" s="878"/>
      <c r="B4303" s="878"/>
      <c r="C4303" s="878"/>
      <c r="F4303" s="878"/>
      <c r="H4303" s="878"/>
      <c r="I4303" s="878"/>
      <c r="J4303" s="878"/>
      <c r="K4303" s="990"/>
      <c r="L4303" s="990"/>
      <c r="M4303" s="990"/>
      <c r="N4303" s="990"/>
      <c r="O4303" s="878"/>
      <c r="P4303" s="878"/>
      <c r="Q4303" s="878"/>
      <c r="R4303" s="878"/>
      <c r="S4303" s="878"/>
      <c r="T4303" s="878"/>
      <c r="U4303" s="878"/>
      <c r="V4303" s="878"/>
      <c r="W4303" s="878"/>
      <c r="X4303" s="1015"/>
      <c r="Y4303" s="878"/>
      <c r="Z4303" s="975"/>
    </row>
    <row r="4304" spans="1:26">
      <c r="A4304" s="878"/>
      <c r="B4304" s="878"/>
      <c r="C4304" s="878"/>
      <c r="F4304" s="878"/>
      <c r="H4304" s="878"/>
      <c r="I4304" s="878"/>
      <c r="J4304" s="878"/>
      <c r="K4304" s="990"/>
      <c r="L4304" s="990"/>
      <c r="M4304" s="990"/>
      <c r="N4304" s="990"/>
      <c r="O4304" s="878"/>
      <c r="P4304" s="878"/>
      <c r="Q4304" s="878"/>
      <c r="R4304" s="878"/>
      <c r="S4304" s="878"/>
      <c r="T4304" s="878"/>
      <c r="U4304" s="878"/>
      <c r="V4304" s="878"/>
      <c r="W4304" s="878"/>
      <c r="X4304" s="1015"/>
      <c r="Y4304" s="878"/>
      <c r="Z4304" s="975"/>
    </row>
    <row r="4305" spans="1:26">
      <c r="A4305" s="878"/>
      <c r="B4305" s="878"/>
      <c r="C4305" s="878"/>
      <c r="F4305" s="878"/>
      <c r="H4305" s="878"/>
      <c r="I4305" s="878"/>
      <c r="J4305" s="878"/>
      <c r="K4305" s="990"/>
      <c r="L4305" s="990"/>
      <c r="M4305" s="990"/>
      <c r="N4305" s="990"/>
      <c r="O4305" s="878"/>
      <c r="P4305" s="878"/>
      <c r="Q4305" s="878"/>
      <c r="R4305" s="878"/>
      <c r="S4305" s="878"/>
      <c r="T4305" s="878"/>
      <c r="U4305" s="878"/>
      <c r="V4305" s="878"/>
      <c r="W4305" s="878"/>
      <c r="X4305" s="1015"/>
      <c r="Y4305" s="878"/>
      <c r="Z4305" s="975"/>
    </row>
    <row r="4306" spans="1:26">
      <c r="A4306" s="878"/>
      <c r="B4306" s="878"/>
      <c r="C4306" s="878"/>
      <c r="F4306" s="878"/>
      <c r="H4306" s="878"/>
      <c r="I4306" s="878"/>
      <c r="J4306" s="878"/>
      <c r="K4306" s="990"/>
      <c r="L4306" s="990"/>
      <c r="M4306" s="990"/>
      <c r="N4306" s="990"/>
      <c r="O4306" s="878"/>
      <c r="P4306" s="878"/>
      <c r="Q4306" s="878"/>
      <c r="R4306" s="878"/>
      <c r="S4306" s="878"/>
      <c r="T4306" s="878"/>
      <c r="U4306" s="878"/>
      <c r="V4306" s="878"/>
      <c r="W4306" s="878"/>
      <c r="X4306" s="1015"/>
      <c r="Y4306" s="878"/>
      <c r="Z4306" s="975"/>
    </row>
    <row r="4307" spans="1:26">
      <c r="A4307" s="878"/>
      <c r="B4307" s="878"/>
      <c r="C4307" s="878"/>
      <c r="F4307" s="878"/>
      <c r="H4307" s="878"/>
      <c r="I4307" s="878"/>
      <c r="J4307" s="878"/>
      <c r="K4307" s="990"/>
      <c r="L4307" s="990"/>
      <c r="M4307" s="990"/>
      <c r="N4307" s="990"/>
      <c r="O4307" s="878"/>
      <c r="P4307" s="878"/>
      <c r="Q4307" s="878"/>
      <c r="R4307" s="878"/>
      <c r="S4307" s="878"/>
      <c r="T4307" s="878"/>
      <c r="U4307" s="878"/>
      <c r="V4307" s="878"/>
      <c r="W4307" s="878"/>
      <c r="X4307" s="1015"/>
      <c r="Y4307" s="878"/>
      <c r="Z4307" s="975"/>
    </row>
    <row r="4308" spans="1:26">
      <c r="A4308" s="878"/>
      <c r="B4308" s="878"/>
      <c r="C4308" s="878"/>
      <c r="F4308" s="878"/>
      <c r="H4308" s="878"/>
      <c r="I4308" s="878"/>
      <c r="J4308" s="878"/>
      <c r="K4308" s="990"/>
      <c r="L4308" s="990"/>
      <c r="M4308" s="990"/>
      <c r="N4308" s="990"/>
      <c r="O4308" s="878"/>
      <c r="P4308" s="878"/>
      <c r="Q4308" s="878"/>
      <c r="R4308" s="878"/>
      <c r="S4308" s="878"/>
      <c r="T4308" s="878"/>
      <c r="U4308" s="878"/>
      <c r="V4308" s="878"/>
      <c r="W4308" s="878"/>
      <c r="X4308" s="1015"/>
      <c r="Y4308" s="878"/>
      <c r="Z4308" s="975"/>
    </row>
    <row r="4309" spans="1:26">
      <c r="A4309" s="878"/>
      <c r="B4309" s="878"/>
      <c r="C4309" s="878"/>
      <c r="F4309" s="878"/>
      <c r="H4309" s="878"/>
      <c r="I4309" s="878"/>
      <c r="J4309" s="878"/>
      <c r="K4309" s="990"/>
      <c r="L4309" s="990"/>
      <c r="M4309" s="990"/>
      <c r="N4309" s="990"/>
      <c r="O4309" s="878"/>
      <c r="P4309" s="878"/>
      <c r="Q4309" s="878"/>
      <c r="R4309" s="878"/>
      <c r="S4309" s="878"/>
      <c r="T4309" s="878"/>
      <c r="U4309" s="878"/>
      <c r="V4309" s="878"/>
      <c r="W4309" s="878"/>
      <c r="X4309" s="1015"/>
      <c r="Y4309" s="878"/>
      <c r="Z4309" s="975"/>
    </row>
    <row r="4310" spans="1:26">
      <c r="A4310" s="878"/>
      <c r="B4310" s="878"/>
      <c r="C4310" s="878"/>
      <c r="F4310" s="878"/>
      <c r="H4310" s="878"/>
      <c r="I4310" s="878"/>
      <c r="J4310" s="878"/>
      <c r="K4310" s="990"/>
      <c r="L4310" s="990"/>
      <c r="M4310" s="990"/>
      <c r="N4310" s="990"/>
      <c r="O4310" s="878"/>
      <c r="P4310" s="878"/>
      <c r="Q4310" s="878"/>
      <c r="R4310" s="878"/>
      <c r="S4310" s="878"/>
      <c r="T4310" s="878"/>
      <c r="U4310" s="878"/>
      <c r="V4310" s="878"/>
      <c r="W4310" s="878"/>
      <c r="X4310" s="1015"/>
      <c r="Y4310" s="878"/>
      <c r="Z4310" s="975"/>
    </row>
    <row r="4311" spans="1:26">
      <c r="A4311" s="878"/>
      <c r="B4311" s="878"/>
      <c r="C4311" s="878"/>
      <c r="F4311" s="878"/>
      <c r="H4311" s="878"/>
      <c r="I4311" s="878"/>
      <c r="J4311" s="878"/>
      <c r="K4311" s="990"/>
      <c r="L4311" s="990"/>
      <c r="M4311" s="990"/>
      <c r="N4311" s="990"/>
      <c r="O4311" s="878"/>
      <c r="P4311" s="878"/>
      <c r="Q4311" s="878"/>
      <c r="R4311" s="878"/>
      <c r="S4311" s="878"/>
      <c r="T4311" s="878"/>
      <c r="U4311" s="878"/>
      <c r="V4311" s="878"/>
      <c r="W4311" s="878"/>
      <c r="X4311" s="1015"/>
      <c r="Y4311" s="878"/>
      <c r="Z4311" s="975"/>
    </row>
    <row r="4312" spans="1:26">
      <c r="A4312" s="878"/>
      <c r="B4312" s="878"/>
      <c r="C4312" s="878"/>
      <c r="F4312" s="878"/>
      <c r="H4312" s="878"/>
      <c r="I4312" s="878"/>
      <c r="J4312" s="878"/>
      <c r="K4312" s="990"/>
      <c r="L4312" s="990"/>
      <c r="M4312" s="990"/>
      <c r="N4312" s="990"/>
      <c r="O4312" s="878"/>
      <c r="P4312" s="878"/>
      <c r="Q4312" s="878"/>
      <c r="R4312" s="878"/>
      <c r="S4312" s="878"/>
      <c r="T4312" s="878"/>
      <c r="U4312" s="878"/>
      <c r="V4312" s="878"/>
      <c r="W4312" s="878"/>
      <c r="X4312" s="1015"/>
      <c r="Y4312" s="878"/>
      <c r="Z4312" s="975"/>
    </row>
    <row r="4313" spans="1:26">
      <c r="A4313" s="878"/>
      <c r="B4313" s="878"/>
      <c r="C4313" s="878"/>
      <c r="F4313" s="878"/>
      <c r="H4313" s="878"/>
      <c r="I4313" s="878"/>
      <c r="J4313" s="878"/>
      <c r="K4313" s="990"/>
      <c r="L4313" s="990"/>
      <c r="M4313" s="990"/>
      <c r="N4313" s="990"/>
      <c r="O4313" s="878"/>
      <c r="P4313" s="878"/>
      <c r="Q4313" s="878"/>
      <c r="R4313" s="878"/>
      <c r="S4313" s="878"/>
      <c r="T4313" s="878"/>
      <c r="U4313" s="878"/>
      <c r="V4313" s="878"/>
      <c r="W4313" s="878"/>
      <c r="X4313" s="1015"/>
      <c r="Y4313" s="878"/>
      <c r="Z4313" s="975"/>
    </row>
    <row r="4314" spans="1:26">
      <c r="A4314" s="878"/>
      <c r="B4314" s="878"/>
      <c r="C4314" s="878"/>
      <c r="F4314" s="878"/>
      <c r="H4314" s="878"/>
      <c r="I4314" s="878"/>
      <c r="J4314" s="878"/>
      <c r="K4314" s="990"/>
      <c r="L4314" s="990"/>
      <c r="M4314" s="990"/>
      <c r="N4314" s="990"/>
      <c r="O4314" s="878"/>
      <c r="P4314" s="878"/>
      <c r="Q4314" s="878"/>
      <c r="R4314" s="878"/>
      <c r="S4314" s="878"/>
      <c r="T4314" s="878"/>
      <c r="U4314" s="878"/>
      <c r="V4314" s="878"/>
      <c r="W4314" s="878"/>
      <c r="X4314" s="1015"/>
      <c r="Y4314" s="878"/>
      <c r="Z4314" s="975"/>
    </row>
    <row r="4315" spans="1:26">
      <c r="A4315" s="878"/>
      <c r="B4315" s="878"/>
      <c r="C4315" s="878"/>
      <c r="F4315" s="878"/>
      <c r="H4315" s="878"/>
      <c r="I4315" s="878"/>
      <c r="J4315" s="878"/>
      <c r="K4315" s="990"/>
      <c r="L4315" s="990"/>
      <c r="M4315" s="990"/>
      <c r="N4315" s="990"/>
      <c r="O4315" s="878"/>
      <c r="P4315" s="878"/>
      <c r="Q4315" s="878"/>
      <c r="R4315" s="878"/>
      <c r="S4315" s="878"/>
      <c r="T4315" s="878"/>
      <c r="U4315" s="878"/>
      <c r="V4315" s="878"/>
      <c r="W4315" s="878"/>
      <c r="X4315" s="1015"/>
      <c r="Y4315" s="878"/>
      <c r="Z4315" s="975"/>
    </row>
    <row r="4316" spans="1:26">
      <c r="A4316" s="878"/>
      <c r="B4316" s="878"/>
      <c r="C4316" s="878"/>
      <c r="F4316" s="878"/>
      <c r="H4316" s="878"/>
      <c r="I4316" s="878"/>
      <c r="J4316" s="878"/>
      <c r="K4316" s="990"/>
      <c r="L4316" s="990"/>
      <c r="M4316" s="990"/>
      <c r="N4316" s="990"/>
      <c r="O4316" s="878"/>
      <c r="P4316" s="878"/>
      <c r="Q4316" s="878"/>
      <c r="R4316" s="878"/>
      <c r="S4316" s="878"/>
      <c r="T4316" s="878"/>
      <c r="U4316" s="878"/>
      <c r="V4316" s="878"/>
      <c r="W4316" s="878"/>
      <c r="X4316" s="1015"/>
      <c r="Y4316" s="878"/>
      <c r="Z4316" s="975"/>
    </row>
    <row r="4317" spans="1:26">
      <c r="A4317" s="878"/>
      <c r="B4317" s="878"/>
      <c r="C4317" s="878"/>
      <c r="F4317" s="878"/>
      <c r="H4317" s="878"/>
      <c r="I4317" s="878"/>
      <c r="J4317" s="878"/>
      <c r="K4317" s="990"/>
      <c r="L4317" s="990"/>
      <c r="M4317" s="990"/>
      <c r="N4317" s="990"/>
      <c r="O4317" s="878"/>
      <c r="P4317" s="878"/>
      <c r="Q4317" s="878"/>
      <c r="R4317" s="878"/>
      <c r="S4317" s="878"/>
      <c r="T4317" s="878"/>
      <c r="U4317" s="878"/>
      <c r="V4317" s="878"/>
      <c r="W4317" s="878"/>
      <c r="X4317" s="1015"/>
      <c r="Y4317" s="878"/>
      <c r="Z4317" s="975"/>
    </row>
    <row r="4318" spans="1:26">
      <c r="A4318" s="878"/>
      <c r="B4318" s="878"/>
      <c r="C4318" s="878"/>
      <c r="F4318" s="878"/>
      <c r="H4318" s="878"/>
      <c r="I4318" s="878"/>
      <c r="J4318" s="878"/>
      <c r="K4318" s="990"/>
      <c r="L4318" s="990"/>
      <c r="M4318" s="990"/>
      <c r="N4318" s="990"/>
      <c r="O4318" s="878"/>
      <c r="P4318" s="878"/>
      <c r="Q4318" s="878"/>
      <c r="R4318" s="878"/>
      <c r="S4318" s="878"/>
      <c r="T4318" s="878"/>
      <c r="U4318" s="878"/>
      <c r="V4318" s="878"/>
      <c r="W4318" s="878"/>
      <c r="X4318" s="1015"/>
      <c r="Y4318" s="878"/>
      <c r="Z4318" s="975"/>
    </row>
    <row r="4319" spans="1:26">
      <c r="A4319" s="878"/>
      <c r="B4319" s="878"/>
      <c r="C4319" s="878"/>
      <c r="F4319" s="878"/>
      <c r="H4319" s="878"/>
      <c r="I4319" s="878"/>
      <c r="J4319" s="878"/>
      <c r="K4319" s="990"/>
      <c r="L4319" s="990"/>
      <c r="M4319" s="990"/>
      <c r="N4319" s="990"/>
      <c r="O4319" s="878"/>
      <c r="P4319" s="878"/>
      <c r="Q4319" s="878"/>
      <c r="R4319" s="878"/>
      <c r="S4319" s="878"/>
      <c r="T4319" s="878"/>
      <c r="U4319" s="878"/>
      <c r="V4319" s="878"/>
      <c r="W4319" s="878"/>
      <c r="X4319" s="1015"/>
      <c r="Y4319" s="878"/>
      <c r="Z4319" s="975"/>
    </row>
    <row r="4320" spans="1:26">
      <c r="A4320" s="878"/>
      <c r="B4320" s="878"/>
      <c r="C4320" s="878"/>
      <c r="F4320" s="878"/>
      <c r="H4320" s="878"/>
      <c r="I4320" s="878"/>
      <c r="J4320" s="878"/>
      <c r="K4320" s="990"/>
      <c r="L4320" s="990"/>
      <c r="M4320" s="990"/>
      <c r="N4320" s="990"/>
      <c r="O4320" s="878"/>
      <c r="P4320" s="878"/>
      <c r="Q4320" s="878"/>
      <c r="R4320" s="878"/>
      <c r="S4320" s="878"/>
      <c r="T4320" s="878"/>
      <c r="U4320" s="878"/>
      <c r="V4320" s="878"/>
      <c r="W4320" s="878"/>
      <c r="X4320" s="1015"/>
      <c r="Y4320" s="878"/>
      <c r="Z4320" s="975"/>
    </row>
    <row r="4321" spans="1:26">
      <c r="A4321" s="878"/>
      <c r="B4321" s="878"/>
      <c r="C4321" s="878"/>
      <c r="F4321" s="878"/>
      <c r="H4321" s="878"/>
      <c r="I4321" s="878"/>
      <c r="J4321" s="878"/>
      <c r="K4321" s="990"/>
      <c r="L4321" s="990"/>
      <c r="M4321" s="990"/>
      <c r="N4321" s="990"/>
      <c r="O4321" s="878"/>
      <c r="P4321" s="878"/>
      <c r="Q4321" s="878"/>
      <c r="R4321" s="878"/>
      <c r="S4321" s="878"/>
      <c r="T4321" s="878"/>
      <c r="U4321" s="878"/>
      <c r="V4321" s="878"/>
      <c r="W4321" s="878"/>
      <c r="X4321" s="1015"/>
      <c r="Y4321" s="878"/>
      <c r="Z4321" s="975"/>
    </row>
    <row r="4322" spans="1:26">
      <c r="A4322" s="878"/>
      <c r="B4322" s="878"/>
      <c r="C4322" s="878"/>
      <c r="F4322" s="878"/>
      <c r="H4322" s="878"/>
      <c r="I4322" s="878"/>
      <c r="J4322" s="878"/>
      <c r="K4322" s="990"/>
      <c r="L4322" s="990"/>
      <c r="M4322" s="990"/>
      <c r="N4322" s="990"/>
      <c r="O4322" s="878"/>
      <c r="P4322" s="878"/>
      <c r="Q4322" s="878"/>
      <c r="R4322" s="878"/>
      <c r="S4322" s="878"/>
      <c r="T4322" s="878"/>
      <c r="U4322" s="878"/>
      <c r="V4322" s="878"/>
      <c r="W4322" s="878"/>
      <c r="X4322" s="1015"/>
      <c r="Y4322" s="878"/>
      <c r="Z4322" s="975"/>
    </row>
    <row r="4323" spans="1:26">
      <c r="A4323" s="878"/>
      <c r="B4323" s="878"/>
      <c r="C4323" s="878"/>
      <c r="F4323" s="878"/>
      <c r="H4323" s="878"/>
      <c r="I4323" s="878"/>
      <c r="J4323" s="878"/>
      <c r="K4323" s="990"/>
      <c r="L4323" s="990"/>
      <c r="M4323" s="990"/>
      <c r="N4323" s="990"/>
      <c r="O4323" s="878"/>
      <c r="P4323" s="878"/>
      <c r="Q4323" s="878"/>
      <c r="R4323" s="878"/>
      <c r="S4323" s="878"/>
      <c r="T4323" s="878"/>
      <c r="U4323" s="878"/>
      <c r="V4323" s="878"/>
      <c r="W4323" s="878"/>
      <c r="X4323" s="1015"/>
      <c r="Y4323" s="878"/>
      <c r="Z4323" s="975"/>
    </row>
    <row r="4324" spans="1:26">
      <c r="A4324" s="878"/>
      <c r="B4324" s="878"/>
      <c r="C4324" s="878"/>
      <c r="F4324" s="878"/>
      <c r="H4324" s="878"/>
      <c r="I4324" s="878"/>
      <c r="J4324" s="878"/>
      <c r="K4324" s="990"/>
      <c r="L4324" s="990"/>
      <c r="M4324" s="990"/>
      <c r="N4324" s="990"/>
      <c r="O4324" s="878"/>
      <c r="P4324" s="878"/>
      <c r="Q4324" s="878"/>
      <c r="R4324" s="878"/>
      <c r="S4324" s="878"/>
      <c r="T4324" s="878"/>
      <c r="U4324" s="878"/>
      <c r="V4324" s="878"/>
      <c r="W4324" s="878"/>
      <c r="X4324" s="1015"/>
      <c r="Y4324" s="878"/>
      <c r="Z4324" s="975"/>
    </row>
    <row r="4325" spans="1:26">
      <c r="A4325" s="878"/>
      <c r="B4325" s="878"/>
      <c r="C4325" s="878"/>
      <c r="F4325" s="878"/>
      <c r="H4325" s="878"/>
      <c r="I4325" s="878"/>
      <c r="J4325" s="878"/>
      <c r="K4325" s="990"/>
      <c r="L4325" s="990"/>
      <c r="M4325" s="990"/>
      <c r="N4325" s="990"/>
      <c r="O4325" s="878"/>
      <c r="P4325" s="878"/>
      <c r="Q4325" s="878"/>
      <c r="R4325" s="878"/>
      <c r="S4325" s="878"/>
      <c r="T4325" s="878"/>
      <c r="U4325" s="878"/>
      <c r="V4325" s="878"/>
      <c r="W4325" s="878"/>
      <c r="X4325" s="1015"/>
      <c r="Y4325" s="878"/>
      <c r="Z4325" s="975"/>
    </row>
    <row r="4326" spans="1:26">
      <c r="A4326" s="878"/>
      <c r="B4326" s="878"/>
      <c r="C4326" s="878"/>
      <c r="F4326" s="878"/>
      <c r="H4326" s="878"/>
      <c r="I4326" s="878"/>
      <c r="J4326" s="878"/>
      <c r="K4326" s="990"/>
      <c r="L4326" s="990"/>
      <c r="M4326" s="990"/>
      <c r="N4326" s="990"/>
      <c r="O4326" s="878"/>
      <c r="P4326" s="878"/>
      <c r="Q4326" s="878"/>
      <c r="R4326" s="878"/>
      <c r="S4326" s="878"/>
      <c r="T4326" s="878"/>
      <c r="U4326" s="878"/>
      <c r="V4326" s="878"/>
      <c r="W4326" s="878"/>
      <c r="X4326" s="1015"/>
      <c r="Y4326" s="878"/>
      <c r="Z4326" s="975"/>
    </row>
    <row r="4327" spans="1:26">
      <c r="A4327" s="878"/>
      <c r="B4327" s="878"/>
      <c r="C4327" s="878"/>
      <c r="F4327" s="878"/>
      <c r="H4327" s="878"/>
      <c r="I4327" s="878"/>
      <c r="J4327" s="878"/>
      <c r="K4327" s="990"/>
      <c r="L4327" s="990"/>
      <c r="M4327" s="990"/>
      <c r="N4327" s="990"/>
      <c r="O4327" s="878"/>
      <c r="P4327" s="878"/>
      <c r="Q4327" s="878"/>
      <c r="R4327" s="878"/>
      <c r="S4327" s="878"/>
      <c r="T4327" s="878"/>
      <c r="U4327" s="878"/>
      <c r="V4327" s="878"/>
      <c r="W4327" s="878"/>
      <c r="X4327" s="1015"/>
      <c r="Y4327" s="878"/>
      <c r="Z4327" s="975"/>
    </row>
    <row r="4328" spans="1:26">
      <c r="A4328" s="878"/>
      <c r="B4328" s="878"/>
      <c r="C4328" s="878"/>
      <c r="F4328" s="878"/>
      <c r="H4328" s="878"/>
      <c r="I4328" s="878"/>
      <c r="J4328" s="878"/>
      <c r="K4328" s="990"/>
      <c r="L4328" s="990"/>
      <c r="M4328" s="990"/>
      <c r="N4328" s="990"/>
      <c r="O4328" s="878"/>
      <c r="P4328" s="878"/>
      <c r="Q4328" s="878"/>
      <c r="R4328" s="878"/>
      <c r="S4328" s="878"/>
      <c r="T4328" s="878"/>
      <c r="U4328" s="878"/>
      <c r="V4328" s="878"/>
      <c r="W4328" s="878"/>
      <c r="X4328" s="1015"/>
      <c r="Y4328" s="878"/>
      <c r="Z4328" s="975"/>
    </row>
    <row r="4329" spans="1:26">
      <c r="A4329" s="878"/>
      <c r="B4329" s="878"/>
      <c r="C4329" s="878"/>
      <c r="F4329" s="878"/>
      <c r="H4329" s="878"/>
      <c r="I4329" s="878"/>
      <c r="J4329" s="878"/>
      <c r="K4329" s="990"/>
      <c r="L4329" s="990"/>
      <c r="M4329" s="990"/>
      <c r="N4329" s="990"/>
      <c r="O4329" s="878"/>
      <c r="P4329" s="878"/>
      <c r="Q4329" s="878"/>
      <c r="R4329" s="878"/>
      <c r="S4329" s="878"/>
      <c r="T4329" s="878"/>
      <c r="U4329" s="878"/>
      <c r="V4329" s="878"/>
      <c r="W4329" s="878"/>
      <c r="X4329" s="1015"/>
      <c r="Y4329" s="878"/>
      <c r="Z4329" s="975"/>
    </row>
    <row r="4330" spans="1:26">
      <c r="A4330" s="878"/>
      <c r="B4330" s="878"/>
      <c r="C4330" s="878"/>
      <c r="F4330" s="878"/>
      <c r="H4330" s="878"/>
      <c r="I4330" s="878"/>
      <c r="J4330" s="878"/>
      <c r="K4330" s="990"/>
      <c r="L4330" s="990"/>
      <c r="M4330" s="990"/>
      <c r="N4330" s="990"/>
      <c r="O4330" s="878"/>
      <c r="P4330" s="878"/>
      <c r="Q4330" s="878"/>
      <c r="R4330" s="878"/>
      <c r="S4330" s="878"/>
      <c r="T4330" s="878"/>
      <c r="U4330" s="878"/>
      <c r="V4330" s="878"/>
      <c r="W4330" s="878"/>
      <c r="X4330" s="1015"/>
      <c r="Y4330" s="878"/>
      <c r="Z4330" s="975"/>
    </row>
    <row r="4331" spans="1:26">
      <c r="A4331" s="878"/>
      <c r="B4331" s="878"/>
      <c r="C4331" s="878"/>
      <c r="F4331" s="878"/>
      <c r="H4331" s="878"/>
      <c r="I4331" s="878"/>
      <c r="J4331" s="878"/>
      <c r="K4331" s="990"/>
      <c r="L4331" s="990"/>
      <c r="M4331" s="990"/>
      <c r="N4331" s="990"/>
      <c r="O4331" s="878"/>
      <c r="P4331" s="878"/>
      <c r="Q4331" s="878"/>
      <c r="R4331" s="878"/>
      <c r="S4331" s="878"/>
      <c r="T4331" s="878"/>
      <c r="U4331" s="878"/>
      <c r="V4331" s="878"/>
      <c r="W4331" s="878"/>
      <c r="X4331" s="1015"/>
      <c r="Y4331" s="878"/>
      <c r="Z4331" s="975"/>
    </row>
    <row r="4332" spans="1:26">
      <c r="A4332" s="878"/>
      <c r="B4332" s="878"/>
      <c r="C4332" s="878"/>
      <c r="F4332" s="878"/>
      <c r="H4332" s="878"/>
      <c r="I4332" s="878"/>
      <c r="J4332" s="878"/>
      <c r="K4332" s="990"/>
      <c r="L4332" s="990"/>
      <c r="M4332" s="990"/>
      <c r="N4332" s="990"/>
      <c r="O4332" s="878"/>
      <c r="P4332" s="878"/>
      <c r="Q4332" s="878"/>
      <c r="R4332" s="878"/>
      <c r="S4332" s="878"/>
      <c r="T4332" s="878"/>
      <c r="U4332" s="878"/>
      <c r="V4332" s="878"/>
      <c r="W4332" s="878"/>
      <c r="X4332" s="1015"/>
      <c r="Y4332" s="878"/>
      <c r="Z4332" s="975"/>
    </row>
    <row r="4333" spans="1:26">
      <c r="A4333" s="878"/>
      <c r="B4333" s="878"/>
      <c r="C4333" s="878"/>
      <c r="F4333" s="878"/>
      <c r="H4333" s="878"/>
      <c r="I4333" s="878"/>
      <c r="J4333" s="878"/>
      <c r="K4333" s="990"/>
      <c r="L4333" s="990"/>
      <c r="M4333" s="990"/>
      <c r="N4333" s="990"/>
      <c r="O4333" s="878"/>
      <c r="P4333" s="878"/>
      <c r="Q4333" s="878"/>
      <c r="R4333" s="878"/>
      <c r="S4333" s="878"/>
      <c r="T4333" s="878"/>
      <c r="U4333" s="878"/>
      <c r="V4333" s="878"/>
      <c r="W4333" s="878"/>
      <c r="X4333" s="1015"/>
      <c r="Y4333" s="878"/>
      <c r="Z4333" s="975"/>
    </row>
    <row r="4334" spans="1:26">
      <c r="A4334" s="878"/>
      <c r="B4334" s="878"/>
      <c r="C4334" s="878"/>
      <c r="F4334" s="878"/>
      <c r="H4334" s="878"/>
      <c r="I4334" s="878"/>
      <c r="J4334" s="878"/>
      <c r="K4334" s="990"/>
      <c r="L4334" s="990"/>
      <c r="M4334" s="990"/>
      <c r="N4334" s="990"/>
      <c r="O4334" s="878"/>
      <c r="P4334" s="878"/>
      <c r="Q4334" s="878"/>
      <c r="R4334" s="878"/>
      <c r="S4334" s="878"/>
      <c r="T4334" s="878"/>
      <c r="U4334" s="878"/>
      <c r="V4334" s="878"/>
      <c r="W4334" s="878"/>
      <c r="X4334" s="1015"/>
      <c r="Y4334" s="878"/>
      <c r="Z4334" s="975"/>
    </row>
    <row r="4335" spans="1:26">
      <c r="A4335" s="878"/>
      <c r="B4335" s="878"/>
      <c r="C4335" s="878"/>
      <c r="F4335" s="878"/>
      <c r="H4335" s="878"/>
      <c r="I4335" s="878"/>
      <c r="J4335" s="878"/>
      <c r="K4335" s="990"/>
      <c r="L4335" s="990"/>
      <c r="M4335" s="990"/>
      <c r="N4335" s="990"/>
      <c r="O4335" s="878"/>
      <c r="P4335" s="878"/>
      <c r="Q4335" s="878"/>
      <c r="R4335" s="878"/>
      <c r="S4335" s="878"/>
      <c r="T4335" s="878"/>
      <c r="U4335" s="878"/>
      <c r="V4335" s="878"/>
      <c r="W4335" s="878"/>
      <c r="X4335" s="1015"/>
      <c r="Y4335" s="878"/>
      <c r="Z4335" s="975"/>
    </row>
    <row r="4336" spans="1:26">
      <c r="A4336" s="878"/>
      <c r="B4336" s="878"/>
      <c r="C4336" s="878"/>
      <c r="F4336" s="878"/>
      <c r="H4336" s="878"/>
      <c r="I4336" s="878"/>
      <c r="J4336" s="878"/>
      <c r="K4336" s="990"/>
      <c r="L4336" s="990"/>
      <c r="M4336" s="990"/>
      <c r="N4336" s="990"/>
      <c r="O4336" s="878"/>
      <c r="P4336" s="878"/>
      <c r="Q4336" s="878"/>
      <c r="R4336" s="878"/>
      <c r="S4336" s="878"/>
      <c r="T4336" s="878"/>
      <c r="U4336" s="878"/>
      <c r="V4336" s="878"/>
      <c r="W4336" s="878"/>
      <c r="X4336" s="1015"/>
      <c r="Y4336" s="878"/>
      <c r="Z4336" s="975"/>
    </row>
    <row r="4337" spans="1:26">
      <c r="A4337" s="878"/>
      <c r="B4337" s="878"/>
      <c r="C4337" s="878"/>
      <c r="F4337" s="878"/>
      <c r="H4337" s="878"/>
      <c r="I4337" s="878"/>
      <c r="J4337" s="878"/>
      <c r="K4337" s="990"/>
      <c r="L4337" s="990"/>
      <c r="M4337" s="990"/>
      <c r="N4337" s="990"/>
      <c r="O4337" s="878"/>
      <c r="P4337" s="878"/>
      <c r="Q4337" s="878"/>
      <c r="R4337" s="878"/>
      <c r="S4337" s="878"/>
      <c r="T4337" s="878"/>
      <c r="U4337" s="878"/>
      <c r="V4337" s="878"/>
      <c r="W4337" s="878"/>
      <c r="X4337" s="1015"/>
      <c r="Y4337" s="878"/>
      <c r="Z4337" s="975"/>
    </row>
    <row r="4338" spans="1:26">
      <c r="A4338" s="878"/>
      <c r="B4338" s="878"/>
      <c r="C4338" s="878"/>
      <c r="F4338" s="878"/>
      <c r="H4338" s="878"/>
      <c r="I4338" s="878"/>
      <c r="J4338" s="878"/>
      <c r="K4338" s="990"/>
      <c r="L4338" s="990"/>
      <c r="M4338" s="990"/>
      <c r="N4338" s="990"/>
      <c r="O4338" s="878"/>
      <c r="P4338" s="878"/>
      <c r="Q4338" s="878"/>
      <c r="R4338" s="878"/>
      <c r="S4338" s="878"/>
      <c r="T4338" s="878"/>
      <c r="U4338" s="878"/>
      <c r="V4338" s="878"/>
      <c r="W4338" s="878"/>
      <c r="X4338" s="1015"/>
      <c r="Y4338" s="878"/>
      <c r="Z4338" s="975"/>
    </row>
    <row r="4339" spans="1:26">
      <c r="A4339" s="878"/>
      <c r="B4339" s="878"/>
      <c r="C4339" s="878"/>
      <c r="F4339" s="878"/>
      <c r="H4339" s="878"/>
      <c r="I4339" s="878"/>
      <c r="J4339" s="878"/>
      <c r="K4339" s="990"/>
      <c r="L4339" s="990"/>
      <c r="M4339" s="990"/>
      <c r="N4339" s="990"/>
      <c r="O4339" s="878"/>
      <c r="P4339" s="878"/>
      <c r="Q4339" s="878"/>
      <c r="R4339" s="878"/>
      <c r="S4339" s="878"/>
      <c r="T4339" s="878"/>
      <c r="U4339" s="878"/>
      <c r="V4339" s="878"/>
      <c r="W4339" s="878"/>
      <c r="X4339" s="1015"/>
      <c r="Y4339" s="878"/>
      <c r="Z4339" s="975"/>
    </row>
    <row r="4340" spans="1:26">
      <c r="A4340" s="878"/>
      <c r="B4340" s="878"/>
      <c r="C4340" s="878"/>
      <c r="F4340" s="878"/>
      <c r="H4340" s="878"/>
      <c r="I4340" s="878"/>
      <c r="J4340" s="878"/>
      <c r="K4340" s="990"/>
      <c r="L4340" s="990"/>
      <c r="M4340" s="990"/>
      <c r="N4340" s="990"/>
      <c r="O4340" s="878"/>
      <c r="P4340" s="878"/>
      <c r="Q4340" s="878"/>
      <c r="R4340" s="878"/>
      <c r="S4340" s="878"/>
      <c r="T4340" s="878"/>
      <c r="U4340" s="878"/>
      <c r="V4340" s="878"/>
      <c r="W4340" s="878"/>
      <c r="X4340" s="1015"/>
      <c r="Y4340" s="878"/>
      <c r="Z4340" s="975"/>
    </row>
    <row r="4341" spans="1:26">
      <c r="A4341" s="878"/>
      <c r="B4341" s="878"/>
      <c r="C4341" s="878"/>
      <c r="F4341" s="878"/>
      <c r="H4341" s="878"/>
      <c r="I4341" s="878"/>
      <c r="J4341" s="878"/>
      <c r="K4341" s="990"/>
      <c r="L4341" s="990"/>
      <c r="M4341" s="990"/>
      <c r="N4341" s="990"/>
      <c r="O4341" s="878"/>
      <c r="P4341" s="878"/>
      <c r="Q4341" s="878"/>
      <c r="R4341" s="878"/>
      <c r="S4341" s="878"/>
      <c r="T4341" s="878"/>
      <c r="U4341" s="878"/>
      <c r="V4341" s="878"/>
      <c r="W4341" s="878"/>
      <c r="X4341" s="1015"/>
      <c r="Y4341" s="878"/>
      <c r="Z4341" s="975"/>
    </row>
    <row r="4342" spans="1:26">
      <c r="A4342" s="878"/>
      <c r="B4342" s="878"/>
      <c r="C4342" s="878"/>
      <c r="F4342" s="878"/>
      <c r="H4342" s="878"/>
      <c r="I4342" s="878"/>
      <c r="J4342" s="878"/>
      <c r="K4342" s="990"/>
      <c r="L4342" s="990"/>
      <c r="M4342" s="990"/>
      <c r="N4342" s="990"/>
      <c r="O4342" s="878"/>
      <c r="P4342" s="878"/>
      <c r="Q4342" s="878"/>
      <c r="R4342" s="878"/>
      <c r="S4342" s="878"/>
      <c r="T4342" s="878"/>
      <c r="U4342" s="878"/>
      <c r="V4342" s="878"/>
      <c r="W4342" s="878"/>
      <c r="X4342" s="1015"/>
      <c r="Y4342" s="878"/>
      <c r="Z4342" s="975"/>
    </row>
    <row r="4343" spans="1:26">
      <c r="A4343" s="878"/>
      <c r="B4343" s="878"/>
      <c r="C4343" s="878"/>
      <c r="F4343" s="878"/>
      <c r="H4343" s="878"/>
      <c r="I4343" s="878"/>
      <c r="J4343" s="878"/>
      <c r="K4343" s="990"/>
      <c r="L4343" s="990"/>
      <c r="M4343" s="990"/>
      <c r="N4343" s="990"/>
      <c r="O4343" s="878"/>
      <c r="P4343" s="878"/>
      <c r="Q4343" s="878"/>
      <c r="R4343" s="878"/>
      <c r="S4343" s="878"/>
      <c r="T4343" s="878"/>
      <c r="U4343" s="878"/>
      <c r="V4343" s="878"/>
      <c r="W4343" s="878"/>
      <c r="X4343" s="1015"/>
      <c r="Y4343" s="878"/>
      <c r="Z4343" s="975"/>
    </row>
    <row r="4344" spans="1:26">
      <c r="A4344" s="878"/>
      <c r="B4344" s="878"/>
      <c r="C4344" s="878"/>
      <c r="F4344" s="878"/>
      <c r="H4344" s="878"/>
      <c r="I4344" s="878"/>
      <c r="J4344" s="878"/>
      <c r="K4344" s="990"/>
      <c r="L4344" s="990"/>
      <c r="M4344" s="990"/>
      <c r="N4344" s="990"/>
      <c r="O4344" s="878"/>
      <c r="P4344" s="878"/>
      <c r="Q4344" s="878"/>
      <c r="R4344" s="878"/>
      <c r="S4344" s="878"/>
      <c r="T4344" s="878"/>
      <c r="U4344" s="878"/>
      <c r="V4344" s="878"/>
      <c r="W4344" s="878"/>
      <c r="X4344" s="1015"/>
      <c r="Y4344" s="878"/>
      <c r="Z4344" s="975"/>
    </row>
    <row r="4345" spans="1:26">
      <c r="A4345" s="878"/>
      <c r="B4345" s="878"/>
      <c r="C4345" s="878"/>
      <c r="F4345" s="878"/>
      <c r="H4345" s="878"/>
      <c r="I4345" s="878"/>
      <c r="J4345" s="878"/>
      <c r="K4345" s="990"/>
      <c r="L4345" s="990"/>
      <c r="M4345" s="990"/>
      <c r="N4345" s="990"/>
      <c r="O4345" s="878"/>
      <c r="P4345" s="878"/>
      <c r="Q4345" s="878"/>
      <c r="R4345" s="878"/>
      <c r="S4345" s="878"/>
      <c r="T4345" s="878"/>
      <c r="U4345" s="878"/>
      <c r="V4345" s="878"/>
      <c r="W4345" s="878"/>
      <c r="X4345" s="1015"/>
      <c r="Y4345" s="878"/>
      <c r="Z4345" s="975"/>
    </row>
    <row r="4346" spans="1:26">
      <c r="A4346" s="878"/>
      <c r="B4346" s="878"/>
      <c r="C4346" s="878"/>
      <c r="F4346" s="878"/>
      <c r="H4346" s="878"/>
      <c r="I4346" s="878"/>
      <c r="J4346" s="878"/>
      <c r="K4346" s="990"/>
      <c r="L4346" s="990"/>
      <c r="M4346" s="990"/>
      <c r="N4346" s="990"/>
      <c r="O4346" s="878"/>
      <c r="P4346" s="878"/>
      <c r="Q4346" s="878"/>
      <c r="R4346" s="878"/>
      <c r="S4346" s="878"/>
      <c r="T4346" s="878"/>
      <c r="U4346" s="878"/>
      <c r="V4346" s="878"/>
      <c r="W4346" s="878"/>
      <c r="X4346" s="1015"/>
      <c r="Y4346" s="878"/>
      <c r="Z4346" s="975"/>
    </row>
    <row r="4347" spans="1:26">
      <c r="A4347" s="878"/>
      <c r="B4347" s="878"/>
      <c r="C4347" s="878"/>
      <c r="F4347" s="878"/>
      <c r="H4347" s="878"/>
      <c r="I4347" s="878"/>
      <c r="J4347" s="878"/>
      <c r="K4347" s="990"/>
      <c r="L4347" s="990"/>
      <c r="M4347" s="990"/>
      <c r="N4347" s="990"/>
      <c r="O4347" s="878"/>
      <c r="P4347" s="878"/>
      <c r="Q4347" s="878"/>
      <c r="R4347" s="878"/>
      <c r="S4347" s="878"/>
      <c r="T4347" s="878"/>
      <c r="U4347" s="878"/>
      <c r="V4347" s="878"/>
      <c r="W4347" s="878"/>
      <c r="X4347" s="1015"/>
      <c r="Y4347" s="878"/>
      <c r="Z4347" s="975"/>
    </row>
    <row r="4348" spans="1:26">
      <c r="A4348" s="878"/>
      <c r="B4348" s="878"/>
      <c r="C4348" s="878"/>
      <c r="F4348" s="878"/>
      <c r="H4348" s="878"/>
      <c r="I4348" s="878"/>
      <c r="J4348" s="878"/>
      <c r="K4348" s="990"/>
      <c r="L4348" s="990"/>
      <c r="M4348" s="990"/>
      <c r="N4348" s="990"/>
      <c r="O4348" s="878"/>
      <c r="P4348" s="878"/>
      <c r="Q4348" s="878"/>
      <c r="R4348" s="878"/>
      <c r="S4348" s="878"/>
      <c r="T4348" s="878"/>
      <c r="U4348" s="878"/>
      <c r="V4348" s="878"/>
      <c r="W4348" s="878"/>
      <c r="X4348" s="1015"/>
      <c r="Y4348" s="878"/>
      <c r="Z4348" s="975"/>
    </row>
    <row r="4349" spans="1:26">
      <c r="A4349" s="878"/>
      <c r="B4349" s="878"/>
      <c r="C4349" s="878"/>
      <c r="F4349" s="878"/>
      <c r="H4349" s="878"/>
      <c r="I4349" s="878"/>
      <c r="J4349" s="878"/>
      <c r="K4349" s="990"/>
      <c r="L4349" s="990"/>
      <c r="M4349" s="990"/>
      <c r="N4349" s="990"/>
      <c r="O4349" s="878"/>
      <c r="P4349" s="878"/>
      <c r="Q4349" s="878"/>
      <c r="R4349" s="878"/>
      <c r="S4349" s="878"/>
      <c r="T4349" s="878"/>
      <c r="U4349" s="878"/>
      <c r="V4349" s="878"/>
      <c r="W4349" s="878"/>
      <c r="X4349" s="1015"/>
      <c r="Y4349" s="878"/>
      <c r="Z4349" s="975"/>
    </row>
    <row r="4350" spans="1:26">
      <c r="A4350" s="878"/>
      <c r="B4350" s="878"/>
      <c r="C4350" s="878"/>
      <c r="F4350" s="878"/>
      <c r="H4350" s="878"/>
      <c r="I4350" s="878"/>
      <c r="J4350" s="878"/>
      <c r="K4350" s="990"/>
      <c r="L4350" s="990"/>
      <c r="M4350" s="990"/>
      <c r="N4350" s="990"/>
      <c r="O4350" s="878"/>
      <c r="P4350" s="878"/>
      <c r="Q4350" s="878"/>
      <c r="R4350" s="878"/>
      <c r="S4350" s="878"/>
      <c r="T4350" s="878"/>
      <c r="U4350" s="878"/>
      <c r="V4350" s="878"/>
      <c r="W4350" s="878"/>
      <c r="X4350" s="1015"/>
      <c r="Y4350" s="878"/>
      <c r="Z4350" s="975"/>
    </row>
    <row r="4351" spans="1:26">
      <c r="A4351" s="878"/>
      <c r="B4351" s="878"/>
      <c r="C4351" s="878"/>
      <c r="F4351" s="878"/>
      <c r="H4351" s="878"/>
      <c r="I4351" s="878"/>
      <c r="J4351" s="878"/>
      <c r="K4351" s="990"/>
      <c r="L4351" s="990"/>
      <c r="M4351" s="990"/>
      <c r="N4351" s="990"/>
      <c r="O4351" s="878"/>
      <c r="P4351" s="878"/>
      <c r="Q4351" s="878"/>
      <c r="R4351" s="878"/>
      <c r="S4351" s="878"/>
      <c r="T4351" s="878"/>
      <c r="U4351" s="878"/>
      <c r="V4351" s="878"/>
      <c r="W4351" s="878"/>
      <c r="X4351" s="1015"/>
      <c r="Y4351" s="878"/>
      <c r="Z4351" s="975"/>
    </row>
    <row r="4352" spans="1:26">
      <c r="A4352" s="878"/>
      <c r="B4352" s="878"/>
      <c r="C4352" s="878"/>
      <c r="F4352" s="878"/>
      <c r="H4352" s="878"/>
      <c r="I4352" s="878"/>
      <c r="J4352" s="878"/>
      <c r="K4352" s="990"/>
      <c r="L4352" s="990"/>
      <c r="M4352" s="990"/>
      <c r="N4352" s="990"/>
      <c r="O4352" s="878"/>
      <c r="P4352" s="878"/>
      <c r="Q4352" s="878"/>
      <c r="R4352" s="878"/>
      <c r="S4352" s="878"/>
      <c r="T4352" s="878"/>
      <c r="U4352" s="878"/>
      <c r="V4352" s="878"/>
      <c r="W4352" s="878"/>
      <c r="X4352" s="1015"/>
      <c r="Y4352" s="878"/>
      <c r="Z4352" s="975"/>
    </row>
    <row r="4353" spans="1:26">
      <c r="A4353" s="878"/>
      <c r="B4353" s="878"/>
      <c r="C4353" s="878"/>
      <c r="F4353" s="878"/>
      <c r="H4353" s="878"/>
      <c r="I4353" s="878"/>
      <c r="J4353" s="878"/>
      <c r="K4353" s="990"/>
      <c r="L4353" s="990"/>
      <c r="M4353" s="990"/>
      <c r="N4353" s="990"/>
      <c r="O4353" s="878"/>
      <c r="P4353" s="878"/>
      <c r="Q4353" s="878"/>
      <c r="R4353" s="878"/>
      <c r="S4353" s="878"/>
      <c r="T4353" s="878"/>
      <c r="U4353" s="878"/>
      <c r="V4353" s="878"/>
      <c r="W4353" s="878"/>
      <c r="X4353" s="1015"/>
      <c r="Y4353" s="878"/>
      <c r="Z4353" s="975"/>
    </row>
    <row r="4354" spans="1:26">
      <c r="A4354" s="878"/>
      <c r="B4354" s="878"/>
      <c r="C4354" s="878"/>
      <c r="F4354" s="878"/>
      <c r="H4354" s="878"/>
      <c r="I4354" s="878"/>
      <c r="J4354" s="878"/>
      <c r="K4354" s="990"/>
      <c r="L4354" s="990"/>
      <c r="M4354" s="990"/>
      <c r="N4354" s="990"/>
      <c r="O4354" s="878"/>
      <c r="P4354" s="878"/>
      <c r="Q4354" s="878"/>
      <c r="R4354" s="878"/>
      <c r="S4354" s="878"/>
      <c r="T4354" s="878"/>
      <c r="U4354" s="878"/>
      <c r="V4354" s="878"/>
      <c r="W4354" s="878"/>
      <c r="X4354" s="1015"/>
      <c r="Y4354" s="878"/>
      <c r="Z4354" s="975"/>
    </row>
    <row r="4355" spans="1:26">
      <c r="A4355" s="878"/>
      <c r="B4355" s="878"/>
      <c r="C4355" s="878"/>
      <c r="F4355" s="878"/>
      <c r="H4355" s="878"/>
      <c r="I4355" s="878"/>
      <c r="J4355" s="878"/>
      <c r="K4355" s="990"/>
      <c r="L4355" s="990"/>
      <c r="M4355" s="990"/>
      <c r="N4355" s="990"/>
      <c r="O4355" s="878"/>
      <c r="P4355" s="878"/>
      <c r="Q4355" s="878"/>
      <c r="R4355" s="878"/>
      <c r="S4355" s="878"/>
      <c r="T4355" s="878"/>
      <c r="U4355" s="878"/>
      <c r="V4355" s="878"/>
      <c r="W4355" s="878"/>
      <c r="X4355" s="1015"/>
      <c r="Y4355" s="878"/>
      <c r="Z4355" s="975"/>
    </row>
    <row r="4356" spans="1:26">
      <c r="A4356" s="878"/>
      <c r="B4356" s="878"/>
      <c r="C4356" s="878"/>
      <c r="F4356" s="878"/>
      <c r="H4356" s="878"/>
      <c r="I4356" s="878"/>
      <c r="J4356" s="878"/>
      <c r="K4356" s="990"/>
      <c r="L4356" s="990"/>
      <c r="M4356" s="990"/>
      <c r="N4356" s="990"/>
      <c r="O4356" s="878"/>
      <c r="P4356" s="878"/>
      <c r="Q4356" s="878"/>
      <c r="R4356" s="878"/>
      <c r="S4356" s="878"/>
      <c r="T4356" s="878"/>
      <c r="U4356" s="878"/>
      <c r="V4356" s="878"/>
      <c r="W4356" s="878"/>
      <c r="X4356" s="1015"/>
      <c r="Y4356" s="878"/>
      <c r="Z4356" s="975"/>
    </row>
    <row r="4357" spans="1:26">
      <c r="A4357" s="878"/>
      <c r="B4357" s="878"/>
      <c r="C4357" s="878"/>
      <c r="F4357" s="878"/>
      <c r="H4357" s="878"/>
      <c r="I4357" s="878"/>
      <c r="J4357" s="878"/>
      <c r="K4357" s="990"/>
      <c r="L4357" s="990"/>
      <c r="M4357" s="990"/>
      <c r="N4357" s="990"/>
      <c r="O4357" s="878"/>
      <c r="P4357" s="878"/>
      <c r="Q4357" s="878"/>
      <c r="R4357" s="878"/>
      <c r="S4357" s="878"/>
      <c r="T4357" s="878"/>
      <c r="U4357" s="878"/>
      <c r="V4357" s="878"/>
      <c r="W4357" s="878"/>
      <c r="X4357" s="1015"/>
      <c r="Y4357" s="878"/>
      <c r="Z4357" s="975"/>
    </row>
    <row r="4358" spans="1:26">
      <c r="A4358" s="878"/>
      <c r="B4358" s="878"/>
      <c r="C4358" s="878"/>
      <c r="F4358" s="878"/>
      <c r="H4358" s="878"/>
      <c r="I4358" s="878"/>
      <c r="J4358" s="878"/>
      <c r="K4358" s="990"/>
      <c r="L4358" s="990"/>
      <c r="M4358" s="990"/>
      <c r="N4358" s="990"/>
      <c r="O4358" s="878"/>
      <c r="P4358" s="878"/>
      <c r="Q4358" s="878"/>
      <c r="R4358" s="878"/>
      <c r="S4358" s="878"/>
      <c r="T4358" s="878"/>
      <c r="U4358" s="878"/>
      <c r="V4358" s="878"/>
      <c r="W4358" s="878"/>
      <c r="X4358" s="1015"/>
      <c r="Y4358" s="878"/>
      <c r="Z4358" s="975"/>
    </row>
    <row r="4359" spans="1:26">
      <c r="A4359" s="878"/>
      <c r="B4359" s="878"/>
      <c r="C4359" s="878"/>
      <c r="F4359" s="878"/>
      <c r="H4359" s="878"/>
      <c r="I4359" s="878"/>
      <c r="J4359" s="878"/>
      <c r="K4359" s="990"/>
      <c r="L4359" s="990"/>
      <c r="M4359" s="990"/>
      <c r="N4359" s="990"/>
      <c r="O4359" s="878"/>
      <c r="P4359" s="878"/>
      <c r="Q4359" s="878"/>
      <c r="R4359" s="878"/>
      <c r="S4359" s="878"/>
      <c r="T4359" s="878"/>
      <c r="U4359" s="878"/>
      <c r="V4359" s="878"/>
      <c r="W4359" s="878"/>
      <c r="X4359" s="1015"/>
      <c r="Y4359" s="878"/>
      <c r="Z4359" s="975"/>
    </row>
    <row r="4360" spans="1:26">
      <c r="A4360" s="878"/>
      <c r="B4360" s="878"/>
      <c r="C4360" s="878"/>
      <c r="F4360" s="878"/>
      <c r="H4360" s="878"/>
      <c r="I4360" s="878"/>
      <c r="J4360" s="878"/>
      <c r="K4360" s="990"/>
      <c r="L4360" s="990"/>
      <c r="M4360" s="990"/>
      <c r="N4360" s="990"/>
      <c r="O4360" s="878"/>
      <c r="P4360" s="878"/>
      <c r="Q4360" s="878"/>
      <c r="R4360" s="878"/>
      <c r="S4360" s="878"/>
      <c r="T4360" s="878"/>
      <c r="U4360" s="878"/>
      <c r="V4360" s="878"/>
      <c r="W4360" s="878"/>
      <c r="X4360" s="1015"/>
      <c r="Y4360" s="878"/>
      <c r="Z4360" s="975"/>
    </row>
    <row r="4361" spans="1:26">
      <c r="A4361" s="878"/>
      <c r="B4361" s="878"/>
      <c r="C4361" s="878"/>
      <c r="F4361" s="878"/>
      <c r="H4361" s="878"/>
      <c r="I4361" s="878"/>
      <c r="J4361" s="878"/>
      <c r="K4361" s="990"/>
      <c r="L4361" s="990"/>
      <c r="M4361" s="990"/>
      <c r="N4361" s="990"/>
      <c r="O4361" s="878"/>
      <c r="P4361" s="878"/>
      <c r="Q4361" s="878"/>
      <c r="R4361" s="878"/>
      <c r="S4361" s="878"/>
      <c r="T4361" s="878"/>
      <c r="U4361" s="878"/>
      <c r="V4361" s="878"/>
      <c r="W4361" s="878"/>
      <c r="X4361" s="1015"/>
      <c r="Y4361" s="878"/>
      <c r="Z4361" s="975"/>
    </row>
    <row r="4362" spans="1:26">
      <c r="A4362" s="878"/>
      <c r="B4362" s="878"/>
      <c r="C4362" s="878"/>
      <c r="F4362" s="878"/>
      <c r="H4362" s="878"/>
      <c r="I4362" s="878"/>
      <c r="J4362" s="878"/>
      <c r="K4362" s="990"/>
      <c r="L4362" s="990"/>
      <c r="M4362" s="990"/>
      <c r="N4362" s="990"/>
      <c r="O4362" s="878"/>
      <c r="P4362" s="878"/>
      <c r="Q4362" s="878"/>
      <c r="R4362" s="878"/>
      <c r="S4362" s="878"/>
      <c r="T4362" s="878"/>
      <c r="U4362" s="878"/>
      <c r="V4362" s="878"/>
      <c r="W4362" s="878"/>
      <c r="X4362" s="1015"/>
      <c r="Y4362" s="878"/>
      <c r="Z4362" s="975"/>
    </row>
    <row r="4363" spans="1:26">
      <c r="A4363" s="878"/>
      <c r="B4363" s="878"/>
      <c r="C4363" s="878"/>
      <c r="F4363" s="878"/>
      <c r="H4363" s="878"/>
      <c r="I4363" s="878"/>
      <c r="J4363" s="878"/>
      <c r="K4363" s="990"/>
      <c r="L4363" s="990"/>
      <c r="M4363" s="990"/>
      <c r="N4363" s="990"/>
      <c r="O4363" s="878"/>
      <c r="P4363" s="878"/>
      <c r="Q4363" s="878"/>
      <c r="R4363" s="878"/>
      <c r="S4363" s="878"/>
      <c r="T4363" s="878"/>
      <c r="U4363" s="878"/>
      <c r="V4363" s="878"/>
      <c r="W4363" s="878"/>
      <c r="X4363" s="1015"/>
      <c r="Y4363" s="878"/>
      <c r="Z4363" s="975"/>
    </row>
    <row r="4364" spans="1:26">
      <c r="A4364" s="878"/>
      <c r="B4364" s="878"/>
      <c r="C4364" s="878"/>
      <c r="F4364" s="878"/>
      <c r="H4364" s="878"/>
      <c r="I4364" s="878"/>
      <c r="J4364" s="878"/>
      <c r="K4364" s="990"/>
      <c r="L4364" s="990"/>
      <c r="M4364" s="990"/>
      <c r="N4364" s="990"/>
      <c r="O4364" s="878"/>
      <c r="P4364" s="878"/>
      <c r="Q4364" s="878"/>
      <c r="R4364" s="878"/>
      <c r="S4364" s="878"/>
      <c r="T4364" s="878"/>
      <c r="U4364" s="878"/>
      <c r="V4364" s="878"/>
      <c r="W4364" s="878"/>
      <c r="X4364" s="1015"/>
      <c r="Y4364" s="878"/>
      <c r="Z4364" s="975"/>
    </row>
    <row r="4365" spans="1:26">
      <c r="A4365" s="878"/>
      <c r="B4365" s="878"/>
      <c r="C4365" s="878"/>
      <c r="F4365" s="878"/>
      <c r="H4365" s="878"/>
      <c r="I4365" s="878"/>
      <c r="J4365" s="878"/>
      <c r="K4365" s="990"/>
      <c r="L4365" s="990"/>
      <c r="M4365" s="990"/>
      <c r="N4365" s="990"/>
      <c r="O4365" s="878"/>
      <c r="P4365" s="878"/>
      <c r="Q4365" s="878"/>
      <c r="R4365" s="878"/>
      <c r="S4365" s="878"/>
      <c r="T4365" s="878"/>
      <c r="U4365" s="878"/>
      <c r="V4365" s="878"/>
      <c r="W4365" s="878"/>
      <c r="X4365" s="1015"/>
      <c r="Y4365" s="878"/>
      <c r="Z4365" s="975"/>
    </row>
    <row r="4366" spans="1:26">
      <c r="A4366" s="878"/>
      <c r="B4366" s="878"/>
      <c r="C4366" s="878"/>
      <c r="F4366" s="878"/>
      <c r="H4366" s="878"/>
      <c r="I4366" s="878"/>
      <c r="J4366" s="878"/>
      <c r="K4366" s="990"/>
      <c r="L4366" s="990"/>
      <c r="M4366" s="990"/>
      <c r="N4366" s="990"/>
      <c r="O4366" s="878"/>
      <c r="P4366" s="878"/>
      <c r="Q4366" s="878"/>
      <c r="R4366" s="878"/>
      <c r="S4366" s="878"/>
      <c r="T4366" s="878"/>
      <c r="U4366" s="878"/>
      <c r="V4366" s="878"/>
      <c r="W4366" s="878"/>
      <c r="X4366" s="1015"/>
      <c r="Y4366" s="878"/>
      <c r="Z4366" s="975"/>
    </row>
    <row r="4367" spans="1:26">
      <c r="A4367" s="878"/>
      <c r="B4367" s="878"/>
      <c r="C4367" s="878"/>
      <c r="F4367" s="878"/>
      <c r="H4367" s="878"/>
      <c r="I4367" s="878"/>
      <c r="J4367" s="878"/>
      <c r="K4367" s="990"/>
      <c r="L4367" s="990"/>
      <c r="M4367" s="990"/>
      <c r="N4367" s="990"/>
      <c r="O4367" s="878"/>
      <c r="P4367" s="878"/>
      <c r="Q4367" s="878"/>
      <c r="R4367" s="878"/>
      <c r="S4367" s="878"/>
      <c r="T4367" s="878"/>
      <c r="U4367" s="878"/>
      <c r="V4367" s="878"/>
      <c r="W4367" s="878"/>
      <c r="X4367" s="1015"/>
      <c r="Y4367" s="878"/>
      <c r="Z4367" s="975"/>
    </row>
    <row r="4368" spans="1:26">
      <c r="A4368" s="878"/>
      <c r="B4368" s="878"/>
      <c r="C4368" s="878"/>
      <c r="F4368" s="878"/>
      <c r="H4368" s="878"/>
      <c r="I4368" s="878"/>
      <c r="J4368" s="878"/>
      <c r="K4368" s="990"/>
      <c r="L4368" s="990"/>
      <c r="M4368" s="990"/>
      <c r="N4368" s="990"/>
      <c r="O4368" s="878"/>
      <c r="P4368" s="878"/>
      <c r="Q4368" s="878"/>
      <c r="R4368" s="878"/>
      <c r="S4368" s="878"/>
      <c r="T4368" s="878"/>
      <c r="U4368" s="878"/>
      <c r="V4368" s="878"/>
      <c r="W4368" s="878"/>
      <c r="X4368" s="1015"/>
      <c r="Y4368" s="878"/>
      <c r="Z4368" s="975"/>
    </row>
    <row r="4369" spans="1:26">
      <c r="A4369" s="878"/>
      <c r="B4369" s="878"/>
      <c r="C4369" s="878"/>
      <c r="F4369" s="878"/>
      <c r="H4369" s="878"/>
      <c r="I4369" s="878"/>
      <c r="J4369" s="878"/>
      <c r="K4369" s="990"/>
      <c r="L4369" s="990"/>
      <c r="M4369" s="990"/>
      <c r="N4369" s="990"/>
      <c r="O4369" s="878"/>
      <c r="P4369" s="878"/>
      <c r="Q4369" s="878"/>
      <c r="R4369" s="878"/>
      <c r="S4369" s="878"/>
      <c r="T4369" s="878"/>
      <c r="U4369" s="878"/>
      <c r="V4369" s="878"/>
      <c r="W4369" s="878"/>
      <c r="X4369" s="1015"/>
      <c r="Y4369" s="878"/>
      <c r="Z4369" s="975"/>
    </row>
    <row r="4370" spans="1:26">
      <c r="A4370" s="878"/>
      <c r="B4370" s="878"/>
      <c r="C4370" s="878"/>
      <c r="F4370" s="878"/>
      <c r="H4370" s="878"/>
      <c r="I4370" s="878"/>
      <c r="J4370" s="878"/>
      <c r="K4370" s="990"/>
      <c r="L4370" s="990"/>
      <c r="M4370" s="990"/>
      <c r="N4370" s="990"/>
      <c r="O4370" s="878"/>
      <c r="P4370" s="878"/>
      <c r="Q4370" s="878"/>
      <c r="R4370" s="878"/>
      <c r="S4370" s="878"/>
      <c r="T4370" s="878"/>
      <c r="U4370" s="878"/>
      <c r="V4370" s="878"/>
      <c r="W4370" s="878"/>
      <c r="X4370" s="1015"/>
      <c r="Y4370" s="878"/>
      <c r="Z4370" s="975"/>
    </row>
    <row r="4371" spans="1:26">
      <c r="A4371" s="878"/>
      <c r="B4371" s="878"/>
      <c r="C4371" s="878"/>
      <c r="F4371" s="878"/>
      <c r="H4371" s="878"/>
      <c r="I4371" s="878"/>
      <c r="J4371" s="878"/>
      <c r="K4371" s="990"/>
      <c r="L4371" s="990"/>
      <c r="M4371" s="990"/>
      <c r="N4371" s="990"/>
      <c r="O4371" s="878"/>
      <c r="P4371" s="878"/>
      <c r="Q4371" s="878"/>
      <c r="R4371" s="878"/>
      <c r="S4371" s="878"/>
      <c r="T4371" s="878"/>
      <c r="U4371" s="878"/>
      <c r="V4371" s="878"/>
      <c r="W4371" s="878"/>
      <c r="X4371" s="1015"/>
      <c r="Y4371" s="878"/>
      <c r="Z4371" s="975"/>
    </row>
    <row r="4372" spans="1:26">
      <c r="A4372" s="878"/>
      <c r="B4372" s="878"/>
      <c r="C4372" s="878"/>
      <c r="F4372" s="878"/>
      <c r="H4372" s="878"/>
      <c r="I4372" s="878"/>
      <c r="J4372" s="878"/>
      <c r="K4372" s="990"/>
      <c r="L4372" s="990"/>
      <c r="M4372" s="990"/>
      <c r="N4372" s="990"/>
      <c r="O4372" s="878"/>
      <c r="P4372" s="878"/>
      <c r="Q4372" s="878"/>
      <c r="R4372" s="878"/>
      <c r="S4372" s="878"/>
      <c r="T4372" s="878"/>
      <c r="U4372" s="878"/>
      <c r="V4372" s="878"/>
      <c r="W4372" s="878"/>
      <c r="X4372" s="1015"/>
      <c r="Y4372" s="878"/>
      <c r="Z4372" s="975"/>
    </row>
    <row r="4373" spans="1:26">
      <c r="A4373" s="878"/>
      <c r="B4373" s="878"/>
      <c r="C4373" s="878"/>
      <c r="F4373" s="878"/>
      <c r="H4373" s="878"/>
      <c r="I4373" s="878"/>
      <c r="J4373" s="878"/>
      <c r="K4373" s="990"/>
      <c r="L4373" s="990"/>
      <c r="M4373" s="990"/>
      <c r="N4373" s="990"/>
      <c r="O4373" s="878"/>
      <c r="P4373" s="878"/>
      <c r="Q4373" s="878"/>
      <c r="R4373" s="878"/>
      <c r="S4373" s="878"/>
      <c r="T4373" s="878"/>
      <c r="U4373" s="878"/>
      <c r="V4373" s="878"/>
      <c r="W4373" s="878"/>
      <c r="X4373" s="1015"/>
      <c r="Y4373" s="878"/>
      <c r="Z4373" s="975"/>
    </row>
    <row r="4374" spans="1:26">
      <c r="A4374" s="878"/>
      <c r="B4374" s="878"/>
      <c r="C4374" s="878"/>
      <c r="F4374" s="878"/>
      <c r="H4374" s="878"/>
      <c r="I4374" s="878"/>
      <c r="J4374" s="878"/>
      <c r="K4374" s="990"/>
      <c r="L4374" s="990"/>
      <c r="M4374" s="990"/>
      <c r="N4374" s="990"/>
      <c r="O4374" s="878"/>
      <c r="P4374" s="878"/>
      <c r="Q4374" s="878"/>
      <c r="R4374" s="878"/>
      <c r="S4374" s="878"/>
      <c r="T4374" s="878"/>
      <c r="U4374" s="878"/>
      <c r="V4374" s="878"/>
      <c r="W4374" s="878"/>
      <c r="X4374" s="1015"/>
      <c r="Y4374" s="878"/>
      <c r="Z4374" s="975"/>
    </row>
    <row r="4375" spans="1:26">
      <c r="A4375" s="878"/>
      <c r="B4375" s="878"/>
      <c r="C4375" s="878"/>
      <c r="F4375" s="878"/>
      <c r="H4375" s="878"/>
      <c r="I4375" s="878"/>
      <c r="J4375" s="878"/>
      <c r="K4375" s="990"/>
      <c r="L4375" s="990"/>
      <c r="M4375" s="990"/>
      <c r="N4375" s="990"/>
      <c r="O4375" s="878"/>
      <c r="P4375" s="878"/>
      <c r="Q4375" s="878"/>
      <c r="R4375" s="878"/>
      <c r="S4375" s="878"/>
      <c r="T4375" s="878"/>
      <c r="U4375" s="878"/>
      <c r="V4375" s="878"/>
      <c r="W4375" s="878"/>
      <c r="X4375" s="1015"/>
      <c r="Y4375" s="878"/>
      <c r="Z4375" s="975"/>
    </row>
    <row r="4376" spans="1:26">
      <c r="A4376" s="878"/>
      <c r="B4376" s="878"/>
      <c r="C4376" s="878"/>
      <c r="F4376" s="878"/>
      <c r="H4376" s="878"/>
      <c r="I4376" s="878"/>
      <c r="J4376" s="878"/>
      <c r="K4376" s="990"/>
      <c r="L4376" s="990"/>
      <c r="M4376" s="990"/>
      <c r="N4376" s="990"/>
      <c r="O4376" s="878"/>
      <c r="P4376" s="878"/>
      <c r="Q4376" s="878"/>
      <c r="R4376" s="878"/>
      <c r="S4376" s="878"/>
      <c r="T4376" s="878"/>
      <c r="U4376" s="878"/>
      <c r="V4376" s="878"/>
      <c r="W4376" s="878"/>
      <c r="X4376" s="1015"/>
      <c r="Y4376" s="878"/>
      <c r="Z4376" s="975"/>
    </row>
    <row r="4377" spans="1:26">
      <c r="A4377" s="878"/>
      <c r="B4377" s="878"/>
      <c r="C4377" s="878"/>
      <c r="F4377" s="878"/>
      <c r="H4377" s="878"/>
      <c r="I4377" s="878"/>
      <c r="J4377" s="878"/>
      <c r="K4377" s="990"/>
      <c r="L4377" s="990"/>
      <c r="M4377" s="990"/>
      <c r="N4377" s="990"/>
      <c r="O4377" s="878"/>
      <c r="P4377" s="878"/>
      <c r="Q4377" s="878"/>
      <c r="R4377" s="878"/>
      <c r="S4377" s="878"/>
      <c r="T4377" s="878"/>
      <c r="U4377" s="878"/>
      <c r="V4377" s="878"/>
      <c r="W4377" s="878"/>
      <c r="X4377" s="1015"/>
      <c r="Y4377" s="878"/>
      <c r="Z4377" s="975"/>
    </row>
    <row r="4378" spans="1:26">
      <c r="A4378" s="878"/>
      <c r="B4378" s="878"/>
      <c r="C4378" s="878"/>
      <c r="F4378" s="878"/>
      <c r="H4378" s="878"/>
      <c r="I4378" s="878"/>
      <c r="J4378" s="878"/>
      <c r="K4378" s="990"/>
      <c r="L4378" s="990"/>
      <c r="M4378" s="990"/>
      <c r="N4378" s="990"/>
      <c r="O4378" s="878"/>
      <c r="P4378" s="878"/>
      <c r="Q4378" s="878"/>
      <c r="R4378" s="878"/>
      <c r="S4378" s="878"/>
      <c r="T4378" s="878"/>
      <c r="U4378" s="878"/>
      <c r="V4378" s="878"/>
      <c r="W4378" s="878"/>
      <c r="X4378" s="1015"/>
      <c r="Y4378" s="878"/>
      <c r="Z4378" s="975"/>
    </row>
    <row r="4379" spans="1:26">
      <c r="A4379" s="878"/>
      <c r="B4379" s="878"/>
      <c r="C4379" s="878"/>
      <c r="F4379" s="878"/>
      <c r="H4379" s="878"/>
      <c r="I4379" s="878"/>
      <c r="J4379" s="878"/>
      <c r="K4379" s="990"/>
      <c r="L4379" s="990"/>
      <c r="M4379" s="990"/>
      <c r="N4379" s="990"/>
      <c r="O4379" s="878"/>
      <c r="P4379" s="878"/>
      <c r="Q4379" s="878"/>
      <c r="R4379" s="878"/>
      <c r="S4379" s="878"/>
      <c r="T4379" s="878"/>
      <c r="U4379" s="878"/>
      <c r="V4379" s="878"/>
      <c r="W4379" s="878"/>
      <c r="X4379" s="1015"/>
      <c r="Y4379" s="878"/>
      <c r="Z4379" s="975"/>
    </row>
    <row r="4380" spans="1:26">
      <c r="A4380" s="878"/>
      <c r="B4380" s="878"/>
      <c r="C4380" s="878"/>
      <c r="F4380" s="878"/>
      <c r="H4380" s="878"/>
      <c r="I4380" s="878"/>
      <c r="J4380" s="878"/>
      <c r="K4380" s="990"/>
      <c r="L4380" s="990"/>
      <c r="M4380" s="990"/>
      <c r="N4380" s="990"/>
      <c r="O4380" s="878"/>
      <c r="P4380" s="878"/>
      <c r="Q4380" s="878"/>
      <c r="R4380" s="878"/>
      <c r="S4380" s="878"/>
      <c r="T4380" s="878"/>
      <c r="U4380" s="878"/>
      <c r="V4380" s="878"/>
      <c r="W4380" s="878"/>
      <c r="X4380" s="1015"/>
      <c r="Y4380" s="878"/>
      <c r="Z4380" s="975"/>
    </row>
    <row r="4381" spans="1:26">
      <c r="A4381" s="878"/>
      <c r="B4381" s="878"/>
      <c r="C4381" s="878"/>
      <c r="F4381" s="878"/>
      <c r="H4381" s="878"/>
      <c r="I4381" s="878"/>
      <c r="J4381" s="878"/>
      <c r="K4381" s="990"/>
      <c r="L4381" s="990"/>
      <c r="M4381" s="990"/>
      <c r="N4381" s="990"/>
      <c r="O4381" s="878"/>
      <c r="P4381" s="878"/>
      <c r="Q4381" s="878"/>
      <c r="R4381" s="878"/>
      <c r="S4381" s="878"/>
      <c r="T4381" s="878"/>
      <c r="U4381" s="878"/>
      <c r="V4381" s="878"/>
      <c r="W4381" s="878"/>
      <c r="X4381" s="1015"/>
      <c r="Y4381" s="878"/>
      <c r="Z4381" s="975"/>
    </row>
    <row r="4382" spans="1:26">
      <c r="A4382" s="878"/>
      <c r="B4382" s="878"/>
      <c r="C4382" s="878"/>
      <c r="F4382" s="878"/>
      <c r="H4382" s="878"/>
      <c r="I4382" s="878"/>
      <c r="J4382" s="878"/>
      <c r="K4382" s="990"/>
      <c r="L4382" s="990"/>
      <c r="M4382" s="990"/>
      <c r="N4382" s="990"/>
      <c r="O4382" s="878"/>
      <c r="P4382" s="878"/>
      <c r="Q4382" s="878"/>
      <c r="R4382" s="878"/>
      <c r="S4382" s="878"/>
      <c r="T4382" s="878"/>
      <c r="U4382" s="878"/>
      <c r="V4382" s="878"/>
      <c r="W4382" s="878"/>
      <c r="X4382" s="1015"/>
      <c r="Y4382" s="878"/>
      <c r="Z4382" s="975"/>
    </row>
    <row r="4383" spans="1:26">
      <c r="A4383" s="878"/>
      <c r="B4383" s="878"/>
      <c r="C4383" s="878"/>
      <c r="F4383" s="878"/>
      <c r="H4383" s="878"/>
      <c r="I4383" s="878"/>
      <c r="J4383" s="878"/>
      <c r="K4383" s="990"/>
      <c r="L4383" s="990"/>
      <c r="M4383" s="990"/>
      <c r="N4383" s="990"/>
      <c r="O4383" s="878"/>
      <c r="P4383" s="878"/>
      <c r="Q4383" s="878"/>
      <c r="R4383" s="878"/>
      <c r="S4383" s="878"/>
      <c r="T4383" s="878"/>
      <c r="U4383" s="878"/>
      <c r="V4383" s="878"/>
      <c r="W4383" s="878"/>
      <c r="X4383" s="1015"/>
      <c r="Y4383" s="878"/>
      <c r="Z4383" s="975"/>
    </row>
    <row r="4384" spans="1:26">
      <c r="A4384" s="878"/>
      <c r="B4384" s="878"/>
      <c r="C4384" s="878"/>
      <c r="F4384" s="878"/>
      <c r="H4384" s="878"/>
      <c r="I4384" s="878"/>
      <c r="J4384" s="878"/>
      <c r="K4384" s="990"/>
      <c r="L4384" s="990"/>
      <c r="M4384" s="990"/>
      <c r="N4384" s="990"/>
      <c r="O4384" s="878"/>
      <c r="P4384" s="878"/>
      <c r="Q4384" s="878"/>
      <c r="R4384" s="878"/>
      <c r="S4384" s="878"/>
      <c r="T4384" s="878"/>
      <c r="U4384" s="878"/>
      <c r="V4384" s="878"/>
      <c r="W4384" s="878"/>
      <c r="X4384" s="1015"/>
      <c r="Y4384" s="878"/>
      <c r="Z4384" s="975"/>
    </row>
    <row r="4385" spans="1:26">
      <c r="A4385" s="878"/>
      <c r="B4385" s="878"/>
      <c r="C4385" s="878"/>
      <c r="F4385" s="878"/>
      <c r="H4385" s="878"/>
      <c r="I4385" s="878"/>
      <c r="J4385" s="878"/>
      <c r="K4385" s="990"/>
      <c r="L4385" s="990"/>
      <c r="M4385" s="990"/>
      <c r="N4385" s="990"/>
      <c r="O4385" s="878"/>
      <c r="P4385" s="878"/>
      <c r="Q4385" s="878"/>
      <c r="R4385" s="878"/>
      <c r="S4385" s="878"/>
      <c r="T4385" s="878"/>
      <c r="U4385" s="878"/>
      <c r="V4385" s="878"/>
      <c r="W4385" s="878"/>
      <c r="X4385" s="1015"/>
      <c r="Y4385" s="878"/>
      <c r="Z4385" s="975"/>
    </row>
    <row r="4386" spans="1:26">
      <c r="A4386" s="878"/>
      <c r="B4386" s="878"/>
      <c r="C4386" s="878"/>
      <c r="F4386" s="878"/>
      <c r="H4386" s="878"/>
      <c r="I4386" s="878"/>
      <c r="J4386" s="878"/>
      <c r="K4386" s="990"/>
      <c r="L4386" s="990"/>
      <c r="M4386" s="990"/>
      <c r="N4386" s="990"/>
      <c r="O4386" s="878"/>
      <c r="P4386" s="878"/>
      <c r="Q4386" s="878"/>
      <c r="R4386" s="878"/>
      <c r="S4386" s="878"/>
      <c r="T4386" s="878"/>
      <c r="U4386" s="878"/>
      <c r="V4386" s="878"/>
      <c r="W4386" s="878"/>
      <c r="X4386" s="1015"/>
      <c r="Y4386" s="878"/>
      <c r="Z4386" s="975"/>
    </row>
    <row r="4387" spans="1:26">
      <c r="A4387" s="878"/>
      <c r="B4387" s="878"/>
      <c r="C4387" s="878"/>
      <c r="F4387" s="878"/>
      <c r="H4387" s="878"/>
      <c r="I4387" s="878"/>
      <c r="J4387" s="878"/>
      <c r="K4387" s="990"/>
      <c r="L4387" s="990"/>
      <c r="M4387" s="990"/>
      <c r="N4387" s="990"/>
      <c r="O4387" s="878"/>
      <c r="P4387" s="878"/>
      <c r="Q4387" s="878"/>
      <c r="R4387" s="878"/>
      <c r="S4387" s="878"/>
      <c r="T4387" s="878"/>
      <c r="U4387" s="878"/>
      <c r="V4387" s="878"/>
      <c r="W4387" s="878"/>
      <c r="X4387" s="1015"/>
      <c r="Y4387" s="878"/>
      <c r="Z4387" s="975"/>
    </row>
    <row r="4388" spans="1:26">
      <c r="A4388" s="878"/>
      <c r="B4388" s="878"/>
      <c r="C4388" s="878"/>
      <c r="F4388" s="878"/>
      <c r="H4388" s="878"/>
      <c r="I4388" s="878"/>
      <c r="J4388" s="878"/>
      <c r="K4388" s="990"/>
      <c r="L4388" s="990"/>
      <c r="M4388" s="990"/>
      <c r="N4388" s="990"/>
      <c r="O4388" s="878"/>
      <c r="P4388" s="878"/>
      <c r="Q4388" s="878"/>
      <c r="R4388" s="878"/>
      <c r="S4388" s="878"/>
      <c r="T4388" s="878"/>
      <c r="U4388" s="878"/>
      <c r="V4388" s="878"/>
      <c r="W4388" s="878"/>
      <c r="X4388" s="1015"/>
      <c r="Y4388" s="878"/>
      <c r="Z4388" s="975"/>
    </row>
    <row r="4389" spans="1:26">
      <c r="A4389" s="878"/>
      <c r="B4389" s="878"/>
      <c r="C4389" s="878"/>
      <c r="F4389" s="878"/>
      <c r="H4389" s="878"/>
      <c r="I4389" s="878"/>
      <c r="J4389" s="878"/>
      <c r="K4389" s="990"/>
      <c r="L4389" s="990"/>
      <c r="M4389" s="990"/>
      <c r="N4389" s="990"/>
      <c r="O4389" s="878"/>
      <c r="P4389" s="878"/>
      <c r="Q4389" s="878"/>
      <c r="R4389" s="878"/>
      <c r="S4389" s="878"/>
      <c r="T4389" s="878"/>
      <c r="U4389" s="878"/>
      <c r="V4389" s="878"/>
      <c r="W4389" s="878"/>
      <c r="X4389" s="1015"/>
      <c r="Y4389" s="878"/>
      <c r="Z4389" s="975"/>
    </row>
    <row r="4390" spans="1:26">
      <c r="A4390" s="878"/>
      <c r="B4390" s="878"/>
      <c r="C4390" s="878"/>
      <c r="F4390" s="878"/>
      <c r="H4390" s="878"/>
      <c r="I4390" s="878"/>
      <c r="J4390" s="878"/>
      <c r="K4390" s="990"/>
      <c r="L4390" s="990"/>
      <c r="M4390" s="990"/>
      <c r="N4390" s="990"/>
      <c r="O4390" s="878"/>
      <c r="P4390" s="878"/>
      <c r="Q4390" s="878"/>
      <c r="R4390" s="878"/>
      <c r="S4390" s="878"/>
      <c r="T4390" s="878"/>
      <c r="U4390" s="878"/>
      <c r="V4390" s="878"/>
      <c r="W4390" s="878"/>
      <c r="X4390" s="1015"/>
      <c r="Y4390" s="878"/>
      <c r="Z4390" s="975"/>
    </row>
    <row r="4391" spans="1:26">
      <c r="A4391" s="878"/>
      <c r="B4391" s="878"/>
      <c r="C4391" s="878"/>
      <c r="F4391" s="878"/>
      <c r="H4391" s="878"/>
      <c r="I4391" s="878"/>
      <c r="J4391" s="878"/>
      <c r="K4391" s="990"/>
      <c r="L4391" s="990"/>
      <c r="M4391" s="990"/>
      <c r="N4391" s="990"/>
      <c r="O4391" s="878"/>
      <c r="P4391" s="878"/>
      <c r="Q4391" s="878"/>
      <c r="R4391" s="878"/>
      <c r="S4391" s="878"/>
      <c r="T4391" s="878"/>
      <c r="U4391" s="878"/>
      <c r="V4391" s="878"/>
      <c r="W4391" s="878"/>
      <c r="X4391" s="1015"/>
      <c r="Y4391" s="878"/>
      <c r="Z4391" s="975"/>
    </row>
    <row r="4392" spans="1:26">
      <c r="A4392" s="878"/>
      <c r="B4392" s="878"/>
      <c r="C4392" s="878"/>
      <c r="F4392" s="878"/>
      <c r="H4392" s="878"/>
      <c r="I4392" s="878"/>
      <c r="J4392" s="878"/>
      <c r="K4392" s="990"/>
      <c r="L4392" s="990"/>
      <c r="M4392" s="990"/>
      <c r="N4392" s="990"/>
      <c r="O4392" s="878"/>
      <c r="P4392" s="878"/>
      <c r="Q4392" s="878"/>
      <c r="R4392" s="878"/>
      <c r="S4392" s="878"/>
      <c r="T4392" s="878"/>
      <c r="U4392" s="878"/>
      <c r="V4392" s="878"/>
      <c r="W4392" s="878"/>
      <c r="X4392" s="1015"/>
      <c r="Y4392" s="878"/>
      <c r="Z4392" s="975"/>
    </row>
    <row r="4393" spans="1:26">
      <c r="A4393" s="878"/>
      <c r="B4393" s="878"/>
      <c r="C4393" s="878"/>
      <c r="F4393" s="878"/>
      <c r="H4393" s="878"/>
      <c r="I4393" s="878"/>
      <c r="J4393" s="878"/>
      <c r="K4393" s="990"/>
      <c r="L4393" s="990"/>
      <c r="M4393" s="990"/>
      <c r="N4393" s="990"/>
      <c r="O4393" s="878"/>
      <c r="P4393" s="878"/>
      <c r="Q4393" s="878"/>
      <c r="R4393" s="878"/>
      <c r="S4393" s="878"/>
      <c r="T4393" s="878"/>
      <c r="U4393" s="878"/>
      <c r="V4393" s="878"/>
      <c r="W4393" s="878"/>
      <c r="X4393" s="1015"/>
      <c r="Y4393" s="878"/>
      <c r="Z4393" s="975"/>
    </row>
    <row r="4394" spans="1:26">
      <c r="A4394" s="878"/>
      <c r="B4394" s="878"/>
      <c r="C4394" s="878"/>
      <c r="F4394" s="878"/>
      <c r="H4394" s="878"/>
      <c r="I4394" s="878"/>
      <c r="J4394" s="878"/>
      <c r="K4394" s="990"/>
      <c r="L4394" s="990"/>
      <c r="M4394" s="990"/>
      <c r="N4394" s="990"/>
      <c r="O4394" s="878"/>
      <c r="P4394" s="878"/>
      <c r="Q4394" s="878"/>
      <c r="R4394" s="878"/>
      <c r="S4394" s="878"/>
      <c r="T4394" s="878"/>
      <c r="U4394" s="878"/>
      <c r="V4394" s="878"/>
      <c r="W4394" s="878"/>
      <c r="X4394" s="1015"/>
      <c r="Y4394" s="878"/>
      <c r="Z4394" s="975"/>
    </row>
    <row r="4395" spans="1:26">
      <c r="A4395" s="878"/>
      <c r="B4395" s="878"/>
      <c r="C4395" s="878"/>
      <c r="F4395" s="878"/>
      <c r="H4395" s="878"/>
      <c r="I4395" s="878"/>
      <c r="J4395" s="878"/>
      <c r="K4395" s="990"/>
      <c r="L4395" s="990"/>
      <c r="M4395" s="990"/>
      <c r="N4395" s="990"/>
      <c r="O4395" s="878"/>
      <c r="P4395" s="878"/>
      <c r="Q4395" s="878"/>
      <c r="R4395" s="878"/>
      <c r="S4395" s="878"/>
      <c r="T4395" s="878"/>
      <c r="U4395" s="878"/>
      <c r="V4395" s="878"/>
      <c r="W4395" s="878"/>
      <c r="X4395" s="1015"/>
      <c r="Y4395" s="878"/>
      <c r="Z4395" s="975"/>
    </row>
    <row r="4396" spans="1:26">
      <c r="A4396" s="878"/>
      <c r="B4396" s="878"/>
      <c r="C4396" s="878"/>
      <c r="F4396" s="878"/>
      <c r="H4396" s="878"/>
      <c r="I4396" s="878"/>
      <c r="J4396" s="878"/>
      <c r="K4396" s="990"/>
      <c r="L4396" s="990"/>
      <c r="M4396" s="990"/>
      <c r="N4396" s="990"/>
      <c r="O4396" s="878"/>
      <c r="P4396" s="878"/>
      <c r="Q4396" s="878"/>
      <c r="R4396" s="878"/>
      <c r="S4396" s="878"/>
      <c r="T4396" s="878"/>
      <c r="U4396" s="878"/>
      <c r="V4396" s="878"/>
      <c r="W4396" s="878"/>
      <c r="X4396" s="1015"/>
      <c r="Y4396" s="878"/>
      <c r="Z4396" s="975"/>
    </row>
    <row r="4397" spans="1:26">
      <c r="A4397" s="878"/>
      <c r="B4397" s="878"/>
      <c r="C4397" s="878"/>
      <c r="F4397" s="878"/>
      <c r="H4397" s="878"/>
      <c r="I4397" s="878"/>
      <c r="J4397" s="878"/>
      <c r="K4397" s="990"/>
      <c r="L4397" s="990"/>
      <c r="M4397" s="990"/>
      <c r="N4397" s="990"/>
      <c r="O4397" s="878"/>
      <c r="P4397" s="878"/>
      <c r="Q4397" s="878"/>
      <c r="R4397" s="878"/>
      <c r="S4397" s="878"/>
      <c r="T4397" s="878"/>
      <c r="U4397" s="878"/>
      <c r="V4397" s="878"/>
      <c r="W4397" s="878"/>
      <c r="X4397" s="1015"/>
      <c r="Y4397" s="878"/>
      <c r="Z4397" s="975"/>
    </row>
    <row r="4398" spans="1:26">
      <c r="A4398" s="878"/>
      <c r="B4398" s="878"/>
      <c r="C4398" s="878"/>
      <c r="F4398" s="878"/>
      <c r="H4398" s="878"/>
      <c r="I4398" s="878"/>
      <c r="J4398" s="878"/>
      <c r="K4398" s="990"/>
      <c r="L4398" s="990"/>
      <c r="M4398" s="990"/>
      <c r="N4398" s="990"/>
      <c r="O4398" s="878"/>
      <c r="P4398" s="878"/>
      <c r="Q4398" s="878"/>
      <c r="R4398" s="878"/>
      <c r="S4398" s="878"/>
      <c r="T4398" s="878"/>
      <c r="U4398" s="878"/>
      <c r="V4398" s="878"/>
      <c r="W4398" s="878"/>
      <c r="X4398" s="1015"/>
      <c r="Y4398" s="878"/>
      <c r="Z4398" s="975"/>
    </row>
    <row r="4399" spans="1:26">
      <c r="A4399" s="878"/>
      <c r="B4399" s="878"/>
      <c r="C4399" s="878"/>
      <c r="F4399" s="878"/>
      <c r="H4399" s="878"/>
      <c r="I4399" s="878"/>
      <c r="J4399" s="878"/>
      <c r="K4399" s="990"/>
      <c r="L4399" s="990"/>
      <c r="M4399" s="990"/>
      <c r="N4399" s="990"/>
      <c r="O4399" s="878"/>
      <c r="P4399" s="878"/>
      <c r="Q4399" s="878"/>
      <c r="R4399" s="878"/>
      <c r="S4399" s="878"/>
      <c r="T4399" s="878"/>
      <c r="U4399" s="878"/>
      <c r="V4399" s="878"/>
      <c r="W4399" s="878"/>
      <c r="X4399" s="1015"/>
      <c r="Y4399" s="878"/>
      <c r="Z4399" s="975"/>
    </row>
    <row r="4400" spans="1:26">
      <c r="A4400" s="878"/>
      <c r="B4400" s="878"/>
      <c r="C4400" s="878"/>
      <c r="F4400" s="878"/>
      <c r="H4400" s="878"/>
      <c r="I4400" s="878"/>
      <c r="J4400" s="878"/>
      <c r="K4400" s="990"/>
      <c r="L4400" s="990"/>
      <c r="M4400" s="990"/>
      <c r="N4400" s="990"/>
      <c r="O4400" s="878"/>
      <c r="P4400" s="878"/>
      <c r="Q4400" s="878"/>
      <c r="R4400" s="878"/>
      <c r="S4400" s="878"/>
      <c r="T4400" s="878"/>
      <c r="U4400" s="878"/>
      <c r="V4400" s="878"/>
      <c r="W4400" s="878"/>
      <c r="X4400" s="1015"/>
      <c r="Y4400" s="878"/>
      <c r="Z4400" s="975"/>
    </row>
    <row r="4401" spans="1:26">
      <c r="A4401" s="878"/>
      <c r="B4401" s="878"/>
      <c r="C4401" s="878"/>
      <c r="F4401" s="878"/>
      <c r="H4401" s="878"/>
      <c r="I4401" s="878"/>
      <c r="J4401" s="878"/>
      <c r="K4401" s="990"/>
      <c r="L4401" s="990"/>
      <c r="M4401" s="990"/>
      <c r="N4401" s="990"/>
      <c r="O4401" s="878"/>
      <c r="P4401" s="878"/>
      <c r="Q4401" s="878"/>
      <c r="R4401" s="878"/>
      <c r="S4401" s="878"/>
      <c r="T4401" s="878"/>
      <c r="U4401" s="878"/>
      <c r="V4401" s="878"/>
      <c r="W4401" s="878"/>
      <c r="X4401" s="1015"/>
      <c r="Y4401" s="878"/>
      <c r="Z4401" s="975"/>
    </row>
    <row r="4402" spans="1:26">
      <c r="A4402" s="878"/>
      <c r="B4402" s="878"/>
      <c r="C4402" s="878"/>
      <c r="F4402" s="878"/>
      <c r="H4402" s="878"/>
      <c r="I4402" s="878"/>
      <c r="J4402" s="878"/>
      <c r="K4402" s="990"/>
      <c r="L4402" s="990"/>
      <c r="M4402" s="990"/>
      <c r="N4402" s="990"/>
      <c r="O4402" s="878"/>
      <c r="P4402" s="878"/>
      <c r="Q4402" s="878"/>
      <c r="R4402" s="878"/>
      <c r="S4402" s="878"/>
      <c r="T4402" s="878"/>
      <c r="U4402" s="878"/>
      <c r="V4402" s="878"/>
      <c r="W4402" s="878"/>
      <c r="X4402" s="1015"/>
      <c r="Y4402" s="878"/>
      <c r="Z4402" s="975"/>
    </row>
    <row r="4403" spans="1:26">
      <c r="A4403" s="878"/>
      <c r="B4403" s="878"/>
      <c r="C4403" s="878"/>
      <c r="F4403" s="878"/>
      <c r="H4403" s="878"/>
      <c r="I4403" s="878"/>
      <c r="J4403" s="878"/>
      <c r="K4403" s="990"/>
      <c r="L4403" s="990"/>
      <c r="M4403" s="990"/>
      <c r="N4403" s="990"/>
      <c r="O4403" s="878"/>
      <c r="P4403" s="878"/>
      <c r="Q4403" s="878"/>
      <c r="R4403" s="878"/>
      <c r="S4403" s="878"/>
      <c r="T4403" s="878"/>
      <c r="U4403" s="878"/>
      <c r="V4403" s="878"/>
      <c r="W4403" s="878"/>
      <c r="X4403" s="1015"/>
      <c r="Y4403" s="878"/>
      <c r="Z4403" s="975"/>
    </row>
    <row r="4404" spans="1:26">
      <c r="A4404" s="878"/>
      <c r="B4404" s="878"/>
      <c r="C4404" s="878"/>
      <c r="F4404" s="878"/>
      <c r="H4404" s="878"/>
      <c r="I4404" s="878"/>
      <c r="J4404" s="878"/>
      <c r="K4404" s="990"/>
      <c r="L4404" s="990"/>
      <c r="M4404" s="990"/>
      <c r="N4404" s="990"/>
      <c r="O4404" s="878"/>
      <c r="P4404" s="878"/>
      <c r="Q4404" s="878"/>
      <c r="R4404" s="878"/>
      <c r="S4404" s="878"/>
      <c r="T4404" s="878"/>
      <c r="U4404" s="878"/>
      <c r="V4404" s="878"/>
      <c r="W4404" s="878"/>
      <c r="X4404" s="1015"/>
      <c r="Y4404" s="878"/>
      <c r="Z4404" s="975"/>
    </row>
    <row r="4405" spans="1:26">
      <c r="A4405" s="878"/>
      <c r="B4405" s="878"/>
      <c r="C4405" s="878"/>
      <c r="F4405" s="878"/>
      <c r="H4405" s="878"/>
      <c r="I4405" s="878"/>
      <c r="J4405" s="878"/>
      <c r="K4405" s="990"/>
      <c r="L4405" s="990"/>
      <c r="M4405" s="990"/>
      <c r="N4405" s="990"/>
      <c r="O4405" s="878"/>
      <c r="P4405" s="878"/>
      <c r="Q4405" s="878"/>
      <c r="R4405" s="878"/>
      <c r="S4405" s="878"/>
      <c r="T4405" s="878"/>
      <c r="U4405" s="878"/>
      <c r="V4405" s="878"/>
      <c r="W4405" s="878"/>
      <c r="X4405" s="1015"/>
      <c r="Y4405" s="878"/>
      <c r="Z4405" s="975"/>
    </row>
    <row r="4406" spans="1:26">
      <c r="A4406" s="878"/>
      <c r="B4406" s="878"/>
      <c r="C4406" s="878"/>
      <c r="F4406" s="878"/>
      <c r="H4406" s="878"/>
      <c r="I4406" s="878"/>
      <c r="J4406" s="878"/>
      <c r="K4406" s="990"/>
      <c r="L4406" s="990"/>
      <c r="M4406" s="990"/>
      <c r="N4406" s="990"/>
      <c r="O4406" s="878"/>
      <c r="P4406" s="878"/>
      <c r="Q4406" s="878"/>
      <c r="R4406" s="878"/>
      <c r="S4406" s="878"/>
      <c r="T4406" s="878"/>
      <c r="U4406" s="878"/>
      <c r="V4406" s="878"/>
      <c r="W4406" s="878"/>
      <c r="X4406" s="1015"/>
      <c r="Y4406" s="878"/>
      <c r="Z4406" s="975"/>
    </row>
    <row r="4407" spans="1:26">
      <c r="A4407" s="878"/>
      <c r="B4407" s="878"/>
      <c r="C4407" s="878"/>
      <c r="F4407" s="878"/>
      <c r="H4407" s="878"/>
      <c r="I4407" s="878"/>
      <c r="J4407" s="878"/>
      <c r="K4407" s="990"/>
      <c r="L4407" s="990"/>
      <c r="M4407" s="990"/>
      <c r="N4407" s="990"/>
      <c r="O4407" s="878"/>
      <c r="P4407" s="878"/>
      <c r="Q4407" s="878"/>
      <c r="R4407" s="878"/>
      <c r="S4407" s="878"/>
      <c r="T4407" s="878"/>
      <c r="U4407" s="878"/>
      <c r="V4407" s="878"/>
      <c r="W4407" s="878"/>
      <c r="X4407" s="1015"/>
      <c r="Y4407" s="878"/>
      <c r="Z4407" s="975"/>
    </row>
    <row r="4408" spans="1:26">
      <c r="A4408" s="878"/>
      <c r="B4408" s="878"/>
      <c r="C4408" s="878"/>
      <c r="F4408" s="878"/>
      <c r="H4408" s="878"/>
      <c r="I4408" s="878"/>
      <c r="J4408" s="878"/>
      <c r="K4408" s="990"/>
      <c r="L4408" s="990"/>
      <c r="M4408" s="990"/>
      <c r="N4408" s="990"/>
      <c r="O4408" s="878"/>
      <c r="P4408" s="878"/>
      <c r="Q4408" s="878"/>
      <c r="R4408" s="878"/>
      <c r="S4408" s="878"/>
      <c r="T4408" s="878"/>
      <c r="U4408" s="878"/>
      <c r="V4408" s="878"/>
      <c r="W4408" s="878"/>
      <c r="X4408" s="1015"/>
      <c r="Y4408" s="878"/>
      <c r="Z4408" s="975"/>
    </row>
    <row r="4409" spans="1:26">
      <c r="A4409" s="878"/>
      <c r="B4409" s="878"/>
      <c r="C4409" s="878"/>
      <c r="F4409" s="878"/>
      <c r="H4409" s="878"/>
      <c r="I4409" s="878"/>
      <c r="J4409" s="878"/>
      <c r="K4409" s="990"/>
      <c r="L4409" s="990"/>
      <c r="M4409" s="990"/>
      <c r="N4409" s="990"/>
      <c r="O4409" s="878"/>
      <c r="P4409" s="878"/>
      <c r="Q4409" s="878"/>
      <c r="R4409" s="878"/>
      <c r="S4409" s="878"/>
      <c r="T4409" s="878"/>
      <c r="U4409" s="878"/>
      <c r="V4409" s="878"/>
      <c r="W4409" s="878"/>
      <c r="X4409" s="1015"/>
      <c r="Y4409" s="878"/>
      <c r="Z4409" s="975"/>
    </row>
    <row r="4410" spans="1:26">
      <c r="A4410" s="878"/>
      <c r="B4410" s="878"/>
      <c r="C4410" s="878"/>
      <c r="F4410" s="878"/>
      <c r="H4410" s="878"/>
      <c r="I4410" s="878"/>
      <c r="J4410" s="878"/>
      <c r="K4410" s="990"/>
      <c r="L4410" s="990"/>
      <c r="M4410" s="990"/>
      <c r="N4410" s="990"/>
      <c r="O4410" s="878"/>
      <c r="P4410" s="878"/>
      <c r="Q4410" s="878"/>
      <c r="R4410" s="878"/>
      <c r="S4410" s="878"/>
      <c r="T4410" s="878"/>
      <c r="U4410" s="878"/>
      <c r="V4410" s="878"/>
      <c r="W4410" s="878"/>
      <c r="X4410" s="1015"/>
      <c r="Y4410" s="878"/>
      <c r="Z4410" s="975"/>
    </row>
    <row r="4411" spans="1:26">
      <c r="A4411" s="878"/>
      <c r="B4411" s="878"/>
      <c r="C4411" s="878"/>
      <c r="F4411" s="878"/>
      <c r="H4411" s="878"/>
      <c r="I4411" s="878"/>
      <c r="J4411" s="878"/>
      <c r="K4411" s="990"/>
      <c r="L4411" s="990"/>
      <c r="M4411" s="990"/>
      <c r="N4411" s="990"/>
      <c r="O4411" s="878"/>
      <c r="P4411" s="878"/>
      <c r="Q4411" s="878"/>
      <c r="R4411" s="878"/>
      <c r="S4411" s="878"/>
      <c r="T4411" s="878"/>
      <c r="U4411" s="878"/>
      <c r="V4411" s="878"/>
      <c r="W4411" s="878"/>
      <c r="X4411" s="1015"/>
      <c r="Y4411" s="878"/>
      <c r="Z4411" s="975"/>
    </row>
    <row r="4412" spans="1:26">
      <c r="A4412" s="878"/>
      <c r="B4412" s="878"/>
      <c r="C4412" s="878"/>
      <c r="F4412" s="878"/>
      <c r="H4412" s="878"/>
      <c r="I4412" s="878"/>
      <c r="J4412" s="878"/>
      <c r="K4412" s="990"/>
      <c r="L4412" s="990"/>
      <c r="M4412" s="990"/>
      <c r="N4412" s="990"/>
      <c r="O4412" s="878"/>
      <c r="P4412" s="878"/>
      <c r="Q4412" s="878"/>
      <c r="R4412" s="878"/>
      <c r="S4412" s="878"/>
      <c r="T4412" s="878"/>
      <c r="U4412" s="878"/>
      <c r="V4412" s="878"/>
      <c r="W4412" s="878"/>
      <c r="X4412" s="1015"/>
      <c r="Y4412" s="878"/>
      <c r="Z4412" s="975"/>
    </row>
    <row r="4413" spans="1:26">
      <c r="A4413" s="878"/>
      <c r="B4413" s="878"/>
      <c r="C4413" s="878"/>
      <c r="F4413" s="878"/>
      <c r="H4413" s="878"/>
      <c r="I4413" s="878"/>
      <c r="J4413" s="878"/>
      <c r="K4413" s="990"/>
      <c r="L4413" s="990"/>
      <c r="M4413" s="990"/>
      <c r="N4413" s="990"/>
      <c r="O4413" s="878"/>
      <c r="P4413" s="878"/>
      <c r="Q4413" s="878"/>
      <c r="R4413" s="878"/>
      <c r="S4413" s="878"/>
      <c r="T4413" s="878"/>
      <c r="U4413" s="878"/>
      <c r="V4413" s="878"/>
      <c r="W4413" s="878"/>
      <c r="X4413" s="1015"/>
      <c r="Y4413" s="878"/>
      <c r="Z4413" s="975"/>
    </row>
    <row r="4414" spans="1:26">
      <c r="A4414" s="878"/>
      <c r="B4414" s="878"/>
      <c r="C4414" s="878"/>
      <c r="F4414" s="878"/>
      <c r="H4414" s="878"/>
      <c r="I4414" s="878"/>
      <c r="J4414" s="878"/>
      <c r="K4414" s="990"/>
      <c r="L4414" s="990"/>
      <c r="M4414" s="990"/>
      <c r="N4414" s="990"/>
      <c r="O4414" s="878"/>
      <c r="P4414" s="878"/>
      <c r="Q4414" s="878"/>
      <c r="R4414" s="878"/>
      <c r="S4414" s="878"/>
      <c r="T4414" s="878"/>
      <c r="U4414" s="878"/>
      <c r="V4414" s="878"/>
      <c r="W4414" s="878"/>
      <c r="X4414" s="1015"/>
      <c r="Y4414" s="878"/>
      <c r="Z4414" s="975"/>
    </row>
    <row r="4415" spans="1:26">
      <c r="A4415" s="878"/>
      <c r="B4415" s="878"/>
      <c r="C4415" s="878"/>
      <c r="F4415" s="878"/>
      <c r="H4415" s="878"/>
      <c r="I4415" s="878"/>
      <c r="J4415" s="878"/>
      <c r="K4415" s="990"/>
      <c r="L4415" s="990"/>
      <c r="M4415" s="990"/>
      <c r="N4415" s="990"/>
      <c r="O4415" s="878"/>
      <c r="P4415" s="878"/>
      <c r="Q4415" s="878"/>
      <c r="R4415" s="878"/>
      <c r="S4415" s="878"/>
      <c r="T4415" s="878"/>
      <c r="U4415" s="878"/>
      <c r="V4415" s="878"/>
      <c r="W4415" s="878"/>
      <c r="X4415" s="1015"/>
      <c r="Y4415" s="878"/>
      <c r="Z4415" s="975"/>
    </row>
    <row r="4416" spans="1:26">
      <c r="A4416" s="878"/>
      <c r="B4416" s="878"/>
      <c r="C4416" s="878"/>
      <c r="F4416" s="878"/>
      <c r="H4416" s="878"/>
      <c r="I4416" s="878"/>
      <c r="J4416" s="878"/>
      <c r="K4416" s="990"/>
      <c r="L4416" s="990"/>
      <c r="M4416" s="990"/>
      <c r="N4416" s="990"/>
      <c r="O4416" s="878"/>
      <c r="P4416" s="878"/>
      <c r="Q4416" s="878"/>
      <c r="R4416" s="878"/>
      <c r="S4416" s="878"/>
      <c r="T4416" s="878"/>
      <c r="U4416" s="878"/>
      <c r="V4416" s="878"/>
      <c r="W4416" s="878"/>
      <c r="X4416" s="1015"/>
      <c r="Y4416" s="878"/>
      <c r="Z4416" s="975"/>
    </row>
    <row r="4417" spans="1:26">
      <c r="A4417" s="878"/>
      <c r="B4417" s="878"/>
      <c r="C4417" s="878"/>
      <c r="F4417" s="878"/>
      <c r="H4417" s="878"/>
      <c r="I4417" s="878"/>
      <c r="J4417" s="878"/>
      <c r="K4417" s="990"/>
      <c r="L4417" s="990"/>
      <c r="M4417" s="990"/>
      <c r="N4417" s="990"/>
      <c r="O4417" s="878"/>
      <c r="P4417" s="878"/>
      <c r="Q4417" s="878"/>
      <c r="R4417" s="878"/>
      <c r="S4417" s="878"/>
      <c r="T4417" s="878"/>
      <c r="U4417" s="878"/>
      <c r="V4417" s="878"/>
      <c r="W4417" s="878"/>
      <c r="X4417" s="1015"/>
      <c r="Y4417" s="878"/>
      <c r="Z4417" s="975"/>
    </row>
    <row r="4418" spans="1:26">
      <c r="A4418" s="878"/>
      <c r="B4418" s="878"/>
      <c r="C4418" s="878"/>
      <c r="F4418" s="878"/>
      <c r="H4418" s="878"/>
      <c r="I4418" s="878"/>
      <c r="J4418" s="878"/>
      <c r="K4418" s="990"/>
      <c r="L4418" s="990"/>
      <c r="M4418" s="990"/>
      <c r="N4418" s="990"/>
      <c r="O4418" s="878"/>
      <c r="P4418" s="878"/>
      <c r="Q4418" s="878"/>
      <c r="R4418" s="878"/>
      <c r="S4418" s="878"/>
      <c r="T4418" s="878"/>
      <c r="U4418" s="878"/>
      <c r="V4418" s="878"/>
      <c r="W4418" s="878"/>
      <c r="X4418" s="1015"/>
      <c r="Y4418" s="878"/>
      <c r="Z4418" s="975"/>
    </row>
    <row r="4419" spans="1:26">
      <c r="A4419" s="878"/>
      <c r="B4419" s="878"/>
      <c r="C4419" s="878"/>
      <c r="F4419" s="878"/>
      <c r="H4419" s="878"/>
      <c r="I4419" s="878"/>
      <c r="J4419" s="878"/>
      <c r="K4419" s="990"/>
      <c r="L4419" s="990"/>
      <c r="M4419" s="990"/>
      <c r="N4419" s="990"/>
      <c r="O4419" s="878"/>
      <c r="P4419" s="878"/>
      <c r="Q4419" s="878"/>
      <c r="R4419" s="878"/>
      <c r="S4419" s="878"/>
      <c r="T4419" s="878"/>
      <c r="U4419" s="878"/>
      <c r="V4419" s="878"/>
      <c r="W4419" s="878"/>
      <c r="X4419" s="1015"/>
      <c r="Y4419" s="878"/>
      <c r="Z4419" s="975"/>
    </row>
    <row r="4420" spans="1:26">
      <c r="A4420" s="878"/>
      <c r="B4420" s="878"/>
      <c r="C4420" s="878"/>
      <c r="F4420" s="878"/>
      <c r="H4420" s="878"/>
      <c r="I4420" s="878"/>
      <c r="J4420" s="878"/>
      <c r="K4420" s="990"/>
      <c r="L4420" s="990"/>
      <c r="M4420" s="990"/>
      <c r="N4420" s="990"/>
      <c r="O4420" s="878"/>
      <c r="P4420" s="878"/>
      <c r="Q4420" s="878"/>
      <c r="R4420" s="878"/>
      <c r="S4420" s="878"/>
      <c r="T4420" s="878"/>
      <c r="U4420" s="878"/>
      <c r="V4420" s="878"/>
      <c r="W4420" s="878"/>
      <c r="X4420" s="1015"/>
      <c r="Y4420" s="878"/>
      <c r="Z4420" s="975"/>
    </row>
    <row r="4421" spans="1:26">
      <c r="A4421" s="878"/>
      <c r="B4421" s="878"/>
      <c r="C4421" s="878"/>
      <c r="F4421" s="878"/>
      <c r="H4421" s="878"/>
      <c r="I4421" s="878"/>
      <c r="J4421" s="878"/>
      <c r="K4421" s="990"/>
      <c r="L4421" s="990"/>
      <c r="M4421" s="990"/>
      <c r="N4421" s="990"/>
      <c r="O4421" s="878"/>
      <c r="P4421" s="878"/>
      <c r="Q4421" s="878"/>
      <c r="R4421" s="878"/>
      <c r="S4421" s="878"/>
      <c r="T4421" s="878"/>
      <c r="U4421" s="878"/>
      <c r="V4421" s="878"/>
      <c r="W4421" s="878"/>
      <c r="X4421" s="1015"/>
      <c r="Y4421" s="878"/>
      <c r="Z4421" s="975"/>
    </row>
    <row r="4422" spans="1:26">
      <c r="A4422" s="878"/>
      <c r="B4422" s="878"/>
      <c r="C4422" s="878"/>
      <c r="F4422" s="878"/>
      <c r="H4422" s="878"/>
      <c r="I4422" s="878"/>
      <c r="J4422" s="878"/>
      <c r="K4422" s="990"/>
      <c r="L4422" s="990"/>
      <c r="M4422" s="990"/>
      <c r="N4422" s="990"/>
      <c r="O4422" s="878"/>
      <c r="P4422" s="878"/>
      <c r="Q4422" s="878"/>
      <c r="R4422" s="878"/>
      <c r="S4422" s="878"/>
      <c r="T4422" s="878"/>
      <c r="U4422" s="878"/>
      <c r="V4422" s="878"/>
      <c r="W4422" s="878"/>
      <c r="X4422" s="1015"/>
      <c r="Y4422" s="878"/>
      <c r="Z4422" s="975"/>
    </row>
    <row r="4423" spans="1:26">
      <c r="A4423" s="878"/>
      <c r="B4423" s="878"/>
      <c r="C4423" s="878"/>
      <c r="F4423" s="878"/>
      <c r="H4423" s="878"/>
      <c r="I4423" s="878"/>
      <c r="J4423" s="878"/>
      <c r="K4423" s="990"/>
      <c r="L4423" s="990"/>
      <c r="M4423" s="990"/>
      <c r="N4423" s="990"/>
      <c r="O4423" s="878"/>
      <c r="P4423" s="878"/>
      <c r="Q4423" s="878"/>
      <c r="R4423" s="878"/>
      <c r="S4423" s="878"/>
      <c r="T4423" s="878"/>
      <c r="U4423" s="878"/>
      <c r="V4423" s="878"/>
      <c r="W4423" s="878"/>
      <c r="X4423" s="1015"/>
      <c r="Y4423" s="878"/>
      <c r="Z4423" s="975"/>
    </row>
    <row r="4424" spans="1:26">
      <c r="A4424" s="878"/>
      <c r="B4424" s="878"/>
      <c r="C4424" s="878"/>
      <c r="F4424" s="878"/>
      <c r="H4424" s="878"/>
      <c r="I4424" s="878"/>
      <c r="J4424" s="878"/>
      <c r="K4424" s="990"/>
      <c r="L4424" s="990"/>
      <c r="M4424" s="990"/>
      <c r="N4424" s="990"/>
      <c r="O4424" s="878"/>
      <c r="P4424" s="878"/>
      <c r="Q4424" s="878"/>
      <c r="R4424" s="878"/>
      <c r="S4424" s="878"/>
      <c r="T4424" s="878"/>
      <c r="U4424" s="878"/>
      <c r="V4424" s="878"/>
      <c r="W4424" s="878"/>
      <c r="X4424" s="1015"/>
      <c r="Y4424" s="878"/>
      <c r="Z4424" s="975"/>
    </row>
    <row r="4425" spans="1:26">
      <c r="A4425" s="878"/>
      <c r="B4425" s="878"/>
      <c r="C4425" s="878"/>
      <c r="F4425" s="878"/>
      <c r="H4425" s="878"/>
      <c r="I4425" s="878"/>
      <c r="J4425" s="878"/>
      <c r="K4425" s="990"/>
      <c r="L4425" s="990"/>
      <c r="M4425" s="990"/>
      <c r="N4425" s="990"/>
      <c r="O4425" s="878"/>
      <c r="P4425" s="878"/>
      <c r="Q4425" s="878"/>
      <c r="R4425" s="878"/>
      <c r="S4425" s="878"/>
      <c r="T4425" s="878"/>
      <c r="U4425" s="878"/>
      <c r="V4425" s="878"/>
      <c r="W4425" s="878"/>
      <c r="X4425" s="1015"/>
      <c r="Y4425" s="878"/>
      <c r="Z4425" s="975"/>
    </row>
    <row r="4426" spans="1:26">
      <c r="A4426" s="878"/>
      <c r="B4426" s="878"/>
      <c r="C4426" s="878"/>
      <c r="F4426" s="878"/>
      <c r="H4426" s="878"/>
      <c r="I4426" s="878"/>
      <c r="J4426" s="878"/>
      <c r="K4426" s="990"/>
      <c r="L4426" s="990"/>
      <c r="M4426" s="990"/>
      <c r="N4426" s="990"/>
      <c r="O4426" s="878"/>
      <c r="P4426" s="878"/>
      <c r="Q4426" s="878"/>
      <c r="R4426" s="878"/>
      <c r="S4426" s="878"/>
      <c r="T4426" s="878"/>
      <c r="U4426" s="878"/>
      <c r="V4426" s="878"/>
      <c r="W4426" s="878"/>
      <c r="X4426" s="1015"/>
      <c r="Y4426" s="878"/>
      <c r="Z4426" s="975"/>
    </row>
    <row r="4427" spans="1:26">
      <c r="A4427" s="878"/>
      <c r="B4427" s="878"/>
      <c r="C4427" s="878"/>
      <c r="F4427" s="878"/>
      <c r="H4427" s="878"/>
      <c r="I4427" s="878"/>
      <c r="J4427" s="878"/>
      <c r="K4427" s="990"/>
      <c r="L4427" s="990"/>
      <c r="M4427" s="990"/>
      <c r="N4427" s="990"/>
      <c r="O4427" s="878"/>
      <c r="P4427" s="878"/>
      <c r="Q4427" s="878"/>
      <c r="R4427" s="878"/>
      <c r="S4427" s="878"/>
      <c r="T4427" s="878"/>
      <c r="U4427" s="878"/>
      <c r="V4427" s="878"/>
      <c r="W4427" s="878"/>
      <c r="X4427" s="1015"/>
      <c r="Y4427" s="878"/>
      <c r="Z4427" s="975"/>
    </row>
    <row r="4428" spans="1:26">
      <c r="A4428" s="878"/>
      <c r="B4428" s="878"/>
      <c r="C4428" s="878"/>
      <c r="F4428" s="878"/>
      <c r="H4428" s="878"/>
      <c r="I4428" s="878"/>
      <c r="J4428" s="878"/>
      <c r="K4428" s="990"/>
      <c r="L4428" s="990"/>
      <c r="M4428" s="990"/>
      <c r="N4428" s="990"/>
      <c r="O4428" s="878"/>
      <c r="P4428" s="878"/>
      <c r="Q4428" s="878"/>
      <c r="R4428" s="878"/>
      <c r="S4428" s="878"/>
      <c r="T4428" s="878"/>
      <c r="U4428" s="878"/>
      <c r="V4428" s="878"/>
      <c r="W4428" s="878"/>
      <c r="X4428" s="1015"/>
      <c r="Y4428" s="878"/>
      <c r="Z4428" s="975"/>
    </row>
    <row r="4429" spans="1:26">
      <c r="A4429" s="878"/>
      <c r="B4429" s="878"/>
      <c r="C4429" s="878"/>
      <c r="F4429" s="878"/>
      <c r="H4429" s="878"/>
      <c r="I4429" s="878"/>
      <c r="J4429" s="878"/>
      <c r="K4429" s="990"/>
      <c r="L4429" s="990"/>
      <c r="M4429" s="990"/>
      <c r="N4429" s="990"/>
      <c r="O4429" s="878"/>
      <c r="P4429" s="878"/>
      <c r="Q4429" s="878"/>
      <c r="R4429" s="878"/>
      <c r="S4429" s="878"/>
      <c r="T4429" s="878"/>
      <c r="U4429" s="878"/>
      <c r="V4429" s="878"/>
      <c r="W4429" s="878"/>
      <c r="X4429" s="1015"/>
      <c r="Y4429" s="878"/>
      <c r="Z4429" s="975"/>
    </row>
    <row r="4430" spans="1:26">
      <c r="A4430" s="878"/>
      <c r="B4430" s="878"/>
      <c r="C4430" s="878"/>
      <c r="F4430" s="878"/>
      <c r="H4430" s="878"/>
      <c r="I4430" s="878"/>
      <c r="J4430" s="878"/>
      <c r="K4430" s="990"/>
      <c r="L4430" s="990"/>
      <c r="M4430" s="990"/>
      <c r="N4430" s="990"/>
      <c r="O4430" s="878"/>
      <c r="P4430" s="878"/>
      <c r="Q4430" s="878"/>
      <c r="R4430" s="878"/>
      <c r="S4430" s="878"/>
      <c r="T4430" s="878"/>
      <c r="U4430" s="878"/>
      <c r="V4430" s="878"/>
      <c r="W4430" s="878"/>
      <c r="X4430" s="1015"/>
      <c r="Y4430" s="878"/>
      <c r="Z4430" s="975"/>
    </row>
    <row r="4431" spans="1:26">
      <c r="A4431" s="878"/>
      <c r="B4431" s="878"/>
      <c r="C4431" s="878"/>
      <c r="F4431" s="878"/>
      <c r="H4431" s="878"/>
      <c r="I4431" s="878"/>
      <c r="J4431" s="878"/>
      <c r="K4431" s="990"/>
      <c r="L4431" s="990"/>
      <c r="M4431" s="990"/>
      <c r="N4431" s="990"/>
      <c r="O4431" s="878"/>
      <c r="P4431" s="878"/>
      <c r="Q4431" s="878"/>
      <c r="R4431" s="878"/>
      <c r="S4431" s="878"/>
      <c r="T4431" s="878"/>
      <c r="U4431" s="878"/>
      <c r="V4431" s="878"/>
      <c r="W4431" s="878"/>
      <c r="X4431" s="1015"/>
      <c r="Y4431" s="878"/>
      <c r="Z4431" s="975"/>
    </row>
    <row r="4432" spans="1:26">
      <c r="A4432" s="878"/>
      <c r="B4432" s="878"/>
      <c r="C4432" s="878"/>
      <c r="F4432" s="878"/>
      <c r="H4432" s="878"/>
      <c r="I4432" s="878"/>
      <c r="J4432" s="878"/>
      <c r="K4432" s="990"/>
      <c r="L4432" s="990"/>
      <c r="M4432" s="990"/>
      <c r="N4432" s="990"/>
      <c r="O4432" s="878"/>
      <c r="P4432" s="878"/>
      <c r="Q4432" s="878"/>
      <c r="R4432" s="878"/>
      <c r="S4432" s="878"/>
      <c r="T4432" s="878"/>
      <c r="U4432" s="878"/>
      <c r="V4432" s="878"/>
      <c r="W4432" s="878"/>
      <c r="X4432" s="1015"/>
      <c r="Y4432" s="878"/>
      <c r="Z4432" s="975"/>
    </row>
    <row r="4433" spans="1:26">
      <c r="A4433" s="878"/>
      <c r="B4433" s="878"/>
      <c r="C4433" s="878"/>
      <c r="F4433" s="878"/>
      <c r="H4433" s="878"/>
      <c r="I4433" s="878"/>
      <c r="J4433" s="878"/>
      <c r="K4433" s="990"/>
      <c r="L4433" s="990"/>
      <c r="M4433" s="990"/>
      <c r="N4433" s="990"/>
      <c r="O4433" s="878"/>
      <c r="P4433" s="878"/>
      <c r="Q4433" s="878"/>
      <c r="R4433" s="878"/>
      <c r="S4433" s="878"/>
      <c r="T4433" s="878"/>
      <c r="U4433" s="878"/>
      <c r="V4433" s="878"/>
      <c r="W4433" s="878"/>
      <c r="X4433" s="1015"/>
      <c r="Y4433" s="878"/>
      <c r="Z4433" s="975"/>
    </row>
    <row r="4434" spans="1:26">
      <c r="A4434" s="878"/>
      <c r="B4434" s="878"/>
      <c r="C4434" s="878"/>
      <c r="F4434" s="878"/>
      <c r="H4434" s="878"/>
      <c r="I4434" s="878"/>
      <c r="J4434" s="878"/>
      <c r="K4434" s="990"/>
      <c r="L4434" s="990"/>
      <c r="M4434" s="990"/>
      <c r="N4434" s="990"/>
      <c r="O4434" s="878"/>
      <c r="P4434" s="878"/>
      <c r="Q4434" s="878"/>
      <c r="R4434" s="878"/>
      <c r="S4434" s="878"/>
      <c r="T4434" s="878"/>
      <c r="U4434" s="878"/>
      <c r="V4434" s="878"/>
      <c r="W4434" s="878"/>
      <c r="X4434" s="1015"/>
      <c r="Y4434" s="878"/>
      <c r="Z4434" s="975"/>
    </row>
    <row r="4435" spans="1:26">
      <c r="A4435" s="878"/>
      <c r="B4435" s="878"/>
      <c r="C4435" s="878"/>
      <c r="F4435" s="878"/>
      <c r="H4435" s="878"/>
      <c r="I4435" s="878"/>
      <c r="J4435" s="878"/>
      <c r="K4435" s="990"/>
      <c r="L4435" s="990"/>
      <c r="M4435" s="990"/>
      <c r="N4435" s="990"/>
      <c r="O4435" s="878"/>
      <c r="P4435" s="878"/>
      <c r="Q4435" s="878"/>
      <c r="R4435" s="878"/>
      <c r="S4435" s="878"/>
      <c r="T4435" s="878"/>
      <c r="U4435" s="878"/>
      <c r="V4435" s="878"/>
      <c r="W4435" s="878"/>
      <c r="X4435" s="1015"/>
      <c r="Y4435" s="878"/>
      <c r="Z4435" s="975"/>
    </row>
    <row r="4436" spans="1:26">
      <c r="A4436" s="878"/>
      <c r="B4436" s="878"/>
      <c r="C4436" s="878"/>
      <c r="F4436" s="878"/>
      <c r="H4436" s="878"/>
      <c r="I4436" s="878"/>
      <c r="J4436" s="878"/>
      <c r="K4436" s="990"/>
      <c r="L4436" s="990"/>
      <c r="M4436" s="990"/>
      <c r="N4436" s="990"/>
      <c r="O4436" s="878"/>
      <c r="P4436" s="878"/>
      <c r="Q4436" s="878"/>
      <c r="R4436" s="878"/>
      <c r="S4436" s="878"/>
      <c r="T4436" s="878"/>
      <c r="U4436" s="878"/>
      <c r="V4436" s="878"/>
      <c r="W4436" s="878"/>
      <c r="X4436" s="1015"/>
      <c r="Y4436" s="878"/>
      <c r="Z4436" s="975"/>
    </row>
    <row r="4437" spans="1:26">
      <c r="A4437" s="878"/>
      <c r="B4437" s="878"/>
      <c r="C4437" s="878"/>
      <c r="F4437" s="878"/>
      <c r="H4437" s="878"/>
      <c r="I4437" s="878"/>
      <c r="J4437" s="878"/>
      <c r="K4437" s="990"/>
      <c r="L4437" s="990"/>
      <c r="M4437" s="990"/>
      <c r="N4437" s="990"/>
      <c r="O4437" s="878"/>
      <c r="P4437" s="878"/>
      <c r="Q4437" s="878"/>
      <c r="R4437" s="878"/>
      <c r="S4437" s="878"/>
      <c r="T4437" s="878"/>
      <c r="U4437" s="878"/>
      <c r="V4437" s="878"/>
      <c r="W4437" s="878"/>
      <c r="X4437" s="1015"/>
      <c r="Y4437" s="878"/>
      <c r="Z4437" s="975"/>
    </row>
    <row r="4438" spans="1:26">
      <c r="A4438" s="878"/>
      <c r="B4438" s="878"/>
      <c r="C4438" s="878"/>
      <c r="F4438" s="878"/>
      <c r="H4438" s="878"/>
      <c r="I4438" s="878"/>
      <c r="J4438" s="878"/>
      <c r="K4438" s="990"/>
      <c r="L4438" s="990"/>
      <c r="M4438" s="990"/>
      <c r="N4438" s="990"/>
      <c r="O4438" s="878"/>
      <c r="P4438" s="878"/>
      <c r="Q4438" s="878"/>
      <c r="R4438" s="878"/>
      <c r="S4438" s="878"/>
      <c r="T4438" s="878"/>
      <c r="U4438" s="878"/>
      <c r="V4438" s="878"/>
      <c r="W4438" s="878"/>
      <c r="X4438" s="1015"/>
      <c r="Y4438" s="878"/>
      <c r="Z4438" s="975"/>
    </row>
    <row r="4439" spans="1:26">
      <c r="A4439" s="878"/>
      <c r="B4439" s="878"/>
      <c r="C4439" s="878"/>
      <c r="F4439" s="878"/>
      <c r="H4439" s="878"/>
      <c r="I4439" s="878"/>
      <c r="J4439" s="878"/>
      <c r="K4439" s="990"/>
      <c r="L4439" s="990"/>
      <c r="M4439" s="990"/>
      <c r="N4439" s="990"/>
      <c r="O4439" s="878"/>
      <c r="P4439" s="878"/>
      <c r="Q4439" s="878"/>
      <c r="R4439" s="878"/>
      <c r="S4439" s="878"/>
      <c r="T4439" s="878"/>
      <c r="U4439" s="878"/>
      <c r="V4439" s="878"/>
      <c r="W4439" s="878"/>
      <c r="X4439" s="1015"/>
      <c r="Y4439" s="878"/>
      <c r="Z4439" s="975"/>
    </row>
    <row r="4440" spans="1:26">
      <c r="A4440" s="878"/>
      <c r="B4440" s="878"/>
      <c r="C4440" s="878"/>
      <c r="F4440" s="878"/>
      <c r="H4440" s="878"/>
      <c r="I4440" s="878"/>
      <c r="J4440" s="878"/>
      <c r="K4440" s="990"/>
      <c r="L4440" s="990"/>
      <c r="M4440" s="990"/>
      <c r="N4440" s="990"/>
      <c r="O4440" s="878"/>
      <c r="P4440" s="878"/>
      <c r="Q4440" s="878"/>
      <c r="R4440" s="878"/>
      <c r="S4440" s="878"/>
      <c r="T4440" s="878"/>
      <c r="U4440" s="878"/>
      <c r="V4440" s="878"/>
      <c r="W4440" s="878"/>
      <c r="X4440" s="1015"/>
      <c r="Y4440" s="878"/>
      <c r="Z4440" s="975"/>
    </row>
    <row r="4441" spans="1:26">
      <c r="A4441" s="878"/>
      <c r="B4441" s="878"/>
      <c r="C4441" s="878"/>
      <c r="F4441" s="878"/>
      <c r="H4441" s="878"/>
      <c r="I4441" s="878"/>
      <c r="J4441" s="878"/>
      <c r="K4441" s="990"/>
      <c r="L4441" s="990"/>
      <c r="M4441" s="990"/>
      <c r="N4441" s="990"/>
      <c r="O4441" s="878"/>
      <c r="P4441" s="878"/>
      <c r="Q4441" s="878"/>
      <c r="R4441" s="878"/>
      <c r="S4441" s="878"/>
      <c r="T4441" s="878"/>
      <c r="U4441" s="878"/>
      <c r="V4441" s="878"/>
      <c r="W4441" s="878"/>
      <c r="X4441" s="1015"/>
      <c r="Y4441" s="878"/>
      <c r="Z4441" s="975"/>
    </row>
    <row r="4442" spans="1:26">
      <c r="A4442" s="878"/>
      <c r="B4442" s="878"/>
      <c r="C4442" s="878"/>
      <c r="F4442" s="878"/>
      <c r="H4442" s="878"/>
      <c r="I4442" s="878"/>
      <c r="J4442" s="878"/>
      <c r="K4442" s="990"/>
      <c r="L4442" s="990"/>
      <c r="M4442" s="990"/>
      <c r="N4442" s="990"/>
      <c r="O4442" s="878"/>
      <c r="P4442" s="878"/>
      <c r="Q4442" s="878"/>
      <c r="R4442" s="878"/>
      <c r="S4442" s="878"/>
      <c r="T4442" s="878"/>
      <c r="U4442" s="878"/>
      <c r="V4442" s="878"/>
      <c r="W4442" s="878"/>
      <c r="X4442" s="1015"/>
      <c r="Y4442" s="878"/>
      <c r="Z4442" s="975"/>
    </row>
    <row r="4443" spans="1:26">
      <c r="A4443" s="878"/>
      <c r="B4443" s="878"/>
      <c r="C4443" s="878"/>
      <c r="F4443" s="878"/>
      <c r="H4443" s="878"/>
      <c r="I4443" s="878"/>
      <c r="J4443" s="878"/>
      <c r="K4443" s="990"/>
      <c r="L4443" s="990"/>
      <c r="M4443" s="990"/>
      <c r="N4443" s="990"/>
      <c r="O4443" s="878"/>
      <c r="P4443" s="878"/>
      <c r="Q4443" s="878"/>
      <c r="R4443" s="878"/>
      <c r="S4443" s="878"/>
      <c r="T4443" s="878"/>
      <c r="U4443" s="878"/>
      <c r="V4443" s="878"/>
      <c r="W4443" s="878"/>
      <c r="X4443" s="1015"/>
      <c r="Y4443" s="878"/>
      <c r="Z4443" s="975"/>
    </row>
    <row r="4444" spans="1:26">
      <c r="A4444" s="878"/>
      <c r="B4444" s="878"/>
      <c r="C4444" s="878"/>
      <c r="F4444" s="878"/>
      <c r="H4444" s="878"/>
      <c r="I4444" s="878"/>
      <c r="J4444" s="878"/>
      <c r="K4444" s="990"/>
      <c r="L4444" s="990"/>
      <c r="M4444" s="990"/>
      <c r="N4444" s="990"/>
      <c r="O4444" s="878"/>
      <c r="P4444" s="878"/>
      <c r="Q4444" s="878"/>
      <c r="R4444" s="878"/>
      <c r="S4444" s="878"/>
      <c r="T4444" s="878"/>
      <c r="U4444" s="878"/>
      <c r="V4444" s="878"/>
      <c r="W4444" s="878"/>
      <c r="X4444" s="1015"/>
      <c r="Y4444" s="878"/>
      <c r="Z4444" s="975"/>
    </row>
    <row r="4445" spans="1:26">
      <c r="A4445" s="878"/>
      <c r="B4445" s="878"/>
      <c r="C4445" s="878"/>
      <c r="F4445" s="878"/>
      <c r="H4445" s="878"/>
      <c r="I4445" s="878"/>
      <c r="J4445" s="878"/>
      <c r="K4445" s="990"/>
      <c r="L4445" s="990"/>
      <c r="M4445" s="990"/>
      <c r="N4445" s="990"/>
      <c r="O4445" s="878"/>
      <c r="P4445" s="878"/>
      <c r="Q4445" s="878"/>
      <c r="R4445" s="878"/>
      <c r="S4445" s="878"/>
      <c r="T4445" s="878"/>
      <c r="U4445" s="878"/>
      <c r="V4445" s="878"/>
      <c r="W4445" s="878"/>
      <c r="X4445" s="1015"/>
      <c r="Y4445" s="878"/>
      <c r="Z4445" s="975"/>
    </row>
    <row r="4446" spans="1:26">
      <c r="A4446" s="878"/>
      <c r="B4446" s="878"/>
      <c r="C4446" s="878"/>
      <c r="F4446" s="878"/>
      <c r="H4446" s="878"/>
      <c r="I4446" s="878"/>
      <c r="J4446" s="878"/>
      <c r="K4446" s="990"/>
      <c r="L4446" s="990"/>
      <c r="M4446" s="990"/>
      <c r="N4446" s="990"/>
      <c r="O4446" s="878"/>
      <c r="P4446" s="878"/>
      <c r="Q4446" s="878"/>
      <c r="R4446" s="878"/>
      <c r="S4446" s="878"/>
      <c r="T4446" s="878"/>
      <c r="U4446" s="878"/>
      <c r="V4446" s="878"/>
      <c r="W4446" s="878"/>
      <c r="X4446" s="1015"/>
      <c r="Y4446" s="878"/>
      <c r="Z4446" s="975"/>
    </row>
    <row r="4447" spans="1:26">
      <c r="A4447" s="878"/>
      <c r="B4447" s="878"/>
      <c r="C4447" s="878"/>
      <c r="F4447" s="878"/>
      <c r="H4447" s="878"/>
      <c r="I4447" s="878"/>
      <c r="J4447" s="878"/>
      <c r="K4447" s="990"/>
      <c r="L4447" s="990"/>
      <c r="M4447" s="990"/>
      <c r="N4447" s="990"/>
      <c r="O4447" s="878"/>
      <c r="P4447" s="878"/>
      <c r="Q4447" s="878"/>
      <c r="R4447" s="878"/>
      <c r="S4447" s="878"/>
      <c r="T4447" s="878"/>
      <c r="U4447" s="878"/>
      <c r="V4447" s="878"/>
      <c r="W4447" s="878"/>
      <c r="X4447" s="1015"/>
      <c r="Y4447" s="878"/>
      <c r="Z4447" s="975"/>
    </row>
    <row r="4448" spans="1:26">
      <c r="A4448" s="878"/>
      <c r="B4448" s="878"/>
      <c r="C4448" s="878"/>
      <c r="F4448" s="878"/>
      <c r="H4448" s="878"/>
      <c r="I4448" s="878"/>
      <c r="J4448" s="878"/>
      <c r="K4448" s="990"/>
      <c r="L4448" s="990"/>
      <c r="M4448" s="990"/>
      <c r="N4448" s="990"/>
      <c r="O4448" s="878"/>
      <c r="P4448" s="878"/>
      <c r="Q4448" s="878"/>
      <c r="R4448" s="878"/>
      <c r="S4448" s="878"/>
      <c r="T4448" s="878"/>
      <c r="U4448" s="878"/>
      <c r="V4448" s="878"/>
      <c r="W4448" s="878"/>
      <c r="X4448" s="1015"/>
      <c r="Y4448" s="878"/>
      <c r="Z4448" s="975"/>
    </row>
    <row r="4449" spans="1:26">
      <c r="A4449" s="878"/>
      <c r="B4449" s="878"/>
      <c r="C4449" s="878"/>
      <c r="F4449" s="878"/>
      <c r="H4449" s="878"/>
      <c r="I4449" s="878"/>
      <c r="J4449" s="878"/>
      <c r="K4449" s="990"/>
      <c r="L4449" s="990"/>
      <c r="M4449" s="990"/>
      <c r="N4449" s="990"/>
      <c r="O4449" s="878"/>
      <c r="P4449" s="878"/>
      <c r="Q4449" s="878"/>
      <c r="R4449" s="878"/>
      <c r="S4449" s="878"/>
      <c r="T4449" s="878"/>
      <c r="U4449" s="878"/>
      <c r="V4449" s="878"/>
      <c r="W4449" s="878"/>
      <c r="X4449" s="1015"/>
      <c r="Y4449" s="878"/>
      <c r="Z4449" s="975"/>
    </row>
    <row r="4450" spans="1:26">
      <c r="A4450" s="878"/>
      <c r="B4450" s="878"/>
      <c r="C4450" s="878"/>
      <c r="F4450" s="878"/>
      <c r="H4450" s="878"/>
      <c r="I4450" s="878"/>
      <c r="J4450" s="878"/>
      <c r="K4450" s="990"/>
      <c r="L4450" s="990"/>
      <c r="M4450" s="990"/>
      <c r="N4450" s="990"/>
      <c r="O4450" s="878"/>
      <c r="P4450" s="878"/>
      <c r="Q4450" s="878"/>
      <c r="R4450" s="878"/>
      <c r="S4450" s="878"/>
      <c r="T4450" s="878"/>
      <c r="U4450" s="878"/>
      <c r="V4450" s="878"/>
      <c r="W4450" s="878"/>
      <c r="X4450" s="1015"/>
      <c r="Y4450" s="878"/>
      <c r="Z4450" s="975"/>
    </row>
    <row r="4451" spans="1:26">
      <c r="A4451" s="878"/>
      <c r="B4451" s="878"/>
      <c r="C4451" s="878"/>
      <c r="F4451" s="878"/>
      <c r="H4451" s="878"/>
      <c r="I4451" s="878"/>
      <c r="J4451" s="878"/>
      <c r="K4451" s="990"/>
      <c r="L4451" s="990"/>
      <c r="M4451" s="990"/>
      <c r="N4451" s="990"/>
      <c r="O4451" s="878"/>
      <c r="P4451" s="878"/>
      <c r="Q4451" s="878"/>
      <c r="R4451" s="878"/>
      <c r="S4451" s="878"/>
      <c r="T4451" s="878"/>
      <c r="U4451" s="878"/>
      <c r="V4451" s="878"/>
      <c r="W4451" s="878"/>
      <c r="X4451" s="1015"/>
      <c r="Y4451" s="878"/>
      <c r="Z4451" s="975"/>
    </row>
    <row r="4452" spans="1:26">
      <c r="A4452" s="878"/>
      <c r="B4452" s="878"/>
      <c r="C4452" s="878"/>
      <c r="F4452" s="878"/>
      <c r="H4452" s="878"/>
      <c r="I4452" s="878"/>
      <c r="J4452" s="878"/>
      <c r="K4452" s="990"/>
      <c r="L4452" s="990"/>
      <c r="M4452" s="990"/>
      <c r="N4452" s="990"/>
      <c r="O4452" s="878"/>
      <c r="P4452" s="878"/>
      <c r="Q4452" s="878"/>
      <c r="R4452" s="878"/>
      <c r="S4452" s="878"/>
      <c r="T4452" s="878"/>
      <c r="U4452" s="878"/>
      <c r="V4452" s="878"/>
      <c r="W4452" s="878"/>
      <c r="X4452" s="1015"/>
      <c r="Y4452" s="878"/>
      <c r="Z4452" s="975"/>
    </row>
    <row r="4453" spans="1:26">
      <c r="A4453" s="878"/>
      <c r="B4453" s="878"/>
      <c r="C4453" s="878"/>
      <c r="F4453" s="878"/>
      <c r="H4453" s="878"/>
      <c r="I4453" s="878"/>
      <c r="J4453" s="878"/>
      <c r="K4453" s="990"/>
      <c r="L4453" s="990"/>
      <c r="M4453" s="990"/>
      <c r="N4453" s="990"/>
      <c r="O4453" s="878"/>
      <c r="P4453" s="878"/>
      <c r="Q4453" s="878"/>
      <c r="R4453" s="878"/>
      <c r="S4453" s="878"/>
      <c r="T4453" s="878"/>
      <c r="U4453" s="878"/>
      <c r="V4453" s="878"/>
      <c r="W4453" s="878"/>
      <c r="X4453" s="1015"/>
      <c r="Y4453" s="878"/>
      <c r="Z4453" s="975"/>
    </row>
    <row r="4454" spans="1:26">
      <c r="A4454" s="878"/>
      <c r="B4454" s="878"/>
      <c r="C4454" s="878"/>
      <c r="F4454" s="878"/>
      <c r="H4454" s="878"/>
      <c r="I4454" s="878"/>
      <c r="J4454" s="878"/>
      <c r="K4454" s="990"/>
      <c r="L4454" s="990"/>
      <c r="M4454" s="990"/>
      <c r="N4454" s="990"/>
      <c r="O4454" s="878"/>
      <c r="P4454" s="878"/>
      <c r="Q4454" s="878"/>
      <c r="R4454" s="878"/>
      <c r="S4454" s="878"/>
      <c r="T4454" s="878"/>
      <c r="U4454" s="878"/>
      <c r="V4454" s="878"/>
      <c r="W4454" s="878"/>
      <c r="X4454" s="1015"/>
      <c r="Y4454" s="878"/>
      <c r="Z4454" s="975"/>
    </row>
    <row r="4455" spans="1:26">
      <c r="A4455" s="878"/>
      <c r="B4455" s="878"/>
      <c r="C4455" s="878"/>
      <c r="F4455" s="878"/>
      <c r="H4455" s="878"/>
      <c r="I4455" s="878"/>
      <c r="J4455" s="878"/>
      <c r="K4455" s="990"/>
      <c r="L4455" s="990"/>
      <c r="M4455" s="990"/>
      <c r="N4455" s="990"/>
      <c r="O4455" s="878"/>
      <c r="P4455" s="878"/>
      <c r="Q4455" s="878"/>
      <c r="R4455" s="878"/>
      <c r="S4455" s="878"/>
      <c r="T4455" s="878"/>
      <c r="U4455" s="878"/>
      <c r="V4455" s="878"/>
      <c r="W4455" s="878"/>
      <c r="X4455" s="1015"/>
      <c r="Y4455" s="878"/>
      <c r="Z4455" s="975"/>
    </row>
    <row r="4456" spans="1:26">
      <c r="A4456" s="878"/>
      <c r="B4456" s="878"/>
      <c r="C4456" s="878"/>
      <c r="F4456" s="878"/>
      <c r="H4456" s="878"/>
      <c r="I4456" s="878"/>
      <c r="J4456" s="878"/>
      <c r="K4456" s="990"/>
      <c r="L4456" s="990"/>
      <c r="M4456" s="990"/>
      <c r="N4456" s="990"/>
      <c r="O4456" s="878"/>
      <c r="P4456" s="878"/>
      <c r="Q4456" s="878"/>
      <c r="R4456" s="878"/>
      <c r="S4456" s="878"/>
      <c r="T4456" s="878"/>
      <c r="U4456" s="878"/>
      <c r="V4456" s="878"/>
      <c r="W4456" s="878"/>
      <c r="X4456" s="1015"/>
      <c r="Y4456" s="878"/>
      <c r="Z4456" s="975"/>
    </row>
    <row r="4457" spans="1:26">
      <c r="A4457" s="878"/>
      <c r="B4457" s="878"/>
      <c r="C4457" s="878"/>
      <c r="F4457" s="878"/>
      <c r="H4457" s="878"/>
      <c r="I4457" s="878"/>
      <c r="J4457" s="878"/>
      <c r="K4457" s="990"/>
      <c r="L4457" s="990"/>
      <c r="M4457" s="990"/>
      <c r="N4457" s="990"/>
      <c r="O4457" s="878"/>
      <c r="P4457" s="878"/>
      <c r="Q4457" s="878"/>
      <c r="R4457" s="878"/>
      <c r="S4457" s="878"/>
      <c r="T4457" s="878"/>
      <c r="U4457" s="878"/>
      <c r="V4457" s="878"/>
      <c r="W4457" s="878"/>
      <c r="X4457" s="1015"/>
      <c r="Y4457" s="878"/>
      <c r="Z4457" s="975"/>
    </row>
    <row r="4458" spans="1:26">
      <c r="A4458" s="878"/>
      <c r="B4458" s="878"/>
      <c r="C4458" s="878"/>
      <c r="F4458" s="878"/>
      <c r="H4458" s="878"/>
      <c r="I4458" s="878"/>
      <c r="J4458" s="878"/>
      <c r="K4458" s="990"/>
      <c r="L4458" s="990"/>
      <c r="M4458" s="990"/>
      <c r="N4458" s="990"/>
      <c r="O4458" s="878"/>
      <c r="P4458" s="878"/>
      <c r="Q4458" s="878"/>
      <c r="R4458" s="878"/>
      <c r="S4458" s="878"/>
      <c r="T4458" s="878"/>
      <c r="U4458" s="878"/>
      <c r="V4458" s="878"/>
      <c r="W4458" s="878"/>
      <c r="X4458" s="1015"/>
      <c r="Y4458" s="878"/>
      <c r="Z4458" s="975"/>
    </row>
    <row r="4459" spans="1:26">
      <c r="A4459" s="878"/>
      <c r="B4459" s="878"/>
      <c r="C4459" s="878"/>
      <c r="F4459" s="878"/>
      <c r="H4459" s="878"/>
      <c r="I4459" s="878"/>
      <c r="J4459" s="878"/>
      <c r="K4459" s="990"/>
      <c r="L4459" s="990"/>
      <c r="M4459" s="990"/>
      <c r="N4459" s="990"/>
      <c r="O4459" s="878"/>
      <c r="P4459" s="878"/>
      <c r="Q4459" s="878"/>
      <c r="R4459" s="878"/>
      <c r="S4459" s="878"/>
      <c r="T4459" s="878"/>
      <c r="U4459" s="878"/>
      <c r="V4459" s="878"/>
      <c r="W4459" s="878"/>
      <c r="X4459" s="1015"/>
      <c r="Y4459" s="878"/>
      <c r="Z4459" s="975"/>
    </row>
    <row r="4460" spans="1:26">
      <c r="A4460" s="878"/>
      <c r="B4460" s="878"/>
      <c r="C4460" s="878"/>
      <c r="F4460" s="878"/>
      <c r="H4460" s="878"/>
      <c r="I4460" s="878"/>
      <c r="J4460" s="878"/>
      <c r="K4460" s="990"/>
      <c r="L4460" s="990"/>
      <c r="M4460" s="990"/>
      <c r="N4460" s="990"/>
      <c r="O4460" s="878"/>
      <c r="P4460" s="878"/>
      <c r="Q4460" s="878"/>
      <c r="R4460" s="878"/>
      <c r="S4460" s="878"/>
      <c r="T4460" s="878"/>
      <c r="U4460" s="878"/>
      <c r="V4460" s="878"/>
      <c r="W4460" s="878"/>
      <c r="X4460" s="1015"/>
      <c r="Y4460" s="878"/>
      <c r="Z4460" s="975"/>
    </row>
    <row r="4461" spans="1:26">
      <c r="A4461" s="878"/>
      <c r="B4461" s="878"/>
      <c r="C4461" s="878"/>
      <c r="F4461" s="878"/>
      <c r="H4461" s="878"/>
      <c r="I4461" s="878"/>
      <c r="J4461" s="878"/>
      <c r="K4461" s="990"/>
      <c r="L4461" s="990"/>
      <c r="M4461" s="990"/>
      <c r="N4461" s="990"/>
      <c r="O4461" s="878"/>
      <c r="P4461" s="878"/>
      <c r="Q4461" s="878"/>
      <c r="R4461" s="878"/>
      <c r="S4461" s="878"/>
      <c r="T4461" s="878"/>
      <c r="U4461" s="878"/>
      <c r="V4461" s="878"/>
      <c r="W4461" s="878"/>
      <c r="X4461" s="1015"/>
      <c r="Y4461" s="878"/>
      <c r="Z4461" s="975"/>
    </row>
    <row r="4462" spans="1:26">
      <c r="A4462" s="878"/>
      <c r="B4462" s="878"/>
      <c r="C4462" s="878"/>
      <c r="F4462" s="878"/>
      <c r="H4462" s="878"/>
      <c r="I4462" s="878"/>
      <c r="J4462" s="878"/>
      <c r="K4462" s="990"/>
      <c r="L4462" s="990"/>
      <c r="M4462" s="990"/>
      <c r="N4462" s="990"/>
      <c r="O4462" s="878"/>
      <c r="P4462" s="878"/>
      <c r="Q4462" s="878"/>
      <c r="R4462" s="878"/>
      <c r="S4462" s="878"/>
      <c r="T4462" s="878"/>
      <c r="U4462" s="878"/>
      <c r="V4462" s="878"/>
      <c r="W4462" s="878"/>
      <c r="X4462" s="1015"/>
      <c r="Y4462" s="878"/>
      <c r="Z4462" s="975"/>
    </row>
    <row r="4463" spans="1:26">
      <c r="A4463" s="878"/>
      <c r="B4463" s="878"/>
      <c r="C4463" s="878"/>
      <c r="F4463" s="878"/>
      <c r="H4463" s="878"/>
      <c r="I4463" s="878"/>
      <c r="J4463" s="878"/>
      <c r="K4463" s="990"/>
      <c r="L4463" s="990"/>
      <c r="M4463" s="990"/>
      <c r="N4463" s="990"/>
      <c r="O4463" s="878"/>
      <c r="P4463" s="878"/>
      <c r="Q4463" s="878"/>
      <c r="R4463" s="878"/>
      <c r="S4463" s="878"/>
      <c r="T4463" s="878"/>
      <c r="U4463" s="878"/>
      <c r="V4463" s="878"/>
      <c r="W4463" s="878"/>
      <c r="X4463" s="1015"/>
      <c r="Y4463" s="878"/>
      <c r="Z4463" s="975"/>
    </row>
    <row r="4464" spans="1:26">
      <c r="A4464" s="878"/>
      <c r="B4464" s="878"/>
      <c r="C4464" s="878"/>
      <c r="F4464" s="878"/>
      <c r="H4464" s="878"/>
      <c r="I4464" s="878"/>
      <c r="J4464" s="878"/>
      <c r="K4464" s="990"/>
      <c r="L4464" s="990"/>
      <c r="M4464" s="990"/>
      <c r="N4464" s="990"/>
      <c r="O4464" s="878"/>
      <c r="P4464" s="878"/>
      <c r="Q4464" s="878"/>
      <c r="R4464" s="878"/>
      <c r="S4464" s="878"/>
      <c r="T4464" s="878"/>
      <c r="U4464" s="878"/>
      <c r="V4464" s="878"/>
      <c r="W4464" s="878"/>
      <c r="X4464" s="1015"/>
      <c r="Y4464" s="878"/>
      <c r="Z4464" s="975"/>
    </row>
    <row r="4465" spans="1:26">
      <c r="A4465" s="878"/>
      <c r="B4465" s="878"/>
      <c r="C4465" s="878"/>
      <c r="F4465" s="878"/>
      <c r="H4465" s="878"/>
      <c r="I4465" s="878"/>
      <c r="J4465" s="878"/>
      <c r="K4465" s="990"/>
      <c r="L4465" s="990"/>
      <c r="M4465" s="990"/>
      <c r="N4465" s="990"/>
      <c r="O4465" s="878"/>
      <c r="P4465" s="878"/>
      <c r="Q4465" s="878"/>
      <c r="R4465" s="878"/>
      <c r="S4465" s="878"/>
      <c r="T4465" s="878"/>
      <c r="U4465" s="878"/>
      <c r="V4465" s="878"/>
      <c r="W4465" s="878"/>
      <c r="X4465" s="1015"/>
      <c r="Y4465" s="878"/>
      <c r="Z4465" s="975"/>
    </row>
    <row r="4466" spans="1:26">
      <c r="A4466" s="878"/>
      <c r="B4466" s="878"/>
      <c r="C4466" s="878"/>
      <c r="F4466" s="878"/>
      <c r="H4466" s="878"/>
      <c r="I4466" s="878"/>
      <c r="J4466" s="878"/>
      <c r="K4466" s="990"/>
      <c r="L4466" s="990"/>
      <c r="M4466" s="990"/>
      <c r="N4466" s="990"/>
      <c r="O4466" s="878"/>
      <c r="P4466" s="878"/>
      <c r="Q4466" s="878"/>
      <c r="R4466" s="878"/>
      <c r="S4466" s="878"/>
      <c r="T4466" s="878"/>
      <c r="U4466" s="878"/>
      <c r="V4466" s="878"/>
      <c r="W4466" s="878"/>
      <c r="X4466" s="1015"/>
      <c r="Y4466" s="878"/>
      <c r="Z4466" s="975"/>
    </row>
    <row r="4467" spans="1:26">
      <c r="A4467" s="878"/>
      <c r="B4467" s="878"/>
      <c r="C4467" s="878"/>
      <c r="F4467" s="878"/>
      <c r="H4467" s="878"/>
      <c r="I4467" s="878"/>
      <c r="J4467" s="878"/>
      <c r="K4467" s="990"/>
      <c r="L4467" s="990"/>
      <c r="M4467" s="990"/>
      <c r="N4467" s="990"/>
      <c r="O4467" s="878"/>
      <c r="P4467" s="878"/>
      <c r="Q4467" s="878"/>
      <c r="R4467" s="878"/>
      <c r="S4467" s="878"/>
      <c r="T4467" s="878"/>
      <c r="U4467" s="878"/>
      <c r="V4467" s="878"/>
      <c r="W4467" s="878"/>
      <c r="X4467" s="1015"/>
      <c r="Y4467" s="878"/>
      <c r="Z4467" s="975"/>
    </row>
    <row r="4468" spans="1:26">
      <c r="A4468" s="878"/>
      <c r="B4468" s="878"/>
      <c r="C4468" s="878"/>
      <c r="F4468" s="878"/>
      <c r="H4468" s="878"/>
      <c r="I4468" s="878"/>
      <c r="J4468" s="878"/>
      <c r="K4468" s="990"/>
      <c r="L4468" s="990"/>
      <c r="M4468" s="990"/>
      <c r="N4468" s="990"/>
      <c r="O4468" s="878"/>
      <c r="P4468" s="878"/>
      <c r="Q4468" s="878"/>
      <c r="R4468" s="878"/>
      <c r="S4468" s="878"/>
      <c r="T4468" s="878"/>
      <c r="U4468" s="878"/>
      <c r="V4468" s="878"/>
      <c r="W4468" s="878"/>
      <c r="X4468" s="1015"/>
      <c r="Y4468" s="878"/>
      <c r="Z4468" s="975"/>
    </row>
    <row r="4469" spans="1:26">
      <c r="A4469" s="878"/>
      <c r="B4469" s="878"/>
      <c r="C4469" s="878"/>
      <c r="F4469" s="878"/>
      <c r="H4469" s="878"/>
      <c r="I4469" s="878"/>
      <c r="J4469" s="878"/>
      <c r="K4469" s="990"/>
      <c r="L4469" s="990"/>
      <c r="M4469" s="990"/>
      <c r="N4469" s="990"/>
      <c r="O4469" s="878"/>
      <c r="P4469" s="878"/>
      <c r="Q4469" s="878"/>
      <c r="R4469" s="878"/>
      <c r="S4469" s="878"/>
      <c r="T4469" s="878"/>
      <c r="U4469" s="878"/>
      <c r="V4469" s="878"/>
      <c r="W4469" s="878"/>
      <c r="X4469" s="1015"/>
      <c r="Y4469" s="878"/>
      <c r="Z4469" s="975"/>
    </row>
    <row r="4470" spans="1:26">
      <c r="A4470" s="878"/>
      <c r="B4470" s="878"/>
      <c r="C4470" s="878"/>
      <c r="F4470" s="878"/>
      <c r="H4470" s="878"/>
      <c r="I4470" s="878"/>
      <c r="J4470" s="878"/>
      <c r="K4470" s="990"/>
      <c r="L4470" s="990"/>
      <c r="M4470" s="990"/>
      <c r="N4470" s="990"/>
      <c r="O4470" s="878"/>
      <c r="P4470" s="878"/>
      <c r="Q4470" s="878"/>
      <c r="R4470" s="878"/>
      <c r="S4470" s="878"/>
      <c r="T4470" s="878"/>
      <c r="U4470" s="878"/>
      <c r="V4470" s="878"/>
      <c r="W4470" s="878"/>
      <c r="X4470" s="1015"/>
      <c r="Y4470" s="878"/>
      <c r="Z4470" s="975"/>
    </row>
    <row r="4471" spans="1:26">
      <c r="A4471" s="878"/>
      <c r="B4471" s="878"/>
      <c r="C4471" s="878"/>
      <c r="F4471" s="878"/>
      <c r="H4471" s="878"/>
      <c r="I4471" s="878"/>
      <c r="J4471" s="878"/>
      <c r="K4471" s="990"/>
      <c r="L4471" s="990"/>
      <c r="M4471" s="990"/>
      <c r="N4471" s="990"/>
      <c r="O4471" s="878"/>
      <c r="P4471" s="878"/>
      <c r="Q4471" s="878"/>
      <c r="R4471" s="878"/>
      <c r="S4471" s="878"/>
      <c r="T4471" s="878"/>
      <c r="U4471" s="878"/>
      <c r="V4471" s="878"/>
      <c r="W4471" s="878"/>
      <c r="X4471" s="1015"/>
      <c r="Y4471" s="878"/>
      <c r="Z4471" s="975"/>
    </row>
    <row r="4472" spans="1:26">
      <c r="A4472" s="878"/>
      <c r="B4472" s="878"/>
      <c r="C4472" s="878"/>
      <c r="F4472" s="878"/>
      <c r="H4472" s="878"/>
      <c r="I4472" s="878"/>
      <c r="J4472" s="878"/>
      <c r="K4472" s="990"/>
      <c r="L4472" s="990"/>
      <c r="M4472" s="990"/>
      <c r="N4472" s="990"/>
      <c r="O4472" s="878"/>
      <c r="P4472" s="878"/>
      <c r="Q4472" s="878"/>
      <c r="R4472" s="878"/>
      <c r="S4472" s="878"/>
      <c r="T4472" s="878"/>
      <c r="U4472" s="878"/>
      <c r="V4472" s="878"/>
      <c r="W4472" s="878"/>
      <c r="X4472" s="1015"/>
      <c r="Y4472" s="878"/>
      <c r="Z4472" s="975"/>
    </row>
    <row r="4473" spans="1:26">
      <c r="A4473" s="878"/>
      <c r="B4473" s="878"/>
      <c r="C4473" s="878"/>
      <c r="F4473" s="878"/>
      <c r="H4473" s="878"/>
      <c r="I4473" s="878"/>
      <c r="J4473" s="878"/>
      <c r="K4473" s="990"/>
      <c r="L4473" s="990"/>
      <c r="M4473" s="990"/>
      <c r="N4473" s="990"/>
      <c r="O4473" s="878"/>
      <c r="P4473" s="878"/>
      <c r="Q4473" s="878"/>
      <c r="R4473" s="878"/>
      <c r="S4473" s="878"/>
      <c r="T4473" s="878"/>
      <c r="U4473" s="878"/>
      <c r="V4473" s="878"/>
      <c r="W4473" s="878"/>
      <c r="X4473" s="1015"/>
      <c r="Y4473" s="878"/>
      <c r="Z4473" s="975"/>
    </row>
    <row r="4474" spans="1:26">
      <c r="A4474" s="878"/>
      <c r="B4474" s="878"/>
      <c r="C4474" s="878"/>
      <c r="F4474" s="878"/>
      <c r="H4474" s="878"/>
      <c r="I4474" s="878"/>
      <c r="J4474" s="878"/>
      <c r="K4474" s="990"/>
      <c r="L4474" s="990"/>
      <c r="M4474" s="990"/>
      <c r="N4474" s="990"/>
      <c r="O4474" s="878"/>
      <c r="P4474" s="878"/>
      <c r="Q4474" s="878"/>
      <c r="R4474" s="878"/>
      <c r="S4474" s="878"/>
      <c r="T4474" s="878"/>
      <c r="U4474" s="878"/>
      <c r="V4474" s="878"/>
      <c r="W4474" s="878"/>
      <c r="X4474" s="1015"/>
      <c r="Y4474" s="878"/>
      <c r="Z4474" s="975"/>
    </row>
    <row r="4475" spans="1:26">
      <c r="A4475" s="878"/>
      <c r="B4475" s="878"/>
      <c r="C4475" s="878"/>
      <c r="F4475" s="878"/>
      <c r="H4475" s="878"/>
      <c r="I4475" s="878"/>
      <c r="J4475" s="878"/>
      <c r="K4475" s="990"/>
      <c r="L4475" s="990"/>
      <c r="M4475" s="990"/>
      <c r="N4475" s="990"/>
      <c r="O4475" s="878"/>
      <c r="P4475" s="878"/>
      <c r="Q4475" s="878"/>
      <c r="R4475" s="878"/>
      <c r="S4475" s="878"/>
      <c r="T4475" s="878"/>
      <c r="U4475" s="878"/>
      <c r="V4475" s="878"/>
      <c r="W4475" s="878"/>
      <c r="X4475" s="1015"/>
      <c r="Y4475" s="878"/>
      <c r="Z4475" s="975"/>
    </row>
    <row r="4476" spans="1:26">
      <c r="A4476" s="878"/>
      <c r="B4476" s="878"/>
      <c r="C4476" s="878"/>
      <c r="F4476" s="878"/>
      <c r="H4476" s="878"/>
      <c r="I4476" s="878"/>
      <c r="J4476" s="878"/>
      <c r="K4476" s="990"/>
      <c r="L4476" s="990"/>
      <c r="M4476" s="990"/>
      <c r="N4476" s="990"/>
      <c r="O4476" s="878"/>
      <c r="P4476" s="878"/>
      <c r="Q4476" s="878"/>
      <c r="R4476" s="878"/>
      <c r="S4476" s="878"/>
      <c r="T4476" s="878"/>
      <c r="U4476" s="878"/>
      <c r="V4476" s="878"/>
      <c r="W4476" s="878"/>
      <c r="X4476" s="1015"/>
      <c r="Y4476" s="878"/>
      <c r="Z4476" s="975"/>
    </row>
    <row r="4477" spans="1:26">
      <c r="A4477" s="878"/>
      <c r="B4477" s="878"/>
      <c r="C4477" s="878"/>
      <c r="F4477" s="878"/>
      <c r="H4477" s="878"/>
      <c r="I4477" s="878"/>
      <c r="J4477" s="878"/>
      <c r="K4477" s="990"/>
      <c r="L4477" s="990"/>
      <c r="M4477" s="990"/>
      <c r="N4477" s="990"/>
      <c r="O4477" s="878"/>
      <c r="P4477" s="878"/>
      <c r="Q4477" s="878"/>
      <c r="R4477" s="878"/>
      <c r="S4477" s="878"/>
      <c r="T4477" s="878"/>
      <c r="U4477" s="878"/>
      <c r="V4477" s="878"/>
      <c r="W4477" s="878"/>
      <c r="X4477" s="1015"/>
      <c r="Y4477" s="878"/>
      <c r="Z4477" s="975"/>
    </row>
    <row r="4478" spans="1:26">
      <c r="A4478" s="878"/>
      <c r="B4478" s="878"/>
      <c r="C4478" s="878"/>
      <c r="F4478" s="878"/>
      <c r="H4478" s="878"/>
      <c r="I4478" s="878"/>
      <c r="J4478" s="878"/>
      <c r="K4478" s="990"/>
      <c r="L4478" s="990"/>
      <c r="M4478" s="990"/>
      <c r="N4478" s="990"/>
      <c r="O4478" s="878"/>
      <c r="P4478" s="878"/>
      <c r="Q4478" s="878"/>
      <c r="R4478" s="878"/>
      <c r="S4478" s="878"/>
      <c r="T4478" s="878"/>
      <c r="U4478" s="878"/>
      <c r="V4478" s="878"/>
      <c r="W4478" s="878"/>
      <c r="X4478" s="1015"/>
      <c r="Y4478" s="878"/>
      <c r="Z4478" s="975"/>
    </row>
    <row r="4479" spans="1:26">
      <c r="A4479" s="878"/>
      <c r="B4479" s="878"/>
      <c r="C4479" s="878"/>
      <c r="F4479" s="878"/>
      <c r="H4479" s="878"/>
      <c r="I4479" s="878"/>
      <c r="J4479" s="878"/>
      <c r="K4479" s="990"/>
      <c r="L4479" s="990"/>
      <c r="M4479" s="990"/>
      <c r="N4479" s="990"/>
      <c r="O4479" s="878"/>
      <c r="P4479" s="878"/>
      <c r="Q4479" s="878"/>
      <c r="R4479" s="878"/>
      <c r="S4479" s="878"/>
      <c r="T4479" s="878"/>
      <c r="U4479" s="878"/>
      <c r="V4479" s="878"/>
      <c r="W4479" s="878"/>
      <c r="X4479" s="1015"/>
      <c r="Y4479" s="878"/>
      <c r="Z4479" s="975"/>
    </row>
    <row r="4480" spans="1:26">
      <c r="A4480" s="878"/>
      <c r="B4480" s="878"/>
      <c r="C4480" s="878"/>
      <c r="F4480" s="878"/>
      <c r="H4480" s="878"/>
      <c r="I4480" s="878"/>
      <c r="J4480" s="878"/>
      <c r="K4480" s="990"/>
      <c r="L4480" s="990"/>
      <c r="M4480" s="990"/>
      <c r="N4480" s="990"/>
      <c r="O4480" s="878"/>
      <c r="P4480" s="878"/>
      <c r="Q4480" s="878"/>
      <c r="R4480" s="878"/>
      <c r="S4480" s="878"/>
      <c r="T4480" s="878"/>
      <c r="U4480" s="878"/>
      <c r="V4480" s="878"/>
      <c r="W4480" s="878"/>
      <c r="X4480" s="1015"/>
      <c r="Y4480" s="878"/>
      <c r="Z4480" s="975"/>
    </row>
    <row r="4481" spans="1:26">
      <c r="A4481" s="878"/>
      <c r="B4481" s="878"/>
      <c r="C4481" s="878"/>
      <c r="F4481" s="878"/>
      <c r="H4481" s="878"/>
      <c r="I4481" s="878"/>
      <c r="J4481" s="878"/>
      <c r="K4481" s="990"/>
      <c r="L4481" s="990"/>
      <c r="M4481" s="990"/>
      <c r="N4481" s="990"/>
      <c r="O4481" s="878"/>
      <c r="P4481" s="878"/>
      <c r="Q4481" s="878"/>
      <c r="R4481" s="878"/>
      <c r="S4481" s="878"/>
      <c r="T4481" s="878"/>
      <c r="U4481" s="878"/>
      <c r="V4481" s="878"/>
      <c r="W4481" s="878"/>
      <c r="X4481" s="1015"/>
      <c r="Y4481" s="878"/>
      <c r="Z4481" s="975"/>
    </row>
    <row r="4482" spans="1:26">
      <c r="A4482" s="878"/>
      <c r="B4482" s="878"/>
      <c r="C4482" s="878"/>
      <c r="F4482" s="878"/>
      <c r="H4482" s="878"/>
      <c r="I4482" s="878"/>
      <c r="J4482" s="878"/>
      <c r="K4482" s="990"/>
      <c r="L4482" s="990"/>
      <c r="M4482" s="990"/>
      <c r="N4482" s="990"/>
      <c r="O4482" s="878"/>
      <c r="P4482" s="878"/>
      <c r="Q4482" s="878"/>
      <c r="R4482" s="878"/>
      <c r="S4482" s="878"/>
      <c r="T4482" s="878"/>
      <c r="U4482" s="878"/>
      <c r="V4482" s="878"/>
      <c r="W4482" s="878"/>
      <c r="X4482" s="1015"/>
      <c r="Y4482" s="878"/>
      <c r="Z4482" s="975"/>
    </row>
    <row r="4483" spans="1:26">
      <c r="A4483" s="878"/>
      <c r="B4483" s="878"/>
      <c r="C4483" s="878"/>
      <c r="F4483" s="878"/>
      <c r="H4483" s="878"/>
      <c r="I4483" s="878"/>
      <c r="J4483" s="878"/>
      <c r="K4483" s="990"/>
      <c r="L4483" s="990"/>
      <c r="M4483" s="990"/>
      <c r="N4483" s="990"/>
      <c r="O4483" s="878"/>
      <c r="P4483" s="878"/>
      <c r="Q4483" s="878"/>
      <c r="R4483" s="878"/>
      <c r="S4483" s="878"/>
      <c r="T4483" s="878"/>
      <c r="U4483" s="878"/>
      <c r="V4483" s="878"/>
      <c r="W4483" s="878"/>
      <c r="X4483" s="1015"/>
      <c r="Y4483" s="878"/>
      <c r="Z4483" s="975"/>
    </row>
    <row r="4484" spans="1:26">
      <c r="A4484" s="878"/>
      <c r="B4484" s="878"/>
      <c r="C4484" s="878"/>
      <c r="F4484" s="878"/>
      <c r="H4484" s="878"/>
      <c r="I4484" s="878"/>
      <c r="J4484" s="878"/>
      <c r="K4484" s="990"/>
      <c r="L4484" s="990"/>
      <c r="M4484" s="990"/>
      <c r="N4484" s="990"/>
      <c r="O4484" s="878"/>
      <c r="P4484" s="878"/>
      <c r="Q4484" s="878"/>
      <c r="R4484" s="878"/>
      <c r="S4484" s="878"/>
      <c r="T4484" s="878"/>
      <c r="U4484" s="878"/>
      <c r="V4484" s="878"/>
      <c r="W4484" s="878"/>
      <c r="X4484" s="1015"/>
      <c r="Y4484" s="878"/>
      <c r="Z4484" s="975"/>
    </row>
    <row r="4485" spans="1:26">
      <c r="A4485" s="878"/>
      <c r="B4485" s="878"/>
      <c r="C4485" s="878"/>
      <c r="F4485" s="878"/>
      <c r="H4485" s="878"/>
      <c r="I4485" s="878"/>
      <c r="J4485" s="878"/>
      <c r="K4485" s="990"/>
      <c r="L4485" s="990"/>
      <c r="M4485" s="990"/>
      <c r="N4485" s="990"/>
      <c r="O4485" s="878"/>
      <c r="P4485" s="878"/>
      <c r="Q4485" s="878"/>
      <c r="R4485" s="878"/>
      <c r="S4485" s="878"/>
      <c r="T4485" s="878"/>
      <c r="U4485" s="878"/>
      <c r="V4485" s="878"/>
      <c r="W4485" s="878"/>
      <c r="X4485" s="1015"/>
      <c r="Y4485" s="878"/>
      <c r="Z4485" s="975"/>
    </row>
    <row r="4486" spans="1:26">
      <c r="A4486" s="878"/>
      <c r="B4486" s="878"/>
      <c r="C4486" s="878"/>
      <c r="F4486" s="878"/>
      <c r="H4486" s="878"/>
      <c r="I4486" s="878"/>
      <c r="J4486" s="878"/>
      <c r="K4486" s="990"/>
      <c r="L4486" s="990"/>
      <c r="M4486" s="990"/>
      <c r="N4486" s="990"/>
      <c r="O4486" s="878"/>
      <c r="P4486" s="878"/>
      <c r="Q4486" s="878"/>
      <c r="R4486" s="878"/>
      <c r="S4486" s="878"/>
      <c r="T4486" s="878"/>
      <c r="U4486" s="878"/>
      <c r="V4486" s="878"/>
      <c r="W4486" s="878"/>
      <c r="X4486" s="1015"/>
      <c r="Y4486" s="878"/>
      <c r="Z4486" s="975"/>
    </row>
    <row r="4487" spans="1:26">
      <c r="A4487" s="878"/>
      <c r="B4487" s="878"/>
      <c r="C4487" s="878"/>
      <c r="F4487" s="878"/>
      <c r="H4487" s="878"/>
      <c r="I4487" s="878"/>
      <c r="J4487" s="878"/>
      <c r="K4487" s="990"/>
      <c r="L4487" s="990"/>
      <c r="M4487" s="990"/>
      <c r="N4487" s="990"/>
      <c r="O4487" s="878"/>
      <c r="P4487" s="878"/>
      <c r="Q4487" s="878"/>
      <c r="R4487" s="878"/>
      <c r="S4487" s="878"/>
      <c r="T4487" s="878"/>
      <c r="U4487" s="878"/>
      <c r="V4487" s="878"/>
      <c r="W4487" s="878"/>
      <c r="X4487" s="1015"/>
      <c r="Y4487" s="878"/>
      <c r="Z4487" s="975"/>
    </row>
    <row r="4488" spans="1:26">
      <c r="A4488" s="878"/>
      <c r="B4488" s="878"/>
      <c r="C4488" s="878"/>
      <c r="F4488" s="878"/>
      <c r="H4488" s="878"/>
      <c r="I4488" s="878"/>
      <c r="J4488" s="878"/>
      <c r="K4488" s="990"/>
      <c r="L4488" s="990"/>
      <c r="M4488" s="990"/>
      <c r="N4488" s="990"/>
      <c r="O4488" s="878"/>
      <c r="P4488" s="878"/>
      <c r="Q4488" s="878"/>
      <c r="R4488" s="878"/>
      <c r="S4488" s="878"/>
      <c r="T4488" s="878"/>
      <c r="U4488" s="878"/>
      <c r="V4488" s="878"/>
      <c r="W4488" s="878"/>
      <c r="X4488" s="1015"/>
      <c r="Y4488" s="878"/>
      <c r="Z4488" s="975"/>
    </row>
    <row r="4489" spans="1:26">
      <c r="A4489" s="878"/>
      <c r="B4489" s="878"/>
      <c r="C4489" s="878"/>
      <c r="F4489" s="878"/>
      <c r="H4489" s="878"/>
      <c r="I4489" s="878"/>
      <c r="J4489" s="878"/>
      <c r="K4489" s="990"/>
      <c r="L4489" s="990"/>
      <c r="M4489" s="990"/>
      <c r="N4489" s="990"/>
      <c r="O4489" s="878"/>
      <c r="P4489" s="878"/>
      <c r="Q4489" s="878"/>
      <c r="R4489" s="878"/>
      <c r="S4489" s="878"/>
      <c r="T4489" s="878"/>
      <c r="U4489" s="878"/>
      <c r="V4489" s="878"/>
      <c r="W4489" s="878"/>
      <c r="X4489" s="1015"/>
      <c r="Y4489" s="878"/>
      <c r="Z4489" s="975"/>
    </row>
    <row r="4490" spans="1:26">
      <c r="A4490" s="878"/>
      <c r="B4490" s="878"/>
      <c r="C4490" s="878"/>
      <c r="F4490" s="878"/>
      <c r="H4490" s="878"/>
      <c r="I4490" s="878"/>
      <c r="J4490" s="878"/>
      <c r="K4490" s="990"/>
      <c r="L4490" s="990"/>
      <c r="M4490" s="990"/>
      <c r="N4490" s="990"/>
      <c r="O4490" s="878"/>
      <c r="P4490" s="878"/>
      <c r="Q4490" s="878"/>
      <c r="R4490" s="878"/>
      <c r="S4490" s="878"/>
      <c r="T4490" s="878"/>
      <c r="U4490" s="878"/>
      <c r="V4490" s="878"/>
      <c r="W4490" s="878"/>
      <c r="X4490" s="1015"/>
      <c r="Y4490" s="878"/>
      <c r="Z4490" s="975"/>
    </row>
    <row r="4491" spans="1:26">
      <c r="A4491" s="878"/>
      <c r="B4491" s="878"/>
      <c r="C4491" s="878"/>
      <c r="F4491" s="878"/>
      <c r="H4491" s="878"/>
      <c r="I4491" s="878"/>
      <c r="J4491" s="878"/>
      <c r="K4491" s="990"/>
      <c r="L4491" s="990"/>
      <c r="M4491" s="990"/>
      <c r="N4491" s="990"/>
      <c r="O4491" s="878"/>
      <c r="P4491" s="878"/>
      <c r="Q4491" s="878"/>
      <c r="R4491" s="878"/>
      <c r="S4491" s="878"/>
      <c r="T4491" s="878"/>
      <c r="U4491" s="878"/>
      <c r="V4491" s="878"/>
      <c r="W4491" s="878"/>
      <c r="X4491" s="1015"/>
      <c r="Y4491" s="878"/>
      <c r="Z4491" s="975"/>
    </row>
    <row r="4492" spans="1:26">
      <c r="A4492" s="878"/>
      <c r="B4492" s="878"/>
      <c r="C4492" s="878"/>
      <c r="F4492" s="878"/>
      <c r="H4492" s="878"/>
      <c r="I4492" s="878"/>
      <c r="J4492" s="878"/>
      <c r="K4492" s="990"/>
      <c r="L4492" s="990"/>
      <c r="M4492" s="990"/>
      <c r="N4492" s="990"/>
      <c r="O4492" s="878"/>
      <c r="P4492" s="878"/>
      <c r="Q4492" s="878"/>
      <c r="R4492" s="878"/>
      <c r="S4492" s="878"/>
      <c r="T4492" s="878"/>
      <c r="U4492" s="878"/>
      <c r="V4492" s="878"/>
      <c r="W4492" s="878"/>
      <c r="X4492" s="1015"/>
      <c r="Y4492" s="878"/>
      <c r="Z4492" s="975"/>
    </row>
    <row r="4493" spans="1:26">
      <c r="A4493" s="878"/>
      <c r="B4493" s="878"/>
      <c r="C4493" s="878"/>
      <c r="F4493" s="878"/>
      <c r="H4493" s="878"/>
      <c r="I4493" s="878"/>
      <c r="J4493" s="878"/>
      <c r="K4493" s="990"/>
      <c r="L4493" s="990"/>
      <c r="M4493" s="990"/>
      <c r="N4493" s="990"/>
      <c r="O4493" s="878"/>
      <c r="P4493" s="878"/>
      <c r="Q4493" s="878"/>
      <c r="R4493" s="878"/>
      <c r="S4493" s="878"/>
      <c r="T4493" s="878"/>
      <c r="U4493" s="878"/>
      <c r="V4493" s="878"/>
      <c r="W4493" s="878"/>
      <c r="X4493" s="1015"/>
      <c r="Y4493" s="878"/>
      <c r="Z4493" s="975"/>
    </row>
    <row r="4494" spans="1:26">
      <c r="A4494" s="878"/>
      <c r="B4494" s="878"/>
      <c r="C4494" s="878"/>
      <c r="F4494" s="878"/>
      <c r="H4494" s="878"/>
      <c r="I4494" s="878"/>
      <c r="J4494" s="878"/>
      <c r="K4494" s="990"/>
      <c r="L4494" s="990"/>
      <c r="M4494" s="990"/>
      <c r="N4494" s="990"/>
      <c r="O4494" s="878"/>
      <c r="P4494" s="878"/>
      <c r="Q4494" s="878"/>
      <c r="R4494" s="878"/>
      <c r="S4494" s="878"/>
      <c r="T4494" s="878"/>
      <c r="U4494" s="878"/>
      <c r="V4494" s="878"/>
      <c r="W4494" s="878"/>
      <c r="X4494" s="1015"/>
      <c r="Y4494" s="878"/>
      <c r="Z4494" s="975"/>
    </row>
    <row r="4495" spans="1:26">
      <c r="A4495" s="878"/>
      <c r="B4495" s="878"/>
      <c r="C4495" s="878"/>
      <c r="F4495" s="878"/>
      <c r="H4495" s="878"/>
      <c r="I4495" s="878"/>
      <c r="J4495" s="878"/>
      <c r="K4495" s="990"/>
      <c r="L4495" s="990"/>
      <c r="M4495" s="990"/>
      <c r="N4495" s="990"/>
      <c r="O4495" s="878"/>
      <c r="P4495" s="878"/>
      <c r="Q4495" s="878"/>
      <c r="R4495" s="878"/>
      <c r="S4495" s="878"/>
      <c r="T4495" s="878"/>
      <c r="U4495" s="878"/>
      <c r="V4495" s="878"/>
      <c r="W4495" s="878"/>
      <c r="X4495" s="1015"/>
      <c r="Y4495" s="878"/>
      <c r="Z4495" s="975"/>
    </row>
    <row r="4496" spans="1:26">
      <c r="A4496" s="878"/>
      <c r="B4496" s="878"/>
      <c r="C4496" s="878"/>
      <c r="F4496" s="878"/>
      <c r="H4496" s="878"/>
      <c r="I4496" s="878"/>
      <c r="J4496" s="878"/>
      <c r="K4496" s="990"/>
      <c r="L4496" s="990"/>
      <c r="M4496" s="990"/>
      <c r="N4496" s="990"/>
      <c r="O4496" s="878"/>
      <c r="P4496" s="878"/>
      <c r="Q4496" s="878"/>
      <c r="R4496" s="878"/>
      <c r="S4496" s="878"/>
      <c r="T4496" s="878"/>
      <c r="U4496" s="878"/>
      <c r="V4496" s="878"/>
      <c r="W4496" s="878"/>
      <c r="X4496" s="1015"/>
      <c r="Y4496" s="878"/>
      <c r="Z4496" s="975"/>
    </row>
    <row r="4497" spans="1:26">
      <c r="A4497" s="878"/>
      <c r="B4497" s="878"/>
      <c r="C4497" s="878"/>
      <c r="F4497" s="878"/>
      <c r="H4497" s="878"/>
      <c r="I4497" s="878"/>
      <c r="J4497" s="878"/>
      <c r="K4497" s="990"/>
      <c r="L4497" s="990"/>
      <c r="M4497" s="990"/>
      <c r="N4497" s="990"/>
      <c r="O4497" s="878"/>
      <c r="P4497" s="878"/>
      <c r="Q4497" s="878"/>
      <c r="R4497" s="878"/>
      <c r="S4497" s="878"/>
      <c r="T4497" s="878"/>
      <c r="U4497" s="878"/>
      <c r="V4497" s="878"/>
      <c r="W4497" s="878"/>
      <c r="X4497" s="1015"/>
      <c r="Y4497" s="878"/>
      <c r="Z4497" s="975"/>
    </row>
    <row r="4498" spans="1:26">
      <c r="A4498" s="878"/>
      <c r="B4498" s="878"/>
      <c r="C4498" s="878"/>
      <c r="F4498" s="878"/>
      <c r="H4498" s="878"/>
      <c r="I4498" s="878"/>
      <c r="J4498" s="878"/>
      <c r="K4498" s="990"/>
      <c r="L4498" s="990"/>
      <c r="M4498" s="990"/>
      <c r="N4498" s="990"/>
      <c r="O4498" s="878"/>
      <c r="P4498" s="878"/>
      <c r="Q4498" s="878"/>
      <c r="R4498" s="878"/>
      <c r="S4498" s="878"/>
      <c r="T4498" s="878"/>
      <c r="U4498" s="878"/>
      <c r="V4498" s="878"/>
      <c r="W4498" s="878"/>
      <c r="X4498" s="1015"/>
      <c r="Y4498" s="878"/>
      <c r="Z4498" s="975"/>
    </row>
    <row r="4499" spans="1:26">
      <c r="A4499" s="878"/>
      <c r="B4499" s="878"/>
      <c r="C4499" s="878"/>
      <c r="F4499" s="878"/>
      <c r="H4499" s="878"/>
      <c r="I4499" s="878"/>
      <c r="J4499" s="878"/>
      <c r="K4499" s="990"/>
      <c r="L4499" s="990"/>
      <c r="M4499" s="990"/>
      <c r="N4499" s="990"/>
      <c r="O4499" s="878"/>
      <c r="P4499" s="878"/>
      <c r="Q4499" s="878"/>
      <c r="R4499" s="878"/>
      <c r="S4499" s="878"/>
      <c r="T4499" s="878"/>
      <c r="U4499" s="878"/>
      <c r="V4499" s="878"/>
      <c r="W4499" s="878"/>
      <c r="X4499" s="1015"/>
      <c r="Y4499" s="878"/>
      <c r="Z4499" s="975"/>
    </row>
    <row r="4500" spans="1:26">
      <c r="A4500" s="878"/>
      <c r="B4500" s="878"/>
      <c r="C4500" s="878"/>
      <c r="F4500" s="878"/>
      <c r="H4500" s="878"/>
      <c r="I4500" s="878"/>
      <c r="J4500" s="878"/>
      <c r="K4500" s="990"/>
      <c r="L4500" s="990"/>
      <c r="M4500" s="990"/>
      <c r="N4500" s="990"/>
      <c r="O4500" s="878"/>
      <c r="P4500" s="878"/>
      <c r="Q4500" s="878"/>
      <c r="R4500" s="878"/>
      <c r="S4500" s="878"/>
      <c r="T4500" s="878"/>
      <c r="U4500" s="878"/>
      <c r="V4500" s="878"/>
      <c r="W4500" s="878"/>
      <c r="X4500" s="1015"/>
      <c r="Y4500" s="878"/>
      <c r="Z4500" s="975"/>
    </row>
    <row r="4501" spans="1:26">
      <c r="A4501" s="878"/>
      <c r="B4501" s="878"/>
      <c r="C4501" s="878"/>
      <c r="F4501" s="878"/>
      <c r="H4501" s="878"/>
      <c r="I4501" s="878"/>
      <c r="J4501" s="878"/>
      <c r="K4501" s="990"/>
      <c r="L4501" s="990"/>
      <c r="M4501" s="990"/>
      <c r="N4501" s="990"/>
      <c r="O4501" s="878"/>
      <c r="P4501" s="878"/>
      <c r="Q4501" s="878"/>
      <c r="R4501" s="878"/>
      <c r="S4501" s="878"/>
      <c r="T4501" s="878"/>
      <c r="U4501" s="878"/>
      <c r="V4501" s="878"/>
      <c r="W4501" s="878"/>
      <c r="X4501" s="1015"/>
      <c r="Y4501" s="878"/>
      <c r="Z4501" s="975"/>
    </row>
    <row r="4502" spans="1:26">
      <c r="A4502" s="878"/>
      <c r="B4502" s="878"/>
      <c r="C4502" s="878"/>
      <c r="F4502" s="878"/>
      <c r="H4502" s="878"/>
      <c r="I4502" s="878"/>
      <c r="J4502" s="878"/>
      <c r="K4502" s="990"/>
      <c r="L4502" s="990"/>
      <c r="M4502" s="990"/>
      <c r="N4502" s="990"/>
      <c r="O4502" s="878"/>
      <c r="P4502" s="878"/>
      <c r="Q4502" s="878"/>
      <c r="R4502" s="878"/>
      <c r="S4502" s="878"/>
      <c r="T4502" s="878"/>
      <c r="U4502" s="878"/>
      <c r="V4502" s="878"/>
      <c r="W4502" s="878"/>
      <c r="X4502" s="1015"/>
      <c r="Y4502" s="878"/>
      <c r="Z4502" s="975"/>
    </row>
    <row r="4503" spans="1:26">
      <c r="A4503" s="878"/>
      <c r="B4503" s="878"/>
      <c r="C4503" s="878"/>
      <c r="F4503" s="878"/>
      <c r="H4503" s="878"/>
      <c r="I4503" s="878"/>
      <c r="J4503" s="878"/>
      <c r="K4503" s="990"/>
      <c r="L4503" s="990"/>
      <c r="M4503" s="990"/>
      <c r="N4503" s="990"/>
      <c r="O4503" s="878"/>
      <c r="P4503" s="878"/>
      <c r="Q4503" s="878"/>
      <c r="R4503" s="878"/>
      <c r="S4503" s="878"/>
      <c r="T4503" s="878"/>
      <c r="U4503" s="878"/>
      <c r="V4503" s="878"/>
      <c r="W4503" s="878"/>
      <c r="X4503" s="1015"/>
      <c r="Y4503" s="878"/>
      <c r="Z4503" s="975"/>
    </row>
    <row r="4504" spans="1:26">
      <c r="A4504" s="878"/>
      <c r="B4504" s="878"/>
      <c r="C4504" s="878"/>
      <c r="F4504" s="878"/>
      <c r="H4504" s="878"/>
      <c r="I4504" s="878"/>
      <c r="J4504" s="878"/>
      <c r="K4504" s="990"/>
      <c r="L4504" s="990"/>
      <c r="M4504" s="990"/>
      <c r="N4504" s="990"/>
      <c r="O4504" s="878"/>
      <c r="P4504" s="878"/>
      <c r="Q4504" s="878"/>
      <c r="R4504" s="878"/>
      <c r="S4504" s="878"/>
      <c r="T4504" s="878"/>
      <c r="U4504" s="878"/>
      <c r="V4504" s="878"/>
      <c r="W4504" s="878"/>
      <c r="X4504" s="1015"/>
      <c r="Y4504" s="878"/>
      <c r="Z4504" s="975"/>
    </row>
    <row r="4505" spans="1:26">
      <c r="A4505" s="878"/>
      <c r="B4505" s="878"/>
      <c r="C4505" s="878"/>
      <c r="F4505" s="878"/>
      <c r="H4505" s="878"/>
      <c r="I4505" s="878"/>
      <c r="J4505" s="878"/>
      <c r="K4505" s="990"/>
      <c r="L4505" s="990"/>
      <c r="M4505" s="990"/>
      <c r="N4505" s="990"/>
      <c r="O4505" s="878"/>
      <c r="P4505" s="878"/>
      <c r="Q4505" s="878"/>
      <c r="R4505" s="878"/>
      <c r="S4505" s="878"/>
      <c r="T4505" s="878"/>
      <c r="U4505" s="878"/>
      <c r="V4505" s="878"/>
      <c r="W4505" s="878"/>
      <c r="X4505" s="1015"/>
      <c r="Y4505" s="878"/>
      <c r="Z4505" s="975"/>
    </row>
    <row r="4506" spans="1:26">
      <c r="A4506" s="878"/>
      <c r="B4506" s="878"/>
      <c r="C4506" s="878"/>
      <c r="F4506" s="878"/>
      <c r="H4506" s="878"/>
      <c r="I4506" s="878"/>
      <c r="J4506" s="878"/>
      <c r="K4506" s="990"/>
      <c r="L4506" s="990"/>
      <c r="M4506" s="990"/>
      <c r="N4506" s="990"/>
      <c r="O4506" s="878"/>
      <c r="P4506" s="878"/>
      <c r="Q4506" s="878"/>
      <c r="R4506" s="878"/>
      <c r="S4506" s="878"/>
      <c r="T4506" s="878"/>
      <c r="U4506" s="878"/>
      <c r="V4506" s="878"/>
      <c r="W4506" s="878"/>
      <c r="X4506" s="1015"/>
      <c r="Y4506" s="878"/>
      <c r="Z4506" s="975"/>
    </row>
    <row r="4507" spans="1:26">
      <c r="A4507" s="878"/>
      <c r="B4507" s="878"/>
      <c r="C4507" s="878"/>
      <c r="F4507" s="878"/>
      <c r="H4507" s="878"/>
      <c r="I4507" s="878"/>
      <c r="J4507" s="878"/>
      <c r="K4507" s="990"/>
      <c r="L4507" s="990"/>
      <c r="M4507" s="990"/>
      <c r="N4507" s="990"/>
      <c r="O4507" s="878"/>
      <c r="P4507" s="878"/>
      <c r="Q4507" s="878"/>
      <c r="R4507" s="878"/>
      <c r="S4507" s="878"/>
      <c r="T4507" s="878"/>
      <c r="U4507" s="878"/>
      <c r="V4507" s="878"/>
      <c r="W4507" s="878"/>
      <c r="X4507" s="1015"/>
      <c r="Y4507" s="878"/>
      <c r="Z4507" s="975"/>
    </row>
    <row r="4508" spans="1:26">
      <c r="A4508" s="878"/>
      <c r="B4508" s="878"/>
      <c r="C4508" s="878"/>
      <c r="F4508" s="878"/>
      <c r="H4508" s="878"/>
      <c r="I4508" s="878"/>
      <c r="J4508" s="878"/>
      <c r="K4508" s="990"/>
      <c r="L4508" s="990"/>
      <c r="M4508" s="990"/>
      <c r="N4508" s="990"/>
      <c r="O4508" s="878"/>
      <c r="P4508" s="878"/>
      <c r="Q4508" s="878"/>
      <c r="R4508" s="878"/>
      <c r="S4508" s="878"/>
      <c r="T4508" s="878"/>
      <c r="U4508" s="878"/>
      <c r="V4508" s="878"/>
      <c r="W4508" s="878"/>
      <c r="X4508" s="1015"/>
      <c r="Y4508" s="878"/>
      <c r="Z4508" s="975"/>
    </row>
    <row r="4509" spans="1:26">
      <c r="A4509" s="878"/>
      <c r="B4509" s="878"/>
      <c r="C4509" s="878"/>
      <c r="F4509" s="878"/>
      <c r="H4509" s="878"/>
      <c r="I4509" s="878"/>
      <c r="J4509" s="878"/>
      <c r="K4509" s="990"/>
      <c r="L4509" s="990"/>
      <c r="M4509" s="990"/>
      <c r="N4509" s="990"/>
      <c r="O4509" s="878"/>
      <c r="P4509" s="878"/>
      <c r="Q4509" s="878"/>
      <c r="R4509" s="878"/>
      <c r="S4509" s="878"/>
      <c r="T4509" s="878"/>
      <c r="U4509" s="878"/>
      <c r="V4509" s="878"/>
      <c r="W4509" s="878"/>
      <c r="X4509" s="1015"/>
      <c r="Y4509" s="878"/>
      <c r="Z4509" s="975"/>
    </row>
    <row r="4510" spans="1:26">
      <c r="A4510" s="878"/>
      <c r="B4510" s="878"/>
      <c r="C4510" s="878"/>
      <c r="F4510" s="878"/>
      <c r="H4510" s="878"/>
      <c r="I4510" s="878"/>
      <c r="J4510" s="878"/>
      <c r="K4510" s="990"/>
      <c r="L4510" s="990"/>
      <c r="M4510" s="990"/>
      <c r="N4510" s="990"/>
      <c r="O4510" s="878"/>
      <c r="P4510" s="878"/>
      <c r="Q4510" s="878"/>
      <c r="R4510" s="878"/>
      <c r="S4510" s="878"/>
      <c r="T4510" s="878"/>
      <c r="U4510" s="878"/>
      <c r="V4510" s="878"/>
      <c r="W4510" s="878"/>
      <c r="X4510" s="1015"/>
      <c r="Y4510" s="878"/>
      <c r="Z4510" s="975"/>
    </row>
    <row r="4511" spans="1:26">
      <c r="A4511" s="878"/>
      <c r="B4511" s="878"/>
      <c r="C4511" s="878"/>
      <c r="F4511" s="878"/>
      <c r="H4511" s="878"/>
      <c r="I4511" s="878"/>
      <c r="J4511" s="878"/>
      <c r="K4511" s="990"/>
      <c r="L4511" s="990"/>
      <c r="M4511" s="990"/>
      <c r="N4511" s="990"/>
      <c r="O4511" s="878"/>
      <c r="P4511" s="878"/>
      <c r="Q4511" s="878"/>
      <c r="R4511" s="878"/>
      <c r="S4511" s="878"/>
      <c r="T4511" s="878"/>
      <c r="U4511" s="878"/>
      <c r="V4511" s="878"/>
      <c r="W4511" s="878"/>
      <c r="X4511" s="1015"/>
      <c r="Y4511" s="878"/>
      <c r="Z4511" s="975"/>
    </row>
    <row r="4512" spans="1:26">
      <c r="A4512" s="878"/>
      <c r="B4512" s="878"/>
      <c r="C4512" s="878"/>
      <c r="F4512" s="878"/>
      <c r="H4512" s="878"/>
      <c r="I4512" s="878"/>
      <c r="J4512" s="878"/>
      <c r="K4512" s="990"/>
      <c r="L4512" s="990"/>
      <c r="M4512" s="990"/>
      <c r="N4512" s="990"/>
      <c r="O4512" s="878"/>
      <c r="P4512" s="878"/>
      <c r="Q4512" s="878"/>
      <c r="R4512" s="878"/>
      <c r="S4512" s="878"/>
      <c r="T4512" s="878"/>
      <c r="U4512" s="878"/>
      <c r="V4512" s="878"/>
      <c r="W4512" s="878"/>
      <c r="X4512" s="1015"/>
      <c r="Y4512" s="878"/>
      <c r="Z4512" s="975"/>
    </row>
    <row r="4513" spans="1:26">
      <c r="A4513" s="878"/>
      <c r="B4513" s="878"/>
      <c r="C4513" s="878"/>
      <c r="F4513" s="878"/>
      <c r="H4513" s="878"/>
      <c r="I4513" s="878"/>
      <c r="J4513" s="878"/>
      <c r="K4513" s="990"/>
      <c r="L4513" s="990"/>
      <c r="M4513" s="990"/>
      <c r="N4513" s="990"/>
      <c r="O4513" s="878"/>
      <c r="P4513" s="878"/>
      <c r="Q4513" s="878"/>
      <c r="R4513" s="878"/>
      <c r="S4513" s="878"/>
      <c r="T4513" s="878"/>
      <c r="U4513" s="878"/>
      <c r="V4513" s="878"/>
      <c r="W4513" s="878"/>
      <c r="X4513" s="1015"/>
      <c r="Y4513" s="878"/>
      <c r="Z4513" s="975"/>
    </row>
    <row r="4514" spans="1:26">
      <c r="A4514" s="878"/>
      <c r="B4514" s="878"/>
      <c r="C4514" s="878"/>
      <c r="F4514" s="878"/>
      <c r="H4514" s="878"/>
      <c r="I4514" s="878"/>
      <c r="J4514" s="878"/>
      <c r="K4514" s="990"/>
      <c r="L4514" s="990"/>
      <c r="M4514" s="990"/>
      <c r="N4514" s="990"/>
      <c r="O4514" s="878"/>
      <c r="P4514" s="878"/>
      <c r="Q4514" s="878"/>
      <c r="R4514" s="878"/>
      <c r="S4514" s="878"/>
      <c r="T4514" s="878"/>
      <c r="U4514" s="878"/>
      <c r="V4514" s="878"/>
      <c r="W4514" s="878"/>
      <c r="X4514" s="1015"/>
      <c r="Y4514" s="878"/>
      <c r="Z4514" s="975"/>
    </row>
    <row r="4515" spans="1:26">
      <c r="A4515" s="878"/>
      <c r="B4515" s="878"/>
      <c r="C4515" s="878"/>
      <c r="F4515" s="878"/>
      <c r="H4515" s="878"/>
      <c r="I4515" s="878"/>
      <c r="J4515" s="878"/>
      <c r="K4515" s="990"/>
      <c r="L4515" s="990"/>
      <c r="M4515" s="990"/>
      <c r="N4515" s="990"/>
      <c r="O4515" s="878"/>
      <c r="P4515" s="878"/>
      <c r="Q4515" s="878"/>
      <c r="R4515" s="878"/>
      <c r="S4515" s="878"/>
      <c r="T4515" s="878"/>
      <c r="U4515" s="878"/>
      <c r="V4515" s="878"/>
      <c r="W4515" s="878"/>
      <c r="X4515" s="1015"/>
      <c r="Y4515" s="878"/>
      <c r="Z4515" s="975"/>
    </row>
    <row r="4516" spans="1:26">
      <c r="A4516" s="878"/>
      <c r="B4516" s="878"/>
      <c r="C4516" s="878"/>
      <c r="F4516" s="878"/>
      <c r="H4516" s="878"/>
      <c r="I4516" s="878"/>
      <c r="J4516" s="878"/>
      <c r="K4516" s="990"/>
      <c r="L4516" s="990"/>
      <c r="M4516" s="990"/>
      <c r="N4516" s="990"/>
      <c r="O4516" s="878"/>
      <c r="P4516" s="878"/>
      <c r="Q4516" s="878"/>
      <c r="R4516" s="878"/>
      <c r="S4516" s="878"/>
      <c r="T4516" s="878"/>
      <c r="U4516" s="878"/>
      <c r="V4516" s="878"/>
      <c r="W4516" s="878"/>
      <c r="X4516" s="1015"/>
      <c r="Y4516" s="878"/>
      <c r="Z4516" s="975"/>
    </row>
    <row r="4517" spans="1:26">
      <c r="A4517" s="878"/>
      <c r="B4517" s="878"/>
      <c r="C4517" s="878"/>
      <c r="F4517" s="878"/>
      <c r="H4517" s="878"/>
      <c r="I4517" s="878"/>
      <c r="J4517" s="878"/>
      <c r="K4517" s="990"/>
      <c r="L4517" s="990"/>
      <c r="M4517" s="990"/>
      <c r="N4517" s="990"/>
      <c r="O4517" s="878"/>
      <c r="P4517" s="878"/>
      <c r="Q4517" s="878"/>
      <c r="R4517" s="878"/>
      <c r="S4517" s="878"/>
      <c r="T4517" s="878"/>
      <c r="U4517" s="878"/>
      <c r="V4517" s="878"/>
      <c r="W4517" s="878"/>
      <c r="X4517" s="1015"/>
      <c r="Y4517" s="878"/>
      <c r="Z4517" s="975"/>
    </row>
    <row r="4518" spans="1:26">
      <c r="A4518" s="878"/>
      <c r="B4518" s="878"/>
      <c r="C4518" s="878"/>
      <c r="F4518" s="878"/>
      <c r="H4518" s="878"/>
      <c r="I4518" s="878"/>
      <c r="J4518" s="878"/>
      <c r="K4518" s="990"/>
      <c r="L4518" s="990"/>
      <c r="M4518" s="990"/>
      <c r="N4518" s="990"/>
      <c r="O4518" s="878"/>
      <c r="P4518" s="878"/>
      <c r="Q4518" s="878"/>
      <c r="R4518" s="878"/>
      <c r="S4518" s="878"/>
      <c r="T4518" s="878"/>
      <c r="U4518" s="878"/>
      <c r="V4518" s="878"/>
      <c r="W4518" s="878"/>
      <c r="X4518" s="1015"/>
      <c r="Y4518" s="878"/>
      <c r="Z4518" s="975"/>
    </row>
    <row r="4519" spans="1:26">
      <c r="A4519" s="878"/>
      <c r="B4519" s="878"/>
      <c r="C4519" s="878"/>
      <c r="F4519" s="878"/>
      <c r="H4519" s="878"/>
      <c r="I4519" s="878"/>
      <c r="J4519" s="878"/>
      <c r="K4519" s="990"/>
      <c r="L4519" s="990"/>
      <c r="M4519" s="990"/>
      <c r="N4519" s="990"/>
      <c r="O4519" s="878"/>
      <c r="P4519" s="878"/>
      <c r="Q4519" s="878"/>
      <c r="R4519" s="878"/>
      <c r="S4519" s="878"/>
      <c r="T4519" s="878"/>
      <c r="U4519" s="878"/>
      <c r="V4519" s="878"/>
      <c r="W4519" s="878"/>
      <c r="X4519" s="1015"/>
      <c r="Y4519" s="878"/>
      <c r="Z4519" s="975"/>
    </row>
    <row r="4520" spans="1:26">
      <c r="A4520" s="878"/>
      <c r="B4520" s="878"/>
      <c r="C4520" s="878"/>
      <c r="F4520" s="878"/>
      <c r="H4520" s="878"/>
      <c r="I4520" s="878"/>
      <c r="J4520" s="878"/>
      <c r="K4520" s="990"/>
      <c r="L4520" s="990"/>
      <c r="M4520" s="990"/>
      <c r="N4520" s="990"/>
      <c r="O4520" s="878"/>
      <c r="P4520" s="878"/>
      <c r="Q4520" s="878"/>
      <c r="R4520" s="878"/>
      <c r="S4520" s="878"/>
      <c r="T4520" s="878"/>
      <c r="U4520" s="878"/>
      <c r="V4520" s="878"/>
      <c r="W4520" s="878"/>
      <c r="X4520" s="1015"/>
      <c r="Y4520" s="878"/>
      <c r="Z4520" s="975"/>
    </row>
    <row r="4521" spans="1:26">
      <c r="A4521" s="878"/>
      <c r="B4521" s="878"/>
      <c r="C4521" s="878"/>
      <c r="F4521" s="878"/>
      <c r="H4521" s="878"/>
      <c r="I4521" s="878"/>
      <c r="J4521" s="878"/>
      <c r="K4521" s="990"/>
      <c r="L4521" s="990"/>
      <c r="M4521" s="990"/>
      <c r="N4521" s="990"/>
      <c r="O4521" s="878"/>
      <c r="P4521" s="878"/>
      <c r="Q4521" s="878"/>
      <c r="R4521" s="878"/>
      <c r="S4521" s="878"/>
      <c r="T4521" s="878"/>
      <c r="U4521" s="878"/>
      <c r="V4521" s="878"/>
      <c r="W4521" s="878"/>
      <c r="X4521" s="1015"/>
      <c r="Y4521" s="878"/>
      <c r="Z4521" s="975"/>
    </row>
    <row r="4522" spans="1:26">
      <c r="A4522" s="878"/>
      <c r="B4522" s="878"/>
      <c r="C4522" s="878"/>
      <c r="F4522" s="878"/>
      <c r="H4522" s="878"/>
      <c r="I4522" s="878"/>
      <c r="J4522" s="878"/>
      <c r="K4522" s="990"/>
      <c r="L4522" s="990"/>
      <c r="M4522" s="990"/>
      <c r="N4522" s="990"/>
      <c r="O4522" s="878"/>
      <c r="P4522" s="878"/>
      <c r="Q4522" s="878"/>
      <c r="R4522" s="878"/>
      <c r="S4522" s="878"/>
      <c r="T4522" s="878"/>
      <c r="U4522" s="878"/>
      <c r="V4522" s="878"/>
      <c r="W4522" s="878"/>
      <c r="X4522" s="1015"/>
      <c r="Y4522" s="878"/>
      <c r="Z4522" s="975"/>
    </row>
    <row r="4523" spans="1:26">
      <c r="A4523" s="878"/>
      <c r="B4523" s="878"/>
      <c r="C4523" s="878"/>
      <c r="F4523" s="878"/>
      <c r="H4523" s="878"/>
      <c r="I4523" s="878"/>
      <c r="J4523" s="878"/>
      <c r="K4523" s="990"/>
      <c r="L4523" s="990"/>
      <c r="M4523" s="990"/>
      <c r="N4523" s="990"/>
      <c r="O4523" s="878"/>
      <c r="P4523" s="878"/>
      <c r="Q4523" s="878"/>
      <c r="R4523" s="878"/>
      <c r="S4523" s="878"/>
      <c r="T4523" s="878"/>
      <c r="U4523" s="878"/>
      <c r="V4523" s="878"/>
      <c r="W4523" s="878"/>
      <c r="X4523" s="1015"/>
      <c r="Y4523" s="878"/>
      <c r="Z4523" s="975"/>
    </row>
    <row r="4524" spans="1:26">
      <c r="A4524" s="878"/>
      <c r="B4524" s="878"/>
      <c r="C4524" s="878"/>
      <c r="F4524" s="878"/>
      <c r="H4524" s="878"/>
      <c r="I4524" s="878"/>
      <c r="J4524" s="878"/>
      <c r="K4524" s="990"/>
      <c r="L4524" s="990"/>
      <c r="M4524" s="990"/>
      <c r="N4524" s="990"/>
      <c r="O4524" s="878"/>
      <c r="P4524" s="878"/>
      <c r="Q4524" s="878"/>
      <c r="R4524" s="878"/>
      <c r="S4524" s="878"/>
      <c r="T4524" s="878"/>
      <c r="U4524" s="878"/>
      <c r="V4524" s="878"/>
      <c r="W4524" s="878"/>
      <c r="X4524" s="1015"/>
      <c r="Y4524" s="878"/>
      <c r="Z4524" s="975"/>
    </row>
    <row r="4525" spans="1:26">
      <c r="A4525" s="878"/>
      <c r="B4525" s="878"/>
      <c r="C4525" s="878"/>
      <c r="F4525" s="878"/>
      <c r="H4525" s="878"/>
      <c r="I4525" s="878"/>
      <c r="J4525" s="878"/>
      <c r="K4525" s="990"/>
      <c r="L4525" s="990"/>
      <c r="M4525" s="990"/>
      <c r="N4525" s="990"/>
      <c r="O4525" s="878"/>
      <c r="P4525" s="878"/>
      <c r="Q4525" s="878"/>
      <c r="R4525" s="878"/>
      <c r="S4525" s="878"/>
      <c r="T4525" s="878"/>
      <c r="U4525" s="878"/>
      <c r="V4525" s="878"/>
      <c r="W4525" s="878"/>
      <c r="X4525" s="1015"/>
      <c r="Y4525" s="878"/>
      <c r="Z4525" s="975"/>
    </row>
    <row r="4526" spans="1:26">
      <c r="A4526" s="878"/>
      <c r="B4526" s="878"/>
      <c r="C4526" s="878"/>
      <c r="F4526" s="878"/>
      <c r="H4526" s="878"/>
      <c r="I4526" s="878"/>
      <c r="J4526" s="878"/>
      <c r="K4526" s="990"/>
      <c r="L4526" s="990"/>
      <c r="M4526" s="990"/>
      <c r="N4526" s="990"/>
      <c r="O4526" s="878"/>
      <c r="P4526" s="878"/>
      <c r="Q4526" s="878"/>
      <c r="R4526" s="878"/>
      <c r="S4526" s="878"/>
      <c r="T4526" s="878"/>
      <c r="U4526" s="878"/>
      <c r="V4526" s="878"/>
      <c r="W4526" s="878"/>
      <c r="X4526" s="1015"/>
      <c r="Y4526" s="878"/>
      <c r="Z4526" s="975"/>
    </row>
    <row r="4527" spans="1:26">
      <c r="A4527" s="878"/>
      <c r="B4527" s="878"/>
      <c r="C4527" s="878"/>
      <c r="F4527" s="878"/>
      <c r="H4527" s="878"/>
      <c r="I4527" s="878"/>
      <c r="J4527" s="878"/>
      <c r="K4527" s="990"/>
      <c r="L4527" s="990"/>
      <c r="M4527" s="990"/>
      <c r="N4527" s="990"/>
      <c r="O4527" s="878"/>
      <c r="P4527" s="878"/>
      <c r="Q4527" s="878"/>
      <c r="R4527" s="878"/>
      <c r="S4527" s="878"/>
      <c r="T4527" s="878"/>
      <c r="U4527" s="878"/>
      <c r="V4527" s="878"/>
      <c r="W4527" s="878"/>
      <c r="X4527" s="1015"/>
      <c r="Y4527" s="878"/>
      <c r="Z4527" s="975"/>
    </row>
    <row r="4528" spans="1:26">
      <c r="A4528" s="878"/>
      <c r="B4528" s="878"/>
      <c r="C4528" s="878"/>
      <c r="F4528" s="878"/>
      <c r="H4528" s="878"/>
      <c r="I4528" s="878"/>
      <c r="J4528" s="878"/>
      <c r="K4528" s="990"/>
      <c r="L4528" s="990"/>
      <c r="M4528" s="990"/>
      <c r="N4528" s="990"/>
      <c r="O4528" s="878"/>
      <c r="P4528" s="878"/>
      <c r="Q4528" s="878"/>
      <c r="R4528" s="878"/>
      <c r="S4528" s="878"/>
      <c r="T4528" s="878"/>
      <c r="U4528" s="878"/>
      <c r="V4528" s="878"/>
      <c r="W4528" s="878"/>
      <c r="X4528" s="1015"/>
      <c r="Y4528" s="878"/>
      <c r="Z4528" s="975"/>
    </row>
    <row r="4529" spans="1:26">
      <c r="A4529" s="878"/>
      <c r="B4529" s="878"/>
      <c r="C4529" s="878"/>
      <c r="F4529" s="878"/>
      <c r="H4529" s="878"/>
      <c r="I4529" s="878"/>
      <c r="J4529" s="878"/>
      <c r="K4529" s="990"/>
      <c r="L4529" s="990"/>
      <c r="M4529" s="990"/>
      <c r="N4529" s="990"/>
      <c r="O4529" s="878"/>
      <c r="P4529" s="878"/>
      <c r="Q4529" s="878"/>
      <c r="R4529" s="878"/>
      <c r="S4529" s="878"/>
      <c r="T4529" s="878"/>
      <c r="U4529" s="878"/>
      <c r="V4529" s="878"/>
      <c r="W4529" s="878"/>
      <c r="X4529" s="1015"/>
      <c r="Y4529" s="878"/>
      <c r="Z4529" s="975"/>
    </row>
    <row r="4530" spans="1:26">
      <c r="A4530" s="878"/>
      <c r="B4530" s="878"/>
      <c r="C4530" s="878"/>
      <c r="F4530" s="878"/>
      <c r="H4530" s="878"/>
      <c r="I4530" s="878"/>
      <c r="J4530" s="878"/>
      <c r="K4530" s="990"/>
      <c r="L4530" s="990"/>
      <c r="M4530" s="990"/>
      <c r="N4530" s="990"/>
      <c r="O4530" s="878"/>
      <c r="P4530" s="878"/>
      <c r="Q4530" s="878"/>
      <c r="R4530" s="878"/>
      <c r="S4530" s="878"/>
      <c r="T4530" s="878"/>
      <c r="U4530" s="878"/>
      <c r="V4530" s="878"/>
      <c r="W4530" s="878"/>
      <c r="X4530" s="1015"/>
      <c r="Y4530" s="878"/>
      <c r="Z4530" s="975"/>
    </row>
    <row r="4531" spans="1:26">
      <c r="A4531" s="878"/>
      <c r="B4531" s="878"/>
      <c r="C4531" s="878"/>
      <c r="F4531" s="878"/>
      <c r="H4531" s="878"/>
      <c r="I4531" s="878"/>
      <c r="J4531" s="878"/>
      <c r="K4531" s="990"/>
      <c r="L4531" s="990"/>
      <c r="M4531" s="990"/>
      <c r="N4531" s="990"/>
      <c r="O4531" s="878"/>
      <c r="P4531" s="878"/>
      <c r="Q4531" s="878"/>
      <c r="R4531" s="878"/>
      <c r="S4531" s="878"/>
      <c r="T4531" s="878"/>
      <c r="U4531" s="878"/>
      <c r="V4531" s="878"/>
      <c r="W4531" s="878"/>
      <c r="X4531" s="1015"/>
      <c r="Y4531" s="878"/>
      <c r="Z4531" s="975"/>
    </row>
    <row r="4532" spans="1:26">
      <c r="A4532" s="878"/>
      <c r="B4532" s="878"/>
      <c r="C4532" s="878"/>
      <c r="F4532" s="878"/>
      <c r="H4532" s="878"/>
      <c r="I4532" s="878"/>
      <c r="J4532" s="878"/>
      <c r="K4532" s="990"/>
      <c r="L4532" s="990"/>
      <c r="M4532" s="990"/>
      <c r="N4532" s="990"/>
      <c r="O4532" s="878"/>
      <c r="P4532" s="878"/>
      <c r="Q4532" s="878"/>
      <c r="R4532" s="878"/>
      <c r="S4532" s="878"/>
      <c r="T4532" s="878"/>
      <c r="U4532" s="878"/>
      <c r="V4532" s="878"/>
      <c r="W4532" s="878"/>
      <c r="X4532" s="1015"/>
      <c r="Y4532" s="878"/>
      <c r="Z4532" s="975"/>
    </row>
    <row r="4533" spans="1:26">
      <c r="A4533" s="878"/>
      <c r="B4533" s="878"/>
      <c r="C4533" s="878"/>
      <c r="F4533" s="878"/>
      <c r="H4533" s="878"/>
      <c r="I4533" s="878"/>
      <c r="J4533" s="878"/>
      <c r="K4533" s="990"/>
      <c r="L4533" s="990"/>
      <c r="M4533" s="990"/>
      <c r="N4533" s="990"/>
      <c r="O4533" s="878"/>
      <c r="P4533" s="878"/>
      <c r="Q4533" s="878"/>
      <c r="R4533" s="878"/>
      <c r="S4533" s="878"/>
      <c r="T4533" s="878"/>
      <c r="U4533" s="878"/>
      <c r="V4533" s="878"/>
      <c r="W4533" s="878"/>
      <c r="X4533" s="1015"/>
      <c r="Y4533" s="878"/>
      <c r="Z4533" s="975"/>
    </row>
    <row r="4534" spans="1:26">
      <c r="A4534" s="878"/>
      <c r="B4534" s="878"/>
      <c r="C4534" s="878"/>
      <c r="F4534" s="878"/>
      <c r="H4534" s="878"/>
      <c r="I4534" s="878"/>
      <c r="J4534" s="878"/>
      <c r="K4534" s="990"/>
      <c r="L4534" s="990"/>
      <c r="M4534" s="990"/>
      <c r="N4534" s="990"/>
      <c r="O4534" s="878"/>
      <c r="P4534" s="878"/>
      <c r="Q4534" s="878"/>
      <c r="R4534" s="878"/>
      <c r="S4534" s="878"/>
      <c r="T4534" s="878"/>
      <c r="U4534" s="878"/>
      <c r="V4534" s="878"/>
      <c r="W4534" s="878"/>
      <c r="X4534" s="1015"/>
      <c r="Y4534" s="878"/>
      <c r="Z4534" s="975"/>
    </row>
    <row r="4535" spans="1:26">
      <c r="A4535" s="878"/>
      <c r="B4535" s="878"/>
      <c r="C4535" s="878"/>
      <c r="F4535" s="878"/>
      <c r="H4535" s="878"/>
      <c r="I4535" s="878"/>
      <c r="J4535" s="878"/>
      <c r="K4535" s="990"/>
      <c r="L4535" s="990"/>
      <c r="M4535" s="990"/>
      <c r="N4535" s="990"/>
      <c r="O4535" s="878"/>
      <c r="P4535" s="878"/>
      <c r="Q4535" s="878"/>
      <c r="R4535" s="878"/>
      <c r="S4535" s="878"/>
      <c r="T4535" s="878"/>
      <c r="U4535" s="878"/>
      <c r="V4535" s="878"/>
      <c r="W4535" s="878"/>
      <c r="X4535" s="1015"/>
      <c r="Y4535" s="878"/>
      <c r="Z4535" s="975"/>
    </row>
    <row r="4536" spans="1:26">
      <c r="A4536" s="878"/>
      <c r="B4536" s="878"/>
      <c r="C4536" s="878"/>
      <c r="F4536" s="878"/>
      <c r="H4536" s="878"/>
      <c r="I4536" s="878"/>
      <c r="J4536" s="878"/>
      <c r="K4536" s="990"/>
      <c r="L4536" s="990"/>
      <c r="M4536" s="990"/>
      <c r="N4536" s="990"/>
      <c r="O4536" s="878"/>
      <c r="P4536" s="878"/>
      <c r="Q4536" s="878"/>
      <c r="R4536" s="878"/>
      <c r="S4536" s="878"/>
      <c r="T4536" s="878"/>
      <c r="U4536" s="878"/>
      <c r="V4536" s="878"/>
      <c r="W4536" s="878"/>
      <c r="X4536" s="1015"/>
      <c r="Y4536" s="878"/>
      <c r="Z4536" s="975"/>
    </row>
    <row r="4537" spans="1:26">
      <c r="A4537" s="878"/>
      <c r="B4537" s="878"/>
      <c r="C4537" s="878"/>
      <c r="F4537" s="878"/>
      <c r="H4537" s="878"/>
      <c r="I4537" s="878"/>
      <c r="J4537" s="878"/>
      <c r="K4537" s="990"/>
      <c r="L4537" s="990"/>
      <c r="M4537" s="990"/>
      <c r="N4537" s="990"/>
      <c r="O4537" s="878"/>
      <c r="P4537" s="878"/>
      <c r="Q4537" s="878"/>
      <c r="R4537" s="878"/>
      <c r="S4537" s="878"/>
      <c r="T4537" s="878"/>
      <c r="U4537" s="878"/>
      <c r="V4537" s="878"/>
      <c r="W4537" s="878"/>
      <c r="X4537" s="1015"/>
      <c r="Y4537" s="878"/>
      <c r="Z4537" s="975"/>
    </row>
    <row r="4538" spans="1:26">
      <c r="A4538" s="878"/>
      <c r="B4538" s="878"/>
      <c r="C4538" s="878"/>
      <c r="F4538" s="878"/>
      <c r="H4538" s="878"/>
      <c r="I4538" s="878"/>
      <c r="J4538" s="878"/>
      <c r="K4538" s="990"/>
      <c r="L4538" s="990"/>
      <c r="M4538" s="990"/>
      <c r="N4538" s="990"/>
      <c r="O4538" s="878"/>
      <c r="P4538" s="878"/>
      <c r="Q4538" s="878"/>
      <c r="R4538" s="878"/>
      <c r="S4538" s="878"/>
      <c r="T4538" s="878"/>
      <c r="U4538" s="878"/>
      <c r="V4538" s="878"/>
      <c r="W4538" s="878"/>
      <c r="X4538" s="1015"/>
      <c r="Y4538" s="878"/>
      <c r="Z4538" s="975"/>
    </row>
    <row r="4539" spans="1:26">
      <c r="A4539" s="878"/>
      <c r="B4539" s="878"/>
      <c r="C4539" s="878"/>
      <c r="F4539" s="878"/>
      <c r="H4539" s="878"/>
      <c r="I4539" s="878"/>
      <c r="J4539" s="878"/>
      <c r="K4539" s="990"/>
      <c r="L4539" s="990"/>
      <c r="M4539" s="990"/>
      <c r="N4539" s="990"/>
      <c r="O4539" s="878"/>
      <c r="P4539" s="878"/>
      <c r="Q4539" s="878"/>
      <c r="R4539" s="878"/>
      <c r="S4539" s="878"/>
      <c r="T4539" s="878"/>
      <c r="U4539" s="878"/>
      <c r="V4539" s="878"/>
      <c r="W4539" s="878"/>
      <c r="X4539" s="1015"/>
      <c r="Y4539" s="878"/>
      <c r="Z4539" s="975"/>
    </row>
    <row r="4540" spans="1:26">
      <c r="A4540" s="878"/>
      <c r="B4540" s="878"/>
      <c r="C4540" s="878"/>
      <c r="F4540" s="878"/>
      <c r="H4540" s="878"/>
      <c r="I4540" s="878"/>
      <c r="J4540" s="878"/>
      <c r="K4540" s="990"/>
      <c r="L4540" s="990"/>
      <c r="M4540" s="990"/>
      <c r="N4540" s="990"/>
      <c r="O4540" s="878"/>
      <c r="P4540" s="878"/>
      <c r="Q4540" s="878"/>
      <c r="R4540" s="878"/>
      <c r="S4540" s="878"/>
      <c r="T4540" s="878"/>
      <c r="U4540" s="878"/>
      <c r="V4540" s="878"/>
      <c r="W4540" s="878"/>
      <c r="X4540" s="1015"/>
      <c r="Y4540" s="878"/>
      <c r="Z4540" s="975"/>
    </row>
    <row r="4541" spans="1:26">
      <c r="A4541" s="878"/>
      <c r="B4541" s="878"/>
      <c r="C4541" s="878"/>
      <c r="F4541" s="878"/>
      <c r="H4541" s="878"/>
      <c r="I4541" s="878"/>
      <c r="J4541" s="878"/>
      <c r="K4541" s="990"/>
      <c r="L4541" s="990"/>
      <c r="M4541" s="990"/>
      <c r="N4541" s="990"/>
      <c r="O4541" s="878"/>
      <c r="P4541" s="878"/>
      <c r="Q4541" s="878"/>
      <c r="R4541" s="878"/>
      <c r="S4541" s="878"/>
      <c r="T4541" s="878"/>
      <c r="U4541" s="878"/>
      <c r="V4541" s="878"/>
      <c r="W4541" s="878"/>
      <c r="X4541" s="1015"/>
      <c r="Y4541" s="878"/>
      <c r="Z4541" s="975"/>
    </row>
    <row r="4542" spans="1:26">
      <c r="A4542" s="878"/>
      <c r="B4542" s="878"/>
      <c r="C4542" s="878"/>
      <c r="F4542" s="878"/>
      <c r="H4542" s="878"/>
      <c r="I4542" s="878"/>
      <c r="J4542" s="878"/>
      <c r="K4542" s="990"/>
      <c r="L4542" s="990"/>
      <c r="M4542" s="990"/>
      <c r="N4542" s="990"/>
      <c r="O4542" s="878"/>
      <c r="P4542" s="878"/>
      <c r="Q4542" s="878"/>
      <c r="R4542" s="878"/>
      <c r="S4542" s="878"/>
      <c r="T4542" s="878"/>
      <c r="U4542" s="878"/>
      <c r="V4542" s="878"/>
      <c r="W4542" s="878"/>
      <c r="X4542" s="1015"/>
      <c r="Y4542" s="878"/>
      <c r="Z4542" s="975"/>
    </row>
    <row r="4543" spans="1:26">
      <c r="A4543" s="878"/>
      <c r="B4543" s="878"/>
      <c r="C4543" s="878"/>
      <c r="F4543" s="878"/>
      <c r="H4543" s="878"/>
      <c r="I4543" s="878"/>
      <c r="J4543" s="878"/>
      <c r="K4543" s="990"/>
      <c r="L4543" s="990"/>
      <c r="M4543" s="990"/>
      <c r="N4543" s="990"/>
      <c r="O4543" s="878"/>
      <c r="P4543" s="878"/>
      <c r="Q4543" s="878"/>
      <c r="R4543" s="878"/>
      <c r="S4543" s="878"/>
      <c r="T4543" s="878"/>
      <c r="U4543" s="878"/>
      <c r="V4543" s="878"/>
      <c r="W4543" s="878"/>
      <c r="X4543" s="1015"/>
      <c r="Y4543" s="878"/>
      <c r="Z4543" s="975"/>
    </row>
    <row r="4544" spans="1:26">
      <c r="A4544" s="878"/>
      <c r="B4544" s="878"/>
      <c r="C4544" s="878"/>
      <c r="F4544" s="878"/>
      <c r="H4544" s="878"/>
      <c r="I4544" s="878"/>
      <c r="J4544" s="878"/>
      <c r="K4544" s="990"/>
      <c r="L4544" s="990"/>
      <c r="M4544" s="990"/>
      <c r="N4544" s="990"/>
      <c r="O4544" s="878"/>
      <c r="P4544" s="878"/>
      <c r="Q4544" s="878"/>
      <c r="R4544" s="878"/>
      <c r="S4544" s="878"/>
      <c r="T4544" s="878"/>
      <c r="U4544" s="878"/>
      <c r="V4544" s="878"/>
      <c r="W4544" s="878"/>
      <c r="X4544" s="1015"/>
      <c r="Y4544" s="878"/>
      <c r="Z4544" s="975"/>
    </row>
    <row r="4545" spans="1:26">
      <c r="A4545" s="878"/>
      <c r="B4545" s="878"/>
      <c r="C4545" s="878"/>
      <c r="F4545" s="878"/>
      <c r="H4545" s="878"/>
      <c r="I4545" s="878"/>
      <c r="J4545" s="878"/>
      <c r="K4545" s="990"/>
      <c r="L4545" s="990"/>
      <c r="M4545" s="990"/>
      <c r="N4545" s="990"/>
      <c r="O4545" s="878"/>
      <c r="P4545" s="878"/>
      <c r="Q4545" s="878"/>
      <c r="R4545" s="878"/>
      <c r="S4545" s="878"/>
      <c r="T4545" s="878"/>
      <c r="U4545" s="878"/>
      <c r="V4545" s="878"/>
      <c r="W4545" s="878"/>
      <c r="X4545" s="1015"/>
      <c r="Y4545" s="878"/>
      <c r="Z4545" s="975"/>
    </row>
    <row r="4546" spans="1:26">
      <c r="A4546" s="878"/>
      <c r="B4546" s="878"/>
      <c r="C4546" s="878"/>
      <c r="F4546" s="878"/>
      <c r="H4546" s="878"/>
      <c r="I4546" s="878"/>
      <c r="J4546" s="878"/>
      <c r="K4546" s="990"/>
      <c r="L4546" s="990"/>
      <c r="M4546" s="990"/>
      <c r="N4546" s="990"/>
      <c r="O4546" s="878"/>
      <c r="P4546" s="878"/>
      <c r="Q4546" s="878"/>
      <c r="R4546" s="878"/>
      <c r="S4546" s="878"/>
      <c r="T4546" s="878"/>
      <c r="U4546" s="878"/>
      <c r="V4546" s="878"/>
      <c r="W4546" s="878"/>
      <c r="X4546" s="1015"/>
      <c r="Y4546" s="878"/>
      <c r="Z4546" s="975"/>
    </row>
    <row r="4547" spans="1:26">
      <c r="A4547" s="878"/>
      <c r="B4547" s="878"/>
      <c r="C4547" s="878"/>
      <c r="F4547" s="878"/>
      <c r="H4547" s="878"/>
      <c r="I4547" s="878"/>
      <c r="J4547" s="878"/>
      <c r="K4547" s="990"/>
      <c r="L4547" s="990"/>
      <c r="M4547" s="990"/>
      <c r="N4547" s="990"/>
      <c r="O4547" s="878"/>
      <c r="P4547" s="878"/>
      <c r="Q4547" s="878"/>
      <c r="R4547" s="878"/>
      <c r="S4547" s="878"/>
      <c r="T4547" s="878"/>
      <c r="U4547" s="878"/>
      <c r="V4547" s="878"/>
      <c r="W4547" s="878"/>
      <c r="X4547" s="1015"/>
      <c r="Y4547" s="878"/>
      <c r="Z4547" s="975"/>
    </row>
    <row r="4548" spans="1:26">
      <c r="A4548" s="878"/>
      <c r="B4548" s="878"/>
      <c r="C4548" s="878"/>
      <c r="F4548" s="878"/>
      <c r="H4548" s="878"/>
      <c r="I4548" s="878"/>
      <c r="J4548" s="878"/>
      <c r="K4548" s="990"/>
      <c r="L4548" s="990"/>
      <c r="M4548" s="990"/>
      <c r="N4548" s="990"/>
      <c r="O4548" s="878"/>
      <c r="P4548" s="878"/>
      <c r="Q4548" s="878"/>
      <c r="R4548" s="878"/>
      <c r="S4548" s="878"/>
      <c r="T4548" s="878"/>
      <c r="U4548" s="878"/>
      <c r="V4548" s="878"/>
      <c r="W4548" s="878"/>
      <c r="X4548" s="1015"/>
      <c r="Y4548" s="878"/>
      <c r="Z4548" s="975"/>
    </row>
    <row r="4549" spans="1:26">
      <c r="A4549" s="878"/>
      <c r="B4549" s="878"/>
      <c r="C4549" s="878"/>
      <c r="F4549" s="878"/>
      <c r="H4549" s="878"/>
      <c r="I4549" s="878"/>
      <c r="J4549" s="878"/>
      <c r="K4549" s="990"/>
      <c r="L4549" s="990"/>
      <c r="M4549" s="990"/>
      <c r="N4549" s="990"/>
      <c r="O4549" s="878"/>
      <c r="P4549" s="878"/>
      <c r="Q4549" s="878"/>
      <c r="R4549" s="878"/>
      <c r="S4549" s="878"/>
      <c r="T4549" s="878"/>
      <c r="U4549" s="878"/>
      <c r="V4549" s="878"/>
      <c r="W4549" s="878"/>
      <c r="X4549" s="1015"/>
      <c r="Y4549" s="878"/>
      <c r="Z4549" s="975"/>
    </row>
    <row r="4550" spans="1:26">
      <c r="A4550" s="878"/>
      <c r="B4550" s="878"/>
      <c r="C4550" s="878"/>
      <c r="F4550" s="878"/>
      <c r="H4550" s="878"/>
      <c r="I4550" s="878"/>
      <c r="J4550" s="878"/>
      <c r="K4550" s="990"/>
      <c r="L4550" s="990"/>
      <c r="M4550" s="990"/>
      <c r="N4550" s="990"/>
      <c r="O4550" s="878"/>
      <c r="P4550" s="878"/>
      <c r="Q4550" s="878"/>
      <c r="R4550" s="878"/>
      <c r="S4550" s="878"/>
      <c r="T4550" s="878"/>
      <c r="U4550" s="878"/>
      <c r="V4550" s="878"/>
      <c r="W4550" s="878"/>
      <c r="X4550" s="1015"/>
      <c r="Y4550" s="878"/>
      <c r="Z4550" s="975"/>
    </row>
    <row r="4551" spans="1:26">
      <c r="A4551" s="878"/>
      <c r="B4551" s="878"/>
      <c r="C4551" s="878"/>
      <c r="F4551" s="878"/>
      <c r="H4551" s="878"/>
      <c r="I4551" s="878"/>
      <c r="J4551" s="878"/>
      <c r="K4551" s="990"/>
      <c r="L4551" s="990"/>
      <c r="M4551" s="990"/>
      <c r="N4551" s="990"/>
      <c r="O4551" s="878"/>
      <c r="P4551" s="878"/>
      <c r="Q4551" s="878"/>
      <c r="R4551" s="878"/>
      <c r="S4551" s="878"/>
      <c r="T4551" s="878"/>
      <c r="U4551" s="878"/>
      <c r="V4551" s="878"/>
      <c r="W4551" s="878"/>
      <c r="X4551" s="1015"/>
      <c r="Y4551" s="878"/>
      <c r="Z4551" s="975"/>
    </row>
    <row r="4552" spans="1:26">
      <c r="A4552" s="878"/>
      <c r="B4552" s="878"/>
      <c r="C4552" s="878"/>
      <c r="F4552" s="878"/>
      <c r="H4552" s="878"/>
      <c r="I4552" s="878"/>
      <c r="J4552" s="878"/>
      <c r="K4552" s="990"/>
      <c r="L4552" s="990"/>
      <c r="M4552" s="990"/>
      <c r="N4552" s="990"/>
      <c r="O4552" s="878"/>
      <c r="P4552" s="878"/>
      <c r="Q4552" s="878"/>
      <c r="R4552" s="878"/>
      <c r="S4552" s="878"/>
      <c r="T4552" s="878"/>
      <c r="U4552" s="878"/>
      <c r="V4552" s="878"/>
      <c r="W4552" s="878"/>
      <c r="X4552" s="1015"/>
      <c r="Y4552" s="878"/>
      <c r="Z4552" s="975"/>
    </row>
    <row r="4553" spans="1:26">
      <c r="A4553" s="878"/>
      <c r="B4553" s="878"/>
      <c r="C4553" s="878"/>
      <c r="F4553" s="878"/>
      <c r="H4553" s="878"/>
      <c r="I4553" s="878"/>
      <c r="J4553" s="878"/>
      <c r="K4553" s="990"/>
      <c r="L4553" s="990"/>
      <c r="M4553" s="990"/>
      <c r="N4553" s="990"/>
      <c r="O4553" s="878"/>
      <c r="P4553" s="878"/>
      <c r="Q4553" s="878"/>
      <c r="R4553" s="878"/>
      <c r="S4553" s="878"/>
      <c r="T4553" s="878"/>
      <c r="U4553" s="878"/>
      <c r="V4553" s="878"/>
      <c r="W4553" s="878"/>
      <c r="X4553" s="1015"/>
      <c r="Y4553" s="878"/>
      <c r="Z4553" s="975"/>
    </row>
    <row r="4554" spans="1:26">
      <c r="A4554" s="878"/>
      <c r="B4554" s="878"/>
      <c r="C4554" s="878"/>
      <c r="F4554" s="878"/>
      <c r="H4554" s="878"/>
      <c r="I4554" s="878"/>
      <c r="J4554" s="878"/>
      <c r="K4554" s="990"/>
      <c r="L4554" s="990"/>
      <c r="M4554" s="990"/>
      <c r="N4554" s="990"/>
      <c r="O4554" s="878"/>
      <c r="P4554" s="878"/>
      <c r="Q4554" s="878"/>
      <c r="R4554" s="878"/>
      <c r="S4554" s="878"/>
      <c r="T4554" s="878"/>
      <c r="U4554" s="878"/>
      <c r="V4554" s="878"/>
      <c r="W4554" s="878"/>
      <c r="X4554" s="1015"/>
      <c r="Y4554" s="878"/>
      <c r="Z4554" s="975"/>
    </row>
    <row r="4555" spans="1:26">
      <c r="A4555" s="878"/>
      <c r="B4555" s="878"/>
      <c r="C4555" s="878"/>
      <c r="F4555" s="878"/>
      <c r="H4555" s="878"/>
      <c r="I4555" s="878"/>
      <c r="J4555" s="878"/>
      <c r="K4555" s="990"/>
      <c r="L4555" s="990"/>
      <c r="M4555" s="990"/>
      <c r="N4555" s="990"/>
      <c r="O4555" s="878"/>
      <c r="P4555" s="878"/>
      <c r="Q4555" s="878"/>
      <c r="R4555" s="878"/>
      <c r="S4555" s="878"/>
      <c r="T4555" s="878"/>
      <c r="U4555" s="878"/>
      <c r="V4555" s="878"/>
      <c r="W4555" s="878"/>
      <c r="X4555" s="1015"/>
      <c r="Y4555" s="878"/>
      <c r="Z4555" s="975"/>
    </row>
    <row r="4556" spans="1:26">
      <c r="A4556" s="878"/>
      <c r="B4556" s="878"/>
      <c r="C4556" s="878"/>
      <c r="F4556" s="878"/>
      <c r="H4556" s="878"/>
      <c r="I4556" s="878"/>
      <c r="J4556" s="878"/>
      <c r="K4556" s="990"/>
      <c r="L4556" s="990"/>
      <c r="M4556" s="990"/>
      <c r="N4556" s="990"/>
      <c r="O4556" s="878"/>
      <c r="P4556" s="878"/>
      <c r="Q4556" s="878"/>
      <c r="R4556" s="878"/>
      <c r="S4556" s="878"/>
      <c r="T4556" s="878"/>
      <c r="U4556" s="878"/>
      <c r="V4556" s="878"/>
      <c r="W4556" s="878"/>
      <c r="X4556" s="1015"/>
      <c r="Y4556" s="878"/>
      <c r="Z4556" s="975"/>
    </row>
    <row r="4557" spans="1:26">
      <c r="A4557" s="878"/>
      <c r="B4557" s="878"/>
      <c r="C4557" s="878"/>
      <c r="F4557" s="878"/>
      <c r="H4557" s="878"/>
      <c r="I4557" s="878"/>
      <c r="J4557" s="878"/>
      <c r="K4557" s="990"/>
      <c r="L4557" s="990"/>
      <c r="M4557" s="990"/>
      <c r="N4557" s="990"/>
      <c r="O4557" s="878"/>
      <c r="P4557" s="878"/>
      <c r="Q4557" s="878"/>
      <c r="R4557" s="878"/>
      <c r="S4557" s="878"/>
      <c r="T4557" s="878"/>
      <c r="U4557" s="878"/>
      <c r="V4557" s="878"/>
      <c r="W4557" s="878"/>
      <c r="X4557" s="1015"/>
      <c r="Y4557" s="878"/>
      <c r="Z4557" s="975"/>
    </row>
    <row r="4558" spans="1:26">
      <c r="A4558" s="878"/>
      <c r="B4558" s="878"/>
      <c r="C4558" s="878"/>
      <c r="F4558" s="878"/>
      <c r="H4558" s="878"/>
      <c r="I4558" s="878"/>
      <c r="J4558" s="878"/>
      <c r="K4558" s="990"/>
      <c r="L4558" s="990"/>
      <c r="M4558" s="990"/>
      <c r="N4558" s="990"/>
      <c r="O4558" s="878"/>
      <c r="P4558" s="878"/>
      <c r="Q4558" s="878"/>
      <c r="R4558" s="878"/>
      <c r="S4558" s="878"/>
      <c r="T4558" s="878"/>
      <c r="U4558" s="878"/>
      <c r="V4558" s="878"/>
      <c r="W4558" s="878"/>
      <c r="X4558" s="1015"/>
      <c r="Y4558" s="878"/>
      <c r="Z4558" s="975"/>
    </row>
    <row r="4559" spans="1:26">
      <c r="A4559" s="878"/>
      <c r="B4559" s="878"/>
      <c r="C4559" s="878"/>
      <c r="F4559" s="878"/>
      <c r="H4559" s="878"/>
      <c r="I4559" s="878"/>
      <c r="J4559" s="878"/>
      <c r="K4559" s="990"/>
      <c r="L4559" s="990"/>
      <c r="M4559" s="990"/>
      <c r="N4559" s="990"/>
      <c r="O4559" s="878"/>
      <c r="P4559" s="878"/>
      <c r="Q4559" s="878"/>
      <c r="R4559" s="878"/>
      <c r="S4559" s="878"/>
      <c r="T4559" s="878"/>
      <c r="U4559" s="878"/>
      <c r="V4559" s="878"/>
      <c r="W4559" s="878"/>
      <c r="X4559" s="1015"/>
      <c r="Y4559" s="878"/>
      <c r="Z4559" s="975"/>
    </row>
    <row r="4560" spans="1:26">
      <c r="A4560" s="878"/>
      <c r="B4560" s="878"/>
      <c r="C4560" s="878"/>
      <c r="F4560" s="878"/>
      <c r="H4560" s="878"/>
      <c r="I4560" s="878"/>
      <c r="J4560" s="878"/>
      <c r="K4560" s="990"/>
      <c r="L4560" s="990"/>
      <c r="M4560" s="990"/>
      <c r="N4560" s="990"/>
      <c r="O4560" s="878"/>
      <c r="P4560" s="878"/>
      <c r="Q4560" s="878"/>
      <c r="R4560" s="878"/>
      <c r="S4560" s="878"/>
      <c r="T4560" s="878"/>
      <c r="U4560" s="878"/>
      <c r="V4560" s="878"/>
      <c r="W4560" s="878"/>
      <c r="X4560" s="1015"/>
      <c r="Y4560" s="878"/>
      <c r="Z4560" s="975"/>
    </row>
    <row r="4561" spans="1:26">
      <c r="A4561" s="878"/>
      <c r="B4561" s="878"/>
      <c r="C4561" s="878"/>
      <c r="F4561" s="878"/>
      <c r="H4561" s="878"/>
      <c r="I4561" s="878"/>
      <c r="J4561" s="878"/>
      <c r="K4561" s="990"/>
      <c r="L4561" s="990"/>
      <c r="M4561" s="990"/>
      <c r="N4561" s="990"/>
      <c r="O4561" s="878"/>
      <c r="P4561" s="878"/>
      <c r="Q4561" s="878"/>
      <c r="R4561" s="878"/>
      <c r="S4561" s="878"/>
      <c r="T4561" s="878"/>
      <c r="U4561" s="878"/>
      <c r="V4561" s="878"/>
      <c r="W4561" s="878"/>
      <c r="X4561" s="1015"/>
      <c r="Y4561" s="878"/>
      <c r="Z4561" s="975"/>
    </row>
    <row r="4562" spans="1:26">
      <c r="A4562" s="878"/>
      <c r="B4562" s="878"/>
      <c r="C4562" s="878"/>
      <c r="F4562" s="878"/>
      <c r="H4562" s="878"/>
      <c r="I4562" s="878"/>
      <c r="J4562" s="878"/>
      <c r="K4562" s="990"/>
      <c r="L4562" s="990"/>
      <c r="M4562" s="990"/>
      <c r="N4562" s="990"/>
      <c r="O4562" s="878"/>
      <c r="P4562" s="878"/>
      <c r="Q4562" s="878"/>
      <c r="R4562" s="878"/>
      <c r="S4562" s="878"/>
      <c r="T4562" s="878"/>
      <c r="U4562" s="878"/>
      <c r="V4562" s="878"/>
      <c r="W4562" s="878"/>
      <c r="X4562" s="1015"/>
      <c r="Y4562" s="878"/>
      <c r="Z4562" s="975"/>
    </row>
    <row r="4563" spans="1:26">
      <c r="A4563" s="878"/>
      <c r="B4563" s="878"/>
      <c r="C4563" s="878"/>
      <c r="F4563" s="878"/>
      <c r="H4563" s="878"/>
      <c r="I4563" s="878"/>
      <c r="J4563" s="878"/>
      <c r="K4563" s="990"/>
      <c r="L4563" s="990"/>
      <c r="M4563" s="990"/>
      <c r="N4563" s="990"/>
      <c r="O4563" s="878"/>
      <c r="P4563" s="878"/>
      <c r="Q4563" s="878"/>
      <c r="R4563" s="878"/>
      <c r="S4563" s="878"/>
      <c r="T4563" s="878"/>
      <c r="U4563" s="878"/>
      <c r="V4563" s="878"/>
      <c r="W4563" s="878"/>
      <c r="X4563" s="1015"/>
      <c r="Y4563" s="878"/>
      <c r="Z4563" s="975"/>
    </row>
    <row r="4564" spans="1:26">
      <c r="A4564" s="878"/>
      <c r="B4564" s="878"/>
      <c r="C4564" s="878"/>
      <c r="F4564" s="878"/>
      <c r="H4564" s="878"/>
      <c r="I4564" s="878"/>
      <c r="J4564" s="878"/>
      <c r="K4564" s="990"/>
      <c r="L4564" s="990"/>
      <c r="M4564" s="990"/>
      <c r="N4564" s="990"/>
      <c r="O4564" s="878"/>
      <c r="P4564" s="878"/>
      <c r="Q4564" s="878"/>
      <c r="R4564" s="878"/>
      <c r="S4564" s="878"/>
      <c r="T4564" s="878"/>
      <c r="U4564" s="878"/>
      <c r="V4564" s="878"/>
      <c r="W4564" s="878"/>
      <c r="X4564" s="1015"/>
      <c r="Y4564" s="878"/>
      <c r="Z4564" s="975"/>
    </row>
    <row r="4565" spans="1:26">
      <c r="A4565" s="878"/>
      <c r="B4565" s="878"/>
      <c r="C4565" s="878"/>
      <c r="F4565" s="878"/>
      <c r="H4565" s="878"/>
      <c r="I4565" s="878"/>
      <c r="J4565" s="878"/>
      <c r="K4565" s="990"/>
      <c r="L4565" s="990"/>
      <c r="M4565" s="990"/>
      <c r="N4565" s="990"/>
      <c r="O4565" s="878"/>
      <c r="P4565" s="878"/>
      <c r="Q4565" s="878"/>
      <c r="R4565" s="878"/>
      <c r="S4565" s="878"/>
      <c r="T4565" s="878"/>
      <c r="U4565" s="878"/>
      <c r="V4565" s="878"/>
      <c r="W4565" s="878"/>
      <c r="X4565" s="1015"/>
      <c r="Y4565" s="878"/>
      <c r="Z4565" s="975"/>
    </row>
    <row r="4566" spans="1:26">
      <c r="A4566" s="878"/>
      <c r="B4566" s="878"/>
      <c r="C4566" s="878"/>
      <c r="F4566" s="878"/>
      <c r="H4566" s="878"/>
      <c r="I4566" s="878"/>
      <c r="J4566" s="878"/>
      <c r="K4566" s="990"/>
      <c r="L4566" s="990"/>
      <c r="M4566" s="990"/>
      <c r="N4566" s="990"/>
      <c r="O4566" s="878"/>
      <c r="P4566" s="878"/>
      <c r="Q4566" s="878"/>
      <c r="R4566" s="878"/>
      <c r="S4566" s="878"/>
      <c r="T4566" s="878"/>
      <c r="U4566" s="878"/>
      <c r="V4566" s="878"/>
      <c r="W4566" s="878"/>
      <c r="X4566" s="1015"/>
      <c r="Y4566" s="878"/>
      <c r="Z4566" s="975"/>
    </row>
    <row r="4567" spans="1:26">
      <c r="A4567" s="878"/>
      <c r="B4567" s="878"/>
      <c r="C4567" s="878"/>
      <c r="F4567" s="878"/>
      <c r="H4567" s="878"/>
      <c r="I4567" s="878"/>
      <c r="J4567" s="878"/>
      <c r="K4567" s="990"/>
      <c r="L4567" s="990"/>
      <c r="M4567" s="990"/>
      <c r="N4567" s="990"/>
      <c r="O4567" s="878"/>
      <c r="P4567" s="878"/>
      <c r="Q4567" s="878"/>
      <c r="R4567" s="878"/>
      <c r="S4567" s="878"/>
      <c r="T4567" s="878"/>
      <c r="U4567" s="878"/>
      <c r="V4567" s="878"/>
      <c r="W4567" s="878"/>
      <c r="X4567" s="1015"/>
      <c r="Y4567" s="878"/>
      <c r="Z4567" s="975"/>
    </row>
    <row r="4568" spans="1:26">
      <c r="A4568" s="878"/>
      <c r="B4568" s="878"/>
      <c r="C4568" s="878"/>
      <c r="F4568" s="878"/>
      <c r="H4568" s="878"/>
      <c r="I4568" s="878"/>
      <c r="J4568" s="878"/>
      <c r="K4568" s="990"/>
      <c r="L4568" s="990"/>
      <c r="M4568" s="990"/>
      <c r="N4568" s="990"/>
      <c r="O4568" s="878"/>
      <c r="P4568" s="878"/>
      <c r="Q4568" s="878"/>
      <c r="R4568" s="878"/>
      <c r="S4568" s="878"/>
      <c r="T4568" s="878"/>
      <c r="U4568" s="878"/>
      <c r="V4568" s="878"/>
      <c r="W4568" s="878"/>
      <c r="X4568" s="1015"/>
      <c r="Y4568" s="878"/>
      <c r="Z4568" s="975"/>
    </row>
    <row r="4569" spans="1:26">
      <c r="A4569" s="878"/>
      <c r="B4569" s="878"/>
      <c r="C4569" s="878"/>
      <c r="F4569" s="878"/>
      <c r="H4569" s="878"/>
      <c r="I4569" s="878"/>
      <c r="J4569" s="878"/>
      <c r="K4569" s="990"/>
      <c r="L4569" s="990"/>
      <c r="M4569" s="990"/>
      <c r="N4569" s="990"/>
      <c r="O4569" s="878"/>
      <c r="P4569" s="878"/>
      <c r="Q4569" s="878"/>
      <c r="R4569" s="878"/>
      <c r="S4569" s="878"/>
      <c r="T4569" s="878"/>
      <c r="U4569" s="878"/>
      <c r="V4569" s="878"/>
      <c r="W4569" s="878"/>
      <c r="X4569" s="1015"/>
      <c r="Y4569" s="878"/>
      <c r="Z4569" s="975"/>
    </row>
    <row r="4570" spans="1:26">
      <c r="A4570" s="878"/>
      <c r="B4570" s="878"/>
      <c r="C4570" s="878"/>
      <c r="F4570" s="878"/>
      <c r="H4570" s="878"/>
      <c r="I4570" s="878"/>
      <c r="J4570" s="878"/>
      <c r="K4570" s="990"/>
      <c r="L4570" s="990"/>
      <c r="M4570" s="990"/>
      <c r="N4570" s="990"/>
      <c r="O4570" s="878"/>
      <c r="P4570" s="878"/>
      <c r="Q4570" s="878"/>
      <c r="R4570" s="878"/>
      <c r="S4570" s="878"/>
      <c r="T4570" s="878"/>
      <c r="U4570" s="878"/>
      <c r="V4570" s="878"/>
      <c r="W4570" s="878"/>
      <c r="X4570" s="1015"/>
      <c r="Y4570" s="878"/>
      <c r="Z4570" s="975"/>
    </row>
    <row r="4571" spans="1:26">
      <c r="A4571" s="878"/>
      <c r="B4571" s="878"/>
      <c r="C4571" s="878"/>
      <c r="F4571" s="878"/>
      <c r="H4571" s="878"/>
      <c r="I4571" s="878"/>
      <c r="J4571" s="878"/>
      <c r="K4571" s="990"/>
      <c r="L4571" s="990"/>
      <c r="M4571" s="990"/>
      <c r="N4571" s="990"/>
      <c r="O4571" s="878"/>
      <c r="P4571" s="878"/>
      <c r="Q4571" s="878"/>
      <c r="R4571" s="878"/>
      <c r="S4571" s="878"/>
      <c r="T4571" s="878"/>
      <c r="U4571" s="878"/>
      <c r="V4571" s="878"/>
      <c r="W4571" s="878"/>
      <c r="X4571" s="1015"/>
      <c r="Y4571" s="878"/>
      <c r="Z4571" s="975"/>
    </row>
    <row r="4572" spans="1:26">
      <c r="A4572" s="878"/>
      <c r="B4572" s="878"/>
      <c r="C4572" s="878"/>
      <c r="F4572" s="878"/>
      <c r="H4572" s="878"/>
      <c r="I4572" s="878"/>
      <c r="J4572" s="878"/>
      <c r="K4572" s="990"/>
      <c r="L4572" s="990"/>
      <c r="M4572" s="990"/>
      <c r="N4572" s="990"/>
      <c r="O4572" s="878"/>
      <c r="P4572" s="878"/>
      <c r="Q4572" s="878"/>
      <c r="R4572" s="878"/>
      <c r="S4572" s="878"/>
      <c r="T4572" s="878"/>
      <c r="U4572" s="878"/>
      <c r="V4572" s="878"/>
      <c r="W4572" s="878"/>
      <c r="X4572" s="1015"/>
      <c r="Y4572" s="878"/>
      <c r="Z4572" s="975"/>
    </row>
    <row r="4573" spans="1:26">
      <c r="A4573" s="878"/>
      <c r="B4573" s="878"/>
      <c r="C4573" s="878"/>
      <c r="F4573" s="878"/>
      <c r="H4573" s="878"/>
      <c r="I4573" s="878"/>
      <c r="J4573" s="878"/>
      <c r="K4573" s="990"/>
      <c r="L4573" s="990"/>
      <c r="M4573" s="990"/>
      <c r="N4573" s="990"/>
      <c r="O4573" s="878"/>
      <c r="P4573" s="878"/>
      <c r="Q4573" s="878"/>
      <c r="R4573" s="878"/>
      <c r="S4573" s="878"/>
      <c r="T4573" s="878"/>
      <c r="U4573" s="878"/>
      <c r="V4573" s="878"/>
      <c r="W4573" s="878"/>
      <c r="X4573" s="1015"/>
      <c r="Y4573" s="878"/>
      <c r="Z4573" s="975"/>
    </row>
    <row r="4574" spans="1:26">
      <c r="A4574" s="878"/>
      <c r="B4574" s="878"/>
      <c r="C4574" s="878"/>
      <c r="F4574" s="878"/>
      <c r="H4574" s="878"/>
      <c r="I4574" s="878"/>
      <c r="J4574" s="878"/>
      <c r="K4574" s="990"/>
      <c r="L4574" s="990"/>
      <c r="M4574" s="990"/>
      <c r="N4574" s="990"/>
      <c r="O4574" s="878"/>
      <c r="P4574" s="878"/>
      <c r="Q4574" s="878"/>
      <c r="R4574" s="878"/>
      <c r="S4574" s="878"/>
      <c r="T4574" s="878"/>
      <c r="U4574" s="878"/>
      <c r="V4574" s="878"/>
      <c r="W4574" s="878"/>
      <c r="X4574" s="1015"/>
      <c r="Y4574" s="878"/>
      <c r="Z4574" s="975"/>
    </row>
    <row r="4575" spans="1:26">
      <c r="A4575" s="878"/>
      <c r="B4575" s="878"/>
      <c r="C4575" s="878"/>
      <c r="F4575" s="878"/>
      <c r="H4575" s="878"/>
      <c r="I4575" s="878"/>
      <c r="J4575" s="878"/>
      <c r="K4575" s="990"/>
      <c r="L4575" s="990"/>
      <c r="M4575" s="990"/>
      <c r="N4575" s="990"/>
      <c r="O4575" s="878"/>
      <c r="P4575" s="878"/>
      <c r="Q4575" s="878"/>
      <c r="R4575" s="878"/>
      <c r="S4575" s="878"/>
      <c r="T4575" s="878"/>
      <c r="U4575" s="878"/>
      <c r="V4575" s="878"/>
      <c r="W4575" s="878"/>
      <c r="X4575" s="1015"/>
      <c r="Y4575" s="878"/>
      <c r="Z4575" s="975"/>
    </row>
    <row r="4576" spans="1:26">
      <c r="A4576" s="878"/>
      <c r="B4576" s="878"/>
      <c r="C4576" s="878"/>
      <c r="F4576" s="878"/>
      <c r="H4576" s="878"/>
      <c r="I4576" s="878"/>
      <c r="J4576" s="878"/>
      <c r="K4576" s="990"/>
      <c r="L4576" s="990"/>
      <c r="M4576" s="990"/>
      <c r="N4576" s="990"/>
      <c r="O4576" s="878"/>
      <c r="P4576" s="878"/>
      <c r="Q4576" s="878"/>
      <c r="R4576" s="878"/>
      <c r="S4576" s="878"/>
      <c r="T4576" s="878"/>
      <c r="U4576" s="878"/>
      <c r="V4576" s="878"/>
      <c r="W4576" s="878"/>
      <c r="X4576" s="1015"/>
      <c r="Y4576" s="878"/>
      <c r="Z4576" s="975"/>
    </row>
    <row r="4577" spans="1:26">
      <c r="A4577" s="878"/>
      <c r="B4577" s="878"/>
      <c r="C4577" s="878"/>
      <c r="F4577" s="878"/>
      <c r="H4577" s="878"/>
      <c r="I4577" s="878"/>
      <c r="J4577" s="878"/>
      <c r="K4577" s="990"/>
      <c r="L4577" s="990"/>
      <c r="M4577" s="990"/>
      <c r="N4577" s="990"/>
      <c r="O4577" s="878"/>
      <c r="P4577" s="878"/>
      <c r="Q4577" s="878"/>
      <c r="R4577" s="878"/>
      <c r="S4577" s="878"/>
      <c r="T4577" s="878"/>
      <c r="U4577" s="878"/>
      <c r="V4577" s="878"/>
      <c r="W4577" s="878"/>
      <c r="X4577" s="1015"/>
      <c r="Y4577" s="878"/>
      <c r="Z4577" s="975"/>
    </row>
    <row r="4578" spans="1:26">
      <c r="A4578" s="878"/>
      <c r="B4578" s="878"/>
      <c r="C4578" s="878"/>
      <c r="F4578" s="878"/>
      <c r="H4578" s="878"/>
      <c r="I4578" s="878"/>
      <c r="J4578" s="878"/>
      <c r="K4578" s="990"/>
      <c r="L4578" s="990"/>
      <c r="M4578" s="990"/>
      <c r="N4578" s="990"/>
      <c r="O4578" s="878"/>
      <c r="P4578" s="878"/>
      <c r="Q4578" s="878"/>
      <c r="R4578" s="878"/>
      <c r="S4578" s="878"/>
      <c r="T4578" s="878"/>
      <c r="U4578" s="878"/>
      <c r="V4578" s="878"/>
      <c r="W4578" s="878"/>
      <c r="X4578" s="1015"/>
      <c r="Y4578" s="878"/>
      <c r="Z4578" s="975"/>
    </row>
    <row r="4579" spans="1:26">
      <c r="A4579" s="878"/>
      <c r="B4579" s="878"/>
      <c r="C4579" s="878"/>
      <c r="F4579" s="878"/>
      <c r="H4579" s="878"/>
      <c r="I4579" s="878"/>
      <c r="J4579" s="878"/>
      <c r="K4579" s="990"/>
      <c r="L4579" s="990"/>
      <c r="M4579" s="990"/>
      <c r="N4579" s="990"/>
      <c r="O4579" s="878"/>
      <c r="P4579" s="878"/>
      <c r="Q4579" s="878"/>
      <c r="R4579" s="878"/>
      <c r="S4579" s="878"/>
      <c r="T4579" s="878"/>
      <c r="U4579" s="878"/>
      <c r="V4579" s="878"/>
      <c r="W4579" s="878"/>
      <c r="X4579" s="1015"/>
      <c r="Y4579" s="878"/>
      <c r="Z4579" s="975"/>
    </row>
    <row r="4580" spans="1:26">
      <c r="A4580" s="878"/>
      <c r="B4580" s="878"/>
      <c r="C4580" s="878"/>
      <c r="F4580" s="878"/>
      <c r="H4580" s="878"/>
      <c r="I4580" s="878"/>
      <c r="J4580" s="878"/>
      <c r="K4580" s="990"/>
      <c r="L4580" s="990"/>
      <c r="M4580" s="990"/>
      <c r="N4580" s="990"/>
      <c r="O4580" s="878"/>
      <c r="P4580" s="878"/>
      <c r="Q4580" s="878"/>
      <c r="R4580" s="878"/>
      <c r="S4580" s="878"/>
      <c r="T4580" s="878"/>
      <c r="U4580" s="878"/>
      <c r="V4580" s="878"/>
      <c r="W4580" s="878"/>
      <c r="X4580" s="1015"/>
      <c r="Y4580" s="878"/>
      <c r="Z4580" s="975"/>
    </row>
    <row r="4581" spans="1:26">
      <c r="A4581" s="878"/>
      <c r="B4581" s="878"/>
      <c r="C4581" s="878"/>
      <c r="F4581" s="878"/>
      <c r="H4581" s="878"/>
      <c r="I4581" s="878"/>
      <c r="J4581" s="878"/>
      <c r="K4581" s="990"/>
      <c r="L4581" s="990"/>
      <c r="M4581" s="990"/>
      <c r="N4581" s="990"/>
      <c r="O4581" s="878"/>
      <c r="P4581" s="878"/>
      <c r="Q4581" s="878"/>
      <c r="R4581" s="878"/>
      <c r="S4581" s="878"/>
      <c r="T4581" s="878"/>
      <c r="U4581" s="878"/>
      <c r="V4581" s="878"/>
      <c r="W4581" s="878"/>
      <c r="X4581" s="1015"/>
      <c r="Y4581" s="878"/>
      <c r="Z4581" s="975"/>
    </row>
    <row r="4582" spans="1:26">
      <c r="A4582" s="878"/>
      <c r="B4582" s="878"/>
      <c r="C4582" s="878"/>
      <c r="F4582" s="878"/>
      <c r="H4582" s="878"/>
      <c r="I4582" s="878"/>
      <c r="J4582" s="878"/>
      <c r="K4582" s="990"/>
      <c r="L4582" s="990"/>
      <c r="M4582" s="990"/>
      <c r="N4582" s="990"/>
      <c r="O4582" s="878"/>
      <c r="P4582" s="878"/>
      <c r="Q4582" s="878"/>
      <c r="R4582" s="878"/>
      <c r="S4582" s="878"/>
      <c r="T4582" s="878"/>
      <c r="U4582" s="878"/>
      <c r="V4582" s="878"/>
      <c r="W4582" s="878"/>
      <c r="X4582" s="1015"/>
      <c r="Y4582" s="878"/>
      <c r="Z4582" s="975"/>
    </row>
    <row r="4583" spans="1:26">
      <c r="A4583" s="878"/>
      <c r="B4583" s="878"/>
      <c r="C4583" s="878"/>
      <c r="F4583" s="878"/>
      <c r="H4583" s="878"/>
      <c r="I4583" s="878"/>
      <c r="J4583" s="878"/>
      <c r="K4583" s="990"/>
      <c r="L4583" s="990"/>
      <c r="M4583" s="990"/>
      <c r="N4583" s="990"/>
      <c r="O4583" s="878"/>
      <c r="P4583" s="878"/>
      <c r="Q4583" s="878"/>
      <c r="R4583" s="878"/>
      <c r="S4583" s="878"/>
      <c r="T4583" s="878"/>
      <c r="U4583" s="878"/>
      <c r="V4583" s="878"/>
      <c r="W4583" s="878"/>
      <c r="X4583" s="1015"/>
      <c r="Y4583" s="878"/>
      <c r="Z4583" s="975"/>
    </row>
    <row r="4584" spans="1:26">
      <c r="A4584" s="878"/>
      <c r="B4584" s="878"/>
      <c r="C4584" s="878"/>
      <c r="F4584" s="878"/>
      <c r="H4584" s="878"/>
      <c r="I4584" s="878"/>
      <c r="J4584" s="878"/>
      <c r="K4584" s="990"/>
      <c r="L4584" s="990"/>
      <c r="M4584" s="990"/>
      <c r="N4584" s="990"/>
      <c r="O4584" s="878"/>
      <c r="P4584" s="878"/>
      <c r="Q4584" s="878"/>
      <c r="R4584" s="878"/>
      <c r="S4584" s="878"/>
      <c r="T4584" s="878"/>
      <c r="U4584" s="878"/>
      <c r="V4584" s="878"/>
      <c r="W4584" s="878"/>
      <c r="X4584" s="1015"/>
      <c r="Y4584" s="878"/>
      <c r="Z4584" s="975"/>
    </row>
    <row r="4585" spans="1:26">
      <c r="A4585" s="878"/>
      <c r="B4585" s="878"/>
      <c r="C4585" s="878"/>
      <c r="F4585" s="878"/>
      <c r="H4585" s="878"/>
      <c r="I4585" s="878"/>
      <c r="J4585" s="878"/>
      <c r="K4585" s="990"/>
      <c r="L4585" s="990"/>
      <c r="M4585" s="990"/>
      <c r="N4585" s="990"/>
      <c r="O4585" s="878"/>
      <c r="P4585" s="878"/>
      <c r="Q4585" s="878"/>
      <c r="R4585" s="878"/>
      <c r="S4585" s="878"/>
      <c r="T4585" s="878"/>
      <c r="U4585" s="878"/>
      <c r="V4585" s="878"/>
      <c r="W4585" s="878"/>
      <c r="X4585" s="1015"/>
      <c r="Y4585" s="878"/>
      <c r="Z4585" s="975"/>
    </row>
    <row r="4586" spans="1:26">
      <c r="A4586" s="878"/>
      <c r="B4586" s="878"/>
      <c r="C4586" s="878"/>
      <c r="F4586" s="878"/>
      <c r="H4586" s="878"/>
      <c r="I4586" s="878"/>
      <c r="J4586" s="878"/>
      <c r="K4586" s="990"/>
      <c r="L4586" s="990"/>
      <c r="M4586" s="990"/>
      <c r="N4586" s="990"/>
      <c r="O4586" s="878"/>
      <c r="P4586" s="878"/>
      <c r="Q4586" s="878"/>
      <c r="R4586" s="878"/>
      <c r="S4586" s="878"/>
      <c r="T4586" s="878"/>
      <c r="U4586" s="878"/>
      <c r="V4586" s="878"/>
      <c r="W4586" s="878"/>
      <c r="X4586" s="1015"/>
      <c r="Y4586" s="878"/>
      <c r="Z4586" s="975"/>
    </row>
    <row r="4587" spans="1:26">
      <c r="A4587" s="878"/>
      <c r="B4587" s="878"/>
      <c r="C4587" s="878"/>
      <c r="F4587" s="878"/>
      <c r="H4587" s="878"/>
      <c r="I4587" s="878"/>
      <c r="J4587" s="878"/>
      <c r="K4587" s="990"/>
      <c r="L4587" s="990"/>
      <c r="M4587" s="990"/>
      <c r="N4587" s="990"/>
      <c r="O4587" s="878"/>
      <c r="P4587" s="878"/>
      <c r="Q4587" s="878"/>
      <c r="R4587" s="878"/>
      <c r="S4587" s="878"/>
      <c r="T4587" s="878"/>
      <c r="U4587" s="878"/>
      <c r="V4587" s="878"/>
      <c r="W4587" s="878"/>
      <c r="X4587" s="1015"/>
      <c r="Y4587" s="878"/>
      <c r="Z4587" s="975"/>
    </row>
    <row r="4588" spans="1:26">
      <c r="A4588" s="878"/>
      <c r="B4588" s="878"/>
      <c r="C4588" s="878"/>
      <c r="F4588" s="878"/>
      <c r="H4588" s="878"/>
      <c r="I4588" s="878"/>
      <c r="J4588" s="878"/>
      <c r="K4588" s="990"/>
      <c r="L4588" s="990"/>
      <c r="M4588" s="990"/>
      <c r="N4588" s="990"/>
      <c r="O4588" s="878"/>
      <c r="P4588" s="878"/>
      <c r="Q4588" s="878"/>
      <c r="R4588" s="878"/>
      <c r="S4588" s="878"/>
      <c r="T4588" s="878"/>
      <c r="U4588" s="878"/>
      <c r="V4588" s="878"/>
      <c r="W4588" s="878"/>
      <c r="X4588" s="1015"/>
      <c r="Y4588" s="878"/>
      <c r="Z4588" s="975"/>
    </row>
    <row r="4589" spans="1:26">
      <c r="A4589" s="878"/>
      <c r="B4589" s="878"/>
      <c r="C4589" s="878"/>
      <c r="F4589" s="878"/>
      <c r="H4589" s="878"/>
      <c r="I4589" s="878"/>
      <c r="J4589" s="878"/>
      <c r="K4589" s="990"/>
      <c r="L4589" s="990"/>
      <c r="M4589" s="990"/>
      <c r="N4589" s="990"/>
      <c r="O4589" s="878"/>
      <c r="P4589" s="878"/>
      <c r="Q4589" s="878"/>
      <c r="R4589" s="878"/>
      <c r="S4589" s="878"/>
      <c r="T4589" s="878"/>
      <c r="U4589" s="878"/>
      <c r="V4589" s="878"/>
      <c r="W4589" s="878"/>
      <c r="X4589" s="1015"/>
      <c r="Y4589" s="878"/>
      <c r="Z4589" s="975"/>
    </row>
    <row r="4590" spans="1:26">
      <c r="A4590" s="878"/>
      <c r="B4590" s="878"/>
      <c r="C4590" s="878"/>
      <c r="F4590" s="878"/>
      <c r="H4590" s="878"/>
      <c r="I4590" s="878"/>
      <c r="J4590" s="878"/>
      <c r="K4590" s="990"/>
      <c r="L4590" s="990"/>
      <c r="M4590" s="990"/>
      <c r="N4590" s="990"/>
      <c r="O4590" s="878"/>
      <c r="P4590" s="878"/>
      <c r="Q4590" s="878"/>
      <c r="R4590" s="878"/>
      <c r="S4590" s="878"/>
      <c r="T4590" s="878"/>
      <c r="U4590" s="878"/>
      <c r="V4590" s="878"/>
      <c r="W4590" s="878"/>
      <c r="X4590" s="1015"/>
      <c r="Y4590" s="878"/>
      <c r="Z4590" s="975"/>
    </row>
    <row r="4591" spans="1:26">
      <c r="A4591" s="878"/>
      <c r="B4591" s="878"/>
      <c r="C4591" s="878"/>
      <c r="F4591" s="878"/>
      <c r="H4591" s="878"/>
      <c r="I4591" s="878"/>
      <c r="J4591" s="878"/>
      <c r="K4591" s="990"/>
      <c r="L4591" s="990"/>
      <c r="M4591" s="990"/>
      <c r="N4591" s="990"/>
      <c r="O4591" s="878"/>
      <c r="P4591" s="878"/>
      <c r="Q4591" s="878"/>
      <c r="R4591" s="878"/>
      <c r="S4591" s="878"/>
      <c r="T4591" s="878"/>
      <c r="U4591" s="878"/>
      <c r="V4591" s="878"/>
      <c r="W4591" s="878"/>
      <c r="X4591" s="1015"/>
      <c r="Y4591" s="878"/>
      <c r="Z4591" s="975"/>
    </row>
    <row r="4592" spans="1:26">
      <c r="A4592" s="878"/>
      <c r="B4592" s="878"/>
      <c r="C4592" s="878"/>
      <c r="F4592" s="878"/>
      <c r="H4592" s="878"/>
      <c r="I4592" s="878"/>
      <c r="J4592" s="878"/>
      <c r="K4592" s="990"/>
      <c r="L4592" s="990"/>
      <c r="M4592" s="990"/>
      <c r="N4592" s="990"/>
      <c r="O4592" s="878"/>
      <c r="P4592" s="878"/>
      <c r="Q4592" s="878"/>
      <c r="R4592" s="878"/>
      <c r="S4592" s="878"/>
      <c r="T4592" s="878"/>
      <c r="U4592" s="878"/>
      <c r="V4592" s="878"/>
      <c r="W4592" s="878"/>
      <c r="X4592" s="1015"/>
      <c r="Y4592" s="878"/>
      <c r="Z4592" s="975"/>
    </row>
    <row r="4593" spans="1:26">
      <c r="A4593" s="878"/>
      <c r="B4593" s="878"/>
      <c r="C4593" s="878"/>
      <c r="F4593" s="878"/>
      <c r="H4593" s="878"/>
      <c r="I4593" s="878"/>
      <c r="J4593" s="878"/>
      <c r="K4593" s="990"/>
      <c r="L4593" s="990"/>
      <c r="M4593" s="990"/>
      <c r="N4593" s="990"/>
      <c r="O4593" s="878"/>
      <c r="P4593" s="878"/>
      <c r="Q4593" s="878"/>
      <c r="R4593" s="878"/>
      <c r="S4593" s="878"/>
      <c r="T4593" s="878"/>
      <c r="U4593" s="878"/>
      <c r="V4593" s="878"/>
      <c r="W4593" s="878"/>
      <c r="X4593" s="1015"/>
      <c r="Y4593" s="878"/>
      <c r="Z4593" s="975"/>
    </row>
    <row r="4594" spans="1:26">
      <c r="A4594" s="878"/>
      <c r="B4594" s="878"/>
      <c r="C4594" s="878"/>
      <c r="F4594" s="878"/>
      <c r="H4594" s="878"/>
      <c r="I4594" s="878"/>
      <c r="J4594" s="878"/>
      <c r="K4594" s="990"/>
      <c r="L4594" s="990"/>
      <c r="M4594" s="990"/>
      <c r="N4594" s="990"/>
      <c r="O4594" s="878"/>
      <c r="P4594" s="878"/>
      <c r="Q4594" s="878"/>
      <c r="R4594" s="878"/>
      <c r="S4594" s="878"/>
      <c r="T4594" s="878"/>
      <c r="U4594" s="878"/>
      <c r="V4594" s="878"/>
      <c r="W4594" s="878"/>
      <c r="X4594" s="1015"/>
      <c r="Y4594" s="878"/>
      <c r="Z4594" s="975"/>
    </row>
    <row r="4595" spans="1:26">
      <c r="A4595" s="878"/>
      <c r="B4595" s="878"/>
      <c r="C4595" s="878"/>
      <c r="F4595" s="878"/>
      <c r="H4595" s="878"/>
      <c r="I4595" s="878"/>
      <c r="J4595" s="878"/>
      <c r="K4595" s="990"/>
      <c r="L4595" s="990"/>
      <c r="M4595" s="990"/>
      <c r="N4595" s="990"/>
      <c r="O4595" s="878"/>
      <c r="P4595" s="878"/>
      <c r="Q4595" s="878"/>
      <c r="R4595" s="878"/>
      <c r="S4595" s="878"/>
      <c r="T4595" s="878"/>
      <c r="U4595" s="878"/>
      <c r="V4595" s="878"/>
      <c r="W4595" s="878"/>
      <c r="X4595" s="1015"/>
      <c r="Y4595" s="878"/>
      <c r="Z4595" s="975"/>
    </row>
    <row r="4596" spans="1:26">
      <c r="A4596" s="878"/>
      <c r="B4596" s="878"/>
      <c r="C4596" s="878"/>
      <c r="F4596" s="878"/>
      <c r="H4596" s="878"/>
      <c r="I4596" s="878"/>
      <c r="J4596" s="878"/>
      <c r="K4596" s="990"/>
      <c r="L4596" s="990"/>
      <c r="M4596" s="990"/>
      <c r="N4596" s="990"/>
      <c r="O4596" s="878"/>
      <c r="P4596" s="878"/>
      <c r="Q4596" s="878"/>
      <c r="R4596" s="878"/>
      <c r="S4596" s="878"/>
      <c r="T4596" s="878"/>
      <c r="U4596" s="878"/>
      <c r="V4596" s="878"/>
      <c r="W4596" s="878"/>
      <c r="X4596" s="1015"/>
      <c r="Y4596" s="878"/>
      <c r="Z4596" s="975"/>
    </row>
    <row r="4597" spans="1:26">
      <c r="A4597" s="878"/>
      <c r="B4597" s="878"/>
      <c r="C4597" s="878"/>
      <c r="F4597" s="878"/>
      <c r="H4597" s="878"/>
      <c r="I4597" s="878"/>
      <c r="J4597" s="878"/>
      <c r="K4597" s="990"/>
      <c r="L4597" s="990"/>
      <c r="M4597" s="990"/>
      <c r="N4597" s="990"/>
      <c r="O4597" s="878"/>
      <c r="P4597" s="878"/>
      <c r="Q4597" s="878"/>
      <c r="R4597" s="878"/>
      <c r="S4597" s="878"/>
      <c r="T4597" s="878"/>
      <c r="U4597" s="878"/>
      <c r="V4597" s="878"/>
      <c r="W4597" s="878"/>
      <c r="X4597" s="1015"/>
      <c r="Y4597" s="878"/>
      <c r="Z4597" s="975"/>
    </row>
    <row r="4598" spans="1:26">
      <c r="A4598" s="878"/>
      <c r="B4598" s="878"/>
      <c r="C4598" s="878"/>
      <c r="F4598" s="878"/>
      <c r="H4598" s="878"/>
      <c r="I4598" s="878"/>
      <c r="J4598" s="878"/>
      <c r="K4598" s="990"/>
      <c r="L4598" s="990"/>
      <c r="M4598" s="990"/>
      <c r="N4598" s="990"/>
      <c r="O4598" s="878"/>
      <c r="P4598" s="878"/>
      <c r="Q4598" s="878"/>
      <c r="R4598" s="878"/>
      <c r="S4598" s="878"/>
      <c r="T4598" s="878"/>
      <c r="U4598" s="878"/>
      <c r="V4598" s="878"/>
      <c r="W4598" s="878"/>
      <c r="X4598" s="1015"/>
      <c r="Y4598" s="878"/>
      <c r="Z4598" s="975"/>
    </row>
    <row r="4599" spans="1:26">
      <c r="A4599" s="878"/>
      <c r="B4599" s="878"/>
      <c r="C4599" s="878"/>
      <c r="F4599" s="878"/>
      <c r="H4599" s="878"/>
      <c r="I4599" s="878"/>
      <c r="J4599" s="878"/>
      <c r="K4599" s="990"/>
      <c r="L4599" s="990"/>
      <c r="M4599" s="990"/>
      <c r="N4599" s="990"/>
      <c r="O4599" s="878"/>
      <c r="P4599" s="878"/>
      <c r="Q4599" s="878"/>
      <c r="R4599" s="878"/>
      <c r="S4599" s="878"/>
      <c r="T4599" s="878"/>
      <c r="U4599" s="878"/>
      <c r="V4599" s="878"/>
      <c r="W4599" s="878"/>
      <c r="X4599" s="1015"/>
      <c r="Y4599" s="878"/>
      <c r="Z4599" s="975"/>
    </row>
    <row r="4600" spans="1:26">
      <c r="A4600" s="878"/>
      <c r="B4600" s="878"/>
      <c r="C4600" s="878"/>
      <c r="F4600" s="878"/>
      <c r="H4600" s="878"/>
      <c r="I4600" s="878"/>
      <c r="J4600" s="878"/>
      <c r="K4600" s="990"/>
      <c r="L4600" s="990"/>
      <c r="M4600" s="990"/>
      <c r="N4600" s="990"/>
      <c r="O4600" s="878"/>
      <c r="P4600" s="878"/>
      <c r="Q4600" s="878"/>
      <c r="R4600" s="878"/>
      <c r="S4600" s="878"/>
      <c r="T4600" s="878"/>
      <c r="U4600" s="878"/>
      <c r="V4600" s="878"/>
      <c r="W4600" s="878"/>
      <c r="X4600" s="1015"/>
      <c r="Y4600" s="878"/>
      <c r="Z4600" s="975"/>
    </row>
    <row r="4601" spans="1:26">
      <c r="A4601" s="878"/>
      <c r="B4601" s="878"/>
      <c r="C4601" s="878"/>
      <c r="F4601" s="878"/>
      <c r="H4601" s="878"/>
      <c r="I4601" s="878"/>
      <c r="J4601" s="878"/>
      <c r="K4601" s="990"/>
      <c r="L4601" s="990"/>
      <c r="M4601" s="990"/>
      <c r="N4601" s="990"/>
      <c r="O4601" s="878"/>
      <c r="P4601" s="878"/>
      <c r="Q4601" s="878"/>
      <c r="R4601" s="878"/>
      <c r="S4601" s="878"/>
      <c r="T4601" s="878"/>
      <c r="U4601" s="878"/>
      <c r="V4601" s="878"/>
      <c r="W4601" s="878"/>
      <c r="X4601" s="1015"/>
      <c r="Y4601" s="878"/>
      <c r="Z4601" s="975"/>
    </row>
    <row r="4602" spans="1:26">
      <c r="A4602" s="878"/>
      <c r="B4602" s="878"/>
      <c r="C4602" s="878"/>
      <c r="F4602" s="878"/>
      <c r="H4602" s="878"/>
      <c r="I4602" s="878"/>
      <c r="J4602" s="878"/>
      <c r="K4602" s="990"/>
      <c r="L4602" s="990"/>
      <c r="M4602" s="990"/>
      <c r="N4602" s="990"/>
      <c r="O4602" s="878"/>
      <c r="P4602" s="878"/>
      <c r="Q4602" s="878"/>
      <c r="R4602" s="878"/>
      <c r="S4602" s="878"/>
      <c r="T4602" s="878"/>
      <c r="U4602" s="878"/>
      <c r="V4602" s="878"/>
      <c r="W4602" s="878"/>
      <c r="X4602" s="1015"/>
      <c r="Y4602" s="878"/>
      <c r="Z4602" s="975"/>
    </row>
    <row r="4603" spans="1:26">
      <c r="A4603" s="878"/>
      <c r="B4603" s="878"/>
      <c r="C4603" s="878"/>
      <c r="F4603" s="878"/>
      <c r="H4603" s="878"/>
      <c r="I4603" s="878"/>
      <c r="J4603" s="878"/>
      <c r="K4603" s="990"/>
      <c r="L4603" s="990"/>
      <c r="M4603" s="990"/>
      <c r="N4603" s="990"/>
      <c r="O4603" s="878"/>
      <c r="P4603" s="878"/>
      <c r="Q4603" s="878"/>
      <c r="R4603" s="878"/>
      <c r="S4603" s="878"/>
      <c r="T4603" s="878"/>
      <c r="U4603" s="878"/>
      <c r="V4603" s="878"/>
      <c r="W4603" s="878"/>
      <c r="X4603" s="1015"/>
      <c r="Y4603" s="878"/>
      <c r="Z4603" s="975"/>
    </row>
    <row r="4604" spans="1:26">
      <c r="A4604" s="878"/>
      <c r="B4604" s="878"/>
      <c r="C4604" s="878"/>
      <c r="F4604" s="878"/>
      <c r="H4604" s="878"/>
      <c r="I4604" s="878"/>
      <c r="J4604" s="878"/>
      <c r="K4604" s="990"/>
      <c r="L4604" s="990"/>
      <c r="M4604" s="990"/>
      <c r="N4604" s="990"/>
      <c r="O4604" s="878"/>
      <c r="P4604" s="878"/>
      <c r="Q4604" s="878"/>
      <c r="R4604" s="878"/>
      <c r="S4604" s="878"/>
      <c r="T4604" s="878"/>
      <c r="U4604" s="878"/>
      <c r="V4604" s="878"/>
      <c r="W4604" s="878"/>
      <c r="X4604" s="1015"/>
      <c r="Y4604" s="878"/>
      <c r="Z4604" s="975"/>
    </row>
    <row r="4605" spans="1:26">
      <c r="A4605" s="878"/>
      <c r="B4605" s="878"/>
      <c r="C4605" s="878"/>
      <c r="F4605" s="878"/>
      <c r="H4605" s="878"/>
      <c r="I4605" s="878"/>
      <c r="J4605" s="878"/>
      <c r="K4605" s="990"/>
      <c r="L4605" s="990"/>
      <c r="M4605" s="990"/>
      <c r="N4605" s="990"/>
      <c r="O4605" s="878"/>
      <c r="P4605" s="878"/>
      <c r="Q4605" s="878"/>
      <c r="R4605" s="878"/>
      <c r="S4605" s="878"/>
      <c r="T4605" s="878"/>
      <c r="U4605" s="878"/>
      <c r="V4605" s="878"/>
      <c r="W4605" s="878"/>
      <c r="X4605" s="1015"/>
      <c r="Y4605" s="878"/>
      <c r="Z4605" s="975"/>
    </row>
    <row r="4606" spans="1:26">
      <c r="A4606" s="878"/>
      <c r="B4606" s="878"/>
      <c r="C4606" s="878"/>
      <c r="F4606" s="878"/>
      <c r="H4606" s="878"/>
      <c r="I4606" s="878"/>
      <c r="J4606" s="878"/>
      <c r="K4606" s="990"/>
      <c r="L4606" s="990"/>
      <c r="M4606" s="990"/>
      <c r="N4606" s="990"/>
      <c r="O4606" s="878"/>
      <c r="P4606" s="878"/>
      <c r="Q4606" s="878"/>
      <c r="R4606" s="878"/>
      <c r="S4606" s="878"/>
      <c r="T4606" s="878"/>
      <c r="U4606" s="878"/>
      <c r="V4606" s="878"/>
      <c r="W4606" s="878"/>
      <c r="X4606" s="1015"/>
      <c r="Y4606" s="878"/>
      <c r="Z4606" s="975"/>
    </row>
    <row r="4607" spans="1:26">
      <c r="A4607" s="878"/>
      <c r="B4607" s="878"/>
      <c r="C4607" s="878"/>
      <c r="F4607" s="878"/>
      <c r="H4607" s="878"/>
      <c r="I4607" s="878"/>
      <c r="J4607" s="878"/>
      <c r="K4607" s="990"/>
      <c r="L4607" s="990"/>
      <c r="M4607" s="990"/>
      <c r="N4607" s="990"/>
      <c r="O4607" s="878"/>
      <c r="P4607" s="878"/>
      <c r="Q4607" s="878"/>
      <c r="R4607" s="878"/>
      <c r="S4607" s="878"/>
      <c r="T4607" s="878"/>
      <c r="U4607" s="878"/>
      <c r="V4607" s="878"/>
      <c r="W4607" s="878"/>
      <c r="X4607" s="1015"/>
      <c r="Y4607" s="878"/>
      <c r="Z4607" s="975"/>
    </row>
    <row r="4608" spans="1:26">
      <c r="A4608" s="878"/>
      <c r="B4608" s="878"/>
      <c r="C4608" s="878"/>
      <c r="F4608" s="878"/>
      <c r="H4608" s="878"/>
      <c r="I4608" s="878"/>
      <c r="J4608" s="878"/>
      <c r="K4608" s="990"/>
      <c r="L4608" s="990"/>
      <c r="M4608" s="990"/>
      <c r="N4608" s="990"/>
      <c r="O4608" s="878"/>
      <c r="P4608" s="878"/>
      <c r="Q4608" s="878"/>
      <c r="R4608" s="878"/>
      <c r="S4608" s="878"/>
      <c r="T4608" s="878"/>
      <c r="U4608" s="878"/>
      <c r="V4608" s="878"/>
      <c r="W4608" s="878"/>
      <c r="X4608" s="1015"/>
      <c r="Y4608" s="878"/>
      <c r="Z4608" s="975"/>
    </row>
    <row r="4609" spans="1:26">
      <c r="A4609" s="878"/>
      <c r="B4609" s="878"/>
      <c r="C4609" s="878"/>
      <c r="F4609" s="878"/>
      <c r="H4609" s="878"/>
      <c r="I4609" s="878"/>
      <c r="J4609" s="878"/>
      <c r="K4609" s="990"/>
      <c r="L4609" s="990"/>
      <c r="M4609" s="990"/>
      <c r="N4609" s="990"/>
      <c r="O4609" s="878"/>
      <c r="P4609" s="878"/>
      <c r="Q4609" s="878"/>
      <c r="R4609" s="878"/>
      <c r="S4609" s="878"/>
      <c r="T4609" s="878"/>
      <c r="U4609" s="878"/>
      <c r="V4609" s="878"/>
      <c r="W4609" s="878"/>
      <c r="X4609" s="1015"/>
      <c r="Y4609" s="878"/>
      <c r="Z4609" s="975"/>
    </row>
    <row r="4610" spans="1:26">
      <c r="A4610" s="878"/>
      <c r="B4610" s="878"/>
      <c r="C4610" s="878"/>
      <c r="F4610" s="878"/>
      <c r="H4610" s="878"/>
      <c r="I4610" s="878"/>
      <c r="J4610" s="878"/>
      <c r="K4610" s="990"/>
      <c r="L4610" s="990"/>
      <c r="M4610" s="990"/>
      <c r="N4610" s="990"/>
      <c r="O4610" s="878"/>
      <c r="P4610" s="878"/>
      <c r="Q4610" s="878"/>
      <c r="R4610" s="878"/>
      <c r="S4610" s="878"/>
      <c r="T4610" s="878"/>
      <c r="U4610" s="878"/>
      <c r="V4610" s="878"/>
      <c r="W4610" s="878"/>
      <c r="X4610" s="1015"/>
      <c r="Y4610" s="878"/>
      <c r="Z4610" s="975"/>
    </row>
    <row r="4611" spans="1:26">
      <c r="A4611" s="878"/>
      <c r="B4611" s="878"/>
      <c r="C4611" s="878"/>
      <c r="F4611" s="878"/>
      <c r="H4611" s="878"/>
      <c r="I4611" s="878"/>
      <c r="J4611" s="878"/>
      <c r="K4611" s="990"/>
      <c r="L4611" s="990"/>
      <c r="M4611" s="990"/>
      <c r="N4611" s="990"/>
      <c r="O4611" s="878"/>
      <c r="P4611" s="878"/>
      <c r="Q4611" s="878"/>
      <c r="R4611" s="878"/>
      <c r="S4611" s="878"/>
      <c r="T4611" s="878"/>
      <c r="U4611" s="878"/>
      <c r="V4611" s="878"/>
      <c r="W4611" s="878"/>
      <c r="X4611" s="1015"/>
      <c r="Y4611" s="878"/>
      <c r="Z4611" s="975"/>
    </row>
    <row r="4612" spans="1:26">
      <c r="A4612" s="878"/>
      <c r="B4612" s="878"/>
      <c r="C4612" s="878"/>
      <c r="F4612" s="878"/>
      <c r="H4612" s="878"/>
      <c r="I4612" s="878"/>
      <c r="J4612" s="878"/>
      <c r="K4612" s="990"/>
      <c r="L4612" s="990"/>
      <c r="M4612" s="990"/>
      <c r="N4612" s="990"/>
      <c r="O4612" s="878"/>
      <c r="P4612" s="878"/>
      <c r="Q4612" s="878"/>
      <c r="R4612" s="878"/>
      <c r="S4612" s="878"/>
      <c r="T4612" s="878"/>
      <c r="U4612" s="878"/>
      <c r="V4612" s="878"/>
      <c r="W4612" s="878"/>
      <c r="X4612" s="1015"/>
      <c r="Y4612" s="878"/>
      <c r="Z4612" s="975"/>
    </row>
    <row r="4613" spans="1:26">
      <c r="A4613" s="878"/>
      <c r="B4613" s="878"/>
      <c r="C4613" s="878"/>
      <c r="F4613" s="878"/>
      <c r="H4613" s="878"/>
      <c r="I4613" s="878"/>
      <c r="J4613" s="878"/>
      <c r="K4613" s="990"/>
      <c r="L4613" s="990"/>
      <c r="M4613" s="990"/>
      <c r="N4613" s="990"/>
      <c r="O4613" s="878"/>
      <c r="P4613" s="878"/>
      <c r="Q4613" s="878"/>
      <c r="R4613" s="878"/>
      <c r="S4613" s="878"/>
      <c r="T4613" s="878"/>
      <c r="U4613" s="878"/>
      <c r="V4613" s="878"/>
      <c r="W4613" s="878"/>
      <c r="X4613" s="1015"/>
      <c r="Y4613" s="878"/>
      <c r="Z4613" s="975"/>
    </row>
    <row r="4614" spans="1:26">
      <c r="A4614" s="878"/>
      <c r="B4614" s="878"/>
      <c r="C4614" s="878"/>
      <c r="F4614" s="878"/>
      <c r="H4614" s="878"/>
      <c r="I4614" s="878"/>
      <c r="J4614" s="878"/>
      <c r="K4614" s="990"/>
      <c r="L4614" s="990"/>
      <c r="M4614" s="990"/>
      <c r="N4614" s="990"/>
      <c r="O4614" s="878"/>
      <c r="P4614" s="878"/>
      <c r="Q4614" s="878"/>
      <c r="R4614" s="878"/>
      <c r="S4614" s="878"/>
      <c r="T4614" s="878"/>
      <c r="U4614" s="878"/>
      <c r="V4614" s="878"/>
      <c r="W4614" s="878"/>
      <c r="X4614" s="1015"/>
      <c r="Y4614" s="878"/>
      <c r="Z4614" s="975"/>
    </row>
    <row r="4615" spans="1:26">
      <c r="A4615" s="878"/>
      <c r="B4615" s="878"/>
      <c r="C4615" s="878"/>
      <c r="F4615" s="878"/>
      <c r="H4615" s="878"/>
      <c r="I4615" s="878"/>
      <c r="J4615" s="878"/>
      <c r="K4615" s="990"/>
      <c r="L4615" s="990"/>
      <c r="M4615" s="990"/>
      <c r="N4615" s="990"/>
      <c r="O4615" s="878"/>
      <c r="P4615" s="878"/>
      <c r="Q4615" s="878"/>
      <c r="R4615" s="878"/>
      <c r="S4615" s="878"/>
      <c r="T4615" s="878"/>
      <c r="U4615" s="878"/>
      <c r="V4615" s="878"/>
      <c r="W4615" s="878"/>
      <c r="X4615" s="1015"/>
      <c r="Y4615" s="878"/>
      <c r="Z4615" s="975"/>
    </row>
    <row r="4616" spans="1:26">
      <c r="A4616" s="878"/>
      <c r="B4616" s="878"/>
      <c r="C4616" s="878"/>
      <c r="F4616" s="878"/>
      <c r="H4616" s="878"/>
      <c r="I4616" s="878"/>
      <c r="J4616" s="878"/>
      <c r="K4616" s="990"/>
      <c r="L4616" s="990"/>
      <c r="M4616" s="990"/>
      <c r="N4616" s="990"/>
      <c r="O4616" s="878"/>
      <c r="P4616" s="878"/>
      <c r="Q4616" s="878"/>
      <c r="R4616" s="878"/>
      <c r="S4616" s="878"/>
      <c r="T4616" s="878"/>
      <c r="U4616" s="878"/>
      <c r="V4616" s="878"/>
      <c r="W4616" s="878"/>
      <c r="X4616" s="1015"/>
      <c r="Y4616" s="878"/>
      <c r="Z4616" s="975"/>
    </row>
    <row r="4617" spans="1:26">
      <c r="A4617" s="878"/>
      <c r="B4617" s="878"/>
      <c r="C4617" s="878"/>
      <c r="F4617" s="878"/>
      <c r="H4617" s="878"/>
      <c r="I4617" s="878"/>
      <c r="J4617" s="878"/>
      <c r="K4617" s="990"/>
      <c r="L4617" s="990"/>
      <c r="M4617" s="990"/>
      <c r="N4617" s="990"/>
      <c r="O4617" s="878"/>
      <c r="P4617" s="878"/>
      <c r="Q4617" s="878"/>
      <c r="R4617" s="878"/>
      <c r="S4617" s="878"/>
      <c r="T4617" s="878"/>
      <c r="U4617" s="878"/>
      <c r="V4617" s="878"/>
      <c r="W4617" s="878"/>
      <c r="X4617" s="1015"/>
      <c r="Y4617" s="878"/>
      <c r="Z4617" s="975"/>
    </row>
    <row r="4618" spans="1:26">
      <c r="A4618" s="878"/>
      <c r="B4618" s="878"/>
      <c r="C4618" s="878"/>
      <c r="F4618" s="878"/>
      <c r="H4618" s="878"/>
      <c r="I4618" s="878"/>
      <c r="J4618" s="878"/>
      <c r="K4618" s="990"/>
      <c r="L4618" s="990"/>
      <c r="M4618" s="990"/>
      <c r="N4618" s="990"/>
      <c r="O4618" s="878"/>
      <c r="P4618" s="878"/>
      <c r="Q4618" s="878"/>
      <c r="R4618" s="878"/>
      <c r="S4618" s="878"/>
      <c r="T4618" s="878"/>
      <c r="U4618" s="878"/>
      <c r="V4618" s="878"/>
      <c r="W4618" s="878"/>
      <c r="X4618" s="1015"/>
      <c r="Y4618" s="878"/>
      <c r="Z4618" s="975"/>
    </row>
    <row r="4619" spans="1:26">
      <c r="A4619" s="878"/>
      <c r="B4619" s="878"/>
      <c r="C4619" s="878"/>
      <c r="F4619" s="878"/>
      <c r="H4619" s="878"/>
      <c r="I4619" s="878"/>
      <c r="J4619" s="878"/>
      <c r="K4619" s="990"/>
      <c r="L4619" s="990"/>
      <c r="M4619" s="990"/>
      <c r="N4619" s="990"/>
      <c r="O4619" s="878"/>
      <c r="P4619" s="878"/>
      <c r="Q4619" s="878"/>
      <c r="R4619" s="878"/>
      <c r="S4619" s="878"/>
      <c r="T4619" s="878"/>
      <c r="U4619" s="878"/>
      <c r="V4619" s="878"/>
      <c r="W4619" s="878"/>
      <c r="X4619" s="1015"/>
      <c r="Y4619" s="878"/>
      <c r="Z4619" s="975"/>
    </row>
    <row r="4620" spans="1:26">
      <c r="A4620" s="878"/>
      <c r="B4620" s="878"/>
      <c r="C4620" s="878"/>
      <c r="F4620" s="878"/>
      <c r="H4620" s="878"/>
      <c r="I4620" s="878"/>
      <c r="J4620" s="878"/>
      <c r="K4620" s="990"/>
      <c r="L4620" s="990"/>
      <c r="M4620" s="990"/>
      <c r="N4620" s="990"/>
      <c r="O4620" s="878"/>
      <c r="P4620" s="878"/>
      <c r="Q4620" s="878"/>
      <c r="R4620" s="878"/>
      <c r="S4620" s="878"/>
      <c r="T4620" s="878"/>
      <c r="U4620" s="878"/>
      <c r="V4620" s="878"/>
      <c r="W4620" s="878"/>
      <c r="X4620" s="1015"/>
      <c r="Y4620" s="878"/>
      <c r="Z4620" s="975"/>
    </row>
    <row r="4621" spans="1:26">
      <c r="A4621" s="878"/>
      <c r="B4621" s="878"/>
      <c r="C4621" s="878"/>
      <c r="F4621" s="878"/>
      <c r="H4621" s="878"/>
      <c r="I4621" s="878"/>
      <c r="J4621" s="878"/>
      <c r="K4621" s="990"/>
      <c r="L4621" s="990"/>
      <c r="M4621" s="990"/>
      <c r="N4621" s="990"/>
      <c r="O4621" s="878"/>
      <c r="P4621" s="878"/>
      <c r="Q4621" s="878"/>
      <c r="R4621" s="878"/>
      <c r="S4621" s="878"/>
      <c r="T4621" s="878"/>
      <c r="U4621" s="878"/>
      <c r="V4621" s="878"/>
      <c r="W4621" s="878"/>
      <c r="X4621" s="1015"/>
      <c r="Y4621" s="878"/>
      <c r="Z4621" s="975"/>
    </row>
    <row r="4622" spans="1:26">
      <c r="A4622" s="878"/>
      <c r="B4622" s="878"/>
      <c r="C4622" s="878"/>
      <c r="F4622" s="878"/>
      <c r="H4622" s="878"/>
      <c r="I4622" s="878"/>
      <c r="J4622" s="878"/>
      <c r="K4622" s="990"/>
      <c r="L4622" s="990"/>
      <c r="M4622" s="990"/>
      <c r="N4622" s="990"/>
      <c r="O4622" s="878"/>
      <c r="P4622" s="878"/>
      <c r="Q4622" s="878"/>
      <c r="R4622" s="878"/>
      <c r="S4622" s="878"/>
      <c r="T4622" s="878"/>
      <c r="U4622" s="878"/>
      <c r="V4622" s="878"/>
      <c r="W4622" s="878"/>
      <c r="X4622" s="1015"/>
      <c r="Y4622" s="878"/>
      <c r="Z4622" s="975"/>
    </row>
    <row r="4623" spans="1:26">
      <c r="A4623" s="878"/>
      <c r="B4623" s="878"/>
      <c r="C4623" s="878"/>
      <c r="F4623" s="878"/>
      <c r="H4623" s="878"/>
      <c r="I4623" s="878"/>
      <c r="J4623" s="878"/>
      <c r="K4623" s="990"/>
      <c r="L4623" s="990"/>
      <c r="M4623" s="990"/>
      <c r="N4623" s="990"/>
      <c r="O4623" s="878"/>
      <c r="P4623" s="878"/>
      <c r="Q4623" s="878"/>
      <c r="R4623" s="878"/>
      <c r="S4623" s="878"/>
      <c r="T4623" s="878"/>
      <c r="U4623" s="878"/>
      <c r="V4623" s="878"/>
      <c r="W4623" s="878"/>
      <c r="X4623" s="1015"/>
      <c r="Y4623" s="878"/>
      <c r="Z4623" s="975"/>
    </row>
    <row r="4624" spans="1:26">
      <c r="A4624" s="878"/>
      <c r="B4624" s="878"/>
      <c r="C4624" s="878"/>
      <c r="F4624" s="878"/>
      <c r="H4624" s="878"/>
      <c r="I4624" s="878"/>
      <c r="J4624" s="878"/>
      <c r="K4624" s="990"/>
      <c r="L4624" s="990"/>
      <c r="M4624" s="990"/>
      <c r="N4624" s="990"/>
      <c r="O4624" s="878"/>
      <c r="P4624" s="878"/>
      <c r="Q4624" s="878"/>
      <c r="R4624" s="878"/>
      <c r="S4624" s="878"/>
      <c r="T4624" s="878"/>
      <c r="U4624" s="878"/>
      <c r="V4624" s="878"/>
      <c r="W4624" s="878"/>
      <c r="X4624" s="1015"/>
      <c r="Y4624" s="878"/>
      <c r="Z4624" s="975"/>
    </row>
    <row r="4625" spans="1:26">
      <c r="A4625" s="878"/>
      <c r="B4625" s="878"/>
      <c r="C4625" s="878"/>
      <c r="F4625" s="878"/>
      <c r="H4625" s="878"/>
      <c r="I4625" s="878"/>
      <c r="J4625" s="878"/>
      <c r="K4625" s="990"/>
      <c r="L4625" s="990"/>
      <c r="M4625" s="990"/>
      <c r="N4625" s="990"/>
      <c r="O4625" s="878"/>
      <c r="P4625" s="878"/>
      <c r="Q4625" s="878"/>
      <c r="R4625" s="878"/>
      <c r="S4625" s="878"/>
      <c r="T4625" s="878"/>
      <c r="U4625" s="878"/>
      <c r="V4625" s="878"/>
      <c r="W4625" s="878"/>
      <c r="X4625" s="1015"/>
      <c r="Y4625" s="878"/>
      <c r="Z4625" s="975"/>
    </row>
    <row r="4626" spans="1:26">
      <c r="A4626" s="878"/>
      <c r="B4626" s="878"/>
      <c r="C4626" s="878"/>
      <c r="F4626" s="878"/>
      <c r="H4626" s="878"/>
      <c r="I4626" s="878"/>
      <c r="J4626" s="878"/>
      <c r="K4626" s="990"/>
      <c r="L4626" s="990"/>
      <c r="M4626" s="990"/>
      <c r="N4626" s="990"/>
      <c r="O4626" s="878"/>
      <c r="P4626" s="878"/>
      <c r="Q4626" s="878"/>
      <c r="R4626" s="878"/>
      <c r="S4626" s="878"/>
      <c r="T4626" s="878"/>
      <c r="U4626" s="878"/>
      <c r="V4626" s="878"/>
      <c r="W4626" s="878"/>
      <c r="X4626" s="1015"/>
      <c r="Y4626" s="878"/>
      <c r="Z4626" s="975"/>
    </row>
    <row r="4627" spans="1:26">
      <c r="A4627" s="878"/>
      <c r="B4627" s="878"/>
      <c r="C4627" s="878"/>
      <c r="F4627" s="878"/>
      <c r="H4627" s="878"/>
      <c r="I4627" s="878"/>
      <c r="J4627" s="878"/>
      <c r="K4627" s="990"/>
      <c r="L4627" s="990"/>
      <c r="M4627" s="990"/>
      <c r="N4627" s="990"/>
      <c r="O4627" s="878"/>
      <c r="P4627" s="878"/>
      <c r="Q4627" s="878"/>
      <c r="R4627" s="878"/>
      <c r="S4627" s="878"/>
      <c r="T4627" s="878"/>
      <c r="U4627" s="878"/>
      <c r="V4627" s="878"/>
      <c r="W4627" s="878"/>
      <c r="X4627" s="1015"/>
      <c r="Y4627" s="878"/>
      <c r="Z4627" s="975"/>
    </row>
    <row r="4628" spans="1:26">
      <c r="A4628" s="878"/>
      <c r="B4628" s="878"/>
      <c r="C4628" s="878"/>
      <c r="F4628" s="878"/>
      <c r="H4628" s="878"/>
      <c r="I4628" s="878"/>
      <c r="J4628" s="878"/>
      <c r="K4628" s="990"/>
      <c r="L4628" s="990"/>
      <c r="M4628" s="990"/>
      <c r="N4628" s="990"/>
      <c r="O4628" s="878"/>
      <c r="P4628" s="878"/>
      <c r="Q4628" s="878"/>
      <c r="R4628" s="878"/>
      <c r="S4628" s="878"/>
      <c r="T4628" s="878"/>
      <c r="U4628" s="878"/>
      <c r="V4628" s="878"/>
      <c r="W4628" s="878"/>
      <c r="X4628" s="1015"/>
      <c r="Y4628" s="878"/>
      <c r="Z4628" s="975"/>
    </row>
    <row r="4629" spans="1:26">
      <c r="A4629" s="878"/>
      <c r="B4629" s="878"/>
      <c r="C4629" s="878"/>
      <c r="F4629" s="878"/>
      <c r="H4629" s="878"/>
      <c r="I4629" s="878"/>
      <c r="J4629" s="878"/>
      <c r="K4629" s="990"/>
      <c r="L4629" s="990"/>
      <c r="M4629" s="990"/>
      <c r="N4629" s="990"/>
      <c r="O4629" s="878"/>
      <c r="P4629" s="878"/>
      <c r="Q4629" s="878"/>
      <c r="R4629" s="878"/>
      <c r="S4629" s="878"/>
      <c r="T4629" s="878"/>
      <c r="U4629" s="878"/>
      <c r="V4629" s="878"/>
      <c r="W4629" s="878"/>
      <c r="X4629" s="1015"/>
      <c r="Y4629" s="878"/>
      <c r="Z4629" s="975"/>
    </row>
    <row r="4630" spans="1:26">
      <c r="A4630" s="878"/>
      <c r="B4630" s="878"/>
      <c r="C4630" s="878"/>
      <c r="F4630" s="878"/>
      <c r="H4630" s="878"/>
      <c r="I4630" s="878"/>
      <c r="J4630" s="878"/>
      <c r="K4630" s="990"/>
      <c r="L4630" s="990"/>
      <c r="M4630" s="990"/>
      <c r="N4630" s="990"/>
      <c r="O4630" s="878"/>
      <c r="P4630" s="878"/>
      <c r="Q4630" s="878"/>
      <c r="R4630" s="878"/>
      <c r="S4630" s="878"/>
      <c r="T4630" s="878"/>
      <c r="U4630" s="878"/>
      <c r="V4630" s="878"/>
      <c r="W4630" s="878"/>
      <c r="X4630" s="1015"/>
      <c r="Y4630" s="878"/>
      <c r="Z4630" s="975"/>
    </row>
    <row r="4631" spans="1:26">
      <c r="A4631" s="878"/>
      <c r="B4631" s="878"/>
      <c r="C4631" s="878"/>
      <c r="F4631" s="878"/>
      <c r="H4631" s="878"/>
      <c r="I4631" s="878"/>
      <c r="J4631" s="878"/>
      <c r="K4631" s="990"/>
      <c r="L4631" s="990"/>
      <c r="M4631" s="990"/>
      <c r="N4631" s="990"/>
      <c r="O4631" s="878"/>
      <c r="P4631" s="878"/>
      <c r="Q4631" s="878"/>
      <c r="R4631" s="878"/>
      <c r="S4631" s="878"/>
      <c r="T4631" s="878"/>
      <c r="U4631" s="878"/>
      <c r="V4631" s="878"/>
      <c r="W4631" s="878"/>
      <c r="X4631" s="1015"/>
      <c r="Y4631" s="878"/>
      <c r="Z4631" s="975"/>
    </row>
    <row r="4632" spans="1:26">
      <c r="A4632" s="878"/>
      <c r="B4632" s="878"/>
      <c r="C4632" s="878"/>
      <c r="F4632" s="878"/>
      <c r="H4632" s="878"/>
      <c r="I4632" s="878"/>
      <c r="J4632" s="878"/>
      <c r="K4632" s="990"/>
      <c r="L4632" s="990"/>
      <c r="M4632" s="990"/>
      <c r="N4632" s="990"/>
      <c r="O4632" s="878"/>
      <c r="P4632" s="878"/>
      <c r="Q4632" s="878"/>
      <c r="R4632" s="878"/>
      <c r="S4632" s="878"/>
      <c r="T4632" s="878"/>
      <c r="U4632" s="878"/>
      <c r="V4632" s="878"/>
      <c r="W4632" s="878"/>
      <c r="X4632" s="1015"/>
      <c r="Y4632" s="878"/>
      <c r="Z4632" s="975"/>
    </row>
    <row r="4633" spans="1:26">
      <c r="A4633" s="878"/>
      <c r="B4633" s="878"/>
      <c r="C4633" s="878"/>
      <c r="F4633" s="878"/>
      <c r="H4633" s="878"/>
      <c r="I4633" s="878"/>
      <c r="J4633" s="878"/>
      <c r="K4633" s="990"/>
      <c r="L4633" s="990"/>
      <c r="M4633" s="990"/>
      <c r="N4633" s="990"/>
      <c r="O4633" s="878"/>
      <c r="P4633" s="878"/>
      <c r="Q4633" s="878"/>
      <c r="R4633" s="878"/>
      <c r="S4633" s="878"/>
      <c r="T4633" s="878"/>
      <c r="U4633" s="878"/>
      <c r="V4633" s="878"/>
      <c r="W4633" s="878"/>
      <c r="X4633" s="1015"/>
      <c r="Y4633" s="878"/>
      <c r="Z4633" s="975"/>
    </row>
    <row r="4634" spans="1:26">
      <c r="A4634" s="878"/>
      <c r="B4634" s="878"/>
      <c r="C4634" s="878"/>
      <c r="F4634" s="878"/>
      <c r="H4634" s="878"/>
      <c r="I4634" s="878"/>
      <c r="J4634" s="878"/>
      <c r="K4634" s="990"/>
      <c r="L4634" s="990"/>
      <c r="M4634" s="990"/>
      <c r="N4634" s="990"/>
      <c r="O4634" s="878"/>
      <c r="P4634" s="878"/>
      <c r="Q4634" s="878"/>
      <c r="R4634" s="878"/>
      <c r="S4634" s="878"/>
      <c r="T4634" s="878"/>
      <c r="U4634" s="878"/>
      <c r="V4634" s="878"/>
      <c r="W4634" s="878"/>
      <c r="X4634" s="1015"/>
      <c r="Y4634" s="878"/>
      <c r="Z4634" s="975"/>
    </row>
    <row r="4635" spans="1:26">
      <c r="A4635" s="878"/>
      <c r="B4635" s="878"/>
      <c r="C4635" s="878"/>
      <c r="F4635" s="878"/>
      <c r="H4635" s="878"/>
      <c r="I4635" s="878"/>
      <c r="J4635" s="878"/>
      <c r="K4635" s="990"/>
      <c r="L4635" s="990"/>
      <c r="M4635" s="990"/>
      <c r="N4635" s="990"/>
      <c r="O4635" s="878"/>
      <c r="P4635" s="878"/>
      <c r="Q4635" s="878"/>
      <c r="R4635" s="878"/>
      <c r="S4635" s="878"/>
      <c r="T4635" s="878"/>
      <c r="U4635" s="878"/>
      <c r="V4635" s="878"/>
      <c r="W4635" s="878"/>
      <c r="X4635" s="1015"/>
      <c r="Y4635" s="878"/>
      <c r="Z4635" s="975"/>
    </row>
    <row r="4636" spans="1:26">
      <c r="A4636" s="878"/>
      <c r="B4636" s="878"/>
      <c r="C4636" s="878"/>
      <c r="F4636" s="878"/>
      <c r="H4636" s="878"/>
      <c r="I4636" s="878"/>
      <c r="J4636" s="878"/>
      <c r="K4636" s="990"/>
      <c r="L4636" s="990"/>
      <c r="M4636" s="990"/>
      <c r="N4636" s="990"/>
      <c r="O4636" s="878"/>
      <c r="P4636" s="878"/>
      <c r="Q4636" s="878"/>
      <c r="R4636" s="878"/>
      <c r="S4636" s="878"/>
      <c r="T4636" s="878"/>
      <c r="U4636" s="878"/>
      <c r="V4636" s="878"/>
      <c r="W4636" s="878"/>
      <c r="X4636" s="1015"/>
      <c r="Y4636" s="878"/>
      <c r="Z4636" s="975"/>
    </row>
    <row r="4637" spans="1:26">
      <c r="A4637" s="878"/>
      <c r="B4637" s="878"/>
      <c r="C4637" s="878"/>
      <c r="F4637" s="878"/>
      <c r="H4637" s="878"/>
      <c r="I4637" s="878"/>
      <c r="J4637" s="878"/>
      <c r="K4637" s="990"/>
      <c r="L4637" s="990"/>
      <c r="M4637" s="990"/>
      <c r="N4637" s="990"/>
      <c r="O4637" s="878"/>
      <c r="P4637" s="878"/>
      <c r="Q4637" s="878"/>
      <c r="R4637" s="878"/>
      <c r="S4637" s="878"/>
      <c r="T4637" s="878"/>
      <c r="U4637" s="878"/>
      <c r="V4637" s="878"/>
      <c r="W4637" s="878"/>
      <c r="X4637" s="1015"/>
      <c r="Y4637" s="878"/>
      <c r="Z4637" s="975"/>
    </row>
    <row r="4638" spans="1:26">
      <c r="A4638" s="878"/>
      <c r="B4638" s="878"/>
      <c r="C4638" s="878"/>
      <c r="F4638" s="878"/>
      <c r="H4638" s="878"/>
      <c r="I4638" s="878"/>
      <c r="J4638" s="878"/>
      <c r="K4638" s="990"/>
      <c r="L4638" s="990"/>
      <c r="M4638" s="990"/>
      <c r="N4638" s="990"/>
      <c r="O4638" s="878"/>
      <c r="P4638" s="878"/>
      <c r="Q4638" s="878"/>
      <c r="R4638" s="878"/>
      <c r="S4638" s="878"/>
      <c r="T4638" s="878"/>
      <c r="U4638" s="878"/>
      <c r="V4638" s="878"/>
      <c r="W4638" s="878"/>
      <c r="X4638" s="1015"/>
      <c r="Y4638" s="878"/>
      <c r="Z4638" s="975"/>
    </row>
    <row r="4639" spans="1:26">
      <c r="A4639" s="878"/>
      <c r="B4639" s="878"/>
      <c r="C4639" s="878"/>
      <c r="F4639" s="878"/>
      <c r="H4639" s="878"/>
      <c r="I4639" s="878"/>
      <c r="J4639" s="878"/>
      <c r="K4639" s="990"/>
      <c r="L4639" s="990"/>
      <c r="M4639" s="990"/>
      <c r="N4639" s="990"/>
      <c r="O4639" s="878"/>
      <c r="P4639" s="878"/>
      <c r="Q4639" s="878"/>
      <c r="R4639" s="878"/>
      <c r="S4639" s="878"/>
      <c r="T4639" s="878"/>
      <c r="U4639" s="878"/>
      <c r="V4639" s="878"/>
      <c r="W4639" s="878"/>
      <c r="X4639" s="1015"/>
      <c r="Y4639" s="878"/>
      <c r="Z4639" s="975"/>
    </row>
    <row r="4640" spans="1:26">
      <c r="A4640" s="878"/>
      <c r="B4640" s="878"/>
      <c r="C4640" s="878"/>
      <c r="F4640" s="878"/>
      <c r="H4640" s="878"/>
      <c r="I4640" s="878"/>
      <c r="J4640" s="878"/>
      <c r="K4640" s="990"/>
      <c r="L4640" s="990"/>
      <c r="M4640" s="990"/>
      <c r="N4640" s="990"/>
      <c r="O4640" s="878"/>
      <c r="P4640" s="878"/>
      <c r="Q4640" s="878"/>
      <c r="R4640" s="878"/>
      <c r="S4640" s="878"/>
      <c r="T4640" s="878"/>
      <c r="U4640" s="878"/>
      <c r="V4640" s="878"/>
      <c r="W4640" s="878"/>
      <c r="X4640" s="1015"/>
      <c r="Y4640" s="878"/>
      <c r="Z4640" s="975"/>
    </row>
    <row r="4641" spans="1:26">
      <c r="A4641" s="878"/>
      <c r="B4641" s="878"/>
      <c r="C4641" s="878"/>
      <c r="F4641" s="878"/>
      <c r="H4641" s="878"/>
      <c r="I4641" s="878"/>
      <c r="J4641" s="878"/>
      <c r="K4641" s="990"/>
      <c r="L4641" s="990"/>
      <c r="M4641" s="990"/>
      <c r="N4641" s="990"/>
      <c r="O4641" s="878"/>
      <c r="P4641" s="878"/>
      <c r="Q4641" s="878"/>
      <c r="R4641" s="878"/>
      <c r="S4641" s="878"/>
      <c r="T4641" s="878"/>
      <c r="U4641" s="878"/>
      <c r="V4641" s="878"/>
      <c r="W4641" s="878"/>
      <c r="X4641" s="1015"/>
      <c r="Y4641" s="878"/>
      <c r="Z4641" s="975"/>
    </row>
    <row r="4642" spans="1:26">
      <c r="A4642" s="878"/>
      <c r="B4642" s="878"/>
      <c r="C4642" s="878"/>
      <c r="F4642" s="878"/>
      <c r="H4642" s="878"/>
      <c r="I4642" s="878"/>
      <c r="J4642" s="878"/>
      <c r="K4642" s="990"/>
      <c r="L4642" s="990"/>
      <c r="M4642" s="990"/>
      <c r="N4642" s="990"/>
      <c r="O4642" s="878"/>
      <c r="P4642" s="878"/>
      <c r="Q4642" s="878"/>
      <c r="R4642" s="878"/>
      <c r="S4642" s="878"/>
      <c r="T4642" s="878"/>
      <c r="U4642" s="878"/>
      <c r="V4642" s="878"/>
      <c r="W4642" s="878"/>
      <c r="X4642" s="1015"/>
      <c r="Y4642" s="878"/>
      <c r="Z4642" s="975"/>
    </row>
    <row r="4643" spans="1:26">
      <c r="A4643" s="878"/>
      <c r="B4643" s="878"/>
      <c r="C4643" s="878"/>
      <c r="F4643" s="878"/>
      <c r="H4643" s="878"/>
      <c r="I4643" s="878"/>
      <c r="J4643" s="878"/>
      <c r="K4643" s="990"/>
      <c r="L4643" s="990"/>
      <c r="M4643" s="990"/>
      <c r="N4643" s="990"/>
      <c r="O4643" s="878"/>
      <c r="P4643" s="878"/>
      <c r="Q4643" s="878"/>
      <c r="R4643" s="878"/>
      <c r="S4643" s="878"/>
      <c r="T4643" s="878"/>
      <c r="U4643" s="878"/>
      <c r="V4643" s="878"/>
      <c r="W4643" s="878"/>
      <c r="X4643" s="1015"/>
      <c r="Y4643" s="878"/>
      <c r="Z4643" s="975"/>
    </row>
    <row r="4644" spans="1:26">
      <c r="A4644" s="878"/>
      <c r="B4644" s="878"/>
      <c r="C4644" s="878"/>
      <c r="F4644" s="878"/>
      <c r="H4644" s="878"/>
      <c r="I4644" s="878"/>
      <c r="J4644" s="878"/>
      <c r="K4644" s="990"/>
      <c r="L4644" s="990"/>
      <c r="M4644" s="990"/>
      <c r="N4644" s="990"/>
      <c r="O4644" s="878"/>
      <c r="P4644" s="878"/>
      <c r="Q4644" s="878"/>
      <c r="R4644" s="878"/>
      <c r="S4644" s="878"/>
      <c r="T4644" s="878"/>
      <c r="U4644" s="878"/>
      <c r="V4644" s="878"/>
      <c r="W4644" s="878"/>
      <c r="X4644" s="1015"/>
      <c r="Y4644" s="878"/>
      <c r="Z4644" s="975"/>
    </row>
    <row r="4645" spans="1:26">
      <c r="A4645" s="878"/>
      <c r="B4645" s="878"/>
      <c r="C4645" s="878"/>
      <c r="F4645" s="878"/>
      <c r="H4645" s="878"/>
      <c r="I4645" s="878"/>
      <c r="J4645" s="878"/>
      <c r="K4645" s="990"/>
      <c r="L4645" s="990"/>
      <c r="M4645" s="990"/>
      <c r="N4645" s="990"/>
      <c r="O4645" s="878"/>
      <c r="P4645" s="878"/>
      <c r="Q4645" s="878"/>
      <c r="R4645" s="878"/>
      <c r="S4645" s="878"/>
      <c r="T4645" s="878"/>
      <c r="U4645" s="878"/>
      <c r="V4645" s="878"/>
      <c r="W4645" s="878"/>
      <c r="X4645" s="1015"/>
      <c r="Y4645" s="878"/>
      <c r="Z4645" s="975"/>
    </row>
    <row r="4646" spans="1:26">
      <c r="A4646" s="878"/>
      <c r="B4646" s="878"/>
      <c r="C4646" s="878"/>
      <c r="F4646" s="878"/>
      <c r="H4646" s="878"/>
      <c r="I4646" s="878"/>
      <c r="J4646" s="878"/>
      <c r="K4646" s="990"/>
      <c r="L4646" s="990"/>
      <c r="M4646" s="990"/>
      <c r="N4646" s="990"/>
      <c r="O4646" s="878"/>
      <c r="P4646" s="878"/>
      <c r="Q4646" s="878"/>
      <c r="R4646" s="878"/>
      <c r="S4646" s="878"/>
      <c r="T4646" s="878"/>
      <c r="U4646" s="878"/>
      <c r="V4646" s="878"/>
      <c r="W4646" s="878"/>
      <c r="X4646" s="1015"/>
      <c r="Y4646" s="878"/>
      <c r="Z4646" s="975"/>
    </row>
    <row r="4647" spans="1:26">
      <c r="A4647" s="878"/>
      <c r="B4647" s="878"/>
      <c r="C4647" s="878"/>
      <c r="F4647" s="878"/>
      <c r="H4647" s="878"/>
      <c r="I4647" s="878"/>
      <c r="J4647" s="878"/>
      <c r="K4647" s="990"/>
      <c r="L4647" s="990"/>
      <c r="M4647" s="990"/>
      <c r="N4647" s="990"/>
      <c r="O4647" s="878"/>
      <c r="P4647" s="878"/>
      <c r="Q4647" s="878"/>
      <c r="R4647" s="878"/>
      <c r="S4647" s="878"/>
      <c r="T4647" s="878"/>
      <c r="U4647" s="878"/>
      <c r="V4647" s="878"/>
      <c r="W4647" s="878"/>
      <c r="X4647" s="1015"/>
      <c r="Y4647" s="878"/>
      <c r="Z4647" s="975"/>
    </row>
    <row r="4648" spans="1:26">
      <c r="A4648" s="878"/>
      <c r="B4648" s="878"/>
      <c r="C4648" s="878"/>
      <c r="F4648" s="878"/>
      <c r="H4648" s="878"/>
      <c r="I4648" s="878"/>
      <c r="J4648" s="878"/>
      <c r="K4648" s="990"/>
      <c r="L4648" s="990"/>
      <c r="M4648" s="990"/>
      <c r="N4648" s="990"/>
      <c r="O4648" s="878"/>
      <c r="P4648" s="878"/>
      <c r="Q4648" s="878"/>
      <c r="R4648" s="878"/>
      <c r="S4648" s="878"/>
      <c r="T4648" s="878"/>
      <c r="U4648" s="878"/>
      <c r="V4648" s="878"/>
      <c r="W4648" s="878"/>
      <c r="X4648" s="1015"/>
      <c r="Y4648" s="878"/>
      <c r="Z4648" s="975"/>
    </row>
    <row r="4649" spans="1:26">
      <c r="A4649" s="878"/>
      <c r="B4649" s="878"/>
      <c r="C4649" s="878"/>
      <c r="F4649" s="878"/>
      <c r="H4649" s="878"/>
      <c r="I4649" s="878"/>
      <c r="J4649" s="878"/>
      <c r="K4649" s="990"/>
      <c r="L4649" s="990"/>
      <c r="M4649" s="990"/>
      <c r="N4649" s="990"/>
      <c r="O4649" s="878"/>
      <c r="P4649" s="878"/>
      <c r="Q4649" s="878"/>
      <c r="R4649" s="878"/>
      <c r="S4649" s="878"/>
      <c r="T4649" s="878"/>
      <c r="U4649" s="878"/>
      <c r="V4649" s="878"/>
      <c r="W4649" s="878"/>
      <c r="X4649" s="1015"/>
      <c r="Y4649" s="878"/>
      <c r="Z4649" s="975"/>
    </row>
    <row r="4650" spans="1:26">
      <c r="A4650" s="878"/>
      <c r="B4650" s="878"/>
      <c r="C4650" s="878"/>
      <c r="F4650" s="878"/>
      <c r="H4650" s="878"/>
      <c r="I4650" s="878"/>
      <c r="J4650" s="878"/>
      <c r="K4650" s="990"/>
      <c r="L4650" s="990"/>
      <c r="M4650" s="990"/>
      <c r="N4650" s="990"/>
      <c r="O4650" s="878"/>
      <c r="P4650" s="878"/>
      <c r="Q4650" s="878"/>
      <c r="R4650" s="878"/>
      <c r="S4650" s="878"/>
      <c r="T4650" s="878"/>
      <c r="U4650" s="878"/>
      <c r="V4650" s="878"/>
      <c r="W4650" s="878"/>
      <c r="X4650" s="1015"/>
      <c r="Y4650" s="878"/>
      <c r="Z4650" s="975"/>
    </row>
    <row r="4651" spans="1:26">
      <c r="A4651" s="878"/>
      <c r="B4651" s="878"/>
      <c r="C4651" s="878"/>
      <c r="F4651" s="878"/>
      <c r="H4651" s="878"/>
      <c r="I4651" s="878"/>
      <c r="J4651" s="878"/>
      <c r="K4651" s="990"/>
      <c r="L4651" s="990"/>
      <c r="M4651" s="990"/>
      <c r="N4651" s="990"/>
      <c r="O4651" s="878"/>
      <c r="P4651" s="878"/>
      <c r="Q4651" s="878"/>
      <c r="R4651" s="878"/>
      <c r="S4651" s="878"/>
      <c r="T4651" s="878"/>
      <c r="U4651" s="878"/>
      <c r="V4651" s="878"/>
      <c r="W4651" s="878"/>
      <c r="X4651" s="1015"/>
      <c r="Y4651" s="878"/>
      <c r="Z4651" s="975"/>
    </row>
    <row r="4652" spans="1:26">
      <c r="A4652" s="878"/>
      <c r="B4652" s="878"/>
      <c r="C4652" s="878"/>
      <c r="F4652" s="878"/>
      <c r="H4652" s="878"/>
      <c r="I4652" s="878"/>
      <c r="J4652" s="878"/>
      <c r="K4652" s="990"/>
      <c r="L4652" s="990"/>
      <c r="M4652" s="990"/>
      <c r="N4652" s="990"/>
      <c r="O4652" s="878"/>
      <c r="P4652" s="878"/>
      <c r="Q4652" s="878"/>
      <c r="R4652" s="878"/>
      <c r="S4652" s="878"/>
      <c r="T4652" s="878"/>
      <c r="U4652" s="878"/>
      <c r="V4652" s="878"/>
      <c r="W4652" s="878"/>
      <c r="X4652" s="1015"/>
      <c r="Y4652" s="878"/>
      <c r="Z4652" s="975"/>
    </row>
    <row r="4653" spans="1:26">
      <c r="A4653" s="878"/>
      <c r="B4653" s="878"/>
      <c r="C4653" s="878"/>
      <c r="F4653" s="878"/>
      <c r="H4653" s="878"/>
      <c r="I4653" s="878"/>
      <c r="J4653" s="878"/>
      <c r="K4653" s="990"/>
      <c r="L4653" s="990"/>
      <c r="M4653" s="990"/>
      <c r="N4653" s="990"/>
      <c r="O4653" s="878"/>
      <c r="P4653" s="878"/>
      <c r="Q4653" s="878"/>
      <c r="R4653" s="878"/>
      <c r="S4653" s="878"/>
      <c r="T4653" s="878"/>
      <c r="U4653" s="878"/>
      <c r="V4653" s="878"/>
      <c r="W4653" s="878"/>
      <c r="X4653" s="1015"/>
      <c r="Y4653" s="878"/>
      <c r="Z4653" s="975"/>
    </row>
    <row r="4654" spans="1:26">
      <c r="A4654" s="878"/>
      <c r="B4654" s="878"/>
      <c r="C4654" s="878"/>
      <c r="F4654" s="878"/>
      <c r="H4654" s="878"/>
      <c r="I4654" s="878"/>
      <c r="J4654" s="878"/>
      <c r="K4654" s="990"/>
      <c r="L4654" s="990"/>
      <c r="M4654" s="990"/>
      <c r="N4654" s="990"/>
      <c r="O4654" s="878"/>
      <c r="P4654" s="878"/>
      <c r="Q4654" s="878"/>
      <c r="R4654" s="878"/>
      <c r="S4654" s="878"/>
      <c r="T4654" s="878"/>
      <c r="U4654" s="878"/>
      <c r="V4654" s="878"/>
      <c r="W4654" s="878"/>
      <c r="X4654" s="1015"/>
      <c r="Y4654" s="878"/>
      <c r="Z4654" s="975"/>
    </row>
    <row r="4655" spans="1:26">
      <c r="A4655" s="878"/>
      <c r="B4655" s="878"/>
      <c r="C4655" s="878"/>
      <c r="F4655" s="878"/>
      <c r="H4655" s="878"/>
      <c r="I4655" s="878"/>
      <c r="J4655" s="878"/>
      <c r="K4655" s="990"/>
      <c r="L4655" s="990"/>
      <c r="M4655" s="990"/>
      <c r="N4655" s="990"/>
      <c r="O4655" s="878"/>
      <c r="P4655" s="878"/>
      <c r="Q4655" s="878"/>
      <c r="R4655" s="878"/>
      <c r="S4655" s="878"/>
      <c r="T4655" s="878"/>
      <c r="U4655" s="878"/>
      <c r="V4655" s="878"/>
      <c r="W4655" s="878"/>
      <c r="X4655" s="1015"/>
      <c r="Y4655" s="878"/>
      <c r="Z4655" s="975"/>
    </row>
    <row r="4656" spans="1:26">
      <c r="A4656" s="878"/>
      <c r="B4656" s="878"/>
      <c r="C4656" s="878"/>
      <c r="F4656" s="878"/>
      <c r="H4656" s="878"/>
      <c r="I4656" s="878"/>
      <c r="J4656" s="878"/>
      <c r="K4656" s="990"/>
      <c r="L4656" s="990"/>
      <c r="M4656" s="990"/>
      <c r="N4656" s="990"/>
      <c r="O4656" s="878"/>
      <c r="P4656" s="878"/>
      <c r="Q4656" s="878"/>
      <c r="R4656" s="878"/>
      <c r="S4656" s="878"/>
      <c r="T4656" s="878"/>
      <c r="U4656" s="878"/>
      <c r="V4656" s="878"/>
      <c r="W4656" s="878"/>
      <c r="X4656" s="1015"/>
      <c r="Y4656" s="878"/>
      <c r="Z4656" s="975"/>
    </row>
    <row r="4657" spans="1:26">
      <c r="A4657" s="878"/>
      <c r="B4657" s="878"/>
      <c r="C4657" s="878"/>
      <c r="F4657" s="878"/>
      <c r="H4657" s="878"/>
      <c r="I4657" s="878"/>
      <c r="J4657" s="878"/>
      <c r="K4657" s="990"/>
      <c r="L4657" s="990"/>
      <c r="M4657" s="990"/>
      <c r="N4657" s="990"/>
      <c r="O4657" s="878"/>
      <c r="P4657" s="878"/>
      <c r="Q4657" s="878"/>
      <c r="R4657" s="878"/>
      <c r="S4657" s="878"/>
      <c r="T4657" s="878"/>
      <c r="U4657" s="878"/>
      <c r="V4657" s="878"/>
      <c r="W4657" s="878"/>
      <c r="X4657" s="1015"/>
      <c r="Y4657" s="878"/>
      <c r="Z4657" s="975"/>
    </row>
    <row r="4658" spans="1:26">
      <c r="A4658" s="878"/>
      <c r="B4658" s="878"/>
      <c r="C4658" s="878"/>
      <c r="F4658" s="878"/>
      <c r="H4658" s="878"/>
      <c r="I4658" s="878"/>
      <c r="J4658" s="878"/>
      <c r="K4658" s="990"/>
      <c r="L4658" s="990"/>
      <c r="M4658" s="990"/>
      <c r="N4658" s="990"/>
      <c r="O4658" s="878"/>
      <c r="P4658" s="878"/>
      <c r="Q4658" s="878"/>
      <c r="R4658" s="878"/>
      <c r="S4658" s="878"/>
      <c r="T4658" s="878"/>
      <c r="U4658" s="878"/>
      <c r="V4658" s="878"/>
      <c r="W4658" s="878"/>
      <c r="X4658" s="1015"/>
      <c r="Y4658" s="878"/>
      <c r="Z4658" s="975"/>
    </row>
    <row r="4659" spans="1:26">
      <c r="A4659" s="878"/>
      <c r="B4659" s="878"/>
      <c r="C4659" s="878"/>
      <c r="F4659" s="878"/>
      <c r="H4659" s="878"/>
      <c r="I4659" s="878"/>
      <c r="J4659" s="878"/>
      <c r="K4659" s="990"/>
      <c r="L4659" s="990"/>
      <c r="M4659" s="990"/>
      <c r="N4659" s="990"/>
      <c r="O4659" s="878"/>
      <c r="P4659" s="878"/>
      <c r="Q4659" s="878"/>
      <c r="R4659" s="878"/>
      <c r="S4659" s="878"/>
      <c r="T4659" s="878"/>
      <c r="U4659" s="878"/>
      <c r="V4659" s="878"/>
      <c r="W4659" s="878"/>
      <c r="X4659" s="1015"/>
      <c r="Y4659" s="878"/>
      <c r="Z4659" s="975"/>
    </row>
    <row r="4660" spans="1:26">
      <c r="A4660" s="878"/>
      <c r="B4660" s="878"/>
      <c r="C4660" s="878"/>
      <c r="F4660" s="878"/>
      <c r="H4660" s="878"/>
      <c r="I4660" s="878"/>
      <c r="J4660" s="878"/>
      <c r="K4660" s="990"/>
      <c r="L4660" s="990"/>
      <c r="M4660" s="990"/>
      <c r="N4660" s="990"/>
      <c r="O4660" s="878"/>
      <c r="P4660" s="878"/>
      <c r="Q4660" s="878"/>
      <c r="R4660" s="878"/>
      <c r="S4660" s="878"/>
      <c r="T4660" s="878"/>
      <c r="U4660" s="878"/>
      <c r="V4660" s="878"/>
      <c r="W4660" s="878"/>
      <c r="X4660" s="1015"/>
      <c r="Y4660" s="878"/>
      <c r="Z4660" s="975"/>
    </row>
    <row r="4661" spans="1:26">
      <c r="A4661" s="878"/>
      <c r="B4661" s="878"/>
      <c r="C4661" s="878"/>
      <c r="F4661" s="878"/>
      <c r="H4661" s="878"/>
      <c r="I4661" s="878"/>
      <c r="J4661" s="878"/>
      <c r="K4661" s="990"/>
      <c r="L4661" s="990"/>
      <c r="M4661" s="990"/>
      <c r="N4661" s="990"/>
      <c r="O4661" s="878"/>
      <c r="P4661" s="878"/>
      <c r="Q4661" s="878"/>
      <c r="R4661" s="878"/>
      <c r="S4661" s="878"/>
      <c r="T4661" s="878"/>
      <c r="U4661" s="878"/>
      <c r="V4661" s="878"/>
      <c r="W4661" s="878"/>
      <c r="X4661" s="1015"/>
      <c r="Y4661" s="878"/>
      <c r="Z4661" s="975"/>
    </row>
    <row r="4662" spans="1:26">
      <c r="A4662" s="878"/>
      <c r="B4662" s="878"/>
      <c r="C4662" s="878"/>
      <c r="F4662" s="878"/>
      <c r="H4662" s="878"/>
      <c r="I4662" s="878"/>
      <c r="J4662" s="878"/>
      <c r="K4662" s="990"/>
      <c r="L4662" s="990"/>
      <c r="M4662" s="990"/>
      <c r="N4662" s="990"/>
      <c r="O4662" s="878"/>
      <c r="P4662" s="878"/>
      <c r="Q4662" s="878"/>
      <c r="R4662" s="878"/>
      <c r="S4662" s="878"/>
      <c r="T4662" s="878"/>
      <c r="U4662" s="878"/>
      <c r="V4662" s="878"/>
      <c r="W4662" s="878"/>
      <c r="X4662" s="1015"/>
      <c r="Y4662" s="878"/>
      <c r="Z4662" s="975"/>
    </row>
    <row r="4663" spans="1:26">
      <c r="A4663" s="878"/>
      <c r="B4663" s="878"/>
      <c r="C4663" s="878"/>
      <c r="F4663" s="878"/>
      <c r="H4663" s="878"/>
      <c r="I4663" s="878"/>
      <c r="J4663" s="878"/>
      <c r="K4663" s="990"/>
      <c r="L4663" s="990"/>
      <c r="M4663" s="990"/>
      <c r="N4663" s="990"/>
      <c r="O4663" s="878"/>
      <c r="P4663" s="878"/>
      <c r="Q4663" s="878"/>
      <c r="R4663" s="878"/>
      <c r="S4663" s="878"/>
      <c r="T4663" s="878"/>
      <c r="U4663" s="878"/>
      <c r="V4663" s="878"/>
      <c r="W4663" s="878"/>
      <c r="X4663" s="1015"/>
      <c r="Y4663" s="878"/>
      <c r="Z4663" s="975"/>
    </row>
    <row r="4664" spans="1:26">
      <c r="A4664" s="878"/>
      <c r="B4664" s="878"/>
      <c r="C4664" s="878"/>
      <c r="F4664" s="878"/>
      <c r="H4664" s="878"/>
      <c r="I4664" s="878"/>
      <c r="J4664" s="878"/>
      <c r="K4664" s="990"/>
      <c r="L4664" s="990"/>
      <c r="M4664" s="990"/>
      <c r="N4664" s="990"/>
      <c r="O4664" s="878"/>
      <c r="P4664" s="878"/>
      <c r="Q4664" s="878"/>
      <c r="R4664" s="878"/>
      <c r="S4664" s="878"/>
      <c r="T4664" s="878"/>
      <c r="U4664" s="878"/>
      <c r="V4664" s="878"/>
      <c r="W4664" s="878"/>
      <c r="X4664" s="1015"/>
      <c r="Y4664" s="878"/>
      <c r="Z4664" s="975"/>
    </row>
    <row r="4665" spans="1:26">
      <c r="A4665" s="878"/>
      <c r="B4665" s="878"/>
      <c r="C4665" s="878"/>
      <c r="F4665" s="878"/>
      <c r="H4665" s="878"/>
      <c r="I4665" s="878"/>
      <c r="J4665" s="878"/>
      <c r="K4665" s="990"/>
      <c r="L4665" s="990"/>
      <c r="M4665" s="990"/>
      <c r="N4665" s="990"/>
      <c r="O4665" s="878"/>
      <c r="P4665" s="878"/>
      <c r="Q4665" s="878"/>
      <c r="R4665" s="878"/>
      <c r="S4665" s="878"/>
      <c r="T4665" s="878"/>
      <c r="U4665" s="878"/>
      <c r="V4665" s="878"/>
      <c r="W4665" s="878"/>
      <c r="X4665" s="1015"/>
      <c r="Y4665" s="878"/>
      <c r="Z4665" s="975"/>
    </row>
    <row r="4666" spans="1:26">
      <c r="A4666" s="878"/>
      <c r="B4666" s="878"/>
      <c r="C4666" s="878"/>
      <c r="F4666" s="878"/>
      <c r="H4666" s="878"/>
      <c r="I4666" s="878"/>
      <c r="J4666" s="878"/>
      <c r="K4666" s="990"/>
      <c r="L4666" s="990"/>
      <c r="M4666" s="990"/>
      <c r="N4666" s="990"/>
      <c r="O4666" s="878"/>
      <c r="P4666" s="878"/>
      <c r="Q4666" s="878"/>
      <c r="R4666" s="878"/>
      <c r="S4666" s="878"/>
      <c r="T4666" s="878"/>
      <c r="U4666" s="878"/>
      <c r="V4666" s="878"/>
      <c r="W4666" s="878"/>
      <c r="X4666" s="1015"/>
      <c r="Y4666" s="878"/>
      <c r="Z4666" s="975"/>
    </row>
    <row r="4667" spans="1:26">
      <c r="A4667" s="878"/>
      <c r="B4667" s="878"/>
      <c r="C4667" s="878"/>
      <c r="F4667" s="878"/>
      <c r="H4667" s="878"/>
      <c r="I4667" s="878"/>
      <c r="J4667" s="878"/>
      <c r="K4667" s="990"/>
      <c r="L4667" s="990"/>
      <c r="M4667" s="990"/>
      <c r="N4667" s="990"/>
      <c r="O4667" s="878"/>
      <c r="P4667" s="878"/>
      <c r="Q4667" s="878"/>
      <c r="R4667" s="878"/>
      <c r="S4667" s="878"/>
      <c r="T4667" s="878"/>
      <c r="U4667" s="878"/>
      <c r="V4667" s="878"/>
      <c r="W4667" s="878"/>
      <c r="X4667" s="1015"/>
      <c r="Y4667" s="878"/>
      <c r="Z4667" s="975"/>
    </row>
    <row r="4668" spans="1:26">
      <c r="A4668" s="878"/>
      <c r="B4668" s="878"/>
      <c r="C4668" s="878"/>
      <c r="F4668" s="878"/>
      <c r="H4668" s="878"/>
      <c r="I4668" s="878"/>
      <c r="J4668" s="878"/>
      <c r="K4668" s="990"/>
      <c r="L4668" s="990"/>
      <c r="M4668" s="990"/>
      <c r="N4668" s="990"/>
      <c r="O4668" s="878"/>
      <c r="P4668" s="878"/>
      <c r="Q4668" s="878"/>
      <c r="R4668" s="878"/>
      <c r="S4668" s="878"/>
      <c r="T4668" s="878"/>
      <c r="U4668" s="878"/>
      <c r="V4668" s="878"/>
      <c r="W4668" s="878"/>
      <c r="X4668" s="1015"/>
      <c r="Y4668" s="878"/>
      <c r="Z4668" s="975"/>
    </row>
    <row r="4669" spans="1:26">
      <c r="A4669" s="878"/>
      <c r="B4669" s="878"/>
      <c r="C4669" s="878"/>
      <c r="F4669" s="878"/>
      <c r="H4669" s="878"/>
      <c r="I4669" s="878"/>
      <c r="J4669" s="878"/>
      <c r="K4669" s="990"/>
      <c r="L4669" s="990"/>
      <c r="M4669" s="990"/>
      <c r="N4669" s="990"/>
      <c r="O4669" s="878"/>
      <c r="P4669" s="878"/>
      <c r="Q4669" s="878"/>
      <c r="R4669" s="878"/>
      <c r="S4669" s="878"/>
      <c r="T4669" s="878"/>
      <c r="U4669" s="878"/>
      <c r="V4669" s="878"/>
      <c r="W4669" s="878"/>
      <c r="X4669" s="1015"/>
      <c r="Y4669" s="878"/>
      <c r="Z4669" s="975"/>
    </row>
    <row r="4670" spans="1:26">
      <c r="A4670" s="878"/>
      <c r="B4670" s="878"/>
      <c r="C4670" s="878"/>
      <c r="F4670" s="878"/>
      <c r="H4670" s="878"/>
      <c r="I4670" s="878"/>
      <c r="J4670" s="878"/>
      <c r="K4670" s="990"/>
      <c r="L4670" s="990"/>
      <c r="M4670" s="990"/>
      <c r="N4670" s="990"/>
      <c r="O4670" s="878"/>
      <c r="P4670" s="878"/>
      <c r="Q4670" s="878"/>
      <c r="R4670" s="878"/>
      <c r="S4670" s="878"/>
      <c r="T4670" s="878"/>
      <c r="U4670" s="878"/>
      <c r="V4670" s="878"/>
      <c r="W4670" s="878"/>
      <c r="X4670" s="1015"/>
      <c r="Y4670" s="878"/>
      <c r="Z4670" s="975"/>
    </row>
    <row r="4671" spans="1:26">
      <c r="A4671" s="878"/>
      <c r="B4671" s="878"/>
      <c r="C4671" s="878"/>
      <c r="F4671" s="878"/>
      <c r="H4671" s="878"/>
      <c r="I4671" s="878"/>
      <c r="J4671" s="878"/>
      <c r="K4671" s="990"/>
      <c r="L4671" s="990"/>
      <c r="M4671" s="990"/>
      <c r="N4671" s="990"/>
      <c r="O4671" s="878"/>
      <c r="P4671" s="878"/>
      <c r="Q4671" s="878"/>
      <c r="R4671" s="878"/>
      <c r="S4671" s="878"/>
      <c r="T4671" s="878"/>
      <c r="U4671" s="878"/>
      <c r="V4671" s="878"/>
      <c r="W4671" s="878"/>
      <c r="X4671" s="1015"/>
      <c r="Y4671" s="878"/>
      <c r="Z4671" s="975"/>
    </row>
    <row r="4672" spans="1:26">
      <c r="A4672" s="878"/>
      <c r="B4672" s="878"/>
      <c r="C4672" s="878"/>
      <c r="F4672" s="878"/>
      <c r="H4672" s="878"/>
      <c r="I4672" s="878"/>
      <c r="J4672" s="878"/>
      <c r="K4672" s="990"/>
      <c r="L4672" s="990"/>
      <c r="M4672" s="990"/>
      <c r="N4672" s="990"/>
      <c r="O4672" s="878"/>
      <c r="P4672" s="878"/>
      <c r="Q4672" s="878"/>
      <c r="R4672" s="878"/>
      <c r="S4672" s="878"/>
      <c r="T4672" s="878"/>
      <c r="U4672" s="878"/>
      <c r="V4672" s="878"/>
      <c r="W4672" s="878"/>
      <c r="X4672" s="1015"/>
      <c r="Y4672" s="878"/>
      <c r="Z4672" s="975"/>
    </row>
    <row r="4673" spans="1:26">
      <c r="A4673" s="878"/>
      <c r="B4673" s="878"/>
      <c r="C4673" s="878"/>
      <c r="F4673" s="878"/>
      <c r="H4673" s="878"/>
      <c r="I4673" s="878"/>
      <c r="J4673" s="878"/>
      <c r="K4673" s="990"/>
      <c r="L4673" s="990"/>
      <c r="M4673" s="990"/>
      <c r="N4673" s="990"/>
      <c r="O4673" s="878"/>
      <c r="P4673" s="878"/>
      <c r="Q4673" s="878"/>
      <c r="R4673" s="878"/>
      <c r="S4673" s="878"/>
      <c r="T4673" s="878"/>
      <c r="U4673" s="878"/>
      <c r="V4673" s="878"/>
      <c r="W4673" s="878"/>
      <c r="X4673" s="1015"/>
      <c r="Y4673" s="878"/>
      <c r="Z4673" s="975"/>
    </row>
    <row r="4674" spans="1:26">
      <c r="A4674" s="878"/>
      <c r="B4674" s="878"/>
      <c r="C4674" s="878"/>
      <c r="F4674" s="878"/>
      <c r="H4674" s="878"/>
      <c r="I4674" s="878"/>
      <c r="J4674" s="878"/>
      <c r="K4674" s="990"/>
      <c r="L4674" s="990"/>
      <c r="M4674" s="990"/>
      <c r="N4674" s="990"/>
      <c r="O4674" s="878"/>
      <c r="P4674" s="878"/>
      <c r="Q4674" s="878"/>
      <c r="R4674" s="878"/>
      <c r="S4674" s="878"/>
      <c r="T4674" s="878"/>
      <c r="U4674" s="878"/>
      <c r="V4674" s="878"/>
      <c r="W4674" s="878"/>
      <c r="X4674" s="1015"/>
      <c r="Y4674" s="878"/>
      <c r="Z4674" s="975"/>
    </row>
    <row r="4675" spans="1:26">
      <c r="A4675" s="878"/>
      <c r="B4675" s="878"/>
      <c r="C4675" s="878"/>
      <c r="F4675" s="878"/>
      <c r="H4675" s="878"/>
      <c r="I4675" s="878"/>
      <c r="J4675" s="878"/>
      <c r="K4675" s="990"/>
      <c r="L4675" s="990"/>
      <c r="M4675" s="990"/>
      <c r="N4675" s="990"/>
      <c r="O4675" s="878"/>
      <c r="P4675" s="878"/>
      <c r="Q4675" s="878"/>
      <c r="R4675" s="878"/>
      <c r="S4675" s="878"/>
      <c r="T4675" s="878"/>
      <c r="U4675" s="878"/>
      <c r="V4675" s="878"/>
      <c r="W4675" s="878"/>
      <c r="X4675" s="1015"/>
      <c r="Y4675" s="878"/>
      <c r="Z4675" s="975"/>
    </row>
    <row r="4676" spans="1:26">
      <c r="A4676" s="878"/>
      <c r="B4676" s="878"/>
      <c r="C4676" s="878"/>
      <c r="F4676" s="878"/>
      <c r="H4676" s="878"/>
      <c r="I4676" s="878"/>
      <c r="J4676" s="878"/>
      <c r="K4676" s="990"/>
      <c r="L4676" s="990"/>
      <c r="M4676" s="990"/>
      <c r="N4676" s="990"/>
      <c r="O4676" s="878"/>
      <c r="P4676" s="878"/>
      <c r="Q4676" s="878"/>
      <c r="R4676" s="878"/>
      <c r="S4676" s="878"/>
      <c r="T4676" s="878"/>
      <c r="U4676" s="878"/>
      <c r="V4676" s="878"/>
      <c r="W4676" s="878"/>
      <c r="X4676" s="1015"/>
      <c r="Y4676" s="878"/>
      <c r="Z4676" s="975"/>
    </row>
    <row r="4677" spans="1:26">
      <c r="A4677" s="878"/>
      <c r="B4677" s="878"/>
      <c r="C4677" s="878"/>
      <c r="F4677" s="878"/>
      <c r="H4677" s="878"/>
      <c r="I4677" s="878"/>
      <c r="J4677" s="878"/>
      <c r="K4677" s="990"/>
      <c r="L4677" s="990"/>
      <c r="M4677" s="990"/>
      <c r="N4677" s="990"/>
      <c r="O4677" s="878"/>
      <c r="P4677" s="878"/>
      <c r="Q4677" s="878"/>
      <c r="R4677" s="878"/>
      <c r="S4677" s="878"/>
      <c r="T4677" s="878"/>
      <c r="U4677" s="878"/>
      <c r="V4677" s="878"/>
      <c r="W4677" s="878"/>
      <c r="X4677" s="1015"/>
      <c r="Y4677" s="878"/>
      <c r="Z4677" s="975"/>
    </row>
    <row r="4678" spans="1:26">
      <c r="A4678" s="878"/>
      <c r="B4678" s="878"/>
      <c r="C4678" s="878"/>
      <c r="F4678" s="878"/>
      <c r="H4678" s="878"/>
      <c r="I4678" s="878"/>
      <c r="J4678" s="878"/>
      <c r="K4678" s="990"/>
      <c r="L4678" s="990"/>
      <c r="M4678" s="990"/>
      <c r="N4678" s="990"/>
      <c r="O4678" s="878"/>
      <c r="P4678" s="878"/>
      <c r="Q4678" s="878"/>
      <c r="R4678" s="878"/>
      <c r="S4678" s="878"/>
      <c r="T4678" s="878"/>
      <c r="U4678" s="878"/>
      <c r="V4678" s="878"/>
      <c r="W4678" s="878"/>
      <c r="X4678" s="1015"/>
      <c r="Y4678" s="878"/>
      <c r="Z4678" s="975"/>
    </row>
    <row r="4679" spans="1:26">
      <c r="A4679" s="878"/>
      <c r="B4679" s="878"/>
      <c r="C4679" s="878"/>
      <c r="F4679" s="878"/>
      <c r="H4679" s="878"/>
      <c r="I4679" s="878"/>
      <c r="J4679" s="878"/>
      <c r="K4679" s="990"/>
      <c r="L4679" s="990"/>
      <c r="M4679" s="990"/>
      <c r="N4679" s="990"/>
      <c r="O4679" s="878"/>
      <c r="P4679" s="878"/>
      <c r="Q4679" s="878"/>
      <c r="R4679" s="878"/>
      <c r="S4679" s="878"/>
      <c r="T4679" s="878"/>
      <c r="U4679" s="878"/>
      <c r="V4679" s="878"/>
      <c r="W4679" s="878"/>
      <c r="X4679" s="1015"/>
      <c r="Y4679" s="878"/>
      <c r="Z4679" s="975"/>
    </row>
    <row r="4680" spans="1:26">
      <c r="A4680" s="878"/>
      <c r="B4680" s="878"/>
      <c r="C4680" s="878"/>
      <c r="F4680" s="878"/>
      <c r="H4680" s="878"/>
      <c r="I4680" s="878"/>
      <c r="J4680" s="878"/>
      <c r="K4680" s="990"/>
      <c r="L4680" s="990"/>
      <c r="M4680" s="990"/>
      <c r="N4680" s="990"/>
      <c r="O4680" s="878"/>
      <c r="P4680" s="878"/>
      <c r="Q4680" s="878"/>
      <c r="R4680" s="878"/>
      <c r="S4680" s="878"/>
      <c r="T4680" s="878"/>
      <c r="U4680" s="878"/>
      <c r="V4680" s="878"/>
      <c r="W4680" s="878"/>
      <c r="X4680" s="1015"/>
      <c r="Y4680" s="878"/>
      <c r="Z4680" s="975"/>
    </row>
    <row r="4681" spans="1:26">
      <c r="A4681" s="878"/>
      <c r="B4681" s="878"/>
      <c r="C4681" s="878"/>
      <c r="F4681" s="878"/>
      <c r="H4681" s="878"/>
      <c r="I4681" s="878"/>
      <c r="J4681" s="878"/>
      <c r="K4681" s="990"/>
      <c r="L4681" s="990"/>
      <c r="M4681" s="990"/>
      <c r="N4681" s="990"/>
      <c r="O4681" s="878"/>
      <c r="P4681" s="878"/>
      <c r="Q4681" s="878"/>
      <c r="R4681" s="878"/>
      <c r="S4681" s="878"/>
      <c r="T4681" s="878"/>
      <c r="U4681" s="878"/>
      <c r="V4681" s="878"/>
      <c r="W4681" s="878"/>
      <c r="X4681" s="1015"/>
      <c r="Y4681" s="878"/>
      <c r="Z4681" s="975"/>
    </row>
    <row r="4682" spans="1:26">
      <c r="A4682" s="878"/>
      <c r="B4682" s="878"/>
      <c r="C4682" s="878"/>
      <c r="F4682" s="878"/>
      <c r="H4682" s="878"/>
      <c r="I4682" s="878"/>
      <c r="J4682" s="878"/>
      <c r="K4682" s="990"/>
      <c r="L4682" s="990"/>
      <c r="M4682" s="990"/>
      <c r="N4682" s="990"/>
      <c r="O4682" s="878"/>
      <c r="P4682" s="878"/>
      <c r="Q4682" s="878"/>
      <c r="R4682" s="878"/>
      <c r="S4682" s="878"/>
      <c r="T4682" s="878"/>
      <c r="U4682" s="878"/>
      <c r="V4682" s="878"/>
      <c r="W4682" s="878"/>
      <c r="X4682" s="1015"/>
      <c r="Y4682" s="878"/>
      <c r="Z4682" s="975"/>
    </row>
    <row r="4683" spans="1:26">
      <c r="A4683" s="878"/>
      <c r="B4683" s="878"/>
      <c r="C4683" s="878"/>
      <c r="F4683" s="878"/>
      <c r="H4683" s="878"/>
      <c r="I4683" s="878"/>
      <c r="J4683" s="878"/>
      <c r="K4683" s="990"/>
      <c r="L4683" s="990"/>
      <c r="M4683" s="990"/>
      <c r="N4683" s="990"/>
      <c r="O4683" s="878"/>
      <c r="P4683" s="878"/>
      <c r="Q4683" s="878"/>
      <c r="R4683" s="878"/>
      <c r="S4683" s="878"/>
      <c r="T4683" s="878"/>
      <c r="U4683" s="878"/>
      <c r="V4683" s="878"/>
      <c r="W4683" s="878"/>
      <c r="X4683" s="1015"/>
      <c r="Y4683" s="878"/>
      <c r="Z4683" s="975"/>
    </row>
    <row r="4684" spans="1:26">
      <c r="A4684" s="878"/>
      <c r="B4684" s="878"/>
      <c r="C4684" s="878"/>
      <c r="F4684" s="878"/>
      <c r="H4684" s="878"/>
      <c r="I4684" s="878"/>
      <c r="J4684" s="878"/>
      <c r="K4684" s="990"/>
      <c r="L4684" s="990"/>
      <c r="M4684" s="990"/>
      <c r="N4684" s="990"/>
      <c r="O4684" s="878"/>
      <c r="P4684" s="878"/>
      <c r="Q4684" s="878"/>
      <c r="R4684" s="878"/>
      <c r="S4684" s="878"/>
      <c r="T4684" s="878"/>
      <c r="U4684" s="878"/>
      <c r="V4684" s="878"/>
      <c r="W4684" s="878"/>
      <c r="X4684" s="1015"/>
      <c r="Y4684" s="878"/>
      <c r="Z4684" s="975"/>
    </row>
    <row r="4685" spans="1:26">
      <c r="A4685" s="878"/>
      <c r="B4685" s="878"/>
      <c r="C4685" s="878"/>
      <c r="F4685" s="878"/>
      <c r="H4685" s="878"/>
      <c r="I4685" s="878"/>
      <c r="J4685" s="878"/>
      <c r="K4685" s="990"/>
      <c r="L4685" s="990"/>
      <c r="M4685" s="990"/>
      <c r="N4685" s="990"/>
      <c r="O4685" s="878"/>
      <c r="P4685" s="878"/>
      <c r="Q4685" s="878"/>
      <c r="R4685" s="878"/>
      <c r="S4685" s="878"/>
      <c r="T4685" s="878"/>
      <c r="U4685" s="878"/>
      <c r="V4685" s="878"/>
      <c r="W4685" s="878"/>
      <c r="X4685" s="1015"/>
      <c r="Y4685" s="878"/>
      <c r="Z4685" s="975"/>
    </row>
    <row r="4686" spans="1:26">
      <c r="A4686" s="878"/>
      <c r="B4686" s="878"/>
      <c r="C4686" s="878"/>
      <c r="F4686" s="878"/>
      <c r="H4686" s="878"/>
      <c r="I4686" s="878"/>
      <c r="J4686" s="878"/>
      <c r="K4686" s="990"/>
      <c r="L4686" s="990"/>
      <c r="M4686" s="990"/>
      <c r="N4686" s="990"/>
      <c r="O4686" s="878"/>
      <c r="P4686" s="878"/>
      <c r="Q4686" s="878"/>
      <c r="R4686" s="878"/>
      <c r="S4686" s="878"/>
      <c r="T4686" s="878"/>
      <c r="U4686" s="878"/>
      <c r="V4686" s="878"/>
      <c r="W4686" s="878"/>
      <c r="X4686" s="1015"/>
      <c r="Y4686" s="878"/>
      <c r="Z4686" s="975"/>
    </row>
    <row r="4687" spans="1:26">
      <c r="A4687" s="878"/>
      <c r="B4687" s="878"/>
      <c r="C4687" s="878"/>
      <c r="F4687" s="878"/>
      <c r="H4687" s="878"/>
      <c r="I4687" s="878"/>
      <c r="J4687" s="878"/>
      <c r="K4687" s="990"/>
      <c r="L4687" s="990"/>
      <c r="M4687" s="990"/>
      <c r="N4687" s="990"/>
      <c r="O4687" s="878"/>
      <c r="P4687" s="878"/>
      <c r="Q4687" s="878"/>
      <c r="R4687" s="878"/>
      <c r="S4687" s="878"/>
      <c r="T4687" s="878"/>
      <c r="U4687" s="878"/>
      <c r="V4687" s="878"/>
      <c r="W4687" s="878"/>
      <c r="X4687" s="1015"/>
      <c r="Y4687" s="878"/>
      <c r="Z4687" s="975"/>
    </row>
    <row r="4688" spans="1:26">
      <c r="A4688" s="878"/>
      <c r="B4688" s="878"/>
      <c r="C4688" s="878"/>
      <c r="F4688" s="878"/>
      <c r="H4688" s="878"/>
      <c r="I4688" s="878"/>
      <c r="J4688" s="878"/>
      <c r="K4688" s="990"/>
      <c r="L4688" s="990"/>
      <c r="M4688" s="990"/>
      <c r="N4688" s="990"/>
      <c r="O4688" s="878"/>
      <c r="P4688" s="878"/>
      <c r="Q4688" s="878"/>
      <c r="R4688" s="878"/>
      <c r="S4688" s="878"/>
      <c r="T4688" s="878"/>
      <c r="U4688" s="878"/>
      <c r="V4688" s="878"/>
      <c r="W4688" s="878"/>
      <c r="X4688" s="1015"/>
      <c r="Y4688" s="878"/>
      <c r="Z4688" s="975"/>
    </row>
    <row r="4689" spans="1:26">
      <c r="A4689" s="878"/>
      <c r="B4689" s="878"/>
      <c r="C4689" s="878"/>
      <c r="F4689" s="878"/>
      <c r="H4689" s="878"/>
      <c r="I4689" s="878"/>
      <c r="J4689" s="878"/>
      <c r="K4689" s="990"/>
      <c r="L4689" s="990"/>
      <c r="M4689" s="990"/>
      <c r="N4689" s="990"/>
      <c r="O4689" s="878"/>
      <c r="P4689" s="878"/>
      <c r="Q4689" s="878"/>
      <c r="R4689" s="878"/>
      <c r="S4689" s="878"/>
      <c r="T4689" s="878"/>
      <c r="U4689" s="878"/>
      <c r="V4689" s="878"/>
      <c r="W4689" s="878"/>
      <c r="X4689" s="1015"/>
      <c r="Y4689" s="878"/>
      <c r="Z4689" s="975"/>
    </row>
    <row r="4690" spans="1:26">
      <c r="A4690" s="878"/>
      <c r="B4690" s="878"/>
      <c r="C4690" s="878"/>
      <c r="F4690" s="878"/>
      <c r="H4690" s="878"/>
      <c r="I4690" s="878"/>
      <c r="J4690" s="878"/>
      <c r="K4690" s="990"/>
      <c r="L4690" s="990"/>
      <c r="M4690" s="990"/>
      <c r="N4690" s="990"/>
      <c r="O4690" s="878"/>
      <c r="P4690" s="878"/>
      <c r="Q4690" s="878"/>
      <c r="R4690" s="878"/>
      <c r="S4690" s="878"/>
      <c r="T4690" s="878"/>
      <c r="U4690" s="878"/>
      <c r="V4690" s="878"/>
      <c r="W4690" s="878"/>
      <c r="X4690" s="1015"/>
      <c r="Y4690" s="878"/>
      <c r="Z4690" s="975"/>
    </row>
    <row r="4691" spans="1:26">
      <c r="A4691" s="878"/>
      <c r="B4691" s="878"/>
      <c r="C4691" s="878"/>
      <c r="F4691" s="878"/>
      <c r="H4691" s="878"/>
      <c r="I4691" s="878"/>
      <c r="J4691" s="878"/>
      <c r="K4691" s="990"/>
      <c r="L4691" s="990"/>
      <c r="M4691" s="990"/>
      <c r="N4691" s="990"/>
      <c r="O4691" s="878"/>
      <c r="P4691" s="878"/>
      <c r="Q4691" s="878"/>
      <c r="R4691" s="878"/>
      <c r="S4691" s="878"/>
      <c r="T4691" s="878"/>
      <c r="U4691" s="878"/>
      <c r="V4691" s="878"/>
      <c r="W4691" s="878"/>
      <c r="X4691" s="1015"/>
      <c r="Y4691" s="878"/>
      <c r="Z4691" s="975"/>
    </row>
    <row r="4692" spans="1:26">
      <c r="A4692" s="878"/>
      <c r="B4692" s="878"/>
      <c r="C4692" s="878"/>
      <c r="F4692" s="878"/>
      <c r="H4692" s="878"/>
      <c r="I4692" s="878"/>
      <c r="J4692" s="878"/>
      <c r="K4692" s="990"/>
      <c r="L4692" s="990"/>
      <c r="M4692" s="990"/>
      <c r="N4692" s="990"/>
      <c r="O4692" s="878"/>
      <c r="P4692" s="878"/>
      <c r="Q4692" s="878"/>
      <c r="R4692" s="878"/>
      <c r="S4692" s="878"/>
      <c r="T4692" s="878"/>
      <c r="U4692" s="878"/>
      <c r="V4692" s="878"/>
      <c r="W4692" s="878"/>
      <c r="X4692" s="1015"/>
      <c r="Y4692" s="878"/>
      <c r="Z4692" s="975"/>
    </row>
    <row r="4693" spans="1:26">
      <c r="A4693" s="878"/>
      <c r="B4693" s="878"/>
      <c r="C4693" s="878"/>
      <c r="F4693" s="878"/>
      <c r="H4693" s="878"/>
      <c r="I4693" s="878"/>
      <c r="J4693" s="878"/>
      <c r="K4693" s="990"/>
      <c r="L4693" s="990"/>
      <c r="M4693" s="990"/>
      <c r="N4693" s="990"/>
      <c r="O4693" s="878"/>
      <c r="P4693" s="878"/>
      <c r="Q4693" s="878"/>
      <c r="R4693" s="878"/>
      <c r="S4693" s="878"/>
      <c r="T4693" s="878"/>
      <c r="U4693" s="878"/>
      <c r="V4693" s="878"/>
      <c r="W4693" s="878"/>
      <c r="X4693" s="1015"/>
      <c r="Y4693" s="878"/>
      <c r="Z4693" s="975"/>
    </row>
    <row r="4694" spans="1:26">
      <c r="A4694" s="878"/>
      <c r="B4694" s="878"/>
      <c r="C4694" s="878"/>
      <c r="F4694" s="878"/>
      <c r="H4694" s="878"/>
      <c r="I4694" s="878"/>
      <c r="J4694" s="878"/>
      <c r="K4694" s="990"/>
      <c r="L4694" s="990"/>
      <c r="M4694" s="990"/>
      <c r="N4694" s="990"/>
      <c r="O4694" s="878"/>
      <c r="P4694" s="878"/>
      <c r="Q4694" s="878"/>
      <c r="R4694" s="878"/>
      <c r="S4694" s="878"/>
      <c r="T4694" s="878"/>
      <c r="U4694" s="878"/>
      <c r="V4694" s="878"/>
      <c r="W4694" s="878"/>
      <c r="X4694" s="1015"/>
      <c r="Y4694" s="878"/>
      <c r="Z4694" s="975"/>
    </row>
    <row r="4695" spans="1:26">
      <c r="A4695" s="878"/>
      <c r="B4695" s="878"/>
      <c r="C4695" s="878"/>
      <c r="F4695" s="878"/>
      <c r="H4695" s="878"/>
      <c r="I4695" s="878"/>
      <c r="J4695" s="878"/>
      <c r="K4695" s="990"/>
      <c r="L4695" s="990"/>
      <c r="M4695" s="990"/>
      <c r="N4695" s="990"/>
      <c r="O4695" s="878"/>
      <c r="P4695" s="878"/>
      <c r="Q4695" s="878"/>
      <c r="R4695" s="878"/>
      <c r="S4695" s="878"/>
      <c r="T4695" s="878"/>
      <c r="U4695" s="878"/>
      <c r="V4695" s="878"/>
      <c r="W4695" s="878"/>
      <c r="X4695" s="1015"/>
      <c r="Y4695" s="878"/>
      <c r="Z4695" s="975"/>
    </row>
    <row r="4696" spans="1:26">
      <c r="A4696" s="878"/>
      <c r="B4696" s="878"/>
      <c r="C4696" s="878"/>
      <c r="F4696" s="878"/>
      <c r="H4696" s="878"/>
      <c r="I4696" s="878"/>
      <c r="J4696" s="878"/>
      <c r="K4696" s="990"/>
      <c r="L4696" s="990"/>
      <c r="M4696" s="990"/>
      <c r="N4696" s="990"/>
      <c r="O4696" s="878"/>
      <c r="P4696" s="878"/>
      <c r="Q4696" s="878"/>
      <c r="R4696" s="878"/>
      <c r="S4696" s="878"/>
      <c r="T4696" s="878"/>
      <c r="U4696" s="878"/>
      <c r="V4696" s="878"/>
      <c r="W4696" s="878"/>
      <c r="X4696" s="1015"/>
      <c r="Y4696" s="878"/>
      <c r="Z4696" s="975"/>
    </row>
    <row r="4697" spans="1:26">
      <c r="A4697" s="878"/>
      <c r="B4697" s="878"/>
      <c r="C4697" s="878"/>
      <c r="F4697" s="878"/>
      <c r="H4697" s="878"/>
      <c r="I4697" s="878"/>
      <c r="J4697" s="878"/>
      <c r="K4697" s="990"/>
      <c r="L4697" s="990"/>
      <c r="M4697" s="990"/>
      <c r="N4697" s="990"/>
      <c r="O4697" s="878"/>
      <c r="P4697" s="878"/>
      <c r="Q4697" s="878"/>
      <c r="R4697" s="878"/>
      <c r="S4697" s="878"/>
      <c r="T4697" s="878"/>
      <c r="U4697" s="878"/>
      <c r="V4697" s="878"/>
      <c r="W4697" s="878"/>
      <c r="X4697" s="1015"/>
      <c r="Y4697" s="878"/>
      <c r="Z4697" s="975"/>
    </row>
    <row r="4698" spans="1:26">
      <c r="A4698" s="878"/>
      <c r="B4698" s="878"/>
      <c r="C4698" s="878"/>
      <c r="F4698" s="878"/>
      <c r="H4698" s="878"/>
      <c r="I4698" s="878"/>
      <c r="J4698" s="878"/>
      <c r="K4698" s="990"/>
      <c r="L4698" s="990"/>
      <c r="M4698" s="990"/>
      <c r="N4698" s="990"/>
      <c r="O4698" s="878"/>
      <c r="P4698" s="878"/>
      <c r="Q4698" s="878"/>
      <c r="R4698" s="878"/>
      <c r="S4698" s="878"/>
      <c r="T4698" s="878"/>
      <c r="U4698" s="878"/>
      <c r="V4698" s="878"/>
      <c r="W4698" s="878"/>
      <c r="X4698" s="1015"/>
      <c r="Y4698" s="878"/>
      <c r="Z4698" s="975"/>
    </row>
    <row r="4699" spans="1:26">
      <c r="A4699" s="878"/>
      <c r="B4699" s="878"/>
      <c r="C4699" s="878"/>
      <c r="F4699" s="878"/>
      <c r="H4699" s="878"/>
      <c r="I4699" s="878"/>
      <c r="J4699" s="878"/>
      <c r="K4699" s="990"/>
      <c r="L4699" s="990"/>
      <c r="M4699" s="990"/>
      <c r="N4699" s="990"/>
      <c r="O4699" s="878"/>
      <c r="P4699" s="878"/>
      <c r="Q4699" s="878"/>
      <c r="R4699" s="878"/>
      <c r="S4699" s="878"/>
      <c r="T4699" s="878"/>
      <c r="U4699" s="878"/>
      <c r="V4699" s="878"/>
      <c r="W4699" s="878"/>
      <c r="X4699" s="1015"/>
      <c r="Y4699" s="878"/>
      <c r="Z4699" s="975"/>
    </row>
    <row r="4700" spans="1:26">
      <c r="A4700" s="878"/>
      <c r="B4700" s="878"/>
      <c r="C4700" s="878"/>
      <c r="F4700" s="878"/>
      <c r="H4700" s="878"/>
      <c r="I4700" s="878"/>
      <c r="J4700" s="878"/>
      <c r="K4700" s="990"/>
      <c r="L4700" s="990"/>
      <c r="M4700" s="990"/>
      <c r="N4700" s="990"/>
      <c r="O4700" s="878"/>
      <c r="P4700" s="878"/>
      <c r="Q4700" s="878"/>
      <c r="R4700" s="878"/>
      <c r="S4700" s="878"/>
      <c r="T4700" s="878"/>
      <c r="U4700" s="878"/>
      <c r="V4700" s="878"/>
      <c r="W4700" s="878"/>
      <c r="X4700" s="1015"/>
      <c r="Y4700" s="878"/>
      <c r="Z4700" s="975"/>
    </row>
    <row r="4701" spans="1:26">
      <c r="A4701" s="878"/>
      <c r="B4701" s="878"/>
      <c r="C4701" s="878"/>
      <c r="F4701" s="878"/>
      <c r="H4701" s="878"/>
      <c r="I4701" s="878"/>
      <c r="J4701" s="878"/>
      <c r="K4701" s="990"/>
      <c r="L4701" s="990"/>
      <c r="M4701" s="990"/>
      <c r="N4701" s="990"/>
      <c r="O4701" s="878"/>
      <c r="P4701" s="878"/>
      <c r="Q4701" s="878"/>
      <c r="R4701" s="878"/>
      <c r="S4701" s="878"/>
      <c r="T4701" s="878"/>
      <c r="U4701" s="878"/>
      <c r="V4701" s="878"/>
      <c r="W4701" s="878"/>
      <c r="X4701" s="1015"/>
      <c r="Y4701" s="878"/>
      <c r="Z4701" s="975"/>
    </row>
    <row r="4702" spans="1:26">
      <c r="A4702" s="878"/>
      <c r="B4702" s="878"/>
      <c r="C4702" s="878"/>
      <c r="F4702" s="878"/>
      <c r="H4702" s="878"/>
      <c r="I4702" s="878"/>
      <c r="J4702" s="878"/>
      <c r="K4702" s="990"/>
      <c r="L4702" s="990"/>
      <c r="M4702" s="990"/>
      <c r="N4702" s="990"/>
      <c r="O4702" s="878"/>
      <c r="P4702" s="878"/>
      <c r="Q4702" s="878"/>
      <c r="R4702" s="878"/>
      <c r="S4702" s="878"/>
      <c r="T4702" s="878"/>
      <c r="U4702" s="878"/>
      <c r="V4702" s="878"/>
      <c r="W4702" s="878"/>
      <c r="X4702" s="1015"/>
      <c r="Y4702" s="878"/>
      <c r="Z4702" s="975"/>
    </row>
    <row r="4703" spans="1:26">
      <c r="A4703" s="878"/>
      <c r="B4703" s="878"/>
      <c r="C4703" s="878"/>
      <c r="F4703" s="878"/>
      <c r="H4703" s="878"/>
      <c r="I4703" s="878"/>
      <c r="J4703" s="878"/>
      <c r="K4703" s="990"/>
      <c r="L4703" s="990"/>
      <c r="M4703" s="990"/>
      <c r="N4703" s="990"/>
      <c r="O4703" s="878"/>
      <c r="P4703" s="878"/>
      <c r="Q4703" s="878"/>
      <c r="R4703" s="878"/>
      <c r="S4703" s="878"/>
      <c r="T4703" s="878"/>
      <c r="U4703" s="878"/>
      <c r="V4703" s="878"/>
      <c r="W4703" s="878"/>
      <c r="X4703" s="1015"/>
      <c r="Y4703" s="878"/>
      <c r="Z4703" s="975"/>
    </row>
    <row r="4704" spans="1:26">
      <c r="A4704" s="878"/>
      <c r="B4704" s="878"/>
      <c r="C4704" s="878"/>
      <c r="F4704" s="878"/>
      <c r="H4704" s="878"/>
      <c r="I4704" s="878"/>
      <c r="J4704" s="878"/>
      <c r="K4704" s="990"/>
      <c r="L4704" s="990"/>
      <c r="M4704" s="990"/>
      <c r="N4704" s="990"/>
      <c r="O4704" s="878"/>
      <c r="P4704" s="878"/>
      <c r="Q4704" s="878"/>
      <c r="R4704" s="878"/>
      <c r="S4704" s="878"/>
      <c r="T4704" s="878"/>
      <c r="U4704" s="878"/>
      <c r="V4704" s="878"/>
      <c r="W4704" s="878"/>
      <c r="X4704" s="1015"/>
      <c r="Y4704" s="878"/>
      <c r="Z4704" s="975"/>
    </row>
    <row r="4705" spans="1:26">
      <c r="A4705" s="878"/>
      <c r="B4705" s="878"/>
      <c r="C4705" s="878"/>
      <c r="F4705" s="878"/>
      <c r="H4705" s="878"/>
      <c r="I4705" s="878"/>
      <c r="J4705" s="878"/>
      <c r="K4705" s="990"/>
      <c r="L4705" s="990"/>
      <c r="M4705" s="990"/>
      <c r="N4705" s="990"/>
      <c r="O4705" s="878"/>
      <c r="P4705" s="878"/>
      <c r="Q4705" s="878"/>
      <c r="R4705" s="878"/>
      <c r="S4705" s="878"/>
      <c r="T4705" s="878"/>
      <c r="U4705" s="878"/>
      <c r="V4705" s="878"/>
      <c r="W4705" s="878"/>
      <c r="X4705" s="1015"/>
      <c r="Y4705" s="878"/>
      <c r="Z4705" s="975"/>
    </row>
    <row r="4706" spans="1:26">
      <c r="A4706" s="878"/>
      <c r="B4706" s="878"/>
      <c r="C4706" s="878"/>
      <c r="F4706" s="878"/>
      <c r="H4706" s="878"/>
      <c r="I4706" s="878"/>
      <c r="J4706" s="878"/>
      <c r="K4706" s="990"/>
      <c r="L4706" s="990"/>
      <c r="M4706" s="990"/>
      <c r="N4706" s="990"/>
      <c r="O4706" s="878"/>
      <c r="P4706" s="878"/>
      <c r="Q4706" s="878"/>
      <c r="R4706" s="878"/>
      <c r="S4706" s="878"/>
      <c r="T4706" s="878"/>
      <c r="U4706" s="878"/>
      <c r="V4706" s="878"/>
      <c r="W4706" s="878"/>
      <c r="X4706" s="1015"/>
      <c r="Y4706" s="878"/>
      <c r="Z4706" s="975"/>
    </row>
    <row r="4707" spans="1:26">
      <c r="A4707" s="878"/>
      <c r="B4707" s="878"/>
      <c r="C4707" s="878"/>
      <c r="F4707" s="878"/>
      <c r="H4707" s="878"/>
      <c r="I4707" s="878"/>
      <c r="J4707" s="878"/>
      <c r="K4707" s="990"/>
      <c r="L4707" s="990"/>
      <c r="M4707" s="990"/>
      <c r="N4707" s="990"/>
      <c r="O4707" s="878"/>
      <c r="P4707" s="878"/>
      <c r="Q4707" s="878"/>
      <c r="R4707" s="878"/>
      <c r="S4707" s="878"/>
      <c r="T4707" s="878"/>
      <c r="U4707" s="878"/>
      <c r="V4707" s="878"/>
      <c r="W4707" s="878"/>
      <c r="X4707" s="1015"/>
      <c r="Y4707" s="878"/>
      <c r="Z4707" s="975"/>
    </row>
    <row r="4708" spans="1:26">
      <c r="A4708" s="878"/>
      <c r="B4708" s="878"/>
      <c r="C4708" s="878"/>
      <c r="F4708" s="878"/>
      <c r="H4708" s="878"/>
      <c r="I4708" s="878"/>
      <c r="J4708" s="878"/>
      <c r="K4708" s="990"/>
      <c r="L4708" s="990"/>
      <c r="M4708" s="990"/>
      <c r="N4708" s="990"/>
      <c r="O4708" s="878"/>
      <c r="P4708" s="878"/>
      <c r="Q4708" s="878"/>
      <c r="R4708" s="878"/>
      <c r="S4708" s="878"/>
      <c r="T4708" s="878"/>
      <c r="U4708" s="878"/>
      <c r="V4708" s="878"/>
      <c r="W4708" s="878"/>
      <c r="X4708" s="1015"/>
      <c r="Y4708" s="878"/>
      <c r="Z4708" s="975"/>
    </row>
    <row r="4709" spans="1:26">
      <c r="A4709" s="878"/>
      <c r="B4709" s="878"/>
      <c r="C4709" s="878"/>
      <c r="F4709" s="878"/>
      <c r="H4709" s="878"/>
      <c r="I4709" s="878"/>
      <c r="J4709" s="878"/>
      <c r="K4709" s="990"/>
      <c r="L4709" s="990"/>
      <c r="M4709" s="990"/>
      <c r="N4709" s="990"/>
      <c r="O4709" s="878"/>
      <c r="P4709" s="878"/>
      <c r="Q4709" s="878"/>
      <c r="R4709" s="878"/>
      <c r="S4709" s="878"/>
      <c r="T4709" s="878"/>
      <c r="U4709" s="878"/>
      <c r="V4709" s="878"/>
      <c r="W4709" s="878"/>
      <c r="X4709" s="1015"/>
      <c r="Y4709" s="878"/>
      <c r="Z4709" s="975"/>
    </row>
    <row r="4710" spans="1:26">
      <c r="A4710" s="878"/>
      <c r="B4710" s="878"/>
      <c r="C4710" s="878"/>
      <c r="F4710" s="878"/>
      <c r="H4710" s="878"/>
      <c r="I4710" s="878"/>
      <c r="J4710" s="878"/>
      <c r="K4710" s="990"/>
      <c r="L4710" s="990"/>
      <c r="M4710" s="990"/>
      <c r="N4710" s="990"/>
      <c r="O4710" s="878"/>
      <c r="P4710" s="878"/>
      <c r="Q4710" s="878"/>
      <c r="R4710" s="878"/>
      <c r="S4710" s="878"/>
      <c r="T4710" s="878"/>
      <c r="U4710" s="878"/>
      <c r="V4710" s="878"/>
      <c r="W4710" s="878"/>
      <c r="X4710" s="1015"/>
      <c r="Y4710" s="878"/>
      <c r="Z4710" s="975"/>
    </row>
    <row r="4711" spans="1:26">
      <c r="A4711" s="878"/>
      <c r="B4711" s="878"/>
      <c r="C4711" s="878"/>
      <c r="F4711" s="878"/>
      <c r="H4711" s="878"/>
      <c r="I4711" s="878"/>
      <c r="J4711" s="878"/>
      <c r="K4711" s="990"/>
      <c r="L4711" s="990"/>
      <c r="M4711" s="990"/>
      <c r="N4711" s="990"/>
      <c r="O4711" s="878"/>
      <c r="P4711" s="878"/>
      <c r="Q4711" s="878"/>
      <c r="R4711" s="878"/>
      <c r="S4711" s="878"/>
      <c r="T4711" s="878"/>
      <c r="U4711" s="878"/>
      <c r="V4711" s="878"/>
      <c r="W4711" s="878"/>
      <c r="X4711" s="1015"/>
      <c r="Y4711" s="878"/>
      <c r="Z4711" s="975"/>
    </row>
    <row r="4712" spans="1:26">
      <c r="A4712" s="878"/>
      <c r="B4712" s="878"/>
      <c r="C4712" s="878"/>
      <c r="F4712" s="878"/>
      <c r="H4712" s="878"/>
      <c r="I4712" s="878"/>
      <c r="J4712" s="878"/>
      <c r="K4712" s="990"/>
      <c r="L4712" s="990"/>
      <c r="M4712" s="990"/>
      <c r="N4712" s="990"/>
      <c r="O4712" s="878"/>
      <c r="P4712" s="878"/>
      <c r="Q4712" s="878"/>
      <c r="R4712" s="878"/>
      <c r="S4712" s="878"/>
      <c r="T4712" s="878"/>
      <c r="U4712" s="878"/>
      <c r="V4712" s="878"/>
      <c r="W4712" s="878"/>
      <c r="X4712" s="1015"/>
      <c r="Y4712" s="878"/>
      <c r="Z4712" s="975"/>
    </row>
    <row r="4713" spans="1:26">
      <c r="A4713" s="878"/>
      <c r="B4713" s="878"/>
      <c r="C4713" s="878"/>
      <c r="F4713" s="878"/>
      <c r="H4713" s="878"/>
      <c r="I4713" s="878"/>
      <c r="J4713" s="878"/>
      <c r="K4713" s="990"/>
      <c r="L4713" s="990"/>
      <c r="M4713" s="990"/>
      <c r="N4713" s="990"/>
      <c r="O4713" s="878"/>
      <c r="P4713" s="878"/>
      <c r="Q4713" s="878"/>
      <c r="R4713" s="878"/>
      <c r="S4713" s="878"/>
      <c r="T4713" s="878"/>
      <c r="U4713" s="878"/>
      <c r="V4713" s="878"/>
      <c r="W4713" s="878"/>
      <c r="X4713" s="1015"/>
      <c r="Y4713" s="878"/>
      <c r="Z4713" s="975"/>
    </row>
    <row r="4714" spans="1:26">
      <c r="A4714" s="878"/>
      <c r="B4714" s="878"/>
      <c r="C4714" s="878"/>
      <c r="F4714" s="878"/>
      <c r="H4714" s="878"/>
      <c r="I4714" s="878"/>
      <c r="J4714" s="878"/>
      <c r="K4714" s="990"/>
      <c r="L4714" s="990"/>
      <c r="M4714" s="990"/>
      <c r="N4714" s="990"/>
      <c r="O4714" s="878"/>
      <c r="P4714" s="878"/>
      <c r="Q4714" s="878"/>
      <c r="R4714" s="878"/>
      <c r="S4714" s="878"/>
      <c r="T4714" s="878"/>
      <c r="U4714" s="878"/>
      <c r="V4714" s="878"/>
      <c r="W4714" s="878"/>
      <c r="X4714" s="1015"/>
      <c r="Y4714" s="878"/>
      <c r="Z4714" s="975"/>
    </row>
    <row r="4715" spans="1:26">
      <c r="A4715" s="878"/>
      <c r="B4715" s="878"/>
      <c r="C4715" s="878"/>
      <c r="F4715" s="878"/>
      <c r="H4715" s="878"/>
      <c r="I4715" s="878"/>
      <c r="J4715" s="878"/>
      <c r="K4715" s="990"/>
      <c r="L4715" s="990"/>
      <c r="M4715" s="990"/>
      <c r="N4715" s="990"/>
      <c r="O4715" s="878"/>
      <c r="P4715" s="878"/>
      <c r="Q4715" s="878"/>
      <c r="R4715" s="878"/>
      <c r="S4715" s="878"/>
      <c r="T4715" s="878"/>
      <c r="U4715" s="878"/>
      <c r="V4715" s="878"/>
      <c r="W4715" s="878"/>
      <c r="X4715" s="1015"/>
      <c r="Y4715" s="878"/>
      <c r="Z4715" s="975"/>
    </row>
    <row r="4716" spans="1:26">
      <c r="A4716" s="878"/>
      <c r="B4716" s="878"/>
      <c r="C4716" s="878"/>
      <c r="F4716" s="878"/>
      <c r="H4716" s="878"/>
      <c r="I4716" s="878"/>
      <c r="J4716" s="878"/>
      <c r="K4716" s="990"/>
      <c r="L4716" s="990"/>
      <c r="M4716" s="990"/>
      <c r="N4716" s="990"/>
      <c r="O4716" s="878"/>
      <c r="P4716" s="878"/>
      <c r="Q4716" s="878"/>
      <c r="R4716" s="878"/>
      <c r="S4716" s="878"/>
      <c r="T4716" s="878"/>
      <c r="U4716" s="878"/>
      <c r="V4716" s="878"/>
      <c r="W4716" s="878"/>
      <c r="X4716" s="1015"/>
      <c r="Y4716" s="878"/>
      <c r="Z4716" s="975"/>
    </row>
    <row r="4717" spans="1:26">
      <c r="A4717" s="878"/>
      <c r="B4717" s="878"/>
      <c r="C4717" s="878"/>
      <c r="F4717" s="878"/>
      <c r="H4717" s="878"/>
      <c r="I4717" s="878"/>
      <c r="J4717" s="878"/>
      <c r="K4717" s="990"/>
      <c r="L4717" s="990"/>
      <c r="M4717" s="990"/>
      <c r="N4717" s="990"/>
      <c r="O4717" s="878"/>
      <c r="P4717" s="878"/>
      <c r="Q4717" s="878"/>
      <c r="R4717" s="878"/>
      <c r="S4717" s="878"/>
      <c r="T4717" s="878"/>
      <c r="U4717" s="878"/>
      <c r="V4717" s="878"/>
      <c r="W4717" s="878"/>
      <c r="X4717" s="1015"/>
      <c r="Y4717" s="878"/>
      <c r="Z4717" s="975"/>
    </row>
    <row r="4718" spans="1:26">
      <c r="A4718" s="878"/>
      <c r="B4718" s="878"/>
      <c r="C4718" s="878"/>
      <c r="F4718" s="878"/>
      <c r="H4718" s="878"/>
      <c r="I4718" s="878"/>
      <c r="J4718" s="878"/>
      <c r="K4718" s="990"/>
      <c r="L4718" s="990"/>
      <c r="M4718" s="990"/>
      <c r="N4718" s="990"/>
      <c r="O4718" s="878"/>
      <c r="P4718" s="878"/>
      <c r="Q4718" s="878"/>
      <c r="R4718" s="878"/>
      <c r="S4718" s="878"/>
      <c r="T4718" s="878"/>
      <c r="U4718" s="878"/>
      <c r="V4718" s="878"/>
      <c r="W4718" s="878"/>
      <c r="X4718" s="1015"/>
      <c r="Y4718" s="878"/>
      <c r="Z4718" s="975"/>
    </row>
    <row r="4719" spans="1:26">
      <c r="A4719" s="878"/>
      <c r="B4719" s="878"/>
      <c r="C4719" s="878"/>
      <c r="F4719" s="878"/>
      <c r="H4719" s="878"/>
      <c r="I4719" s="878"/>
      <c r="J4719" s="878"/>
      <c r="K4719" s="990"/>
      <c r="L4719" s="990"/>
      <c r="M4719" s="990"/>
      <c r="N4719" s="990"/>
      <c r="O4719" s="878"/>
      <c r="P4719" s="878"/>
      <c r="Q4719" s="878"/>
      <c r="R4719" s="878"/>
      <c r="S4719" s="878"/>
      <c r="T4719" s="878"/>
      <c r="U4719" s="878"/>
      <c r="V4719" s="878"/>
      <c r="W4719" s="878"/>
      <c r="X4719" s="1015"/>
      <c r="Y4719" s="878"/>
      <c r="Z4719" s="975"/>
    </row>
    <row r="4720" spans="1:26">
      <c r="A4720" s="878"/>
      <c r="B4720" s="878"/>
      <c r="C4720" s="878"/>
      <c r="F4720" s="878"/>
      <c r="H4720" s="878"/>
      <c r="I4720" s="878"/>
      <c r="J4720" s="878"/>
      <c r="K4720" s="990"/>
      <c r="L4720" s="990"/>
      <c r="M4720" s="990"/>
      <c r="N4720" s="990"/>
      <c r="O4720" s="878"/>
      <c r="P4720" s="878"/>
      <c r="Q4720" s="878"/>
      <c r="R4720" s="878"/>
      <c r="S4720" s="878"/>
      <c r="T4720" s="878"/>
      <c r="U4720" s="878"/>
      <c r="V4720" s="878"/>
      <c r="W4720" s="878"/>
      <c r="X4720" s="1015"/>
      <c r="Y4720" s="878"/>
      <c r="Z4720" s="975"/>
    </row>
    <row r="4721" spans="1:26">
      <c r="A4721" s="878"/>
      <c r="B4721" s="878"/>
      <c r="C4721" s="878"/>
      <c r="F4721" s="878"/>
      <c r="H4721" s="878"/>
      <c r="I4721" s="878"/>
      <c r="J4721" s="878"/>
      <c r="K4721" s="990"/>
      <c r="L4721" s="990"/>
      <c r="M4721" s="990"/>
      <c r="N4721" s="990"/>
      <c r="O4721" s="878"/>
      <c r="P4721" s="878"/>
      <c r="Q4721" s="878"/>
      <c r="R4721" s="878"/>
      <c r="S4721" s="878"/>
      <c r="T4721" s="878"/>
      <c r="U4721" s="878"/>
      <c r="V4721" s="878"/>
      <c r="W4721" s="878"/>
      <c r="X4721" s="1015"/>
      <c r="Y4721" s="878"/>
      <c r="Z4721" s="975"/>
    </row>
    <row r="4722" spans="1:26">
      <c r="A4722" s="878"/>
      <c r="B4722" s="878"/>
      <c r="C4722" s="878"/>
      <c r="F4722" s="878"/>
      <c r="H4722" s="878"/>
      <c r="I4722" s="878"/>
      <c r="J4722" s="878"/>
      <c r="K4722" s="990"/>
      <c r="L4722" s="990"/>
      <c r="M4722" s="990"/>
      <c r="N4722" s="990"/>
      <c r="O4722" s="878"/>
      <c r="P4722" s="878"/>
      <c r="Q4722" s="878"/>
      <c r="R4722" s="878"/>
      <c r="S4722" s="878"/>
      <c r="T4722" s="878"/>
      <c r="U4722" s="878"/>
      <c r="V4722" s="878"/>
      <c r="W4722" s="878"/>
      <c r="X4722" s="1015"/>
      <c r="Y4722" s="878"/>
      <c r="Z4722" s="975"/>
    </row>
    <row r="4723" spans="1:26">
      <c r="A4723" s="878"/>
      <c r="B4723" s="878"/>
      <c r="C4723" s="878"/>
      <c r="F4723" s="878"/>
      <c r="H4723" s="878"/>
      <c r="I4723" s="878"/>
      <c r="J4723" s="878"/>
      <c r="K4723" s="990"/>
      <c r="L4723" s="990"/>
      <c r="M4723" s="990"/>
      <c r="N4723" s="990"/>
      <c r="O4723" s="878"/>
      <c r="P4723" s="878"/>
      <c r="Q4723" s="878"/>
      <c r="R4723" s="878"/>
      <c r="S4723" s="878"/>
      <c r="T4723" s="878"/>
      <c r="U4723" s="878"/>
      <c r="V4723" s="878"/>
      <c r="W4723" s="878"/>
      <c r="X4723" s="1015"/>
      <c r="Y4723" s="878"/>
      <c r="Z4723" s="975"/>
    </row>
    <row r="4724" spans="1:26">
      <c r="A4724" s="878"/>
      <c r="B4724" s="878"/>
      <c r="C4724" s="878"/>
      <c r="F4724" s="878"/>
      <c r="H4724" s="878"/>
      <c r="I4724" s="878"/>
      <c r="J4724" s="878"/>
      <c r="K4724" s="990"/>
      <c r="L4724" s="990"/>
      <c r="M4724" s="990"/>
      <c r="N4724" s="990"/>
      <c r="O4724" s="878"/>
      <c r="P4724" s="878"/>
      <c r="Q4724" s="878"/>
      <c r="R4724" s="878"/>
      <c r="S4724" s="878"/>
      <c r="T4724" s="878"/>
      <c r="U4724" s="878"/>
      <c r="V4724" s="878"/>
      <c r="W4724" s="878"/>
      <c r="X4724" s="1015"/>
      <c r="Y4724" s="878"/>
      <c r="Z4724" s="975"/>
    </row>
    <row r="4725" spans="1:26">
      <c r="A4725" s="878"/>
      <c r="B4725" s="878"/>
      <c r="C4725" s="878"/>
      <c r="F4725" s="878"/>
      <c r="H4725" s="878"/>
      <c r="I4725" s="878"/>
      <c r="J4725" s="878"/>
      <c r="K4725" s="990"/>
      <c r="L4725" s="990"/>
      <c r="M4725" s="990"/>
      <c r="N4725" s="990"/>
      <c r="O4725" s="878"/>
      <c r="P4725" s="878"/>
      <c r="Q4725" s="878"/>
      <c r="R4725" s="878"/>
      <c r="S4725" s="878"/>
      <c r="T4725" s="878"/>
      <c r="U4725" s="878"/>
      <c r="V4725" s="878"/>
      <c r="W4725" s="878"/>
      <c r="X4725" s="1015"/>
      <c r="Y4725" s="878"/>
      <c r="Z4725" s="975"/>
    </row>
    <row r="4726" spans="1:26">
      <c r="A4726" s="878"/>
      <c r="B4726" s="878"/>
      <c r="C4726" s="878"/>
      <c r="F4726" s="878"/>
      <c r="H4726" s="878"/>
      <c r="I4726" s="878"/>
      <c r="J4726" s="878"/>
      <c r="K4726" s="990"/>
      <c r="L4726" s="990"/>
      <c r="M4726" s="990"/>
      <c r="N4726" s="990"/>
      <c r="O4726" s="878"/>
      <c r="P4726" s="878"/>
      <c r="Q4726" s="878"/>
      <c r="R4726" s="878"/>
      <c r="S4726" s="878"/>
      <c r="T4726" s="878"/>
      <c r="U4726" s="878"/>
      <c r="V4726" s="878"/>
      <c r="W4726" s="878"/>
      <c r="X4726" s="1015"/>
      <c r="Y4726" s="878"/>
      <c r="Z4726" s="975"/>
    </row>
    <row r="4727" spans="1:26">
      <c r="A4727" s="878"/>
      <c r="B4727" s="878"/>
      <c r="C4727" s="878"/>
      <c r="F4727" s="878"/>
      <c r="H4727" s="878"/>
      <c r="I4727" s="878"/>
      <c r="J4727" s="878"/>
      <c r="K4727" s="990"/>
      <c r="L4727" s="990"/>
      <c r="M4727" s="990"/>
      <c r="N4727" s="990"/>
      <c r="O4727" s="878"/>
      <c r="P4727" s="878"/>
      <c r="Q4727" s="878"/>
      <c r="R4727" s="878"/>
      <c r="S4727" s="878"/>
      <c r="T4727" s="878"/>
      <c r="U4727" s="878"/>
      <c r="V4727" s="878"/>
      <c r="W4727" s="878"/>
      <c r="X4727" s="1015"/>
      <c r="Y4727" s="878"/>
      <c r="Z4727" s="975"/>
    </row>
    <row r="4728" spans="1:26">
      <c r="A4728" s="878"/>
      <c r="B4728" s="878"/>
      <c r="C4728" s="878"/>
      <c r="F4728" s="878"/>
      <c r="H4728" s="878"/>
      <c r="I4728" s="878"/>
      <c r="J4728" s="878"/>
      <c r="K4728" s="990"/>
      <c r="L4728" s="990"/>
      <c r="M4728" s="990"/>
      <c r="N4728" s="990"/>
      <c r="O4728" s="878"/>
      <c r="P4728" s="878"/>
      <c r="Q4728" s="878"/>
      <c r="R4728" s="878"/>
      <c r="S4728" s="878"/>
      <c r="T4728" s="878"/>
      <c r="U4728" s="878"/>
      <c r="V4728" s="878"/>
      <c r="W4728" s="878"/>
      <c r="X4728" s="1015"/>
      <c r="Y4728" s="878"/>
      <c r="Z4728" s="975"/>
    </row>
    <row r="4729" spans="1:26">
      <c r="A4729" s="878"/>
      <c r="B4729" s="878"/>
      <c r="C4729" s="878"/>
      <c r="F4729" s="878"/>
      <c r="H4729" s="878"/>
      <c r="I4729" s="878"/>
      <c r="J4729" s="878"/>
      <c r="K4729" s="990"/>
      <c r="L4729" s="990"/>
      <c r="M4729" s="990"/>
      <c r="N4729" s="990"/>
      <c r="O4729" s="878"/>
      <c r="P4729" s="878"/>
      <c r="Q4729" s="878"/>
      <c r="R4729" s="878"/>
      <c r="S4729" s="878"/>
      <c r="T4729" s="878"/>
      <c r="U4729" s="878"/>
      <c r="V4729" s="878"/>
      <c r="W4729" s="878"/>
      <c r="X4729" s="1015"/>
      <c r="Y4729" s="878"/>
      <c r="Z4729" s="975"/>
    </row>
    <row r="4730" spans="1:26">
      <c r="A4730" s="878"/>
      <c r="B4730" s="878"/>
      <c r="C4730" s="878"/>
      <c r="F4730" s="878"/>
      <c r="H4730" s="878"/>
      <c r="I4730" s="878"/>
      <c r="J4730" s="878"/>
      <c r="K4730" s="990"/>
      <c r="L4730" s="990"/>
      <c r="M4730" s="990"/>
      <c r="N4730" s="990"/>
      <c r="O4730" s="878"/>
      <c r="P4730" s="878"/>
      <c r="Q4730" s="878"/>
      <c r="R4730" s="878"/>
      <c r="S4730" s="878"/>
      <c r="T4730" s="878"/>
      <c r="U4730" s="878"/>
      <c r="V4730" s="878"/>
      <c r="W4730" s="878"/>
      <c r="X4730" s="1015"/>
      <c r="Y4730" s="878"/>
      <c r="Z4730" s="975"/>
    </row>
    <row r="4731" spans="1:26">
      <c r="A4731" s="878"/>
      <c r="B4731" s="878"/>
      <c r="C4731" s="878"/>
      <c r="F4731" s="878"/>
      <c r="H4731" s="878"/>
      <c r="I4731" s="878"/>
      <c r="J4731" s="878"/>
      <c r="K4731" s="990"/>
      <c r="L4731" s="990"/>
      <c r="M4731" s="990"/>
      <c r="N4731" s="990"/>
      <c r="O4731" s="878"/>
      <c r="P4731" s="878"/>
      <c r="Q4731" s="878"/>
      <c r="R4731" s="878"/>
      <c r="S4731" s="878"/>
      <c r="T4731" s="878"/>
      <c r="U4731" s="878"/>
      <c r="V4731" s="878"/>
      <c r="W4731" s="878"/>
      <c r="X4731" s="1015"/>
      <c r="Y4731" s="878"/>
      <c r="Z4731" s="975"/>
    </row>
    <row r="4732" spans="1:26">
      <c r="A4732" s="878"/>
      <c r="B4732" s="878"/>
      <c r="C4732" s="878"/>
      <c r="F4732" s="878"/>
      <c r="H4732" s="878"/>
      <c r="I4732" s="878"/>
      <c r="J4732" s="878"/>
      <c r="K4732" s="990"/>
      <c r="L4732" s="990"/>
      <c r="M4732" s="990"/>
      <c r="N4732" s="990"/>
      <c r="O4732" s="878"/>
      <c r="P4732" s="878"/>
      <c r="Q4732" s="878"/>
      <c r="R4732" s="878"/>
      <c r="S4732" s="878"/>
      <c r="T4732" s="878"/>
      <c r="U4732" s="878"/>
      <c r="V4732" s="878"/>
      <c r="W4732" s="878"/>
      <c r="X4732" s="1015"/>
      <c r="Y4732" s="878"/>
      <c r="Z4732" s="975"/>
    </row>
    <row r="4733" spans="1:26">
      <c r="A4733" s="878"/>
      <c r="B4733" s="878"/>
      <c r="C4733" s="878"/>
      <c r="F4733" s="878"/>
      <c r="H4733" s="878"/>
      <c r="I4733" s="878"/>
      <c r="J4733" s="878"/>
      <c r="K4733" s="990"/>
      <c r="L4733" s="990"/>
      <c r="M4733" s="990"/>
      <c r="N4733" s="990"/>
      <c r="O4733" s="878"/>
      <c r="P4733" s="878"/>
      <c r="Q4733" s="878"/>
      <c r="R4733" s="878"/>
      <c r="S4733" s="878"/>
      <c r="T4733" s="878"/>
      <c r="U4733" s="878"/>
      <c r="V4733" s="878"/>
      <c r="W4733" s="878"/>
      <c r="X4733" s="1015"/>
      <c r="Y4733" s="878"/>
      <c r="Z4733" s="975"/>
    </row>
    <row r="4734" spans="1:26">
      <c r="A4734" s="878"/>
      <c r="B4734" s="878"/>
      <c r="C4734" s="878"/>
      <c r="F4734" s="878"/>
      <c r="H4734" s="878"/>
      <c r="I4734" s="878"/>
      <c r="J4734" s="878"/>
      <c r="K4734" s="990"/>
      <c r="L4734" s="990"/>
      <c r="M4734" s="990"/>
      <c r="N4734" s="990"/>
      <c r="O4734" s="878"/>
      <c r="P4734" s="878"/>
      <c r="Q4734" s="878"/>
      <c r="R4734" s="878"/>
      <c r="S4734" s="878"/>
      <c r="T4734" s="878"/>
      <c r="U4734" s="878"/>
      <c r="V4734" s="878"/>
      <c r="W4734" s="878"/>
      <c r="X4734" s="1015"/>
      <c r="Y4734" s="878"/>
      <c r="Z4734" s="975"/>
    </row>
    <row r="4735" spans="1:26">
      <c r="A4735" s="878"/>
      <c r="B4735" s="878"/>
      <c r="C4735" s="878"/>
      <c r="F4735" s="878"/>
      <c r="H4735" s="878"/>
      <c r="I4735" s="878"/>
      <c r="J4735" s="878"/>
      <c r="K4735" s="990"/>
      <c r="L4735" s="990"/>
      <c r="M4735" s="990"/>
      <c r="N4735" s="990"/>
      <c r="O4735" s="878"/>
      <c r="P4735" s="878"/>
      <c r="Q4735" s="878"/>
      <c r="R4735" s="878"/>
      <c r="S4735" s="878"/>
      <c r="T4735" s="878"/>
      <c r="U4735" s="878"/>
      <c r="V4735" s="878"/>
      <c r="W4735" s="878"/>
      <c r="X4735" s="1015"/>
      <c r="Y4735" s="878"/>
      <c r="Z4735" s="975"/>
    </row>
    <row r="4736" spans="1:26">
      <c r="A4736" s="878"/>
      <c r="B4736" s="878"/>
      <c r="C4736" s="878"/>
      <c r="F4736" s="878"/>
      <c r="H4736" s="878"/>
      <c r="I4736" s="878"/>
      <c r="J4736" s="878"/>
      <c r="K4736" s="990"/>
      <c r="L4736" s="990"/>
      <c r="M4736" s="990"/>
      <c r="N4736" s="990"/>
      <c r="O4736" s="878"/>
      <c r="P4736" s="878"/>
      <c r="Q4736" s="878"/>
      <c r="R4736" s="878"/>
      <c r="S4736" s="878"/>
      <c r="T4736" s="878"/>
      <c r="U4736" s="878"/>
      <c r="V4736" s="878"/>
      <c r="W4736" s="878"/>
      <c r="X4736" s="1015"/>
      <c r="Y4736" s="878"/>
      <c r="Z4736" s="975"/>
    </row>
    <row r="4737" spans="1:26">
      <c r="A4737" s="878"/>
      <c r="B4737" s="878"/>
      <c r="C4737" s="878"/>
      <c r="F4737" s="878"/>
      <c r="H4737" s="878"/>
      <c r="I4737" s="878"/>
      <c r="J4737" s="878"/>
      <c r="K4737" s="990"/>
      <c r="L4737" s="990"/>
      <c r="M4737" s="990"/>
      <c r="N4737" s="990"/>
      <c r="O4737" s="878"/>
      <c r="P4737" s="878"/>
      <c r="Q4737" s="878"/>
      <c r="R4737" s="878"/>
      <c r="S4737" s="878"/>
      <c r="T4737" s="878"/>
      <c r="U4737" s="878"/>
      <c r="V4737" s="878"/>
      <c r="W4737" s="878"/>
      <c r="X4737" s="1015"/>
      <c r="Y4737" s="878"/>
      <c r="Z4737" s="975"/>
    </row>
    <row r="4738" spans="1:26">
      <c r="A4738" s="878"/>
      <c r="B4738" s="878"/>
      <c r="C4738" s="878"/>
      <c r="F4738" s="878"/>
      <c r="H4738" s="878"/>
      <c r="I4738" s="878"/>
      <c r="J4738" s="878"/>
      <c r="K4738" s="990"/>
      <c r="L4738" s="990"/>
      <c r="M4738" s="990"/>
      <c r="N4738" s="990"/>
      <c r="O4738" s="878"/>
      <c r="P4738" s="878"/>
      <c r="Q4738" s="878"/>
      <c r="R4738" s="878"/>
      <c r="S4738" s="878"/>
      <c r="T4738" s="878"/>
      <c r="U4738" s="878"/>
      <c r="V4738" s="878"/>
      <c r="W4738" s="878"/>
      <c r="X4738" s="1015"/>
      <c r="Y4738" s="878"/>
      <c r="Z4738" s="975"/>
    </row>
    <row r="4739" spans="1:26">
      <c r="A4739" s="878"/>
      <c r="B4739" s="878"/>
      <c r="C4739" s="878"/>
      <c r="F4739" s="878"/>
      <c r="H4739" s="878"/>
      <c r="I4739" s="878"/>
      <c r="J4739" s="878"/>
      <c r="K4739" s="990"/>
      <c r="L4739" s="990"/>
      <c r="M4739" s="990"/>
      <c r="N4739" s="990"/>
      <c r="O4739" s="878"/>
      <c r="P4739" s="878"/>
      <c r="Q4739" s="878"/>
      <c r="R4739" s="878"/>
      <c r="S4739" s="878"/>
      <c r="T4739" s="878"/>
      <c r="U4739" s="878"/>
      <c r="V4739" s="878"/>
      <c r="W4739" s="878"/>
      <c r="X4739" s="1015"/>
      <c r="Y4739" s="878"/>
      <c r="Z4739" s="975"/>
    </row>
    <row r="4740" spans="1:26">
      <c r="A4740" s="878"/>
      <c r="B4740" s="878"/>
      <c r="C4740" s="878"/>
      <c r="F4740" s="878"/>
      <c r="H4740" s="878"/>
      <c r="I4740" s="878"/>
      <c r="J4740" s="878"/>
      <c r="K4740" s="990"/>
      <c r="L4740" s="990"/>
      <c r="M4740" s="990"/>
      <c r="N4740" s="990"/>
      <c r="O4740" s="878"/>
      <c r="P4740" s="878"/>
      <c r="Q4740" s="878"/>
      <c r="R4740" s="878"/>
      <c r="S4740" s="878"/>
      <c r="T4740" s="878"/>
      <c r="U4740" s="878"/>
      <c r="V4740" s="878"/>
      <c r="W4740" s="878"/>
      <c r="X4740" s="1015"/>
      <c r="Y4740" s="878"/>
      <c r="Z4740" s="975"/>
    </row>
    <row r="4741" spans="1:26">
      <c r="A4741" s="878"/>
      <c r="B4741" s="878"/>
      <c r="C4741" s="878"/>
      <c r="F4741" s="878"/>
      <c r="H4741" s="878"/>
      <c r="I4741" s="878"/>
      <c r="J4741" s="878"/>
      <c r="K4741" s="990"/>
      <c r="L4741" s="990"/>
      <c r="M4741" s="990"/>
      <c r="N4741" s="990"/>
      <c r="O4741" s="878"/>
      <c r="P4741" s="878"/>
      <c r="Q4741" s="878"/>
      <c r="R4741" s="878"/>
      <c r="S4741" s="878"/>
      <c r="T4741" s="878"/>
      <c r="U4741" s="878"/>
      <c r="V4741" s="878"/>
      <c r="W4741" s="878"/>
      <c r="X4741" s="1015"/>
      <c r="Y4741" s="878"/>
      <c r="Z4741" s="975"/>
    </row>
    <row r="4742" spans="1:26">
      <c r="A4742" s="878"/>
      <c r="B4742" s="878"/>
      <c r="C4742" s="878"/>
      <c r="F4742" s="878"/>
      <c r="H4742" s="878"/>
      <c r="I4742" s="878"/>
      <c r="J4742" s="878"/>
      <c r="K4742" s="990"/>
      <c r="L4742" s="990"/>
      <c r="M4742" s="990"/>
      <c r="N4742" s="990"/>
      <c r="O4742" s="878"/>
      <c r="P4742" s="878"/>
      <c r="Q4742" s="878"/>
      <c r="R4742" s="878"/>
      <c r="S4742" s="878"/>
      <c r="T4742" s="878"/>
      <c r="U4742" s="878"/>
      <c r="V4742" s="878"/>
      <c r="W4742" s="878"/>
      <c r="X4742" s="1015"/>
      <c r="Y4742" s="878"/>
      <c r="Z4742" s="975"/>
    </row>
    <row r="4743" spans="1:26">
      <c r="A4743" s="878"/>
      <c r="B4743" s="878"/>
      <c r="C4743" s="878"/>
      <c r="F4743" s="878"/>
      <c r="H4743" s="878"/>
      <c r="I4743" s="878"/>
      <c r="J4743" s="878"/>
      <c r="K4743" s="990"/>
      <c r="L4743" s="990"/>
      <c r="M4743" s="990"/>
      <c r="N4743" s="990"/>
      <c r="O4743" s="878"/>
      <c r="P4743" s="878"/>
      <c r="Q4743" s="878"/>
      <c r="R4743" s="878"/>
      <c r="S4743" s="878"/>
      <c r="T4743" s="878"/>
      <c r="U4743" s="878"/>
      <c r="V4743" s="878"/>
      <c r="W4743" s="878"/>
      <c r="X4743" s="1015"/>
      <c r="Y4743" s="878"/>
      <c r="Z4743" s="975"/>
    </row>
    <row r="4744" spans="1:26">
      <c r="A4744" s="878"/>
      <c r="B4744" s="878"/>
      <c r="C4744" s="878"/>
      <c r="F4744" s="878"/>
      <c r="H4744" s="878"/>
      <c r="I4744" s="878"/>
      <c r="J4744" s="878"/>
      <c r="K4744" s="990"/>
      <c r="L4744" s="990"/>
      <c r="M4744" s="990"/>
      <c r="N4744" s="990"/>
      <c r="O4744" s="878"/>
      <c r="P4744" s="878"/>
      <c r="Q4744" s="878"/>
      <c r="R4744" s="878"/>
      <c r="S4744" s="878"/>
      <c r="T4744" s="878"/>
      <c r="U4744" s="878"/>
      <c r="V4744" s="878"/>
      <c r="W4744" s="878"/>
      <c r="X4744" s="1015"/>
      <c r="Y4744" s="878"/>
      <c r="Z4744" s="975"/>
    </row>
    <row r="4745" spans="1:26">
      <c r="A4745" s="878"/>
      <c r="B4745" s="878"/>
      <c r="C4745" s="878"/>
      <c r="F4745" s="878"/>
      <c r="H4745" s="878"/>
      <c r="I4745" s="878"/>
      <c r="J4745" s="878"/>
      <c r="K4745" s="990"/>
      <c r="L4745" s="990"/>
      <c r="M4745" s="990"/>
      <c r="N4745" s="990"/>
      <c r="O4745" s="878"/>
      <c r="P4745" s="878"/>
      <c r="Q4745" s="878"/>
      <c r="R4745" s="878"/>
      <c r="S4745" s="878"/>
      <c r="T4745" s="878"/>
      <c r="U4745" s="878"/>
      <c r="V4745" s="878"/>
      <c r="W4745" s="878"/>
      <c r="X4745" s="1015"/>
      <c r="Y4745" s="878"/>
      <c r="Z4745" s="975"/>
    </row>
    <row r="4746" spans="1:26">
      <c r="A4746" s="878"/>
      <c r="B4746" s="878"/>
      <c r="C4746" s="878"/>
      <c r="F4746" s="878"/>
      <c r="H4746" s="878"/>
      <c r="I4746" s="878"/>
      <c r="J4746" s="878"/>
      <c r="K4746" s="990"/>
      <c r="L4746" s="990"/>
      <c r="M4746" s="990"/>
      <c r="N4746" s="990"/>
      <c r="O4746" s="878"/>
      <c r="P4746" s="878"/>
      <c r="Q4746" s="878"/>
      <c r="R4746" s="878"/>
      <c r="S4746" s="878"/>
      <c r="T4746" s="878"/>
      <c r="U4746" s="878"/>
      <c r="V4746" s="878"/>
      <c r="W4746" s="878"/>
      <c r="X4746" s="1015"/>
      <c r="Y4746" s="878"/>
      <c r="Z4746" s="975"/>
    </row>
    <row r="4747" spans="1:26">
      <c r="A4747" s="878"/>
      <c r="B4747" s="878"/>
      <c r="C4747" s="878"/>
      <c r="F4747" s="878"/>
      <c r="H4747" s="878"/>
      <c r="I4747" s="878"/>
      <c r="J4747" s="878"/>
      <c r="K4747" s="990"/>
      <c r="L4747" s="990"/>
      <c r="M4747" s="990"/>
      <c r="N4747" s="990"/>
      <c r="O4747" s="878"/>
      <c r="P4747" s="878"/>
      <c r="Q4747" s="878"/>
      <c r="R4747" s="878"/>
      <c r="S4747" s="878"/>
      <c r="T4747" s="878"/>
      <c r="U4747" s="878"/>
      <c r="V4747" s="878"/>
      <c r="W4747" s="878"/>
      <c r="X4747" s="1015"/>
      <c r="Y4747" s="878"/>
      <c r="Z4747" s="975"/>
    </row>
    <row r="4748" spans="1:26">
      <c r="A4748" s="878"/>
      <c r="B4748" s="878"/>
      <c r="C4748" s="878"/>
      <c r="F4748" s="878"/>
      <c r="H4748" s="878"/>
      <c r="I4748" s="878"/>
      <c r="J4748" s="878"/>
      <c r="K4748" s="990"/>
      <c r="L4748" s="990"/>
      <c r="M4748" s="990"/>
      <c r="N4748" s="990"/>
      <c r="O4748" s="878"/>
      <c r="P4748" s="878"/>
      <c r="Q4748" s="878"/>
      <c r="R4748" s="878"/>
      <c r="S4748" s="878"/>
      <c r="T4748" s="878"/>
      <c r="U4748" s="878"/>
      <c r="V4748" s="878"/>
      <c r="W4748" s="878"/>
      <c r="X4748" s="1015"/>
      <c r="Y4748" s="878"/>
      <c r="Z4748" s="975"/>
    </row>
    <row r="4749" spans="1:26">
      <c r="A4749" s="878"/>
      <c r="B4749" s="878"/>
      <c r="C4749" s="878"/>
      <c r="F4749" s="878"/>
      <c r="H4749" s="878"/>
      <c r="I4749" s="878"/>
      <c r="J4749" s="878"/>
      <c r="K4749" s="990"/>
      <c r="L4749" s="990"/>
      <c r="M4749" s="990"/>
      <c r="N4749" s="990"/>
      <c r="O4749" s="878"/>
      <c r="P4749" s="878"/>
      <c r="Q4749" s="878"/>
      <c r="R4749" s="878"/>
      <c r="S4749" s="878"/>
      <c r="T4749" s="878"/>
      <c r="U4749" s="878"/>
      <c r="V4749" s="878"/>
      <c r="W4749" s="878"/>
      <c r="X4749" s="1015"/>
      <c r="Y4749" s="878"/>
      <c r="Z4749" s="975"/>
    </row>
    <row r="4750" spans="1:26">
      <c r="A4750" s="878"/>
      <c r="B4750" s="878"/>
      <c r="C4750" s="878"/>
      <c r="F4750" s="878"/>
      <c r="H4750" s="878"/>
      <c r="I4750" s="878"/>
      <c r="J4750" s="878"/>
      <c r="K4750" s="990"/>
      <c r="L4750" s="990"/>
      <c r="M4750" s="990"/>
      <c r="N4750" s="990"/>
      <c r="O4750" s="878"/>
      <c r="P4750" s="878"/>
      <c r="Q4750" s="878"/>
      <c r="R4750" s="878"/>
      <c r="S4750" s="878"/>
      <c r="T4750" s="878"/>
      <c r="U4750" s="878"/>
      <c r="V4750" s="878"/>
      <c r="W4750" s="878"/>
      <c r="X4750" s="1015"/>
      <c r="Y4750" s="878"/>
      <c r="Z4750" s="975"/>
    </row>
    <row r="4751" spans="1:26">
      <c r="A4751" s="878"/>
      <c r="B4751" s="878"/>
      <c r="C4751" s="878"/>
      <c r="F4751" s="878"/>
      <c r="H4751" s="878"/>
      <c r="I4751" s="878"/>
      <c r="J4751" s="878"/>
      <c r="K4751" s="990"/>
      <c r="L4751" s="990"/>
      <c r="M4751" s="990"/>
      <c r="N4751" s="990"/>
      <c r="O4751" s="878"/>
      <c r="P4751" s="878"/>
      <c r="Q4751" s="878"/>
      <c r="R4751" s="878"/>
      <c r="S4751" s="878"/>
      <c r="T4751" s="878"/>
      <c r="U4751" s="878"/>
      <c r="V4751" s="878"/>
      <c r="W4751" s="878"/>
      <c r="X4751" s="1015"/>
      <c r="Y4751" s="878"/>
      <c r="Z4751" s="975"/>
    </row>
    <row r="4752" spans="1:26">
      <c r="A4752" s="878"/>
      <c r="B4752" s="878"/>
      <c r="C4752" s="878"/>
      <c r="F4752" s="878"/>
      <c r="H4752" s="878"/>
      <c r="I4752" s="878"/>
      <c r="J4752" s="878"/>
      <c r="K4752" s="990"/>
      <c r="L4752" s="990"/>
      <c r="M4752" s="990"/>
      <c r="N4752" s="990"/>
      <c r="O4752" s="878"/>
      <c r="P4752" s="878"/>
      <c r="Q4752" s="878"/>
      <c r="R4752" s="878"/>
      <c r="S4752" s="878"/>
      <c r="T4752" s="878"/>
      <c r="U4752" s="878"/>
      <c r="V4752" s="878"/>
      <c r="W4752" s="878"/>
      <c r="X4752" s="1015"/>
      <c r="Y4752" s="878"/>
      <c r="Z4752" s="975"/>
    </row>
    <row r="4753" spans="1:26">
      <c r="A4753" s="878"/>
      <c r="B4753" s="878"/>
      <c r="C4753" s="878"/>
      <c r="F4753" s="878"/>
      <c r="H4753" s="878"/>
      <c r="I4753" s="878"/>
      <c r="J4753" s="878"/>
      <c r="K4753" s="990"/>
      <c r="L4753" s="990"/>
      <c r="M4753" s="990"/>
      <c r="N4753" s="990"/>
      <c r="O4753" s="878"/>
      <c r="P4753" s="878"/>
      <c r="Q4753" s="878"/>
      <c r="R4753" s="878"/>
      <c r="S4753" s="878"/>
      <c r="T4753" s="878"/>
      <c r="U4753" s="878"/>
      <c r="V4753" s="878"/>
      <c r="W4753" s="878"/>
      <c r="X4753" s="1015"/>
      <c r="Y4753" s="878"/>
      <c r="Z4753" s="975"/>
    </row>
    <row r="4754" spans="1:26">
      <c r="A4754" s="878"/>
      <c r="B4754" s="878"/>
      <c r="C4754" s="878"/>
      <c r="F4754" s="878"/>
      <c r="H4754" s="878"/>
      <c r="I4754" s="878"/>
      <c r="J4754" s="878"/>
      <c r="K4754" s="990"/>
      <c r="L4754" s="990"/>
      <c r="M4754" s="990"/>
      <c r="N4754" s="990"/>
      <c r="O4754" s="878"/>
      <c r="P4754" s="878"/>
      <c r="Q4754" s="878"/>
      <c r="R4754" s="878"/>
      <c r="S4754" s="878"/>
      <c r="T4754" s="878"/>
      <c r="U4754" s="878"/>
      <c r="V4754" s="878"/>
      <c r="W4754" s="878"/>
      <c r="X4754" s="1015"/>
      <c r="Y4754" s="878"/>
      <c r="Z4754" s="975"/>
    </row>
    <row r="4755" spans="1:26">
      <c r="A4755" s="878"/>
      <c r="B4755" s="878"/>
      <c r="C4755" s="878"/>
      <c r="F4755" s="878"/>
      <c r="H4755" s="878"/>
      <c r="I4755" s="878"/>
      <c r="J4755" s="878"/>
      <c r="K4755" s="990"/>
      <c r="L4755" s="990"/>
      <c r="M4755" s="990"/>
      <c r="N4755" s="990"/>
      <c r="O4755" s="878"/>
      <c r="P4755" s="878"/>
      <c r="Q4755" s="878"/>
      <c r="R4755" s="878"/>
      <c r="S4755" s="878"/>
      <c r="T4755" s="878"/>
      <c r="U4755" s="878"/>
      <c r="V4755" s="878"/>
      <c r="W4755" s="878"/>
      <c r="X4755" s="1015"/>
      <c r="Y4755" s="878"/>
      <c r="Z4755" s="975"/>
    </row>
    <row r="4756" spans="1:26">
      <c r="A4756" s="878"/>
      <c r="B4756" s="878"/>
      <c r="C4756" s="878"/>
      <c r="F4756" s="878"/>
      <c r="H4756" s="878"/>
      <c r="I4756" s="878"/>
      <c r="J4756" s="878"/>
      <c r="K4756" s="990"/>
      <c r="L4756" s="990"/>
      <c r="M4756" s="990"/>
      <c r="N4756" s="990"/>
      <c r="O4756" s="878"/>
      <c r="P4756" s="878"/>
      <c r="Q4756" s="878"/>
      <c r="R4756" s="878"/>
      <c r="S4756" s="878"/>
      <c r="T4756" s="878"/>
      <c r="U4756" s="878"/>
      <c r="V4756" s="878"/>
      <c r="W4756" s="878"/>
      <c r="X4756" s="1015"/>
      <c r="Y4756" s="878"/>
      <c r="Z4756" s="975"/>
    </row>
    <row r="4757" spans="1:26">
      <c r="A4757" s="878"/>
      <c r="B4757" s="878"/>
      <c r="C4757" s="878"/>
      <c r="F4757" s="878"/>
      <c r="H4757" s="878"/>
      <c r="I4757" s="878"/>
      <c r="J4757" s="878"/>
      <c r="K4757" s="990"/>
      <c r="L4757" s="990"/>
      <c r="M4757" s="990"/>
      <c r="N4757" s="990"/>
      <c r="O4757" s="878"/>
      <c r="P4757" s="878"/>
      <c r="Q4757" s="878"/>
      <c r="R4757" s="878"/>
      <c r="S4757" s="878"/>
      <c r="T4757" s="878"/>
      <c r="U4757" s="878"/>
      <c r="V4757" s="878"/>
      <c r="W4757" s="878"/>
      <c r="X4757" s="1015"/>
      <c r="Y4757" s="878"/>
      <c r="Z4757" s="975"/>
    </row>
    <row r="4758" spans="1:26">
      <c r="A4758" s="878"/>
      <c r="B4758" s="878"/>
      <c r="C4758" s="878"/>
      <c r="F4758" s="878"/>
      <c r="H4758" s="878"/>
      <c r="I4758" s="878"/>
      <c r="J4758" s="878"/>
      <c r="K4758" s="990"/>
      <c r="L4758" s="990"/>
      <c r="M4758" s="990"/>
      <c r="N4758" s="990"/>
      <c r="O4758" s="878"/>
      <c r="P4758" s="878"/>
      <c r="Q4758" s="878"/>
      <c r="R4758" s="878"/>
      <c r="S4758" s="878"/>
      <c r="T4758" s="878"/>
      <c r="U4758" s="878"/>
      <c r="V4758" s="878"/>
      <c r="W4758" s="878"/>
      <c r="X4758" s="1015"/>
      <c r="Y4758" s="878"/>
      <c r="Z4758" s="975"/>
    </row>
    <row r="4759" spans="1:26">
      <c r="A4759" s="878"/>
      <c r="B4759" s="878"/>
      <c r="C4759" s="878"/>
      <c r="F4759" s="878"/>
      <c r="H4759" s="878"/>
      <c r="I4759" s="878"/>
      <c r="J4759" s="878"/>
      <c r="K4759" s="990"/>
      <c r="L4759" s="990"/>
      <c r="M4759" s="990"/>
      <c r="N4759" s="990"/>
      <c r="O4759" s="878"/>
      <c r="P4759" s="878"/>
      <c r="Q4759" s="878"/>
      <c r="R4759" s="878"/>
      <c r="S4759" s="878"/>
      <c r="T4759" s="878"/>
      <c r="U4759" s="878"/>
      <c r="V4759" s="878"/>
      <c r="W4759" s="878"/>
      <c r="X4759" s="1015"/>
      <c r="Y4759" s="878"/>
      <c r="Z4759" s="975"/>
    </row>
    <row r="4760" spans="1:26">
      <c r="A4760" s="878"/>
      <c r="B4760" s="878"/>
      <c r="C4760" s="878"/>
      <c r="F4760" s="878"/>
      <c r="H4760" s="878"/>
      <c r="I4760" s="878"/>
      <c r="J4760" s="878"/>
      <c r="K4760" s="990"/>
      <c r="L4760" s="990"/>
      <c r="M4760" s="990"/>
      <c r="N4760" s="990"/>
      <c r="O4760" s="878"/>
      <c r="P4760" s="878"/>
      <c r="Q4760" s="878"/>
      <c r="R4760" s="878"/>
      <c r="S4760" s="878"/>
      <c r="T4760" s="878"/>
      <c r="U4760" s="878"/>
      <c r="V4760" s="878"/>
      <c r="W4760" s="878"/>
      <c r="X4760" s="1015"/>
      <c r="Y4760" s="878"/>
      <c r="Z4760" s="975"/>
    </row>
    <row r="4761" spans="1:26">
      <c r="A4761" s="878"/>
      <c r="B4761" s="878"/>
      <c r="C4761" s="878"/>
      <c r="F4761" s="878"/>
      <c r="H4761" s="878"/>
      <c r="I4761" s="878"/>
      <c r="J4761" s="878"/>
      <c r="K4761" s="990"/>
      <c r="L4761" s="990"/>
      <c r="M4761" s="990"/>
      <c r="N4761" s="990"/>
      <c r="O4761" s="878"/>
      <c r="P4761" s="878"/>
      <c r="Q4761" s="878"/>
      <c r="R4761" s="878"/>
      <c r="S4761" s="878"/>
      <c r="T4761" s="878"/>
      <c r="U4761" s="878"/>
      <c r="V4761" s="878"/>
      <c r="W4761" s="878"/>
      <c r="X4761" s="1015"/>
      <c r="Y4761" s="878"/>
      <c r="Z4761" s="975"/>
    </row>
    <row r="4762" spans="1:26">
      <c r="A4762" s="878"/>
      <c r="B4762" s="878"/>
      <c r="C4762" s="878"/>
      <c r="F4762" s="878"/>
      <c r="H4762" s="878"/>
      <c r="I4762" s="878"/>
      <c r="J4762" s="878"/>
      <c r="K4762" s="990"/>
      <c r="L4762" s="990"/>
      <c r="M4762" s="990"/>
      <c r="N4762" s="990"/>
      <c r="O4762" s="878"/>
      <c r="P4762" s="878"/>
      <c r="Q4762" s="878"/>
      <c r="R4762" s="878"/>
      <c r="S4762" s="878"/>
      <c r="T4762" s="878"/>
      <c r="U4762" s="878"/>
      <c r="V4762" s="878"/>
      <c r="W4762" s="878"/>
      <c r="X4762" s="1015"/>
      <c r="Y4762" s="878"/>
      <c r="Z4762" s="975"/>
    </row>
    <row r="4763" spans="1:26">
      <c r="A4763" s="878"/>
      <c r="B4763" s="878"/>
      <c r="C4763" s="878"/>
      <c r="F4763" s="878"/>
      <c r="H4763" s="878"/>
      <c r="I4763" s="878"/>
      <c r="J4763" s="878"/>
      <c r="K4763" s="990"/>
      <c r="L4763" s="990"/>
      <c r="M4763" s="990"/>
      <c r="N4763" s="990"/>
      <c r="O4763" s="878"/>
      <c r="P4763" s="878"/>
      <c r="Q4763" s="878"/>
      <c r="R4763" s="878"/>
      <c r="S4763" s="878"/>
      <c r="T4763" s="878"/>
      <c r="U4763" s="878"/>
      <c r="V4763" s="878"/>
      <c r="W4763" s="878"/>
      <c r="X4763" s="1015"/>
      <c r="Y4763" s="878"/>
      <c r="Z4763" s="975"/>
    </row>
    <row r="4764" spans="1:26">
      <c r="A4764" s="878"/>
      <c r="B4764" s="878"/>
      <c r="C4764" s="878"/>
      <c r="F4764" s="878"/>
      <c r="H4764" s="878"/>
      <c r="I4764" s="878"/>
      <c r="J4764" s="878"/>
      <c r="K4764" s="990"/>
      <c r="L4764" s="990"/>
      <c r="M4764" s="990"/>
      <c r="N4764" s="990"/>
      <c r="O4764" s="878"/>
      <c r="P4764" s="878"/>
      <c r="Q4764" s="878"/>
      <c r="R4764" s="878"/>
      <c r="S4764" s="878"/>
      <c r="T4764" s="878"/>
      <c r="U4764" s="878"/>
      <c r="V4764" s="878"/>
      <c r="W4764" s="878"/>
      <c r="X4764" s="1015"/>
      <c r="Y4764" s="878"/>
      <c r="Z4764" s="975"/>
    </row>
    <row r="4765" spans="1:26">
      <c r="A4765" s="878"/>
      <c r="B4765" s="878"/>
      <c r="C4765" s="878"/>
      <c r="F4765" s="878"/>
      <c r="H4765" s="878"/>
      <c r="I4765" s="878"/>
      <c r="J4765" s="878"/>
      <c r="K4765" s="990"/>
      <c r="L4765" s="990"/>
      <c r="M4765" s="990"/>
      <c r="N4765" s="990"/>
      <c r="O4765" s="878"/>
      <c r="P4765" s="878"/>
      <c r="Q4765" s="878"/>
      <c r="R4765" s="878"/>
      <c r="S4765" s="878"/>
      <c r="T4765" s="878"/>
      <c r="U4765" s="878"/>
      <c r="V4765" s="878"/>
      <c r="W4765" s="878"/>
      <c r="X4765" s="1015"/>
      <c r="Y4765" s="878"/>
      <c r="Z4765" s="975"/>
    </row>
    <row r="4766" spans="1:26">
      <c r="A4766" s="878"/>
      <c r="B4766" s="878"/>
      <c r="C4766" s="878"/>
      <c r="F4766" s="878"/>
      <c r="H4766" s="878"/>
      <c r="I4766" s="878"/>
      <c r="J4766" s="878"/>
      <c r="K4766" s="990"/>
      <c r="L4766" s="990"/>
      <c r="M4766" s="990"/>
      <c r="N4766" s="990"/>
      <c r="O4766" s="878"/>
      <c r="P4766" s="878"/>
      <c r="Q4766" s="878"/>
      <c r="R4766" s="878"/>
      <c r="S4766" s="878"/>
      <c r="T4766" s="878"/>
      <c r="U4766" s="878"/>
      <c r="V4766" s="878"/>
      <c r="W4766" s="878"/>
      <c r="X4766" s="1015"/>
      <c r="Y4766" s="878"/>
      <c r="Z4766" s="975"/>
    </row>
    <row r="4767" spans="1:26">
      <c r="A4767" s="878"/>
      <c r="B4767" s="878"/>
      <c r="C4767" s="878"/>
      <c r="F4767" s="878"/>
      <c r="H4767" s="878"/>
      <c r="I4767" s="878"/>
      <c r="J4767" s="878"/>
      <c r="K4767" s="990"/>
      <c r="L4767" s="990"/>
      <c r="M4767" s="990"/>
      <c r="N4767" s="990"/>
      <c r="O4767" s="878"/>
      <c r="P4767" s="878"/>
      <c r="Q4767" s="878"/>
      <c r="R4767" s="878"/>
      <c r="S4767" s="878"/>
      <c r="T4767" s="878"/>
      <c r="U4767" s="878"/>
      <c r="V4767" s="878"/>
      <c r="W4767" s="878"/>
      <c r="X4767" s="1015"/>
      <c r="Y4767" s="878"/>
      <c r="Z4767" s="975"/>
    </row>
    <row r="4768" spans="1:26">
      <c r="A4768" s="878"/>
      <c r="B4768" s="878"/>
      <c r="C4768" s="878"/>
      <c r="F4768" s="878"/>
      <c r="H4768" s="878"/>
      <c r="I4768" s="878"/>
      <c r="J4768" s="878"/>
      <c r="K4768" s="990"/>
      <c r="L4768" s="990"/>
      <c r="M4768" s="990"/>
      <c r="N4768" s="990"/>
      <c r="O4768" s="878"/>
      <c r="P4768" s="878"/>
      <c r="Q4768" s="878"/>
      <c r="R4768" s="878"/>
      <c r="S4768" s="878"/>
      <c r="T4768" s="878"/>
      <c r="U4768" s="878"/>
      <c r="V4768" s="878"/>
      <c r="W4768" s="878"/>
      <c r="X4768" s="1015"/>
      <c r="Y4768" s="878"/>
      <c r="Z4768" s="975"/>
    </row>
    <row r="4769" spans="1:26">
      <c r="A4769" s="878"/>
      <c r="B4769" s="878"/>
      <c r="C4769" s="878"/>
      <c r="F4769" s="878"/>
      <c r="H4769" s="878"/>
      <c r="I4769" s="878"/>
      <c r="J4769" s="878"/>
      <c r="K4769" s="990"/>
      <c r="L4769" s="990"/>
      <c r="M4769" s="990"/>
      <c r="N4769" s="990"/>
      <c r="O4769" s="878"/>
      <c r="P4769" s="878"/>
      <c r="Q4769" s="878"/>
      <c r="R4769" s="878"/>
      <c r="S4769" s="878"/>
      <c r="T4769" s="878"/>
      <c r="U4769" s="878"/>
      <c r="V4769" s="878"/>
      <c r="W4769" s="878"/>
      <c r="X4769" s="1015"/>
      <c r="Y4769" s="878"/>
      <c r="Z4769" s="975"/>
    </row>
    <row r="4770" spans="1:26">
      <c r="A4770" s="878"/>
      <c r="B4770" s="878"/>
      <c r="C4770" s="878"/>
      <c r="F4770" s="878"/>
      <c r="H4770" s="878"/>
      <c r="I4770" s="878"/>
      <c r="J4770" s="878"/>
      <c r="K4770" s="990"/>
      <c r="L4770" s="990"/>
      <c r="M4770" s="990"/>
      <c r="N4770" s="990"/>
      <c r="O4770" s="878"/>
      <c r="P4770" s="878"/>
      <c r="Q4770" s="878"/>
      <c r="R4770" s="878"/>
      <c r="S4770" s="878"/>
      <c r="T4770" s="878"/>
      <c r="U4770" s="878"/>
      <c r="V4770" s="878"/>
      <c r="W4770" s="878"/>
      <c r="X4770" s="1015"/>
      <c r="Y4770" s="878"/>
      <c r="Z4770" s="975"/>
    </row>
    <row r="4771" spans="1:26">
      <c r="A4771" s="878"/>
      <c r="B4771" s="878"/>
      <c r="C4771" s="878"/>
      <c r="F4771" s="878"/>
      <c r="H4771" s="878"/>
      <c r="I4771" s="878"/>
      <c r="J4771" s="878"/>
      <c r="K4771" s="990"/>
      <c r="L4771" s="990"/>
      <c r="M4771" s="990"/>
      <c r="N4771" s="990"/>
      <c r="O4771" s="878"/>
      <c r="P4771" s="878"/>
      <c r="Q4771" s="878"/>
      <c r="R4771" s="878"/>
      <c r="S4771" s="878"/>
      <c r="T4771" s="878"/>
      <c r="U4771" s="878"/>
      <c r="V4771" s="878"/>
      <c r="W4771" s="878"/>
      <c r="X4771" s="1015"/>
      <c r="Y4771" s="878"/>
      <c r="Z4771" s="975"/>
    </row>
    <row r="4772" spans="1:26">
      <c r="A4772" s="878"/>
      <c r="B4772" s="878"/>
      <c r="C4772" s="878"/>
      <c r="F4772" s="878"/>
      <c r="H4772" s="878"/>
      <c r="I4772" s="878"/>
      <c r="J4772" s="878"/>
      <c r="K4772" s="990"/>
      <c r="L4772" s="990"/>
      <c r="M4772" s="990"/>
      <c r="N4772" s="990"/>
      <c r="O4772" s="878"/>
      <c r="P4772" s="878"/>
      <c r="Q4772" s="878"/>
      <c r="R4772" s="878"/>
      <c r="S4772" s="878"/>
      <c r="T4772" s="878"/>
      <c r="U4772" s="878"/>
      <c r="V4772" s="878"/>
      <c r="W4772" s="878"/>
      <c r="X4772" s="1015"/>
      <c r="Y4772" s="878"/>
      <c r="Z4772" s="975"/>
    </row>
    <row r="4773" spans="1:26">
      <c r="A4773" s="878"/>
      <c r="B4773" s="878"/>
      <c r="C4773" s="878"/>
      <c r="F4773" s="878"/>
      <c r="H4773" s="878"/>
      <c r="I4773" s="878"/>
      <c r="J4773" s="878"/>
      <c r="K4773" s="990"/>
      <c r="L4773" s="990"/>
      <c r="M4773" s="990"/>
      <c r="N4773" s="990"/>
      <c r="O4773" s="878"/>
      <c r="P4773" s="878"/>
      <c r="Q4773" s="878"/>
      <c r="R4773" s="878"/>
      <c r="S4773" s="878"/>
      <c r="T4773" s="878"/>
      <c r="U4773" s="878"/>
      <c r="V4773" s="878"/>
      <c r="W4773" s="878"/>
      <c r="X4773" s="1015"/>
      <c r="Y4773" s="878"/>
      <c r="Z4773" s="975"/>
    </row>
    <row r="4774" spans="1:26">
      <c r="A4774" s="878"/>
      <c r="B4774" s="878"/>
      <c r="C4774" s="878"/>
      <c r="F4774" s="878"/>
      <c r="H4774" s="878"/>
      <c r="I4774" s="878"/>
      <c r="J4774" s="878"/>
      <c r="K4774" s="990"/>
      <c r="L4774" s="990"/>
      <c r="M4774" s="990"/>
      <c r="N4774" s="990"/>
      <c r="O4774" s="878"/>
      <c r="P4774" s="878"/>
      <c r="Q4774" s="878"/>
      <c r="R4774" s="878"/>
      <c r="S4774" s="878"/>
      <c r="T4774" s="878"/>
      <c r="U4774" s="878"/>
      <c r="V4774" s="878"/>
      <c r="W4774" s="878"/>
      <c r="X4774" s="1015"/>
      <c r="Y4774" s="878"/>
      <c r="Z4774" s="975"/>
    </row>
    <row r="4775" spans="1:26">
      <c r="A4775" s="878"/>
      <c r="B4775" s="878"/>
      <c r="C4775" s="878"/>
      <c r="F4775" s="878"/>
      <c r="H4775" s="878"/>
      <c r="I4775" s="878"/>
      <c r="J4775" s="878"/>
      <c r="K4775" s="990"/>
      <c r="L4775" s="990"/>
      <c r="M4775" s="990"/>
      <c r="N4775" s="990"/>
      <c r="O4775" s="878"/>
      <c r="P4775" s="878"/>
      <c r="Q4775" s="878"/>
      <c r="R4775" s="878"/>
      <c r="S4775" s="878"/>
      <c r="T4775" s="878"/>
      <c r="U4775" s="878"/>
      <c r="V4775" s="878"/>
      <c r="W4775" s="878"/>
      <c r="X4775" s="1015"/>
      <c r="Y4775" s="878"/>
      <c r="Z4775" s="975"/>
    </row>
    <row r="4776" spans="1:26">
      <c r="A4776" s="878"/>
      <c r="B4776" s="878"/>
      <c r="C4776" s="878"/>
      <c r="F4776" s="878"/>
      <c r="H4776" s="878"/>
      <c r="I4776" s="878"/>
      <c r="J4776" s="878"/>
      <c r="K4776" s="990"/>
      <c r="L4776" s="990"/>
      <c r="M4776" s="990"/>
      <c r="N4776" s="990"/>
      <c r="O4776" s="878"/>
      <c r="P4776" s="878"/>
      <c r="Q4776" s="878"/>
      <c r="R4776" s="878"/>
      <c r="S4776" s="878"/>
      <c r="T4776" s="878"/>
      <c r="U4776" s="878"/>
      <c r="V4776" s="878"/>
      <c r="W4776" s="878"/>
      <c r="X4776" s="1015"/>
      <c r="Y4776" s="878"/>
      <c r="Z4776" s="975"/>
    </row>
    <row r="4777" spans="1:26">
      <c r="A4777" s="878"/>
      <c r="B4777" s="878"/>
      <c r="C4777" s="878"/>
      <c r="F4777" s="878"/>
      <c r="H4777" s="878"/>
      <c r="I4777" s="878"/>
      <c r="J4777" s="878"/>
      <c r="K4777" s="990"/>
      <c r="L4777" s="990"/>
      <c r="M4777" s="990"/>
      <c r="N4777" s="990"/>
      <c r="O4777" s="878"/>
      <c r="P4777" s="878"/>
      <c r="Q4777" s="878"/>
      <c r="R4777" s="878"/>
      <c r="S4777" s="878"/>
      <c r="T4777" s="878"/>
      <c r="U4777" s="878"/>
      <c r="V4777" s="878"/>
      <c r="W4777" s="878"/>
      <c r="X4777" s="1015"/>
      <c r="Y4777" s="878"/>
      <c r="Z4777" s="975"/>
    </row>
    <row r="4778" spans="1:26">
      <c r="A4778" s="878"/>
      <c r="B4778" s="878"/>
      <c r="C4778" s="878"/>
      <c r="F4778" s="878"/>
      <c r="H4778" s="878"/>
      <c r="I4778" s="878"/>
      <c r="J4778" s="878"/>
      <c r="K4778" s="990"/>
      <c r="L4778" s="990"/>
      <c r="M4778" s="990"/>
      <c r="N4778" s="990"/>
      <c r="O4778" s="878"/>
      <c r="P4778" s="878"/>
      <c r="Q4778" s="878"/>
      <c r="R4778" s="878"/>
      <c r="S4778" s="878"/>
      <c r="T4778" s="878"/>
      <c r="U4778" s="878"/>
      <c r="V4778" s="878"/>
      <c r="W4778" s="878"/>
      <c r="X4778" s="1015"/>
      <c r="Y4778" s="878"/>
      <c r="Z4778" s="975"/>
    </row>
    <row r="4779" spans="1:26">
      <c r="A4779" s="878"/>
      <c r="B4779" s="878"/>
      <c r="C4779" s="878"/>
      <c r="F4779" s="878"/>
      <c r="H4779" s="878"/>
      <c r="I4779" s="878"/>
      <c r="J4779" s="878"/>
      <c r="K4779" s="990"/>
      <c r="L4779" s="990"/>
      <c r="M4779" s="990"/>
      <c r="N4779" s="990"/>
      <c r="O4779" s="878"/>
      <c r="P4779" s="878"/>
      <c r="Q4779" s="878"/>
      <c r="R4779" s="878"/>
      <c r="S4779" s="878"/>
      <c r="T4779" s="878"/>
      <c r="U4779" s="878"/>
      <c r="V4779" s="878"/>
      <c r="W4779" s="878"/>
      <c r="X4779" s="1015"/>
      <c r="Y4779" s="878"/>
      <c r="Z4779" s="975"/>
    </row>
    <row r="4780" spans="1:26">
      <c r="A4780" s="878"/>
      <c r="B4780" s="878"/>
      <c r="C4780" s="878"/>
      <c r="F4780" s="878"/>
      <c r="H4780" s="878"/>
      <c r="I4780" s="878"/>
      <c r="J4780" s="878"/>
      <c r="K4780" s="990"/>
      <c r="L4780" s="990"/>
      <c r="M4780" s="990"/>
      <c r="N4780" s="990"/>
      <c r="O4780" s="878"/>
      <c r="P4780" s="878"/>
      <c r="Q4780" s="878"/>
      <c r="R4780" s="878"/>
      <c r="S4780" s="878"/>
      <c r="T4780" s="878"/>
      <c r="U4780" s="878"/>
      <c r="V4780" s="878"/>
      <c r="W4780" s="878"/>
      <c r="X4780" s="1015"/>
      <c r="Y4780" s="878"/>
      <c r="Z4780" s="975"/>
    </row>
    <row r="4781" spans="1:26">
      <c r="A4781" s="878"/>
      <c r="B4781" s="878"/>
      <c r="C4781" s="878"/>
      <c r="F4781" s="878"/>
      <c r="H4781" s="878"/>
      <c r="I4781" s="878"/>
      <c r="J4781" s="878"/>
      <c r="K4781" s="990"/>
      <c r="L4781" s="990"/>
      <c r="M4781" s="990"/>
      <c r="N4781" s="990"/>
      <c r="O4781" s="878"/>
      <c r="P4781" s="878"/>
      <c r="Q4781" s="878"/>
      <c r="R4781" s="878"/>
      <c r="S4781" s="878"/>
      <c r="T4781" s="878"/>
      <c r="U4781" s="878"/>
      <c r="V4781" s="878"/>
      <c r="W4781" s="878"/>
      <c r="X4781" s="1015"/>
      <c r="Y4781" s="878"/>
      <c r="Z4781" s="975"/>
    </row>
    <row r="4782" spans="1:26">
      <c r="A4782" s="878"/>
      <c r="B4782" s="878"/>
      <c r="C4782" s="878"/>
      <c r="F4782" s="878"/>
      <c r="H4782" s="878"/>
      <c r="I4782" s="878"/>
      <c r="J4782" s="878"/>
      <c r="K4782" s="990"/>
      <c r="L4782" s="990"/>
      <c r="M4782" s="990"/>
      <c r="N4782" s="990"/>
      <c r="O4782" s="878"/>
      <c r="P4782" s="878"/>
      <c r="Q4782" s="878"/>
      <c r="R4782" s="878"/>
      <c r="S4782" s="878"/>
      <c r="T4782" s="878"/>
      <c r="U4782" s="878"/>
      <c r="V4782" s="878"/>
      <c r="W4782" s="878"/>
      <c r="X4782" s="1015"/>
      <c r="Y4782" s="878"/>
      <c r="Z4782" s="975"/>
    </row>
    <row r="4783" spans="1:26">
      <c r="A4783" s="878"/>
      <c r="B4783" s="878"/>
      <c r="C4783" s="878"/>
      <c r="F4783" s="878"/>
      <c r="H4783" s="878"/>
      <c r="I4783" s="878"/>
      <c r="J4783" s="878"/>
      <c r="K4783" s="990"/>
      <c r="L4783" s="990"/>
      <c r="M4783" s="990"/>
      <c r="N4783" s="990"/>
      <c r="O4783" s="878"/>
      <c r="P4783" s="878"/>
      <c r="Q4783" s="878"/>
      <c r="R4783" s="878"/>
      <c r="S4783" s="878"/>
      <c r="T4783" s="878"/>
      <c r="U4783" s="878"/>
      <c r="V4783" s="878"/>
      <c r="W4783" s="878"/>
      <c r="X4783" s="1015"/>
      <c r="Y4783" s="878"/>
      <c r="Z4783" s="975"/>
    </row>
    <row r="4784" spans="1:26">
      <c r="A4784" s="878"/>
      <c r="B4784" s="878"/>
      <c r="C4784" s="878"/>
      <c r="F4784" s="878"/>
      <c r="H4784" s="878"/>
      <c r="I4784" s="878"/>
      <c r="J4784" s="878"/>
      <c r="K4784" s="990"/>
      <c r="L4784" s="990"/>
      <c r="M4784" s="990"/>
      <c r="N4784" s="990"/>
      <c r="O4784" s="878"/>
      <c r="P4784" s="878"/>
      <c r="Q4784" s="878"/>
      <c r="R4784" s="878"/>
      <c r="S4784" s="878"/>
      <c r="T4784" s="878"/>
      <c r="U4784" s="878"/>
      <c r="V4784" s="878"/>
      <c r="W4784" s="878"/>
      <c r="X4784" s="1015"/>
      <c r="Y4784" s="878"/>
      <c r="Z4784" s="975"/>
    </row>
    <row r="4785" spans="1:26">
      <c r="A4785" s="878"/>
      <c r="B4785" s="878"/>
      <c r="C4785" s="878"/>
      <c r="F4785" s="878"/>
      <c r="H4785" s="878"/>
      <c r="I4785" s="878"/>
      <c r="J4785" s="878"/>
      <c r="K4785" s="990"/>
      <c r="L4785" s="990"/>
      <c r="M4785" s="990"/>
      <c r="N4785" s="990"/>
      <c r="O4785" s="878"/>
      <c r="P4785" s="878"/>
      <c r="Q4785" s="878"/>
      <c r="R4785" s="878"/>
      <c r="S4785" s="878"/>
      <c r="T4785" s="878"/>
      <c r="U4785" s="878"/>
      <c r="V4785" s="878"/>
      <c r="W4785" s="878"/>
      <c r="X4785" s="1015"/>
      <c r="Y4785" s="878"/>
      <c r="Z4785" s="975"/>
    </row>
    <row r="4786" spans="1:26">
      <c r="A4786" s="878"/>
      <c r="B4786" s="878"/>
      <c r="C4786" s="878"/>
      <c r="F4786" s="878"/>
      <c r="H4786" s="878"/>
      <c r="I4786" s="878"/>
      <c r="J4786" s="878"/>
      <c r="K4786" s="990"/>
      <c r="L4786" s="990"/>
      <c r="M4786" s="990"/>
      <c r="N4786" s="990"/>
      <c r="O4786" s="878"/>
      <c r="P4786" s="878"/>
      <c r="Q4786" s="878"/>
      <c r="R4786" s="878"/>
      <c r="S4786" s="878"/>
      <c r="T4786" s="878"/>
      <c r="U4786" s="878"/>
      <c r="V4786" s="878"/>
      <c r="W4786" s="878"/>
      <c r="X4786" s="1015"/>
      <c r="Y4786" s="878"/>
      <c r="Z4786" s="975"/>
    </row>
    <row r="4787" spans="1:26">
      <c r="A4787" s="878"/>
      <c r="B4787" s="878"/>
      <c r="C4787" s="878"/>
      <c r="F4787" s="878"/>
      <c r="H4787" s="878"/>
      <c r="I4787" s="878"/>
      <c r="J4787" s="878"/>
      <c r="K4787" s="990"/>
      <c r="L4787" s="990"/>
      <c r="M4787" s="990"/>
      <c r="N4787" s="990"/>
      <c r="O4787" s="878"/>
      <c r="P4787" s="878"/>
      <c r="Q4787" s="878"/>
      <c r="R4787" s="878"/>
      <c r="S4787" s="878"/>
      <c r="T4787" s="878"/>
      <c r="U4787" s="878"/>
      <c r="V4787" s="878"/>
      <c r="W4787" s="878"/>
      <c r="X4787" s="1015"/>
      <c r="Y4787" s="878"/>
      <c r="Z4787" s="975"/>
    </row>
    <row r="4788" spans="1:26">
      <c r="A4788" s="878"/>
      <c r="B4788" s="878"/>
      <c r="C4788" s="878"/>
      <c r="F4788" s="878"/>
      <c r="H4788" s="878"/>
      <c r="I4788" s="878"/>
      <c r="J4788" s="878"/>
      <c r="K4788" s="990"/>
      <c r="L4788" s="990"/>
      <c r="M4788" s="990"/>
      <c r="N4788" s="990"/>
      <c r="O4788" s="878"/>
      <c r="P4788" s="878"/>
      <c r="Q4788" s="878"/>
      <c r="R4788" s="878"/>
      <c r="S4788" s="878"/>
      <c r="T4788" s="878"/>
      <c r="U4788" s="878"/>
      <c r="V4788" s="878"/>
      <c r="W4788" s="878"/>
      <c r="X4788" s="1015"/>
      <c r="Y4788" s="878"/>
      <c r="Z4788" s="975"/>
    </row>
    <row r="4789" spans="1:26">
      <c r="A4789" s="878"/>
      <c r="B4789" s="878"/>
      <c r="C4789" s="878"/>
      <c r="F4789" s="878"/>
      <c r="H4789" s="878"/>
      <c r="I4789" s="878"/>
      <c r="J4789" s="878"/>
      <c r="K4789" s="990"/>
      <c r="L4789" s="990"/>
      <c r="M4789" s="990"/>
      <c r="N4789" s="990"/>
      <c r="O4789" s="878"/>
      <c r="P4789" s="878"/>
      <c r="Q4789" s="878"/>
      <c r="R4789" s="878"/>
      <c r="S4789" s="878"/>
      <c r="T4789" s="878"/>
      <c r="U4789" s="878"/>
      <c r="V4789" s="878"/>
      <c r="W4789" s="878"/>
      <c r="X4789" s="1015"/>
      <c r="Y4789" s="878"/>
      <c r="Z4789" s="975"/>
    </row>
    <row r="4790" spans="1:26">
      <c r="A4790" s="878"/>
      <c r="B4790" s="878"/>
      <c r="C4790" s="878"/>
      <c r="F4790" s="878"/>
      <c r="H4790" s="878"/>
      <c r="I4790" s="878"/>
      <c r="J4790" s="878"/>
      <c r="K4790" s="990"/>
      <c r="L4790" s="990"/>
      <c r="M4790" s="990"/>
      <c r="N4790" s="990"/>
      <c r="O4790" s="878"/>
      <c r="P4790" s="878"/>
      <c r="Q4790" s="878"/>
      <c r="R4790" s="878"/>
      <c r="S4790" s="878"/>
      <c r="T4790" s="878"/>
      <c r="U4790" s="878"/>
      <c r="V4790" s="878"/>
      <c r="W4790" s="878"/>
      <c r="X4790" s="1015"/>
      <c r="Y4790" s="878"/>
      <c r="Z4790" s="975"/>
    </row>
    <row r="4791" spans="1:26">
      <c r="A4791" s="878"/>
      <c r="B4791" s="878"/>
      <c r="C4791" s="878"/>
      <c r="F4791" s="878"/>
      <c r="H4791" s="878"/>
      <c r="I4791" s="878"/>
      <c r="J4791" s="878"/>
      <c r="K4791" s="990"/>
      <c r="L4791" s="990"/>
      <c r="M4791" s="990"/>
      <c r="N4791" s="990"/>
      <c r="O4791" s="878"/>
      <c r="P4791" s="878"/>
      <c r="Q4791" s="878"/>
      <c r="R4791" s="878"/>
      <c r="S4791" s="878"/>
      <c r="T4791" s="878"/>
      <c r="U4791" s="878"/>
      <c r="V4791" s="878"/>
      <c r="W4791" s="878"/>
      <c r="X4791" s="1015"/>
      <c r="Y4791" s="878"/>
      <c r="Z4791" s="975"/>
    </row>
    <row r="4792" spans="1:26">
      <c r="A4792" s="878"/>
      <c r="B4792" s="878"/>
      <c r="C4792" s="878"/>
      <c r="F4792" s="878"/>
      <c r="H4792" s="878"/>
      <c r="I4792" s="878"/>
      <c r="J4792" s="878"/>
      <c r="K4792" s="990"/>
      <c r="L4792" s="990"/>
      <c r="M4792" s="990"/>
      <c r="N4792" s="990"/>
      <c r="O4792" s="878"/>
      <c r="P4792" s="878"/>
      <c r="Q4792" s="878"/>
      <c r="R4792" s="878"/>
      <c r="S4792" s="878"/>
      <c r="T4792" s="878"/>
      <c r="U4792" s="878"/>
      <c r="V4792" s="878"/>
      <c r="W4792" s="878"/>
      <c r="X4792" s="1015"/>
      <c r="Y4792" s="878"/>
      <c r="Z4792" s="975"/>
    </row>
    <row r="4793" spans="1:26">
      <c r="A4793" s="878"/>
      <c r="B4793" s="878"/>
      <c r="C4793" s="878"/>
      <c r="F4793" s="878"/>
      <c r="H4793" s="878"/>
      <c r="I4793" s="878"/>
      <c r="J4793" s="878"/>
      <c r="K4793" s="990"/>
      <c r="L4793" s="990"/>
      <c r="M4793" s="990"/>
      <c r="N4793" s="990"/>
      <c r="O4793" s="878"/>
      <c r="P4793" s="878"/>
      <c r="Q4793" s="878"/>
      <c r="R4793" s="878"/>
      <c r="S4793" s="878"/>
      <c r="T4793" s="878"/>
      <c r="U4793" s="878"/>
      <c r="V4793" s="878"/>
      <c r="W4793" s="878"/>
      <c r="X4793" s="1015"/>
      <c r="Y4793" s="878"/>
      <c r="Z4793" s="975"/>
    </row>
    <row r="4794" spans="1:26">
      <c r="A4794" s="878"/>
      <c r="B4794" s="878"/>
      <c r="C4794" s="878"/>
      <c r="F4794" s="878"/>
      <c r="H4794" s="878"/>
      <c r="I4794" s="878"/>
      <c r="J4794" s="878"/>
      <c r="K4794" s="990"/>
      <c r="L4794" s="990"/>
      <c r="M4794" s="990"/>
      <c r="N4794" s="990"/>
      <c r="O4794" s="878"/>
      <c r="P4794" s="878"/>
      <c r="Q4794" s="878"/>
      <c r="R4794" s="878"/>
      <c r="S4794" s="878"/>
      <c r="T4794" s="878"/>
      <c r="U4794" s="878"/>
      <c r="V4794" s="878"/>
      <c r="W4794" s="878"/>
      <c r="X4794" s="1015"/>
      <c r="Y4794" s="878"/>
      <c r="Z4794" s="975"/>
    </row>
    <row r="4795" spans="1:26">
      <c r="A4795" s="878"/>
      <c r="B4795" s="878"/>
      <c r="C4795" s="878"/>
      <c r="F4795" s="878"/>
      <c r="H4795" s="878"/>
      <c r="I4795" s="878"/>
      <c r="J4795" s="878"/>
      <c r="K4795" s="990"/>
      <c r="L4795" s="990"/>
      <c r="M4795" s="990"/>
      <c r="N4795" s="990"/>
      <c r="O4795" s="878"/>
      <c r="P4795" s="878"/>
      <c r="Q4795" s="878"/>
      <c r="R4795" s="878"/>
      <c r="S4795" s="878"/>
      <c r="T4795" s="878"/>
      <c r="U4795" s="878"/>
      <c r="V4795" s="878"/>
      <c r="W4795" s="878"/>
      <c r="X4795" s="1015"/>
      <c r="Y4795" s="878"/>
      <c r="Z4795" s="975"/>
    </row>
    <row r="4796" spans="1:26">
      <c r="A4796" s="878"/>
      <c r="B4796" s="878"/>
      <c r="C4796" s="878"/>
      <c r="F4796" s="878"/>
      <c r="H4796" s="878"/>
      <c r="I4796" s="878"/>
      <c r="J4796" s="878"/>
      <c r="K4796" s="990"/>
      <c r="L4796" s="990"/>
      <c r="M4796" s="990"/>
      <c r="N4796" s="990"/>
      <c r="O4796" s="878"/>
      <c r="P4796" s="878"/>
      <c r="Q4796" s="878"/>
      <c r="R4796" s="878"/>
      <c r="S4796" s="878"/>
      <c r="T4796" s="878"/>
      <c r="U4796" s="878"/>
      <c r="V4796" s="878"/>
      <c r="W4796" s="878"/>
      <c r="X4796" s="1015"/>
      <c r="Y4796" s="878"/>
      <c r="Z4796" s="975"/>
    </row>
    <row r="4797" spans="1:26">
      <c r="A4797" s="878"/>
      <c r="B4797" s="878"/>
      <c r="C4797" s="878"/>
      <c r="F4797" s="878"/>
      <c r="H4797" s="878"/>
      <c r="I4797" s="878"/>
      <c r="J4797" s="878"/>
      <c r="K4797" s="990"/>
      <c r="L4797" s="990"/>
      <c r="M4797" s="990"/>
      <c r="N4797" s="990"/>
      <c r="O4797" s="878"/>
      <c r="P4797" s="878"/>
      <c r="Q4797" s="878"/>
      <c r="R4797" s="878"/>
      <c r="S4797" s="878"/>
      <c r="T4797" s="878"/>
      <c r="U4797" s="878"/>
      <c r="V4797" s="878"/>
      <c r="W4797" s="878"/>
      <c r="X4797" s="1015"/>
      <c r="Y4797" s="878"/>
      <c r="Z4797" s="975"/>
    </row>
    <row r="4798" spans="1:26">
      <c r="A4798" s="878"/>
      <c r="B4798" s="878"/>
      <c r="C4798" s="878"/>
      <c r="F4798" s="878"/>
      <c r="H4798" s="878"/>
      <c r="I4798" s="878"/>
      <c r="J4798" s="878"/>
      <c r="K4798" s="990"/>
      <c r="L4798" s="990"/>
      <c r="M4798" s="990"/>
      <c r="N4798" s="990"/>
      <c r="O4798" s="878"/>
      <c r="P4798" s="878"/>
      <c r="Q4798" s="878"/>
      <c r="R4798" s="878"/>
      <c r="S4798" s="878"/>
      <c r="T4798" s="878"/>
      <c r="U4798" s="878"/>
      <c r="V4798" s="878"/>
      <c r="W4798" s="878"/>
      <c r="X4798" s="1015"/>
      <c r="Y4798" s="878"/>
      <c r="Z4798" s="975"/>
    </row>
    <row r="4799" spans="1:26">
      <c r="A4799" s="878"/>
      <c r="B4799" s="878"/>
      <c r="C4799" s="878"/>
      <c r="F4799" s="878"/>
      <c r="H4799" s="878"/>
      <c r="I4799" s="878"/>
      <c r="J4799" s="878"/>
      <c r="K4799" s="990"/>
      <c r="L4799" s="990"/>
      <c r="M4799" s="990"/>
      <c r="N4799" s="990"/>
      <c r="O4799" s="878"/>
      <c r="P4799" s="878"/>
      <c r="Q4799" s="878"/>
      <c r="R4799" s="878"/>
      <c r="S4799" s="878"/>
      <c r="T4799" s="878"/>
      <c r="U4799" s="878"/>
      <c r="V4799" s="878"/>
      <c r="W4799" s="878"/>
      <c r="X4799" s="1015"/>
      <c r="Y4799" s="878"/>
      <c r="Z4799" s="975"/>
    </row>
    <row r="4800" spans="1:26">
      <c r="A4800" s="878"/>
      <c r="B4800" s="878"/>
      <c r="C4800" s="878"/>
      <c r="F4800" s="878"/>
      <c r="H4800" s="878"/>
      <c r="I4800" s="878"/>
      <c r="J4800" s="878"/>
      <c r="K4800" s="990"/>
      <c r="L4800" s="990"/>
      <c r="M4800" s="990"/>
      <c r="N4800" s="990"/>
      <c r="O4800" s="878"/>
      <c r="P4800" s="878"/>
      <c r="Q4800" s="878"/>
      <c r="R4800" s="878"/>
      <c r="S4800" s="878"/>
      <c r="T4800" s="878"/>
      <c r="U4800" s="878"/>
      <c r="V4800" s="878"/>
      <c r="W4800" s="878"/>
      <c r="X4800" s="1015"/>
      <c r="Y4800" s="878"/>
      <c r="Z4800" s="975"/>
    </row>
    <row r="4801" spans="1:26">
      <c r="A4801" s="878"/>
      <c r="B4801" s="878"/>
      <c r="C4801" s="878"/>
      <c r="F4801" s="878"/>
      <c r="H4801" s="878"/>
      <c r="I4801" s="878"/>
      <c r="J4801" s="878"/>
      <c r="K4801" s="990"/>
      <c r="L4801" s="990"/>
      <c r="M4801" s="990"/>
      <c r="N4801" s="990"/>
      <c r="O4801" s="878"/>
      <c r="P4801" s="878"/>
      <c r="Q4801" s="878"/>
      <c r="R4801" s="878"/>
      <c r="S4801" s="878"/>
      <c r="T4801" s="878"/>
      <c r="U4801" s="878"/>
      <c r="V4801" s="878"/>
      <c r="W4801" s="878"/>
      <c r="X4801" s="1015"/>
      <c r="Y4801" s="878"/>
      <c r="Z4801" s="975"/>
    </row>
    <row r="4802" spans="1:26">
      <c r="A4802" s="878"/>
      <c r="B4802" s="878"/>
      <c r="C4802" s="878"/>
      <c r="F4802" s="878"/>
      <c r="H4802" s="878"/>
      <c r="I4802" s="878"/>
      <c r="J4802" s="878"/>
      <c r="K4802" s="990"/>
      <c r="L4802" s="990"/>
      <c r="M4802" s="990"/>
      <c r="N4802" s="990"/>
      <c r="O4802" s="878"/>
      <c r="P4802" s="878"/>
      <c r="Q4802" s="878"/>
      <c r="R4802" s="878"/>
      <c r="S4802" s="878"/>
      <c r="T4802" s="878"/>
      <c r="U4802" s="878"/>
      <c r="V4802" s="878"/>
      <c r="W4802" s="878"/>
      <c r="X4802" s="1015"/>
      <c r="Y4802" s="878"/>
      <c r="Z4802" s="975"/>
    </row>
    <row r="4803" spans="1:26">
      <c r="A4803" s="878"/>
      <c r="B4803" s="878"/>
      <c r="C4803" s="878"/>
      <c r="F4803" s="878"/>
      <c r="H4803" s="878"/>
      <c r="I4803" s="878"/>
      <c r="J4803" s="878"/>
      <c r="K4803" s="990"/>
      <c r="L4803" s="990"/>
      <c r="M4803" s="990"/>
      <c r="N4803" s="990"/>
      <c r="O4803" s="878"/>
      <c r="P4803" s="878"/>
      <c r="Q4803" s="878"/>
      <c r="R4803" s="878"/>
      <c r="S4803" s="878"/>
      <c r="T4803" s="878"/>
      <c r="U4803" s="878"/>
      <c r="V4803" s="878"/>
      <c r="W4803" s="878"/>
      <c r="X4803" s="1015"/>
      <c r="Y4803" s="878"/>
      <c r="Z4803" s="975"/>
    </row>
    <row r="4804" spans="1:26">
      <c r="A4804" s="878"/>
      <c r="B4804" s="878"/>
      <c r="C4804" s="878"/>
      <c r="F4804" s="878"/>
      <c r="H4804" s="878"/>
      <c r="I4804" s="878"/>
      <c r="J4804" s="878"/>
      <c r="K4804" s="990"/>
      <c r="L4804" s="990"/>
      <c r="M4804" s="990"/>
      <c r="N4804" s="990"/>
      <c r="O4804" s="878"/>
      <c r="P4804" s="878"/>
      <c r="Q4804" s="878"/>
      <c r="R4804" s="878"/>
      <c r="S4804" s="878"/>
      <c r="T4804" s="878"/>
      <c r="U4804" s="878"/>
      <c r="V4804" s="878"/>
      <c r="W4804" s="878"/>
      <c r="X4804" s="1015"/>
      <c r="Y4804" s="878"/>
      <c r="Z4804" s="975"/>
    </row>
    <row r="4805" spans="1:26">
      <c r="A4805" s="878"/>
      <c r="B4805" s="878"/>
      <c r="C4805" s="878"/>
      <c r="F4805" s="878"/>
      <c r="H4805" s="878"/>
      <c r="I4805" s="878"/>
      <c r="J4805" s="878"/>
      <c r="K4805" s="990"/>
      <c r="L4805" s="990"/>
      <c r="M4805" s="990"/>
      <c r="N4805" s="990"/>
      <c r="O4805" s="878"/>
      <c r="P4805" s="878"/>
      <c r="Q4805" s="878"/>
      <c r="R4805" s="878"/>
      <c r="S4805" s="878"/>
      <c r="T4805" s="878"/>
      <c r="U4805" s="878"/>
      <c r="V4805" s="878"/>
      <c r="W4805" s="878"/>
      <c r="X4805" s="1015"/>
      <c r="Y4805" s="878"/>
      <c r="Z4805" s="975"/>
    </row>
    <row r="4806" spans="1:26">
      <c r="A4806" s="878"/>
      <c r="B4806" s="878"/>
      <c r="C4806" s="878"/>
      <c r="F4806" s="878"/>
      <c r="H4806" s="878"/>
      <c r="I4806" s="878"/>
      <c r="J4806" s="878"/>
      <c r="K4806" s="990"/>
      <c r="L4806" s="990"/>
      <c r="M4806" s="990"/>
      <c r="N4806" s="990"/>
      <c r="O4806" s="878"/>
      <c r="P4806" s="878"/>
      <c r="Q4806" s="878"/>
      <c r="R4806" s="878"/>
      <c r="S4806" s="878"/>
      <c r="T4806" s="878"/>
      <c r="U4806" s="878"/>
      <c r="V4806" s="878"/>
      <c r="W4806" s="878"/>
      <c r="X4806" s="1015"/>
      <c r="Y4806" s="878"/>
      <c r="Z4806" s="975"/>
    </row>
    <row r="4807" spans="1:26">
      <c r="A4807" s="878"/>
      <c r="B4807" s="878"/>
      <c r="C4807" s="878"/>
      <c r="F4807" s="878"/>
      <c r="H4807" s="878"/>
      <c r="I4807" s="878"/>
      <c r="J4807" s="878"/>
      <c r="K4807" s="990"/>
      <c r="L4807" s="990"/>
      <c r="M4807" s="990"/>
      <c r="N4807" s="990"/>
      <c r="O4807" s="878"/>
      <c r="P4807" s="878"/>
      <c r="Q4807" s="878"/>
      <c r="R4807" s="878"/>
      <c r="S4807" s="878"/>
      <c r="T4807" s="878"/>
      <c r="U4807" s="878"/>
      <c r="V4807" s="878"/>
      <c r="W4807" s="878"/>
      <c r="X4807" s="1015"/>
      <c r="Y4807" s="878"/>
      <c r="Z4807" s="975"/>
    </row>
    <row r="4808" spans="1:26">
      <c r="A4808" s="878"/>
      <c r="B4808" s="878"/>
      <c r="C4808" s="878"/>
      <c r="F4808" s="878"/>
      <c r="H4808" s="878"/>
      <c r="I4808" s="878"/>
      <c r="J4808" s="878"/>
      <c r="K4808" s="990"/>
      <c r="L4808" s="990"/>
      <c r="M4808" s="990"/>
      <c r="N4808" s="990"/>
      <c r="O4808" s="878"/>
      <c r="P4808" s="878"/>
      <c r="Q4808" s="878"/>
      <c r="R4808" s="878"/>
      <c r="S4808" s="878"/>
      <c r="T4808" s="878"/>
      <c r="U4808" s="878"/>
      <c r="V4808" s="878"/>
      <c r="W4808" s="878"/>
      <c r="X4808" s="1015"/>
      <c r="Y4808" s="878"/>
      <c r="Z4808" s="975"/>
    </row>
    <row r="4809" spans="1:26">
      <c r="A4809" s="878"/>
      <c r="B4809" s="878"/>
      <c r="C4809" s="878"/>
      <c r="F4809" s="878"/>
      <c r="H4809" s="878"/>
      <c r="I4809" s="878"/>
      <c r="J4809" s="878"/>
      <c r="K4809" s="990"/>
      <c r="L4809" s="990"/>
      <c r="M4809" s="990"/>
      <c r="N4809" s="990"/>
      <c r="O4809" s="878"/>
      <c r="P4809" s="878"/>
      <c r="Q4809" s="878"/>
      <c r="R4809" s="878"/>
      <c r="S4809" s="878"/>
      <c r="T4809" s="878"/>
      <c r="U4809" s="878"/>
      <c r="V4809" s="878"/>
      <c r="W4809" s="878"/>
      <c r="X4809" s="1015"/>
      <c r="Y4809" s="878"/>
      <c r="Z4809" s="975"/>
    </row>
    <row r="4810" spans="1:26">
      <c r="A4810" s="878"/>
      <c r="B4810" s="878"/>
      <c r="C4810" s="878"/>
      <c r="F4810" s="878"/>
      <c r="H4810" s="878"/>
      <c r="I4810" s="878"/>
      <c r="J4810" s="878"/>
      <c r="K4810" s="990"/>
      <c r="L4810" s="990"/>
      <c r="M4810" s="990"/>
      <c r="N4810" s="990"/>
      <c r="O4810" s="878"/>
      <c r="P4810" s="878"/>
      <c r="Q4810" s="878"/>
      <c r="R4810" s="878"/>
      <c r="S4810" s="878"/>
      <c r="T4810" s="878"/>
      <c r="U4810" s="878"/>
      <c r="V4810" s="878"/>
      <c r="W4810" s="878"/>
      <c r="X4810" s="1015"/>
      <c r="Y4810" s="878"/>
      <c r="Z4810" s="975"/>
    </row>
    <row r="4811" spans="1:26">
      <c r="A4811" s="878"/>
      <c r="B4811" s="878"/>
      <c r="C4811" s="878"/>
      <c r="F4811" s="878"/>
      <c r="H4811" s="878"/>
      <c r="I4811" s="878"/>
      <c r="J4811" s="878"/>
      <c r="K4811" s="990"/>
      <c r="L4811" s="990"/>
      <c r="M4811" s="990"/>
      <c r="N4811" s="990"/>
      <c r="O4811" s="878"/>
      <c r="P4811" s="878"/>
      <c r="Q4811" s="878"/>
      <c r="R4811" s="878"/>
      <c r="S4811" s="878"/>
      <c r="T4811" s="878"/>
      <c r="U4811" s="878"/>
      <c r="V4811" s="878"/>
      <c r="W4811" s="878"/>
      <c r="X4811" s="1015"/>
      <c r="Y4811" s="878"/>
      <c r="Z4811" s="975"/>
    </row>
    <row r="4812" spans="1:26">
      <c r="A4812" s="878"/>
      <c r="B4812" s="878"/>
      <c r="C4812" s="878"/>
      <c r="F4812" s="878"/>
      <c r="H4812" s="878"/>
      <c r="I4812" s="878"/>
      <c r="J4812" s="878"/>
      <c r="K4812" s="990"/>
      <c r="L4812" s="990"/>
      <c r="M4812" s="990"/>
      <c r="N4812" s="990"/>
      <c r="O4812" s="878"/>
      <c r="P4812" s="878"/>
      <c r="Q4812" s="878"/>
      <c r="R4812" s="878"/>
      <c r="S4812" s="878"/>
      <c r="T4812" s="878"/>
      <c r="U4812" s="878"/>
      <c r="V4812" s="878"/>
      <c r="W4812" s="878"/>
      <c r="X4812" s="1015"/>
      <c r="Y4812" s="878"/>
      <c r="Z4812" s="975"/>
    </row>
    <row r="4813" spans="1:26">
      <c r="A4813" s="878"/>
      <c r="B4813" s="878"/>
      <c r="C4813" s="878"/>
      <c r="F4813" s="878"/>
      <c r="H4813" s="878"/>
      <c r="I4813" s="878"/>
      <c r="J4813" s="878"/>
      <c r="K4813" s="990"/>
      <c r="L4813" s="990"/>
      <c r="M4813" s="990"/>
      <c r="N4813" s="990"/>
      <c r="O4813" s="878"/>
      <c r="P4813" s="878"/>
      <c r="Q4813" s="878"/>
      <c r="R4813" s="878"/>
      <c r="S4813" s="878"/>
      <c r="T4813" s="878"/>
      <c r="U4813" s="878"/>
      <c r="V4813" s="878"/>
      <c r="W4813" s="878"/>
      <c r="X4813" s="1015"/>
      <c r="Y4813" s="878"/>
      <c r="Z4813" s="975"/>
    </row>
    <row r="4814" spans="1:26">
      <c r="A4814" s="878"/>
      <c r="B4814" s="878"/>
      <c r="C4814" s="878"/>
      <c r="F4814" s="878"/>
      <c r="H4814" s="878"/>
      <c r="I4814" s="878"/>
      <c r="J4814" s="878"/>
      <c r="K4814" s="990"/>
      <c r="L4814" s="990"/>
      <c r="M4814" s="990"/>
      <c r="N4814" s="990"/>
      <c r="O4814" s="878"/>
      <c r="P4814" s="878"/>
      <c r="Q4814" s="878"/>
      <c r="R4814" s="878"/>
      <c r="S4814" s="878"/>
      <c r="T4814" s="878"/>
      <c r="U4814" s="878"/>
      <c r="V4814" s="878"/>
      <c r="W4814" s="878"/>
      <c r="X4814" s="1015"/>
      <c r="Y4814" s="878"/>
      <c r="Z4814" s="975"/>
    </row>
    <row r="4815" spans="1:26">
      <c r="A4815" s="878"/>
      <c r="B4815" s="878"/>
      <c r="C4815" s="878"/>
      <c r="F4815" s="878"/>
      <c r="H4815" s="878"/>
      <c r="I4815" s="878"/>
      <c r="J4815" s="878"/>
      <c r="K4815" s="990"/>
      <c r="L4815" s="990"/>
      <c r="M4815" s="990"/>
      <c r="N4815" s="990"/>
      <c r="O4815" s="878"/>
      <c r="P4815" s="878"/>
      <c r="Q4815" s="878"/>
      <c r="R4815" s="878"/>
      <c r="S4815" s="878"/>
      <c r="T4815" s="878"/>
      <c r="U4815" s="878"/>
      <c r="V4815" s="878"/>
      <c r="W4815" s="878"/>
      <c r="X4815" s="1015"/>
      <c r="Y4815" s="878"/>
      <c r="Z4815" s="975"/>
    </row>
    <row r="4816" spans="1:26">
      <c r="A4816" s="878"/>
      <c r="B4816" s="878"/>
      <c r="C4816" s="878"/>
      <c r="F4816" s="878"/>
      <c r="H4816" s="878"/>
      <c r="I4816" s="878"/>
      <c r="J4816" s="878"/>
      <c r="K4816" s="990"/>
      <c r="L4816" s="990"/>
      <c r="M4816" s="990"/>
      <c r="N4816" s="990"/>
      <c r="O4816" s="878"/>
      <c r="P4816" s="878"/>
      <c r="Q4816" s="878"/>
      <c r="R4816" s="878"/>
      <c r="S4816" s="878"/>
      <c r="T4816" s="878"/>
      <c r="U4816" s="878"/>
      <c r="V4816" s="878"/>
      <c r="W4816" s="878"/>
      <c r="X4816" s="1015"/>
      <c r="Y4816" s="878"/>
      <c r="Z4816" s="975"/>
    </row>
    <row r="4817" spans="1:26">
      <c r="A4817" s="878"/>
      <c r="B4817" s="878"/>
      <c r="C4817" s="878"/>
      <c r="F4817" s="878"/>
      <c r="H4817" s="878"/>
      <c r="I4817" s="878"/>
      <c r="J4817" s="878"/>
      <c r="K4817" s="990"/>
      <c r="L4817" s="990"/>
      <c r="M4817" s="990"/>
      <c r="N4817" s="990"/>
      <c r="O4817" s="878"/>
      <c r="P4817" s="878"/>
      <c r="Q4817" s="878"/>
      <c r="R4817" s="878"/>
      <c r="S4817" s="878"/>
      <c r="T4817" s="878"/>
      <c r="U4817" s="878"/>
      <c r="V4817" s="878"/>
      <c r="W4817" s="878"/>
      <c r="X4817" s="1015"/>
      <c r="Y4817" s="878"/>
      <c r="Z4817" s="975"/>
    </row>
    <row r="4818" spans="1:26">
      <c r="A4818" s="878"/>
      <c r="B4818" s="878"/>
      <c r="C4818" s="878"/>
      <c r="F4818" s="878"/>
      <c r="H4818" s="878"/>
      <c r="I4818" s="878"/>
      <c r="J4818" s="878"/>
      <c r="K4818" s="990"/>
      <c r="L4818" s="990"/>
      <c r="M4818" s="990"/>
      <c r="N4818" s="990"/>
      <c r="O4818" s="878"/>
      <c r="P4818" s="878"/>
      <c r="Q4818" s="878"/>
      <c r="R4818" s="878"/>
      <c r="S4818" s="878"/>
      <c r="T4818" s="878"/>
      <c r="U4818" s="878"/>
      <c r="V4818" s="878"/>
      <c r="W4818" s="878"/>
      <c r="X4818" s="1015"/>
      <c r="Y4818" s="878"/>
      <c r="Z4818" s="975"/>
    </row>
    <row r="4819" spans="1:26">
      <c r="A4819" s="878"/>
      <c r="B4819" s="878"/>
      <c r="C4819" s="878"/>
      <c r="F4819" s="878"/>
      <c r="H4819" s="878"/>
      <c r="I4819" s="878"/>
      <c r="J4819" s="878"/>
      <c r="K4819" s="990"/>
      <c r="L4819" s="990"/>
      <c r="M4819" s="990"/>
      <c r="N4819" s="990"/>
      <c r="O4819" s="878"/>
      <c r="P4819" s="878"/>
      <c r="Q4819" s="878"/>
      <c r="R4819" s="878"/>
      <c r="S4819" s="878"/>
      <c r="T4819" s="878"/>
      <c r="U4819" s="878"/>
      <c r="V4819" s="878"/>
      <c r="W4819" s="878"/>
      <c r="X4819" s="1015"/>
      <c r="Y4819" s="878"/>
      <c r="Z4819" s="975"/>
    </row>
    <row r="4820" spans="1:26">
      <c r="A4820" s="878"/>
      <c r="B4820" s="878"/>
      <c r="C4820" s="878"/>
      <c r="F4820" s="878"/>
      <c r="H4820" s="878"/>
      <c r="I4820" s="878"/>
      <c r="J4820" s="878"/>
      <c r="K4820" s="990"/>
      <c r="L4820" s="990"/>
      <c r="M4820" s="990"/>
      <c r="N4820" s="990"/>
      <c r="O4820" s="878"/>
      <c r="P4820" s="878"/>
      <c r="Q4820" s="878"/>
      <c r="R4820" s="878"/>
      <c r="S4820" s="878"/>
      <c r="T4820" s="878"/>
      <c r="U4820" s="878"/>
      <c r="V4820" s="878"/>
      <c r="W4820" s="878"/>
      <c r="X4820" s="1015"/>
      <c r="Y4820" s="878"/>
      <c r="Z4820" s="975"/>
    </row>
    <row r="4821" spans="1:26">
      <c r="A4821" s="878"/>
      <c r="B4821" s="878"/>
      <c r="C4821" s="878"/>
      <c r="F4821" s="878"/>
      <c r="H4821" s="878"/>
      <c r="I4821" s="878"/>
      <c r="J4821" s="878"/>
      <c r="K4821" s="990"/>
      <c r="L4821" s="990"/>
      <c r="M4821" s="990"/>
      <c r="N4821" s="990"/>
      <c r="O4821" s="878"/>
      <c r="P4821" s="878"/>
      <c r="Q4821" s="878"/>
      <c r="R4821" s="878"/>
      <c r="S4821" s="878"/>
      <c r="T4821" s="878"/>
      <c r="U4821" s="878"/>
      <c r="V4821" s="878"/>
      <c r="W4821" s="878"/>
      <c r="X4821" s="1015"/>
      <c r="Y4821" s="878"/>
      <c r="Z4821" s="975"/>
    </row>
    <row r="4822" spans="1:26">
      <c r="A4822" s="878"/>
      <c r="B4822" s="878"/>
      <c r="C4822" s="878"/>
      <c r="F4822" s="878"/>
      <c r="H4822" s="878"/>
      <c r="I4822" s="878"/>
      <c r="J4822" s="878"/>
      <c r="K4822" s="990"/>
      <c r="L4822" s="990"/>
      <c r="M4822" s="990"/>
      <c r="N4822" s="990"/>
      <c r="O4822" s="878"/>
      <c r="P4822" s="878"/>
      <c r="Q4822" s="878"/>
      <c r="R4822" s="878"/>
      <c r="S4822" s="878"/>
      <c r="T4822" s="878"/>
      <c r="U4822" s="878"/>
      <c r="V4822" s="878"/>
      <c r="W4822" s="878"/>
      <c r="X4822" s="1015"/>
      <c r="Y4822" s="878"/>
      <c r="Z4822" s="975"/>
    </row>
    <row r="4823" spans="1:26">
      <c r="A4823" s="878"/>
      <c r="B4823" s="878"/>
      <c r="C4823" s="878"/>
      <c r="F4823" s="878"/>
      <c r="H4823" s="878"/>
      <c r="I4823" s="878"/>
      <c r="J4823" s="878"/>
      <c r="K4823" s="990"/>
      <c r="L4823" s="990"/>
      <c r="M4823" s="990"/>
      <c r="N4823" s="990"/>
      <c r="O4823" s="878"/>
      <c r="P4823" s="878"/>
      <c r="Q4823" s="878"/>
      <c r="R4823" s="878"/>
      <c r="S4823" s="878"/>
      <c r="T4823" s="878"/>
      <c r="U4823" s="878"/>
      <c r="V4823" s="878"/>
      <c r="W4823" s="878"/>
      <c r="X4823" s="1015"/>
      <c r="Y4823" s="878"/>
      <c r="Z4823" s="975"/>
    </row>
    <row r="4824" spans="1:26">
      <c r="A4824" s="878"/>
      <c r="B4824" s="878"/>
      <c r="C4824" s="878"/>
      <c r="F4824" s="878"/>
      <c r="H4824" s="878"/>
      <c r="I4824" s="878"/>
      <c r="J4824" s="878"/>
      <c r="K4824" s="990"/>
      <c r="L4824" s="990"/>
      <c r="M4824" s="990"/>
      <c r="N4824" s="990"/>
      <c r="O4824" s="878"/>
      <c r="P4824" s="878"/>
      <c r="Q4824" s="878"/>
      <c r="R4824" s="878"/>
      <c r="S4824" s="878"/>
      <c r="T4824" s="878"/>
      <c r="U4824" s="878"/>
      <c r="V4824" s="878"/>
      <c r="W4824" s="878"/>
      <c r="X4824" s="1015"/>
      <c r="Y4824" s="878"/>
      <c r="Z4824" s="975"/>
    </row>
    <row r="4825" spans="1:26">
      <c r="A4825" s="878"/>
      <c r="B4825" s="878"/>
      <c r="C4825" s="878"/>
      <c r="F4825" s="878"/>
      <c r="H4825" s="878"/>
      <c r="I4825" s="878"/>
      <c r="J4825" s="878"/>
      <c r="K4825" s="990"/>
      <c r="L4825" s="990"/>
      <c r="M4825" s="990"/>
      <c r="N4825" s="990"/>
      <c r="O4825" s="878"/>
      <c r="P4825" s="878"/>
      <c r="Q4825" s="878"/>
      <c r="R4825" s="878"/>
      <c r="S4825" s="878"/>
      <c r="T4825" s="878"/>
      <c r="U4825" s="878"/>
      <c r="V4825" s="878"/>
      <c r="W4825" s="878"/>
      <c r="X4825" s="1015"/>
      <c r="Y4825" s="878"/>
      <c r="Z4825" s="975"/>
    </row>
    <row r="4826" spans="1:26">
      <c r="A4826" s="878"/>
      <c r="B4826" s="878"/>
      <c r="C4826" s="878"/>
      <c r="F4826" s="878"/>
      <c r="H4826" s="878"/>
      <c r="I4826" s="878"/>
      <c r="J4826" s="878"/>
      <c r="K4826" s="990"/>
      <c r="L4826" s="990"/>
      <c r="M4826" s="990"/>
      <c r="N4826" s="990"/>
      <c r="O4826" s="878"/>
      <c r="P4826" s="878"/>
      <c r="Q4826" s="878"/>
      <c r="R4826" s="878"/>
      <c r="S4826" s="878"/>
      <c r="T4826" s="878"/>
      <c r="U4826" s="878"/>
      <c r="V4826" s="878"/>
      <c r="W4826" s="878"/>
      <c r="X4826" s="1015"/>
      <c r="Y4826" s="878"/>
      <c r="Z4826" s="975"/>
    </row>
    <row r="4827" spans="1:26">
      <c r="A4827" s="878"/>
      <c r="B4827" s="878"/>
      <c r="C4827" s="878"/>
      <c r="F4827" s="878"/>
      <c r="H4827" s="878"/>
      <c r="I4827" s="878"/>
      <c r="J4827" s="878"/>
      <c r="K4827" s="990"/>
      <c r="L4827" s="990"/>
      <c r="M4827" s="990"/>
      <c r="N4827" s="990"/>
      <c r="O4827" s="878"/>
      <c r="P4827" s="878"/>
      <c r="Q4827" s="878"/>
      <c r="R4827" s="878"/>
      <c r="S4827" s="878"/>
      <c r="T4827" s="878"/>
      <c r="U4827" s="878"/>
      <c r="V4827" s="878"/>
      <c r="W4827" s="878"/>
      <c r="X4827" s="1015"/>
      <c r="Y4827" s="878"/>
      <c r="Z4827" s="975"/>
    </row>
    <row r="4828" spans="1:26">
      <c r="A4828" s="878"/>
      <c r="B4828" s="878"/>
      <c r="C4828" s="878"/>
      <c r="F4828" s="878"/>
      <c r="H4828" s="878"/>
      <c r="I4828" s="878"/>
      <c r="J4828" s="878"/>
      <c r="K4828" s="990"/>
      <c r="L4828" s="990"/>
      <c r="M4828" s="990"/>
      <c r="N4828" s="990"/>
      <c r="O4828" s="878"/>
      <c r="P4828" s="878"/>
      <c r="Q4828" s="878"/>
      <c r="R4828" s="878"/>
      <c r="S4828" s="878"/>
      <c r="T4828" s="878"/>
      <c r="U4828" s="878"/>
      <c r="V4828" s="878"/>
      <c r="W4828" s="878"/>
      <c r="X4828" s="1015"/>
      <c r="Y4828" s="878"/>
      <c r="Z4828" s="975"/>
    </row>
    <row r="4829" spans="1:26">
      <c r="A4829" s="878"/>
      <c r="B4829" s="878"/>
      <c r="C4829" s="878"/>
      <c r="F4829" s="878"/>
      <c r="H4829" s="878"/>
      <c r="I4829" s="878"/>
      <c r="J4829" s="878"/>
      <c r="K4829" s="990"/>
      <c r="L4829" s="990"/>
      <c r="M4829" s="990"/>
      <c r="N4829" s="990"/>
      <c r="O4829" s="878"/>
      <c r="P4829" s="878"/>
      <c r="Q4829" s="878"/>
      <c r="R4829" s="878"/>
      <c r="S4829" s="878"/>
      <c r="T4829" s="878"/>
      <c r="U4829" s="878"/>
      <c r="V4829" s="878"/>
      <c r="W4829" s="878"/>
      <c r="X4829" s="1015"/>
      <c r="Y4829" s="878"/>
      <c r="Z4829" s="975"/>
    </row>
    <row r="4830" spans="1:26">
      <c r="A4830" s="878"/>
      <c r="B4830" s="878"/>
      <c r="C4830" s="878"/>
      <c r="F4830" s="878"/>
      <c r="H4830" s="878"/>
      <c r="I4830" s="878"/>
      <c r="J4830" s="878"/>
      <c r="K4830" s="990"/>
      <c r="L4830" s="990"/>
      <c r="M4830" s="990"/>
      <c r="N4830" s="990"/>
      <c r="O4830" s="878"/>
      <c r="P4830" s="878"/>
      <c r="Q4830" s="878"/>
      <c r="R4830" s="878"/>
      <c r="S4830" s="878"/>
      <c r="T4830" s="878"/>
      <c r="U4830" s="878"/>
      <c r="V4830" s="878"/>
      <c r="W4830" s="878"/>
      <c r="X4830" s="1015"/>
      <c r="Y4830" s="878"/>
      <c r="Z4830" s="975"/>
    </row>
    <row r="4831" spans="1:26">
      <c r="A4831" s="878"/>
      <c r="B4831" s="878"/>
      <c r="C4831" s="878"/>
      <c r="F4831" s="878"/>
      <c r="H4831" s="878"/>
      <c r="I4831" s="878"/>
      <c r="J4831" s="878"/>
      <c r="K4831" s="990"/>
      <c r="L4831" s="990"/>
      <c r="M4831" s="990"/>
      <c r="N4831" s="990"/>
      <c r="O4831" s="878"/>
      <c r="P4831" s="878"/>
      <c r="Q4831" s="878"/>
      <c r="R4831" s="878"/>
      <c r="S4831" s="878"/>
      <c r="T4831" s="878"/>
      <c r="U4831" s="878"/>
      <c r="V4831" s="878"/>
      <c r="W4831" s="878"/>
      <c r="X4831" s="1015"/>
      <c r="Y4831" s="878"/>
      <c r="Z4831" s="975"/>
    </row>
    <row r="4832" spans="1:26">
      <c r="A4832" s="878"/>
      <c r="B4832" s="878"/>
      <c r="C4832" s="878"/>
      <c r="F4832" s="878"/>
      <c r="H4832" s="878"/>
      <c r="I4832" s="878"/>
      <c r="J4832" s="878"/>
      <c r="K4832" s="990"/>
      <c r="L4832" s="990"/>
      <c r="M4832" s="990"/>
      <c r="N4832" s="990"/>
      <c r="O4832" s="878"/>
      <c r="P4832" s="878"/>
      <c r="Q4832" s="878"/>
      <c r="R4832" s="878"/>
      <c r="S4832" s="878"/>
      <c r="T4832" s="878"/>
      <c r="U4832" s="878"/>
      <c r="V4832" s="878"/>
      <c r="W4832" s="878"/>
      <c r="X4832" s="1015"/>
      <c r="Y4832" s="878"/>
      <c r="Z4832" s="975"/>
    </row>
    <row r="4833" spans="1:26">
      <c r="A4833" s="878"/>
      <c r="B4833" s="878"/>
      <c r="C4833" s="878"/>
      <c r="F4833" s="878"/>
      <c r="H4833" s="878"/>
      <c r="I4833" s="878"/>
      <c r="J4833" s="878"/>
      <c r="K4833" s="990"/>
      <c r="L4833" s="990"/>
      <c r="M4833" s="990"/>
      <c r="N4833" s="990"/>
      <c r="O4833" s="878"/>
      <c r="P4833" s="878"/>
      <c r="Q4833" s="878"/>
      <c r="R4833" s="878"/>
      <c r="S4833" s="878"/>
      <c r="T4833" s="878"/>
      <c r="U4833" s="878"/>
      <c r="V4833" s="878"/>
      <c r="W4833" s="878"/>
      <c r="X4833" s="1015"/>
      <c r="Y4833" s="878"/>
      <c r="Z4833" s="975"/>
    </row>
    <row r="4834" spans="1:26">
      <c r="A4834" s="878"/>
      <c r="B4834" s="878"/>
      <c r="C4834" s="878"/>
      <c r="F4834" s="878"/>
      <c r="H4834" s="878"/>
      <c r="I4834" s="878"/>
      <c r="J4834" s="878"/>
      <c r="K4834" s="990"/>
      <c r="L4834" s="990"/>
      <c r="M4834" s="990"/>
      <c r="N4834" s="990"/>
      <c r="O4834" s="878"/>
      <c r="P4834" s="878"/>
      <c r="Q4834" s="878"/>
      <c r="R4834" s="878"/>
      <c r="S4834" s="878"/>
      <c r="T4834" s="878"/>
      <c r="U4834" s="878"/>
      <c r="V4834" s="878"/>
      <c r="W4834" s="878"/>
      <c r="X4834" s="1015"/>
      <c r="Y4834" s="878"/>
      <c r="Z4834" s="975"/>
    </row>
    <row r="4835" spans="1:26">
      <c r="A4835" s="878"/>
      <c r="B4835" s="878"/>
      <c r="C4835" s="878"/>
      <c r="F4835" s="878"/>
      <c r="H4835" s="878"/>
      <c r="I4835" s="878"/>
      <c r="J4835" s="878"/>
      <c r="K4835" s="990"/>
      <c r="L4835" s="990"/>
      <c r="M4835" s="990"/>
      <c r="N4835" s="990"/>
      <c r="O4835" s="878"/>
      <c r="P4835" s="878"/>
      <c r="Q4835" s="878"/>
      <c r="R4835" s="878"/>
      <c r="S4835" s="878"/>
      <c r="T4835" s="878"/>
      <c r="U4835" s="878"/>
      <c r="V4835" s="878"/>
      <c r="W4835" s="878"/>
      <c r="X4835" s="1015"/>
      <c r="Y4835" s="878"/>
      <c r="Z4835" s="975"/>
    </row>
    <row r="4836" spans="1:26">
      <c r="A4836" s="878"/>
      <c r="B4836" s="878"/>
      <c r="C4836" s="878"/>
      <c r="F4836" s="878"/>
      <c r="H4836" s="878"/>
      <c r="I4836" s="878"/>
      <c r="J4836" s="878"/>
      <c r="K4836" s="990"/>
      <c r="L4836" s="990"/>
      <c r="M4836" s="990"/>
      <c r="N4836" s="990"/>
      <c r="O4836" s="878"/>
      <c r="P4836" s="878"/>
      <c r="Q4836" s="878"/>
      <c r="R4836" s="878"/>
      <c r="S4836" s="878"/>
      <c r="T4836" s="878"/>
      <c r="U4836" s="878"/>
      <c r="V4836" s="878"/>
      <c r="W4836" s="878"/>
      <c r="X4836" s="1015"/>
      <c r="Y4836" s="878"/>
      <c r="Z4836" s="975"/>
    </row>
    <row r="4837" spans="1:26">
      <c r="A4837" s="878"/>
      <c r="B4837" s="878"/>
      <c r="C4837" s="878"/>
      <c r="F4837" s="878"/>
      <c r="H4837" s="878"/>
      <c r="I4837" s="878"/>
      <c r="J4837" s="878"/>
      <c r="K4837" s="990"/>
      <c r="L4837" s="990"/>
      <c r="M4837" s="990"/>
      <c r="N4837" s="990"/>
      <c r="O4837" s="878"/>
      <c r="P4837" s="878"/>
      <c r="Q4837" s="878"/>
      <c r="R4837" s="878"/>
      <c r="S4837" s="878"/>
      <c r="T4837" s="878"/>
      <c r="U4837" s="878"/>
      <c r="V4837" s="878"/>
      <c r="W4837" s="878"/>
      <c r="X4837" s="1015"/>
      <c r="Y4837" s="878"/>
      <c r="Z4837" s="975"/>
    </row>
    <row r="4838" spans="1:26">
      <c r="A4838" s="878"/>
      <c r="B4838" s="878"/>
      <c r="C4838" s="878"/>
      <c r="F4838" s="878"/>
      <c r="H4838" s="878"/>
      <c r="I4838" s="878"/>
      <c r="J4838" s="878"/>
      <c r="K4838" s="990"/>
      <c r="L4838" s="990"/>
      <c r="M4838" s="990"/>
      <c r="N4838" s="990"/>
      <c r="O4838" s="878"/>
      <c r="P4838" s="878"/>
      <c r="Q4838" s="878"/>
      <c r="R4838" s="878"/>
      <c r="S4838" s="878"/>
      <c r="T4838" s="878"/>
      <c r="U4838" s="878"/>
      <c r="V4838" s="878"/>
      <c r="W4838" s="878"/>
      <c r="X4838" s="1015"/>
      <c r="Y4838" s="878"/>
      <c r="Z4838" s="975"/>
    </row>
    <row r="4839" spans="1:26">
      <c r="A4839" s="878"/>
      <c r="B4839" s="878"/>
      <c r="C4839" s="878"/>
      <c r="F4839" s="878"/>
      <c r="H4839" s="878"/>
      <c r="I4839" s="878"/>
      <c r="J4839" s="878"/>
      <c r="K4839" s="990"/>
      <c r="L4839" s="990"/>
      <c r="M4839" s="990"/>
      <c r="N4839" s="990"/>
      <c r="O4839" s="878"/>
      <c r="P4839" s="878"/>
      <c r="Q4839" s="878"/>
      <c r="R4839" s="878"/>
      <c r="S4839" s="878"/>
      <c r="T4839" s="878"/>
      <c r="U4839" s="878"/>
      <c r="V4839" s="878"/>
      <c r="W4839" s="878"/>
      <c r="X4839" s="1015"/>
      <c r="Y4839" s="878"/>
      <c r="Z4839" s="975"/>
    </row>
    <row r="4840" spans="1:26">
      <c r="A4840" s="878"/>
      <c r="B4840" s="878"/>
      <c r="C4840" s="878"/>
      <c r="F4840" s="878"/>
      <c r="H4840" s="878"/>
      <c r="I4840" s="878"/>
      <c r="J4840" s="878"/>
      <c r="K4840" s="990"/>
      <c r="L4840" s="990"/>
      <c r="M4840" s="990"/>
      <c r="N4840" s="990"/>
      <c r="O4840" s="878"/>
      <c r="P4840" s="878"/>
      <c r="Q4840" s="878"/>
      <c r="R4840" s="878"/>
      <c r="S4840" s="878"/>
      <c r="T4840" s="878"/>
      <c r="U4840" s="878"/>
      <c r="V4840" s="878"/>
      <c r="W4840" s="878"/>
      <c r="X4840" s="1015"/>
      <c r="Y4840" s="878"/>
      <c r="Z4840" s="975"/>
    </row>
    <row r="4841" spans="1:26">
      <c r="A4841" s="878"/>
      <c r="B4841" s="878"/>
      <c r="C4841" s="878"/>
      <c r="F4841" s="878"/>
      <c r="H4841" s="878"/>
      <c r="I4841" s="878"/>
      <c r="J4841" s="878"/>
      <c r="K4841" s="990"/>
      <c r="L4841" s="990"/>
      <c r="M4841" s="990"/>
      <c r="N4841" s="990"/>
      <c r="O4841" s="878"/>
      <c r="P4841" s="878"/>
      <c r="Q4841" s="878"/>
      <c r="R4841" s="878"/>
      <c r="S4841" s="878"/>
      <c r="T4841" s="878"/>
      <c r="U4841" s="878"/>
      <c r="V4841" s="878"/>
      <c r="W4841" s="878"/>
      <c r="X4841" s="1015"/>
      <c r="Y4841" s="878"/>
      <c r="Z4841" s="975"/>
    </row>
    <row r="4842" spans="1:26">
      <c r="A4842" s="878"/>
      <c r="B4842" s="878"/>
      <c r="C4842" s="878"/>
      <c r="F4842" s="878"/>
      <c r="H4842" s="878"/>
      <c r="I4842" s="878"/>
      <c r="J4842" s="878"/>
      <c r="K4842" s="990"/>
      <c r="L4842" s="990"/>
      <c r="M4842" s="990"/>
      <c r="N4842" s="990"/>
      <c r="O4842" s="878"/>
      <c r="P4842" s="878"/>
      <c r="Q4842" s="878"/>
      <c r="R4842" s="878"/>
      <c r="S4842" s="878"/>
      <c r="T4842" s="878"/>
      <c r="U4842" s="878"/>
      <c r="V4842" s="878"/>
      <c r="W4842" s="878"/>
      <c r="X4842" s="1015"/>
      <c r="Y4842" s="878"/>
      <c r="Z4842" s="975"/>
    </row>
    <row r="4843" spans="1:26">
      <c r="A4843" s="878"/>
      <c r="B4843" s="878"/>
      <c r="C4843" s="878"/>
      <c r="F4843" s="878"/>
      <c r="H4843" s="878"/>
      <c r="I4843" s="878"/>
      <c r="J4843" s="878"/>
      <c r="K4843" s="990"/>
      <c r="L4843" s="990"/>
      <c r="M4843" s="990"/>
      <c r="N4843" s="990"/>
      <c r="O4843" s="878"/>
      <c r="P4843" s="878"/>
      <c r="Q4843" s="878"/>
      <c r="R4843" s="878"/>
      <c r="S4843" s="878"/>
      <c r="T4843" s="878"/>
      <c r="U4843" s="878"/>
      <c r="V4843" s="878"/>
      <c r="W4843" s="878"/>
      <c r="X4843" s="1015"/>
      <c r="Y4843" s="878"/>
      <c r="Z4843" s="975"/>
    </row>
    <row r="4844" spans="1:26">
      <c r="A4844" s="878"/>
      <c r="B4844" s="878"/>
      <c r="C4844" s="878"/>
      <c r="F4844" s="878"/>
      <c r="H4844" s="878"/>
      <c r="I4844" s="878"/>
      <c r="J4844" s="878"/>
      <c r="K4844" s="990"/>
      <c r="L4844" s="990"/>
      <c r="M4844" s="990"/>
      <c r="N4844" s="990"/>
      <c r="O4844" s="878"/>
      <c r="P4844" s="878"/>
      <c r="Q4844" s="878"/>
      <c r="R4844" s="878"/>
      <c r="S4844" s="878"/>
      <c r="T4844" s="878"/>
      <c r="U4844" s="878"/>
      <c r="V4844" s="878"/>
      <c r="W4844" s="878"/>
      <c r="X4844" s="1015"/>
      <c r="Y4844" s="878"/>
      <c r="Z4844" s="975"/>
    </row>
    <row r="4845" spans="1:26">
      <c r="A4845" s="878"/>
      <c r="B4845" s="878"/>
      <c r="C4845" s="878"/>
      <c r="F4845" s="878"/>
      <c r="H4845" s="878"/>
      <c r="I4845" s="878"/>
      <c r="J4845" s="878"/>
      <c r="K4845" s="990"/>
      <c r="L4845" s="990"/>
      <c r="M4845" s="990"/>
      <c r="N4845" s="990"/>
      <c r="O4845" s="878"/>
      <c r="P4845" s="878"/>
      <c r="Q4845" s="878"/>
      <c r="R4845" s="878"/>
      <c r="S4845" s="878"/>
      <c r="T4845" s="878"/>
      <c r="U4845" s="878"/>
      <c r="V4845" s="878"/>
      <c r="W4845" s="878"/>
      <c r="X4845" s="1015"/>
      <c r="Y4845" s="878"/>
      <c r="Z4845" s="975"/>
    </row>
    <row r="4846" spans="1:26">
      <c r="A4846" s="878"/>
      <c r="B4846" s="878"/>
      <c r="C4846" s="878"/>
      <c r="F4846" s="878"/>
      <c r="H4846" s="878"/>
      <c r="I4846" s="878"/>
      <c r="J4846" s="878"/>
      <c r="K4846" s="990"/>
      <c r="L4846" s="990"/>
      <c r="M4846" s="990"/>
      <c r="N4846" s="990"/>
      <c r="O4846" s="878"/>
      <c r="P4846" s="878"/>
      <c r="Q4846" s="878"/>
      <c r="R4846" s="878"/>
      <c r="S4846" s="878"/>
      <c r="T4846" s="878"/>
      <c r="U4846" s="878"/>
      <c r="V4846" s="878"/>
      <c r="W4846" s="878"/>
      <c r="X4846" s="1015"/>
      <c r="Y4846" s="878"/>
      <c r="Z4846" s="975"/>
    </row>
    <row r="4847" spans="1:26">
      <c r="A4847" s="878"/>
      <c r="B4847" s="878"/>
      <c r="C4847" s="878"/>
      <c r="F4847" s="878"/>
      <c r="H4847" s="878"/>
      <c r="I4847" s="878"/>
      <c r="J4847" s="878"/>
      <c r="K4847" s="990"/>
      <c r="L4847" s="990"/>
      <c r="M4847" s="990"/>
      <c r="N4847" s="990"/>
      <c r="O4847" s="878"/>
      <c r="P4847" s="878"/>
      <c r="Q4847" s="878"/>
      <c r="R4847" s="878"/>
      <c r="S4847" s="878"/>
      <c r="T4847" s="878"/>
      <c r="U4847" s="878"/>
      <c r="V4847" s="878"/>
      <c r="W4847" s="878"/>
      <c r="X4847" s="1015"/>
      <c r="Y4847" s="878"/>
      <c r="Z4847" s="975"/>
    </row>
    <row r="4848" spans="1:26">
      <c r="A4848" s="878"/>
      <c r="B4848" s="878"/>
      <c r="C4848" s="878"/>
      <c r="F4848" s="878"/>
      <c r="H4848" s="878"/>
      <c r="I4848" s="878"/>
      <c r="J4848" s="878"/>
      <c r="K4848" s="990"/>
      <c r="L4848" s="990"/>
      <c r="M4848" s="990"/>
      <c r="N4848" s="990"/>
      <c r="O4848" s="878"/>
      <c r="P4848" s="878"/>
      <c r="Q4848" s="878"/>
      <c r="R4848" s="878"/>
      <c r="S4848" s="878"/>
      <c r="T4848" s="878"/>
      <c r="U4848" s="878"/>
      <c r="V4848" s="878"/>
      <c r="W4848" s="878"/>
      <c r="X4848" s="1015"/>
      <c r="Y4848" s="878"/>
      <c r="Z4848" s="975"/>
    </row>
    <row r="4849" spans="1:26">
      <c r="A4849" s="878"/>
      <c r="B4849" s="878"/>
      <c r="C4849" s="878"/>
      <c r="F4849" s="878"/>
      <c r="H4849" s="878"/>
      <c r="I4849" s="878"/>
      <c r="J4849" s="878"/>
      <c r="K4849" s="990"/>
      <c r="L4849" s="990"/>
      <c r="M4849" s="990"/>
      <c r="N4849" s="990"/>
      <c r="O4849" s="878"/>
      <c r="P4849" s="878"/>
      <c r="Q4849" s="878"/>
      <c r="R4849" s="878"/>
      <c r="S4849" s="878"/>
      <c r="T4849" s="878"/>
      <c r="U4849" s="878"/>
      <c r="V4849" s="878"/>
      <c r="W4849" s="878"/>
      <c r="X4849" s="1015"/>
      <c r="Y4849" s="878"/>
      <c r="Z4849" s="975"/>
    </row>
    <row r="4850" spans="1:26">
      <c r="A4850" s="878"/>
      <c r="B4850" s="878"/>
      <c r="C4850" s="878"/>
      <c r="F4850" s="878"/>
      <c r="H4850" s="878"/>
      <c r="I4850" s="878"/>
      <c r="J4850" s="878"/>
      <c r="K4850" s="990"/>
      <c r="L4850" s="990"/>
      <c r="M4850" s="990"/>
      <c r="N4850" s="990"/>
      <c r="O4850" s="878"/>
      <c r="P4850" s="878"/>
      <c r="Q4850" s="878"/>
      <c r="R4850" s="878"/>
      <c r="S4850" s="878"/>
      <c r="T4850" s="878"/>
      <c r="U4850" s="878"/>
      <c r="V4850" s="878"/>
      <c r="W4850" s="878"/>
      <c r="X4850" s="1015"/>
      <c r="Y4850" s="878"/>
      <c r="Z4850" s="975"/>
    </row>
    <row r="4851" spans="1:26">
      <c r="A4851" s="878"/>
      <c r="B4851" s="878"/>
      <c r="C4851" s="878"/>
      <c r="F4851" s="878"/>
      <c r="H4851" s="878"/>
      <c r="I4851" s="878"/>
      <c r="J4851" s="878"/>
      <c r="K4851" s="990"/>
      <c r="L4851" s="990"/>
      <c r="M4851" s="990"/>
      <c r="N4851" s="990"/>
      <c r="O4851" s="878"/>
      <c r="P4851" s="878"/>
      <c r="Q4851" s="878"/>
      <c r="R4851" s="878"/>
      <c r="S4851" s="878"/>
      <c r="T4851" s="878"/>
      <c r="U4851" s="878"/>
      <c r="V4851" s="878"/>
      <c r="W4851" s="878"/>
      <c r="X4851" s="1015"/>
      <c r="Y4851" s="878"/>
      <c r="Z4851" s="975"/>
    </row>
    <row r="4852" spans="1:26">
      <c r="A4852" s="878"/>
      <c r="B4852" s="878"/>
      <c r="C4852" s="878"/>
      <c r="F4852" s="878"/>
      <c r="H4852" s="878"/>
      <c r="I4852" s="878"/>
      <c r="J4852" s="878"/>
      <c r="K4852" s="990"/>
      <c r="L4852" s="990"/>
      <c r="M4852" s="990"/>
      <c r="N4852" s="990"/>
      <c r="O4852" s="878"/>
      <c r="P4852" s="878"/>
      <c r="Q4852" s="878"/>
      <c r="R4852" s="878"/>
      <c r="S4852" s="878"/>
      <c r="T4852" s="878"/>
      <c r="U4852" s="878"/>
      <c r="V4852" s="878"/>
      <c r="W4852" s="878"/>
      <c r="X4852" s="1015"/>
      <c r="Y4852" s="878"/>
      <c r="Z4852" s="975"/>
    </row>
    <row r="4853" spans="1:26">
      <c r="A4853" s="878"/>
      <c r="B4853" s="878"/>
      <c r="C4853" s="878"/>
      <c r="F4853" s="878"/>
      <c r="H4853" s="878"/>
      <c r="I4853" s="878"/>
      <c r="J4853" s="878"/>
      <c r="K4853" s="990"/>
      <c r="L4853" s="990"/>
      <c r="M4853" s="990"/>
      <c r="N4853" s="990"/>
      <c r="O4853" s="878"/>
      <c r="P4853" s="878"/>
      <c r="Q4853" s="878"/>
      <c r="R4853" s="878"/>
      <c r="S4853" s="878"/>
      <c r="T4853" s="878"/>
      <c r="U4853" s="878"/>
      <c r="V4853" s="878"/>
      <c r="W4853" s="878"/>
      <c r="X4853" s="1015"/>
      <c r="Y4853" s="878"/>
      <c r="Z4853" s="975"/>
    </row>
    <row r="4854" spans="1:26">
      <c r="A4854" s="878"/>
      <c r="B4854" s="878"/>
      <c r="C4854" s="878"/>
      <c r="F4854" s="878"/>
      <c r="H4854" s="878"/>
      <c r="I4854" s="878"/>
      <c r="J4854" s="878"/>
      <c r="K4854" s="990"/>
      <c r="L4854" s="990"/>
      <c r="M4854" s="990"/>
      <c r="N4854" s="990"/>
      <c r="O4854" s="878"/>
      <c r="P4854" s="878"/>
      <c r="Q4854" s="878"/>
      <c r="R4854" s="878"/>
      <c r="S4854" s="878"/>
      <c r="T4854" s="878"/>
      <c r="U4854" s="878"/>
      <c r="V4854" s="878"/>
      <c r="W4854" s="878"/>
      <c r="X4854" s="1015"/>
      <c r="Y4854" s="878"/>
      <c r="Z4854" s="975"/>
    </row>
    <row r="4855" spans="1:26">
      <c r="A4855" s="878"/>
      <c r="B4855" s="878"/>
      <c r="C4855" s="878"/>
      <c r="F4855" s="878"/>
      <c r="H4855" s="878"/>
      <c r="I4855" s="878"/>
      <c r="J4855" s="878"/>
      <c r="K4855" s="990"/>
      <c r="L4855" s="990"/>
      <c r="M4855" s="990"/>
      <c r="N4855" s="990"/>
      <c r="O4855" s="878"/>
      <c r="P4855" s="878"/>
      <c r="Q4855" s="878"/>
      <c r="R4855" s="878"/>
      <c r="S4855" s="878"/>
      <c r="T4855" s="878"/>
      <c r="U4855" s="878"/>
      <c r="V4855" s="878"/>
      <c r="W4855" s="878"/>
      <c r="X4855" s="1015"/>
      <c r="Y4855" s="878"/>
      <c r="Z4855" s="975"/>
    </row>
    <row r="4856" spans="1:26">
      <c r="A4856" s="878"/>
      <c r="B4856" s="878"/>
      <c r="C4856" s="878"/>
      <c r="F4856" s="878"/>
      <c r="H4856" s="878"/>
      <c r="I4856" s="878"/>
      <c r="J4856" s="878"/>
      <c r="K4856" s="990"/>
      <c r="L4856" s="990"/>
      <c r="M4856" s="990"/>
      <c r="N4856" s="990"/>
      <c r="O4856" s="878"/>
      <c r="P4856" s="878"/>
      <c r="Q4856" s="878"/>
      <c r="R4856" s="878"/>
      <c r="S4856" s="878"/>
      <c r="T4856" s="878"/>
      <c r="U4856" s="878"/>
      <c r="V4856" s="878"/>
      <c r="W4856" s="878"/>
      <c r="X4856" s="1015"/>
      <c r="Y4856" s="878"/>
      <c r="Z4856" s="975"/>
    </row>
    <row r="4857" spans="1:26">
      <c r="A4857" s="878"/>
      <c r="B4857" s="878"/>
      <c r="C4857" s="878"/>
      <c r="F4857" s="878"/>
      <c r="H4857" s="878"/>
      <c r="I4857" s="878"/>
      <c r="J4857" s="878"/>
      <c r="K4857" s="990"/>
      <c r="L4857" s="990"/>
      <c r="M4857" s="990"/>
      <c r="N4857" s="990"/>
      <c r="O4857" s="878"/>
      <c r="P4857" s="878"/>
      <c r="Q4857" s="878"/>
      <c r="R4857" s="878"/>
      <c r="S4857" s="878"/>
      <c r="T4857" s="878"/>
      <c r="U4857" s="878"/>
      <c r="V4857" s="878"/>
      <c r="W4857" s="878"/>
      <c r="X4857" s="1015"/>
      <c r="Y4857" s="878"/>
      <c r="Z4857" s="975"/>
    </row>
    <row r="4858" spans="1:26">
      <c r="A4858" s="878"/>
      <c r="B4858" s="878"/>
      <c r="C4858" s="878"/>
      <c r="F4858" s="878"/>
      <c r="H4858" s="878"/>
      <c r="I4858" s="878"/>
      <c r="J4858" s="878"/>
      <c r="K4858" s="990"/>
      <c r="L4858" s="990"/>
      <c r="M4858" s="990"/>
      <c r="N4858" s="990"/>
      <c r="O4858" s="878"/>
      <c r="P4858" s="878"/>
      <c r="Q4858" s="878"/>
      <c r="R4858" s="878"/>
      <c r="S4858" s="878"/>
      <c r="T4858" s="878"/>
      <c r="U4858" s="878"/>
      <c r="V4858" s="878"/>
      <c r="W4858" s="878"/>
      <c r="X4858" s="1015"/>
      <c r="Y4858" s="878"/>
      <c r="Z4858" s="975"/>
    </row>
    <row r="4859" spans="1:26">
      <c r="A4859" s="878"/>
      <c r="B4859" s="878"/>
      <c r="C4859" s="878"/>
      <c r="F4859" s="878"/>
      <c r="H4859" s="878"/>
      <c r="I4859" s="878"/>
      <c r="J4859" s="878"/>
      <c r="K4859" s="990"/>
      <c r="L4859" s="990"/>
      <c r="M4859" s="990"/>
      <c r="N4859" s="990"/>
      <c r="O4859" s="878"/>
      <c r="P4859" s="878"/>
      <c r="Q4859" s="878"/>
      <c r="R4859" s="878"/>
      <c r="S4859" s="878"/>
      <c r="T4859" s="878"/>
      <c r="U4859" s="878"/>
      <c r="V4859" s="878"/>
      <c r="W4859" s="878"/>
      <c r="X4859" s="1015"/>
      <c r="Y4859" s="878"/>
      <c r="Z4859" s="975"/>
    </row>
    <row r="4860" spans="1:26">
      <c r="A4860" s="878"/>
      <c r="B4860" s="878"/>
      <c r="C4860" s="878"/>
      <c r="F4860" s="878"/>
      <c r="H4860" s="878"/>
      <c r="I4860" s="878"/>
      <c r="J4860" s="878"/>
      <c r="K4860" s="990"/>
      <c r="L4860" s="990"/>
      <c r="M4860" s="990"/>
      <c r="N4860" s="990"/>
      <c r="O4860" s="878"/>
      <c r="P4860" s="878"/>
      <c r="Q4860" s="878"/>
      <c r="R4860" s="878"/>
      <c r="S4860" s="878"/>
      <c r="T4860" s="878"/>
      <c r="U4860" s="878"/>
      <c r="V4860" s="878"/>
      <c r="W4860" s="878"/>
      <c r="X4860" s="1015"/>
      <c r="Y4860" s="878"/>
      <c r="Z4860" s="975"/>
    </row>
    <row r="4861" spans="1:26">
      <c r="A4861" s="878"/>
      <c r="B4861" s="878"/>
      <c r="C4861" s="878"/>
      <c r="F4861" s="878"/>
      <c r="H4861" s="878"/>
      <c r="I4861" s="878"/>
      <c r="J4861" s="878"/>
      <c r="K4861" s="990"/>
      <c r="L4861" s="990"/>
      <c r="M4861" s="990"/>
      <c r="N4861" s="990"/>
      <c r="O4861" s="878"/>
      <c r="P4861" s="878"/>
      <c r="Q4861" s="878"/>
      <c r="R4861" s="878"/>
      <c r="S4861" s="878"/>
      <c r="T4861" s="878"/>
      <c r="U4861" s="878"/>
      <c r="V4861" s="878"/>
      <c r="W4861" s="878"/>
      <c r="X4861" s="1015"/>
      <c r="Y4861" s="878"/>
      <c r="Z4861" s="975"/>
    </row>
    <row r="4862" spans="1:26">
      <c r="A4862" s="878"/>
      <c r="B4862" s="878"/>
      <c r="C4862" s="878"/>
      <c r="F4862" s="878"/>
      <c r="H4862" s="878"/>
      <c r="I4862" s="878"/>
      <c r="J4862" s="878"/>
      <c r="K4862" s="990"/>
      <c r="L4862" s="990"/>
      <c r="M4862" s="990"/>
      <c r="N4862" s="990"/>
      <c r="O4862" s="878"/>
      <c r="P4862" s="878"/>
      <c r="Q4862" s="878"/>
      <c r="R4862" s="878"/>
      <c r="S4862" s="878"/>
      <c r="T4862" s="878"/>
      <c r="U4862" s="878"/>
      <c r="V4862" s="878"/>
      <c r="W4862" s="878"/>
      <c r="X4862" s="1015"/>
      <c r="Y4862" s="878"/>
      <c r="Z4862" s="975"/>
    </row>
    <row r="4863" spans="1:26">
      <c r="A4863" s="878"/>
      <c r="B4863" s="878"/>
      <c r="C4863" s="878"/>
      <c r="F4863" s="878"/>
      <c r="H4863" s="878"/>
      <c r="I4863" s="878"/>
      <c r="J4863" s="878"/>
      <c r="K4863" s="990"/>
      <c r="L4863" s="990"/>
      <c r="M4863" s="990"/>
      <c r="N4863" s="990"/>
      <c r="O4863" s="878"/>
      <c r="P4863" s="878"/>
      <c r="Q4863" s="878"/>
      <c r="R4863" s="878"/>
      <c r="S4863" s="878"/>
      <c r="T4863" s="878"/>
      <c r="U4863" s="878"/>
      <c r="V4863" s="878"/>
      <c r="W4863" s="878"/>
      <c r="X4863" s="1015"/>
      <c r="Y4863" s="878"/>
      <c r="Z4863" s="975"/>
    </row>
    <row r="4864" spans="1:26">
      <c r="A4864" s="878"/>
      <c r="B4864" s="878"/>
      <c r="C4864" s="878"/>
      <c r="F4864" s="878"/>
      <c r="H4864" s="878"/>
      <c r="I4864" s="878"/>
      <c r="J4864" s="878"/>
      <c r="K4864" s="990"/>
      <c r="L4864" s="990"/>
      <c r="M4864" s="990"/>
      <c r="N4864" s="990"/>
      <c r="O4864" s="878"/>
      <c r="P4864" s="878"/>
      <c r="Q4864" s="878"/>
      <c r="R4864" s="878"/>
      <c r="S4864" s="878"/>
      <c r="T4864" s="878"/>
      <c r="U4864" s="878"/>
      <c r="V4864" s="878"/>
      <c r="W4864" s="878"/>
      <c r="X4864" s="1015"/>
      <c r="Y4864" s="878"/>
      <c r="Z4864" s="975"/>
    </row>
    <row r="4865" spans="1:26">
      <c r="A4865" s="878"/>
      <c r="B4865" s="878"/>
      <c r="C4865" s="878"/>
      <c r="F4865" s="878"/>
      <c r="H4865" s="878"/>
      <c r="I4865" s="878"/>
      <c r="J4865" s="878"/>
      <c r="K4865" s="990"/>
      <c r="L4865" s="990"/>
      <c r="M4865" s="990"/>
      <c r="N4865" s="990"/>
      <c r="O4865" s="878"/>
      <c r="P4865" s="878"/>
      <c r="Q4865" s="878"/>
      <c r="R4865" s="878"/>
      <c r="S4865" s="878"/>
      <c r="T4865" s="878"/>
      <c r="U4865" s="878"/>
      <c r="V4865" s="878"/>
      <c r="W4865" s="878"/>
      <c r="X4865" s="1015"/>
      <c r="Y4865" s="878"/>
      <c r="Z4865" s="975"/>
    </row>
    <row r="4866" spans="1:26">
      <c r="A4866" s="878"/>
      <c r="B4866" s="878"/>
      <c r="C4866" s="878"/>
      <c r="F4866" s="878"/>
      <c r="H4866" s="878"/>
      <c r="I4866" s="878"/>
      <c r="J4866" s="878"/>
      <c r="K4866" s="990"/>
      <c r="L4866" s="990"/>
      <c r="M4866" s="990"/>
      <c r="N4866" s="990"/>
      <c r="O4866" s="878"/>
      <c r="P4866" s="878"/>
      <c r="Q4866" s="878"/>
      <c r="R4866" s="878"/>
      <c r="S4866" s="878"/>
      <c r="T4866" s="878"/>
      <c r="U4866" s="878"/>
      <c r="V4866" s="878"/>
      <c r="W4866" s="878"/>
      <c r="X4866" s="1015"/>
      <c r="Y4866" s="878"/>
      <c r="Z4866" s="975"/>
    </row>
    <row r="4867" spans="1:26">
      <c r="A4867" s="878"/>
      <c r="B4867" s="878"/>
      <c r="C4867" s="878"/>
      <c r="F4867" s="878"/>
      <c r="H4867" s="878"/>
      <c r="I4867" s="878"/>
      <c r="J4867" s="878"/>
      <c r="K4867" s="990"/>
      <c r="L4867" s="990"/>
      <c r="M4867" s="990"/>
      <c r="N4867" s="990"/>
      <c r="O4867" s="878"/>
      <c r="P4867" s="878"/>
      <c r="Q4867" s="878"/>
      <c r="R4867" s="878"/>
      <c r="S4867" s="878"/>
      <c r="T4867" s="878"/>
      <c r="U4867" s="878"/>
      <c r="V4867" s="878"/>
      <c r="W4867" s="878"/>
      <c r="X4867" s="1015"/>
      <c r="Y4867" s="878"/>
      <c r="Z4867" s="975"/>
    </row>
    <row r="4868" spans="1:26">
      <c r="A4868" s="878"/>
      <c r="B4868" s="878"/>
      <c r="C4868" s="878"/>
      <c r="F4868" s="878"/>
      <c r="H4868" s="878"/>
      <c r="I4868" s="878"/>
      <c r="J4868" s="878"/>
      <c r="K4868" s="990"/>
      <c r="L4868" s="990"/>
      <c r="M4868" s="990"/>
      <c r="N4868" s="990"/>
      <c r="O4868" s="878"/>
      <c r="P4868" s="878"/>
      <c r="Q4868" s="878"/>
      <c r="R4868" s="878"/>
      <c r="S4868" s="878"/>
      <c r="T4868" s="878"/>
      <c r="U4868" s="878"/>
      <c r="V4868" s="878"/>
      <c r="W4868" s="878"/>
      <c r="X4868" s="1015"/>
      <c r="Y4868" s="878"/>
      <c r="Z4868" s="975"/>
    </row>
    <row r="4869" spans="1:26">
      <c r="A4869" s="878"/>
      <c r="B4869" s="878"/>
      <c r="C4869" s="878"/>
      <c r="F4869" s="878"/>
      <c r="H4869" s="878"/>
      <c r="I4869" s="878"/>
      <c r="J4869" s="878"/>
      <c r="K4869" s="990"/>
      <c r="L4869" s="990"/>
      <c r="M4869" s="990"/>
      <c r="N4869" s="990"/>
      <c r="O4869" s="878"/>
      <c r="P4869" s="878"/>
      <c r="Q4869" s="878"/>
      <c r="R4869" s="878"/>
      <c r="S4869" s="878"/>
      <c r="T4869" s="878"/>
      <c r="U4869" s="878"/>
      <c r="V4869" s="878"/>
      <c r="W4869" s="878"/>
      <c r="X4869" s="1015"/>
      <c r="Y4869" s="878"/>
      <c r="Z4869" s="975"/>
    </row>
    <row r="4870" spans="1:26">
      <c r="A4870" s="878"/>
      <c r="B4870" s="878"/>
      <c r="C4870" s="878"/>
      <c r="F4870" s="878"/>
      <c r="H4870" s="878"/>
      <c r="I4870" s="878"/>
      <c r="J4870" s="878"/>
      <c r="K4870" s="990"/>
      <c r="L4870" s="990"/>
      <c r="M4870" s="990"/>
      <c r="N4870" s="990"/>
      <c r="O4870" s="878"/>
      <c r="P4870" s="878"/>
      <c r="Q4870" s="878"/>
      <c r="R4870" s="878"/>
      <c r="S4870" s="878"/>
      <c r="T4870" s="878"/>
      <c r="U4870" s="878"/>
      <c r="V4870" s="878"/>
      <c r="W4870" s="878"/>
      <c r="X4870" s="1015"/>
      <c r="Y4870" s="878"/>
      <c r="Z4870" s="975"/>
    </row>
    <row r="4871" spans="1:26">
      <c r="A4871" s="878"/>
      <c r="B4871" s="878"/>
      <c r="C4871" s="878"/>
      <c r="F4871" s="878"/>
      <c r="H4871" s="878"/>
      <c r="I4871" s="878"/>
      <c r="J4871" s="878"/>
      <c r="K4871" s="990"/>
      <c r="L4871" s="990"/>
      <c r="M4871" s="990"/>
      <c r="N4871" s="990"/>
      <c r="O4871" s="878"/>
      <c r="P4871" s="878"/>
      <c r="Q4871" s="878"/>
      <c r="R4871" s="878"/>
      <c r="S4871" s="878"/>
      <c r="T4871" s="878"/>
      <c r="U4871" s="878"/>
      <c r="V4871" s="878"/>
      <c r="W4871" s="878"/>
      <c r="X4871" s="1015"/>
      <c r="Y4871" s="878"/>
      <c r="Z4871" s="975"/>
    </row>
    <row r="4872" spans="1:26">
      <c r="A4872" s="878"/>
      <c r="B4872" s="878"/>
      <c r="C4872" s="878"/>
      <c r="F4872" s="878"/>
      <c r="H4872" s="878"/>
      <c r="I4872" s="878"/>
      <c r="J4872" s="878"/>
      <c r="K4872" s="990"/>
      <c r="L4872" s="990"/>
      <c r="M4872" s="990"/>
      <c r="N4872" s="990"/>
      <c r="O4872" s="878"/>
      <c r="P4872" s="878"/>
      <c r="Q4872" s="878"/>
      <c r="R4872" s="878"/>
      <c r="S4872" s="878"/>
      <c r="T4872" s="878"/>
      <c r="U4872" s="878"/>
      <c r="V4872" s="878"/>
      <c r="W4872" s="878"/>
      <c r="X4872" s="1015"/>
      <c r="Y4872" s="878"/>
      <c r="Z4872" s="975"/>
    </row>
    <row r="4873" spans="1:26">
      <c r="A4873" s="878"/>
      <c r="B4873" s="878"/>
      <c r="C4873" s="878"/>
      <c r="F4873" s="878"/>
      <c r="H4873" s="878"/>
      <c r="I4873" s="878"/>
      <c r="J4873" s="878"/>
      <c r="K4873" s="990"/>
      <c r="L4873" s="990"/>
      <c r="M4873" s="990"/>
      <c r="N4873" s="990"/>
      <c r="O4873" s="878"/>
      <c r="P4873" s="878"/>
      <c r="Q4873" s="878"/>
      <c r="R4873" s="878"/>
      <c r="S4873" s="878"/>
      <c r="T4873" s="878"/>
      <c r="U4873" s="878"/>
      <c r="V4873" s="878"/>
      <c r="W4873" s="878"/>
      <c r="X4873" s="1015"/>
      <c r="Y4873" s="878"/>
      <c r="Z4873" s="975"/>
    </row>
    <row r="4874" spans="1:26">
      <c r="A4874" s="878"/>
      <c r="B4874" s="878"/>
      <c r="C4874" s="878"/>
      <c r="F4874" s="878"/>
      <c r="H4874" s="878"/>
      <c r="I4874" s="878"/>
      <c r="J4874" s="878"/>
      <c r="K4874" s="990"/>
      <c r="L4874" s="990"/>
      <c r="M4874" s="990"/>
      <c r="N4874" s="990"/>
      <c r="O4874" s="878"/>
      <c r="P4874" s="878"/>
      <c r="Q4874" s="878"/>
      <c r="R4874" s="878"/>
      <c r="S4874" s="878"/>
      <c r="T4874" s="878"/>
      <c r="U4874" s="878"/>
      <c r="V4874" s="878"/>
      <c r="W4874" s="878"/>
      <c r="X4874" s="1015"/>
      <c r="Y4874" s="878"/>
      <c r="Z4874" s="975"/>
    </row>
    <row r="4875" spans="1:26">
      <c r="A4875" s="878"/>
      <c r="B4875" s="878"/>
      <c r="C4875" s="878"/>
      <c r="F4875" s="878"/>
      <c r="H4875" s="878"/>
      <c r="I4875" s="878"/>
      <c r="J4875" s="878"/>
      <c r="K4875" s="990"/>
      <c r="L4875" s="990"/>
      <c r="M4875" s="990"/>
      <c r="N4875" s="990"/>
      <c r="O4875" s="878"/>
      <c r="P4875" s="878"/>
      <c r="Q4875" s="878"/>
      <c r="R4875" s="878"/>
      <c r="S4875" s="878"/>
      <c r="T4875" s="878"/>
      <c r="U4875" s="878"/>
      <c r="V4875" s="878"/>
      <c r="W4875" s="878"/>
      <c r="X4875" s="1015"/>
      <c r="Y4875" s="878"/>
      <c r="Z4875" s="975"/>
    </row>
    <row r="4876" spans="1:26">
      <c r="A4876" s="878"/>
      <c r="B4876" s="878"/>
      <c r="C4876" s="878"/>
      <c r="F4876" s="878"/>
      <c r="H4876" s="878"/>
      <c r="I4876" s="878"/>
      <c r="J4876" s="878"/>
      <c r="K4876" s="990"/>
      <c r="L4876" s="990"/>
      <c r="M4876" s="990"/>
      <c r="N4876" s="990"/>
      <c r="O4876" s="878"/>
      <c r="P4876" s="878"/>
      <c r="Q4876" s="878"/>
      <c r="R4876" s="878"/>
      <c r="S4876" s="878"/>
      <c r="T4876" s="878"/>
      <c r="U4876" s="878"/>
      <c r="V4876" s="878"/>
      <c r="W4876" s="878"/>
      <c r="X4876" s="1015"/>
      <c r="Y4876" s="878"/>
      <c r="Z4876" s="975"/>
    </row>
    <row r="4877" spans="1:26">
      <c r="A4877" s="878"/>
      <c r="B4877" s="878"/>
      <c r="C4877" s="878"/>
      <c r="F4877" s="878"/>
      <c r="H4877" s="878"/>
      <c r="I4877" s="878"/>
      <c r="J4877" s="878"/>
      <c r="K4877" s="990"/>
      <c r="L4877" s="990"/>
      <c r="M4877" s="990"/>
      <c r="N4877" s="990"/>
      <c r="O4877" s="878"/>
      <c r="P4877" s="878"/>
      <c r="Q4877" s="878"/>
      <c r="R4877" s="878"/>
      <c r="S4877" s="878"/>
      <c r="T4877" s="878"/>
      <c r="U4877" s="878"/>
      <c r="V4877" s="878"/>
      <c r="W4877" s="878"/>
      <c r="X4877" s="1015"/>
      <c r="Y4877" s="878"/>
      <c r="Z4877" s="975"/>
    </row>
    <row r="4878" spans="1:26">
      <c r="A4878" s="878"/>
      <c r="B4878" s="878"/>
      <c r="C4878" s="878"/>
      <c r="F4878" s="878"/>
      <c r="H4878" s="878"/>
      <c r="I4878" s="878"/>
      <c r="J4878" s="878"/>
      <c r="K4878" s="990"/>
      <c r="L4878" s="990"/>
      <c r="M4878" s="990"/>
      <c r="N4878" s="990"/>
      <c r="O4878" s="878"/>
      <c r="P4878" s="878"/>
      <c r="Q4878" s="878"/>
      <c r="R4878" s="878"/>
      <c r="S4878" s="878"/>
      <c r="T4878" s="878"/>
      <c r="U4878" s="878"/>
      <c r="V4878" s="878"/>
      <c r="W4878" s="878"/>
      <c r="X4878" s="1015"/>
      <c r="Y4878" s="878"/>
      <c r="Z4878" s="975"/>
    </row>
    <row r="4879" spans="1:26">
      <c r="A4879" s="878"/>
      <c r="B4879" s="878"/>
      <c r="C4879" s="878"/>
      <c r="F4879" s="878"/>
      <c r="H4879" s="878"/>
      <c r="I4879" s="878"/>
      <c r="J4879" s="878"/>
      <c r="K4879" s="990"/>
      <c r="L4879" s="990"/>
      <c r="M4879" s="990"/>
      <c r="N4879" s="990"/>
      <c r="O4879" s="878"/>
      <c r="P4879" s="878"/>
      <c r="Q4879" s="878"/>
      <c r="R4879" s="878"/>
      <c r="S4879" s="878"/>
      <c r="T4879" s="878"/>
      <c r="U4879" s="878"/>
      <c r="V4879" s="878"/>
      <c r="W4879" s="878"/>
      <c r="X4879" s="1015"/>
      <c r="Y4879" s="878"/>
      <c r="Z4879" s="975"/>
    </row>
    <row r="4880" spans="1:26">
      <c r="A4880" s="878"/>
      <c r="B4880" s="878"/>
      <c r="C4880" s="878"/>
      <c r="F4880" s="878"/>
      <c r="H4880" s="878"/>
      <c r="I4880" s="878"/>
      <c r="J4880" s="878"/>
      <c r="K4880" s="990"/>
      <c r="L4880" s="990"/>
      <c r="M4880" s="990"/>
      <c r="N4880" s="990"/>
      <c r="O4880" s="878"/>
      <c r="P4880" s="878"/>
      <c r="Q4880" s="878"/>
      <c r="R4880" s="878"/>
      <c r="S4880" s="878"/>
      <c r="T4880" s="878"/>
      <c r="U4880" s="878"/>
      <c r="V4880" s="878"/>
      <c r="W4880" s="878"/>
      <c r="X4880" s="1015"/>
      <c r="Y4880" s="878"/>
      <c r="Z4880" s="975"/>
    </row>
    <row r="4881" spans="1:26">
      <c r="A4881" s="878"/>
      <c r="B4881" s="878"/>
      <c r="C4881" s="878"/>
      <c r="F4881" s="878"/>
      <c r="H4881" s="878"/>
      <c r="I4881" s="878"/>
      <c r="J4881" s="878"/>
      <c r="K4881" s="990"/>
      <c r="L4881" s="990"/>
      <c r="M4881" s="990"/>
      <c r="N4881" s="990"/>
      <c r="O4881" s="878"/>
      <c r="P4881" s="878"/>
      <c r="Q4881" s="878"/>
      <c r="R4881" s="878"/>
      <c r="S4881" s="878"/>
      <c r="T4881" s="878"/>
      <c r="U4881" s="878"/>
      <c r="V4881" s="878"/>
      <c r="W4881" s="878"/>
      <c r="X4881" s="1015"/>
      <c r="Y4881" s="878"/>
      <c r="Z4881" s="975"/>
    </row>
    <row r="4882" spans="1:26">
      <c r="A4882" s="878"/>
      <c r="B4882" s="878"/>
      <c r="C4882" s="878"/>
      <c r="F4882" s="878"/>
      <c r="H4882" s="878"/>
      <c r="I4882" s="878"/>
      <c r="J4882" s="878"/>
      <c r="K4882" s="990"/>
      <c r="L4882" s="990"/>
      <c r="M4882" s="990"/>
      <c r="N4882" s="990"/>
      <c r="O4882" s="878"/>
      <c r="P4882" s="878"/>
      <c r="Q4882" s="878"/>
      <c r="R4882" s="878"/>
      <c r="S4882" s="878"/>
      <c r="T4882" s="878"/>
      <c r="U4882" s="878"/>
      <c r="V4882" s="878"/>
      <c r="W4882" s="878"/>
      <c r="X4882" s="1015"/>
      <c r="Y4882" s="878"/>
      <c r="Z4882" s="975"/>
    </row>
    <row r="4883" spans="1:26">
      <c r="A4883" s="878"/>
      <c r="B4883" s="878"/>
      <c r="C4883" s="878"/>
      <c r="F4883" s="878"/>
      <c r="H4883" s="878"/>
      <c r="I4883" s="878"/>
      <c r="J4883" s="878"/>
      <c r="K4883" s="990"/>
      <c r="L4883" s="990"/>
      <c r="M4883" s="990"/>
      <c r="N4883" s="990"/>
      <c r="O4883" s="878"/>
      <c r="P4883" s="878"/>
      <c r="Q4883" s="878"/>
      <c r="R4883" s="878"/>
      <c r="S4883" s="878"/>
      <c r="T4883" s="878"/>
      <c r="U4883" s="878"/>
      <c r="V4883" s="878"/>
      <c r="W4883" s="878"/>
      <c r="X4883" s="1015"/>
      <c r="Y4883" s="878"/>
      <c r="Z4883" s="975"/>
    </row>
    <row r="4884" spans="1:26">
      <c r="A4884" s="878"/>
      <c r="B4884" s="878"/>
      <c r="C4884" s="878"/>
      <c r="F4884" s="878"/>
      <c r="H4884" s="878"/>
      <c r="I4884" s="878"/>
      <c r="J4884" s="878"/>
      <c r="K4884" s="990"/>
      <c r="L4884" s="990"/>
      <c r="M4884" s="990"/>
      <c r="N4884" s="990"/>
      <c r="O4884" s="878"/>
      <c r="P4884" s="878"/>
      <c r="Q4884" s="878"/>
      <c r="R4884" s="878"/>
      <c r="S4884" s="878"/>
      <c r="T4884" s="878"/>
      <c r="U4884" s="878"/>
      <c r="V4884" s="878"/>
      <c r="W4884" s="878"/>
      <c r="X4884" s="1015"/>
      <c r="Y4884" s="878"/>
      <c r="Z4884" s="975"/>
    </row>
    <row r="4885" spans="1:26">
      <c r="A4885" s="878"/>
      <c r="B4885" s="878"/>
      <c r="C4885" s="878"/>
      <c r="F4885" s="878"/>
      <c r="H4885" s="878"/>
      <c r="I4885" s="878"/>
      <c r="J4885" s="878"/>
      <c r="K4885" s="990"/>
      <c r="L4885" s="990"/>
      <c r="M4885" s="990"/>
      <c r="N4885" s="990"/>
      <c r="O4885" s="878"/>
      <c r="P4885" s="878"/>
      <c r="Q4885" s="878"/>
      <c r="R4885" s="878"/>
      <c r="S4885" s="878"/>
      <c r="T4885" s="878"/>
      <c r="U4885" s="878"/>
      <c r="V4885" s="878"/>
      <c r="W4885" s="878"/>
      <c r="X4885" s="1015"/>
      <c r="Y4885" s="878"/>
      <c r="Z4885" s="975"/>
    </row>
    <row r="4886" spans="1:26">
      <c r="A4886" s="878"/>
      <c r="B4886" s="878"/>
      <c r="C4886" s="878"/>
      <c r="F4886" s="878"/>
      <c r="H4886" s="878"/>
      <c r="I4886" s="878"/>
      <c r="J4886" s="878"/>
      <c r="K4886" s="990"/>
      <c r="L4886" s="990"/>
      <c r="M4886" s="990"/>
      <c r="N4886" s="990"/>
      <c r="O4886" s="878"/>
      <c r="P4886" s="878"/>
      <c r="Q4886" s="878"/>
      <c r="R4886" s="878"/>
      <c r="S4886" s="878"/>
      <c r="T4886" s="878"/>
      <c r="U4886" s="878"/>
      <c r="V4886" s="878"/>
      <c r="W4886" s="878"/>
      <c r="X4886" s="1015"/>
      <c r="Y4886" s="878"/>
      <c r="Z4886" s="975"/>
    </row>
    <row r="4887" spans="1:26">
      <c r="A4887" s="878"/>
      <c r="B4887" s="878"/>
      <c r="C4887" s="878"/>
      <c r="F4887" s="878"/>
      <c r="H4887" s="878"/>
      <c r="I4887" s="878"/>
      <c r="J4887" s="878"/>
      <c r="K4887" s="990"/>
      <c r="L4887" s="990"/>
      <c r="M4887" s="990"/>
      <c r="N4887" s="990"/>
      <c r="O4887" s="878"/>
      <c r="P4887" s="878"/>
      <c r="Q4887" s="878"/>
      <c r="R4887" s="878"/>
      <c r="S4887" s="878"/>
      <c r="T4887" s="878"/>
      <c r="U4887" s="878"/>
      <c r="V4887" s="878"/>
      <c r="W4887" s="878"/>
      <c r="X4887" s="1015"/>
      <c r="Y4887" s="878"/>
      <c r="Z4887" s="975"/>
    </row>
    <row r="4888" spans="1:26">
      <c r="A4888" s="878"/>
      <c r="B4888" s="878"/>
      <c r="C4888" s="878"/>
      <c r="F4888" s="878"/>
      <c r="H4888" s="878"/>
      <c r="I4888" s="878"/>
      <c r="J4888" s="878"/>
      <c r="K4888" s="990"/>
      <c r="L4888" s="990"/>
      <c r="M4888" s="990"/>
      <c r="N4888" s="990"/>
      <c r="O4888" s="878"/>
      <c r="P4888" s="878"/>
      <c r="Q4888" s="878"/>
      <c r="R4888" s="878"/>
      <c r="S4888" s="878"/>
      <c r="T4888" s="878"/>
      <c r="U4888" s="878"/>
      <c r="V4888" s="878"/>
      <c r="W4888" s="878"/>
      <c r="X4888" s="1015"/>
      <c r="Y4888" s="878"/>
      <c r="Z4888" s="975"/>
    </row>
    <row r="4889" spans="1:26">
      <c r="A4889" s="878"/>
      <c r="B4889" s="878"/>
      <c r="C4889" s="878"/>
      <c r="F4889" s="878"/>
      <c r="H4889" s="878"/>
      <c r="I4889" s="878"/>
      <c r="J4889" s="878"/>
      <c r="K4889" s="990"/>
      <c r="L4889" s="990"/>
      <c r="M4889" s="990"/>
      <c r="N4889" s="990"/>
      <c r="O4889" s="878"/>
      <c r="P4889" s="878"/>
      <c r="Q4889" s="878"/>
      <c r="R4889" s="878"/>
      <c r="S4889" s="878"/>
      <c r="T4889" s="878"/>
      <c r="U4889" s="878"/>
      <c r="V4889" s="878"/>
      <c r="W4889" s="878"/>
      <c r="X4889" s="1015"/>
      <c r="Y4889" s="878"/>
      <c r="Z4889" s="975"/>
    </row>
    <row r="4890" spans="1:26">
      <c r="A4890" s="878"/>
      <c r="B4890" s="878"/>
      <c r="C4890" s="878"/>
      <c r="F4890" s="878"/>
      <c r="H4890" s="878"/>
      <c r="I4890" s="878"/>
      <c r="J4890" s="878"/>
      <c r="K4890" s="990"/>
      <c r="L4890" s="990"/>
      <c r="M4890" s="990"/>
      <c r="N4890" s="990"/>
      <c r="O4890" s="878"/>
      <c r="P4890" s="878"/>
      <c r="Q4890" s="878"/>
      <c r="R4890" s="878"/>
      <c r="S4890" s="878"/>
      <c r="T4890" s="878"/>
      <c r="U4890" s="878"/>
      <c r="V4890" s="878"/>
      <c r="W4890" s="878"/>
      <c r="X4890" s="1015"/>
      <c r="Y4890" s="878"/>
      <c r="Z4890" s="975"/>
    </row>
    <row r="4891" spans="1:26">
      <c r="A4891" s="878"/>
      <c r="B4891" s="878"/>
      <c r="C4891" s="878"/>
      <c r="F4891" s="878"/>
      <c r="H4891" s="878"/>
      <c r="I4891" s="878"/>
      <c r="J4891" s="878"/>
      <c r="K4891" s="990"/>
      <c r="L4891" s="990"/>
      <c r="M4891" s="990"/>
      <c r="N4891" s="990"/>
      <c r="O4891" s="878"/>
      <c r="P4891" s="878"/>
      <c r="Q4891" s="878"/>
      <c r="R4891" s="878"/>
      <c r="S4891" s="878"/>
      <c r="T4891" s="878"/>
      <c r="U4891" s="878"/>
      <c r="V4891" s="878"/>
      <c r="W4891" s="878"/>
      <c r="X4891" s="1015"/>
      <c r="Y4891" s="878"/>
      <c r="Z4891" s="975"/>
    </row>
    <row r="4892" spans="1:26">
      <c r="A4892" s="878"/>
      <c r="B4892" s="878"/>
      <c r="C4892" s="878"/>
      <c r="F4892" s="878"/>
      <c r="H4892" s="878"/>
      <c r="I4892" s="878"/>
      <c r="J4892" s="878"/>
      <c r="K4892" s="990"/>
      <c r="L4892" s="990"/>
      <c r="M4892" s="990"/>
      <c r="N4892" s="990"/>
      <c r="O4892" s="878"/>
      <c r="P4892" s="878"/>
      <c r="Q4892" s="878"/>
      <c r="R4892" s="878"/>
      <c r="S4892" s="878"/>
      <c r="T4892" s="878"/>
      <c r="U4892" s="878"/>
      <c r="V4892" s="878"/>
      <c r="W4892" s="878"/>
      <c r="X4892" s="1015"/>
      <c r="Y4892" s="878"/>
      <c r="Z4892" s="975"/>
    </row>
    <row r="4893" spans="1:26">
      <c r="A4893" s="878"/>
      <c r="B4893" s="878"/>
      <c r="C4893" s="878"/>
      <c r="F4893" s="878"/>
      <c r="H4893" s="878"/>
      <c r="I4893" s="878"/>
      <c r="J4893" s="878"/>
      <c r="K4893" s="990"/>
      <c r="L4893" s="990"/>
      <c r="M4893" s="990"/>
      <c r="N4893" s="990"/>
      <c r="O4893" s="878"/>
      <c r="P4893" s="878"/>
      <c r="Q4893" s="878"/>
      <c r="R4893" s="878"/>
      <c r="S4893" s="878"/>
      <c r="T4893" s="878"/>
      <c r="U4893" s="878"/>
      <c r="V4893" s="878"/>
      <c r="W4893" s="878"/>
      <c r="X4893" s="1015"/>
      <c r="Y4893" s="878"/>
      <c r="Z4893" s="975"/>
    </row>
    <row r="4894" spans="1:26">
      <c r="A4894" s="878"/>
      <c r="B4894" s="878"/>
      <c r="C4894" s="878"/>
      <c r="F4894" s="878"/>
      <c r="H4894" s="878"/>
      <c r="I4894" s="878"/>
      <c r="J4894" s="878"/>
      <c r="K4894" s="990"/>
      <c r="L4894" s="990"/>
      <c r="M4894" s="990"/>
      <c r="N4894" s="990"/>
      <c r="O4894" s="878"/>
      <c r="P4894" s="878"/>
      <c r="Q4894" s="878"/>
      <c r="R4894" s="878"/>
      <c r="S4894" s="878"/>
      <c r="T4894" s="878"/>
      <c r="U4894" s="878"/>
      <c r="V4894" s="878"/>
      <c r="W4894" s="878"/>
      <c r="X4894" s="1015"/>
      <c r="Y4894" s="878"/>
      <c r="Z4894" s="975"/>
    </row>
    <row r="4895" spans="1:26">
      <c r="A4895" s="878"/>
      <c r="B4895" s="878"/>
      <c r="C4895" s="878"/>
      <c r="F4895" s="878"/>
      <c r="H4895" s="878"/>
      <c r="I4895" s="878"/>
      <c r="J4895" s="878"/>
      <c r="K4895" s="990"/>
      <c r="L4895" s="990"/>
      <c r="M4895" s="990"/>
      <c r="N4895" s="990"/>
      <c r="O4895" s="878"/>
      <c r="P4895" s="878"/>
      <c r="Q4895" s="878"/>
      <c r="R4895" s="878"/>
      <c r="S4895" s="878"/>
      <c r="T4895" s="878"/>
      <c r="U4895" s="878"/>
      <c r="V4895" s="878"/>
      <c r="W4895" s="878"/>
      <c r="X4895" s="1015"/>
      <c r="Y4895" s="878"/>
      <c r="Z4895" s="975"/>
    </row>
    <row r="4896" spans="1:26">
      <c r="A4896" s="878"/>
      <c r="B4896" s="878"/>
      <c r="C4896" s="878"/>
      <c r="F4896" s="878"/>
      <c r="H4896" s="878"/>
      <c r="I4896" s="878"/>
      <c r="J4896" s="878"/>
      <c r="K4896" s="990"/>
      <c r="L4896" s="990"/>
      <c r="M4896" s="990"/>
      <c r="N4896" s="990"/>
      <c r="O4896" s="878"/>
      <c r="P4896" s="878"/>
      <c r="Q4896" s="878"/>
      <c r="R4896" s="878"/>
      <c r="S4896" s="878"/>
      <c r="T4896" s="878"/>
      <c r="U4896" s="878"/>
      <c r="V4896" s="878"/>
      <c r="W4896" s="878"/>
      <c r="X4896" s="1015"/>
      <c r="Y4896" s="878"/>
      <c r="Z4896" s="975"/>
    </row>
    <row r="4897" spans="1:26">
      <c r="A4897" s="878"/>
      <c r="B4897" s="878"/>
      <c r="C4897" s="878"/>
      <c r="F4897" s="878"/>
      <c r="H4897" s="878"/>
      <c r="I4897" s="878"/>
      <c r="J4897" s="878"/>
      <c r="K4897" s="990"/>
      <c r="L4897" s="990"/>
      <c r="M4897" s="990"/>
      <c r="N4897" s="990"/>
      <c r="O4897" s="878"/>
      <c r="P4897" s="878"/>
      <c r="Q4897" s="878"/>
      <c r="R4897" s="878"/>
      <c r="S4897" s="878"/>
      <c r="T4897" s="878"/>
      <c r="U4897" s="878"/>
      <c r="V4897" s="878"/>
      <c r="W4897" s="878"/>
      <c r="X4897" s="1015"/>
      <c r="Y4897" s="878"/>
      <c r="Z4897" s="975"/>
    </row>
    <row r="4898" spans="1:26">
      <c r="A4898" s="878"/>
      <c r="B4898" s="878"/>
      <c r="C4898" s="878"/>
      <c r="F4898" s="878"/>
      <c r="H4898" s="878"/>
      <c r="I4898" s="878"/>
      <c r="J4898" s="878"/>
      <c r="K4898" s="990"/>
      <c r="L4898" s="990"/>
      <c r="M4898" s="990"/>
      <c r="N4898" s="990"/>
      <c r="O4898" s="878"/>
      <c r="P4898" s="878"/>
      <c r="Q4898" s="878"/>
      <c r="R4898" s="878"/>
      <c r="S4898" s="878"/>
      <c r="T4898" s="878"/>
      <c r="U4898" s="878"/>
      <c r="V4898" s="878"/>
      <c r="W4898" s="878"/>
      <c r="X4898" s="1015"/>
      <c r="Y4898" s="878"/>
      <c r="Z4898" s="975"/>
    </row>
    <row r="4899" spans="1:26">
      <c r="A4899" s="878"/>
      <c r="B4899" s="878"/>
      <c r="C4899" s="878"/>
      <c r="F4899" s="878"/>
      <c r="H4899" s="878"/>
      <c r="I4899" s="878"/>
      <c r="J4899" s="878"/>
      <c r="K4899" s="990"/>
      <c r="L4899" s="990"/>
      <c r="M4899" s="990"/>
      <c r="N4899" s="990"/>
      <c r="O4899" s="878"/>
      <c r="P4899" s="878"/>
      <c r="Q4899" s="878"/>
      <c r="R4899" s="878"/>
      <c r="S4899" s="878"/>
      <c r="T4899" s="878"/>
      <c r="U4899" s="878"/>
      <c r="V4899" s="878"/>
      <c r="W4899" s="878"/>
      <c r="X4899" s="1015"/>
      <c r="Y4899" s="878"/>
      <c r="Z4899" s="975"/>
    </row>
    <row r="4900" spans="1:26">
      <c r="A4900" s="878"/>
      <c r="B4900" s="878"/>
      <c r="C4900" s="878"/>
      <c r="F4900" s="878"/>
      <c r="H4900" s="878"/>
      <c r="I4900" s="878"/>
      <c r="J4900" s="878"/>
      <c r="K4900" s="990"/>
      <c r="L4900" s="990"/>
      <c r="M4900" s="990"/>
      <c r="N4900" s="990"/>
      <c r="O4900" s="878"/>
      <c r="P4900" s="878"/>
      <c r="Q4900" s="878"/>
      <c r="R4900" s="878"/>
      <c r="S4900" s="878"/>
      <c r="T4900" s="878"/>
      <c r="U4900" s="878"/>
      <c r="V4900" s="878"/>
      <c r="W4900" s="878"/>
      <c r="X4900" s="1015"/>
      <c r="Y4900" s="878"/>
      <c r="Z4900" s="975"/>
    </row>
    <row r="4901" spans="1:26">
      <c r="A4901" s="878"/>
      <c r="B4901" s="878"/>
      <c r="C4901" s="878"/>
      <c r="F4901" s="878"/>
      <c r="H4901" s="878"/>
      <c r="I4901" s="878"/>
      <c r="J4901" s="878"/>
      <c r="K4901" s="990"/>
      <c r="L4901" s="990"/>
      <c r="M4901" s="990"/>
      <c r="N4901" s="990"/>
      <c r="O4901" s="878"/>
      <c r="P4901" s="878"/>
      <c r="Q4901" s="878"/>
      <c r="R4901" s="878"/>
      <c r="S4901" s="878"/>
      <c r="T4901" s="878"/>
      <c r="U4901" s="878"/>
      <c r="V4901" s="878"/>
      <c r="W4901" s="878"/>
      <c r="X4901" s="1015"/>
      <c r="Y4901" s="878"/>
      <c r="Z4901" s="975"/>
    </row>
    <row r="4902" spans="1:26">
      <c r="A4902" s="878"/>
      <c r="B4902" s="878"/>
      <c r="C4902" s="878"/>
      <c r="F4902" s="878"/>
      <c r="H4902" s="878"/>
      <c r="I4902" s="878"/>
      <c r="J4902" s="878"/>
      <c r="K4902" s="990"/>
      <c r="L4902" s="990"/>
      <c r="M4902" s="990"/>
      <c r="N4902" s="990"/>
      <c r="O4902" s="878"/>
      <c r="P4902" s="878"/>
      <c r="Q4902" s="878"/>
      <c r="R4902" s="878"/>
      <c r="S4902" s="878"/>
      <c r="T4902" s="878"/>
      <c r="U4902" s="878"/>
      <c r="V4902" s="878"/>
      <c r="W4902" s="878"/>
      <c r="X4902" s="1015"/>
      <c r="Y4902" s="878"/>
      <c r="Z4902" s="975"/>
    </row>
    <row r="4903" spans="1:26">
      <c r="A4903" s="878"/>
      <c r="B4903" s="878"/>
      <c r="C4903" s="878"/>
      <c r="F4903" s="878"/>
      <c r="H4903" s="878"/>
      <c r="I4903" s="878"/>
      <c r="J4903" s="878"/>
      <c r="K4903" s="990"/>
      <c r="L4903" s="990"/>
      <c r="M4903" s="990"/>
      <c r="N4903" s="990"/>
      <c r="O4903" s="878"/>
      <c r="P4903" s="878"/>
      <c r="Q4903" s="878"/>
      <c r="R4903" s="878"/>
      <c r="S4903" s="878"/>
      <c r="T4903" s="878"/>
      <c r="U4903" s="878"/>
      <c r="V4903" s="878"/>
      <c r="W4903" s="878"/>
      <c r="X4903" s="1015"/>
      <c r="Y4903" s="878"/>
      <c r="Z4903" s="975"/>
    </row>
    <row r="4904" spans="1:26">
      <c r="A4904" s="878"/>
      <c r="B4904" s="878"/>
      <c r="C4904" s="878"/>
      <c r="F4904" s="878"/>
      <c r="H4904" s="878"/>
      <c r="I4904" s="878"/>
      <c r="J4904" s="878"/>
      <c r="K4904" s="990"/>
      <c r="L4904" s="990"/>
      <c r="M4904" s="990"/>
      <c r="N4904" s="990"/>
      <c r="O4904" s="878"/>
      <c r="P4904" s="878"/>
      <c r="Q4904" s="878"/>
      <c r="R4904" s="878"/>
      <c r="S4904" s="878"/>
      <c r="T4904" s="878"/>
      <c r="U4904" s="878"/>
      <c r="V4904" s="878"/>
      <c r="W4904" s="878"/>
      <c r="X4904" s="1015"/>
      <c r="Y4904" s="878"/>
      <c r="Z4904" s="975"/>
    </row>
    <row r="4905" spans="1:26">
      <c r="A4905" s="878"/>
      <c r="B4905" s="878"/>
      <c r="C4905" s="878"/>
      <c r="F4905" s="878"/>
      <c r="H4905" s="878"/>
      <c r="I4905" s="878"/>
      <c r="J4905" s="878"/>
      <c r="K4905" s="990"/>
      <c r="L4905" s="990"/>
      <c r="M4905" s="990"/>
      <c r="N4905" s="990"/>
      <c r="O4905" s="878"/>
      <c r="P4905" s="878"/>
      <c r="Q4905" s="878"/>
      <c r="R4905" s="878"/>
      <c r="S4905" s="878"/>
      <c r="T4905" s="878"/>
      <c r="U4905" s="878"/>
      <c r="V4905" s="878"/>
      <c r="W4905" s="878"/>
      <c r="X4905" s="1015"/>
      <c r="Y4905" s="878"/>
      <c r="Z4905" s="975"/>
    </row>
    <row r="4906" spans="1:26">
      <c r="A4906" s="878"/>
      <c r="B4906" s="878"/>
      <c r="C4906" s="878"/>
      <c r="F4906" s="878"/>
      <c r="H4906" s="878"/>
      <c r="I4906" s="878"/>
      <c r="J4906" s="878"/>
      <c r="K4906" s="990"/>
      <c r="L4906" s="990"/>
      <c r="M4906" s="990"/>
      <c r="N4906" s="990"/>
      <c r="O4906" s="878"/>
      <c r="P4906" s="878"/>
      <c r="Q4906" s="878"/>
      <c r="R4906" s="878"/>
      <c r="S4906" s="878"/>
      <c r="T4906" s="878"/>
      <c r="U4906" s="878"/>
      <c r="V4906" s="878"/>
      <c r="W4906" s="878"/>
      <c r="X4906" s="1015"/>
      <c r="Y4906" s="878"/>
      <c r="Z4906" s="975"/>
    </row>
    <row r="4907" spans="1:26">
      <c r="A4907" s="878"/>
      <c r="B4907" s="878"/>
      <c r="C4907" s="878"/>
      <c r="F4907" s="878"/>
      <c r="H4907" s="878"/>
      <c r="I4907" s="878"/>
      <c r="J4907" s="878"/>
      <c r="K4907" s="990"/>
      <c r="L4907" s="990"/>
      <c r="M4907" s="990"/>
      <c r="N4907" s="990"/>
      <c r="O4907" s="878"/>
      <c r="P4907" s="878"/>
      <c r="Q4907" s="878"/>
      <c r="R4907" s="878"/>
      <c r="S4907" s="878"/>
      <c r="T4907" s="878"/>
      <c r="U4907" s="878"/>
      <c r="V4907" s="878"/>
      <c r="W4907" s="878"/>
      <c r="X4907" s="1015"/>
      <c r="Y4907" s="878"/>
      <c r="Z4907" s="975"/>
    </row>
    <row r="4908" spans="1:26">
      <c r="A4908" s="878"/>
      <c r="B4908" s="878"/>
      <c r="C4908" s="878"/>
      <c r="F4908" s="878"/>
      <c r="H4908" s="878"/>
      <c r="I4908" s="878"/>
      <c r="J4908" s="878"/>
      <c r="K4908" s="990"/>
      <c r="L4908" s="990"/>
      <c r="M4908" s="990"/>
      <c r="N4908" s="990"/>
      <c r="O4908" s="878"/>
      <c r="P4908" s="878"/>
      <c r="Q4908" s="878"/>
      <c r="R4908" s="878"/>
      <c r="S4908" s="878"/>
      <c r="T4908" s="878"/>
      <c r="U4908" s="878"/>
      <c r="V4908" s="878"/>
      <c r="W4908" s="878"/>
      <c r="X4908" s="1015"/>
      <c r="Y4908" s="878"/>
      <c r="Z4908" s="975"/>
    </row>
    <row r="4909" spans="1:26">
      <c r="A4909" s="878"/>
      <c r="B4909" s="878"/>
      <c r="C4909" s="878"/>
      <c r="F4909" s="878"/>
      <c r="H4909" s="878"/>
      <c r="I4909" s="878"/>
      <c r="J4909" s="878"/>
      <c r="K4909" s="990"/>
      <c r="L4909" s="990"/>
      <c r="M4909" s="990"/>
      <c r="N4909" s="990"/>
      <c r="O4909" s="878"/>
      <c r="P4909" s="878"/>
      <c r="Q4909" s="878"/>
      <c r="R4909" s="878"/>
      <c r="S4909" s="878"/>
      <c r="T4909" s="878"/>
      <c r="U4909" s="878"/>
      <c r="V4909" s="878"/>
      <c r="W4909" s="878"/>
      <c r="X4909" s="1015"/>
      <c r="Y4909" s="878"/>
      <c r="Z4909" s="975"/>
    </row>
    <row r="4910" spans="1:26">
      <c r="A4910" s="878"/>
      <c r="B4910" s="878"/>
      <c r="C4910" s="878"/>
      <c r="F4910" s="878"/>
      <c r="H4910" s="878"/>
      <c r="I4910" s="878"/>
      <c r="J4910" s="878"/>
      <c r="K4910" s="990"/>
      <c r="L4910" s="990"/>
      <c r="M4910" s="990"/>
      <c r="N4910" s="990"/>
      <c r="O4910" s="878"/>
      <c r="P4910" s="878"/>
      <c r="Q4910" s="878"/>
      <c r="R4910" s="878"/>
      <c r="S4910" s="878"/>
      <c r="T4910" s="878"/>
      <c r="U4910" s="878"/>
      <c r="V4910" s="878"/>
      <c r="W4910" s="878"/>
      <c r="X4910" s="1015"/>
      <c r="Y4910" s="878"/>
      <c r="Z4910" s="975"/>
    </row>
    <row r="4911" spans="1:26">
      <c r="A4911" s="878"/>
      <c r="B4911" s="878"/>
      <c r="C4911" s="878"/>
      <c r="F4911" s="878"/>
      <c r="H4911" s="878"/>
      <c r="I4911" s="878"/>
      <c r="J4911" s="878"/>
      <c r="K4911" s="990"/>
      <c r="L4911" s="990"/>
      <c r="M4911" s="990"/>
      <c r="N4911" s="990"/>
      <c r="O4911" s="878"/>
      <c r="P4911" s="878"/>
      <c r="Q4911" s="878"/>
      <c r="R4911" s="878"/>
      <c r="S4911" s="878"/>
      <c r="T4911" s="878"/>
      <c r="U4911" s="878"/>
      <c r="V4911" s="878"/>
      <c r="W4911" s="878"/>
      <c r="X4911" s="1015"/>
      <c r="Y4911" s="878"/>
      <c r="Z4911" s="975"/>
    </row>
    <row r="4912" spans="1:26">
      <c r="A4912" s="878"/>
      <c r="B4912" s="878"/>
      <c r="C4912" s="878"/>
      <c r="F4912" s="878"/>
      <c r="H4912" s="878"/>
      <c r="I4912" s="878"/>
      <c r="J4912" s="878"/>
      <c r="K4912" s="990"/>
      <c r="L4912" s="990"/>
      <c r="M4912" s="990"/>
      <c r="N4912" s="990"/>
      <c r="O4912" s="878"/>
      <c r="P4912" s="878"/>
      <c r="Q4912" s="878"/>
      <c r="R4912" s="878"/>
      <c r="S4912" s="878"/>
      <c r="T4912" s="878"/>
      <c r="U4912" s="878"/>
      <c r="V4912" s="878"/>
      <c r="W4912" s="878"/>
      <c r="X4912" s="1015"/>
      <c r="Y4912" s="878"/>
      <c r="Z4912" s="975"/>
    </row>
    <row r="4913" spans="1:26">
      <c r="A4913" s="878"/>
      <c r="B4913" s="878"/>
      <c r="C4913" s="878"/>
      <c r="F4913" s="878"/>
      <c r="H4913" s="878"/>
      <c r="I4913" s="878"/>
      <c r="J4913" s="878"/>
      <c r="K4913" s="990"/>
      <c r="L4913" s="990"/>
      <c r="M4913" s="990"/>
      <c r="N4913" s="990"/>
      <c r="O4913" s="878"/>
      <c r="P4913" s="878"/>
      <c r="Q4913" s="878"/>
      <c r="R4913" s="878"/>
      <c r="S4913" s="878"/>
      <c r="T4913" s="878"/>
      <c r="U4913" s="878"/>
      <c r="V4913" s="878"/>
      <c r="W4913" s="878"/>
      <c r="X4913" s="1015"/>
      <c r="Y4913" s="878"/>
      <c r="Z4913" s="975"/>
    </row>
    <row r="4914" spans="1:26">
      <c r="A4914" s="878"/>
      <c r="B4914" s="878"/>
      <c r="C4914" s="878"/>
      <c r="F4914" s="878"/>
      <c r="H4914" s="878"/>
      <c r="I4914" s="878"/>
      <c r="J4914" s="878"/>
      <c r="K4914" s="990"/>
      <c r="L4914" s="990"/>
      <c r="M4914" s="990"/>
      <c r="N4914" s="990"/>
      <c r="O4914" s="878"/>
      <c r="P4914" s="878"/>
      <c r="Q4914" s="878"/>
      <c r="R4914" s="878"/>
      <c r="S4914" s="878"/>
      <c r="T4914" s="878"/>
      <c r="U4914" s="878"/>
      <c r="V4914" s="878"/>
      <c r="W4914" s="878"/>
      <c r="X4914" s="1015"/>
      <c r="Y4914" s="878"/>
      <c r="Z4914" s="975"/>
    </row>
    <row r="4915" spans="1:26">
      <c r="A4915" s="878"/>
      <c r="B4915" s="878"/>
      <c r="C4915" s="878"/>
      <c r="F4915" s="878"/>
      <c r="H4915" s="878"/>
      <c r="I4915" s="878"/>
      <c r="J4915" s="878"/>
      <c r="K4915" s="990"/>
      <c r="L4915" s="990"/>
      <c r="M4915" s="990"/>
      <c r="N4915" s="990"/>
      <c r="O4915" s="878"/>
      <c r="P4915" s="878"/>
      <c r="Q4915" s="878"/>
      <c r="R4915" s="878"/>
      <c r="S4915" s="878"/>
      <c r="T4915" s="878"/>
      <c r="U4915" s="878"/>
      <c r="V4915" s="878"/>
      <c r="W4915" s="878"/>
      <c r="X4915" s="1015"/>
      <c r="Y4915" s="878"/>
      <c r="Z4915" s="975"/>
    </row>
    <row r="4916" spans="1:26">
      <c r="A4916" s="878"/>
      <c r="B4916" s="878"/>
      <c r="C4916" s="878"/>
      <c r="F4916" s="878"/>
      <c r="H4916" s="878"/>
      <c r="I4916" s="878"/>
      <c r="J4916" s="878"/>
      <c r="K4916" s="990"/>
      <c r="L4916" s="990"/>
      <c r="M4916" s="990"/>
      <c r="N4916" s="990"/>
      <c r="O4916" s="878"/>
      <c r="P4916" s="878"/>
      <c r="Q4916" s="878"/>
      <c r="R4916" s="878"/>
      <c r="S4916" s="878"/>
      <c r="T4916" s="878"/>
      <c r="U4916" s="878"/>
      <c r="V4916" s="878"/>
      <c r="W4916" s="878"/>
      <c r="X4916" s="1015"/>
      <c r="Y4916" s="878"/>
      <c r="Z4916" s="975"/>
    </row>
    <row r="4917" spans="1:26">
      <c r="A4917" s="878"/>
      <c r="B4917" s="878"/>
      <c r="C4917" s="878"/>
      <c r="F4917" s="878"/>
      <c r="H4917" s="878"/>
      <c r="I4917" s="878"/>
      <c r="J4917" s="878"/>
      <c r="K4917" s="990"/>
      <c r="L4917" s="990"/>
      <c r="M4917" s="990"/>
      <c r="N4917" s="990"/>
      <c r="O4917" s="878"/>
      <c r="P4917" s="878"/>
      <c r="Q4917" s="878"/>
      <c r="R4917" s="878"/>
      <c r="S4917" s="878"/>
      <c r="T4917" s="878"/>
      <c r="U4917" s="878"/>
      <c r="V4917" s="878"/>
      <c r="W4917" s="878"/>
      <c r="X4917" s="1015"/>
      <c r="Y4917" s="878"/>
      <c r="Z4917" s="975"/>
    </row>
    <row r="4918" spans="1:26">
      <c r="A4918" s="878"/>
      <c r="B4918" s="878"/>
      <c r="C4918" s="878"/>
      <c r="F4918" s="878"/>
      <c r="H4918" s="878"/>
      <c r="I4918" s="878"/>
      <c r="J4918" s="878"/>
      <c r="K4918" s="990"/>
      <c r="L4918" s="990"/>
      <c r="M4918" s="990"/>
      <c r="N4918" s="990"/>
      <c r="O4918" s="878"/>
      <c r="P4918" s="878"/>
      <c r="Q4918" s="878"/>
      <c r="R4918" s="878"/>
      <c r="S4918" s="878"/>
      <c r="T4918" s="878"/>
      <c r="U4918" s="878"/>
      <c r="V4918" s="878"/>
      <c r="W4918" s="878"/>
      <c r="X4918" s="1015"/>
      <c r="Y4918" s="878"/>
      <c r="Z4918" s="975"/>
    </row>
    <row r="4919" spans="1:26">
      <c r="A4919" s="878"/>
      <c r="B4919" s="878"/>
      <c r="C4919" s="878"/>
      <c r="F4919" s="878"/>
      <c r="H4919" s="878"/>
      <c r="I4919" s="878"/>
      <c r="J4919" s="878"/>
      <c r="K4919" s="990"/>
      <c r="L4919" s="990"/>
      <c r="M4919" s="990"/>
      <c r="N4919" s="990"/>
      <c r="O4919" s="878"/>
      <c r="P4919" s="878"/>
      <c r="Q4919" s="878"/>
      <c r="R4919" s="878"/>
      <c r="S4919" s="878"/>
      <c r="T4919" s="878"/>
      <c r="U4919" s="878"/>
      <c r="V4919" s="878"/>
      <c r="W4919" s="878"/>
      <c r="X4919" s="1015"/>
      <c r="Y4919" s="878"/>
      <c r="Z4919" s="975"/>
    </row>
    <row r="4920" spans="1:26">
      <c r="A4920" s="878"/>
      <c r="B4920" s="878"/>
      <c r="C4920" s="878"/>
      <c r="F4920" s="878"/>
      <c r="H4920" s="878"/>
      <c r="I4920" s="878"/>
      <c r="J4920" s="878"/>
      <c r="K4920" s="990"/>
      <c r="L4920" s="990"/>
      <c r="M4920" s="990"/>
      <c r="N4920" s="990"/>
      <c r="O4920" s="878"/>
      <c r="P4920" s="878"/>
      <c r="Q4920" s="878"/>
      <c r="R4920" s="878"/>
      <c r="S4920" s="878"/>
      <c r="T4920" s="878"/>
      <c r="U4920" s="878"/>
      <c r="V4920" s="878"/>
      <c r="W4920" s="878"/>
      <c r="X4920" s="1015"/>
      <c r="Y4920" s="878"/>
      <c r="Z4920" s="975"/>
    </row>
    <row r="4921" spans="1:26">
      <c r="A4921" s="878"/>
      <c r="B4921" s="878"/>
      <c r="C4921" s="878"/>
      <c r="F4921" s="878"/>
      <c r="H4921" s="878"/>
      <c r="I4921" s="878"/>
      <c r="J4921" s="878"/>
      <c r="K4921" s="990"/>
      <c r="L4921" s="990"/>
      <c r="M4921" s="990"/>
      <c r="N4921" s="990"/>
      <c r="O4921" s="878"/>
      <c r="P4921" s="878"/>
      <c r="Q4921" s="878"/>
      <c r="R4921" s="878"/>
      <c r="S4921" s="878"/>
      <c r="T4921" s="878"/>
      <c r="U4921" s="878"/>
      <c r="V4921" s="878"/>
      <c r="W4921" s="878"/>
      <c r="X4921" s="1015"/>
      <c r="Y4921" s="878"/>
      <c r="Z4921" s="975"/>
    </row>
    <row r="4922" spans="1:26">
      <c r="A4922" s="878"/>
      <c r="B4922" s="878"/>
      <c r="C4922" s="878"/>
      <c r="F4922" s="878"/>
      <c r="H4922" s="878"/>
      <c r="I4922" s="878"/>
      <c r="J4922" s="878"/>
      <c r="K4922" s="990"/>
      <c r="L4922" s="990"/>
      <c r="M4922" s="990"/>
      <c r="N4922" s="990"/>
      <c r="O4922" s="878"/>
      <c r="P4922" s="878"/>
      <c r="Q4922" s="878"/>
      <c r="R4922" s="878"/>
      <c r="S4922" s="878"/>
      <c r="T4922" s="878"/>
      <c r="U4922" s="878"/>
      <c r="V4922" s="878"/>
      <c r="W4922" s="878"/>
      <c r="X4922" s="1015"/>
      <c r="Y4922" s="878"/>
      <c r="Z4922" s="975"/>
    </row>
    <row r="4923" spans="1:26">
      <c r="A4923" s="878"/>
      <c r="B4923" s="878"/>
      <c r="C4923" s="878"/>
      <c r="F4923" s="878"/>
      <c r="H4923" s="878"/>
      <c r="I4923" s="878"/>
      <c r="J4923" s="878"/>
      <c r="K4923" s="990"/>
      <c r="L4923" s="990"/>
      <c r="M4923" s="990"/>
      <c r="N4923" s="990"/>
      <c r="O4923" s="878"/>
      <c r="P4923" s="878"/>
      <c r="Q4923" s="878"/>
      <c r="R4923" s="878"/>
      <c r="S4923" s="878"/>
      <c r="T4923" s="878"/>
      <c r="U4923" s="878"/>
      <c r="V4923" s="878"/>
      <c r="W4923" s="878"/>
      <c r="X4923" s="1015"/>
      <c r="Y4923" s="878"/>
      <c r="Z4923" s="975"/>
    </row>
    <row r="4924" spans="1:26">
      <c r="A4924" s="878"/>
      <c r="B4924" s="878"/>
      <c r="C4924" s="878"/>
      <c r="F4924" s="878"/>
      <c r="H4924" s="878"/>
      <c r="I4924" s="878"/>
      <c r="J4924" s="878"/>
      <c r="K4924" s="990"/>
      <c r="L4924" s="990"/>
      <c r="M4924" s="990"/>
      <c r="N4924" s="990"/>
      <c r="O4924" s="878"/>
      <c r="P4924" s="878"/>
      <c r="Q4924" s="878"/>
      <c r="R4924" s="878"/>
      <c r="S4924" s="878"/>
      <c r="T4924" s="878"/>
      <c r="U4924" s="878"/>
      <c r="V4924" s="878"/>
      <c r="W4924" s="878"/>
      <c r="X4924" s="1015"/>
      <c r="Y4924" s="878"/>
      <c r="Z4924" s="975"/>
    </row>
    <row r="4925" spans="1:26">
      <c r="A4925" s="878"/>
      <c r="B4925" s="878"/>
      <c r="C4925" s="878"/>
      <c r="F4925" s="878"/>
      <c r="H4925" s="878"/>
      <c r="I4925" s="878"/>
      <c r="J4925" s="878"/>
      <c r="K4925" s="990"/>
      <c r="L4925" s="990"/>
      <c r="M4925" s="990"/>
      <c r="N4925" s="990"/>
      <c r="O4925" s="878"/>
      <c r="P4925" s="878"/>
      <c r="Q4925" s="878"/>
      <c r="R4925" s="878"/>
      <c r="S4925" s="878"/>
      <c r="T4925" s="878"/>
      <c r="U4925" s="878"/>
      <c r="V4925" s="878"/>
      <c r="W4925" s="878"/>
      <c r="X4925" s="1015"/>
      <c r="Y4925" s="878"/>
      <c r="Z4925" s="975"/>
    </row>
    <row r="4926" spans="1:26">
      <c r="A4926" s="878"/>
      <c r="B4926" s="878"/>
      <c r="C4926" s="878"/>
      <c r="F4926" s="878"/>
      <c r="H4926" s="878"/>
      <c r="I4926" s="878"/>
      <c r="J4926" s="878"/>
      <c r="K4926" s="990"/>
      <c r="L4926" s="990"/>
      <c r="M4926" s="990"/>
      <c r="N4926" s="990"/>
      <c r="O4926" s="878"/>
      <c r="P4926" s="878"/>
      <c r="Q4926" s="878"/>
      <c r="R4926" s="878"/>
      <c r="S4926" s="878"/>
      <c r="T4926" s="878"/>
      <c r="U4926" s="878"/>
      <c r="V4926" s="878"/>
      <c r="W4926" s="878"/>
      <c r="X4926" s="1015"/>
      <c r="Y4926" s="878"/>
      <c r="Z4926" s="975"/>
    </row>
    <row r="4927" spans="1:26">
      <c r="A4927" s="878"/>
      <c r="B4927" s="878"/>
      <c r="C4927" s="878"/>
      <c r="F4927" s="878"/>
      <c r="H4927" s="878"/>
      <c r="I4927" s="878"/>
      <c r="J4927" s="878"/>
      <c r="K4927" s="990"/>
      <c r="L4927" s="990"/>
      <c r="M4927" s="990"/>
      <c r="N4927" s="990"/>
      <c r="O4927" s="878"/>
      <c r="P4927" s="878"/>
      <c r="Q4927" s="878"/>
      <c r="R4927" s="878"/>
      <c r="S4927" s="878"/>
      <c r="T4927" s="878"/>
      <c r="U4927" s="878"/>
      <c r="V4927" s="878"/>
      <c r="W4927" s="878"/>
      <c r="X4927" s="1015"/>
      <c r="Y4927" s="878"/>
      <c r="Z4927" s="975"/>
    </row>
    <row r="4928" spans="1:26">
      <c r="A4928" s="878"/>
      <c r="B4928" s="878"/>
      <c r="C4928" s="878"/>
      <c r="F4928" s="878"/>
      <c r="H4928" s="878"/>
      <c r="I4928" s="878"/>
      <c r="J4928" s="878"/>
      <c r="K4928" s="990"/>
      <c r="L4928" s="990"/>
      <c r="M4928" s="990"/>
      <c r="N4928" s="990"/>
      <c r="O4928" s="878"/>
      <c r="P4928" s="878"/>
      <c r="Q4928" s="878"/>
      <c r="R4928" s="878"/>
      <c r="S4928" s="878"/>
      <c r="T4928" s="878"/>
      <c r="U4928" s="878"/>
      <c r="V4928" s="878"/>
      <c r="W4928" s="878"/>
      <c r="X4928" s="1015"/>
      <c r="Y4928" s="878"/>
      <c r="Z4928" s="975"/>
    </row>
    <row r="4929" spans="1:26">
      <c r="A4929" s="878"/>
      <c r="B4929" s="878"/>
      <c r="C4929" s="878"/>
      <c r="F4929" s="878"/>
      <c r="H4929" s="878"/>
      <c r="I4929" s="878"/>
      <c r="J4929" s="878"/>
      <c r="K4929" s="990"/>
      <c r="L4929" s="990"/>
      <c r="M4929" s="990"/>
      <c r="N4929" s="990"/>
      <c r="O4929" s="878"/>
      <c r="P4929" s="878"/>
      <c r="Q4929" s="878"/>
      <c r="R4929" s="878"/>
      <c r="S4929" s="878"/>
      <c r="T4929" s="878"/>
      <c r="U4929" s="878"/>
      <c r="V4929" s="878"/>
      <c r="W4929" s="878"/>
      <c r="X4929" s="1015"/>
      <c r="Y4929" s="878"/>
      <c r="Z4929" s="975"/>
    </row>
    <row r="4930" spans="1:26">
      <c r="A4930" s="878"/>
      <c r="B4930" s="878"/>
      <c r="C4930" s="878"/>
      <c r="F4930" s="878"/>
      <c r="H4930" s="878"/>
      <c r="I4930" s="878"/>
      <c r="J4930" s="878"/>
      <c r="K4930" s="990"/>
      <c r="L4930" s="990"/>
      <c r="M4930" s="990"/>
      <c r="N4930" s="990"/>
      <c r="O4930" s="878"/>
      <c r="P4930" s="878"/>
      <c r="Q4930" s="878"/>
      <c r="R4930" s="878"/>
      <c r="S4930" s="878"/>
      <c r="T4930" s="878"/>
      <c r="U4930" s="878"/>
      <c r="V4930" s="878"/>
      <c r="W4930" s="878"/>
      <c r="X4930" s="1015"/>
      <c r="Y4930" s="878"/>
      <c r="Z4930" s="975"/>
    </row>
    <row r="4931" spans="1:26">
      <c r="A4931" s="878"/>
      <c r="B4931" s="878"/>
      <c r="C4931" s="878"/>
      <c r="F4931" s="878"/>
      <c r="H4931" s="878"/>
      <c r="I4931" s="878"/>
      <c r="J4931" s="878"/>
      <c r="K4931" s="990"/>
      <c r="L4931" s="990"/>
      <c r="M4931" s="990"/>
      <c r="N4931" s="990"/>
      <c r="O4931" s="878"/>
      <c r="P4931" s="878"/>
      <c r="Q4931" s="878"/>
      <c r="R4931" s="878"/>
      <c r="S4931" s="878"/>
      <c r="T4931" s="878"/>
      <c r="U4931" s="878"/>
      <c r="V4931" s="878"/>
      <c r="W4931" s="878"/>
      <c r="X4931" s="1015"/>
      <c r="Y4931" s="878"/>
      <c r="Z4931" s="975"/>
    </row>
    <row r="4932" spans="1:26">
      <c r="A4932" s="878"/>
      <c r="B4932" s="878"/>
      <c r="C4932" s="878"/>
      <c r="F4932" s="878"/>
      <c r="H4932" s="878"/>
      <c r="I4932" s="878"/>
      <c r="J4932" s="878"/>
      <c r="K4932" s="990"/>
      <c r="L4932" s="990"/>
      <c r="M4932" s="990"/>
      <c r="N4932" s="990"/>
      <c r="O4932" s="878"/>
      <c r="P4932" s="878"/>
      <c r="Q4932" s="878"/>
      <c r="R4932" s="878"/>
      <c r="S4932" s="878"/>
      <c r="T4932" s="878"/>
      <c r="U4932" s="878"/>
      <c r="V4932" s="878"/>
      <c r="W4932" s="878"/>
      <c r="X4932" s="1015"/>
      <c r="Y4932" s="878"/>
      <c r="Z4932" s="975"/>
    </row>
    <row r="4933" spans="1:26">
      <c r="A4933" s="878"/>
      <c r="B4933" s="878"/>
      <c r="C4933" s="878"/>
      <c r="F4933" s="878"/>
      <c r="H4933" s="878"/>
      <c r="I4933" s="878"/>
      <c r="J4933" s="878"/>
      <c r="K4933" s="990"/>
      <c r="L4933" s="990"/>
      <c r="M4933" s="990"/>
      <c r="N4933" s="990"/>
      <c r="O4933" s="878"/>
      <c r="P4933" s="878"/>
      <c r="Q4933" s="878"/>
      <c r="R4933" s="878"/>
      <c r="S4933" s="878"/>
      <c r="T4933" s="878"/>
      <c r="U4933" s="878"/>
      <c r="V4933" s="878"/>
      <c r="W4933" s="878"/>
      <c r="X4933" s="1015"/>
      <c r="Y4933" s="878"/>
      <c r="Z4933" s="975"/>
    </row>
    <row r="4934" spans="1:26">
      <c r="A4934" s="878"/>
      <c r="B4934" s="878"/>
      <c r="C4934" s="878"/>
      <c r="F4934" s="878"/>
      <c r="H4934" s="878"/>
      <c r="I4934" s="878"/>
      <c r="J4934" s="878"/>
      <c r="K4934" s="990"/>
      <c r="L4934" s="990"/>
      <c r="M4934" s="990"/>
      <c r="N4934" s="990"/>
      <c r="O4934" s="878"/>
      <c r="P4934" s="878"/>
      <c r="Q4934" s="878"/>
      <c r="R4934" s="878"/>
      <c r="S4934" s="878"/>
      <c r="T4934" s="878"/>
      <c r="U4934" s="878"/>
      <c r="V4934" s="878"/>
      <c r="W4934" s="878"/>
      <c r="X4934" s="1015"/>
      <c r="Y4934" s="878"/>
      <c r="Z4934" s="975"/>
    </row>
    <row r="4935" spans="1:26">
      <c r="A4935" s="878"/>
      <c r="B4935" s="878"/>
      <c r="C4935" s="878"/>
      <c r="F4935" s="878"/>
      <c r="H4935" s="878"/>
      <c r="I4935" s="878"/>
      <c r="J4935" s="878"/>
      <c r="K4935" s="990"/>
      <c r="L4935" s="990"/>
      <c r="M4935" s="990"/>
      <c r="N4935" s="990"/>
      <c r="O4935" s="878"/>
      <c r="P4935" s="878"/>
      <c r="Q4935" s="878"/>
      <c r="R4935" s="878"/>
      <c r="S4935" s="878"/>
      <c r="T4935" s="878"/>
      <c r="U4935" s="878"/>
      <c r="V4935" s="878"/>
      <c r="W4935" s="878"/>
      <c r="X4935" s="1015"/>
      <c r="Y4935" s="878"/>
      <c r="Z4935" s="975"/>
    </row>
    <row r="4936" spans="1:26">
      <c r="A4936" s="878"/>
      <c r="B4936" s="878"/>
      <c r="C4936" s="878"/>
      <c r="F4936" s="878"/>
      <c r="H4936" s="878"/>
      <c r="I4936" s="878"/>
      <c r="J4936" s="878"/>
      <c r="K4936" s="990"/>
      <c r="L4936" s="990"/>
      <c r="M4936" s="990"/>
      <c r="N4936" s="990"/>
      <c r="O4936" s="878"/>
      <c r="P4936" s="878"/>
      <c r="Q4936" s="878"/>
      <c r="R4936" s="878"/>
      <c r="S4936" s="878"/>
      <c r="T4936" s="878"/>
      <c r="U4936" s="878"/>
      <c r="V4936" s="878"/>
      <c r="W4936" s="878"/>
      <c r="X4936" s="1015"/>
      <c r="Y4936" s="878"/>
      <c r="Z4936" s="975"/>
    </row>
    <row r="4937" spans="1:26">
      <c r="A4937" s="878"/>
      <c r="B4937" s="878"/>
      <c r="C4937" s="878"/>
      <c r="F4937" s="878"/>
      <c r="H4937" s="878"/>
      <c r="I4937" s="878"/>
      <c r="J4937" s="878"/>
      <c r="K4937" s="990"/>
      <c r="L4937" s="990"/>
      <c r="M4937" s="990"/>
      <c r="N4937" s="990"/>
      <c r="O4937" s="878"/>
      <c r="P4937" s="878"/>
      <c r="Q4937" s="878"/>
      <c r="R4937" s="878"/>
      <c r="S4937" s="878"/>
      <c r="T4937" s="878"/>
      <c r="U4937" s="878"/>
      <c r="V4937" s="878"/>
      <c r="W4937" s="878"/>
      <c r="X4937" s="1015"/>
      <c r="Y4937" s="878"/>
      <c r="Z4937" s="975"/>
    </row>
    <row r="4938" spans="1:26">
      <c r="A4938" s="878"/>
      <c r="B4938" s="878"/>
      <c r="C4938" s="878"/>
      <c r="F4938" s="878"/>
      <c r="H4938" s="878"/>
      <c r="I4938" s="878"/>
      <c r="J4938" s="878"/>
      <c r="K4938" s="990"/>
      <c r="L4938" s="990"/>
      <c r="M4938" s="990"/>
      <c r="N4938" s="990"/>
      <c r="O4938" s="878"/>
      <c r="P4938" s="878"/>
      <c r="Q4938" s="878"/>
      <c r="R4938" s="878"/>
      <c r="S4938" s="878"/>
      <c r="T4938" s="878"/>
      <c r="U4938" s="878"/>
      <c r="V4938" s="878"/>
      <c r="W4938" s="878"/>
      <c r="X4938" s="1015"/>
      <c r="Y4938" s="878"/>
      <c r="Z4938" s="975"/>
    </row>
    <row r="4939" spans="1:26">
      <c r="A4939" s="878"/>
      <c r="B4939" s="878"/>
      <c r="C4939" s="878"/>
      <c r="F4939" s="878"/>
      <c r="H4939" s="878"/>
      <c r="I4939" s="878"/>
      <c r="J4939" s="878"/>
      <c r="K4939" s="990"/>
      <c r="L4939" s="990"/>
      <c r="M4939" s="990"/>
      <c r="N4939" s="990"/>
      <c r="O4939" s="878"/>
      <c r="P4939" s="878"/>
      <c r="Q4939" s="878"/>
      <c r="R4939" s="878"/>
      <c r="S4939" s="878"/>
      <c r="T4939" s="878"/>
      <c r="U4939" s="878"/>
      <c r="V4939" s="878"/>
      <c r="W4939" s="878"/>
      <c r="X4939" s="1015"/>
      <c r="Y4939" s="878"/>
      <c r="Z4939" s="975"/>
    </row>
    <row r="4940" spans="1:26">
      <c r="A4940" s="878"/>
      <c r="B4940" s="878"/>
      <c r="C4940" s="878"/>
      <c r="F4940" s="878"/>
      <c r="H4940" s="878"/>
      <c r="I4940" s="878"/>
      <c r="J4940" s="878"/>
      <c r="K4940" s="990"/>
      <c r="L4940" s="990"/>
      <c r="M4940" s="990"/>
      <c r="N4940" s="990"/>
      <c r="O4940" s="878"/>
      <c r="P4940" s="878"/>
      <c r="Q4940" s="878"/>
      <c r="R4940" s="878"/>
      <c r="S4940" s="878"/>
      <c r="T4940" s="878"/>
      <c r="U4940" s="878"/>
      <c r="V4940" s="878"/>
      <c r="W4940" s="878"/>
      <c r="X4940" s="1015"/>
      <c r="Y4940" s="878"/>
      <c r="Z4940" s="975"/>
    </row>
    <row r="4941" spans="1:26">
      <c r="A4941" s="878"/>
      <c r="B4941" s="878"/>
      <c r="C4941" s="878"/>
      <c r="F4941" s="878"/>
      <c r="H4941" s="878"/>
      <c r="I4941" s="878"/>
      <c r="J4941" s="878"/>
      <c r="K4941" s="990"/>
      <c r="L4941" s="990"/>
      <c r="M4941" s="990"/>
      <c r="N4941" s="990"/>
      <c r="O4941" s="878"/>
      <c r="P4941" s="878"/>
      <c r="Q4941" s="878"/>
      <c r="R4941" s="878"/>
      <c r="S4941" s="878"/>
      <c r="T4941" s="878"/>
      <c r="U4941" s="878"/>
      <c r="V4941" s="878"/>
      <c r="W4941" s="878"/>
      <c r="X4941" s="1015"/>
      <c r="Y4941" s="878"/>
      <c r="Z4941" s="975"/>
    </row>
    <row r="4942" spans="1:26">
      <c r="A4942" s="878"/>
      <c r="B4942" s="878"/>
      <c r="C4942" s="878"/>
      <c r="F4942" s="878"/>
      <c r="H4942" s="878"/>
      <c r="I4942" s="878"/>
      <c r="J4942" s="878"/>
      <c r="K4942" s="990"/>
      <c r="L4942" s="990"/>
      <c r="M4942" s="990"/>
      <c r="N4942" s="990"/>
      <c r="O4942" s="878"/>
      <c r="P4942" s="878"/>
      <c r="Q4942" s="878"/>
      <c r="R4942" s="878"/>
      <c r="S4942" s="878"/>
      <c r="T4942" s="878"/>
      <c r="U4942" s="878"/>
      <c r="V4942" s="878"/>
      <c r="W4942" s="878"/>
      <c r="X4942" s="1015"/>
      <c r="Y4942" s="878"/>
      <c r="Z4942" s="975"/>
    </row>
    <row r="4943" spans="1:26">
      <c r="A4943" s="878"/>
      <c r="B4943" s="878"/>
      <c r="C4943" s="878"/>
      <c r="F4943" s="878"/>
      <c r="H4943" s="878"/>
      <c r="I4943" s="878"/>
      <c r="J4943" s="878"/>
      <c r="K4943" s="990"/>
      <c r="L4943" s="990"/>
      <c r="M4943" s="990"/>
      <c r="N4943" s="990"/>
      <c r="O4943" s="878"/>
      <c r="P4943" s="878"/>
      <c r="Q4943" s="878"/>
      <c r="R4943" s="878"/>
      <c r="S4943" s="878"/>
      <c r="T4943" s="878"/>
      <c r="U4943" s="878"/>
      <c r="V4943" s="878"/>
      <c r="W4943" s="878"/>
      <c r="X4943" s="1015"/>
      <c r="Y4943" s="878"/>
      <c r="Z4943" s="975"/>
    </row>
    <row r="4944" spans="1:26">
      <c r="A4944" s="878"/>
      <c r="B4944" s="878"/>
      <c r="C4944" s="878"/>
      <c r="F4944" s="878"/>
      <c r="H4944" s="878"/>
      <c r="I4944" s="878"/>
      <c r="J4944" s="878"/>
      <c r="K4944" s="990"/>
      <c r="L4944" s="990"/>
      <c r="M4944" s="990"/>
      <c r="N4944" s="990"/>
      <c r="O4944" s="878"/>
      <c r="P4944" s="878"/>
      <c r="Q4944" s="878"/>
      <c r="R4944" s="878"/>
      <c r="S4944" s="878"/>
      <c r="T4944" s="878"/>
      <c r="U4944" s="878"/>
      <c r="V4944" s="878"/>
      <c r="W4944" s="878"/>
      <c r="X4944" s="1015"/>
      <c r="Y4944" s="878"/>
      <c r="Z4944" s="975"/>
    </row>
    <row r="4945" spans="1:26">
      <c r="A4945" s="878"/>
      <c r="B4945" s="878"/>
      <c r="C4945" s="878"/>
      <c r="F4945" s="878"/>
      <c r="H4945" s="878"/>
      <c r="I4945" s="878"/>
      <c r="J4945" s="878"/>
      <c r="K4945" s="990"/>
      <c r="L4945" s="990"/>
      <c r="M4945" s="990"/>
      <c r="N4945" s="990"/>
      <c r="O4945" s="878"/>
      <c r="P4945" s="878"/>
      <c r="Q4945" s="878"/>
      <c r="R4945" s="878"/>
      <c r="S4945" s="878"/>
      <c r="T4945" s="878"/>
      <c r="U4945" s="878"/>
      <c r="V4945" s="878"/>
      <c r="W4945" s="878"/>
      <c r="X4945" s="1015"/>
      <c r="Y4945" s="878"/>
      <c r="Z4945" s="975"/>
    </row>
    <row r="4946" spans="1:26">
      <c r="A4946" s="878"/>
      <c r="B4946" s="878"/>
      <c r="C4946" s="878"/>
      <c r="F4946" s="878"/>
      <c r="H4946" s="878"/>
      <c r="I4946" s="878"/>
      <c r="J4946" s="878"/>
      <c r="K4946" s="990"/>
      <c r="L4946" s="990"/>
      <c r="M4946" s="990"/>
      <c r="N4946" s="990"/>
      <c r="O4946" s="878"/>
      <c r="P4946" s="878"/>
      <c r="Q4946" s="878"/>
      <c r="R4946" s="878"/>
      <c r="S4946" s="878"/>
      <c r="T4946" s="878"/>
      <c r="U4946" s="878"/>
      <c r="V4946" s="878"/>
      <c r="W4946" s="878"/>
      <c r="X4946" s="1015"/>
      <c r="Y4946" s="878"/>
      <c r="Z4946" s="975"/>
    </row>
    <row r="4947" spans="1:26">
      <c r="A4947" s="878"/>
      <c r="B4947" s="878"/>
      <c r="C4947" s="878"/>
      <c r="F4947" s="878"/>
      <c r="H4947" s="878"/>
      <c r="I4947" s="878"/>
      <c r="J4947" s="878"/>
      <c r="K4947" s="990"/>
      <c r="L4947" s="990"/>
      <c r="M4947" s="990"/>
      <c r="N4947" s="990"/>
      <c r="O4947" s="878"/>
      <c r="P4947" s="878"/>
      <c r="Q4947" s="878"/>
      <c r="R4947" s="878"/>
      <c r="S4947" s="878"/>
      <c r="T4947" s="878"/>
      <c r="U4947" s="878"/>
      <c r="V4947" s="878"/>
      <c r="W4947" s="878"/>
      <c r="X4947" s="1015"/>
      <c r="Y4947" s="878"/>
      <c r="Z4947" s="975"/>
    </row>
    <row r="4948" spans="1:26">
      <c r="A4948" s="878"/>
      <c r="B4948" s="878"/>
      <c r="C4948" s="878"/>
      <c r="F4948" s="878"/>
      <c r="H4948" s="878"/>
      <c r="I4948" s="878"/>
      <c r="J4948" s="878"/>
      <c r="K4948" s="990"/>
      <c r="L4948" s="990"/>
      <c r="M4948" s="990"/>
      <c r="N4948" s="990"/>
      <c r="O4948" s="878"/>
      <c r="P4948" s="878"/>
      <c r="Q4948" s="878"/>
      <c r="R4948" s="878"/>
      <c r="S4948" s="878"/>
      <c r="T4948" s="878"/>
      <c r="U4948" s="878"/>
      <c r="V4948" s="878"/>
      <c r="W4948" s="878"/>
      <c r="X4948" s="1015"/>
      <c r="Y4948" s="878"/>
      <c r="Z4948" s="975"/>
    </row>
    <row r="4949" spans="1:26">
      <c r="A4949" s="878"/>
      <c r="B4949" s="878"/>
      <c r="C4949" s="878"/>
      <c r="F4949" s="878"/>
      <c r="H4949" s="878"/>
      <c r="I4949" s="878"/>
      <c r="J4949" s="878"/>
      <c r="K4949" s="990"/>
      <c r="L4949" s="990"/>
      <c r="M4949" s="990"/>
      <c r="N4949" s="990"/>
      <c r="O4949" s="878"/>
      <c r="P4949" s="878"/>
      <c r="Q4949" s="878"/>
      <c r="R4949" s="878"/>
      <c r="S4949" s="878"/>
      <c r="T4949" s="878"/>
      <c r="U4949" s="878"/>
      <c r="V4949" s="878"/>
      <c r="W4949" s="878"/>
      <c r="X4949" s="1015"/>
      <c r="Y4949" s="878"/>
      <c r="Z4949" s="975"/>
    </row>
    <row r="4950" spans="1:26">
      <c r="A4950" s="878"/>
      <c r="B4950" s="878"/>
      <c r="C4950" s="878"/>
      <c r="F4950" s="878"/>
      <c r="H4950" s="878"/>
      <c r="I4950" s="878"/>
      <c r="J4950" s="878"/>
      <c r="K4950" s="990"/>
      <c r="L4950" s="990"/>
      <c r="M4950" s="990"/>
      <c r="N4950" s="990"/>
      <c r="O4950" s="878"/>
      <c r="P4950" s="878"/>
      <c r="Q4950" s="878"/>
      <c r="R4950" s="878"/>
      <c r="S4950" s="878"/>
      <c r="T4950" s="878"/>
      <c r="U4950" s="878"/>
      <c r="V4950" s="878"/>
      <c r="W4950" s="878"/>
      <c r="X4950" s="1015"/>
      <c r="Y4950" s="878"/>
      <c r="Z4950" s="975"/>
    </row>
    <row r="4951" spans="1:26">
      <c r="A4951" s="878"/>
      <c r="B4951" s="878"/>
      <c r="C4951" s="878"/>
      <c r="F4951" s="878"/>
      <c r="H4951" s="878"/>
      <c r="I4951" s="878"/>
      <c r="J4951" s="878"/>
      <c r="K4951" s="990"/>
      <c r="L4951" s="990"/>
      <c r="M4951" s="990"/>
      <c r="N4951" s="990"/>
      <c r="O4951" s="878"/>
      <c r="P4951" s="878"/>
      <c r="Q4951" s="878"/>
      <c r="R4951" s="878"/>
      <c r="S4951" s="878"/>
      <c r="T4951" s="878"/>
      <c r="U4951" s="878"/>
      <c r="V4951" s="878"/>
      <c r="W4951" s="878"/>
      <c r="X4951" s="1015"/>
      <c r="Y4951" s="878"/>
      <c r="Z4951" s="975"/>
    </row>
    <row r="4952" spans="1:26">
      <c r="A4952" s="878"/>
      <c r="B4952" s="878"/>
      <c r="C4952" s="878"/>
      <c r="F4952" s="878"/>
      <c r="H4952" s="878"/>
      <c r="I4952" s="878"/>
      <c r="J4952" s="878"/>
      <c r="K4952" s="990"/>
      <c r="L4952" s="990"/>
      <c r="M4952" s="990"/>
      <c r="N4952" s="990"/>
      <c r="O4952" s="878"/>
      <c r="P4952" s="878"/>
      <c r="Q4952" s="878"/>
      <c r="R4952" s="878"/>
      <c r="S4952" s="878"/>
      <c r="T4952" s="878"/>
      <c r="U4952" s="878"/>
      <c r="V4952" s="878"/>
      <c r="W4952" s="878"/>
      <c r="X4952" s="1015"/>
      <c r="Y4952" s="878"/>
      <c r="Z4952" s="975"/>
    </row>
    <row r="4953" spans="1:26">
      <c r="A4953" s="878"/>
      <c r="B4953" s="878"/>
      <c r="C4953" s="878"/>
      <c r="F4953" s="878"/>
      <c r="H4953" s="878"/>
      <c r="I4953" s="878"/>
      <c r="J4953" s="878"/>
      <c r="K4953" s="990"/>
      <c r="L4953" s="990"/>
      <c r="M4953" s="990"/>
      <c r="N4953" s="990"/>
      <c r="O4953" s="878"/>
      <c r="P4953" s="878"/>
      <c r="Q4953" s="878"/>
      <c r="R4953" s="878"/>
      <c r="S4953" s="878"/>
      <c r="T4953" s="878"/>
      <c r="U4953" s="878"/>
      <c r="V4953" s="878"/>
      <c r="W4953" s="878"/>
      <c r="X4953" s="1015"/>
      <c r="Y4953" s="878"/>
      <c r="Z4953" s="975"/>
    </row>
    <row r="4954" spans="1:26">
      <c r="A4954" s="878"/>
      <c r="B4954" s="878"/>
      <c r="C4954" s="878"/>
      <c r="F4954" s="878"/>
      <c r="H4954" s="878"/>
      <c r="I4954" s="878"/>
      <c r="J4954" s="878"/>
      <c r="K4954" s="990"/>
      <c r="L4954" s="990"/>
      <c r="M4954" s="990"/>
      <c r="N4954" s="990"/>
      <c r="O4954" s="878"/>
      <c r="P4954" s="878"/>
      <c r="Q4954" s="878"/>
      <c r="R4954" s="878"/>
      <c r="S4954" s="878"/>
      <c r="T4954" s="878"/>
      <c r="U4954" s="878"/>
      <c r="V4954" s="878"/>
      <c r="W4954" s="878"/>
      <c r="X4954" s="1015"/>
      <c r="Y4954" s="878"/>
      <c r="Z4954" s="975"/>
    </row>
    <row r="4955" spans="1:26">
      <c r="A4955" s="878"/>
      <c r="B4955" s="878"/>
      <c r="C4955" s="878"/>
      <c r="F4955" s="878"/>
      <c r="H4955" s="878"/>
      <c r="I4955" s="878"/>
      <c r="J4955" s="878"/>
      <c r="K4955" s="990"/>
      <c r="L4955" s="990"/>
      <c r="M4955" s="990"/>
      <c r="N4955" s="990"/>
      <c r="O4955" s="878"/>
      <c r="P4955" s="878"/>
      <c r="Q4955" s="878"/>
      <c r="R4955" s="878"/>
      <c r="S4955" s="878"/>
      <c r="T4955" s="878"/>
      <c r="U4955" s="878"/>
      <c r="V4955" s="878"/>
      <c r="W4955" s="878"/>
      <c r="X4955" s="1015"/>
      <c r="Y4955" s="878"/>
      <c r="Z4955" s="975"/>
    </row>
    <row r="4956" spans="1:26">
      <c r="A4956" s="878"/>
      <c r="B4956" s="878"/>
      <c r="C4956" s="878"/>
      <c r="F4956" s="878"/>
      <c r="H4956" s="878"/>
      <c r="I4956" s="878"/>
      <c r="J4956" s="878"/>
      <c r="K4956" s="990"/>
      <c r="L4956" s="990"/>
      <c r="M4956" s="990"/>
      <c r="N4956" s="990"/>
      <c r="O4956" s="878"/>
      <c r="P4956" s="878"/>
      <c r="Q4956" s="878"/>
      <c r="R4956" s="878"/>
      <c r="S4956" s="878"/>
      <c r="T4956" s="878"/>
      <c r="U4956" s="878"/>
      <c r="V4956" s="878"/>
      <c r="W4956" s="878"/>
      <c r="X4956" s="1015"/>
      <c r="Y4956" s="878"/>
      <c r="Z4956" s="975"/>
    </row>
    <row r="4957" spans="1:26">
      <c r="A4957" s="878"/>
      <c r="B4957" s="878"/>
      <c r="C4957" s="878"/>
      <c r="F4957" s="878"/>
      <c r="H4957" s="878"/>
      <c r="I4957" s="878"/>
      <c r="J4957" s="878"/>
      <c r="K4957" s="990"/>
      <c r="L4957" s="990"/>
      <c r="M4957" s="990"/>
      <c r="N4957" s="990"/>
      <c r="O4957" s="878"/>
      <c r="P4957" s="878"/>
      <c r="Q4957" s="878"/>
      <c r="R4957" s="878"/>
      <c r="S4957" s="878"/>
      <c r="T4957" s="878"/>
      <c r="U4957" s="878"/>
      <c r="V4957" s="878"/>
      <c r="W4957" s="878"/>
      <c r="X4957" s="1015"/>
      <c r="Y4957" s="878"/>
      <c r="Z4957" s="975"/>
    </row>
    <row r="4958" spans="1:26">
      <c r="A4958" s="878"/>
      <c r="B4958" s="878"/>
      <c r="C4958" s="878"/>
      <c r="F4958" s="878"/>
      <c r="H4958" s="878"/>
      <c r="I4958" s="878"/>
      <c r="J4958" s="878"/>
      <c r="K4958" s="990"/>
      <c r="L4958" s="990"/>
      <c r="M4958" s="990"/>
      <c r="N4958" s="990"/>
      <c r="O4958" s="878"/>
      <c r="P4958" s="878"/>
      <c r="Q4958" s="878"/>
      <c r="R4958" s="878"/>
      <c r="S4958" s="878"/>
      <c r="T4958" s="878"/>
      <c r="U4958" s="878"/>
      <c r="V4958" s="878"/>
      <c r="W4958" s="878"/>
      <c r="X4958" s="1015"/>
      <c r="Y4958" s="878"/>
      <c r="Z4958" s="975"/>
    </row>
    <row r="4959" spans="1:26">
      <c r="A4959" s="878"/>
      <c r="B4959" s="878"/>
      <c r="C4959" s="878"/>
      <c r="F4959" s="878"/>
      <c r="H4959" s="878"/>
      <c r="I4959" s="878"/>
      <c r="J4959" s="878"/>
      <c r="K4959" s="990"/>
      <c r="L4959" s="990"/>
      <c r="M4959" s="990"/>
      <c r="N4959" s="990"/>
      <c r="O4959" s="878"/>
      <c r="P4959" s="878"/>
      <c r="Q4959" s="878"/>
      <c r="R4959" s="878"/>
      <c r="S4959" s="878"/>
      <c r="T4959" s="878"/>
      <c r="U4959" s="878"/>
      <c r="V4959" s="878"/>
      <c r="W4959" s="878"/>
      <c r="X4959" s="1015"/>
      <c r="Y4959" s="878"/>
      <c r="Z4959" s="975"/>
    </row>
    <row r="4960" spans="1:26">
      <c r="A4960" s="878"/>
      <c r="B4960" s="878"/>
      <c r="C4960" s="878"/>
      <c r="F4960" s="878"/>
      <c r="H4960" s="878"/>
      <c r="I4960" s="878"/>
      <c r="J4960" s="878"/>
      <c r="K4960" s="990"/>
      <c r="L4960" s="990"/>
      <c r="M4960" s="990"/>
      <c r="N4960" s="990"/>
      <c r="O4960" s="878"/>
      <c r="P4960" s="878"/>
      <c r="Q4960" s="878"/>
      <c r="R4960" s="878"/>
      <c r="S4960" s="878"/>
      <c r="T4960" s="878"/>
      <c r="U4960" s="878"/>
      <c r="V4960" s="878"/>
      <c r="W4960" s="878"/>
      <c r="X4960" s="1015"/>
      <c r="Y4960" s="878"/>
      <c r="Z4960" s="975"/>
    </row>
    <row r="4961" spans="1:26">
      <c r="A4961" s="878"/>
      <c r="B4961" s="878"/>
      <c r="C4961" s="878"/>
      <c r="F4961" s="878"/>
      <c r="H4961" s="878"/>
      <c r="I4961" s="878"/>
      <c r="J4961" s="878"/>
      <c r="K4961" s="990"/>
      <c r="L4961" s="990"/>
      <c r="M4961" s="990"/>
      <c r="N4961" s="990"/>
      <c r="O4961" s="878"/>
      <c r="P4961" s="878"/>
      <c r="Q4961" s="878"/>
      <c r="R4961" s="878"/>
      <c r="S4961" s="878"/>
      <c r="T4961" s="878"/>
      <c r="U4961" s="878"/>
      <c r="V4961" s="878"/>
      <c r="W4961" s="878"/>
      <c r="X4961" s="1015"/>
      <c r="Y4961" s="878"/>
      <c r="Z4961" s="975"/>
    </row>
    <row r="4962" spans="1:26">
      <c r="A4962" s="878"/>
      <c r="B4962" s="878"/>
      <c r="C4962" s="878"/>
      <c r="F4962" s="878"/>
      <c r="H4962" s="878"/>
      <c r="I4962" s="878"/>
      <c r="J4962" s="878"/>
      <c r="K4962" s="990"/>
      <c r="L4962" s="990"/>
      <c r="M4962" s="990"/>
      <c r="N4962" s="990"/>
      <c r="O4962" s="878"/>
      <c r="P4962" s="878"/>
      <c r="Q4962" s="878"/>
      <c r="R4962" s="878"/>
      <c r="S4962" s="878"/>
      <c r="T4962" s="878"/>
      <c r="U4962" s="878"/>
      <c r="V4962" s="878"/>
      <c r="W4962" s="878"/>
      <c r="X4962" s="1015"/>
      <c r="Y4962" s="878"/>
      <c r="Z4962" s="975"/>
    </row>
    <row r="4963" spans="1:26">
      <c r="A4963" s="878"/>
      <c r="B4963" s="878"/>
      <c r="C4963" s="878"/>
      <c r="F4963" s="878"/>
      <c r="H4963" s="878"/>
      <c r="I4963" s="878"/>
      <c r="J4963" s="878"/>
      <c r="K4963" s="990"/>
      <c r="L4963" s="990"/>
      <c r="M4963" s="990"/>
      <c r="N4963" s="990"/>
      <c r="O4963" s="878"/>
      <c r="P4963" s="878"/>
      <c r="Q4963" s="878"/>
      <c r="R4963" s="878"/>
      <c r="S4963" s="878"/>
      <c r="T4963" s="878"/>
      <c r="U4963" s="878"/>
      <c r="V4963" s="878"/>
      <c r="W4963" s="878"/>
      <c r="X4963" s="1015"/>
      <c r="Y4963" s="878"/>
      <c r="Z4963" s="975"/>
    </row>
    <row r="4964" spans="1:26">
      <c r="A4964" s="878"/>
      <c r="B4964" s="878"/>
      <c r="C4964" s="878"/>
      <c r="F4964" s="878"/>
      <c r="H4964" s="878"/>
      <c r="I4964" s="878"/>
      <c r="J4964" s="878"/>
      <c r="K4964" s="990"/>
      <c r="L4964" s="990"/>
      <c r="M4964" s="990"/>
      <c r="N4964" s="990"/>
      <c r="O4964" s="878"/>
      <c r="P4964" s="878"/>
      <c r="Q4964" s="878"/>
      <c r="R4964" s="878"/>
      <c r="S4964" s="878"/>
      <c r="T4964" s="878"/>
      <c r="U4964" s="878"/>
      <c r="V4964" s="878"/>
      <c r="W4964" s="878"/>
      <c r="X4964" s="1015"/>
      <c r="Y4964" s="878"/>
      <c r="Z4964" s="975"/>
    </row>
    <row r="4965" spans="1:26">
      <c r="A4965" s="878"/>
      <c r="B4965" s="878"/>
      <c r="C4965" s="878"/>
      <c r="F4965" s="878"/>
      <c r="H4965" s="878"/>
      <c r="I4965" s="878"/>
      <c r="J4965" s="878"/>
      <c r="K4965" s="990"/>
      <c r="L4965" s="990"/>
      <c r="M4965" s="990"/>
      <c r="N4965" s="990"/>
      <c r="O4965" s="878"/>
      <c r="P4965" s="878"/>
      <c r="Q4965" s="878"/>
      <c r="R4965" s="878"/>
      <c r="S4965" s="878"/>
      <c r="T4965" s="878"/>
      <c r="U4965" s="878"/>
      <c r="V4965" s="878"/>
      <c r="W4965" s="878"/>
      <c r="X4965" s="1015"/>
      <c r="Y4965" s="878"/>
      <c r="Z4965" s="975"/>
    </row>
    <row r="4966" spans="1:26">
      <c r="A4966" s="878"/>
      <c r="B4966" s="878"/>
      <c r="C4966" s="878"/>
      <c r="F4966" s="878"/>
      <c r="H4966" s="878"/>
      <c r="I4966" s="878"/>
      <c r="J4966" s="878"/>
      <c r="K4966" s="990"/>
      <c r="L4966" s="990"/>
      <c r="M4966" s="990"/>
      <c r="N4966" s="990"/>
      <c r="O4966" s="878"/>
      <c r="P4966" s="878"/>
      <c r="Q4966" s="878"/>
      <c r="R4966" s="878"/>
      <c r="S4966" s="878"/>
      <c r="T4966" s="878"/>
      <c r="U4966" s="878"/>
      <c r="V4966" s="878"/>
      <c r="W4966" s="878"/>
      <c r="X4966" s="1015"/>
      <c r="Y4966" s="878"/>
      <c r="Z4966" s="975"/>
    </row>
    <row r="4967" spans="1:26">
      <c r="A4967" s="878"/>
      <c r="B4967" s="878"/>
      <c r="C4967" s="878"/>
      <c r="F4967" s="878"/>
      <c r="H4967" s="878"/>
      <c r="I4967" s="878"/>
      <c r="J4967" s="878"/>
      <c r="K4967" s="990"/>
      <c r="L4967" s="990"/>
      <c r="M4967" s="990"/>
      <c r="N4967" s="990"/>
      <c r="O4967" s="878"/>
      <c r="P4967" s="878"/>
      <c r="Q4967" s="878"/>
      <c r="R4967" s="878"/>
      <c r="S4967" s="878"/>
      <c r="T4967" s="878"/>
      <c r="U4967" s="878"/>
      <c r="V4967" s="878"/>
      <c r="W4967" s="878"/>
      <c r="X4967" s="1015"/>
      <c r="Y4967" s="878"/>
      <c r="Z4967" s="975"/>
    </row>
    <row r="4968" spans="1:26">
      <c r="A4968" s="878"/>
      <c r="B4968" s="878"/>
      <c r="C4968" s="878"/>
      <c r="F4968" s="878"/>
      <c r="H4968" s="878"/>
      <c r="I4968" s="878"/>
      <c r="J4968" s="878"/>
      <c r="K4968" s="990"/>
      <c r="L4968" s="990"/>
      <c r="M4968" s="990"/>
      <c r="N4968" s="990"/>
      <c r="O4968" s="878"/>
      <c r="P4968" s="878"/>
      <c r="Q4968" s="878"/>
      <c r="R4968" s="878"/>
      <c r="S4968" s="878"/>
      <c r="T4968" s="878"/>
      <c r="U4968" s="878"/>
      <c r="V4968" s="878"/>
      <c r="W4968" s="878"/>
      <c r="X4968" s="1015"/>
      <c r="Y4968" s="878"/>
      <c r="Z4968" s="975"/>
    </row>
    <row r="4969" spans="1:26">
      <c r="A4969" s="878"/>
      <c r="B4969" s="878"/>
      <c r="C4969" s="878"/>
      <c r="F4969" s="878"/>
      <c r="H4969" s="878"/>
      <c r="I4969" s="878"/>
      <c r="J4969" s="878"/>
      <c r="K4969" s="990"/>
      <c r="L4969" s="990"/>
      <c r="M4969" s="990"/>
      <c r="N4969" s="990"/>
      <c r="O4969" s="878"/>
      <c r="P4969" s="878"/>
      <c r="Q4969" s="878"/>
      <c r="R4969" s="878"/>
      <c r="S4969" s="878"/>
      <c r="T4969" s="878"/>
      <c r="U4969" s="878"/>
      <c r="V4969" s="878"/>
      <c r="W4969" s="878"/>
      <c r="X4969" s="1015"/>
      <c r="Y4969" s="878"/>
      <c r="Z4969" s="975"/>
    </row>
    <row r="4970" spans="1:26">
      <c r="A4970" s="878"/>
      <c r="B4970" s="878"/>
      <c r="C4970" s="878"/>
      <c r="F4970" s="878"/>
      <c r="H4970" s="878"/>
      <c r="I4970" s="878"/>
      <c r="J4970" s="878"/>
      <c r="K4970" s="990"/>
      <c r="L4970" s="990"/>
      <c r="M4970" s="990"/>
      <c r="N4970" s="990"/>
      <c r="O4970" s="878"/>
      <c r="P4970" s="878"/>
      <c r="Q4970" s="878"/>
      <c r="R4970" s="878"/>
      <c r="S4970" s="878"/>
      <c r="T4970" s="878"/>
      <c r="U4970" s="878"/>
      <c r="V4970" s="878"/>
      <c r="W4970" s="878"/>
      <c r="X4970" s="1015"/>
      <c r="Y4970" s="878"/>
      <c r="Z4970" s="975"/>
    </row>
    <row r="4971" spans="1:26">
      <c r="A4971" s="878"/>
      <c r="B4971" s="878"/>
      <c r="C4971" s="878"/>
      <c r="F4971" s="878"/>
      <c r="H4971" s="878"/>
      <c r="I4971" s="878"/>
      <c r="J4971" s="878"/>
      <c r="K4971" s="990"/>
      <c r="L4971" s="990"/>
      <c r="M4971" s="990"/>
      <c r="N4971" s="990"/>
      <c r="O4971" s="878"/>
      <c r="P4971" s="878"/>
      <c r="Q4971" s="878"/>
      <c r="R4971" s="878"/>
      <c r="S4971" s="878"/>
      <c r="T4971" s="878"/>
      <c r="U4971" s="878"/>
      <c r="V4971" s="878"/>
      <c r="W4971" s="878"/>
      <c r="X4971" s="1015"/>
      <c r="Y4971" s="878"/>
      <c r="Z4971" s="975"/>
    </row>
    <row r="4972" spans="1:26">
      <c r="A4972" s="878"/>
      <c r="B4972" s="878"/>
      <c r="C4972" s="878"/>
      <c r="F4972" s="878"/>
      <c r="H4972" s="878"/>
      <c r="I4972" s="878"/>
      <c r="J4972" s="878"/>
      <c r="K4972" s="990"/>
      <c r="L4972" s="990"/>
      <c r="M4972" s="990"/>
      <c r="N4972" s="990"/>
      <c r="O4972" s="878"/>
      <c r="P4972" s="878"/>
      <c r="Q4972" s="878"/>
      <c r="R4972" s="878"/>
      <c r="S4972" s="878"/>
      <c r="T4972" s="878"/>
      <c r="U4972" s="878"/>
      <c r="V4972" s="878"/>
      <c r="W4972" s="878"/>
      <c r="X4972" s="1015"/>
      <c r="Y4972" s="878"/>
      <c r="Z4972" s="975"/>
    </row>
    <row r="4973" spans="1:26">
      <c r="A4973" s="878"/>
      <c r="B4973" s="878"/>
      <c r="C4973" s="878"/>
      <c r="F4973" s="878"/>
      <c r="H4973" s="878"/>
      <c r="I4973" s="878"/>
      <c r="J4973" s="878"/>
      <c r="K4973" s="990"/>
      <c r="L4973" s="990"/>
      <c r="M4973" s="990"/>
      <c r="N4973" s="990"/>
      <c r="O4973" s="878"/>
      <c r="P4973" s="878"/>
      <c r="Q4973" s="878"/>
      <c r="R4973" s="878"/>
      <c r="S4973" s="878"/>
      <c r="T4973" s="878"/>
      <c r="U4973" s="878"/>
      <c r="V4973" s="878"/>
      <c r="W4973" s="878"/>
      <c r="X4973" s="1015"/>
      <c r="Y4973" s="878"/>
      <c r="Z4973" s="975"/>
    </row>
    <row r="4974" spans="1:26">
      <c r="A4974" s="878"/>
      <c r="B4974" s="878"/>
      <c r="C4974" s="878"/>
      <c r="F4974" s="878"/>
      <c r="H4974" s="878"/>
      <c r="I4974" s="878"/>
      <c r="J4974" s="878"/>
      <c r="K4974" s="990"/>
      <c r="L4974" s="990"/>
      <c r="M4974" s="990"/>
      <c r="N4974" s="990"/>
      <c r="O4974" s="878"/>
      <c r="P4974" s="878"/>
      <c r="Q4974" s="878"/>
      <c r="R4974" s="878"/>
      <c r="S4974" s="878"/>
      <c r="T4974" s="878"/>
      <c r="U4974" s="878"/>
      <c r="V4974" s="878"/>
      <c r="W4974" s="878"/>
      <c r="X4974" s="1015"/>
      <c r="Y4974" s="878"/>
      <c r="Z4974" s="975"/>
    </row>
    <row r="4975" spans="1:26">
      <c r="A4975" s="878"/>
      <c r="B4975" s="878"/>
      <c r="C4975" s="878"/>
      <c r="F4975" s="878"/>
      <c r="H4975" s="878"/>
      <c r="I4975" s="878"/>
      <c r="J4975" s="878"/>
      <c r="K4975" s="990"/>
      <c r="L4975" s="990"/>
      <c r="M4975" s="990"/>
      <c r="N4975" s="990"/>
      <c r="O4975" s="878"/>
      <c r="P4975" s="878"/>
      <c r="Q4975" s="878"/>
      <c r="R4975" s="878"/>
      <c r="S4975" s="878"/>
      <c r="T4975" s="878"/>
      <c r="U4975" s="878"/>
      <c r="V4975" s="878"/>
      <c r="W4975" s="878"/>
      <c r="X4975" s="1015"/>
      <c r="Y4975" s="878"/>
      <c r="Z4975" s="975"/>
    </row>
    <row r="4976" spans="1:26">
      <c r="A4976" s="878"/>
      <c r="B4976" s="878"/>
      <c r="C4976" s="878"/>
      <c r="F4976" s="878"/>
      <c r="H4976" s="878"/>
      <c r="I4976" s="878"/>
      <c r="J4976" s="878"/>
      <c r="K4976" s="990"/>
      <c r="L4976" s="990"/>
      <c r="M4976" s="990"/>
      <c r="N4976" s="990"/>
      <c r="O4976" s="878"/>
      <c r="P4976" s="878"/>
      <c r="Q4976" s="878"/>
      <c r="R4976" s="878"/>
      <c r="S4976" s="878"/>
      <c r="T4976" s="878"/>
      <c r="U4976" s="878"/>
      <c r="V4976" s="878"/>
      <c r="W4976" s="878"/>
      <c r="X4976" s="1015"/>
      <c r="Y4976" s="878"/>
      <c r="Z4976" s="975"/>
    </row>
    <row r="4977" spans="1:26">
      <c r="A4977" s="878"/>
      <c r="B4977" s="878"/>
      <c r="C4977" s="878"/>
      <c r="F4977" s="878"/>
      <c r="H4977" s="878"/>
      <c r="I4977" s="878"/>
      <c r="J4977" s="878"/>
      <c r="K4977" s="990"/>
      <c r="L4977" s="990"/>
      <c r="M4977" s="990"/>
      <c r="N4977" s="990"/>
      <c r="O4977" s="878"/>
      <c r="P4977" s="878"/>
      <c r="Q4977" s="878"/>
      <c r="R4977" s="878"/>
      <c r="S4977" s="878"/>
      <c r="T4977" s="878"/>
      <c r="U4977" s="878"/>
      <c r="V4977" s="878"/>
      <c r="W4977" s="878"/>
      <c r="X4977" s="1015"/>
      <c r="Y4977" s="878"/>
      <c r="Z4977" s="975"/>
    </row>
    <row r="4978" spans="1:26">
      <c r="A4978" s="878"/>
      <c r="B4978" s="878"/>
      <c r="C4978" s="878"/>
      <c r="F4978" s="878"/>
      <c r="H4978" s="878"/>
      <c r="I4978" s="878"/>
      <c r="J4978" s="878"/>
      <c r="K4978" s="990"/>
      <c r="L4978" s="990"/>
      <c r="M4978" s="990"/>
      <c r="N4978" s="990"/>
      <c r="O4978" s="878"/>
      <c r="P4978" s="878"/>
      <c r="Q4978" s="878"/>
      <c r="R4978" s="878"/>
      <c r="S4978" s="878"/>
      <c r="T4978" s="878"/>
      <c r="U4978" s="878"/>
      <c r="V4978" s="878"/>
      <c r="W4978" s="878"/>
      <c r="X4978" s="1015"/>
      <c r="Y4978" s="878"/>
      <c r="Z4978" s="975"/>
    </row>
    <row r="4979" spans="1:26">
      <c r="A4979" s="878"/>
      <c r="B4979" s="878"/>
      <c r="C4979" s="878"/>
      <c r="F4979" s="878"/>
      <c r="H4979" s="878"/>
      <c r="I4979" s="878"/>
      <c r="J4979" s="878"/>
      <c r="K4979" s="990"/>
      <c r="L4979" s="990"/>
      <c r="M4979" s="990"/>
      <c r="N4979" s="990"/>
      <c r="O4979" s="878"/>
      <c r="P4979" s="878"/>
      <c r="Q4979" s="878"/>
      <c r="R4979" s="878"/>
      <c r="S4979" s="878"/>
      <c r="T4979" s="878"/>
      <c r="U4979" s="878"/>
      <c r="V4979" s="878"/>
      <c r="W4979" s="878"/>
      <c r="X4979" s="1015"/>
      <c r="Y4979" s="878"/>
      <c r="Z4979" s="975"/>
    </row>
    <row r="4980" spans="1:26">
      <c r="A4980" s="878"/>
      <c r="B4980" s="878"/>
      <c r="C4980" s="878"/>
      <c r="F4980" s="878"/>
      <c r="H4980" s="878"/>
      <c r="I4980" s="878"/>
      <c r="J4980" s="878"/>
      <c r="K4980" s="990"/>
      <c r="L4980" s="990"/>
      <c r="M4980" s="990"/>
      <c r="N4980" s="990"/>
      <c r="O4980" s="878"/>
      <c r="P4980" s="878"/>
      <c r="Q4980" s="878"/>
      <c r="R4980" s="878"/>
      <c r="S4980" s="878"/>
      <c r="T4980" s="878"/>
      <c r="U4980" s="878"/>
      <c r="V4980" s="878"/>
      <c r="W4980" s="878"/>
      <c r="X4980" s="1015"/>
      <c r="Y4980" s="878"/>
      <c r="Z4980" s="975"/>
    </row>
    <row r="4981" spans="1:26">
      <c r="A4981" s="878"/>
      <c r="B4981" s="878"/>
      <c r="C4981" s="878"/>
      <c r="F4981" s="878"/>
      <c r="H4981" s="878"/>
      <c r="I4981" s="878"/>
      <c r="J4981" s="878"/>
      <c r="K4981" s="990"/>
      <c r="L4981" s="990"/>
      <c r="M4981" s="990"/>
      <c r="N4981" s="990"/>
      <c r="O4981" s="878"/>
      <c r="P4981" s="878"/>
      <c r="Q4981" s="878"/>
      <c r="R4981" s="878"/>
      <c r="S4981" s="878"/>
      <c r="T4981" s="878"/>
      <c r="U4981" s="878"/>
      <c r="V4981" s="878"/>
      <c r="W4981" s="878"/>
      <c r="X4981" s="1015"/>
      <c r="Y4981" s="878"/>
      <c r="Z4981" s="975"/>
    </row>
    <row r="4982" spans="1:26">
      <c r="A4982" s="878"/>
      <c r="B4982" s="878"/>
      <c r="C4982" s="878"/>
      <c r="F4982" s="878"/>
      <c r="H4982" s="878"/>
      <c r="I4982" s="878"/>
      <c r="J4982" s="878"/>
      <c r="K4982" s="990"/>
      <c r="L4982" s="990"/>
      <c r="M4982" s="990"/>
      <c r="N4982" s="990"/>
      <c r="O4982" s="878"/>
      <c r="P4982" s="878"/>
      <c r="Q4982" s="878"/>
      <c r="R4982" s="878"/>
      <c r="S4982" s="878"/>
      <c r="T4982" s="878"/>
      <c r="U4982" s="878"/>
      <c r="V4982" s="878"/>
      <c r="W4982" s="878"/>
      <c r="X4982" s="1015"/>
      <c r="Y4982" s="878"/>
      <c r="Z4982" s="975"/>
    </row>
    <row r="4983" spans="1:26">
      <c r="A4983" s="878"/>
      <c r="B4983" s="878"/>
      <c r="C4983" s="878"/>
      <c r="F4983" s="878"/>
      <c r="H4983" s="878"/>
      <c r="I4983" s="878"/>
      <c r="J4983" s="878"/>
      <c r="K4983" s="990"/>
      <c r="L4983" s="990"/>
      <c r="M4983" s="990"/>
      <c r="N4983" s="990"/>
      <c r="O4983" s="878"/>
      <c r="P4983" s="878"/>
      <c r="Q4983" s="878"/>
      <c r="R4983" s="878"/>
      <c r="S4983" s="878"/>
      <c r="T4983" s="878"/>
      <c r="U4983" s="878"/>
      <c r="V4983" s="878"/>
      <c r="W4983" s="878"/>
      <c r="X4983" s="1015"/>
      <c r="Y4983" s="878"/>
      <c r="Z4983" s="975"/>
    </row>
    <row r="4984" spans="1:26">
      <c r="A4984" s="878"/>
      <c r="B4984" s="878"/>
      <c r="C4984" s="878"/>
      <c r="F4984" s="878"/>
      <c r="H4984" s="878"/>
      <c r="I4984" s="878"/>
      <c r="J4984" s="878"/>
      <c r="K4984" s="990"/>
      <c r="L4984" s="990"/>
      <c r="M4984" s="990"/>
      <c r="N4984" s="990"/>
      <c r="O4984" s="878"/>
      <c r="P4984" s="878"/>
      <c r="Q4984" s="878"/>
      <c r="R4984" s="878"/>
      <c r="S4984" s="878"/>
      <c r="T4984" s="878"/>
      <c r="U4984" s="878"/>
      <c r="V4984" s="878"/>
      <c r="W4984" s="878"/>
      <c r="X4984" s="1015"/>
      <c r="Y4984" s="878"/>
      <c r="Z4984" s="975"/>
    </row>
    <row r="4985" spans="1:26">
      <c r="A4985" s="878"/>
      <c r="B4985" s="878"/>
      <c r="C4985" s="878"/>
      <c r="F4985" s="878"/>
      <c r="H4985" s="878"/>
      <c r="I4985" s="878"/>
      <c r="J4985" s="878"/>
      <c r="K4985" s="990"/>
      <c r="L4985" s="990"/>
      <c r="M4985" s="990"/>
      <c r="N4985" s="990"/>
      <c r="O4985" s="878"/>
      <c r="P4985" s="878"/>
      <c r="Q4985" s="878"/>
      <c r="R4985" s="878"/>
      <c r="S4985" s="878"/>
      <c r="T4985" s="878"/>
      <c r="U4985" s="878"/>
      <c r="V4985" s="878"/>
      <c r="W4985" s="878"/>
      <c r="X4985" s="1015"/>
      <c r="Y4985" s="878"/>
      <c r="Z4985" s="975"/>
    </row>
    <row r="4986" spans="1:26">
      <c r="A4986" s="878"/>
      <c r="B4986" s="878"/>
      <c r="C4986" s="878"/>
      <c r="F4986" s="878"/>
      <c r="H4986" s="878"/>
      <c r="I4986" s="878"/>
      <c r="J4986" s="878"/>
      <c r="K4986" s="990"/>
      <c r="L4986" s="990"/>
      <c r="M4986" s="990"/>
      <c r="N4986" s="990"/>
      <c r="O4986" s="878"/>
      <c r="P4986" s="878"/>
      <c r="Q4986" s="878"/>
      <c r="R4986" s="878"/>
      <c r="S4986" s="878"/>
      <c r="T4986" s="878"/>
      <c r="U4986" s="878"/>
      <c r="V4986" s="878"/>
      <c r="W4986" s="878"/>
      <c r="X4986" s="1015"/>
      <c r="Y4986" s="878"/>
      <c r="Z4986" s="975"/>
    </row>
    <row r="4987" spans="1:26">
      <c r="A4987" s="878"/>
      <c r="B4987" s="878"/>
      <c r="C4987" s="878"/>
      <c r="F4987" s="878"/>
      <c r="H4987" s="878"/>
      <c r="I4987" s="878"/>
      <c r="J4987" s="878"/>
      <c r="K4987" s="990"/>
      <c r="L4987" s="990"/>
      <c r="M4987" s="990"/>
      <c r="N4987" s="990"/>
      <c r="O4987" s="878"/>
      <c r="P4987" s="878"/>
      <c r="Q4987" s="878"/>
      <c r="R4987" s="878"/>
      <c r="S4987" s="878"/>
      <c r="T4987" s="878"/>
      <c r="U4987" s="878"/>
      <c r="V4987" s="878"/>
      <c r="W4987" s="878"/>
      <c r="X4987" s="1015"/>
      <c r="Y4987" s="878"/>
      <c r="Z4987" s="975"/>
    </row>
    <row r="4988" spans="1:26">
      <c r="A4988" s="878"/>
      <c r="B4988" s="878"/>
      <c r="C4988" s="878"/>
      <c r="F4988" s="878"/>
      <c r="H4988" s="878"/>
      <c r="I4988" s="878"/>
      <c r="J4988" s="878"/>
      <c r="K4988" s="990"/>
      <c r="L4988" s="990"/>
      <c r="M4988" s="990"/>
      <c r="N4988" s="990"/>
      <c r="O4988" s="878"/>
      <c r="P4988" s="878"/>
      <c r="Q4988" s="878"/>
      <c r="R4988" s="878"/>
      <c r="S4988" s="878"/>
      <c r="T4988" s="878"/>
      <c r="U4988" s="878"/>
      <c r="V4988" s="878"/>
      <c r="W4988" s="878"/>
      <c r="X4988" s="1015"/>
      <c r="Y4988" s="878"/>
      <c r="Z4988" s="975"/>
    </row>
    <row r="4989" spans="1:26">
      <c r="A4989" s="878"/>
      <c r="B4989" s="878"/>
      <c r="C4989" s="878"/>
      <c r="F4989" s="878"/>
      <c r="H4989" s="878"/>
      <c r="I4989" s="878"/>
      <c r="J4989" s="878"/>
      <c r="K4989" s="990"/>
      <c r="L4989" s="990"/>
      <c r="M4989" s="990"/>
      <c r="N4989" s="990"/>
      <c r="O4989" s="878"/>
      <c r="P4989" s="878"/>
      <c r="Q4989" s="878"/>
      <c r="R4989" s="878"/>
      <c r="S4989" s="878"/>
      <c r="T4989" s="878"/>
      <c r="U4989" s="878"/>
      <c r="V4989" s="878"/>
      <c r="W4989" s="878"/>
      <c r="X4989" s="1015"/>
      <c r="Y4989" s="878"/>
      <c r="Z4989" s="975"/>
    </row>
    <row r="4990" spans="1:26">
      <c r="A4990" s="878"/>
      <c r="B4990" s="878"/>
      <c r="C4990" s="878"/>
      <c r="F4990" s="878"/>
      <c r="H4990" s="878"/>
      <c r="I4990" s="878"/>
      <c r="J4990" s="878"/>
      <c r="K4990" s="990"/>
      <c r="L4990" s="990"/>
      <c r="M4990" s="990"/>
      <c r="N4990" s="990"/>
      <c r="O4990" s="878"/>
      <c r="P4990" s="878"/>
      <c r="Q4990" s="878"/>
      <c r="R4990" s="878"/>
      <c r="S4990" s="878"/>
      <c r="T4990" s="878"/>
      <c r="U4990" s="878"/>
      <c r="V4990" s="878"/>
      <c r="W4990" s="878"/>
      <c r="X4990" s="1015"/>
      <c r="Y4990" s="878"/>
      <c r="Z4990" s="975"/>
    </row>
    <row r="4991" spans="1:26">
      <c r="A4991" s="878"/>
      <c r="B4991" s="878"/>
      <c r="C4991" s="878"/>
      <c r="F4991" s="878"/>
      <c r="H4991" s="878"/>
      <c r="I4991" s="878"/>
      <c r="J4991" s="878"/>
      <c r="K4991" s="990"/>
      <c r="L4991" s="990"/>
      <c r="M4991" s="990"/>
      <c r="N4991" s="990"/>
      <c r="O4991" s="878"/>
      <c r="P4991" s="878"/>
      <c r="Q4991" s="878"/>
      <c r="R4991" s="878"/>
      <c r="S4991" s="878"/>
      <c r="T4991" s="878"/>
      <c r="U4991" s="878"/>
      <c r="V4991" s="878"/>
      <c r="W4991" s="878"/>
      <c r="X4991" s="1015"/>
      <c r="Y4991" s="878"/>
      <c r="Z4991" s="975"/>
    </row>
    <row r="4992" spans="1:26">
      <c r="A4992" s="878"/>
      <c r="B4992" s="878"/>
      <c r="C4992" s="878"/>
      <c r="F4992" s="878"/>
      <c r="H4992" s="878"/>
      <c r="I4992" s="878"/>
      <c r="J4992" s="878"/>
      <c r="K4992" s="990"/>
      <c r="L4992" s="990"/>
      <c r="M4992" s="990"/>
      <c r="N4992" s="990"/>
      <c r="O4992" s="878"/>
      <c r="P4992" s="878"/>
      <c r="Q4992" s="878"/>
      <c r="R4992" s="878"/>
      <c r="S4992" s="878"/>
      <c r="T4992" s="878"/>
      <c r="U4992" s="878"/>
      <c r="V4992" s="878"/>
      <c r="W4992" s="878"/>
      <c r="X4992" s="1015"/>
      <c r="Y4992" s="878"/>
      <c r="Z4992" s="975"/>
    </row>
    <row r="4993" spans="1:26">
      <c r="A4993" s="878"/>
      <c r="B4993" s="878"/>
      <c r="C4993" s="878"/>
      <c r="F4993" s="878"/>
      <c r="H4993" s="878"/>
      <c r="I4993" s="878"/>
      <c r="J4993" s="878"/>
      <c r="K4993" s="990"/>
      <c r="L4993" s="990"/>
      <c r="M4993" s="990"/>
      <c r="N4993" s="990"/>
      <c r="O4993" s="878"/>
      <c r="P4993" s="878"/>
      <c r="Q4993" s="878"/>
      <c r="R4993" s="878"/>
      <c r="S4993" s="878"/>
      <c r="T4993" s="878"/>
      <c r="U4993" s="878"/>
      <c r="V4993" s="878"/>
      <c r="W4993" s="878"/>
      <c r="X4993" s="1015"/>
      <c r="Y4993" s="878"/>
      <c r="Z4993" s="975"/>
    </row>
    <row r="4994" spans="1:26">
      <c r="A4994" s="878"/>
      <c r="B4994" s="878"/>
      <c r="C4994" s="878"/>
      <c r="F4994" s="878"/>
      <c r="H4994" s="878"/>
      <c r="I4994" s="878"/>
      <c r="J4994" s="878"/>
      <c r="K4994" s="990"/>
      <c r="L4994" s="990"/>
      <c r="M4994" s="990"/>
      <c r="N4994" s="990"/>
      <c r="O4994" s="878"/>
      <c r="P4994" s="878"/>
      <c r="Q4994" s="878"/>
      <c r="R4994" s="878"/>
      <c r="S4994" s="878"/>
      <c r="T4994" s="878"/>
      <c r="U4994" s="878"/>
      <c r="V4994" s="878"/>
      <c r="W4994" s="878"/>
      <c r="X4994" s="1015"/>
      <c r="Y4994" s="878"/>
      <c r="Z4994" s="975"/>
    </row>
    <row r="4995" spans="1:26">
      <c r="A4995" s="878"/>
      <c r="B4995" s="878"/>
      <c r="C4995" s="878"/>
      <c r="F4995" s="878"/>
      <c r="H4995" s="878"/>
      <c r="I4995" s="878"/>
      <c r="J4995" s="878"/>
      <c r="K4995" s="990"/>
      <c r="L4995" s="990"/>
      <c r="M4995" s="990"/>
      <c r="N4995" s="990"/>
      <c r="O4995" s="878"/>
      <c r="P4995" s="878"/>
      <c r="Q4995" s="878"/>
      <c r="R4995" s="878"/>
      <c r="S4995" s="878"/>
      <c r="T4995" s="878"/>
      <c r="U4995" s="878"/>
      <c r="V4995" s="878"/>
      <c r="W4995" s="878"/>
      <c r="X4995" s="1015"/>
      <c r="Y4995" s="878"/>
      <c r="Z4995" s="975"/>
    </row>
    <row r="4996" spans="1:26">
      <c r="A4996" s="878"/>
      <c r="B4996" s="878"/>
      <c r="C4996" s="878"/>
      <c r="F4996" s="878"/>
      <c r="H4996" s="878"/>
      <c r="I4996" s="878"/>
      <c r="J4996" s="878"/>
      <c r="K4996" s="990"/>
      <c r="L4996" s="990"/>
      <c r="M4996" s="990"/>
      <c r="N4996" s="990"/>
      <c r="O4996" s="878"/>
      <c r="P4996" s="878"/>
      <c r="Q4996" s="878"/>
      <c r="R4996" s="878"/>
      <c r="S4996" s="878"/>
      <c r="T4996" s="878"/>
      <c r="U4996" s="878"/>
      <c r="V4996" s="878"/>
      <c r="W4996" s="878"/>
      <c r="X4996" s="1015"/>
      <c r="Y4996" s="878"/>
      <c r="Z4996" s="975"/>
    </row>
    <row r="4997" spans="1:26">
      <c r="A4997" s="878"/>
      <c r="B4997" s="878"/>
      <c r="C4997" s="878"/>
      <c r="F4997" s="878"/>
      <c r="H4997" s="878"/>
      <c r="I4997" s="878"/>
      <c r="J4997" s="878"/>
      <c r="K4997" s="990"/>
      <c r="L4997" s="990"/>
      <c r="M4997" s="990"/>
      <c r="N4997" s="990"/>
      <c r="O4997" s="878"/>
      <c r="P4997" s="878"/>
      <c r="Q4997" s="878"/>
      <c r="R4997" s="878"/>
      <c r="S4997" s="878"/>
      <c r="T4997" s="878"/>
      <c r="U4997" s="878"/>
      <c r="V4997" s="878"/>
      <c r="W4997" s="878"/>
      <c r="X4997" s="1015"/>
      <c r="Y4997" s="878"/>
      <c r="Z4997" s="975"/>
    </row>
    <row r="4998" spans="1:26">
      <c r="A4998" s="878"/>
      <c r="B4998" s="878"/>
      <c r="C4998" s="878"/>
      <c r="F4998" s="878"/>
      <c r="H4998" s="878"/>
      <c r="I4998" s="878"/>
      <c r="J4998" s="878"/>
      <c r="K4998" s="990"/>
      <c r="L4998" s="990"/>
      <c r="M4998" s="990"/>
      <c r="N4998" s="990"/>
      <c r="O4998" s="878"/>
      <c r="P4998" s="878"/>
      <c r="Q4998" s="878"/>
      <c r="R4998" s="878"/>
      <c r="S4998" s="878"/>
      <c r="T4998" s="878"/>
      <c r="U4998" s="878"/>
      <c r="V4998" s="878"/>
      <c r="W4998" s="878"/>
      <c r="X4998" s="1015"/>
      <c r="Y4998" s="878"/>
      <c r="Z4998" s="975"/>
    </row>
    <row r="4999" spans="1:26">
      <c r="A4999" s="878"/>
      <c r="B4999" s="878"/>
      <c r="C4999" s="878"/>
      <c r="F4999" s="878"/>
      <c r="H4999" s="878"/>
      <c r="I4999" s="878"/>
      <c r="J4999" s="878"/>
      <c r="K4999" s="990"/>
      <c r="L4999" s="990"/>
      <c r="M4999" s="990"/>
      <c r="N4999" s="990"/>
      <c r="O4999" s="878"/>
      <c r="P4999" s="878"/>
      <c r="Q4999" s="878"/>
      <c r="R4999" s="878"/>
      <c r="S4999" s="878"/>
      <c r="T4999" s="878"/>
      <c r="U4999" s="878"/>
      <c r="V4999" s="878"/>
      <c r="W4999" s="878"/>
      <c r="X4999" s="1015"/>
      <c r="Y4999" s="878"/>
      <c r="Z4999" s="975"/>
    </row>
    <row r="5000" spans="1:26">
      <c r="A5000" s="878"/>
      <c r="B5000" s="878"/>
      <c r="C5000" s="878"/>
      <c r="F5000" s="878"/>
      <c r="H5000" s="878"/>
      <c r="I5000" s="878"/>
      <c r="J5000" s="878"/>
      <c r="K5000" s="990"/>
      <c r="L5000" s="990"/>
      <c r="M5000" s="990"/>
      <c r="N5000" s="990"/>
      <c r="O5000" s="878"/>
      <c r="P5000" s="878"/>
      <c r="Q5000" s="878"/>
      <c r="R5000" s="878"/>
      <c r="S5000" s="878"/>
      <c r="T5000" s="878"/>
      <c r="U5000" s="878"/>
      <c r="V5000" s="878"/>
      <c r="W5000" s="878"/>
      <c r="X5000" s="1015"/>
      <c r="Y5000" s="878"/>
      <c r="Z5000" s="975"/>
    </row>
    <row r="5001" spans="1:26">
      <c r="A5001" s="878"/>
      <c r="B5001" s="878"/>
      <c r="C5001" s="878"/>
      <c r="F5001" s="878"/>
      <c r="H5001" s="878"/>
      <c r="I5001" s="878"/>
      <c r="J5001" s="878"/>
      <c r="K5001" s="990"/>
      <c r="L5001" s="990"/>
      <c r="M5001" s="990"/>
      <c r="N5001" s="990"/>
      <c r="O5001" s="878"/>
      <c r="P5001" s="878"/>
      <c r="Q5001" s="878"/>
      <c r="R5001" s="878"/>
      <c r="S5001" s="878"/>
      <c r="T5001" s="878"/>
      <c r="U5001" s="878"/>
      <c r="V5001" s="878"/>
      <c r="W5001" s="878"/>
      <c r="X5001" s="1015"/>
      <c r="Y5001" s="878"/>
      <c r="Z5001" s="975"/>
    </row>
    <row r="5002" spans="1:26">
      <c r="A5002" s="878"/>
      <c r="B5002" s="878"/>
      <c r="C5002" s="878"/>
      <c r="F5002" s="878"/>
      <c r="H5002" s="878"/>
      <c r="I5002" s="878"/>
      <c r="J5002" s="878"/>
      <c r="K5002" s="990"/>
      <c r="L5002" s="990"/>
      <c r="M5002" s="990"/>
      <c r="N5002" s="990"/>
      <c r="O5002" s="878"/>
      <c r="P5002" s="878"/>
      <c r="Q5002" s="878"/>
      <c r="R5002" s="878"/>
      <c r="S5002" s="878"/>
      <c r="T5002" s="878"/>
      <c r="U5002" s="878"/>
      <c r="V5002" s="878"/>
      <c r="W5002" s="878"/>
      <c r="X5002" s="1015"/>
      <c r="Y5002" s="878"/>
      <c r="Z5002" s="975"/>
    </row>
    <row r="5003" spans="1:26">
      <c r="A5003" s="878"/>
      <c r="B5003" s="878"/>
      <c r="C5003" s="878"/>
      <c r="F5003" s="878"/>
      <c r="H5003" s="878"/>
      <c r="I5003" s="878"/>
      <c r="J5003" s="878"/>
      <c r="K5003" s="990"/>
      <c r="L5003" s="990"/>
      <c r="M5003" s="990"/>
      <c r="N5003" s="990"/>
      <c r="O5003" s="878"/>
      <c r="P5003" s="878"/>
      <c r="Q5003" s="878"/>
      <c r="R5003" s="878"/>
      <c r="S5003" s="878"/>
      <c r="T5003" s="878"/>
      <c r="U5003" s="878"/>
      <c r="V5003" s="878"/>
      <c r="W5003" s="878"/>
      <c r="X5003" s="1015"/>
      <c r="Y5003" s="878"/>
      <c r="Z5003" s="975"/>
    </row>
    <row r="5004" spans="1:26">
      <c r="A5004" s="878"/>
      <c r="B5004" s="878"/>
      <c r="C5004" s="878"/>
      <c r="F5004" s="878"/>
      <c r="H5004" s="878"/>
      <c r="I5004" s="878"/>
      <c r="J5004" s="878"/>
      <c r="K5004" s="990"/>
      <c r="L5004" s="990"/>
      <c r="M5004" s="990"/>
      <c r="N5004" s="990"/>
      <c r="O5004" s="878"/>
      <c r="P5004" s="878"/>
      <c r="Q5004" s="878"/>
      <c r="R5004" s="878"/>
      <c r="S5004" s="878"/>
      <c r="T5004" s="878"/>
      <c r="U5004" s="878"/>
      <c r="V5004" s="878"/>
      <c r="W5004" s="878"/>
      <c r="X5004" s="1015"/>
      <c r="Y5004" s="878"/>
      <c r="Z5004" s="975"/>
    </row>
    <row r="5005" spans="1:26">
      <c r="A5005" s="878"/>
      <c r="B5005" s="878"/>
      <c r="C5005" s="878"/>
      <c r="F5005" s="878"/>
      <c r="H5005" s="878"/>
      <c r="I5005" s="878"/>
      <c r="J5005" s="878"/>
      <c r="K5005" s="990"/>
      <c r="L5005" s="990"/>
      <c r="M5005" s="990"/>
      <c r="N5005" s="990"/>
      <c r="O5005" s="878"/>
      <c r="P5005" s="878"/>
      <c r="Q5005" s="878"/>
      <c r="R5005" s="878"/>
      <c r="S5005" s="878"/>
      <c r="T5005" s="878"/>
      <c r="U5005" s="878"/>
      <c r="V5005" s="878"/>
      <c r="W5005" s="878"/>
      <c r="X5005" s="1015"/>
      <c r="Y5005" s="878"/>
      <c r="Z5005" s="975"/>
    </row>
    <row r="5006" spans="1:26">
      <c r="A5006" s="878"/>
      <c r="B5006" s="878"/>
      <c r="C5006" s="878"/>
      <c r="F5006" s="878"/>
      <c r="H5006" s="878"/>
      <c r="I5006" s="878"/>
      <c r="J5006" s="878"/>
      <c r="K5006" s="990"/>
      <c r="L5006" s="990"/>
      <c r="M5006" s="990"/>
      <c r="N5006" s="990"/>
      <c r="O5006" s="878"/>
      <c r="P5006" s="878"/>
      <c r="Q5006" s="878"/>
      <c r="R5006" s="878"/>
      <c r="S5006" s="878"/>
      <c r="T5006" s="878"/>
      <c r="U5006" s="878"/>
      <c r="V5006" s="878"/>
      <c r="W5006" s="878"/>
      <c r="X5006" s="1015"/>
      <c r="Y5006" s="878"/>
      <c r="Z5006" s="975"/>
    </row>
    <row r="5007" spans="1:26">
      <c r="A5007" s="878"/>
      <c r="B5007" s="878"/>
      <c r="C5007" s="878"/>
      <c r="F5007" s="878"/>
      <c r="H5007" s="878"/>
      <c r="I5007" s="878"/>
      <c r="J5007" s="878"/>
      <c r="K5007" s="990"/>
      <c r="L5007" s="990"/>
      <c r="M5007" s="990"/>
      <c r="N5007" s="990"/>
      <c r="O5007" s="878"/>
      <c r="P5007" s="878"/>
      <c r="Q5007" s="878"/>
      <c r="R5007" s="878"/>
      <c r="S5007" s="878"/>
      <c r="T5007" s="878"/>
      <c r="U5007" s="878"/>
      <c r="V5007" s="878"/>
      <c r="W5007" s="878"/>
      <c r="X5007" s="1015"/>
      <c r="Y5007" s="878"/>
      <c r="Z5007" s="975"/>
    </row>
    <row r="5008" spans="1:26">
      <c r="A5008" s="878"/>
      <c r="B5008" s="878"/>
      <c r="C5008" s="878"/>
      <c r="F5008" s="878"/>
      <c r="H5008" s="878"/>
      <c r="I5008" s="878"/>
      <c r="J5008" s="878"/>
      <c r="K5008" s="990"/>
      <c r="L5008" s="990"/>
      <c r="M5008" s="990"/>
      <c r="N5008" s="990"/>
      <c r="O5008" s="878"/>
      <c r="P5008" s="878"/>
      <c r="Q5008" s="878"/>
      <c r="R5008" s="878"/>
      <c r="S5008" s="878"/>
      <c r="T5008" s="878"/>
      <c r="U5008" s="878"/>
      <c r="V5008" s="878"/>
      <c r="W5008" s="878"/>
      <c r="X5008" s="1015"/>
      <c r="Y5008" s="878"/>
      <c r="Z5008" s="975"/>
    </row>
    <row r="5009" spans="1:26">
      <c r="A5009" s="878"/>
      <c r="B5009" s="878"/>
      <c r="C5009" s="878"/>
      <c r="F5009" s="878"/>
      <c r="H5009" s="878"/>
      <c r="I5009" s="878"/>
      <c r="J5009" s="878"/>
      <c r="K5009" s="990"/>
      <c r="L5009" s="990"/>
      <c r="M5009" s="990"/>
      <c r="N5009" s="990"/>
      <c r="O5009" s="878"/>
      <c r="P5009" s="878"/>
      <c r="Q5009" s="878"/>
      <c r="R5009" s="878"/>
      <c r="S5009" s="878"/>
      <c r="T5009" s="878"/>
      <c r="U5009" s="878"/>
      <c r="V5009" s="878"/>
      <c r="W5009" s="878"/>
      <c r="X5009" s="1015"/>
      <c r="Y5009" s="878"/>
      <c r="Z5009" s="975"/>
    </row>
    <row r="5010" spans="1:26">
      <c r="A5010" s="878"/>
      <c r="B5010" s="878"/>
      <c r="C5010" s="878"/>
      <c r="F5010" s="878"/>
      <c r="H5010" s="878"/>
      <c r="I5010" s="878"/>
      <c r="J5010" s="878"/>
      <c r="K5010" s="990"/>
      <c r="L5010" s="990"/>
      <c r="M5010" s="990"/>
      <c r="N5010" s="990"/>
      <c r="O5010" s="878"/>
      <c r="P5010" s="878"/>
      <c r="Q5010" s="878"/>
      <c r="R5010" s="878"/>
      <c r="S5010" s="878"/>
      <c r="T5010" s="878"/>
      <c r="U5010" s="878"/>
      <c r="V5010" s="878"/>
      <c r="W5010" s="878"/>
      <c r="X5010" s="1015"/>
      <c r="Y5010" s="878"/>
      <c r="Z5010" s="975"/>
    </row>
    <row r="5011" spans="1:26">
      <c r="A5011" s="878"/>
      <c r="B5011" s="878"/>
      <c r="C5011" s="878"/>
      <c r="F5011" s="878"/>
      <c r="H5011" s="878"/>
      <c r="I5011" s="878"/>
      <c r="J5011" s="878"/>
      <c r="K5011" s="990"/>
      <c r="L5011" s="990"/>
      <c r="M5011" s="990"/>
      <c r="N5011" s="990"/>
      <c r="O5011" s="878"/>
      <c r="P5011" s="878"/>
      <c r="Q5011" s="878"/>
      <c r="R5011" s="878"/>
      <c r="S5011" s="878"/>
      <c r="T5011" s="878"/>
      <c r="U5011" s="878"/>
      <c r="V5011" s="878"/>
      <c r="W5011" s="878"/>
      <c r="X5011" s="1015"/>
      <c r="Y5011" s="878"/>
      <c r="Z5011" s="975"/>
    </row>
    <row r="5012" spans="1:26">
      <c r="A5012" s="878"/>
      <c r="B5012" s="878"/>
      <c r="C5012" s="878"/>
      <c r="F5012" s="878"/>
      <c r="H5012" s="878"/>
      <c r="I5012" s="878"/>
      <c r="J5012" s="878"/>
      <c r="K5012" s="990"/>
      <c r="L5012" s="990"/>
      <c r="M5012" s="990"/>
      <c r="N5012" s="990"/>
      <c r="O5012" s="878"/>
      <c r="P5012" s="878"/>
      <c r="Q5012" s="878"/>
      <c r="R5012" s="878"/>
      <c r="S5012" s="878"/>
      <c r="T5012" s="878"/>
      <c r="U5012" s="878"/>
      <c r="V5012" s="878"/>
      <c r="W5012" s="878"/>
      <c r="X5012" s="1015"/>
      <c r="Y5012" s="878"/>
      <c r="Z5012" s="975"/>
    </row>
    <row r="5013" spans="1:26">
      <c r="A5013" s="878"/>
      <c r="B5013" s="878"/>
      <c r="C5013" s="878"/>
      <c r="F5013" s="878"/>
      <c r="H5013" s="878"/>
      <c r="I5013" s="878"/>
      <c r="J5013" s="878"/>
      <c r="K5013" s="990"/>
      <c r="L5013" s="990"/>
      <c r="M5013" s="990"/>
      <c r="N5013" s="990"/>
      <c r="O5013" s="878"/>
      <c r="P5013" s="878"/>
      <c r="Q5013" s="878"/>
      <c r="R5013" s="878"/>
      <c r="S5013" s="878"/>
      <c r="T5013" s="878"/>
      <c r="U5013" s="878"/>
      <c r="V5013" s="878"/>
      <c r="W5013" s="878"/>
      <c r="X5013" s="1015"/>
      <c r="Y5013" s="878"/>
      <c r="Z5013" s="975"/>
    </row>
    <row r="5014" spans="1:26">
      <c r="A5014" s="878"/>
      <c r="B5014" s="878"/>
      <c r="C5014" s="878"/>
      <c r="F5014" s="878"/>
      <c r="H5014" s="878"/>
      <c r="I5014" s="878"/>
      <c r="J5014" s="878"/>
      <c r="K5014" s="990"/>
      <c r="L5014" s="990"/>
      <c r="M5014" s="990"/>
      <c r="N5014" s="990"/>
      <c r="O5014" s="878"/>
      <c r="P5014" s="878"/>
      <c r="Q5014" s="878"/>
      <c r="R5014" s="878"/>
      <c r="S5014" s="878"/>
      <c r="T5014" s="878"/>
      <c r="U5014" s="878"/>
      <c r="V5014" s="878"/>
      <c r="W5014" s="878"/>
      <c r="X5014" s="1015"/>
      <c r="Y5014" s="878"/>
      <c r="Z5014" s="975"/>
    </row>
    <row r="5015" spans="1:26">
      <c r="A5015" s="878"/>
      <c r="B5015" s="878"/>
      <c r="C5015" s="878"/>
      <c r="F5015" s="878"/>
      <c r="H5015" s="878"/>
      <c r="I5015" s="878"/>
      <c r="J5015" s="878"/>
      <c r="K5015" s="990"/>
      <c r="L5015" s="990"/>
      <c r="M5015" s="990"/>
      <c r="N5015" s="990"/>
      <c r="O5015" s="878"/>
      <c r="P5015" s="878"/>
      <c r="Q5015" s="878"/>
      <c r="R5015" s="878"/>
      <c r="S5015" s="878"/>
      <c r="T5015" s="878"/>
      <c r="U5015" s="878"/>
      <c r="V5015" s="878"/>
      <c r="W5015" s="878"/>
      <c r="X5015" s="1015"/>
      <c r="Y5015" s="878"/>
      <c r="Z5015" s="975"/>
    </row>
    <row r="5016" spans="1:26">
      <c r="A5016" s="878"/>
      <c r="B5016" s="878"/>
      <c r="C5016" s="878"/>
      <c r="F5016" s="878"/>
      <c r="H5016" s="878"/>
      <c r="I5016" s="878"/>
      <c r="J5016" s="878"/>
      <c r="K5016" s="990"/>
      <c r="L5016" s="990"/>
      <c r="M5016" s="990"/>
      <c r="N5016" s="990"/>
      <c r="O5016" s="878"/>
      <c r="P5016" s="878"/>
      <c r="Q5016" s="878"/>
      <c r="R5016" s="878"/>
      <c r="S5016" s="878"/>
      <c r="T5016" s="878"/>
      <c r="U5016" s="878"/>
      <c r="V5016" s="878"/>
      <c r="W5016" s="878"/>
      <c r="X5016" s="1015"/>
      <c r="Y5016" s="878"/>
      <c r="Z5016" s="975"/>
    </row>
    <row r="5017" spans="1:26">
      <c r="A5017" s="878"/>
      <c r="B5017" s="878"/>
      <c r="C5017" s="878"/>
      <c r="F5017" s="878"/>
      <c r="H5017" s="878"/>
      <c r="I5017" s="878"/>
      <c r="J5017" s="878"/>
      <c r="K5017" s="990"/>
      <c r="L5017" s="990"/>
      <c r="M5017" s="990"/>
      <c r="N5017" s="990"/>
      <c r="O5017" s="878"/>
      <c r="P5017" s="878"/>
      <c r="Q5017" s="878"/>
      <c r="R5017" s="878"/>
      <c r="S5017" s="878"/>
      <c r="T5017" s="878"/>
      <c r="U5017" s="878"/>
      <c r="V5017" s="878"/>
      <c r="W5017" s="878"/>
      <c r="X5017" s="1015"/>
      <c r="Y5017" s="878"/>
      <c r="Z5017" s="975"/>
    </row>
    <row r="5018" spans="1:26">
      <c r="A5018" s="878"/>
      <c r="B5018" s="878"/>
      <c r="C5018" s="878"/>
      <c r="F5018" s="878"/>
      <c r="H5018" s="878"/>
      <c r="I5018" s="878"/>
      <c r="J5018" s="878"/>
      <c r="K5018" s="990"/>
      <c r="L5018" s="990"/>
      <c r="M5018" s="990"/>
      <c r="N5018" s="990"/>
      <c r="O5018" s="878"/>
      <c r="P5018" s="878"/>
      <c r="Q5018" s="878"/>
      <c r="R5018" s="878"/>
      <c r="S5018" s="878"/>
      <c r="T5018" s="878"/>
      <c r="U5018" s="878"/>
      <c r="V5018" s="878"/>
      <c r="W5018" s="878"/>
      <c r="X5018" s="1015"/>
      <c r="Y5018" s="878"/>
      <c r="Z5018" s="975"/>
    </row>
    <row r="5019" spans="1:26">
      <c r="A5019" s="878"/>
      <c r="B5019" s="878"/>
      <c r="C5019" s="878"/>
      <c r="F5019" s="878"/>
      <c r="H5019" s="878"/>
      <c r="I5019" s="878"/>
      <c r="J5019" s="878"/>
      <c r="K5019" s="990"/>
      <c r="L5019" s="990"/>
      <c r="M5019" s="990"/>
      <c r="N5019" s="990"/>
      <c r="O5019" s="878"/>
      <c r="P5019" s="878"/>
      <c r="Q5019" s="878"/>
      <c r="R5019" s="878"/>
      <c r="S5019" s="878"/>
      <c r="T5019" s="878"/>
      <c r="U5019" s="878"/>
      <c r="V5019" s="878"/>
      <c r="W5019" s="878"/>
      <c r="X5019" s="1015"/>
      <c r="Y5019" s="878"/>
      <c r="Z5019" s="975"/>
    </row>
    <row r="5020" spans="1:26">
      <c r="A5020" s="878"/>
      <c r="B5020" s="878"/>
      <c r="C5020" s="878"/>
      <c r="F5020" s="878"/>
      <c r="H5020" s="878"/>
      <c r="I5020" s="878"/>
      <c r="J5020" s="878"/>
      <c r="K5020" s="990"/>
      <c r="L5020" s="990"/>
      <c r="M5020" s="990"/>
      <c r="N5020" s="990"/>
      <c r="O5020" s="878"/>
      <c r="P5020" s="878"/>
      <c r="Q5020" s="878"/>
      <c r="R5020" s="878"/>
      <c r="S5020" s="878"/>
      <c r="T5020" s="878"/>
      <c r="U5020" s="878"/>
      <c r="V5020" s="878"/>
      <c r="W5020" s="878"/>
      <c r="X5020" s="1015"/>
      <c r="Y5020" s="878"/>
      <c r="Z5020" s="975"/>
    </row>
    <row r="5021" spans="1:26">
      <c r="A5021" s="878"/>
      <c r="B5021" s="878"/>
      <c r="C5021" s="878"/>
      <c r="F5021" s="878"/>
      <c r="H5021" s="878"/>
      <c r="I5021" s="878"/>
      <c r="J5021" s="878"/>
      <c r="K5021" s="990"/>
      <c r="L5021" s="990"/>
      <c r="M5021" s="990"/>
      <c r="N5021" s="990"/>
      <c r="O5021" s="878"/>
      <c r="P5021" s="878"/>
      <c r="Q5021" s="878"/>
      <c r="R5021" s="878"/>
      <c r="S5021" s="878"/>
      <c r="T5021" s="878"/>
      <c r="U5021" s="878"/>
      <c r="V5021" s="878"/>
      <c r="W5021" s="878"/>
      <c r="X5021" s="1015"/>
      <c r="Y5021" s="878"/>
      <c r="Z5021" s="975"/>
    </row>
    <row r="5022" spans="1:26">
      <c r="A5022" s="878"/>
      <c r="B5022" s="878"/>
      <c r="C5022" s="878"/>
      <c r="F5022" s="878"/>
      <c r="H5022" s="878"/>
      <c r="I5022" s="878"/>
      <c r="J5022" s="878"/>
      <c r="K5022" s="990"/>
      <c r="L5022" s="990"/>
      <c r="M5022" s="990"/>
      <c r="N5022" s="990"/>
      <c r="O5022" s="878"/>
      <c r="P5022" s="878"/>
      <c r="Q5022" s="878"/>
      <c r="R5022" s="878"/>
      <c r="S5022" s="878"/>
      <c r="T5022" s="878"/>
      <c r="U5022" s="878"/>
      <c r="V5022" s="878"/>
      <c r="W5022" s="878"/>
      <c r="X5022" s="1015"/>
      <c r="Y5022" s="878"/>
      <c r="Z5022" s="975"/>
    </row>
    <row r="5023" spans="1:26">
      <c r="A5023" s="878"/>
      <c r="B5023" s="878"/>
      <c r="C5023" s="878"/>
      <c r="F5023" s="878"/>
      <c r="H5023" s="878"/>
      <c r="I5023" s="878"/>
      <c r="J5023" s="878"/>
      <c r="K5023" s="990"/>
      <c r="L5023" s="990"/>
      <c r="M5023" s="990"/>
      <c r="N5023" s="990"/>
      <c r="O5023" s="878"/>
      <c r="P5023" s="878"/>
      <c r="Q5023" s="878"/>
      <c r="R5023" s="878"/>
      <c r="S5023" s="878"/>
      <c r="T5023" s="878"/>
      <c r="U5023" s="878"/>
      <c r="V5023" s="878"/>
      <c r="W5023" s="878"/>
      <c r="X5023" s="1015"/>
      <c r="Y5023" s="878"/>
      <c r="Z5023" s="975"/>
    </row>
    <row r="5024" spans="1:26">
      <c r="A5024" s="878"/>
      <c r="B5024" s="878"/>
      <c r="C5024" s="878"/>
      <c r="F5024" s="878"/>
      <c r="H5024" s="878"/>
      <c r="I5024" s="878"/>
      <c r="J5024" s="878"/>
      <c r="K5024" s="990"/>
      <c r="L5024" s="990"/>
      <c r="M5024" s="990"/>
      <c r="N5024" s="990"/>
      <c r="O5024" s="878"/>
      <c r="P5024" s="878"/>
      <c r="Q5024" s="878"/>
      <c r="R5024" s="878"/>
      <c r="S5024" s="878"/>
      <c r="T5024" s="878"/>
      <c r="U5024" s="878"/>
      <c r="V5024" s="878"/>
      <c r="W5024" s="878"/>
      <c r="X5024" s="1015"/>
      <c r="Y5024" s="878"/>
      <c r="Z5024" s="975"/>
    </row>
    <row r="5025" spans="1:26">
      <c r="A5025" s="878"/>
      <c r="B5025" s="878"/>
      <c r="C5025" s="878"/>
      <c r="F5025" s="878"/>
      <c r="H5025" s="878"/>
      <c r="I5025" s="878"/>
      <c r="J5025" s="878"/>
      <c r="K5025" s="990"/>
      <c r="L5025" s="990"/>
      <c r="M5025" s="990"/>
      <c r="N5025" s="990"/>
      <c r="O5025" s="878"/>
      <c r="P5025" s="878"/>
      <c r="Q5025" s="878"/>
      <c r="R5025" s="878"/>
      <c r="S5025" s="878"/>
      <c r="T5025" s="878"/>
      <c r="U5025" s="878"/>
      <c r="V5025" s="878"/>
      <c r="W5025" s="878"/>
      <c r="X5025" s="1015"/>
      <c r="Y5025" s="878"/>
      <c r="Z5025" s="975"/>
    </row>
    <row r="5026" spans="1:26">
      <c r="A5026" s="878"/>
      <c r="B5026" s="878"/>
      <c r="C5026" s="878"/>
      <c r="F5026" s="878"/>
      <c r="H5026" s="878"/>
      <c r="I5026" s="878"/>
      <c r="J5026" s="878"/>
      <c r="K5026" s="990"/>
      <c r="L5026" s="990"/>
      <c r="M5026" s="990"/>
      <c r="N5026" s="990"/>
      <c r="O5026" s="878"/>
      <c r="P5026" s="878"/>
      <c r="Q5026" s="878"/>
      <c r="R5026" s="878"/>
      <c r="S5026" s="878"/>
      <c r="T5026" s="878"/>
      <c r="U5026" s="878"/>
      <c r="V5026" s="878"/>
      <c r="W5026" s="878"/>
      <c r="X5026" s="1015"/>
      <c r="Y5026" s="878"/>
      <c r="Z5026" s="975"/>
    </row>
    <row r="5027" spans="1:26">
      <c r="A5027" s="878"/>
      <c r="B5027" s="878"/>
      <c r="C5027" s="878"/>
      <c r="F5027" s="878"/>
      <c r="H5027" s="878"/>
      <c r="I5027" s="878"/>
      <c r="J5027" s="878"/>
      <c r="K5027" s="990"/>
      <c r="L5027" s="990"/>
      <c r="M5027" s="990"/>
      <c r="N5027" s="990"/>
      <c r="O5027" s="878"/>
      <c r="P5027" s="878"/>
      <c r="Q5027" s="878"/>
      <c r="R5027" s="878"/>
      <c r="S5027" s="878"/>
      <c r="T5027" s="878"/>
      <c r="U5027" s="878"/>
      <c r="V5027" s="878"/>
      <c r="W5027" s="878"/>
      <c r="X5027" s="1015"/>
      <c r="Y5027" s="878"/>
      <c r="Z5027" s="975"/>
    </row>
    <row r="5028" spans="1:26">
      <c r="A5028" s="878"/>
      <c r="B5028" s="878"/>
      <c r="C5028" s="878"/>
      <c r="F5028" s="878"/>
      <c r="H5028" s="878"/>
      <c r="I5028" s="878"/>
      <c r="J5028" s="878"/>
      <c r="K5028" s="990"/>
      <c r="L5028" s="990"/>
      <c r="M5028" s="990"/>
      <c r="N5028" s="990"/>
      <c r="O5028" s="878"/>
      <c r="P5028" s="878"/>
      <c r="Q5028" s="878"/>
      <c r="R5028" s="878"/>
      <c r="S5028" s="878"/>
      <c r="T5028" s="878"/>
      <c r="U5028" s="878"/>
      <c r="V5028" s="878"/>
      <c r="W5028" s="878"/>
      <c r="X5028" s="1015"/>
      <c r="Y5028" s="878"/>
      <c r="Z5028" s="975"/>
    </row>
    <row r="5029" spans="1:26">
      <c r="A5029" s="878"/>
      <c r="B5029" s="878"/>
      <c r="C5029" s="878"/>
      <c r="F5029" s="878"/>
      <c r="H5029" s="878"/>
      <c r="I5029" s="878"/>
      <c r="J5029" s="878"/>
      <c r="K5029" s="990"/>
      <c r="L5029" s="990"/>
      <c r="M5029" s="990"/>
      <c r="N5029" s="990"/>
      <c r="O5029" s="878"/>
      <c r="P5029" s="878"/>
      <c r="Q5029" s="878"/>
      <c r="R5029" s="878"/>
      <c r="S5029" s="878"/>
      <c r="T5029" s="878"/>
      <c r="U5029" s="878"/>
      <c r="V5029" s="878"/>
      <c r="W5029" s="878"/>
      <c r="X5029" s="1015"/>
      <c r="Y5029" s="878"/>
      <c r="Z5029" s="975"/>
    </row>
    <row r="5030" spans="1:26">
      <c r="A5030" s="878"/>
      <c r="B5030" s="878"/>
      <c r="C5030" s="878"/>
      <c r="F5030" s="878"/>
      <c r="H5030" s="878"/>
      <c r="I5030" s="878"/>
      <c r="J5030" s="878"/>
      <c r="K5030" s="990"/>
      <c r="L5030" s="990"/>
      <c r="M5030" s="990"/>
      <c r="N5030" s="990"/>
      <c r="O5030" s="878"/>
      <c r="P5030" s="878"/>
      <c r="Q5030" s="878"/>
      <c r="R5030" s="878"/>
      <c r="S5030" s="878"/>
      <c r="T5030" s="878"/>
      <c r="U5030" s="878"/>
      <c r="V5030" s="878"/>
      <c r="W5030" s="878"/>
      <c r="X5030" s="1015"/>
      <c r="Y5030" s="878"/>
      <c r="Z5030" s="975"/>
    </row>
    <row r="5031" spans="1:26">
      <c r="A5031" s="878"/>
      <c r="B5031" s="878"/>
      <c r="C5031" s="878"/>
      <c r="F5031" s="878"/>
      <c r="H5031" s="878"/>
      <c r="I5031" s="878"/>
      <c r="J5031" s="878"/>
      <c r="K5031" s="990"/>
      <c r="L5031" s="990"/>
      <c r="M5031" s="990"/>
      <c r="N5031" s="990"/>
      <c r="O5031" s="878"/>
      <c r="P5031" s="878"/>
      <c r="Q5031" s="878"/>
      <c r="R5031" s="878"/>
      <c r="S5031" s="878"/>
      <c r="T5031" s="878"/>
      <c r="U5031" s="878"/>
      <c r="V5031" s="878"/>
      <c r="W5031" s="878"/>
      <c r="X5031" s="1015"/>
      <c r="Y5031" s="878"/>
      <c r="Z5031" s="975"/>
    </row>
    <row r="5032" spans="1:26">
      <c r="A5032" s="878"/>
      <c r="B5032" s="878"/>
      <c r="C5032" s="878"/>
      <c r="F5032" s="878"/>
      <c r="H5032" s="878"/>
      <c r="I5032" s="878"/>
      <c r="J5032" s="878"/>
      <c r="K5032" s="990"/>
      <c r="L5032" s="990"/>
      <c r="M5032" s="990"/>
      <c r="N5032" s="990"/>
      <c r="O5032" s="878"/>
      <c r="P5032" s="878"/>
      <c r="Q5032" s="878"/>
      <c r="R5032" s="878"/>
      <c r="S5032" s="878"/>
      <c r="T5032" s="878"/>
      <c r="U5032" s="878"/>
      <c r="V5032" s="878"/>
      <c r="W5032" s="878"/>
      <c r="X5032" s="1015"/>
      <c r="Y5032" s="878"/>
      <c r="Z5032" s="975"/>
    </row>
    <row r="5033" spans="1:26">
      <c r="A5033" s="878"/>
      <c r="B5033" s="878"/>
      <c r="C5033" s="878"/>
      <c r="F5033" s="878"/>
      <c r="H5033" s="878"/>
      <c r="I5033" s="878"/>
      <c r="J5033" s="878"/>
      <c r="K5033" s="990"/>
      <c r="L5033" s="990"/>
      <c r="M5033" s="990"/>
      <c r="N5033" s="990"/>
      <c r="O5033" s="878"/>
      <c r="P5033" s="878"/>
      <c r="Q5033" s="878"/>
      <c r="R5033" s="878"/>
      <c r="S5033" s="878"/>
      <c r="T5033" s="878"/>
      <c r="U5033" s="878"/>
      <c r="V5033" s="878"/>
      <c r="W5033" s="878"/>
      <c r="X5033" s="1015"/>
      <c r="Y5033" s="878"/>
      <c r="Z5033" s="975"/>
    </row>
    <row r="5034" spans="1:26">
      <c r="A5034" s="878"/>
      <c r="B5034" s="878"/>
      <c r="C5034" s="878"/>
      <c r="F5034" s="878"/>
      <c r="H5034" s="878"/>
      <c r="I5034" s="878"/>
      <c r="J5034" s="878"/>
      <c r="K5034" s="990"/>
      <c r="L5034" s="990"/>
      <c r="M5034" s="990"/>
      <c r="N5034" s="990"/>
      <c r="O5034" s="878"/>
      <c r="P5034" s="878"/>
      <c r="Q5034" s="878"/>
      <c r="R5034" s="878"/>
      <c r="S5034" s="878"/>
      <c r="T5034" s="878"/>
      <c r="U5034" s="878"/>
      <c r="V5034" s="878"/>
      <c r="W5034" s="878"/>
      <c r="X5034" s="1015"/>
      <c r="Y5034" s="878"/>
      <c r="Z5034" s="975"/>
    </row>
    <row r="5035" spans="1:26">
      <c r="A5035" s="878"/>
      <c r="B5035" s="878"/>
      <c r="C5035" s="878"/>
      <c r="F5035" s="878"/>
      <c r="H5035" s="878"/>
      <c r="I5035" s="878"/>
      <c r="J5035" s="878"/>
      <c r="K5035" s="990"/>
      <c r="L5035" s="990"/>
      <c r="M5035" s="990"/>
      <c r="N5035" s="990"/>
      <c r="O5035" s="878"/>
      <c r="P5035" s="878"/>
      <c r="Q5035" s="878"/>
      <c r="R5035" s="878"/>
      <c r="S5035" s="878"/>
      <c r="T5035" s="878"/>
      <c r="U5035" s="878"/>
      <c r="V5035" s="878"/>
      <c r="W5035" s="878"/>
      <c r="X5035" s="1015"/>
      <c r="Y5035" s="878"/>
      <c r="Z5035" s="975"/>
    </row>
    <row r="5036" spans="1:26">
      <c r="A5036" s="878"/>
      <c r="B5036" s="878"/>
      <c r="C5036" s="878"/>
      <c r="F5036" s="878"/>
      <c r="H5036" s="878"/>
      <c r="I5036" s="878"/>
      <c r="J5036" s="878"/>
      <c r="K5036" s="990"/>
      <c r="L5036" s="990"/>
      <c r="M5036" s="990"/>
      <c r="N5036" s="990"/>
      <c r="O5036" s="878"/>
      <c r="P5036" s="878"/>
      <c r="Q5036" s="878"/>
      <c r="R5036" s="878"/>
      <c r="S5036" s="878"/>
      <c r="T5036" s="878"/>
      <c r="U5036" s="878"/>
      <c r="V5036" s="878"/>
      <c r="W5036" s="878"/>
      <c r="X5036" s="1015"/>
      <c r="Y5036" s="878"/>
      <c r="Z5036" s="975"/>
    </row>
    <row r="5037" spans="1:26">
      <c r="A5037" s="878"/>
      <c r="B5037" s="878"/>
      <c r="C5037" s="878"/>
      <c r="F5037" s="878"/>
      <c r="H5037" s="878"/>
      <c r="I5037" s="878"/>
      <c r="J5037" s="878"/>
      <c r="K5037" s="990"/>
      <c r="L5037" s="990"/>
      <c r="M5037" s="990"/>
      <c r="N5037" s="990"/>
      <c r="O5037" s="878"/>
      <c r="P5037" s="878"/>
      <c r="Q5037" s="878"/>
      <c r="R5037" s="878"/>
      <c r="S5037" s="878"/>
      <c r="T5037" s="878"/>
      <c r="U5037" s="878"/>
      <c r="V5037" s="878"/>
      <c r="W5037" s="878"/>
      <c r="X5037" s="1015"/>
      <c r="Y5037" s="878"/>
      <c r="Z5037" s="975"/>
    </row>
    <row r="5038" spans="1:26">
      <c r="A5038" s="878"/>
      <c r="B5038" s="878"/>
      <c r="C5038" s="878"/>
      <c r="F5038" s="878"/>
      <c r="H5038" s="878"/>
      <c r="I5038" s="878"/>
      <c r="J5038" s="878"/>
      <c r="K5038" s="990"/>
      <c r="L5038" s="990"/>
      <c r="M5038" s="990"/>
      <c r="N5038" s="990"/>
      <c r="O5038" s="878"/>
      <c r="P5038" s="878"/>
      <c r="Q5038" s="878"/>
      <c r="R5038" s="878"/>
      <c r="S5038" s="878"/>
      <c r="T5038" s="878"/>
      <c r="U5038" s="878"/>
      <c r="V5038" s="878"/>
      <c r="W5038" s="878"/>
      <c r="X5038" s="1015"/>
      <c r="Y5038" s="878"/>
      <c r="Z5038" s="975"/>
    </row>
    <row r="5039" spans="1:26">
      <c r="A5039" s="878"/>
      <c r="B5039" s="878"/>
      <c r="C5039" s="878"/>
      <c r="F5039" s="878"/>
      <c r="H5039" s="878"/>
      <c r="I5039" s="878"/>
      <c r="J5039" s="878"/>
      <c r="K5039" s="990"/>
      <c r="L5039" s="990"/>
      <c r="M5039" s="990"/>
      <c r="N5039" s="990"/>
      <c r="O5039" s="878"/>
      <c r="P5039" s="878"/>
      <c r="Q5039" s="878"/>
      <c r="R5039" s="878"/>
      <c r="S5039" s="878"/>
      <c r="T5039" s="878"/>
      <c r="U5039" s="878"/>
      <c r="V5039" s="878"/>
      <c r="W5039" s="878"/>
      <c r="X5039" s="1015"/>
      <c r="Y5039" s="878"/>
      <c r="Z5039" s="975"/>
    </row>
    <row r="5040" spans="1:26">
      <c r="A5040" s="878"/>
      <c r="B5040" s="878"/>
      <c r="C5040" s="878"/>
      <c r="F5040" s="878"/>
      <c r="H5040" s="878"/>
      <c r="I5040" s="878"/>
      <c r="J5040" s="878"/>
      <c r="K5040" s="990"/>
      <c r="L5040" s="990"/>
      <c r="M5040" s="990"/>
      <c r="N5040" s="990"/>
      <c r="O5040" s="878"/>
      <c r="P5040" s="878"/>
      <c r="Q5040" s="878"/>
      <c r="R5040" s="878"/>
      <c r="S5040" s="878"/>
      <c r="T5040" s="878"/>
      <c r="U5040" s="878"/>
      <c r="V5040" s="878"/>
      <c r="W5040" s="878"/>
      <c r="X5040" s="1015"/>
      <c r="Y5040" s="878"/>
      <c r="Z5040" s="975"/>
    </row>
    <row r="5041" spans="1:26">
      <c r="A5041" s="878"/>
      <c r="B5041" s="878"/>
      <c r="C5041" s="878"/>
      <c r="F5041" s="878"/>
      <c r="H5041" s="878"/>
      <c r="I5041" s="878"/>
      <c r="J5041" s="878"/>
      <c r="K5041" s="990"/>
      <c r="L5041" s="990"/>
      <c r="M5041" s="990"/>
      <c r="N5041" s="990"/>
      <c r="O5041" s="878"/>
      <c r="P5041" s="878"/>
      <c r="Q5041" s="878"/>
      <c r="R5041" s="878"/>
      <c r="S5041" s="878"/>
      <c r="T5041" s="878"/>
      <c r="U5041" s="878"/>
      <c r="V5041" s="878"/>
      <c r="W5041" s="878"/>
      <c r="X5041" s="1015"/>
      <c r="Y5041" s="878"/>
      <c r="Z5041" s="975"/>
    </row>
    <row r="5042" spans="1:26">
      <c r="A5042" s="878"/>
      <c r="B5042" s="878"/>
      <c r="C5042" s="878"/>
      <c r="F5042" s="878"/>
      <c r="H5042" s="878"/>
      <c r="I5042" s="878"/>
      <c r="J5042" s="878"/>
      <c r="K5042" s="990"/>
      <c r="L5042" s="990"/>
      <c r="M5042" s="990"/>
      <c r="N5042" s="990"/>
      <c r="O5042" s="878"/>
      <c r="P5042" s="878"/>
      <c r="Q5042" s="878"/>
      <c r="R5042" s="878"/>
      <c r="S5042" s="878"/>
      <c r="T5042" s="878"/>
      <c r="U5042" s="878"/>
      <c r="V5042" s="878"/>
      <c r="W5042" s="878"/>
      <c r="X5042" s="1015"/>
      <c r="Y5042" s="878"/>
      <c r="Z5042" s="975"/>
    </row>
    <row r="5043" spans="1:26">
      <c r="A5043" s="878"/>
      <c r="B5043" s="878"/>
      <c r="C5043" s="878"/>
      <c r="F5043" s="878"/>
      <c r="H5043" s="878"/>
      <c r="I5043" s="878"/>
      <c r="J5043" s="878"/>
      <c r="K5043" s="990"/>
      <c r="L5043" s="990"/>
      <c r="M5043" s="990"/>
      <c r="N5043" s="990"/>
      <c r="O5043" s="878"/>
      <c r="P5043" s="878"/>
      <c r="Q5043" s="878"/>
      <c r="R5043" s="878"/>
      <c r="S5043" s="878"/>
      <c r="T5043" s="878"/>
      <c r="U5043" s="878"/>
      <c r="V5043" s="878"/>
      <c r="W5043" s="878"/>
      <c r="X5043" s="1015"/>
      <c r="Y5043" s="878"/>
      <c r="Z5043" s="975"/>
    </row>
    <row r="5044" spans="1:26">
      <c r="A5044" s="878"/>
      <c r="B5044" s="878"/>
      <c r="C5044" s="878"/>
      <c r="F5044" s="878"/>
      <c r="H5044" s="878"/>
      <c r="I5044" s="878"/>
      <c r="J5044" s="878"/>
      <c r="K5044" s="990"/>
      <c r="L5044" s="990"/>
      <c r="M5044" s="990"/>
      <c r="N5044" s="990"/>
      <c r="O5044" s="878"/>
      <c r="P5044" s="878"/>
      <c r="Q5044" s="878"/>
      <c r="R5044" s="878"/>
      <c r="S5044" s="878"/>
      <c r="T5044" s="878"/>
      <c r="U5044" s="878"/>
      <c r="V5044" s="878"/>
      <c r="W5044" s="878"/>
      <c r="X5044" s="1015"/>
      <c r="Y5044" s="878"/>
      <c r="Z5044" s="975"/>
    </row>
    <row r="5045" spans="1:26">
      <c r="A5045" s="878"/>
      <c r="B5045" s="878"/>
      <c r="C5045" s="878"/>
      <c r="F5045" s="878"/>
      <c r="H5045" s="878"/>
      <c r="I5045" s="878"/>
      <c r="J5045" s="878"/>
      <c r="K5045" s="990"/>
      <c r="L5045" s="990"/>
      <c r="M5045" s="990"/>
      <c r="N5045" s="990"/>
      <c r="O5045" s="878"/>
      <c r="P5045" s="878"/>
      <c r="Q5045" s="878"/>
      <c r="R5045" s="878"/>
      <c r="S5045" s="878"/>
      <c r="T5045" s="878"/>
      <c r="U5045" s="878"/>
      <c r="V5045" s="878"/>
      <c r="W5045" s="878"/>
      <c r="X5045" s="1015"/>
      <c r="Y5045" s="878"/>
      <c r="Z5045" s="975"/>
    </row>
    <row r="5046" spans="1:26">
      <c r="A5046" s="878"/>
      <c r="B5046" s="878"/>
      <c r="C5046" s="878"/>
      <c r="F5046" s="878"/>
      <c r="H5046" s="878"/>
      <c r="I5046" s="878"/>
      <c r="J5046" s="878"/>
      <c r="K5046" s="990"/>
      <c r="L5046" s="990"/>
      <c r="M5046" s="990"/>
      <c r="N5046" s="990"/>
      <c r="O5046" s="878"/>
      <c r="P5046" s="878"/>
      <c r="Q5046" s="878"/>
      <c r="R5046" s="878"/>
      <c r="S5046" s="878"/>
      <c r="T5046" s="878"/>
      <c r="U5046" s="878"/>
      <c r="V5046" s="878"/>
      <c r="W5046" s="878"/>
      <c r="X5046" s="1015"/>
      <c r="Y5046" s="878"/>
      <c r="Z5046" s="975"/>
    </row>
    <row r="5047" spans="1:26">
      <c r="A5047" s="878"/>
      <c r="B5047" s="878"/>
      <c r="C5047" s="878"/>
      <c r="F5047" s="878"/>
      <c r="H5047" s="878"/>
      <c r="I5047" s="878"/>
      <c r="J5047" s="878"/>
      <c r="K5047" s="990"/>
      <c r="L5047" s="990"/>
      <c r="M5047" s="990"/>
      <c r="N5047" s="990"/>
      <c r="O5047" s="878"/>
      <c r="P5047" s="878"/>
      <c r="Q5047" s="878"/>
      <c r="R5047" s="878"/>
      <c r="S5047" s="878"/>
      <c r="T5047" s="878"/>
      <c r="U5047" s="878"/>
      <c r="V5047" s="878"/>
      <c r="W5047" s="878"/>
      <c r="X5047" s="1015"/>
      <c r="Y5047" s="878"/>
      <c r="Z5047" s="975"/>
    </row>
    <row r="5048" spans="1:26">
      <c r="A5048" s="878"/>
      <c r="B5048" s="878"/>
      <c r="C5048" s="878"/>
      <c r="F5048" s="878"/>
      <c r="H5048" s="878"/>
      <c r="I5048" s="878"/>
      <c r="J5048" s="878"/>
      <c r="K5048" s="990"/>
      <c r="L5048" s="990"/>
      <c r="M5048" s="990"/>
      <c r="N5048" s="990"/>
      <c r="O5048" s="878"/>
      <c r="P5048" s="878"/>
      <c r="Q5048" s="878"/>
      <c r="R5048" s="878"/>
      <c r="S5048" s="878"/>
      <c r="T5048" s="878"/>
      <c r="U5048" s="878"/>
      <c r="V5048" s="878"/>
      <c r="W5048" s="878"/>
      <c r="X5048" s="1015"/>
      <c r="Y5048" s="878"/>
      <c r="Z5048" s="975"/>
    </row>
    <row r="5049" spans="1:26">
      <c r="A5049" s="878"/>
      <c r="B5049" s="878"/>
      <c r="C5049" s="878"/>
      <c r="F5049" s="878"/>
      <c r="H5049" s="878"/>
      <c r="I5049" s="878"/>
      <c r="J5049" s="878"/>
      <c r="K5049" s="990"/>
      <c r="L5049" s="990"/>
      <c r="M5049" s="990"/>
      <c r="N5049" s="990"/>
      <c r="O5049" s="878"/>
      <c r="P5049" s="878"/>
      <c r="Q5049" s="878"/>
      <c r="R5049" s="878"/>
      <c r="S5049" s="878"/>
      <c r="T5049" s="878"/>
      <c r="U5049" s="878"/>
      <c r="V5049" s="878"/>
      <c r="W5049" s="878"/>
      <c r="X5049" s="1015"/>
      <c r="Y5049" s="878"/>
      <c r="Z5049" s="975"/>
    </row>
    <row r="5050" spans="1:26">
      <c r="A5050" s="878"/>
      <c r="B5050" s="878"/>
      <c r="C5050" s="878"/>
      <c r="F5050" s="878"/>
      <c r="H5050" s="878"/>
      <c r="I5050" s="878"/>
      <c r="J5050" s="878"/>
      <c r="K5050" s="990"/>
      <c r="L5050" s="990"/>
      <c r="M5050" s="990"/>
      <c r="N5050" s="990"/>
      <c r="O5050" s="878"/>
      <c r="P5050" s="878"/>
      <c r="Q5050" s="878"/>
      <c r="R5050" s="878"/>
      <c r="S5050" s="878"/>
      <c r="T5050" s="878"/>
      <c r="U5050" s="878"/>
      <c r="V5050" s="878"/>
      <c r="W5050" s="878"/>
      <c r="X5050" s="1015"/>
      <c r="Y5050" s="878"/>
      <c r="Z5050" s="975"/>
    </row>
    <row r="5051" spans="1:26">
      <c r="A5051" s="878"/>
      <c r="B5051" s="878"/>
      <c r="C5051" s="878"/>
      <c r="F5051" s="878"/>
      <c r="H5051" s="878"/>
      <c r="I5051" s="878"/>
      <c r="J5051" s="878"/>
      <c r="K5051" s="990"/>
      <c r="L5051" s="990"/>
      <c r="M5051" s="990"/>
      <c r="N5051" s="990"/>
      <c r="O5051" s="878"/>
      <c r="P5051" s="878"/>
      <c r="Q5051" s="878"/>
      <c r="R5051" s="878"/>
      <c r="S5051" s="878"/>
      <c r="T5051" s="878"/>
      <c r="U5051" s="878"/>
      <c r="V5051" s="878"/>
      <c r="W5051" s="878"/>
      <c r="X5051" s="1015"/>
      <c r="Y5051" s="878"/>
      <c r="Z5051" s="975"/>
    </row>
    <row r="5052" spans="1:26">
      <c r="A5052" s="878"/>
      <c r="B5052" s="878"/>
      <c r="C5052" s="878"/>
      <c r="F5052" s="878"/>
      <c r="H5052" s="878"/>
      <c r="I5052" s="878"/>
      <c r="J5052" s="878"/>
      <c r="K5052" s="990"/>
      <c r="L5052" s="990"/>
      <c r="M5052" s="990"/>
      <c r="N5052" s="990"/>
      <c r="O5052" s="878"/>
      <c r="P5052" s="878"/>
      <c r="Q5052" s="878"/>
      <c r="R5052" s="878"/>
      <c r="S5052" s="878"/>
      <c r="T5052" s="878"/>
      <c r="U5052" s="878"/>
      <c r="V5052" s="878"/>
      <c r="W5052" s="878"/>
      <c r="X5052" s="1015"/>
      <c r="Y5052" s="878"/>
      <c r="Z5052" s="975"/>
    </row>
    <row r="5053" spans="1:26">
      <c r="A5053" s="878"/>
      <c r="B5053" s="878"/>
      <c r="C5053" s="878"/>
      <c r="F5053" s="878"/>
      <c r="H5053" s="878"/>
      <c r="I5053" s="878"/>
      <c r="J5053" s="878"/>
      <c r="K5053" s="990"/>
      <c r="L5053" s="990"/>
      <c r="M5053" s="990"/>
      <c r="N5053" s="990"/>
      <c r="O5053" s="878"/>
      <c r="P5053" s="878"/>
      <c r="Q5053" s="878"/>
      <c r="R5053" s="878"/>
      <c r="S5053" s="878"/>
      <c r="T5053" s="878"/>
      <c r="U5053" s="878"/>
      <c r="V5053" s="878"/>
      <c r="W5053" s="878"/>
      <c r="X5053" s="1015"/>
      <c r="Y5053" s="878"/>
      <c r="Z5053" s="975"/>
    </row>
    <row r="5054" spans="1:26">
      <c r="A5054" s="878"/>
      <c r="B5054" s="878"/>
      <c r="C5054" s="878"/>
      <c r="F5054" s="878"/>
      <c r="H5054" s="878"/>
      <c r="I5054" s="878"/>
      <c r="J5054" s="878"/>
      <c r="K5054" s="990"/>
      <c r="L5054" s="990"/>
      <c r="M5054" s="990"/>
      <c r="N5054" s="990"/>
      <c r="O5054" s="878"/>
      <c r="P5054" s="878"/>
      <c r="Q5054" s="878"/>
      <c r="R5054" s="878"/>
      <c r="S5054" s="878"/>
      <c r="T5054" s="878"/>
      <c r="U5054" s="878"/>
      <c r="V5054" s="878"/>
      <c r="W5054" s="878"/>
      <c r="X5054" s="1015"/>
      <c r="Y5054" s="878"/>
      <c r="Z5054" s="975"/>
    </row>
    <row r="5055" spans="1:26">
      <c r="A5055" s="878"/>
      <c r="B5055" s="878"/>
      <c r="C5055" s="878"/>
      <c r="F5055" s="878"/>
      <c r="H5055" s="878"/>
      <c r="I5055" s="878"/>
      <c r="J5055" s="878"/>
      <c r="K5055" s="990"/>
      <c r="L5055" s="990"/>
      <c r="M5055" s="990"/>
      <c r="N5055" s="990"/>
      <c r="O5055" s="878"/>
      <c r="P5055" s="878"/>
      <c r="Q5055" s="878"/>
      <c r="R5055" s="878"/>
      <c r="S5055" s="878"/>
      <c r="T5055" s="878"/>
      <c r="U5055" s="878"/>
      <c r="V5055" s="878"/>
      <c r="W5055" s="878"/>
      <c r="X5055" s="1015"/>
      <c r="Y5055" s="878"/>
      <c r="Z5055" s="975"/>
    </row>
    <row r="5056" spans="1:26">
      <c r="A5056" s="878"/>
      <c r="B5056" s="878"/>
      <c r="C5056" s="878"/>
      <c r="F5056" s="878"/>
      <c r="H5056" s="878"/>
      <c r="I5056" s="878"/>
      <c r="J5056" s="878"/>
      <c r="K5056" s="990"/>
      <c r="L5056" s="990"/>
      <c r="M5056" s="990"/>
      <c r="N5056" s="990"/>
      <c r="O5056" s="878"/>
      <c r="P5056" s="878"/>
      <c r="Q5056" s="878"/>
      <c r="R5056" s="878"/>
      <c r="S5056" s="878"/>
      <c r="T5056" s="878"/>
      <c r="U5056" s="878"/>
      <c r="V5056" s="878"/>
      <c r="W5056" s="878"/>
      <c r="X5056" s="1015"/>
      <c r="Y5056" s="878"/>
      <c r="Z5056" s="975"/>
    </row>
    <row r="5057" spans="1:26">
      <c r="A5057" s="878"/>
      <c r="B5057" s="878"/>
      <c r="C5057" s="878"/>
      <c r="F5057" s="878"/>
      <c r="H5057" s="878"/>
      <c r="I5057" s="878"/>
      <c r="J5057" s="878"/>
      <c r="K5057" s="990"/>
      <c r="L5057" s="990"/>
      <c r="M5057" s="990"/>
      <c r="N5057" s="990"/>
      <c r="O5057" s="878"/>
      <c r="P5057" s="878"/>
      <c r="Q5057" s="878"/>
      <c r="R5057" s="878"/>
      <c r="S5057" s="878"/>
      <c r="T5057" s="878"/>
      <c r="U5057" s="878"/>
      <c r="V5057" s="878"/>
      <c r="W5057" s="878"/>
      <c r="X5057" s="1015"/>
      <c r="Y5057" s="878"/>
      <c r="Z5057" s="975"/>
    </row>
    <row r="5058" spans="1:26">
      <c r="A5058" s="878"/>
      <c r="B5058" s="878"/>
      <c r="C5058" s="878"/>
      <c r="F5058" s="878"/>
      <c r="H5058" s="878"/>
      <c r="I5058" s="878"/>
      <c r="J5058" s="878"/>
      <c r="K5058" s="990"/>
      <c r="L5058" s="990"/>
      <c r="M5058" s="990"/>
      <c r="N5058" s="990"/>
      <c r="O5058" s="878"/>
      <c r="P5058" s="878"/>
      <c r="Q5058" s="878"/>
      <c r="R5058" s="878"/>
      <c r="S5058" s="878"/>
      <c r="T5058" s="878"/>
      <c r="U5058" s="878"/>
      <c r="V5058" s="878"/>
      <c r="W5058" s="878"/>
      <c r="X5058" s="1015"/>
      <c r="Y5058" s="878"/>
      <c r="Z5058" s="975"/>
    </row>
    <row r="5059" spans="1:26">
      <c r="A5059" s="878"/>
      <c r="B5059" s="878"/>
      <c r="C5059" s="878"/>
      <c r="F5059" s="878"/>
      <c r="H5059" s="878"/>
      <c r="I5059" s="878"/>
      <c r="J5059" s="878"/>
      <c r="K5059" s="990"/>
      <c r="L5059" s="990"/>
      <c r="M5059" s="990"/>
      <c r="N5059" s="990"/>
      <c r="O5059" s="878"/>
      <c r="P5059" s="878"/>
      <c r="Q5059" s="878"/>
      <c r="R5059" s="878"/>
      <c r="S5059" s="878"/>
      <c r="T5059" s="878"/>
      <c r="U5059" s="878"/>
      <c r="V5059" s="878"/>
      <c r="W5059" s="878"/>
      <c r="X5059" s="1015"/>
      <c r="Y5059" s="878"/>
      <c r="Z5059" s="975"/>
    </row>
    <row r="5060" spans="1:26">
      <c r="A5060" s="878"/>
      <c r="B5060" s="878"/>
      <c r="C5060" s="878"/>
      <c r="F5060" s="878"/>
      <c r="H5060" s="878"/>
      <c r="I5060" s="878"/>
      <c r="J5060" s="878"/>
      <c r="K5060" s="990"/>
      <c r="L5060" s="990"/>
      <c r="M5060" s="990"/>
      <c r="N5060" s="990"/>
      <c r="O5060" s="878"/>
      <c r="P5060" s="878"/>
      <c r="Q5060" s="878"/>
      <c r="R5060" s="878"/>
      <c r="S5060" s="878"/>
      <c r="T5060" s="878"/>
      <c r="U5060" s="878"/>
      <c r="V5060" s="878"/>
      <c r="W5060" s="878"/>
      <c r="X5060" s="1015"/>
      <c r="Y5060" s="878"/>
      <c r="Z5060" s="975"/>
    </row>
    <row r="5061" spans="1:26">
      <c r="A5061" s="878"/>
      <c r="B5061" s="878"/>
      <c r="C5061" s="878"/>
      <c r="F5061" s="878"/>
      <c r="H5061" s="878"/>
      <c r="I5061" s="878"/>
      <c r="J5061" s="878"/>
      <c r="K5061" s="990"/>
      <c r="L5061" s="990"/>
      <c r="M5061" s="990"/>
      <c r="N5061" s="990"/>
      <c r="O5061" s="878"/>
      <c r="P5061" s="878"/>
      <c r="Q5061" s="878"/>
      <c r="R5061" s="878"/>
      <c r="S5061" s="878"/>
      <c r="T5061" s="878"/>
      <c r="U5061" s="878"/>
      <c r="V5061" s="878"/>
      <c r="W5061" s="878"/>
      <c r="X5061" s="1015"/>
      <c r="Y5061" s="878"/>
      <c r="Z5061" s="975"/>
    </row>
    <row r="5062" spans="1:26">
      <c r="A5062" s="878"/>
      <c r="B5062" s="878"/>
      <c r="C5062" s="878"/>
      <c r="F5062" s="878"/>
      <c r="H5062" s="878"/>
      <c r="I5062" s="878"/>
      <c r="J5062" s="878"/>
      <c r="K5062" s="990"/>
      <c r="L5062" s="990"/>
      <c r="M5062" s="990"/>
      <c r="N5062" s="990"/>
      <c r="O5062" s="878"/>
      <c r="P5062" s="878"/>
      <c r="Q5062" s="878"/>
      <c r="R5062" s="878"/>
      <c r="S5062" s="878"/>
      <c r="T5062" s="878"/>
      <c r="U5062" s="878"/>
      <c r="V5062" s="878"/>
      <c r="W5062" s="878"/>
      <c r="X5062" s="1015"/>
      <c r="Y5062" s="878"/>
      <c r="Z5062" s="975"/>
    </row>
    <row r="5063" spans="1:26">
      <c r="A5063" s="878"/>
      <c r="B5063" s="878"/>
      <c r="C5063" s="878"/>
      <c r="F5063" s="878"/>
      <c r="H5063" s="878"/>
      <c r="I5063" s="878"/>
      <c r="J5063" s="878"/>
      <c r="K5063" s="990"/>
      <c r="L5063" s="990"/>
      <c r="M5063" s="990"/>
      <c r="N5063" s="990"/>
      <c r="O5063" s="878"/>
      <c r="P5063" s="878"/>
      <c r="Q5063" s="878"/>
      <c r="R5063" s="878"/>
      <c r="S5063" s="878"/>
      <c r="T5063" s="878"/>
      <c r="U5063" s="878"/>
      <c r="V5063" s="878"/>
      <c r="W5063" s="878"/>
      <c r="X5063" s="1015"/>
      <c r="Y5063" s="878"/>
      <c r="Z5063" s="975"/>
    </row>
    <row r="5064" spans="1:26">
      <c r="A5064" s="878"/>
      <c r="B5064" s="878"/>
      <c r="C5064" s="878"/>
      <c r="F5064" s="878"/>
      <c r="H5064" s="878"/>
      <c r="I5064" s="878"/>
      <c r="J5064" s="878"/>
      <c r="K5064" s="990"/>
      <c r="L5064" s="990"/>
      <c r="M5064" s="990"/>
      <c r="N5064" s="990"/>
      <c r="O5064" s="878"/>
      <c r="P5064" s="878"/>
      <c r="Q5064" s="878"/>
      <c r="R5064" s="878"/>
      <c r="S5064" s="878"/>
      <c r="T5064" s="878"/>
      <c r="U5064" s="878"/>
      <c r="V5064" s="878"/>
      <c r="W5064" s="878"/>
      <c r="X5064" s="1015"/>
      <c r="Y5064" s="878"/>
      <c r="Z5064" s="975"/>
    </row>
    <row r="5065" spans="1:26">
      <c r="A5065" s="878"/>
      <c r="B5065" s="878"/>
      <c r="C5065" s="878"/>
      <c r="F5065" s="878"/>
      <c r="H5065" s="878"/>
      <c r="I5065" s="878"/>
      <c r="J5065" s="878"/>
      <c r="K5065" s="990"/>
      <c r="L5065" s="990"/>
      <c r="M5065" s="990"/>
      <c r="N5065" s="990"/>
      <c r="O5065" s="878"/>
      <c r="P5065" s="878"/>
      <c r="Q5065" s="878"/>
      <c r="R5065" s="878"/>
      <c r="S5065" s="878"/>
      <c r="T5065" s="878"/>
      <c r="U5065" s="878"/>
      <c r="V5065" s="878"/>
      <c r="W5065" s="878"/>
      <c r="X5065" s="1015"/>
      <c r="Y5065" s="878"/>
      <c r="Z5065" s="975"/>
    </row>
    <row r="5066" spans="1:26">
      <c r="A5066" s="878"/>
      <c r="B5066" s="878"/>
      <c r="C5066" s="878"/>
      <c r="F5066" s="878"/>
      <c r="H5066" s="878"/>
      <c r="I5066" s="878"/>
      <c r="J5066" s="878"/>
      <c r="K5066" s="990"/>
      <c r="L5066" s="990"/>
      <c r="M5066" s="990"/>
      <c r="N5066" s="990"/>
      <c r="O5066" s="878"/>
      <c r="P5066" s="878"/>
      <c r="Q5066" s="878"/>
      <c r="R5066" s="878"/>
      <c r="S5066" s="878"/>
      <c r="T5066" s="878"/>
      <c r="U5066" s="878"/>
      <c r="V5066" s="878"/>
      <c r="W5066" s="878"/>
      <c r="X5066" s="1015"/>
      <c r="Y5066" s="878"/>
      <c r="Z5066" s="975"/>
    </row>
    <row r="5067" spans="1:26">
      <c r="A5067" s="878"/>
      <c r="B5067" s="878"/>
      <c r="C5067" s="878"/>
      <c r="F5067" s="878"/>
      <c r="H5067" s="878"/>
      <c r="I5067" s="878"/>
      <c r="J5067" s="878"/>
      <c r="K5067" s="990"/>
      <c r="L5067" s="990"/>
      <c r="M5067" s="990"/>
      <c r="N5067" s="990"/>
      <c r="O5067" s="878"/>
      <c r="P5067" s="878"/>
      <c r="Q5067" s="878"/>
      <c r="R5067" s="878"/>
      <c r="S5067" s="878"/>
      <c r="T5067" s="878"/>
      <c r="U5067" s="878"/>
      <c r="V5067" s="878"/>
      <c r="W5067" s="878"/>
      <c r="X5067" s="1015"/>
      <c r="Y5067" s="878"/>
      <c r="Z5067" s="975"/>
    </row>
    <row r="5068" spans="1:26">
      <c r="A5068" s="878"/>
      <c r="B5068" s="878"/>
      <c r="C5068" s="878"/>
      <c r="F5068" s="878"/>
      <c r="H5068" s="878"/>
      <c r="I5068" s="878"/>
      <c r="J5068" s="878"/>
      <c r="K5068" s="990"/>
      <c r="L5068" s="990"/>
      <c r="M5068" s="990"/>
      <c r="N5068" s="990"/>
      <c r="O5068" s="878"/>
      <c r="P5068" s="878"/>
      <c r="Q5068" s="878"/>
      <c r="R5068" s="878"/>
      <c r="S5068" s="878"/>
      <c r="T5068" s="878"/>
      <c r="U5068" s="878"/>
      <c r="V5068" s="878"/>
      <c r="W5068" s="878"/>
      <c r="X5068" s="1015"/>
      <c r="Y5068" s="878"/>
      <c r="Z5068" s="975"/>
    </row>
    <row r="5069" spans="1:26">
      <c r="A5069" s="878"/>
      <c r="B5069" s="878"/>
      <c r="C5069" s="878"/>
      <c r="F5069" s="878"/>
      <c r="H5069" s="878"/>
      <c r="I5069" s="878"/>
      <c r="J5069" s="878"/>
      <c r="K5069" s="990"/>
      <c r="L5069" s="990"/>
      <c r="M5069" s="990"/>
      <c r="N5069" s="990"/>
      <c r="O5069" s="878"/>
      <c r="P5069" s="878"/>
      <c r="Q5069" s="878"/>
      <c r="R5069" s="878"/>
      <c r="S5069" s="878"/>
      <c r="T5069" s="878"/>
      <c r="U5069" s="878"/>
      <c r="V5069" s="878"/>
      <c r="W5069" s="878"/>
      <c r="X5069" s="1015"/>
      <c r="Y5069" s="878"/>
      <c r="Z5069" s="975"/>
    </row>
    <row r="5070" spans="1:26">
      <c r="A5070" s="878"/>
      <c r="B5070" s="878"/>
      <c r="C5070" s="878"/>
      <c r="F5070" s="878"/>
      <c r="H5070" s="878"/>
      <c r="I5070" s="878"/>
      <c r="J5070" s="878"/>
      <c r="K5070" s="990"/>
      <c r="L5070" s="990"/>
      <c r="M5070" s="990"/>
      <c r="N5070" s="990"/>
      <c r="O5070" s="878"/>
      <c r="P5070" s="878"/>
      <c r="Q5070" s="878"/>
      <c r="R5070" s="878"/>
      <c r="S5070" s="878"/>
      <c r="T5070" s="878"/>
      <c r="U5070" s="878"/>
      <c r="V5070" s="878"/>
      <c r="W5070" s="878"/>
      <c r="X5070" s="1015"/>
      <c r="Y5070" s="878"/>
      <c r="Z5070" s="975"/>
    </row>
    <row r="5071" spans="1:26">
      <c r="A5071" s="878"/>
      <c r="B5071" s="878"/>
      <c r="C5071" s="878"/>
      <c r="F5071" s="878"/>
      <c r="H5071" s="878"/>
      <c r="I5071" s="878"/>
      <c r="J5071" s="878"/>
      <c r="K5071" s="990"/>
      <c r="L5071" s="990"/>
      <c r="M5071" s="990"/>
      <c r="N5071" s="990"/>
      <c r="O5071" s="878"/>
      <c r="P5071" s="878"/>
      <c r="Q5071" s="878"/>
      <c r="R5071" s="878"/>
      <c r="S5071" s="878"/>
      <c r="T5071" s="878"/>
      <c r="U5071" s="878"/>
      <c r="V5071" s="878"/>
      <c r="W5071" s="878"/>
      <c r="X5071" s="1015"/>
      <c r="Y5071" s="878"/>
      <c r="Z5071" s="975"/>
    </row>
    <row r="5072" spans="1:26">
      <c r="A5072" s="878"/>
      <c r="B5072" s="878"/>
      <c r="C5072" s="878"/>
      <c r="F5072" s="878"/>
      <c r="H5072" s="878"/>
      <c r="I5072" s="878"/>
      <c r="J5072" s="878"/>
      <c r="K5072" s="990"/>
      <c r="L5072" s="990"/>
      <c r="M5072" s="990"/>
      <c r="N5072" s="990"/>
      <c r="O5072" s="878"/>
      <c r="P5072" s="878"/>
      <c r="Q5072" s="878"/>
      <c r="R5072" s="878"/>
      <c r="S5072" s="878"/>
      <c r="T5072" s="878"/>
      <c r="U5072" s="878"/>
      <c r="V5072" s="878"/>
      <c r="W5072" s="878"/>
      <c r="X5072" s="1015"/>
      <c r="Y5072" s="878"/>
      <c r="Z5072" s="975"/>
    </row>
    <row r="5073" spans="1:26">
      <c r="A5073" s="878"/>
      <c r="B5073" s="878"/>
      <c r="C5073" s="878"/>
      <c r="F5073" s="878"/>
      <c r="H5073" s="878"/>
      <c r="I5073" s="878"/>
      <c r="J5073" s="878"/>
      <c r="K5073" s="990"/>
      <c r="L5073" s="990"/>
      <c r="M5073" s="990"/>
      <c r="N5073" s="990"/>
      <c r="O5073" s="878"/>
      <c r="P5073" s="878"/>
      <c r="Q5073" s="878"/>
      <c r="R5073" s="878"/>
      <c r="S5073" s="878"/>
      <c r="T5073" s="878"/>
      <c r="U5073" s="878"/>
      <c r="V5073" s="878"/>
      <c r="W5073" s="878"/>
      <c r="X5073" s="1015"/>
      <c r="Y5073" s="878"/>
      <c r="Z5073" s="975"/>
    </row>
    <row r="5074" spans="1:26">
      <c r="A5074" s="878"/>
      <c r="B5074" s="878"/>
      <c r="C5074" s="878"/>
      <c r="F5074" s="878"/>
      <c r="H5074" s="878"/>
      <c r="I5074" s="878"/>
      <c r="J5074" s="878"/>
      <c r="K5074" s="990"/>
      <c r="L5074" s="990"/>
      <c r="M5074" s="990"/>
      <c r="N5074" s="990"/>
      <c r="O5074" s="878"/>
      <c r="P5074" s="878"/>
      <c r="Q5074" s="878"/>
      <c r="R5074" s="878"/>
      <c r="S5074" s="878"/>
      <c r="T5074" s="878"/>
      <c r="U5074" s="878"/>
      <c r="V5074" s="878"/>
      <c r="W5074" s="878"/>
      <c r="X5074" s="1015"/>
      <c r="Y5074" s="878"/>
      <c r="Z5074" s="975"/>
    </row>
    <row r="5075" spans="1:26">
      <c r="A5075" s="878"/>
      <c r="B5075" s="878"/>
      <c r="C5075" s="878"/>
      <c r="F5075" s="878"/>
      <c r="H5075" s="878"/>
      <c r="I5075" s="878"/>
      <c r="J5075" s="878"/>
      <c r="K5075" s="990"/>
      <c r="L5075" s="990"/>
      <c r="M5075" s="990"/>
      <c r="N5075" s="990"/>
      <c r="O5075" s="878"/>
      <c r="P5075" s="878"/>
      <c r="Q5075" s="878"/>
      <c r="R5075" s="878"/>
      <c r="S5075" s="878"/>
      <c r="T5075" s="878"/>
      <c r="U5075" s="878"/>
      <c r="V5075" s="878"/>
      <c r="W5075" s="878"/>
      <c r="X5075" s="1015"/>
      <c r="Y5075" s="878"/>
      <c r="Z5075" s="975"/>
    </row>
    <row r="5076" spans="1:26">
      <c r="A5076" s="878"/>
      <c r="B5076" s="878"/>
      <c r="C5076" s="878"/>
      <c r="F5076" s="878"/>
      <c r="H5076" s="878"/>
      <c r="I5076" s="878"/>
      <c r="J5076" s="878"/>
      <c r="K5076" s="990"/>
      <c r="L5076" s="990"/>
      <c r="M5076" s="990"/>
      <c r="N5076" s="990"/>
      <c r="O5076" s="878"/>
      <c r="P5076" s="878"/>
      <c r="Q5076" s="878"/>
      <c r="R5076" s="878"/>
      <c r="S5076" s="878"/>
      <c r="T5076" s="878"/>
      <c r="U5076" s="878"/>
      <c r="V5076" s="878"/>
      <c r="W5076" s="878"/>
      <c r="X5076" s="1015"/>
      <c r="Y5076" s="878"/>
      <c r="Z5076" s="975"/>
    </row>
    <row r="5077" spans="1:26">
      <c r="A5077" s="878"/>
      <c r="B5077" s="878"/>
      <c r="C5077" s="878"/>
      <c r="F5077" s="878"/>
      <c r="H5077" s="878"/>
      <c r="I5077" s="878"/>
      <c r="J5077" s="878"/>
      <c r="K5077" s="990"/>
      <c r="L5077" s="990"/>
      <c r="M5077" s="990"/>
      <c r="N5077" s="990"/>
      <c r="O5077" s="878"/>
      <c r="P5077" s="878"/>
      <c r="Q5077" s="878"/>
      <c r="R5077" s="878"/>
      <c r="S5077" s="878"/>
      <c r="T5077" s="878"/>
      <c r="U5077" s="878"/>
      <c r="V5077" s="878"/>
      <c r="W5077" s="878"/>
      <c r="X5077" s="1015"/>
      <c r="Y5077" s="878"/>
      <c r="Z5077" s="975"/>
    </row>
    <row r="5078" spans="1:26">
      <c r="A5078" s="878"/>
      <c r="B5078" s="878"/>
      <c r="C5078" s="878"/>
      <c r="F5078" s="878"/>
      <c r="H5078" s="878"/>
      <c r="I5078" s="878"/>
      <c r="J5078" s="878"/>
      <c r="K5078" s="990"/>
      <c r="L5078" s="990"/>
      <c r="M5078" s="990"/>
      <c r="N5078" s="990"/>
      <c r="O5078" s="878"/>
      <c r="P5078" s="878"/>
      <c r="Q5078" s="878"/>
      <c r="R5078" s="878"/>
      <c r="S5078" s="878"/>
      <c r="T5078" s="878"/>
      <c r="U5078" s="878"/>
      <c r="V5078" s="878"/>
      <c r="W5078" s="878"/>
      <c r="X5078" s="1015"/>
      <c r="Y5078" s="878"/>
      <c r="Z5078" s="975"/>
    </row>
    <row r="5079" spans="1:26">
      <c r="A5079" s="878"/>
      <c r="B5079" s="878"/>
      <c r="C5079" s="878"/>
      <c r="F5079" s="878"/>
      <c r="H5079" s="878"/>
      <c r="I5079" s="878"/>
      <c r="J5079" s="878"/>
      <c r="K5079" s="990"/>
      <c r="L5079" s="990"/>
      <c r="M5079" s="990"/>
      <c r="N5079" s="990"/>
      <c r="O5079" s="878"/>
      <c r="P5079" s="878"/>
      <c r="Q5079" s="878"/>
      <c r="R5079" s="878"/>
      <c r="S5079" s="878"/>
      <c r="T5079" s="878"/>
      <c r="U5079" s="878"/>
      <c r="V5079" s="878"/>
      <c r="W5079" s="878"/>
      <c r="X5079" s="1015"/>
      <c r="Y5079" s="878"/>
      <c r="Z5079" s="975"/>
    </row>
    <row r="5080" spans="1:26">
      <c r="A5080" s="878"/>
      <c r="B5080" s="878"/>
      <c r="C5080" s="878"/>
      <c r="F5080" s="878"/>
      <c r="H5080" s="878"/>
      <c r="I5080" s="878"/>
      <c r="J5080" s="878"/>
      <c r="K5080" s="990"/>
      <c r="L5080" s="990"/>
      <c r="M5080" s="990"/>
      <c r="N5080" s="990"/>
      <c r="O5080" s="878"/>
      <c r="P5080" s="878"/>
      <c r="Q5080" s="878"/>
      <c r="R5080" s="878"/>
      <c r="S5080" s="878"/>
      <c r="T5080" s="878"/>
      <c r="U5080" s="878"/>
      <c r="V5080" s="878"/>
      <c r="W5080" s="878"/>
      <c r="X5080" s="1015"/>
      <c r="Y5080" s="878"/>
      <c r="Z5080" s="975"/>
    </row>
    <row r="5081" spans="1:26">
      <c r="A5081" s="878"/>
      <c r="B5081" s="878"/>
      <c r="C5081" s="878"/>
      <c r="F5081" s="878"/>
      <c r="H5081" s="878"/>
      <c r="I5081" s="878"/>
      <c r="J5081" s="878"/>
      <c r="K5081" s="990"/>
      <c r="L5081" s="990"/>
      <c r="M5081" s="990"/>
      <c r="N5081" s="990"/>
      <c r="O5081" s="878"/>
      <c r="P5081" s="878"/>
      <c r="Q5081" s="878"/>
      <c r="R5081" s="878"/>
      <c r="S5081" s="878"/>
      <c r="T5081" s="878"/>
      <c r="U5081" s="878"/>
      <c r="V5081" s="878"/>
      <c r="W5081" s="878"/>
      <c r="X5081" s="1015"/>
      <c r="Y5081" s="878"/>
      <c r="Z5081" s="975"/>
    </row>
    <row r="5082" spans="1:26">
      <c r="A5082" s="878"/>
      <c r="B5082" s="878"/>
      <c r="C5082" s="878"/>
      <c r="F5082" s="878"/>
      <c r="H5082" s="878"/>
      <c r="I5082" s="878"/>
      <c r="J5082" s="878"/>
      <c r="K5082" s="990"/>
      <c r="L5082" s="990"/>
      <c r="M5082" s="990"/>
      <c r="N5082" s="990"/>
      <c r="O5082" s="878"/>
      <c r="P5082" s="878"/>
      <c r="Q5082" s="878"/>
      <c r="R5082" s="878"/>
      <c r="S5082" s="878"/>
      <c r="T5082" s="878"/>
      <c r="U5082" s="878"/>
      <c r="V5082" s="878"/>
      <c r="W5082" s="878"/>
      <c r="X5082" s="1015"/>
      <c r="Y5082" s="878"/>
      <c r="Z5082" s="975"/>
    </row>
    <row r="5083" spans="1:26">
      <c r="A5083" s="878"/>
      <c r="B5083" s="878"/>
      <c r="C5083" s="878"/>
      <c r="F5083" s="878"/>
      <c r="H5083" s="878"/>
      <c r="I5083" s="878"/>
      <c r="J5083" s="878"/>
      <c r="K5083" s="990"/>
      <c r="L5083" s="990"/>
      <c r="M5083" s="990"/>
      <c r="N5083" s="990"/>
      <c r="O5083" s="878"/>
      <c r="P5083" s="878"/>
      <c r="Q5083" s="878"/>
      <c r="R5083" s="878"/>
      <c r="S5083" s="878"/>
      <c r="T5083" s="878"/>
      <c r="U5083" s="878"/>
      <c r="V5083" s="878"/>
      <c r="W5083" s="878"/>
      <c r="X5083" s="1015"/>
      <c r="Y5083" s="878"/>
      <c r="Z5083" s="975"/>
    </row>
    <row r="5084" spans="1:26">
      <c r="A5084" s="878"/>
      <c r="B5084" s="878"/>
      <c r="C5084" s="878"/>
      <c r="F5084" s="878"/>
      <c r="H5084" s="878"/>
      <c r="I5084" s="878"/>
      <c r="J5084" s="878"/>
      <c r="K5084" s="990"/>
      <c r="L5084" s="990"/>
      <c r="M5084" s="990"/>
      <c r="N5084" s="990"/>
      <c r="O5084" s="878"/>
      <c r="P5084" s="878"/>
      <c r="Q5084" s="878"/>
      <c r="R5084" s="878"/>
      <c r="S5084" s="878"/>
      <c r="T5084" s="878"/>
      <c r="U5084" s="878"/>
      <c r="V5084" s="878"/>
      <c r="W5084" s="878"/>
      <c r="X5084" s="1015"/>
      <c r="Y5084" s="878"/>
      <c r="Z5084" s="975"/>
    </row>
    <row r="5085" spans="1:26">
      <c r="A5085" s="878"/>
      <c r="B5085" s="878"/>
      <c r="C5085" s="878"/>
      <c r="F5085" s="878"/>
      <c r="H5085" s="878"/>
      <c r="I5085" s="878"/>
      <c r="J5085" s="878"/>
      <c r="K5085" s="990"/>
      <c r="L5085" s="990"/>
      <c r="M5085" s="990"/>
      <c r="N5085" s="990"/>
      <c r="O5085" s="878"/>
      <c r="P5085" s="878"/>
      <c r="Q5085" s="878"/>
      <c r="R5085" s="878"/>
      <c r="S5085" s="878"/>
      <c r="T5085" s="878"/>
      <c r="U5085" s="878"/>
      <c r="V5085" s="878"/>
      <c r="W5085" s="878"/>
      <c r="X5085" s="1015"/>
      <c r="Y5085" s="878"/>
      <c r="Z5085" s="975"/>
    </row>
    <row r="5086" spans="1:26">
      <c r="A5086" s="878"/>
      <c r="B5086" s="878"/>
      <c r="C5086" s="878"/>
      <c r="F5086" s="878"/>
      <c r="H5086" s="878"/>
      <c r="I5086" s="878"/>
      <c r="J5086" s="878"/>
      <c r="K5086" s="990"/>
      <c r="L5086" s="990"/>
      <c r="M5086" s="990"/>
      <c r="N5086" s="990"/>
      <c r="O5086" s="878"/>
      <c r="P5086" s="878"/>
      <c r="Q5086" s="878"/>
      <c r="R5086" s="878"/>
      <c r="S5086" s="878"/>
      <c r="T5086" s="878"/>
      <c r="U5086" s="878"/>
      <c r="V5086" s="878"/>
      <c r="W5086" s="878"/>
      <c r="X5086" s="1015"/>
      <c r="Y5086" s="878"/>
      <c r="Z5086" s="975"/>
    </row>
    <row r="5087" spans="1:26">
      <c r="A5087" s="878"/>
      <c r="B5087" s="878"/>
      <c r="C5087" s="878"/>
      <c r="F5087" s="878"/>
      <c r="H5087" s="878"/>
      <c r="I5087" s="878"/>
      <c r="J5087" s="878"/>
      <c r="K5087" s="990"/>
      <c r="L5087" s="990"/>
      <c r="M5087" s="990"/>
      <c r="N5087" s="990"/>
      <c r="O5087" s="878"/>
      <c r="P5087" s="878"/>
      <c r="Q5087" s="878"/>
      <c r="R5087" s="878"/>
      <c r="S5087" s="878"/>
      <c r="T5087" s="878"/>
      <c r="U5087" s="878"/>
      <c r="V5087" s="878"/>
      <c r="W5087" s="878"/>
      <c r="X5087" s="1015"/>
      <c r="Y5087" s="878"/>
      <c r="Z5087" s="975"/>
    </row>
    <row r="5088" spans="1:26">
      <c r="A5088" s="878"/>
      <c r="B5088" s="878"/>
      <c r="C5088" s="878"/>
      <c r="F5088" s="878"/>
      <c r="H5088" s="878"/>
      <c r="I5088" s="878"/>
      <c r="J5088" s="878"/>
      <c r="K5088" s="990"/>
      <c r="L5088" s="990"/>
      <c r="M5088" s="990"/>
      <c r="N5088" s="990"/>
      <c r="O5088" s="878"/>
      <c r="P5088" s="878"/>
      <c r="Q5088" s="878"/>
      <c r="R5088" s="878"/>
      <c r="S5088" s="878"/>
      <c r="T5088" s="878"/>
      <c r="U5088" s="878"/>
      <c r="V5088" s="878"/>
      <c r="W5088" s="878"/>
      <c r="X5088" s="1015"/>
      <c r="Y5088" s="878"/>
      <c r="Z5088" s="975"/>
    </row>
    <row r="5089" spans="1:26">
      <c r="A5089" s="878"/>
      <c r="B5089" s="878"/>
      <c r="C5089" s="878"/>
      <c r="F5089" s="878"/>
      <c r="H5089" s="878"/>
      <c r="I5089" s="878"/>
      <c r="J5089" s="878"/>
      <c r="K5089" s="990"/>
      <c r="L5089" s="990"/>
      <c r="M5089" s="990"/>
      <c r="N5089" s="990"/>
      <c r="O5089" s="878"/>
      <c r="P5089" s="878"/>
      <c r="Q5089" s="878"/>
      <c r="R5089" s="878"/>
      <c r="S5089" s="878"/>
      <c r="T5089" s="878"/>
      <c r="U5089" s="878"/>
      <c r="V5089" s="878"/>
      <c r="W5089" s="878"/>
      <c r="X5089" s="1015"/>
      <c r="Y5089" s="878"/>
      <c r="Z5089" s="975"/>
    </row>
    <row r="5090" spans="1:26">
      <c r="A5090" s="878"/>
      <c r="B5090" s="878"/>
      <c r="C5090" s="878"/>
      <c r="F5090" s="878"/>
      <c r="H5090" s="878"/>
      <c r="I5090" s="878"/>
      <c r="J5090" s="878"/>
      <c r="K5090" s="990"/>
      <c r="L5090" s="990"/>
      <c r="M5090" s="990"/>
      <c r="N5090" s="990"/>
      <c r="O5090" s="878"/>
      <c r="P5090" s="878"/>
      <c r="Q5090" s="878"/>
      <c r="R5090" s="878"/>
      <c r="S5090" s="878"/>
      <c r="T5090" s="878"/>
      <c r="U5090" s="878"/>
      <c r="V5090" s="878"/>
      <c r="W5090" s="878"/>
      <c r="X5090" s="1015"/>
      <c r="Y5090" s="878"/>
      <c r="Z5090" s="975"/>
    </row>
    <row r="5091" spans="1:26">
      <c r="A5091" s="878"/>
      <c r="B5091" s="878"/>
      <c r="C5091" s="878"/>
      <c r="F5091" s="878"/>
      <c r="H5091" s="878"/>
      <c r="I5091" s="878"/>
      <c r="J5091" s="878"/>
      <c r="K5091" s="990"/>
      <c r="L5091" s="990"/>
      <c r="M5091" s="990"/>
      <c r="N5091" s="990"/>
      <c r="O5091" s="878"/>
      <c r="P5091" s="878"/>
      <c r="Q5091" s="878"/>
      <c r="R5091" s="878"/>
      <c r="S5091" s="878"/>
      <c r="T5091" s="878"/>
      <c r="U5091" s="878"/>
      <c r="V5091" s="878"/>
      <c r="W5091" s="878"/>
      <c r="X5091" s="1015"/>
      <c r="Y5091" s="878"/>
      <c r="Z5091" s="975"/>
    </row>
    <row r="5092" spans="1:26">
      <c r="A5092" s="878"/>
      <c r="B5092" s="878"/>
      <c r="C5092" s="878"/>
      <c r="F5092" s="878"/>
      <c r="H5092" s="878"/>
      <c r="I5092" s="878"/>
      <c r="J5092" s="878"/>
      <c r="K5092" s="990"/>
      <c r="L5092" s="990"/>
      <c r="M5092" s="990"/>
      <c r="N5092" s="990"/>
      <c r="O5092" s="878"/>
      <c r="P5092" s="878"/>
      <c r="Q5092" s="878"/>
      <c r="R5092" s="878"/>
      <c r="S5092" s="878"/>
      <c r="T5092" s="878"/>
      <c r="U5092" s="878"/>
      <c r="V5092" s="878"/>
      <c r="W5092" s="878"/>
      <c r="X5092" s="1015"/>
      <c r="Y5092" s="878"/>
      <c r="Z5092" s="975"/>
    </row>
    <row r="5093" spans="1:26">
      <c r="A5093" s="878"/>
      <c r="B5093" s="878"/>
      <c r="C5093" s="878"/>
      <c r="F5093" s="878"/>
      <c r="H5093" s="878"/>
      <c r="I5093" s="878"/>
      <c r="J5093" s="878"/>
      <c r="K5093" s="990"/>
      <c r="L5093" s="990"/>
      <c r="M5093" s="990"/>
      <c r="N5093" s="990"/>
      <c r="O5093" s="878"/>
      <c r="P5093" s="878"/>
      <c r="Q5093" s="878"/>
      <c r="R5093" s="878"/>
      <c r="S5093" s="878"/>
      <c r="T5093" s="878"/>
      <c r="U5093" s="878"/>
      <c r="V5093" s="878"/>
      <c r="W5093" s="878"/>
      <c r="X5093" s="1015"/>
      <c r="Y5093" s="878"/>
      <c r="Z5093" s="975"/>
    </row>
    <row r="5094" spans="1:26">
      <c r="A5094" s="878"/>
      <c r="B5094" s="878"/>
      <c r="C5094" s="878"/>
      <c r="F5094" s="878"/>
      <c r="H5094" s="878"/>
      <c r="I5094" s="878"/>
      <c r="J5094" s="878"/>
      <c r="K5094" s="990"/>
      <c r="L5094" s="990"/>
      <c r="M5094" s="990"/>
      <c r="N5094" s="990"/>
      <c r="O5094" s="878"/>
      <c r="P5094" s="878"/>
      <c r="Q5094" s="878"/>
      <c r="R5094" s="878"/>
      <c r="S5094" s="878"/>
      <c r="T5094" s="878"/>
      <c r="U5094" s="878"/>
      <c r="V5094" s="878"/>
      <c r="W5094" s="878"/>
      <c r="X5094" s="1015"/>
      <c r="Y5094" s="878"/>
      <c r="Z5094" s="975"/>
    </row>
    <row r="5095" spans="1:26">
      <c r="A5095" s="878"/>
      <c r="B5095" s="878"/>
      <c r="C5095" s="878"/>
      <c r="F5095" s="878"/>
      <c r="H5095" s="878"/>
      <c r="I5095" s="878"/>
      <c r="J5095" s="878"/>
      <c r="K5095" s="990"/>
      <c r="L5095" s="990"/>
      <c r="M5095" s="990"/>
      <c r="N5095" s="990"/>
      <c r="O5095" s="878"/>
      <c r="P5095" s="878"/>
      <c r="Q5095" s="878"/>
      <c r="R5095" s="878"/>
      <c r="S5095" s="878"/>
      <c r="T5095" s="878"/>
      <c r="U5095" s="878"/>
      <c r="V5095" s="878"/>
      <c r="W5095" s="878"/>
      <c r="X5095" s="1015"/>
      <c r="Y5095" s="878"/>
      <c r="Z5095" s="975"/>
    </row>
    <row r="5096" spans="1:26">
      <c r="A5096" s="878"/>
      <c r="B5096" s="878"/>
      <c r="C5096" s="878"/>
      <c r="F5096" s="878"/>
      <c r="H5096" s="878"/>
      <c r="I5096" s="878"/>
      <c r="J5096" s="878"/>
      <c r="K5096" s="990"/>
      <c r="L5096" s="990"/>
      <c r="M5096" s="990"/>
      <c r="N5096" s="990"/>
      <c r="O5096" s="878"/>
      <c r="P5096" s="878"/>
      <c r="Q5096" s="878"/>
      <c r="R5096" s="878"/>
      <c r="S5096" s="878"/>
      <c r="T5096" s="878"/>
      <c r="U5096" s="878"/>
      <c r="V5096" s="878"/>
      <c r="W5096" s="878"/>
      <c r="X5096" s="1015"/>
      <c r="Y5096" s="878"/>
      <c r="Z5096" s="975"/>
    </row>
    <row r="5097" spans="1:26">
      <c r="A5097" s="878"/>
      <c r="B5097" s="878"/>
      <c r="C5097" s="878"/>
      <c r="F5097" s="878"/>
      <c r="H5097" s="878"/>
      <c r="I5097" s="878"/>
      <c r="J5097" s="878"/>
      <c r="K5097" s="990"/>
      <c r="L5097" s="990"/>
      <c r="M5097" s="990"/>
      <c r="N5097" s="990"/>
      <c r="O5097" s="878"/>
      <c r="P5097" s="878"/>
      <c r="Q5097" s="878"/>
      <c r="R5097" s="878"/>
      <c r="S5097" s="878"/>
      <c r="T5097" s="878"/>
      <c r="U5097" s="878"/>
      <c r="V5097" s="878"/>
      <c r="W5097" s="878"/>
      <c r="X5097" s="1015"/>
      <c r="Y5097" s="878"/>
      <c r="Z5097" s="975"/>
    </row>
    <row r="5098" spans="1:26">
      <c r="A5098" s="878"/>
      <c r="B5098" s="878"/>
      <c r="C5098" s="878"/>
      <c r="F5098" s="878"/>
      <c r="H5098" s="878"/>
      <c r="I5098" s="878"/>
      <c r="J5098" s="878"/>
      <c r="K5098" s="990"/>
      <c r="L5098" s="990"/>
      <c r="M5098" s="990"/>
      <c r="N5098" s="990"/>
      <c r="O5098" s="878"/>
      <c r="P5098" s="878"/>
      <c r="Q5098" s="878"/>
      <c r="R5098" s="878"/>
      <c r="S5098" s="878"/>
      <c r="T5098" s="878"/>
      <c r="U5098" s="878"/>
      <c r="V5098" s="878"/>
      <c r="W5098" s="878"/>
      <c r="X5098" s="1015"/>
      <c r="Y5098" s="878"/>
      <c r="Z5098" s="975"/>
    </row>
    <row r="5099" spans="1:26">
      <c r="A5099" s="878"/>
      <c r="B5099" s="878"/>
      <c r="C5099" s="878"/>
      <c r="F5099" s="878"/>
      <c r="H5099" s="878"/>
      <c r="I5099" s="878"/>
      <c r="J5099" s="878"/>
      <c r="K5099" s="990"/>
      <c r="L5099" s="990"/>
      <c r="M5099" s="990"/>
      <c r="N5099" s="990"/>
      <c r="O5099" s="878"/>
      <c r="P5099" s="878"/>
      <c r="Q5099" s="878"/>
      <c r="R5099" s="878"/>
      <c r="S5099" s="878"/>
      <c r="T5099" s="878"/>
      <c r="U5099" s="878"/>
      <c r="V5099" s="878"/>
      <c r="W5099" s="878"/>
      <c r="X5099" s="1015"/>
      <c r="Y5099" s="878"/>
      <c r="Z5099" s="975"/>
    </row>
    <row r="5100" spans="1:26">
      <c r="A5100" s="878"/>
      <c r="B5100" s="878"/>
      <c r="C5100" s="878"/>
      <c r="F5100" s="878"/>
      <c r="H5100" s="878"/>
      <c r="I5100" s="878"/>
      <c r="J5100" s="878"/>
      <c r="K5100" s="990"/>
      <c r="L5100" s="990"/>
      <c r="M5100" s="990"/>
      <c r="N5100" s="990"/>
      <c r="O5100" s="878"/>
      <c r="P5100" s="878"/>
      <c r="Q5100" s="878"/>
      <c r="R5100" s="878"/>
      <c r="S5100" s="878"/>
      <c r="T5100" s="878"/>
      <c r="U5100" s="878"/>
      <c r="V5100" s="878"/>
      <c r="W5100" s="878"/>
      <c r="X5100" s="1015"/>
      <c r="Y5100" s="878"/>
      <c r="Z5100" s="975"/>
    </row>
    <row r="5101" spans="1:26">
      <c r="A5101" s="878"/>
      <c r="B5101" s="878"/>
      <c r="C5101" s="878"/>
      <c r="F5101" s="878"/>
      <c r="H5101" s="878"/>
      <c r="I5101" s="878"/>
      <c r="J5101" s="878"/>
      <c r="K5101" s="990"/>
      <c r="L5101" s="990"/>
      <c r="M5101" s="990"/>
      <c r="N5101" s="990"/>
      <c r="O5101" s="878"/>
      <c r="P5101" s="878"/>
      <c r="Q5101" s="878"/>
      <c r="R5101" s="878"/>
      <c r="S5101" s="878"/>
      <c r="T5101" s="878"/>
      <c r="U5101" s="878"/>
      <c r="V5101" s="878"/>
      <c r="W5101" s="878"/>
      <c r="X5101" s="1015"/>
      <c r="Y5101" s="878"/>
      <c r="Z5101" s="975"/>
    </row>
    <row r="5102" spans="1:26">
      <c r="A5102" s="878"/>
      <c r="B5102" s="878"/>
      <c r="C5102" s="878"/>
      <c r="F5102" s="878"/>
      <c r="H5102" s="878"/>
      <c r="I5102" s="878"/>
      <c r="J5102" s="878"/>
      <c r="K5102" s="990"/>
      <c r="L5102" s="990"/>
      <c r="M5102" s="990"/>
      <c r="N5102" s="990"/>
      <c r="O5102" s="878"/>
      <c r="P5102" s="878"/>
      <c r="Q5102" s="878"/>
      <c r="R5102" s="878"/>
      <c r="S5102" s="878"/>
      <c r="T5102" s="878"/>
      <c r="U5102" s="878"/>
      <c r="V5102" s="878"/>
      <c r="W5102" s="878"/>
      <c r="X5102" s="1015"/>
      <c r="Y5102" s="878"/>
      <c r="Z5102" s="975"/>
    </row>
    <row r="5103" spans="1:26">
      <c r="A5103" s="878"/>
      <c r="B5103" s="878"/>
      <c r="C5103" s="878"/>
      <c r="F5103" s="878"/>
      <c r="H5103" s="878"/>
      <c r="I5103" s="878"/>
      <c r="J5103" s="878"/>
      <c r="K5103" s="990"/>
      <c r="L5103" s="990"/>
      <c r="M5103" s="990"/>
      <c r="N5103" s="990"/>
      <c r="O5103" s="878"/>
      <c r="P5103" s="878"/>
      <c r="Q5103" s="878"/>
      <c r="R5103" s="878"/>
      <c r="S5103" s="878"/>
      <c r="T5103" s="878"/>
      <c r="U5103" s="878"/>
      <c r="V5103" s="878"/>
      <c r="W5103" s="878"/>
      <c r="X5103" s="1015"/>
      <c r="Y5103" s="878"/>
      <c r="Z5103" s="975"/>
    </row>
    <row r="5104" spans="1:26">
      <c r="A5104" s="878"/>
      <c r="B5104" s="878"/>
      <c r="C5104" s="878"/>
      <c r="F5104" s="878"/>
      <c r="H5104" s="878"/>
      <c r="I5104" s="878"/>
      <c r="J5104" s="878"/>
      <c r="K5104" s="990"/>
      <c r="L5104" s="990"/>
      <c r="M5104" s="990"/>
      <c r="N5104" s="990"/>
      <c r="O5104" s="878"/>
      <c r="P5104" s="878"/>
      <c r="Q5104" s="878"/>
      <c r="R5104" s="878"/>
      <c r="S5104" s="878"/>
      <c r="T5104" s="878"/>
      <c r="U5104" s="878"/>
      <c r="V5104" s="878"/>
      <c r="W5104" s="878"/>
      <c r="X5104" s="1015"/>
      <c r="Y5104" s="878"/>
      <c r="Z5104" s="975"/>
    </row>
    <row r="5105" spans="1:26">
      <c r="A5105" s="878"/>
      <c r="B5105" s="878"/>
      <c r="C5105" s="878"/>
      <c r="F5105" s="878"/>
      <c r="H5105" s="878"/>
      <c r="I5105" s="878"/>
      <c r="J5105" s="878"/>
      <c r="K5105" s="990"/>
      <c r="L5105" s="990"/>
      <c r="M5105" s="990"/>
      <c r="N5105" s="990"/>
      <c r="O5105" s="878"/>
      <c r="P5105" s="878"/>
      <c r="Q5105" s="878"/>
      <c r="R5105" s="878"/>
      <c r="S5105" s="878"/>
      <c r="T5105" s="878"/>
      <c r="U5105" s="878"/>
      <c r="V5105" s="878"/>
      <c r="W5105" s="878"/>
      <c r="X5105" s="1015"/>
      <c r="Y5105" s="878"/>
      <c r="Z5105" s="975"/>
    </row>
    <row r="5106" spans="1:26">
      <c r="A5106" s="878"/>
      <c r="B5106" s="878"/>
      <c r="C5106" s="878"/>
      <c r="F5106" s="878"/>
      <c r="H5106" s="878"/>
      <c r="I5106" s="878"/>
      <c r="J5106" s="878"/>
      <c r="K5106" s="990"/>
      <c r="L5106" s="990"/>
      <c r="M5106" s="990"/>
      <c r="N5106" s="990"/>
      <c r="O5106" s="878"/>
      <c r="P5106" s="878"/>
      <c r="Q5106" s="878"/>
      <c r="R5106" s="878"/>
      <c r="S5106" s="878"/>
      <c r="T5106" s="878"/>
      <c r="U5106" s="878"/>
      <c r="V5106" s="878"/>
      <c r="W5106" s="878"/>
      <c r="X5106" s="1015"/>
      <c r="Y5106" s="878"/>
      <c r="Z5106" s="975"/>
    </row>
    <row r="5107" spans="1:26">
      <c r="A5107" s="878"/>
      <c r="B5107" s="878"/>
      <c r="C5107" s="878"/>
      <c r="F5107" s="878"/>
      <c r="H5107" s="878"/>
      <c r="I5107" s="878"/>
      <c r="J5107" s="878"/>
      <c r="K5107" s="990"/>
      <c r="L5107" s="990"/>
      <c r="M5107" s="990"/>
      <c r="N5107" s="990"/>
      <c r="O5107" s="878"/>
      <c r="P5107" s="878"/>
      <c r="Q5107" s="878"/>
      <c r="R5107" s="878"/>
      <c r="S5107" s="878"/>
      <c r="T5107" s="878"/>
      <c r="U5107" s="878"/>
      <c r="V5107" s="878"/>
      <c r="W5107" s="878"/>
      <c r="X5107" s="1015"/>
      <c r="Y5107" s="878"/>
      <c r="Z5107" s="975"/>
    </row>
    <row r="5108" spans="1:26">
      <c r="A5108" s="878"/>
      <c r="B5108" s="878"/>
      <c r="C5108" s="878"/>
      <c r="F5108" s="878"/>
      <c r="H5108" s="878"/>
      <c r="I5108" s="878"/>
      <c r="J5108" s="878"/>
      <c r="K5108" s="990"/>
      <c r="L5108" s="990"/>
      <c r="M5108" s="990"/>
      <c r="N5108" s="990"/>
      <c r="O5108" s="878"/>
      <c r="P5108" s="878"/>
      <c r="Q5108" s="878"/>
      <c r="R5108" s="878"/>
      <c r="S5108" s="878"/>
      <c r="T5108" s="878"/>
      <c r="U5108" s="878"/>
      <c r="V5108" s="878"/>
      <c r="W5108" s="878"/>
      <c r="X5108" s="1015"/>
      <c r="Y5108" s="878"/>
      <c r="Z5108" s="975"/>
    </row>
    <row r="5109" spans="1:26">
      <c r="A5109" s="878"/>
      <c r="B5109" s="878"/>
      <c r="C5109" s="878"/>
      <c r="F5109" s="878"/>
      <c r="H5109" s="878"/>
      <c r="I5109" s="878"/>
      <c r="J5109" s="878"/>
      <c r="K5109" s="990"/>
      <c r="L5109" s="990"/>
      <c r="M5109" s="990"/>
      <c r="N5109" s="990"/>
      <c r="O5109" s="878"/>
      <c r="P5109" s="878"/>
      <c r="Q5109" s="878"/>
      <c r="R5109" s="878"/>
      <c r="S5109" s="878"/>
      <c r="T5109" s="878"/>
      <c r="U5109" s="878"/>
      <c r="V5109" s="878"/>
      <c r="W5109" s="878"/>
      <c r="X5109" s="1015"/>
      <c r="Y5109" s="878"/>
      <c r="Z5109" s="975"/>
    </row>
    <row r="5110" spans="1:26">
      <c r="A5110" s="878"/>
      <c r="B5110" s="878"/>
      <c r="C5110" s="878"/>
      <c r="F5110" s="878"/>
      <c r="H5110" s="878"/>
      <c r="I5110" s="878"/>
      <c r="J5110" s="878"/>
      <c r="K5110" s="990"/>
      <c r="L5110" s="990"/>
      <c r="M5110" s="990"/>
      <c r="N5110" s="990"/>
      <c r="O5110" s="878"/>
      <c r="P5110" s="878"/>
      <c r="Q5110" s="878"/>
      <c r="R5110" s="878"/>
      <c r="S5110" s="878"/>
      <c r="T5110" s="878"/>
      <c r="U5110" s="878"/>
      <c r="V5110" s="878"/>
      <c r="W5110" s="878"/>
      <c r="X5110" s="1015"/>
      <c r="Y5110" s="878"/>
      <c r="Z5110" s="975"/>
    </row>
    <row r="5111" spans="1:26">
      <c r="A5111" s="878"/>
      <c r="B5111" s="878"/>
      <c r="C5111" s="878"/>
      <c r="F5111" s="878"/>
      <c r="H5111" s="878"/>
      <c r="I5111" s="878"/>
      <c r="J5111" s="878"/>
      <c r="K5111" s="990"/>
      <c r="L5111" s="990"/>
      <c r="M5111" s="990"/>
      <c r="N5111" s="990"/>
      <c r="O5111" s="878"/>
      <c r="P5111" s="878"/>
      <c r="Q5111" s="878"/>
      <c r="R5111" s="878"/>
      <c r="S5111" s="878"/>
      <c r="T5111" s="878"/>
      <c r="U5111" s="878"/>
      <c r="V5111" s="878"/>
      <c r="W5111" s="878"/>
      <c r="X5111" s="1015"/>
      <c r="Y5111" s="878"/>
      <c r="Z5111" s="975"/>
    </row>
    <row r="5112" spans="1:26">
      <c r="A5112" s="878"/>
      <c r="B5112" s="878"/>
      <c r="C5112" s="878"/>
      <c r="F5112" s="878"/>
      <c r="H5112" s="878"/>
      <c r="I5112" s="878"/>
      <c r="J5112" s="878"/>
      <c r="K5112" s="990"/>
      <c r="L5112" s="990"/>
      <c r="M5112" s="990"/>
      <c r="N5112" s="990"/>
      <c r="O5112" s="878"/>
      <c r="P5112" s="878"/>
      <c r="Q5112" s="878"/>
      <c r="R5112" s="878"/>
      <c r="S5112" s="878"/>
      <c r="T5112" s="878"/>
      <c r="U5112" s="878"/>
      <c r="V5112" s="878"/>
      <c r="W5112" s="878"/>
      <c r="X5112" s="1015"/>
      <c r="Y5112" s="878"/>
      <c r="Z5112" s="975"/>
    </row>
    <row r="5113" spans="1:26">
      <c r="A5113" s="878"/>
      <c r="B5113" s="878"/>
      <c r="C5113" s="878"/>
      <c r="F5113" s="878"/>
      <c r="H5113" s="878"/>
      <c r="I5113" s="878"/>
      <c r="J5113" s="878"/>
      <c r="K5113" s="990"/>
      <c r="L5113" s="990"/>
      <c r="M5113" s="990"/>
      <c r="N5113" s="990"/>
      <c r="O5113" s="878"/>
      <c r="P5113" s="878"/>
      <c r="Q5113" s="878"/>
      <c r="R5113" s="878"/>
      <c r="S5113" s="878"/>
      <c r="T5113" s="878"/>
      <c r="U5113" s="878"/>
      <c r="V5113" s="878"/>
      <c r="W5113" s="878"/>
      <c r="X5113" s="1015"/>
      <c r="Y5113" s="878"/>
      <c r="Z5113" s="975"/>
    </row>
    <row r="5114" spans="1:26">
      <c r="A5114" s="878"/>
      <c r="B5114" s="878"/>
      <c r="C5114" s="878"/>
      <c r="F5114" s="878"/>
      <c r="H5114" s="878"/>
      <c r="I5114" s="878"/>
      <c r="J5114" s="878"/>
      <c r="K5114" s="990"/>
      <c r="L5114" s="990"/>
      <c r="M5114" s="990"/>
      <c r="N5114" s="990"/>
      <c r="O5114" s="878"/>
      <c r="P5114" s="878"/>
      <c r="Q5114" s="878"/>
      <c r="R5114" s="878"/>
      <c r="S5114" s="878"/>
      <c r="T5114" s="878"/>
      <c r="U5114" s="878"/>
      <c r="V5114" s="878"/>
      <c r="W5114" s="878"/>
      <c r="X5114" s="1015"/>
      <c r="Y5114" s="878"/>
      <c r="Z5114" s="975"/>
    </row>
    <row r="5115" spans="1:26">
      <c r="A5115" s="878"/>
      <c r="B5115" s="878"/>
      <c r="C5115" s="878"/>
      <c r="F5115" s="878"/>
      <c r="H5115" s="878"/>
      <c r="I5115" s="878"/>
      <c r="J5115" s="878"/>
      <c r="K5115" s="990"/>
      <c r="L5115" s="990"/>
      <c r="M5115" s="990"/>
      <c r="N5115" s="990"/>
      <c r="O5115" s="878"/>
      <c r="P5115" s="878"/>
      <c r="Q5115" s="878"/>
      <c r="R5115" s="878"/>
      <c r="S5115" s="878"/>
      <c r="T5115" s="878"/>
      <c r="U5115" s="878"/>
      <c r="V5115" s="878"/>
      <c r="W5115" s="878"/>
      <c r="X5115" s="1015"/>
      <c r="Y5115" s="878"/>
      <c r="Z5115" s="975"/>
    </row>
    <row r="5116" spans="1:26">
      <c r="A5116" s="878"/>
      <c r="B5116" s="878"/>
      <c r="C5116" s="878"/>
      <c r="F5116" s="878"/>
      <c r="H5116" s="878"/>
      <c r="I5116" s="878"/>
      <c r="J5116" s="878"/>
      <c r="K5116" s="990"/>
      <c r="L5116" s="990"/>
      <c r="M5116" s="990"/>
      <c r="N5116" s="990"/>
      <c r="O5116" s="878"/>
      <c r="P5116" s="878"/>
      <c r="Q5116" s="878"/>
      <c r="R5116" s="878"/>
      <c r="S5116" s="878"/>
      <c r="T5116" s="878"/>
      <c r="U5116" s="878"/>
      <c r="V5116" s="878"/>
      <c r="W5116" s="878"/>
      <c r="X5116" s="1015"/>
      <c r="Y5116" s="878"/>
      <c r="Z5116" s="975"/>
    </row>
    <row r="5117" spans="1:26">
      <c r="A5117" s="878"/>
      <c r="B5117" s="878"/>
      <c r="C5117" s="878"/>
      <c r="F5117" s="878"/>
      <c r="H5117" s="878"/>
      <c r="I5117" s="878"/>
      <c r="J5117" s="878"/>
      <c r="K5117" s="990"/>
      <c r="L5117" s="990"/>
      <c r="M5117" s="990"/>
      <c r="N5117" s="990"/>
      <c r="O5117" s="878"/>
      <c r="P5117" s="878"/>
      <c r="Q5117" s="878"/>
      <c r="R5117" s="878"/>
      <c r="S5117" s="878"/>
      <c r="T5117" s="878"/>
      <c r="U5117" s="878"/>
      <c r="V5117" s="878"/>
      <c r="W5117" s="878"/>
      <c r="X5117" s="1015"/>
      <c r="Y5117" s="878"/>
      <c r="Z5117" s="975"/>
    </row>
    <row r="5118" spans="1:26">
      <c r="A5118" s="878"/>
      <c r="B5118" s="878"/>
      <c r="C5118" s="878"/>
      <c r="F5118" s="878"/>
      <c r="H5118" s="878"/>
      <c r="I5118" s="878"/>
      <c r="J5118" s="878"/>
      <c r="K5118" s="990"/>
      <c r="L5118" s="990"/>
      <c r="M5118" s="990"/>
      <c r="N5118" s="990"/>
      <c r="O5118" s="878"/>
      <c r="P5118" s="878"/>
      <c r="Q5118" s="878"/>
      <c r="R5118" s="878"/>
      <c r="S5118" s="878"/>
      <c r="T5118" s="878"/>
      <c r="U5118" s="878"/>
      <c r="V5118" s="878"/>
      <c r="W5118" s="878"/>
      <c r="X5118" s="1015"/>
      <c r="Y5118" s="878"/>
      <c r="Z5118" s="975"/>
    </row>
    <row r="5119" spans="1:26">
      <c r="A5119" s="878"/>
      <c r="B5119" s="878"/>
      <c r="C5119" s="878"/>
      <c r="F5119" s="878"/>
      <c r="H5119" s="878"/>
      <c r="I5119" s="878"/>
      <c r="J5119" s="878"/>
      <c r="K5119" s="990"/>
      <c r="L5119" s="990"/>
      <c r="M5119" s="990"/>
      <c r="N5119" s="990"/>
      <c r="O5119" s="878"/>
      <c r="P5119" s="878"/>
      <c r="Q5119" s="878"/>
      <c r="R5119" s="878"/>
      <c r="S5119" s="878"/>
      <c r="T5119" s="878"/>
      <c r="U5119" s="878"/>
      <c r="V5119" s="878"/>
      <c r="W5119" s="878"/>
      <c r="X5119" s="1015"/>
      <c r="Y5119" s="878"/>
      <c r="Z5119" s="975"/>
    </row>
    <row r="5120" spans="1:26">
      <c r="A5120" s="878"/>
      <c r="B5120" s="878"/>
      <c r="C5120" s="878"/>
      <c r="F5120" s="878"/>
      <c r="H5120" s="878"/>
      <c r="I5120" s="878"/>
      <c r="J5120" s="878"/>
      <c r="K5120" s="990"/>
      <c r="L5120" s="990"/>
      <c r="M5120" s="990"/>
      <c r="N5120" s="990"/>
      <c r="O5120" s="878"/>
      <c r="P5120" s="878"/>
      <c r="Q5120" s="878"/>
      <c r="R5120" s="878"/>
      <c r="S5120" s="878"/>
      <c r="T5120" s="878"/>
      <c r="U5120" s="878"/>
      <c r="V5120" s="878"/>
      <c r="W5120" s="878"/>
      <c r="X5120" s="1015"/>
      <c r="Y5120" s="878"/>
      <c r="Z5120" s="975"/>
    </row>
    <row r="5121" spans="1:26">
      <c r="A5121" s="878"/>
      <c r="B5121" s="878"/>
      <c r="C5121" s="878"/>
      <c r="F5121" s="878"/>
      <c r="H5121" s="878"/>
      <c r="I5121" s="878"/>
      <c r="J5121" s="878"/>
      <c r="K5121" s="990"/>
      <c r="L5121" s="990"/>
      <c r="M5121" s="990"/>
      <c r="N5121" s="990"/>
      <c r="O5121" s="878"/>
      <c r="P5121" s="878"/>
      <c r="Q5121" s="878"/>
      <c r="R5121" s="878"/>
      <c r="S5121" s="878"/>
      <c r="T5121" s="878"/>
      <c r="U5121" s="878"/>
      <c r="V5121" s="878"/>
      <c r="W5121" s="878"/>
      <c r="X5121" s="1015"/>
      <c r="Y5121" s="878"/>
      <c r="Z5121" s="975"/>
    </row>
    <row r="5122" spans="1:26">
      <c r="A5122" s="878"/>
      <c r="B5122" s="878"/>
      <c r="C5122" s="878"/>
      <c r="F5122" s="878"/>
      <c r="H5122" s="878"/>
      <c r="I5122" s="878"/>
      <c r="J5122" s="878"/>
      <c r="K5122" s="990"/>
      <c r="L5122" s="990"/>
      <c r="M5122" s="990"/>
      <c r="N5122" s="990"/>
      <c r="O5122" s="878"/>
      <c r="P5122" s="878"/>
      <c r="Q5122" s="878"/>
      <c r="R5122" s="878"/>
      <c r="S5122" s="878"/>
      <c r="T5122" s="878"/>
      <c r="U5122" s="878"/>
      <c r="V5122" s="878"/>
      <c r="W5122" s="878"/>
      <c r="X5122" s="1015"/>
      <c r="Y5122" s="878"/>
      <c r="Z5122" s="975"/>
    </row>
    <row r="5123" spans="1:26">
      <c r="A5123" s="878"/>
      <c r="B5123" s="878"/>
      <c r="C5123" s="878"/>
      <c r="F5123" s="878"/>
      <c r="H5123" s="878"/>
      <c r="I5123" s="878"/>
      <c r="J5123" s="878"/>
      <c r="K5123" s="990"/>
      <c r="L5123" s="990"/>
      <c r="M5123" s="990"/>
      <c r="N5123" s="990"/>
      <c r="O5123" s="878"/>
      <c r="P5123" s="878"/>
      <c r="Q5123" s="878"/>
      <c r="R5123" s="878"/>
      <c r="S5123" s="878"/>
      <c r="T5123" s="878"/>
      <c r="U5123" s="878"/>
      <c r="V5123" s="878"/>
      <c r="W5123" s="878"/>
      <c r="X5123" s="1015"/>
      <c r="Y5123" s="878"/>
      <c r="Z5123" s="975"/>
    </row>
    <row r="5124" spans="1:26">
      <c r="A5124" s="878"/>
      <c r="B5124" s="878"/>
      <c r="C5124" s="878"/>
      <c r="F5124" s="878"/>
      <c r="H5124" s="878"/>
      <c r="I5124" s="878"/>
      <c r="J5124" s="878"/>
      <c r="K5124" s="990"/>
      <c r="L5124" s="990"/>
      <c r="M5124" s="990"/>
      <c r="N5124" s="990"/>
      <c r="O5124" s="878"/>
      <c r="P5124" s="878"/>
      <c r="Q5124" s="878"/>
      <c r="R5124" s="878"/>
      <c r="S5124" s="878"/>
      <c r="T5124" s="878"/>
      <c r="U5124" s="878"/>
      <c r="V5124" s="878"/>
      <c r="W5124" s="878"/>
      <c r="X5124" s="1015"/>
      <c r="Y5124" s="878"/>
      <c r="Z5124" s="975"/>
    </row>
    <row r="5125" spans="1:26">
      <c r="A5125" s="878"/>
      <c r="B5125" s="878"/>
      <c r="C5125" s="878"/>
      <c r="F5125" s="878"/>
      <c r="H5125" s="878"/>
      <c r="I5125" s="878"/>
      <c r="J5125" s="878"/>
      <c r="K5125" s="990"/>
      <c r="L5125" s="990"/>
      <c r="M5125" s="990"/>
      <c r="N5125" s="990"/>
      <c r="O5125" s="878"/>
      <c r="P5125" s="878"/>
      <c r="Q5125" s="878"/>
      <c r="R5125" s="878"/>
      <c r="S5125" s="878"/>
      <c r="T5125" s="878"/>
      <c r="U5125" s="878"/>
      <c r="V5125" s="878"/>
      <c r="W5125" s="878"/>
      <c r="X5125" s="1015"/>
      <c r="Y5125" s="878"/>
      <c r="Z5125" s="975"/>
    </row>
    <row r="5126" spans="1:26">
      <c r="A5126" s="878"/>
      <c r="B5126" s="878"/>
      <c r="C5126" s="878"/>
      <c r="F5126" s="878"/>
      <c r="H5126" s="878"/>
      <c r="I5126" s="878"/>
      <c r="J5126" s="878"/>
      <c r="K5126" s="990"/>
      <c r="L5126" s="990"/>
      <c r="M5126" s="990"/>
      <c r="N5126" s="990"/>
      <c r="O5126" s="878"/>
      <c r="P5126" s="878"/>
      <c r="Q5126" s="878"/>
      <c r="R5126" s="878"/>
      <c r="S5126" s="878"/>
      <c r="T5126" s="878"/>
      <c r="U5126" s="878"/>
      <c r="V5126" s="878"/>
      <c r="W5126" s="878"/>
      <c r="X5126" s="1015"/>
      <c r="Y5126" s="878"/>
      <c r="Z5126" s="975"/>
    </row>
    <row r="5127" spans="1:26">
      <c r="A5127" s="878"/>
      <c r="B5127" s="878"/>
      <c r="C5127" s="878"/>
      <c r="F5127" s="878"/>
      <c r="H5127" s="878"/>
      <c r="I5127" s="878"/>
      <c r="J5127" s="878"/>
      <c r="K5127" s="990"/>
      <c r="L5127" s="990"/>
      <c r="M5127" s="990"/>
      <c r="N5127" s="990"/>
      <c r="O5127" s="878"/>
      <c r="P5127" s="878"/>
      <c r="Q5127" s="878"/>
      <c r="R5127" s="878"/>
      <c r="S5127" s="878"/>
      <c r="T5127" s="878"/>
      <c r="U5127" s="878"/>
      <c r="V5127" s="878"/>
      <c r="W5127" s="878"/>
      <c r="X5127" s="1015"/>
      <c r="Y5127" s="878"/>
      <c r="Z5127" s="975"/>
    </row>
    <row r="5128" spans="1:26">
      <c r="A5128" s="878"/>
      <c r="B5128" s="878"/>
      <c r="C5128" s="878"/>
      <c r="F5128" s="878"/>
      <c r="H5128" s="878"/>
      <c r="I5128" s="878"/>
      <c r="J5128" s="878"/>
      <c r="K5128" s="990"/>
      <c r="L5128" s="990"/>
      <c r="M5128" s="990"/>
      <c r="N5128" s="990"/>
      <c r="O5128" s="878"/>
      <c r="P5128" s="878"/>
      <c r="Q5128" s="878"/>
      <c r="R5128" s="878"/>
      <c r="S5128" s="878"/>
      <c r="T5128" s="878"/>
      <c r="U5128" s="878"/>
      <c r="V5128" s="878"/>
      <c r="W5128" s="878"/>
      <c r="X5128" s="1015"/>
      <c r="Y5128" s="878"/>
      <c r="Z5128" s="975"/>
    </row>
    <row r="5129" spans="1:26">
      <c r="A5129" s="878"/>
      <c r="B5129" s="878"/>
      <c r="C5129" s="878"/>
      <c r="F5129" s="878"/>
      <c r="H5129" s="878"/>
      <c r="I5129" s="878"/>
      <c r="J5129" s="878"/>
      <c r="K5129" s="990"/>
      <c r="L5129" s="990"/>
      <c r="M5129" s="990"/>
      <c r="N5129" s="990"/>
      <c r="O5129" s="878"/>
      <c r="P5129" s="878"/>
      <c r="Q5129" s="878"/>
      <c r="R5129" s="878"/>
      <c r="S5129" s="878"/>
      <c r="T5129" s="878"/>
      <c r="U5129" s="878"/>
      <c r="V5129" s="878"/>
      <c r="W5129" s="878"/>
      <c r="X5129" s="1015"/>
      <c r="Y5129" s="878"/>
      <c r="Z5129" s="975"/>
    </row>
    <row r="5130" spans="1:26">
      <c r="A5130" s="878"/>
      <c r="B5130" s="878"/>
      <c r="C5130" s="878"/>
      <c r="F5130" s="878"/>
      <c r="H5130" s="878"/>
      <c r="I5130" s="878"/>
      <c r="J5130" s="878"/>
      <c r="K5130" s="990"/>
      <c r="L5130" s="990"/>
      <c r="M5130" s="990"/>
      <c r="N5130" s="990"/>
      <c r="O5130" s="878"/>
      <c r="P5130" s="878"/>
      <c r="Q5130" s="878"/>
      <c r="R5130" s="878"/>
      <c r="S5130" s="878"/>
      <c r="T5130" s="878"/>
      <c r="U5130" s="878"/>
      <c r="V5130" s="878"/>
      <c r="W5130" s="878"/>
      <c r="X5130" s="1015"/>
      <c r="Y5130" s="878"/>
      <c r="Z5130" s="975"/>
    </row>
    <row r="5131" spans="1:26">
      <c r="A5131" s="878"/>
      <c r="B5131" s="878"/>
      <c r="C5131" s="878"/>
      <c r="F5131" s="878"/>
      <c r="H5131" s="878"/>
      <c r="I5131" s="878"/>
      <c r="J5131" s="878"/>
      <c r="K5131" s="990"/>
      <c r="L5131" s="990"/>
      <c r="M5131" s="990"/>
      <c r="N5131" s="990"/>
      <c r="O5131" s="878"/>
      <c r="P5131" s="878"/>
      <c r="Q5131" s="878"/>
      <c r="R5131" s="878"/>
      <c r="S5131" s="878"/>
      <c r="T5131" s="878"/>
      <c r="U5131" s="878"/>
      <c r="V5131" s="878"/>
      <c r="W5131" s="878"/>
      <c r="X5131" s="1015"/>
      <c r="Y5131" s="878"/>
      <c r="Z5131" s="975"/>
    </row>
    <row r="5132" spans="1:26">
      <c r="A5132" s="878"/>
      <c r="B5132" s="878"/>
      <c r="C5132" s="878"/>
      <c r="F5132" s="878"/>
      <c r="H5132" s="878"/>
      <c r="I5132" s="878"/>
      <c r="J5132" s="878"/>
      <c r="K5132" s="990"/>
      <c r="L5132" s="990"/>
      <c r="M5132" s="990"/>
      <c r="N5132" s="990"/>
      <c r="O5132" s="878"/>
      <c r="P5132" s="878"/>
      <c r="Q5132" s="878"/>
      <c r="R5132" s="878"/>
      <c r="S5132" s="878"/>
      <c r="T5132" s="878"/>
      <c r="U5132" s="878"/>
      <c r="V5132" s="878"/>
      <c r="W5132" s="878"/>
      <c r="X5132" s="1015"/>
      <c r="Y5132" s="878"/>
      <c r="Z5132" s="975"/>
    </row>
    <row r="5133" spans="1:26">
      <c r="A5133" s="878"/>
      <c r="B5133" s="878"/>
      <c r="C5133" s="878"/>
      <c r="F5133" s="878"/>
      <c r="H5133" s="878"/>
      <c r="I5133" s="878"/>
      <c r="J5133" s="878"/>
      <c r="K5133" s="990"/>
      <c r="L5133" s="990"/>
      <c r="M5133" s="990"/>
      <c r="N5133" s="990"/>
      <c r="O5133" s="878"/>
      <c r="P5133" s="878"/>
      <c r="Q5133" s="878"/>
      <c r="R5133" s="878"/>
      <c r="S5133" s="878"/>
      <c r="T5133" s="878"/>
      <c r="U5133" s="878"/>
      <c r="V5133" s="878"/>
      <c r="W5133" s="878"/>
      <c r="X5133" s="1015"/>
      <c r="Y5133" s="878"/>
      <c r="Z5133" s="975"/>
    </row>
    <row r="5134" spans="1:26">
      <c r="A5134" s="878"/>
      <c r="B5134" s="878"/>
      <c r="C5134" s="878"/>
      <c r="F5134" s="878"/>
      <c r="H5134" s="878"/>
      <c r="I5134" s="878"/>
      <c r="J5134" s="878"/>
      <c r="K5134" s="990"/>
      <c r="L5134" s="990"/>
      <c r="M5134" s="990"/>
      <c r="N5134" s="990"/>
      <c r="O5134" s="878"/>
      <c r="P5134" s="878"/>
      <c r="Q5134" s="878"/>
      <c r="R5134" s="878"/>
      <c r="S5134" s="878"/>
      <c r="T5134" s="878"/>
      <c r="U5134" s="878"/>
      <c r="V5134" s="878"/>
      <c r="W5134" s="878"/>
      <c r="X5134" s="1015"/>
      <c r="Y5134" s="878"/>
      <c r="Z5134" s="975"/>
    </row>
    <row r="5135" spans="1:26">
      <c r="A5135" s="878"/>
      <c r="B5135" s="878"/>
      <c r="C5135" s="878"/>
      <c r="F5135" s="878"/>
      <c r="H5135" s="878"/>
      <c r="I5135" s="878"/>
      <c r="J5135" s="878"/>
      <c r="K5135" s="990"/>
      <c r="L5135" s="990"/>
      <c r="M5135" s="990"/>
      <c r="N5135" s="990"/>
      <c r="O5135" s="878"/>
      <c r="P5135" s="878"/>
      <c r="Q5135" s="878"/>
      <c r="R5135" s="878"/>
      <c r="S5135" s="878"/>
      <c r="T5135" s="878"/>
      <c r="U5135" s="878"/>
      <c r="V5135" s="878"/>
      <c r="W5135" s="878"/>
      <c r="X5135" s="1015"/>
      <c r="Y5135" s="878"/>
      <c r="Z5135" s="975"/>
    </row>
    <row r="5136" spans="1:26">
      <c r="A5136" s="878"/>
      <c r="B5136" s="878"/>
      <c r="C5136" s="878"/>
      <c r="F5136" s="878"/>
      <c r="H5136" s="878"/>
      <c r="I5136" s="878"/>
      <c r="J5136" s="878"/>
      <c r="K5136" s="990"/>
      <c r="L5136" s="990"/>
      <c r="M5136" s="990"/>
      <c r="N5136" s="990"/>
      <c r="O5136" s="878"/>
      <c r="P5136" s="878"/>
      <c r="Q5136" s="878"/>
      <c r="R5136" s="878"/>
      <c r="S5136" s="878"/>
      <c r="T5136" s="878"/>
      <c r="U5136" s="878"/>
      <c r="V5136" s="878"/>
      <c r="W5136" s="878"/>
      <c r="X5136" s="1015"/>
      <c r="Y5136" s="878"/>
      <c r="Z5136" s="975"/>
    </row>
    <row r="5137" spans="1:26">
      <c r="A5137" s="878"/>
      <c r="B5137" s="878"/>
      <c r="C5137" s="878"/>
      <c r="F5137" s="878"/>
      <c r="H5137" s="878"/>
      <c r="I5137" s="878"/>
      <c r="J5137" s="878"/>
      <c r="K5137" s="990"/>
      <c r="L5137" s="990"/>
      <c r="M5137" s="990"/>
      <c r="N5137" s="990"/>
      <c r="O5137" s="878"/>
      <c r="P5137" s="878"/>
      <c r="Q5137" s="878"/>
      <c r="R5137" s="878"/>
      <c r="S5137" s="878"/>
      <c r="T5137" s="878"/>
      <c r="U5137" s="878"/>
      <c r="V5137" s="878"/>
      <c r="W5137" s="878"/>
      <c r="X5137" s="1015"/>
      <c r="Y5137" s="878"/>
      <c r="Z5137" s="975"/>
    </row>
    <row r="5138" spans="1:26">
      <c r="A5138" s="878"/>
      <c r="B5138" s="878"/>
      <c r="C5138" s="878"/>
      <c r="F5138" s="878"/>
      <c r="H5138" s="878"/>
      <c r="I5138" s="878"/>
      <c r="J5138" s="878"/>
      <c r="K5138" s="990"/>
      <c r="L5138" s="990"/>
      <c r="M5138" s="990"/>
      <c r="N5138" s="990"/>
      <c r="O5138" s="878"/>
      <c r="P5138" s="878"/>
      <c r="Q5138" s="878"/>
      <c r="R5138" s="878"/>
      <c r="S5138" s="878"/>
      <c r="T5138" s="878"/>
      <c r="U5138" s="878"/>
      <c r="V5138" s="878"/>
      <c r="W5138" s="878"/>
      <c r="X5138" s="1015"/>
      <c r="Y5138" s="878"/>
      <c r="Z5138" s="975"/>
    </row>
    <row r="5139" spans="1:26">
      <c r="A5139" s="878"/>
      <c r="B5139" s="878"/>
      <c r="C5139" s="878"/>
      <c r="F5139" s="878"/>
      <c r="H5139" s="878"/>
      <c r="I5139" s="878"/>
      <c r="J5139" s="878"/>
      <c r="K5139" s="990"/>
      <c r="L5139" s="990"/>
      <c r="M5139" s="990"/>
      <c r="N5139" s="990"/>
      <c r="O5139" s="878"/>
      <c r="P5139" s="878"/>
      <c r="Q5139" s="878"/>
      <c r="R5139" s="878"/>
      <c r="S5139" s="878"/>
      <c r="T5139" s="878"/>
      <c r="U5139" s="878"/>
      <c r="V5139" s="878"/>
      <c r="W5139" s="878"/>
      <c r="X5139" s="1015"/>
      <c r="Y5139" s="878"/>
      <c r="Z5139" s="975"/>
    </row>
    <row r="5140" spans="1:26">
      <c r="A5140" s="878"/>
      <c r="B5140" s="878"/>
      <c r="C5140" s="878"/>
      <c r="F5140" s="878"/>
      <c r="H5140" s="878"/>
      <c r="I5140" s="878"/>
      <c r="J5140" s="878"/>
      <c r="K5140" s="990"/>
      <c r="L5140" s="990"/>
      <c r="M5140" s="990"/>
      <c r="N5140" s="990"/>
      <c r="O5140" s="878"/>
      <c r="P5140" s="878"/>
      <c r="Q5140" s="878"/>
      <c r="R5140" s="878"/>
      <c r="S5140" s="878"/>
      <c r="T5140" s="878"/>
      <c r="U5140" s="878"/>
      <c r="V5140" s="878"/>
      <c r="W5140" s="878"/>
      <c r="X5140" s="1015"/>
      <c r="Y5140" s="878"/>
      <c r="Z5140" s="975"/>
    </row>
    <row r="5141" spans="1:26">
      <c r="A5141" s="878"/>
      <c r="B5141" s="878"/>
      <c r="C5141" s="878"/>
      <c r="F5141" s="878"/>
      <c r="H5141" s="878"/>
      <c r="I5141" s="878"/>
      <c r="J5141" s="878"/>
      <c r="K5141" s="990"/>
      <c r="L5141" s="990"/>
      <c r="M5141" s="990"/>
      <c r="N5141" s="990"/>
      <c r="O5141" s="878"/>
      <c r="P5141" s="878"/>
      <c r="Q5141" s="878"/>
      <c r="R5141" s="878"/>
      <c r="S5141" s="878"/>
      <c r="T5141" s="878"/>
      <c r="U5141" s="878"/>
      <c r="V5141" s="878"/>
      <c r="W5141" s="878"/>
      <c r="X5141" s="1015"/>
      <c r="Y5141" s="878"/>
      <c r="Z5141" s="975"/>
    </row>
    <row r="5142" spans="1:26">
      <c r="A5142" s="878"/>
      <c r="B5142" s="878"/>
      <c r="C5142" s="878"/>
      <c r="F5142" s="878"/>
      <c r="H5142" s="878"/>
      <c r="I5142" s="878"/>
      <c r="J5142" s="878"/>
      <c r="K5142" s="990"/>
      <c r="L5142" s="990"/>
      <c r="M5142" s="990"/>
      <c r="N5142" s="990"/>
      <c r="O5142" s="878"/>
      <c r="P5142" s="878"/>
      <c r="Q5142" s="878"/>
      <c r="R5142" s="878"/>
      <c r="S5142" s="878"/>
      <c r="T5142" s="878"/>
      <c r="U5142" s="878"/>
      <c r="V5142" s="878"/>
      <c r="W5142" s="878"/>
      <c r="X5142" s="1015"/>
      <c r="Y5142" s="878"/>
      <c r="Z5142" s="975"/>
    </row>
    <row r="5143" spans="1:26">
      <c r="A5143" s="878"/>
      <c r="B5143" s="878"/>
      <c r="C5143" s="878"/>
      <c r="F5143" s="878"/>
      <c r="H5143" s="878"/>
      <c r="I5143" s="878"/>
      <c r="J5143" s="878"/>
      <c r="K5143" s="990"/>
      <c r="L5143" s="990"/>
      <c r="M5143" s="990"/>
      <c r="N5143" s="990"/>
      <c r="O5143" s="878"/>
      <c r="P5143" s="878"/>
      <c r="Q5143" s="878"/>
      <c r="R5143" s="878"/>
      <c r="S5143" s="878"/>
      <c r="T5143" s="878"/>
      <c r="U5143" s="878"/>
      <c r="V5143" s="878"/>
      <c r="W5143" s="878"/>
      <c r="X5143" s="1015"/>
      <c r="Y5143" s="878"/>
      <c r="Z5143" s="975"/>
    </row>
    <row r="5144" spans="1:26">
      <c r="A5144" s="878"/>
      <c r="B5144" s="878"/>
      <c r="C5144" s="878"/>
      <c r="F5144" s="878"/>
      <c r="H5144" s="878"/>
      <c r="I5144" s="878"/>
      <c r="J5144" s="878"/>
      <c r="K5144" s="990"/>
      <c r="L5144" s="990"/>
      <c r="M5144" s="990"/>
      <c r="N5144" s="990"/>
      <c r="O5144" s="878"/>
      <c r="P5144" s="878"/>
      <c r="Q5144" s="878"/>
      <c r="R5144" s="878"/>
      <c r="S5144" s="878"/>
      <c r="T5144" s="878"/>
      <c r="U5144" s="878"/>
      <c r="V5144" s="878"/>
      <c r="W5144" s="878"/>
      <c r="X5144" s="1015"/>
      <c r="Y5144" s="878"/>
      <c r="Z5144" s="975"/>
    </row>
    <row r="5145" spans="1:26">
      <c r="A5145" s="878"/>
      <c r="B5145" s="878"/>
      <c r="C5145" s="878"/>
      <c r="F5145" s="878"/>
      <c r="H5145" s="878"/>
      <c r="I5145" s="878"/>
      <c r="J5145" s="878"/>
      <c r="K5145" s="990"/>
      <c r="L5145" s="990"/>
      <c r="M5145" s="990"/>
      <c r="N5145" s="990"/>
      <c r="O5145" s="878"/>
      <c r="P5145" s="878"/>
      <c r="Q5145" s="878"/>
      <c r="R5145" s="878"/>
      <c r="S5145" s="878"/>
      <c r="T5145" s="878"/>
      <c r="U5145" s="878"/>
      <c r="V5145" s="878"/>
      <c r="W5145" s="878"/>
      <c r="X5145" s="1015"/>
      <c r="Y5145" s="878"/>
      <c r="Z5145" s="975"/>
    </row>
    <row r="5146" spans="1:26">
      <c r="A5146" s="878"/>
      <c r="B5146" s="878"/>
      <c r="C5146" s="878"/>
      <c r="F5146" s="878"/>
      <c r="H5146" s="878"/>
      <c r="I5146" s="878"/>
      <c r="J5146" s="878"/>
      <c r="K5146" s="990"/>
      <c r="L5146" s="990"/>
      <c r="M5146" s="990"/>
      <c r="N5146" s="990"/>
      <c r="O5146" s="878"/>
      <c r="P5146" s="878"/>
      <c r="Q5146" s="878"/>
      <c r="R5146" s="878"/>
      <c r="S5146" s="878"/>
      <c r="T5146" s="878"/>
      <c r="U5146" s="878"/>
      <c r="V5146" s="878"/>
      <c r="W5146" s="878"/>
      <c r="X5146" s="1015"/>
      <c r="Y5146" s="878"/>
      <c r="Z5146" s="975"/>
    </row>
    <row r="5147" spans="1:26">
      <c r="A5147" s="878"/>
      <c r="B5147" s="878"/>
      <c r="C5147" s="878"/>
      <c r="F5147" s="878"/>
      <c r="H5147" s="878"/>
      <c r="I5147" s="878"/>
      <c r="J5147" s="878"/>
      <c r="K5147" s="990"/>
      <c r="L5147" s="990"/>
      <c r="M5147" s="990"/>
      <c r="N5147" s="990"/>
      <c r="O5147" s="878"/>
      <c r="P5147" s="878"/>
      <c r="Q5147" s="878"/>
      <c r="R5147" s="878"/>
      <c r="S5147" s="878"/>
      <c r="T5147" s="878"/>
      <c r="U5147" s="878"/>
      <c r="V5147" s="878"/>
      <c r="W5147" s="878"/>
      <c r="X5147" s="1015"/>
      <c r="Y5147" s="878"/>
      <c r="Z5147" s="975"/>
    </row>
    <row r="5148" spans="1:26">
      <c r="A5148" s="878"/>
      <c r="B5148" s="878"/>
      <c r="C5148" s="878"/>
      <c r="F5148" s="878"/>
      <c r="H5148" s="878"/>
      <c r="I5148" s="878"/>
      <c r="J5148" s="878"/>
      <c r="K5148" s="990"/>
      <c r="L5148" s="990"/>
      <c r="M5148" s="990"/>
      <c r="N5148" s="990"/>
      <c r="O5148" s="878"/>
      <c r="P5148" s="878"/>
      <c r="Q5148" s="878"/>
      <c r="R5148" s="878"/>
      <c r="S5148" s="878"/>
      <c r="T5148" s="878"/>
      <c r="U5148" s="878"/>
      <c r="V5148" s="878"/>
      <c r="W5148" s="878"/>
      <c r="X5148" s="1015"/>
      <c r="Y5148" s="878"/>
      <c r="Z5148" s="975"/>
    </row>
    <row r="5149" spans="1:26">
      <c r="A5149" s="878"/>
      <c r="B5149" s="878"/>
      <c r="C5149" s="878"/>
      <c r="F5149" s="878"/>
      <c r="H5149" s="878"/>
      <c r="I5149" s="878"/>
      <c r="J5149" s="878"/>
      <c r="K5149" s="990"/>
      <c r="L5149" s="990"/>
      <c r="M5149" s="990"/>
      <c r="N5149" s="990"/>
      <c r="O5149" s="878"/>
      <c r="P5149" s="878"/>
      <c r="Q5149" s="878"/>
      <c r="R5149" s="878"/>
      <c r="S5149" s="878"/>
      <c r="T5149" s="878"/>
      <c r="U5149" s="878"/>
      <c r="V5149" s="878"/>
      <c r="W5149" s="878"/>
      <c r="X5149" s="1015"/>
      <c r="Y5149" s="878"/>
      <c r="Z5149" s="975"/>
    </row>
    <row r="5150" spans="1:26">
      <c r="A5150" s="878"/>
      <c r="B5150" s="878"/>
      <c r="C5150" s="878"/>
      <c r="F5150" s="878"/>
      <c r="H5150" s="878"/>
      <c r="I5150" s="878"/>
      <c r="J5150" s="878"/>
      <c r="K5150" s="990"/>
      <c r="L5150" s="990"/>
      <c r="M5150" s="990"/>
      <c r="N5150" s="990"/>
      <c r="O5150" s="878"/>
      <c r="P5150" s="878"/>
      <c r="Q5150" s="878"/>
      <c r="R5150" s="878"/>
      <c r="S5150" s="878"/>
      <c r="T5150" s="878"/>
      <c r="U5150" s="878"/>
      <c r="V5150" s="878"/>
      <c r="W5150" s="878"/>
      <c r="X5150" s="1015"/>
      <c r="Y5150" s="878"/>
      <c r="Z5150" s="975"/>
    </row>
    <row r="5151" spans="1:26">
      <c r="A5151" s="878"/>
      <c r="B5151" s="878"/>
      <c r="C5151" s="878"/>
      <c r="F5151" s="878"/>
      <c r="H5151" s="878"/>
      <c r="I5151" s="878"/>
      <c r="J5151" s="878"/>
      <c r="K5151" s="990"/>
      <c r="L5151" s="990"/>
      <c r="M5151" s="990"/>
      <c r="N5151" s="990"/>
      <c r="O5151" s="878"/>
      <c r="P5151" s="878"/>
      <c r="Q5151" s="878"/>
      <c r="R5151" s="878"/>
      <c r="S5151" s="878"/>
      <c r="T5151" s="878"/>
      <c r="U5151" s="878"/>
      <c r="V5151" s="878"/>
      <c r="W5151" s="878"/>
      <c r="X5151" s="1015"/>
      <c r="Y5151" s="878"/>
      <c r="Z5151" s="975"/>
    </row>
    <row r="5152" spans="1:26">
      <c r="A5152" s="878"/>
      <c r="B5152" s="878"/>
      <c r="C5152" s="878"/>
      <c r="F5152" s="878"/>
      <c r="H5152" s="878"/>
      <c r="I5152" s="878"/>
      <c r="J5152" s="878"/>
      <c r="K5152" s="990"/>
      <c r="L5152" s="990"/>
      <c r="M5152" s="990"/>
      <c r="N5152" s="990"/>
      <c r="O5152" s="878"/>
      <c r="P5152" s="878"/>
      <c r="Q5152" s="878"/>
      <c r="R5152" s="878"/>
      <c r="S5152" s="878"/>
      <c r="T5152" s="878"/>
      <c r="U5152" s="878"/>
      <c r="V5152" s="878"/>
      <c r="W5152" s="878"/>
      <c r="X5152" s="1015"/>
      <c r="Y5152" s="878"/>
      <c r="Z5152" s="975"/>
    </row>
    <row r="5153" spans="1:26">
      <c r="A5153" s="878"/>
      <c r="B5153" s="878"/>
      <c r="C5153" s="878"/>
      <c r="F5153" s="878"/>
      <c r="H5153" s="878"/>
      <c r="I5153" s="878"/>
      <c r="J5153" s="878"/>
      <c r="K5153" s="990"/>
      <c r="L5153" s="990"/>
      <c r="M5153" s="990"/>
      <c r="N5153" s="990"/>
      <c r="O5153" s="878"/>
      <c r="P5153" s="878"/>
      <c r="Q5153" s="878"/>
      <c r="R5153" s="878"/>
      <c r="S5153" s="878"/>
      <c r="T5153" s="878"/>
      <c r="U5153" s="878"/>
      <c r="V5153" s="878"/>
      <c r="W5153" s="878"/>
      <c r="X5153" s="1015"/>
      <c r="Y5153" s="878"/>
      <c r="Z5153" s="975"/>
    </row>
    <row r="5154" spans="1:26">
      <c r="A5154" s="878"/>
      <c r="B5154" s="878"/>
      <c r="C5154" s="878"/>
      <c r="F5154" s="878"/>
      <c r="H5154" s="878"/>
      <c r="I5154" s="878"/>
      <c r="J5154" s="878"/>
      <c r="K5154" s="990"/>
      <c r="L5154" s="990"/>
      <c r="M5154" s="990"/>
      <c r="N5154" s="990"/>
      <c r="O5154" s="878"/>
      <c r="P5154" s="878"/>
      <c r="Q5154" s="878"/>
      <c r="R5154" s="878"/>
      <c r="S5154" s="878"/>
      <c r="T5154" s="878"/>
      <c r="U5154" s="878"/>
      <c r="V5154" s="878"/>
      <c r="W5154" s="878"/>
      <c r="X5154" s="1015"/>
      <c r="Y5154" s="878"/>
      <c r="Z5154" s="975"/>
    </row>
    <row r="5155" spans="1:26">
      <c r="A5155" s="878"/>
      <c r="B5155" s="878"/>
      <c r="C5155" s="878"/>
      <c r="F5155" s="878"/>
      <c r="H5155" s="878"/>
      <c r="I5155" s="878"/>
      <c r="J5155" s="878"/>
      <c r="K5155" s="990"/>
      <c r="L5155" s="990"/>
      <c r="M5155" s="990"/>
      <c r="N5155" s="990"/>
      <c r="O5155" s="878"/>
      <c r="P5155" s="878"/>
      <c r="Q5155" s="878"/>
      <c r="R5155" s="878"/>
      <c r="S5155" s="878"/>
      <c r="T5155" s="878"/>
      <c r="U5155" s="878"/>
      <c r="V5155" s="878"/>
      <c r="W5155" s="878"/>
      <c r="X5155" s="1015"/>
      <c r="Y5155" s="878"/>
      <c r="Z5155" s="975"/>
    </row>
    <row r="5156" spans="1:26">
      <c r="A5156" s="878"/>
      <c r="B5156" s="878"/>
      <c r="C5156" s="878"/>
      <c r="F5156" s="878"/>
      <c r="H5156" s="878"/>
      <c r="I5156" s="878"/>
      <c r="J5156" s="878"/>
      <c r="K5156" s="990"/>
      <c r="L5156" s="990"/>
      <c r="M5156" s="990"/>
      <c r="N5156" s="990"/>
      <c r="O5156" s="878"/>
      <c r="P5156" s="878"/>
      <c r="Q5156" s="878"/>
      <c r="R5156" s="878"/>
      <c r="S5156" s="878"/>
      <c r="T5156" s="878"/>
      <c r="U5156" s="878"/>
      <c r="V5156" s="878"/>
      <c r="W5156" s="878"/>
      <c r="X5156" s="1015"/>
      <c r="Y5156" s="878"/>
      <c r="Z5156" s="975"/>
    </row>
    <row r="5157" spans="1:26">
      <c r="A5157" s="878"/>
      <c r="B5157" s="878"/>
      <c r="C5157" s="878"/>
      <c r="F5157" s="878"/>
      <c r="H5157" s="878"/>
      <c r="I5157" s="878"/>
      <c r="J5157" s="878"/>
      <c r="K5157" s="990"/>
      <c r="L5157" s="990"/>
      <c r="M5157" s="990"/>
      <c r="N5157" s="990"/>
      <c r="O5157" s="878"/>
      <c r="P5157" s="878"/>
      <c r="Q5157" s="878"/>
      <c r="R5157" s="878"/>
      <c r="S5157" s="878"/>
      <c r="T5157" s="878"/>
      <c r="U5157" s="878"/>
      <c r="V5157" s="878"/>
      <c r="W5157" s="878"/>
      <c r="X5157" s="1015"/>
      <c r="Y5157" s="878"/>
      <c r="Z5157" s="975"/>
    </row>
    <row r="5158" spans="1:26">
      <c r="A5158" s="878"/>
      <c r="B5158" s="878"/>
      <c r="C5158" s="878"/>
      <c r="F5158" s="878"/>
      <c r="H5158" s="878"/>
      <c r="I5158" s="878"/>
      <c r="J5158" s="878"/>
      <c r="K5158" s="990"/>
      <c r="L5158" s="990"/>
      <c r="M5158" s="990"/>
      <c r="N5158" s="990"/>
      <c r="O5158" s="878"/>
      <c r="P5158" s="878"/>
      <c r="Q5158" s="878"/>
      <c r="R5158" s="878"/>
      <c r="S5158" s="878"/>
      <c r="T5158" s="878"/>
      <c r="U5158" s="878"/>
      <c r="V5158" s="878"/>
      <c r="W5158" s="878"/>
      <c r="X5158" s="1015"/>
      <c r="Y5158" s="878"/>
      <c r="Z5158" s="975"/>
    </row>
    <row r="5159" spans="1:26">
      <c r="A5159" s="878"/>
      <c r="B5159" s="878"/>
      <c r="C5159" s="878"/>
      <c r="F5159" s="878"/>
      <c r="H5159" s="878"/>
      <c r="I5159" s="878"/>
      <c r="J5159" s="878"/>
      <c r="K5159" s="990"/>
      <c r="L5159" s="990"/>
      <c r="M5159" s="990"/>
      <c r="N5159" s="990"/>
      <c r="O5159" s="878"/>
      <c r="P5159" s="878"/>
      <c r="Q5159" s="878"/>
      <c r="R5159" s="878"/>
      <c r="S5159" s="878"/>
      <c r="T5159" s="878"/>
      <c r="U5159" s="878"/>
      <c r="V5159" s="878"/>
      <c r="W5159" s="878"/>
      <c r="X5159" s="1015"/>
      <c r="Y5159" s="878"/>
      <c r="Z5159" s="975"/>
    </row>
    <row r="5160" spans="1:26">
      <c r="A5160" s="878"/>
      <c r="B5160" s="878"/>
      <c r="C5160" s="878"/>
      <c r="F5160" s="878"/>
      <c r="H5160" s="878"/>
      <c r="I5160" s="878"/>
      <c r="J5160" s="878"/>
      <c r="K5160" s="990"/>
      <c r="L5160" s="990"/>
      <c r="M5160" s="990"/>
      <c r="N5160" s="990"/>
      <c r="O5160" s="878"/>
      <c r="P5160" s="878"/>
      <c r="Q5160" s="878"/>
      <c r="R5160" s="878"/>
      <c r="S5160" s="878"/>
      <c r="T5160" s="878"/>
      <c r="U5160" s="878"/>
      <c r="V5160" s="878"/>
      <c r="W5160" s="878"/>
      <c r="X5160" s="1015"/>
      <c r="Y5160" s="878"/>
      <c r="Z5160" s="975"/>
    </row>
    <row r="5161" spans="1:26">
      <c r="A5161" s="878"/>
      <c r="B5161" s="878"/>
      <c r="C5161" s="878"/>
      <c r="F5161" s="878"/>
      <c r="H5161" s="878"/>
      <c r="I5161" s="878"/>
      <c r="J5161" s="878"/>
      <c r="K5161" s="990"/>
      <c r="L5161" s="990"/>
      <c r="M5161" s="990"/>
      <c r="N5161" s="990"/>
      <c r="O5161" s="878"/>
      <c r="P5161" s="878"/>
      <c r="Q5161" s="878"/>
      <c r="R5161" s="878"/>
      <c r="S5161" s="878"/>
      <c r="T5161" s="878"/>
      <c r="U5161" s="878"/>
      <c r="V5161" s="878"/>
      <c r="W5161" s="878"/>
      <c r="X5161" s="1015"/>
      <c r="Y5161" s="878"/>
      <c r="Z5161" s="975"/>
    </row>
    <row r="5162" spans="1:26">
      <c r="A5162" s="878"/>
      <c r="B5162" s="878"/>
      <c r="C5162" s="878"/>
      <c r="F5162" s="878"/>
      <c r="H5162" s="878"/>
      <c r="I5162" s="878"/>
      <c r="J5162" s="878"/>
      <c r="K5162" s="990"/>
      <c r="L5162" s="990"/>
      <c r="M5162" s="990"/>
      <c r="N5162" s="990"/>
      <c r="O5162" s="878"/>
      <c r="P5162" s="878"/>
      <c r="Q5162" s="878"/>
      <c r="R5162" s="878"/>
      <c r="S5162" s="878"/>
      <c r="T5162" s="878"/>
      <c r="U5162" s="878"/>
      <c r="V5162" s="878"/>
      <c r="W5162" s="878"/>
      <c r="X5162" s="1015"/>
      <c r="Y5162" s="878"/>
      <c r="Z5162" s="975"/>
    </row>
    <row r="5163" spans="1:26">
      <c r="A5163" s="878"/>
      <c r="B5163" s="878"/>
      <c r="C5163" s="878"/>
      <c r="F5163" s="878"/>
      <c r="H5163" s="878"/>
      <c r="I5163" s="878"/>
      <c r="J5163" s="878"/>
      <c r="K5163" s="990"/>
      <c r="L5163" s="990"/>
      <c r="M5163" s="990"/>
      <c r="N5163" s="990"/>
      <c r="O5163" s="878"/>
      <c r="P5163" s="878"/>
      <c r="Q5163" s="878"/>
      <c r="R5163" s="878"/>
      <c r="S5163" s="878"/>
      <c r="T5163" s="878"/>
      <c r="U5163" s="878"/>
      <c r="V5163" s="878"/>
      <c r="W5163" s="878"/>
      <c r="X5163" s="1015"/>
      <c r="Y5163" s="878"/>
      <c r="Z5163" s="975"/>
    </row>
    <row r="5164" spans="1:26">
      <c r="A5164" s="878"/>
      <c r="B5164" s="878"/>
      <c r="C5164" s="878"/>
      <c r="F5164" s="878"/>
      <c r="H5164" s="878"/>
      <c r="I5164" s="878"/>
      <c r="J5164" s="878"/>
      <c r="K5164" s="990"/>
      <c r="L5164" s="990"/>
      <c r="M5164" s="990"/>
      <c r="N5164" s="990"/>
      <c r="O5164" s="878"/>
      <c r="P5164" s="878"/>
      <c r="Q5164" s="878"/>
      <c r="R5164" s="878"/>
      <c r="S5164" s="878"/>
      <c r="T5164" s="878"/>
      <c r="U5164" s="878"/>
      <c r="V5164" s="878"/>
      <c r="W5164" s="878"/>
      <c r="X5164" s="1015"/>
      <c r="Y5164" s="878"/>
      <c r="Z5164" s="975"/>
    </row>
    <row r="5165" spans="1:26">
      <c r="A5165" s="878"/>
      <c r="B5165" s="878"/>
      <c r="C5165" s="878"/>
      <c r="F5165" s="878"/>
      <c r="H5165" s="878"/>
      <c r="I5165" s="878"/>
      <c r="J5165" s="878"/>
      <c r="K5165" s="990"/>
      <c r="L5165" s="990"/>
      <c r="M5165" s="990"/>
      <c r="N5165" s="990"/>
      <c r="O5165" s="878"/>
      <c r="P5165" s="878"/>
      <c r="Q5165" s="878"/>
      <c r="R5165" s="878"/>
      <c r="S5165" s="878"/>
      <c r="T5165" s="878"/>
      <c r="U5165" s="878"/>
      <c r="V5165" s="878"/>
      <c r="W5165" s="878"/>
      <c r="X5165" s="1015"/>
      <c r="Y5165" s="878"/>
      <c r="Z5165" s="975"/>
    </row>
    <row r="5166" spans="1:26">
      <c r="A5166" s="878"/>
      <c r="B5166" s="878"/>
      <c r="C5166" s="878"/>
      <c r="F5166" s="878"/>
      <c r="H5166" s="878"/>
      <c r="I5166" s="878"/>
      <c r="J5166" s="878"/>
      <c r="K5166" s="990"/>
      <c r="L5166" s="990"/>
      <c r="M5166" s="990"/>
      <c r="N5166" s="990"/>
      <c r="O5166" s="878"/>
      <c r="P5166" s="878"/>
      <c r="Q5166" s="878"/>
      <c r="R5166" s="878"/>
      <c r="S5166" s="878"/>
      <c r="T5166" s="878"/>
      <c r="U5166" s="878"/>
      <c r="V5166" s="878"/>
      <c r="W5166" s="878"/>
      <c r="X5166" s="1015"/>
      <c r="Y5166" s="878"/>
      <c r="Z5166" s="975"/>
    </row>
    <row r="5167" spans="1:26">
      <c r="A5167" s="878"/>
      <c r="B5167" s="878"/>
      <c r="C5167" s="878"/>
      <c r="F5167" s="878"/>
      <c r="H5167" s="878"/>
      <c r="I5167" s="878"/>
      <c r="J5167" s="878"/>
      <c r="K5167" s="990"/>
      <c r="L5167" s="990"/>
      <c r="M5167" s="990"/>
      <c r="N5167" s="990"/>
      <c r="O5167" s="878"/>
      <c r="P5167" s="878"/>
      <c r="Q5167" s="878"/>
      <c r="R5167" s="878"/>
      <c r="S5167" s="878"/>
      <c r="T5167" s="878"/>
      <c r="U5167" s="878"/>
      <c r="V5167" s="878"/>
      <c r="W5167" s="878"/>
      <c r="X5167" s="1015"/>
      <c r="Y5167" s="878"/>
      <c r="Z5167" s="975"/>
    </row>
    <row r="5168" spans="1:26">
      <c r="A5168" s="878"/>
      <c r="B5168" s="878"/>
      <c r="C5168" s="878"/>
      <c r="F5168" s="878"/>
      <c r="H5168" s="878"/>
      <c r="I5168" s="878"/>
      <c r="J5168" s="878"/>
      <c r="K5168" s="990"/>
      <c r="L5168" s="990"/>
      <c r="M5168" s="990"/>
      <c r="N5168" s="990"/>
      <c r="O5168" s="878"/>
      <c r="P5168" s="878"/>
      <c r="Q5168" s="878"/>
      <c r="R5168" s="878"/>
      <c r="S5168" s="878"/>
      <c r="T5168" s="878"/>
      <c r="U5168" s="878"/>
      <c r="V5168" s="878"/>
      <c r="W5168" s="878"/>
      <c r="X5168" s="1015"/>
      <c r="Y5168" s="878"/>
      <c r="Z5168" s="975"/>
    </row>
    <row r="5169" spans="1:26">
      <c r="A5169" s="878"/>
      <c r="B5169" s="878"/>
      <c r="C5169" s="878"/>
      <c r="F5169" s="878"/>
      <c r="H5169" s="878"/>
      <c r="I5169" s="878"/>
      <c r="J5169" s="878"/>
      <c r="K5169" s="990"/>
      <c r="L5169" s="990"/>
      <c r="M5169" s="990"/>
      <c r="N5169" s="990"/>
      <c r="O5169" s="878"/>
      <c r="P5169" s="878"/>
      <c r="Q5169" s="878"/>
      <c r="R5169" s="878"/>
      <c r="S5169" s="878"/>
      <c r="T5169" s="878"/>
      <c r="U5169" s="878"/>
      <c r="V5169" s="878"/>
      <c r="W5169" s="878"/>
      <c r="X5169" s="1015"/>
      <c r="Y5169" s="878"/>
      <c r="Z5169" s="975"/>
    </row>
    <row r="5170" spans="1:26">
      <c r="A5170" s="878"/>
      <c r="B5170" s="878"/>
      <c r="C5170" s="878"/>
      <c r="F5170" s="878"/>
      <c r="H5170" s="878"/>
      <c r="I5170" s="878"/>
      <c r="J5170" s="878"/>
      <c r="K5170" s="990"/>
      <c r="L5170" s="990"/>
      <c r="M5170" s="990"/>
      <c r="N5170" s="990"/>
      <c r="O5170" s="878"/>
      <c r="P5170" s="878"/>
      <c r="Q5170" s="878"/>
      <c r="R5170" s="878"/>
      <c r="S5170" s="878"/>
      <c r="T5170" s="878"/>
      <c r="U5170" s="878"/>
      <c r="V5170" s="878"/>
      <c r="W5170" s="878"/>
      <c r="X5170" s="1015"/>
      <c r="Y5170" s="878"/>
      <c r="Z5170" s="975"/>
    </row>
    <row r="5171" spans="1:26">
      <c r="A5171" s="878"/>
      <c r="B5171" s="878"/>
      <c r="C5171" s="878"/>
      <c r="F5171" s="878"/>
      <c r="H5171" s="878"/>
      <c r="I5171" s="878"/>
      <c r="J5171" s="878"/>
      <c r="K5171" s="990"/>
      <c r="L5171" s="990"/>
      <c r="M5171" s="990"/>
      <c r="N5171" s="990"/>
      <c r="O5171" s="878"/>
      <c r="P5171" s="878"/>
      <c r="Q5171" s="878"/>
      <c r="R5171" s="878"/>
      <c r="S5171" s="878"/>
      <c r="T5171" s="878"/>
      <c r="U5171" s="878"/>
      <c r="V5171" s="878"/>
      <c r="W5171" s="878"/>
      <c r="X5171" s="1015"/>
      <c r="Y5171" s="878"/>
      <c r="Z5171" s="975"/>
    </row>
    <row r="5172" spans="1:26">
      <c r="A5172" s="878"/>
      <c r="B5172" s="878"/>
      <c r="C5172" s="878"/>
      <c r="F5172" s="878"/>
      <c r="H5172" s="878"/>
      <c r="I5172" s="878"/>
      <c r="J5172" s="878"/>
      <c r="K5172" s="990"/>
      <c r="L5172" s="990"/>
      <c r="M5172" s="990"/>
      <c r="N5172" s="990"/>
      <c r="O5172" s="878"/>
      <c r="P5172" s="878"/>
      <c r="Q5172" s="878"/>
      <c r="R5172" s="878"/>
      <c r="S5172" s="878"/>
      <c r="T5172" s="878"/>
      <c r="U5172" s="878"/>
      <c r="V5172" s="878"/>
      <c r="W5172" s="878"/>
      <c r="X5172" s="1015"/>
      <c r="Y5172" s="878"/>
      <c r="Z5172" s="975"/>
    </row>
    <row r="5173" spans="1:26">
      <c r="A5173" s="878"/>
      <c r="B5173" s="878"/>
      <c r="C5173" s="878"/>
      <c r="F5173" s="878"/>
      <c r="H5173" s="878"/>
      <c r="I5173" s="878"/>
      <c r="J5173" s="878"/>
      <c r="K5173" s="990"/>
      <c r="L5173" s="990"/>
      <c r="M5173" s="990"/>
      <c r="N5173" s="990"/>
      <c r="O5173" s="878"/>
      <c r="P5173" s="878"/>
      <c r="Q5173" s="878"/>
      <c r="R5173" s="878"/>
      <c r="S5173" s="878"/>
      <c r="T5173" s="878"/>
      <c r="U5173" s="878"/>
      <c r="V5173" s="878"/>
      <c r="W5173" s="878"/>
      <c r="X5173" s="1015"/>
      <c r="Y5173" s="878"/>
      <c r="Z5173" s="975"/>
    </row>
    <row r="5174" spans="1:26">
      <c r="A5174" s="878"/>
      <c r="B5174" s="878"/>
      <c r="C5174" s="878"/>
      <c r="F5174" s="878"/>
      <c r="H5174" s="878"/>
      <c r="I5174" s="878"/>
      <c r="J5174" s="878"/>
      <c r="K5174" s="990"/>
      <c r="L5174" s="990"/>
      <c r="M5174" s="990"/>
      <c r="N5174" s="990"/>
      <c r="O5174" s="878"/>
      <c r="P5174" s="878"/>
      <c r="Q5174" s="878"/>
      <c r="R5174" s="878"/>
      <c r="S5174" s="878"/>
      <c r="T5174" s="878"/>
      <c r="U5174" s="878"/>
      <c r="V5174" s="878"/>
      <c r="W5174" s="878"/>
      <c r="X5174" s="1015"/>
      <c r="Y5174" s="878"/>
      <c r="Z5174" s="975"/>
    </row>
    <row r="5175" spans="1:26">
      <c r="A5175" s="878"/>
      <c r="B5175" s="878"/>
      <c r="C5175" s="878"/>
      <c r="F5175" s="878"/>
      <c r="H5175" s="878"/>
      <c r="I5175" s="878"/>
      <c r="J5175" s="878"/>
      <c r="K5175" s="990"/>
      <c r="L5175" s="990"/>
      <c r="M5175" s="990"/>
      <c r="N5175" s="990"/>
      <c r="O5175" s="878"/>
      <c r="P5175" s="878"/>
      <c r="Q5175" s="878"/>
      <c r="R5175" s="878"/>
      <c r="S5175" s="878"/>
      <c r="T5175" s="878"/>
      <c r="U5175" s="878"/>
      <c r="V5175" s="878"/>
      <c r="W5175" s="878"/>
      <c r="X5175" s="1015"/>
      <c r="Y5175" s="878"/>
      <c r="Z5175" s="975"/>
    </row>
    <row r="5176" spans="1:26">
      <c r="A5176" s="878"/>
      <c r="B5176" s="878"/>
      <c r="C5176" s="878"/>
      <c r="F5176" s="878"/>
      <c r="H5176" s="878"/>
      <c r="I5176" s="878"/>
      <c r="J5176" s="878"/>
      <c r="K5176" s="990"/>
      <c r="L5176" s="990"/>
      <c r="M5176" s="990"/>
      <c r="N5176" s="990"/>
      <c r="O5176" s="878"/>
      <c r="P5176" s="878"/>
      <c r="Q5176" s="878"/>
      <c r="R5176" s="878"/>
      <c r="S5176" s="878"/>
      <c r="T5176" s="878"/>
      <c r="U5176" s="878"/>
      <c r="V5176" s="878"/>
      <c r="W5176" s="878"/>
      <c r="X5176" s="1015"/>
      <c r="Y5176" s="878"/>
      <c r="Z5176" s="975"/>
    </row>
    <row r="5177" spans="1:26">
      <c r="A5177" s="878"/>
      <c r="B5177" s="878"/>
      <c r="C5177" s="878"/>
      <c r="F5177" s="878"/>
      <c r="H5177" s="878"/>
      <c r="I5177" s="878"/>
      <c r="J5177" s="878"/>
      <c r="K5177" s="990"/>
      <c r="L5177" s="990"/>
      <c r="M5177" s="990"/>
      <c r="N5177" s="990"/>
      <c r="O5177" s="878"/>
      <c r="P5177" s="878"/>
      <c r="Q5177" s="878"/>
      <c r="R5177" s="878"/>
      <c r="S5177" s="878"/>
      <c r="T5177" s="878"/>
      <c r="U5177" s="878"/>
      <c r="V5177" s="878"/>
      <c r="W5177" s="878"/>
      <c r="X5177" s="1015"/>
      <c r="Y5177" s="878"/>
      <c r="Z5177" s="975"/>
    </row>
    <row r="5178" spans="1:26">
      <c r="A5178" s="878"/>
      <c r="B5178" s="878"/>
      <c r="C5178" s="878"/>
      <c r="F5178" s="878"/>
      <c r="H5178" s="878"/>
      <c r="I5178" s="878"/>
      <c r="J5178" s="878"/>
      <c r="K5178" s="990"/>
      <c r="L5178" s="990"/>
      <c r="M5178" s="990"/>
      <c r="N5178" s="990"/>
      <c r="O5178" s="878"/>
      <c r="P5178" s="878"/>
      <c r="Q5178" s="878"/>
      <c r="R5178" s="878"/>
      <c r="S5178" s="878"/>
      <c r="T5178" s="878"/>
      <c r="U5178" s="878"/>
      <c r="V5178" s="878"/>
      <c r="W5178" s="878"/>
      <c r="X5178" s="1015"/>
      <c r="Y5178" s="878"/>
      <c r="Z5178" s="975"/>
    </row>
    <row r="5179" spans="1:26">
      <c r="A5179" s="878"/>
      <c r="B5179" s="878"/>
      <c r="C5179" s="878"/>
      <c r="F5179" s="878"/>
      <c r="H5179" s="878"/>
      <c r="I5179" s="878"/>
      <c r="J5179" s="878"/>
      <c r="K5179" s="990"/>
      <c r="L5179" s="990"/>
      <c r="M5179" s="990"/>
      <c r="N5179" s="990"/>
      <c r="O5179" s="878"/>
      <c r="P5179" s="878"/>
      <c r="Q5179" s="878"/>
      <c r="R5179" s="878"/>
      <c r="S5179" s="878"/>
      <c r="T5179" s="878"/>
      <c r="U5179" s="878"/>
      <c r="V5179" s="878"/>
      <c r="W5179" s="878"/>
      <c r="X5179" s="1015"/>
      <c r="Y5179" s="878"/>
      <c r="Z5179" s="975"/>
    </row>
    <row r="5180" spans="1:26">
      <c r="A5180" s="878"/>
      <c r="B5180" s="878"/>
      <c r="C5180" s="878"/>
      <c r="F5180" s="878"/>
      <c r="H5180" s="878"/>
      <c r="I5180" s="878"/>
      <c r="J5180" s="878"/>
      <c r="K5180" s="990"/>
      <c r="L5180" s="990"/>
      <c r="M5180" s="990"/>
      <c r="N5180" s="990"/>
      <c r="O5180" s="878"/>
      <c r="P5180" s="878"/>
      <c r="Q5180" s="878"/>
      <c r="R5180" s="878"/>
      <c r="S5180" s="878"/>
      <c r="T5180" s="878"/>
      <c r="U5180" s="878"/>
      <c r="V5180" s="878"/>
      <c r="W5180" s="878"/>
      <c r="X5180" s="1015"/>
      <c r="Y5180" s="878"/>
      <c r="Z5180" s="975"/>
    </row>
    <row r="5181" spans="1:26">
      <c r="A5181" s="878"/>
      <c r="B5181" s="878"/>
      <c r="C5181" s="878"/>
      <c r="F5181" s="878"/>
      <c r="H5181" s="878"/>
      <c r="I5181" s="878"/>
      <c r="J5181" s="878"/>
      <c r="K5181" s="990"/>
      <c r="L5181" s="990"/>
      <c r="M5181" s="990"/>
      <c r="N5181" s="990"/>
      <c r="O5181" s="878"/>
      <c r="P5181" s="878"/>
      <c r="Q5181" s="878"/>
      <c r="R5181" s="878"/>
      <c r="S5181" s="878"/>
      <c r="T5181" s="878"/>
      <c r="U5181" s="878"/>
      <c r="V5181" s="878"/>
      <c r="W5181" s="878"/>
      <c r="X5181" s="1015"/>
      <c r="Y5181" s="878"/>
      <c r="Z5181" s="975"/>
    </row>
    <row r="5182" spans="1:26">
      <c r="A5182" s="878"/>
      <c r="B5182" s="878"/>
      <c r="C5182" s="878"/>
      <c r="F5182" s="878"/>
      <c r="H5182" s="878"/>
      <c r="I5182" s="878"/>
      <c r="J5182" s="878"/>
      <c r="K5182" s="990"/>
      <c r="L5182" s="990"/>
      <c r="M5182" s="990"/>
      <c r="N5182" s="990"/>
      <c r="O5182" s="878"/>
      <c r="P5182" s="878"/>
      <c r="Q5182" s="878"/>
      <c r="R5182" s="878"/>
      <c r="S5182" s="878"/>
      <c r="T5182" s="878"/>
      <c r="U5182" s="878"/>
      <c r="V5182" s="878"/>
      <c r="W5182" s="878"/>
      <c r="X5182" s="1015"/>
      <c r="Y5182" s="878"/>
      <c r="Z5182" s="975"/>
    </row>
    <row r="5183" spans="1:26">
      <c r="A5183" s="878"/>
      <c r="B5183" s="878"/>
      <c r="C5183" s="878"/>
      <c r="F5183" s="878"/>
      <c r="H5183" s="878"/>
      <c r="I5183" s="878"/>
      <c r="J5183" s="878"/>
      <c r="K5183" s="990"/>
      <c r="L5183" s="990"/>
      <c r="M5183" s="990"/>
      <c r="N5183" s="990"/>
      <c r="O5183" s="878"/>
      <c r="P5183" s="878"/>
      <c r="Q5183" s="878"/>
      <c r="R5183" s="878"/>
      <c r="S5183" s="878"/>
      <c r="T5183" s="878"/>
      <c r="U5183" s="878"/>
      <c r="V5183" s="878"/>
      <c r="W5183" s="878"/>
      <c r="X5183" s="1015"/>
      <c r="Y5183" s="878"/>
      <c r="Z5183" s="975"/>
    </row>
    <row r="5184" spans="1:26">
      <c r="A5184" s="878"/>
      <c r="B5184" s="878"/>
      <c r="C5184" s="878"/>
      <c r="F5184" s="878"/>
      <c r="H5184" s="878"/>
      <c r="I5184" s="878"/>
      <c r="J5184" s="878"/>
      <c r="K5184" s="990"/>
      <c r="L5184" s="990"/>
      <c r="M5184" s="990"/>
      <c r="N5184" s="990"/>
      <c r="O5184" s="878"/>
      <c r="P5184" s="878"/>
      <c r="Q5184" s="878"/>
      <c r="R5184" s="878"/>
      <c r="S5184" s="878"/>
      <c r="T5184" s="878"/>
      <c r="U5184" s="878"/>
      <c r="V5184" s="878"/>
      <c r="W5184" s="878"/>
      <c r="X5184" s="1015"/>
      <c r="Y5184" s="878"/>
      <c r="Z5184" s="975"/>
    </row>
    <row r="5185" spans="1:26">
      <c r="A5185" s="878"/>
      <c r="B5185" s="878"/>
      <c r="C5185" s="878"/>
      <c r="F5185" s="878"/>
      <c r="H5185" s="878"/>
      <c r="I5185" s="878"/>
      <c r="J5185" s="878"/>
      <c r="K5185" s="990"/>
      <c r="L5185" s="990"/>
      <c r="M5185" s="990"/>
      <c r="N5185" s="990"/>
      <c r="O5185" s="878"/>
      <c r="P5185" s="878"/>
      <c r="Q5185" s="878"/>
      <c r="R5185" s="878"/>
      <c r="S5185" s="878"/>
      <c r="T5185" s="878"/>
      <c r="U5185" s="878"/>
      <c r="V5185" s="878"/>
      <c r="W5185" s="878"/>
      <c r="X5185" s="1015"/>
      <c r="Y5185" s="878"/>
      <c r="Z5185" s="975"/>
    </row>
    <row r="5186" spans="1:26">
      <c r="A5186" s="878"/>
      <c r="B5186" s="878"/>
      <c r="C5186" s="878"/>
      <c r="F5186" s="878"/>
      <c r="H5186" s="878"/>
      <c r="I5186" s="878"/>
      <c r="J5186" s="878"/>
      <c r="K5186" s="990"/>
      <c r="L5186" s="990"/>
      <c r="M5186" s="990"/>
      <c r="N5186" s="990"/>
      <c r="O5186" s="878"/>
      <c r="P5186" s="878"/>
      <c r="Q5186" s="878"/>
      <c r="R5186" s="878"/>
      <c r="S5186" s="878"/>
      <c r="T5186" s="878"/>
      <c r="U5186" s="878"/>
      <c r="V5186" s="878"/>
      <c r="W5186" s="878"/>
      <c r="X5186" s="1015"/>
      <c r="Y5186" s="878"/>
      <c r="Z5186" s="975"/>
    </row>
    <row r="5187" spans="1:26">
      <c r="A5187" s="878"/>
      <c r="B5187" s="878"/>
      <c r="C5187" s="878"/>
      <c r="F5187" s="878"/>
      <c r="H5187" s="878"/>
      <c r="I5187" s="878"/>
      <c r="J5187" s="878"/>
      <c r="K5187" s="990"/>
      <c r="L5187" s="990"/>
      <c r="M5187" s="990"/>
      <c r="N5187" s="990"/>
      <c r="O5187" s="878"/>
      <c r="P5187" s="878"/>
      <c r="Q5187" s="878"/>
      <c r="R5187" s="878"/>
      <c r="S5187" s="878"/>
      <c r="T5187" s="878"/>
      <c r="U5187" s="878"/>
      <c r="V5187" s="878"/>
      <c r="W5187" s="878"/>
      <c r="X5187" s="1015"/>
      <c r="Y5187" s="878"/>
      <c r="Z5187" s="975"/>
    </row>
    <row r="5188" spans="1:26">
      <c r="A5188" s="878"/>
      <c r="B5188" s="878"/>
      <c r="C5188" s="878"/>
      <c r="F5188" s="878"/>
      <c r="H5188" s="878"/>
      <c r="I5188" s="878"/>
      <c r="J5188" s="878"/>
      <c r="K5188" s="990"/>
      <c r="L5188" s="990"/>
      <c r="M5188" s="990"/>
      <c r="N5188" s="990"/>
      <c r="O5188" s="878"/>
      <c r="P5188" s="878"/>
      <c r="Q5188" s="878"/>
      <c r="R5188" s="878"/>
      <c r="S5188" s="878"/>
      <c r="T5188" s="878"/>
      <c r="U5188" s="878"/>
      <c r="V5188" s="878"/>
      <c r="W5188" s="878"/>
      <c r="X5188" s="1015"/>
      <c r="Y5188" s="878"/>
      <c r="Z5188" s="975"/>
    </row>
    <row r="5189" spans="1:26">
      <c r="A5189" s="878"/>
      <c r="B5189" s="878"/>
      <c r="C5189" s="878"/>
      <c r="F5189" s="878"/>
      <c r="H5189" s="878"/>
      <c r="I5189" s="878"/>
      <c r="J5189" s="878"/>
      <c r="K5189" s="990"/>
      <c r="L5189" s="990"/>
      <c r="M5189" s="990"/>
      <c r="N5189" s="990"/>
      <c r="O5189" s="878"/>
      <c r="P5189" s="878"/>
      <c r="Q5189" s="878"/>
      <c r="R5189" s="878"/>
      <c r="S5189" s="878"/>
      <c r="T5189" s="878"/>
      <c r="U5189" s="878"/>
      <c r="V5189" s="878"/>
      <c r="W5189" s="878"/>
      <c r="X5189" s="1015"/>
      <c r="Y5189" s="878"/>
      <c r="Z5189" s="975"/>
    </row>
    <row r="5190" spans="1:26">
      <c r="A5190" s="878"/>
      <c r="B5190" s="878"/>
      <c r="C5190" s="878"/>
      <c r="F5190" s="878"/>
      <c r="H5190" s="878"/>
      <c r="I5190" s="878"/>
      <c r="J5190" s="878"/>
      <c r="K5190" s="990"/>
      <c r="L5190" s="990"/>
      <c r="M5190" s="990"/>
      <c r="N5190" s="990"/>
      <c r="O5190" s="878"/>
      <c r="P5190" s="878"/>
      <c r="Q5190" s="878"/>
      <c r="R5190" s="878"/>
      <c r="S5190" s="878"/>
      <c r="T5190" s="878"/>
      <c r="U5190" s="878"/>
      <c r="V5190" s="878"/>
      <c r="W5190" s="878"/>
      <c r="X5190" s="1015"/>
      <c r="Y5190" s="878"/>
      <c r="Z5190" s="975"/>
    </row>
    <row r="5191" spans="1:26">
      <c r="A5191" s="878"/>
      <c r="B5191" s="878"/>
      <c r="C5191" s="878"/>
      <c r="F5191" s="878"/>
      <c r="H5191" s="878"/>
      <c r="I5191" s="878"/>
      <c r="J5191" s="878"/>
      <c r="K5191" s="990"/>
      <c r="L5191" s="990"/>
      <c r="M5191" s="990"/>
      <c r="N5191" s="990"/>
      <c r="O5191" s="878"/>
      <c r="P5191" s="878"/>
      <c r="Q5191" s="878"/>
      <c r="R5191" s="878"/>
      <c r="S5191" s="878"/>
      <c r="T5191" s="878"/>
      <c r="U5191" s="878"/>
      <c r="V5191" s="878"/>
      <c r="W5191" s="878"/>
      <c r="X5191" s="1015"/>
      <c r="Y5191" s="878"/>
      <c r="Z5191" s="975"/>
    </row>
    <row r="5192" spans="1:26">
      <c r="A5192" s="878"/>
      <c r="B5192" s="878"/>
      <c r="C5192" s="878"/>
      <c r="F5192" s="878"/>
      <c r="H5192" s="878"/>
      <c r="I5192" s="878"/>
      <c r="J5192" s="878"/>
      <c r="K5192" s="990"/>
      <c r="L5192" s="990"/>
      <c r="M5192" s="990"/>
      <c r="N5192" s="990"/>
      <c r="O5192" s="878"/>
      <c r="P5192" s="878"/>
      <c r="Q5192" s="878"/>
      <c r="R5192" s="878"/>
      <c r="S5192" s="878"/>
      <c r="T5192" s="878"/>
      <c r="U5192" s="878"/>
      <c r="V5192" s="878"/>
      <c r="W5192" s="878"/>
      <c r="X5192" s="1015"/>
      <c r="Y5192" s="878"/>
      <c r="Z5192" s="975"/>
    </row>
    <row r="5193" spans="1:26">
      <c r="A5193" s="878"/>
      <c r="B5193" s="878"/>
      <c r="C5193" s="878"/>
      <c r="F5193" s="878"/>
      <c r="H5193" s="878"/>
      <c r="I5193" s="878"/>
      <c r="J5193" s="878"/>
      <c r="K5193" s="990"/>
      <c r="L5193" s="990"/>
      <c r="M5193" s="990"/>
      <c r="N5193" s="990"/>
      <c r="O5193" s="878"/>
      <c r="P5193" s="878"/>
      <c r="Q5193" s="878"/>
      <c r="R5193" s="878"/>
      <c r="S5193" s="878"/>
      <c r="T5193" s="878"/>
      <c r="U5193" s="878"/>
      <c r="V5193" s="878"/>
      <c r="W5193" s="878"/>
      <c r="X5193" s="1015"/>
      <c r="Y5193" s="878"/>
      <c r="Z5193" s="975"/>
    </row>
    <row r="5194" spans="1:26">
      <c r="A5194" s="878"/>
      <c r="B5194" s="878"/>
      <c r="C5194" s="878"/>
      <c r="F5194" s="878"/>
      <c r="H5194" s="878"/>
      <c r="I5194" s="878"/>
      <c r="J5194" s="878"/>
      <c r="K5194" s="990"/>
      <c r="L5194" s="990"/>
      <c r="M5194" s="990"/>
      <c r="N5194" s="990"/>
      <c r="O5194" s="878"/>
      <c r="P5194" s="878"/>
      <c r="Q5194" s="878"/>
      <c r="R5194" s="878"/>
      <c r="S5194" s="878"/>
      <c r="T5194" s="878"/>
      <c r="U5194" s="878"/>
      <c r="V5194" s="878"/>
      <c r="W5194" s="878"/>
      <c r="X5194" s="1015"/>
      <c r="Y5194" s="878"/>
      <c r="Z5194" s="975"/>
    </row>
    <row r="5195" spans="1:26">
      <c r="A5195" s="878"/>
      <c r="B5195" s="878"/>
      <c r="C5195" s="878"/>
      <c r="F5195" s="878"/>
      <c r="H5195" s="878"/>
      <c r="I5195" s="878"/>
      <c r="J5195" s="878"/>
      <c r="K5195" s="990"/>
      <c r="L5195" s="990"/>
      <c r="M5195" s="990"/>
      <c r="N5195" s="990"/>
      <c r="O5195" s="878"/>
      <c r="P5195" s="878"/>
      <c r="Q5195" s="878"/>
      <c r="R5195" s="878"/>
      <c r="S5195" s="878"/>
      <c r="T5195" s="878"/>
      <c r="U5195" s="878"/>
      <c r="V5195" s="878"/>
      <c r="W5195" s="878"/>
      <c r="X5195" s="1015"/>
      <c r="Y5195" s="878"/>
      <c r="Z5195" s="975"/>
    </row>
    <row r="5196" spans="1:26">
      <c r="A5196" s="878"/>
      <c r="B5196" s="878"/>
      <c r="C5196" s="878"/>
      <c r="F5196" s="878"/>
      <c r="H5196" s="878"/>
      <c r="I5196" s="878"/>
      <c r="J5196" s="878"/>
      <c r="K5196" s="990"/>
      <c r="L5196" s="990"/>
      <c r="M5196" s="990"/>
      <c r="N5196" s="990"/>
      <c r="O5196" s="878"/>
      <c r="P5196" s="878"/>
      <c r="Q5196" s="878"/>
      <c r="R5196" s="878"/>
      <c r="S5196" s="878"/>
      <c r="T5196" s="878"/>
      <c r="U5196" s="878"/>
      <c r="V5196" s="878"/>
      <c r="W5196" s="878"/>
      <c r="X5196" s="1015"/>
      <c r="Y5196" s="878"/>
      <c r="Z5196" s="975"/>
    </row>
    <row r="5197" spans="1:26">
      <c r="A5197" s="878"/>
      <c r="B5197" s="878"/>
      <c r="C5197" s="878"/>
      <c r="F5197" s="878"/>
      <c r="H5197" s="878"/>
      <c r="I5197" s="878"/>
      <c r="J5197" s="878"/>
      <c r="K5197" s="990"/>
      <c r="L5197" s="990"/>
      <c r="M5197" s="990"/>
      <c r="N5197" s="990"/>
      <c r="O5197" s="878"/>
      <c r="P5197" s="878"/>
      <c r="Q5197" s="878"/>
      <c r="R5197" s="878"/>
      <c r="S5197" s="878"/>
      <c r="T5197" s="878"/>
      <c r="U5197" s="878"/>
      <c r="V5197" s="878"/>
      <c r="W5197" s="878"/>
      <c r="X5197" s="1015"/>
      <c r="Y5197" s="878"/>
      <c r="Z5197" s="975"/>
    </row>
    <row r="5198" spans="1:26">
      <c r="A5198" s="878"/>
      <c r="B5198" s="878"/>
      <c r="C5198" s="878"/>
      <c r="F5198" s="878"/>
      <c r="H5198" s="878"/>
      <c r="I5198" s="878"/>
      <c r="J5198" s="878"/>
      <c r="K5198" s="990"/>
      <c r="L5198" s="990"/>
      <c r="M5198" s="990"/>
      <c r="N5198" s="990"/>
      <c r="O5198" s="878"/>
      <c r="P5198" s="878"/>
      <c r="Q5198" s="878"/>
      <c r="R5198" s="878"/>
      <c r="S5198" s="878"/>
      <c r="T5198" s="878"/>
      <c r="U5198" s="878"/>
      <c r="V5198" s="878"/>
      <c r="W5198" s="878"/>
      <c r="X5198" s="1015"/>
      <c r="Y5198" s="878"/>
      <c r="Z5198" s="975"/>
    </row>
    <row r="5199" spans="1:26">
      <c r="A5199" s="878"/>
      <c r="B5199" s="878"/>
      <c r="C5199" s="878"/>
      <c r="F5199" s="878"/>
      <c r="H5199" s="878"/>
      <c r="I5199" s="878"/>
      <c r="J5199" s="878"/>
      <c r="K5199" s="990"/>
      <c r="L5199" s="990"/>
      <c r="M5199" s="990"/>
      <c r="N5199" s="990"/>
      <c r="O5199" s="878"/>
      <c r="P5199" s="878"/>
      <c r="Q5199" s="878"/>
      <c r="R5199" s="878"/>
      <c r="S5199" s="878"/>
      <c r="T5199" s="878"/>
      <c r="U5199" s="878"/>
      <c r="V5199" s="878"/>
      <c r="W5199" s="878"/>
      <c r="X5199" s="1015"/>
      <c r="Y5199" s="878"/>
      <c r="Z5199" s="975"/>
    </row>
    <row r="5200" spans="1:26">
      <c r="A5200" s="878"/>
      <c r="B5200" s="878"/>
      <c r="C5200" s="878"/>
      <c r="F5200" s="878"/>
      <c r="H5200" s="878"/>
      <c r="I5200" s="878"/>
      <c r="J5200" s="878"/>
      <c r="K5200" s="990"/>
      <c r="L5200" s="990"/>
      <c r="M5200" s="990"/>
      <c r="N5200" s="990"/>
      <c r="O5200" s="878"/>
      <c r="P5200" s="878"/>
      <c r="Q5200" s="878"/>
      <c r="R5200" s="878"/>
      <c r="S5200" s="878"/>
      <c r="T5200" s="878"/>
      <c r="U5200" s="878"/>
      <c r="V5200" s="878"/>
      <c r="W5200" s="878"/>
      <c r="X5200" s="1015"/>
      <c r="Y5200" s="878"/>
      <c r="Z5200" s="975"/>
    </row>
    <row r="5201" spans="1:26">
      <c r="A5201" s="878"/>
      <c r="B5201" s="878"/>
      <c r="C5201" s="878"/>
      <c r="F5201" s="878"/>
      <c r="H5201" s="878"/>
      <c r="I5201" s="878"/>
      <c r="J5201" s="878"/>
      <c r="K5201" s="990"/>
      <c r="L5201" s="990"/>
      <c r="M5201" s="990"/>
      <c r="N5201" s="990"/>
      <c r="O5201" s="878"/>
      <c r="P5201" s="878"/>
      <c r="Q5201" s="878"/>
      <c r="R5201" s="878"/>
      <c r="S5201" s="878"/>
      <c r="T5201" s="878"/>
      <c r="U5201" s="878"/>
      <c r="V5201" s="878"/>
      <c r="W5201" s="878"/>
      <c r="X5201" s="1015"/>
      <c r="Y5201" s="878"/>
      <c r="Z5201" s="975"/>
    </row>
    <row r="5202" spans="1:26">
      <c r="A5202" s="878"/>
      <c r="B5202" s="878"/>
      <c r="C5202" s="878"/>
      <c r="F5202" s="878"/>
      <c r="H5202" s="878"/>
      <c r="I5202" s="878"/>
      <c r="J5202" s="878"/>
      <c r="K5202" s="990"/>
      <c r="L5202" s="990"/>
      <c r="M5202" s="990"/>
      <c r="N5202" s="990"/>
      <c r="O5202" s="878"/>
      <c r="P5202" s="878"/>
      <c r="Q5202" s="878"/>
      <c r="R5202" s="878"/>
      <c r="S5202" s="878"/>
      <c r="T5202" s="878"/>
      <c r="U5202" s="878"/>
      <c r="V5202" s="878"/>
      <c r="W5202" s="878"/>
      <c r="X5202" s="1015"/>
      <c r="Y5202" s="878"/>
      <c r="Z5202" s="975"/>
    </row>
    <row r="5203" spans="1:26">
      <c r="A5203" s="878"/>
      <c r="B5203" s="878"/>
      <c r="C5203" s="878"/>
      <c r="F5203" s="878"/>
      <c r="H5203" s="878"/>
      <c r="I5203" s="878"/>
      <c r="J5203" s="878"/>
      <c r="K5203" s="990"/>
      <c r="L5203" s="990"/>
      <c r="M5203" s="990"/>
      <c r="N5203" s="990"/>
      <c r="O5203" s="878"/>
      <c r="P5203" s="878"/>
      <c r="Q5203" s="878"/>
      <c r="R5203" s="878"/>
      <c r="S5203" s="878"/>
      <c r="T5203" s="878"/>
      <c r="U5203" s="878"/>
      <c r="V5203" s="878"/>
      <c r="W5203" s="878"/>
      <c r="X5203" s="1015"/>
      <c r="Y5203" s="878"/>
      <c r="Z5203" s="975"/>
    </row>
    <row r="5204" spans="1:26">
      <c r="A5204" s="878"/>
      <c r="B5204" s="878"/>
      <c r="C5204" s="878"/>
      <c r="F5204" s="878"/>
      <c r="H5204" s="878"/>
      <c r="I5204" s="878"/>
      <c r="J5204" s="878"/>
      <c r="K5204" s="990"/>
      <c r="L5204" s="990"/>
      <c r="M5204" s="990"/>
      <c r="N5204" s="990"/>
      <c r="O5204" s="878"/>
      <c r="P5204" s="878"/>
      <c r="Q5204" s="878"/>
      <c r="R5204" s="878"/>
      <c r="S5204" s="878"/>
      <c r="T5204" s="878"/>
      <c r="U5204" s="878"/>
      <c r="V5204" s="878"/>
      <c r="W5204" s="878"/>
      <c r="X5204" s="1015"/>
      <c r="Y5204" s="878"/>
      <c r="Z5204" s="975"/>
    </row>
    <row r="5205" spans="1:26">
      <c r="A5205" s="878"/>
      <c r="B5205" s="878"/>
      <c r="C5205" s="878"/>
      <c r="F5205" s="878"/>
      <c r="H5205" s="878"/>
      <c r="I5205" s="878"/>
      <c r="J5205" s="878"/>
      <c r="K5205" s="990"/>
      <c r="L5205" s="990"/>
      <c r="M5205" s="990"/>
      <c r="N5205" s="990"/>
      <c r="O5205" s="878"/>
      <c r="P5205" s="878"/>
      <c r="Q5205" s="878"/>
      <c r="R5205" s="878"/>
      <c r="S5205" s="878"/>
      <c r="T5205" s="878"/>
      <c r="U5205" s="878"/>
      <c r="V5205" s="878"/>
      <c r="W5205" s="878"/>
      <c r="X5205" s="1015"/>
      <c r="Y5205" s="878"/>
      <c r="Z5205" s="975"/>
    </row>
    <row r="5206" spans="1:26">
      <c r="A5206" s="878"/>
      <c r="B5206" s="878"/>
      <c r="C5206" s="878"/>
      <c r="F5206" s="878"/>
      <c r="H5206" s="878"/>
      <c r="I5206" s="878"/>
      <c r="J5206" s="878"/>
      <c r="K5206" s="990"/>
      <c r="L5206" s="990"/>
      <c r="M5206" s="990"/>
      <c r="N5206" s="990"/>
      <c r="O5206" s="878"/>
      <c r="P5206" s="878"/>
      <c r="Q5206" s="878"/>
      <c r="R5206" s="878"/>
      <c r="S5206" s="878"/>
      <c r="T5206" s="878"/>
      <c r="U5206" s="878"/>
      <c r="V5206" s="878"/>
      <c r="W5206" s="878"/>
      <c r="X5206" s="1015"/>
      <c r="Y5206" s="878"/>
      <c r="Z5206" s="975"/>
    </row>
    <row r="5207" spans="1:26">
      <c r="A5207" s="878"/>
      <c r="B5207" s="878"/>
      <c r="C5207" s="878"/>
      <c r="F5207" s="878"/>
      <c r="H5207" s="878"/>
      <c r="I5207" s="878"/>
      <c r="J5207" s="878"/>
      <c r="K5207" s="990"/>
      <c r="L5207" s="990"/>
      <c r="M5207" s="990"/>
      <c r="N5207" s="990"/>
      <c r="O5207" s="878"/>
      <c r="P5207" s="878"/>
      <c r="Q5207" s="878"/>
      <c r="R5207" s="878"/>
      <c r="S5207" s="878"/>
      <c r="T5207" s="878"/>
      <c r="U5207" s="878"/>
      <c r="V5207" s="878"/>
      <c r="W5207" s="878"/>
      <c r="X5207" s="1015"/>
      <c r="Y5207" s="878"/>
      <c r="Z5207" s="975"/>
    </row>
    <row r="5208" spans="1:26">
      <c r="A5208" s="878"/>
      <c r="B5208" s="878"/>
      <c r="C5208" s="878"/>
      <c r="F5208" s="878"/>
      <c r="H5208" s="878"/>
      <c r="I5208" s="878"/>
      <c r="J5208" s="878"/>
      <c r="K5208" s="990"/>
      <c r="L5208" s="990"/>
      <c r="M5208" s="990"/>
      <c r="N5208" s="990"/>
      <c r="O5208" s="878"/>
      <c r="P5208" s="878"/>
      <c r="Q5208" s="878"/>
      <c r="R5208" s="878"/>
      <c r="S5208" s="878"/>
      <c r="T5208" s="878"/>
      <c r="U5208" s="878"/>
      <c r="V5208" s="878"/>
      <c r="W5208" s="878"/>
      <c r="X5208" s="1015"/>
      <c r="Y5208" s="878"/>
      <c r="Z5208" s="975"/>
    </row>
    <row r="5209" spans="1:26">
      <c r="A5209" s="878"/>
      <c r="B5209" s="878"/>
      <c r="C5209" s="878"/>
      <c r="F5209" s="878"/>
      <c r="H5209" s="878"/>
      <c r="I5209" s="878"/>
      <c r="J5209" s="878"/>
      <c r="K5209" s="990"/>
      <c r="L5209" s="990"/>
      <c r="M5209" s="990"/>
      <c r="N5209" s="990"/>
      <c r="O5209" s="878"/>
      <c r="P5209" s="878"/>
      <c r="Q5209" s="878"/>
      <c r="R5209" s="878"/>
      <c r="S5209" s="878"/>
      <c r="T5209" s="878"/>
      <c r="U5209" s="878"/>
      <c r="V5209" s="878"/>
      <c r="W5209" s="878"/>
      <c r="X5209" s="1015"/>
      <c r="Y5209" s="878"/>
      <c r="Z5209" s="975"/>
    </row>
    <row r="5210" spans="1:26">
      <c r="A5210" s="878"/>
      <c r="B5210" s="878"/>
      <c r="C5210" s="878"/>
      <c r="F5210" s="878"/>
      <c r="H5210" s="878"/>
      <c r="I5210" s="878"/>
      <c r="J5210" s="878"/>
      <c r="K5210" s="990"/>
      <c r="L5210" s="990"/>
      <c r="M5210" s="990"/>
      <c r="N5210" s="990"/>
      <c r="O5210" s="878"/>
      <c r="P5210" s="878"/>
      <c r="Q5210" s="878"/>
      <c r="R5210" s="878"/>
      <c r="S5210" s="878"/>
      <c r="T5210" s="878"/>
      <c r="U5210" s="878"/>
      <c r="V5210" s="878"/>
      <c r="W5210" s="878"/>
      <c r="X5210" s="1015"/>
      <c r="Y5210" s="878"/>
      <c r="Z5210" s="975"/>
    </row>
    <row r="5211" spans="1:26">
      <c r="A5211" s="878"/>
      <c r="B5211" s="878"/>
      <c r="C5211" s="878"/>
      <c r="F5211" s="878"/>
      <c r="H5211" s="878"/>
      <c r="I5211" s="878"/>
      <c r="J5211" s="878"/>
      <c r="K5211" s="990"/>
      <c r="L5211" s="990"/>
      <c r="M5211" s="990"/>
      <c r="N5211" s="990"/>
      <c r="O5211" s="878"/>
      <c r="P5211" s="878"/>
      <c r="Q5211" s="878"/>
      <c r="R5211" s="878"/>
      <c r="S5211" s="878"/>
      <c r="T5211" s="878"/>
      <c r="U5211" s="878"/>
      <c r="V5211" s="878"/>
      <c r="W5211" s="878"/>
      <c r="X5211" s="1015"/>
      <c r="Y5211" s="878"/>
      <c r="Z5211" s="975"/>
    </row>
    <row r="5212" spans="1:26">
      <c r="A5212" s="878"/>
      <c r="B5212" s="878"/>
      <c r="C5212" s="878"/>
      <c r="F5212" s="878"/>
      <c r="H5212" s="878"/>
      <c r="I5212" s="878"/>
      <c r="J5212" s="878"/>
      <c r="K5212" s="990"/>
      <c r="L5212" s="990"/>
      <c r="M5212" s="990"/>
      <c r="N5212" s="990"/>
      <c r="O5212" s="878"/>
      <c r="P5212" s="878"/>
      <c r="Q5212" s="878"/>
      <c r="R5212" s="878"/>
      <c r="S5212" s="878"/>
      <c r="T5212" s="878"/>
      <c r="U5212" s="878"/>
      <c r="V5212" s="878"/>
      <c r="W5212" s="878"/>
      <c r="X5212" s="1015"/>
      <c r="Y5212" s="878"/>
      <c r="Z5212" s="975"/>
    </row>
    <row r="5213" spans="1:26">
      <c r="A5213" s="878"/>
      <c r="B5213" s="878"/>
      <c r="C5213" s="878"/>
      <c r="F5213" s="878"/>
      <c r="H5213" s="878"/>
      <c r="I5213" s="878"/>
      <c r="J5213" s="878"/>
      <c r="K5213" s="990"/>
      <c r="L5213" s="990"/>
      <c r="M5213" s="990"/>
      <c r="N5213" s="990"/>
      <c r="O5213" s="878"/>
      <c r="P5213" s="878"/>
      <c r="Q5213" s="878"/>
      <c r="R5213" s="878"/>
      <c r="S5213" s="878"/>
      <c r="T5213" s="878"/>
      <c r="U5213" s="878"/>
      <c r="V5213" s="878"/>
      <c r="W5213" s="878"/>
      <c r="X5213" s="1015"/>
      <c r="Y5213" s="878"/>
      <c r="Z5213" s="975"/>
    </row>
    <row r="5214" spans="1:26">
      <c r="A5214" s="878"/>
      <c r="B5214" s="878"/>
      <c r="C5214" s="878"/>
      <c r="F5214" s="878"/>
      <c r="H5214" s="878"/>
      <c r="I5214" s="878"/>
      <c r="J5214" s="878"/>
      <c r="K5214" s="990"/>
      <c r="L5214" s="990"/>
      <c r="M5214" s="990"/>
      <c r="N5214" s="990"/>
      <c r="O5214" s="878"/>
      <c r="P5214" s="878"/>
      <c r="Q5214" s="878"/>
      <c r="R5214" s="878"/>
      <c r="S5214" s="878"/>
      <c r="T5214" s="878"/>
      <c r="U5214" s="878"/>
      <c r="V5214" s="878"/>
      <c r="W5214" s="878"/>
      <c r="X5214" s="1015"/>
      <c r="Y5214" s="878"/>
      <c r="Z5214" s="975"/>
    </row>
    <row r="5215" spans="1:26">
      <c r="A5215" s="878"/>
      <c r="B5215" s="878"/>
      <c r="C5215" s="878"/>
      <c r="F5215" s="878"/>
      <c r="H5215" s="878"/>
      <c r="I5215" s="878"/>
      <c r="J5215" s="878"/>
      <c r="K5215" s="990"/>
      <c r="L5215" s="990"/>
      <c r="M5215" s="990"/>
      <c r="N5215" s="990"/>
      <c r="O5215" s="878"/>
      <c r="P5215" s="878"/>
      <c r="Q5215" s="878"/>
      <c r="R5215" s="878"/>
      <c r="S5215" s="878"/>
      <c r="T5215" s="878"/>
      <c r="U5215" s="878"/>
      <c r="V5215" s="878"/>
      <c r="W5215" s="878"/>
      <c r="X5215" s="1015"/>
      <c r="Y5215" s="878"/>
      <c r="Z5215" s="975"/>
    </row>
    <row r="5216" spans="1:26">
      <c r="A5216" s="878"/>
      <c r="B5216" s="878"/>
      <c r="C5216" s="878"/>
      <c r="F5216" s="878"/>
      <c r="H5216" s="878"/>
      <c r="I5216" s="878"/>
      <c r="J5216" s="878"/>
      <c r="K5216" s="990"/>
      <c r="L5216" s="990"/>
      <c r="M5216" s="990"/>
      <c r="N5216" s="990"/>
      <c r="O5216" s="878"/>
      <c r="P5216" s="878"/>
      <c r="Q5216" s="878"/>
      <c r="R5216" s="878"/>
      <c r="S5216" s="878"/>
      <c r="T5216" s="878"/>
      <c r="U5216" s="878"/>
      <c r="V5216" s="878"/>
      <c r="W5216" s="878"/>
      <c r="X5216" s="1015"/>
      <c r="Y5216" s="878"/>
      <c r="Z5216" s="975"/>
    </row>
    <row r="5217" spans="1:26">
      <c r="A5217" s="878"/>
      <c r="B5217" s="878"/>
      <c r="C5217" s="878"/>
      <c r="F5217" s="878"/>
      <c r="H5217" s="878"/>
      <c r="I5217" s="878"/>
      <c r="J5217" s="878"/>
      <c r="K5217" s="990"/>
      <c r="L5217" s="990"/>
      <c r="M5217" s="990"/>
      <c r="N5217" s="990"/>
      <c r="O5217" s="878"/>
      <c r="P5217" s="878"/>
      <c r="Q5217" s="878"/>
      <c r="R5217" s="878"/>
      <c r="S5217" s="878"/>
      <c r="T5217" s="878"/>
      <c r="U5217" s="878"/>
      <c r="V5217" s="878"/>
      <c r="W5217" s="878"/>
      <c r="X5217" s="1015"/>
      <c r="Y5217" s="878"/>
      <c r="Z5217" s="975"/>
    </row>
    <row r="5218" spans="1:26">
      <c r="A5218" s="878"/>
      <c r="B5218" s="878"/>
      <c r="C5218" s="878"/>
      <c r="F5218" s="878"/>
      <c r="H5218" s="878"/>
      <c r="I5218" s="878"/>
      <c r="J5218" s="878"/>
      <c r="K5218" s="990"/>
      <c r="L5218" s="990"/>
      <c r="M5218" s="990"/>
      <c r="N5218" s="990"/>
      <c r="O5218" s="878"/>
      <c r="P5218" s="878"/>
      <c r="Q5218" s="878"/>
      <c r="R5218" s="878"/>
      <c r="S5218" s="878"/>
      <c r="T5218" s="878"/>
      <c r="U5218" s="878"/>
      <c r="V5218" s="878"/>
      <c r="W5218" s="878"/>
      <c r="X5218" s="1015"/>
      <c r="Y5218" s="878"/>
      <c r="Z5218" s="975"/>
    </row>
    <row r="5219" spans="1:26">
      <c r="A5219" s="878"/>
      <c r="B5219" s="878"/>
      <c r="C5219" s="878"/>
      <c r="F5219" s="878"/>
      <c r="H5219" s="878"/>
      <c r="I5219" s="878"/>
      <c r="J5219" s="878"/>
      <c r="K5219" s="990"/>
      <c r="L5219" s="990"/>
      <c r="M5219" s="990"/>
      <c r="N5219" s="990"/>
      <c r="O5219" s="878"/>
      <c r="P5219" s="878"/>
      <c r="Q5219" s="878"/>
      <c r="R5219" s="878"/>
      <c r="S5219" s="878"/>
      <c r="T5219" s="878"/>
      <c r="U5219" s="878"/>
      <c r="V5219" s="878"/>
      <c r="W5219" s="878"/>
      <c r="X5219" s="1015"/>
      <c r="Y5219" s="878"/>
      <c r="Z5219" s="975"/>
    </row>
    <row r="5220" spans="1:26">
      <c r="A5220" s="878"/>
      <c r="B5220" s="878"/>
      <c r="C5220" s="878"/>
      <c r="F5220" s="878"/>
      <c r="H5220" s="878"/>
      <c r="I5220" s="878"/>
      <c r="J5220" s="878"/>
      <c r="K5220" s="990"/>
      <c r="L5220" s="990"/>
      <c r="M5220" s="990"/>
      <c r="N5220" s="990"/>
      <c r="O5220" s="878"/>
      <c r="P5220" s="878"/>
      <c r="Q5220" s="878"/>
      <c r="R5220" s="878"/>
      <c r="S5220" s="878"/>
      <c r="T5220" s="878"/>
      <c r="U5220" s="878"/>
      <c r="V5220" s="878"/>
      <c r="W5220" s="878"/>
      <c r="X5220" s="1015"/>
      <c r="Y5220" s="878"/>
      <c r="Z5220" s="975"/>
    </row>
    <row r="5221" spans="1:26">
      <c r="A5221" s="878"/>
      <c r="B5221" s="878"/>
      <c r="C5221" s="878"/>
      <c r="F5221" s="878"/>
      <c r="H5221" s="878"/>
      <c r="I5221" s="878"/>
      <c r="J5221" s="878"/>
      <c r="K5221" s="990"/>
      <c r="L5221" s="990"/>
      <c r="M5221" s="990"/>
      <c r="N5221" s="990"/>
      <c r="O5221" s="878"/>
      <c r="P5221" s="878"/>
      <c r="Q5221" s="878"/>
      <c r="R5221" s="878"/>
      <c r="S5221" s="878"/>
      <c r="T5221" s="878"/>
      <c r="U5221" s="878"/>
      <c r="V5221" s="878"/>
      <c r="W5221" s="878"/>
      <c r="X5221" s="1015"/>
      <c r="Y5221" s="878"/>
      <c r="Z5221" s="975"/>
    </row>
    <row r="5222" spans="1:26">
      <c r="A5222" s="878"/>
      <c r="B5222" s="878"/>
      <c r="C5222" s="878"/>
      <c r="F5222" s="878"/>
      <c r="H5222" s="878"/>
      <c r="I5222" s="878"/>
      <c r="J5222" s="878"/>
      <c r="K5222" s="990"/>
      <c r="L5222" s="990"/>
      <c r="M5222" s="990"/>
      <c r="N5222" s="990"/>
      <c r="O5222" s="878"/>
      <c r="P5222" s="878"/>
      <c r="Q5222" s="878"/>
      <c r="R5222" s="878"/>
      <c r="S5222" s="878"/>
      <c r="T5222" s="878"/>
      <c r="U5222" s="878"/>
      <c r="V5222" s="878"/>
      <c r="W5222" s="878"/>
      <c r="X5222" s="1015"/>
      <c r="Y5222" s="878"/>
      <c r="Z5222" s="975"/>
    </row>
    <row r="5223" spans="1:26">
      <c r="A5223" s="878"/>
      <c r="B5223" s="878"/>
      <c r="C5223" s="878"/>
      <c r="F5223" s="878"/>
      <c r="H5223" s="878"/>
      <c r="I5223" s="878"/>
      <c r="J5223" s="878"/>
      <c r="K5223" s="990"/>
      <c r="L5223" s="990"/>
      <c r="M5223" s="990"/>
      <c r="N5223" s="990"/>
      <c r="O5223" s="878"/>
      <c r="P5223" s="878"/>
      <c r="Q5223" s="878"/>
      <c r="R5223" s="878"/>
      <c r="S5223" s="878"/>
      <c r="T5223" s="878"/>
      <c r="U5223" s="878"/>
      <c r="V5223" s="878"/>
      <c r="W5223" s="878"/>
      <c r="X5223" s="1015"/>
      <c r="Y5223" s="878"/>
      <c r="Z5223" s="975"/>
    </row>
    <row r="5224" spans="1:26">
      <c r="A5224" s="878"/>
      <c r="B5224" s="878"/>
      <c r="C5224" s="878"/>
      <c r="F5224" s="878"/>
      <c r="H5224" s="878"/>
      <c r="I5224" s="878"/>
      <c r="J5224" s="878"/>
      <c r="K5224" s="990"/>
      <c r="L5224" s="990"/>
      <c r="M5224" s="990"/>
      <c r="N5224" s="990"/>
      <c r="O5224" s="878"/>
      <c r="P5224" s="878"/>
      <c r="Q5224" s="878"/>
      <c r="R5224" s="878"/>
      <c r="S5224" s="878"/>
      <c r="T5224" s="878"/>
      <c r="U5224" s="878"/>
      <c r="V5224" s="878"/>
      <c r="W5224" s="878"/>
      <c r="X5224" s="1015"/>
      <c r="Y5224" s="878"/>
      <c r="Z5224" s="975"/>
    </row>
    <row r="5225" spans="1:26">
      <c r="A5225" s="878"/>
      <c r="B5225" s="878"/>
      <c r="C5225" s="878"/>
      <c r="F5225" s="878"/>
      <c r="H5225" s="878"/>
      <c r="I5225" s="878"/>
      <c r="J5225" s="878"/>
      <c r="K5225" s="990"/>
      <c r="L5225" s="990"/>
      <c r="M5225" s="990"/>
      <c r="N5225" s="990"/>
      <c r="O5225" s="878"/>
      <c r="P5225" s="878"/>
      <c r="Q5225" s="878"/>
      <c r="R5225" s="878"/>
      <c r="S5225" s="878"/>
      <c r="T5225" s="878"/>
      <c r="U5225" s="878"/>
      <c r="V5225" s="878"/>
      <c r="W5225" s="878"/>
      <c r="X5225" s="1015"/>
      <c r="Y5225" s="878"/>
      <c r="Z5225" s="975"/>
    </row>
    <row r="5226" spans="1:26">
      <c r="A5226" s="878"/>
      <c r="B5226" s="878"/>
      <c r="C5226" s="878"/>
      <c r="F5226" s="878"/>
      <c r="H5226" s="878"/>
      <c r="I5226" s="878"/>
      <c r="J5226" s="878"/>
      <c r="K5226" s="990"/>
      <c r="L5226" s="990"/>
      <c r="M5226" s="990"/>
      <c r="N5226" s="990"/>
      <c r="O5226" s="878"/>
      <c r="P5226" s="878"/>
      <c r="Q5226" s="878"/>
      <c r="R5226" s="878"/>
      <c r="S5226" s="878"/>
      <c r="T5226" s="878"/>
      <c r="U5226" s="878"/>
      <c r="V5226" s="878"/>
      <c r="W5226" s="878"/>
      <c r="X5226" s="1015"/>
      <c r="Y5226" s="878"/>
      <c r="Z5226" s="975"/>
    </row>
    <row r="5227" spans="1:26">
      <c r="A5227" s="878"/>
      <c r="B5227" s="878"/>
      <c r="C5227" s="878"/>
      <c r="F5227" s="878"/>
      <c r="H5227" s="878"/>
      <c r="I5227" s="878"/>
      <c r="J5227" s="878"/>
      <c r="K5227" s="990"/>
      <c r="L5227" s="990"/>
      <c r="M5227" s="990"/>
      <c r="N5227" s="990"/>
      <c r="O5227" s="878"/>
      <c r="P5227" s="878"/>
      <c r="Q5227" s="878"/>
      <c r="R5227" s="878"/>
      <c r="S5227" s="878"/>
      <c r="T5227" s="878"/>
      <c r="U5227" s="878"/>
      <c r="V5227" s="878"/>
      <c r="W5227" s="878"/>
      <c r="X5227" s="1015"/>
      <c r="Y5227" s="878"/>
      <c r="Z5227" s="975"/>
    </row>
    <row r="5228" spans="1:26">
      <c r="A5228" s="878"/>
      <c r="B5228" s="878"/>
      <c r="C5228" s="878"/>
      <c r="F5228" s="878"/>
      <c r="H5228" s="878"/>
      <c r="I5228" s="878"/>
      <c r="J5228" s="878"/>
      <c r="K5228" s="990"/>
      <c r="L5228" s="990"/>
      <c r="M5228" s="990"/>
      <c r="N5228" s="990"/>
      <c r="O5228" s="878"/>
      <c r="P5228" s="878"/>
      <c r="Q5228" s="878"/>
      <c r="R5228" s="878"/>
      <c r="S5228" s="878"/>
      <c r="T5228" s="878"/>
      <c r="U5228" s="878"/>
      <c r="V5228" s="878"/>
      <c r="W5228" s="878"/>
      <c r="X5228" s="1015"/>
      <c r="Y5228" s="878"/>
      <c r="Z5228" s="975"/>
    </row>
    <row r="5229" spans="1:26">
      <c r="A5229" s="878"/>
      <c r="B5229" s="878"/>
      <c r="C5229" s="878"/>
      <c r="F5229" s="878"/>
      <c r="H5229" s="878"/>
      <c r="I5229" s="878"/>
      <c r="J5229" s="878"/>
      <c r="K5229" s="990"/>
      <c r="L5229" s="990"/>
      <c r="M5229" s="990"/>
      <c r="N5229" s="990"/>
      <c r="O5229" s="878"/>
      <c r="P5229" s="878"/>
      <c r="Q5229" s="878"/>
      <c r="R5229" s="878"/>
      <c r="S5229" s="878"/>
      <c r="T5229" s="878"/>
      <c r="U5229" s="878"/>
      <c r="V5229" s="878"/>
      <c r="W5229" s="878"/>
      <c r="X5229" s="1015"/>
      <c r="Y5229" s="878"/>
      <c r="Z5229" s="975"/>
    </row>
    <row r="5230" spans="1:26">
      <c r="A5230" s="878"/>
      <c r="B5230" s="878"/>
      <c r="C5230" s="878"/>
      <c r="F5230" s="878"/>
      <c r="H5230" s="878"/>
      <c r="I5230" s="878"/>
      <c r="J5230" s="878"/>
      <c r="K5230" s="990"/>
      <c r="L5230" s="990"/>
      <c r="M5230" s="990"/>
      <c r="N5230" s="990"/>
      <c r="O5230" s="878"/>
      <c r="P5230" s="878"/>
      <c r="Q5230" s="878"/>
      <c r="R5230" s="878"/>
      <c r="S5230" s="878"/>
      <c r="T5230" s="878"/>
      <c r="U5230" s="878"/>
      <c r="V5230" s="878"/>
      <c r="W5230" s="878"/>
      <c r="X5230" s="1015"/>
      <c r="Y5230" s="878"/>
      <c r="Z5230" s="975"/>
    </row>
    <row r="5231" spans="1:26">
      <c r="A5231" s="878"/>
      <c r="B5231" s="878"/>
      <c r="C5231" s="878"/>
      <c r="F5231" s="878"/>
      <c r="H5231" s="878"/>
      <c r="I5231" s="878"/>
      <c r="J5231" s="878"/>
      <c r="K5231" s="990"/>
      <c r="L5231" s="990"/>
      <c r="M5231" s="990"/>
      <c r="N5231" s="990"/>
      <c r="O5231" s="878"/>
      <c r="P5231" s="878"/>
      <c r="Q5231" s="878"/>
      <c r="R5231" s="878"/>
      <c r="S5231" s="878"/>
      <c r="T5231" s="878"/>
      <c r="U5231" s="878"/>
      <c r="V5231" s="878"/>
      <c r="W5231" s="878"/>
      <c r="X5231" s="1015"/>
      <c r="Y5231" s="878"/>
      <c r="Z5231" s="975"/>
    </row>
    <row r="5232" spans="1:26">
      <c r="A5232" s="878"/>
      <c r="B5232" s="878"/>
      <c r="C5232" s="878"/>
      <c r="F5232" s="878"/>
      <c r="H5232" s="878"/>
      <c r="I5232" s="878"/>
      <c r="J5232" s="878"/>
      <c r="K5232" s="990"/>
      <c r="L5232" s="990"/>
      <c r="M5232" s="990"/>
      <c r="N5232" s="990"/>
      <c r="O5232" s="878"/>
      <c r="P5232" s="878"/>
      <c r="Q5232" s="878"/>
      <c r="R5232" s="878"/>
      <c r="S5232" s="878"/>
      <c r="T5232" s="878"/>
      <c r="U5232" s="878"/>
      <c r="V5232" s="878"/>
      <c r="W5232" s="878"/>
      <c r="X5232" s="1015"/>
      <c r="Y5232" s="878"/>
      <c r="Z5232" s="975"/>
    </row>
    <row r="5233" spans="1:26">
      <c r="A5233" s="878"/>
      <c r="B5233" s="878"/>
      <c r="C5233" s="878"/>
      <c r="F5233" s="878"/>
      <c r="H5233" s="878"/>
      <c r="I5233" s="878"/>
      <c r="J5233" s="878"/>
      <c r="K5233" s="990"/>
      <c r="L5233" s="990"/>
      <c r="M5233" s="990"/>
      <c r="N5233" s="990"/>
      <c r="O5233" s="878"/>
      <c r="P5233" s="878"/>
      <c r="Q5233" s="878"/>
      <c r="R5233" s="878"/>
      <c r="S5233" s="878"/>
      <c r="T5233" s="878"/>
      <c r="U5233" s="878"/>
      <c r="V5233" s="878"/>
      <c r="W5233" s="878"/>
      <c r="X5233" s="1015"/>
      <c r="Y5233" s="878"/>
      <c r="Z5233" s="975"/>
    </row>
    <row r="5234" spans="1:26">
      <c r="A5234" s="878"/>
      <c r="B5234" s="878"/>
      <c r="C5234" s="878"/>
      <c r="F5234" s="878"/>
      <c r="H5234" s="878"/>
      <c r="I5234" s="878"/>
      <c r="J5234" s="878"/>
      <c r="K5234" s="990"/>
      <c r="L5234" s="990"/>
      <c r="M5234" s="990"/>
      <c r="N5234" s="990"/>
      <c r="O5234" s="878"/>
      <c r="P5234" s="878"/>
      <c r="Q5234" s="878"/>
      <c r="R5234" s="878"/>
      <c r="S5234" s="878"/>
      <c r="T5234" s="878"/>
      <c r="U5234" s="878"/>
      <c r="V5234" s="878"/>
      <c r="W5234" s="878"/>
      <c r="X5234" s="1015"/>
      <c r="Y5234" s="878"/>
      <c r="Z5234" s="975"/>
    </row>
    <row r="5235" spans="1:26">
      <c r="A5235" s="878"/>
      <c r="B5235" s="878"/>
      <c r="C5235" s="878"/>
      <c r="F5235" s="878"/>
      <c r="H5235" s="878"/>
      <c r="I5235" s="878"/>
      <c r="J5235" s="878"/>
      <c r="K5235" s="990"/>
      <c r="L5235" s="990"/>
      <c r="M5235" s="990"/>
      <c r="N5235" s="990"/>
      <c r="O5235" s="878"/>
      <c r="P5235" s="878"/>
      <c r="Q5235" s="878"/>
      <c r="R5235" s="878"/>
      <c r="S5235" s="878"/>
      <c r="T5235" s="878"/>
      <c r="U5235" s="878"/>
      <c r="V5235" s="878"/>
      <c r="W5235" s="878"/>
      <c r="X5235" s="1015"/>
      <c r="Y5235" s="878"/>
      <c r="Z5235" s="975"/>
    </row>
    <row r="5236" spans="1:26">
      <c r="A5236" s="878"/>
      <c r="B5236" s="878"/>
      <c r="C5236" s="878"/>
      <c r="F5236" s="878"/>
      <c r="H5236" s="878"/>
      <c r="I5236" s="878"/>
      <c r="J5236" s="878"/>
      <c r="K5236" s="990"/>
      <c r="L5236" s="990"/>
      <c r="M5236" s="990"/>
      <c r="N5236" s="990"/>
      <c r="O5236" s="878"/>
      <c r="P5236" s="878"/>
      <c r="Q5236" s="878"/>
      <c r="R5236" s="878"/>
      <c r="S5236" s="878"/>
      <c r="T5236" s="878"/>
      <c r="U5236" s="878"/>
      <c r="V5236" s="878"/>
      <c r="W5236" s="878"/>
      <c r="X5236" s="1015"/>
      <c r="Y5236" s="878"/>
      <c r="Z5236" s="975"/>
    </row>
    <row r="5237" spans="1:26">
      <c r="A5237" s="878"/>
      <c r="B5237" s="878"/>
      <c r="C5237" s="878"/>
      <c r="F5237" s="878"/>
      <c r="H5237" s="878"/>
      <c r="I5237" s="878"/>
      <c r="J5237" s="878"/>
      <c r="K5237" s="990"/>
      <c r="L5237" s="990"/>
      <c r="M5237" s="990"/>
      <c r="N5237" s="990"/>
      <c r="O5237" s="878"/>
      <c r="P5237" s="878"/>
      <c r="Q5237" s="878"/>
      <c r="R5237" s="878"/>
      <c r="S5237" s="878"/>
      <c r="T5237" s="878"/>
      <c r="U5237" s="878"/>
      <c r="V5237" s="878"/>
      <c r="W5237" s="878"/>
      <c r="X5237" s="1015"/>
      <c r="Y5237" s="878"/>
      <c r="Z5237" s="975"/>
    </row>
    <row r="5238" spans="1:26">
      <c r="A5238" s="878"/>
      <c r="B5238" s="878"/>
      <c r="C5238" s="878"/>
      <c r="F5238" s="878"/>
      <c r="H5238" s="878"/>
      <c r="I5238" s="878"/>
      <c r="J5238" s="878"/>
      <c r="K5238" s="990"/>
      <c r="L5238" s="990"/>
      <c r="M5238" s="990"/>
      <c r="N5238" s="990"/>
      <c r="O5238" s="878"/>
      <c r="P5238" s="878"/>
      <c r="Q5238" s="878"/>
      <c r="R5238" s="878"/>
      <c r="S5238" s="878"/>
      <c r="T5238" s="878"/>
      <c r="U5238" s="878"/>
      <c r="V5238" s="878"/>
      <c r="W5238" s="878"/>
      <c r="X5238" s="1015"/>
      <c r="Y5238" s="878"/>
      <c r="Z5238" s="975"/>
    </row>
    <row r="5239" spans="1:26">
      <c r="A5239" s="878"/>
      <c r="B5239" s="878"/>
      <c r="C5239" s="878"/>
      <c r="F5239" s="878"/>
      <c r="H5239" s="878"/>
      <c r="I5239" s="878"/>
      <c r="J5239" s="878"/>
      <c r="K5239" s="990"/>
      <c r="L5239" s="990"/>
      <c r="M5239" s="990"/>
      <c r="N5239" s="990"/>
      <c r="O5239" s="878"/>
      <c r="P5239" s="878"/>
      <c r="Q5239" s="878"/>
      <c r="R5239" s="878"/>
      <c r="S5239" s="878"/>
      <c r="T5239" s="878"/>
      <c r="U5239" s="878"/>
      <c r="V5239" s="878"/>
      <c r="W5239" s="878"/>
      <c r="X5239" s="1015"/>
      <c r="Y5239" s="878"/>
      <c r="Z5239" s="975"/>
    </row>
    <row r="5240" spans="1:26">
      <c r="A5240" s="878"/>
      <c r="B5240" s="878"/>
      <c r="C5240" s="878"/>
      <c r="F5240" s="878"/>
      <c r="H5240" s="878"/>
      <c r="I5240" s="878"/>
      <c r="J5240" s="878"/>
      <c r="K5240" s="990"/>
      <c r="L5240" s="990"/>
      <c r="M5240" s="990"/>
      <c r="N5240" s="990"/>
      <c r="O5240" s="878"/>
      <c r="P5240" s="878"/>
      <c r="Q5240" s="878"/>
      <c r="R5240" s="878"/>
      <c r="S5240" s="878"/>
      <c r="T5240" s="878"/>
      <c r="U5240" s="878"/>
      <c r="V5240" s="878"/>
      <c r="W5240" s="878"/>
      <c r="X5240" s="1015"/>
      <c r="Y5240" s="878"/>
      <c r="Z5240" s="975"/>
    </row>
    <row r="5241" spans="1:26">
      <c r="A5241" s="878"/>
      <c r="B5241" s="878"/>
      <c r="C5241" s="878"/>
      <c r="F5241" s="878"/>
      <c r="H5241" s="878"/>
      <c r="I5241" s="878"/>
      <c r="J5241" s="878"/>
      <c r="K5241" s="990"/>
      <c r="L5241" s="990"/>
      <c r="M5241" s="990"/>
      <c r="N5241" s="990"/>
      <c r="O5241" s="878"/>
      <c r="P5241" s="878"/>
      <c r="Q5241" s="878"/>
      <c r="R5241" s="878"/>
      <c r="S5241" s="878"/>
      <c r="T5241" s="878"/>
      <c r="U5241" s="878"/>
      <c r="V5241" s="878"/>
      <c r="W5241" s="878"/>
      <c r="X5241" s="1015"/>
      <c r="Y5241" s="878"/>
      <c r="Z5241" s="975"/>
    </row>
    <row r="5242" spans="1:26">
      <c r="A5242" s="878"/>
      <c r="B5242" s="878"/>
      <c r="C5242" s="878"/>
      <c r="F5242" s="878"/>
      <c r="H5242" s="878"/>
      <c r="I5242" s="878"/>
      <c r="J5242" s="878"/>
      <c r="K5242" s="990"/>
      <c r="L5242" s="990"/>
      <c r="M5242" s="990"/>
      <c r="N5242" s="990"/>
      <c r="O5242" s="878"/>
      <c r="P5242" s="878"/>
      <c r="Q5242" s="878"/>
      <c r="R5242" s="878"/>
      <c r="S5242" s="878"/>
      <c r="T5242" s="878"/>
      <c r="U5242" s="878"/>
      <c r="V5242" s="878"/>
      <c r="W5242" s="878"/>
      <c r="X5242" s="1015"/>
      <c r="Y5242" s="878"/>
      <c r="Z5242" s="975"/>
    </row>
    <row r="5243" spans="1:26">
      <c r="A5243" s="878"/>
      <c r="B5243" s="878"/>
      <c r="C5243" s="878"/>
      <c r="F5243" s="878"/>
      <c r="H5243" s="878"/>
      <c r="I5243" s="878"/>
      <c r="J5243" s="878"/>
      <c r="K5243" s="990"/>
      <c r="L5243" s="990"/>
      <c r="M5243" s="990"/>
      <c r="N5243" s="990"/>
      <c r="O5243" s="878"/>
      <c r="P5243" s="878"/>
      <c r="Q5243" s="878"/>
      <c r="R5243" s="878"/>
      <c r="S5243" s="878"/>
      <c r="T5243" s="878"/>
      <c r="U5243" s="878"/>
      <c r="V5243" s="878"/>
      <c r="W5243" s="878"/>
      <c r="X5243" s="1015"/>
      <c r="Y5243" s="878"/>
      <c r="Z5243" s="975"/>
    </row>
    <row r="5244" spans="1:26">
      <c r="A5244" s="878"/>
      <c r="B5244" s="878"/>
      <c r="C5244" s="878"/>
      <c r="F5244" s="878"/>
      <c r="H5244" s="878"/>
      <c r="I5244" s="878"/>
      <c r="J5244" s="878"/>
      <c r="K5244" s="990"/>
      <c r="L5244" s="990"/>
      <c r="M5244" s="990"/>
      <c r="N5244" s="990"/>
      <c r="O5244" s="878"/>
      <c r="P5244" s="878"/>
      <c r="Q5244" s="878"/>
      <c r="R5244" s="878"/>
      <c r="S5244" s="878"/>
      <c r="T5244" s="878"/>
      <c r="U5244" s="878"/>
      <c r="V5244" s="878"/>
      <c r="W5244" s="878"/>
      <c r="X5244" s="1015"/>
      <c r="Y5244" s="878"/>
      <c r="Z5244" s="975"/>
    </row>
    <row r="5245" spans="1:26">
      <c r="A5245" s="878"/>
      <c r="B5245" s="878"/>
      <c r="C5245" s="878"/>
      <c r="F5245" s="878"/>
      <c r="H5245" s="878"/>
      <c r="I5245" s="878"/>
      <c r="J5245" s="878"/>
      <c r="K5245" s="990"/>
      <c r="L5245" s="990"/>
      <c r="M5245" s="990"/>
      <c r="N5245" s="990"/>
      <c r="O5245" s="878"/>
      <c r="P5245" s="878"/>
      <c r="Q5245" s="878"/>
      <c r="R5245" s="878"/>
      <c r="S5245" s="878"/>
      <c r="T5245" s="878"/>
      <c r="U5245" s="878"/>
      <c r="V5245" s="878"/>
      <c r="W5245" s="878"/>
      <c r="X5245" s="1015"/>
      <c r="Y5245" s="878"/>
      <c r="Z5245" s="975"/>
    </row>
    <row r="5246" spans="1:26">
      <c r="A5246" s="878"/>
      <c r="B5246" s="878"/>
      <c r="C5246" s="878"/>
      <c r="F5246" s="878"/>
      <c r="H5246" s="878"/>
      <c r="I5246" s="878"/>
      <c r="J5246" s="878"/>
      <c r="K5246" s="990"/>
      <c r="L5246" s="990"/>
      <c r="M5246" s="990"/>
      <c r="N5246" s="990"/>
      <c r="O5246" s="878"/>
      <c r="P5246" s="878"/>
      <c r="Q5246" s="878"/>
      <c r="R5246" s="878"/>
      <c r="S5246" s="878"/>
      <c r="T5246" s="878"/>
      <c r="U5246" s="878"/>
      <c r="V5246" s="878"/>
      <c r="W5246" s="878"/>
      <c r="X5246" s="1015"/>
      <c r="Y5246" s="878"/>
      <c r="Z5246" s="975"/>
    </row>
    <row r="5247" spans="1:26">
      <c r="A5247" s="878"/>
      <c r="B5247" s="878"/>
      <c r="C5247" s="878"/>
      <c r="F5247" s="878"/>
      <c r="H5247" s="878"/>
      <c r="I5247" s="878"/>
      <c r="J5247" s="878"/>
      <c r="K5247" s="990"/>
      <c r="L5247" s="990"/>
      <c r="M5247" s="990"/>
      <c r="N5247" s="990"/>
      <c r="O5247" s="878"/>
      <c r="P5247" s="878"/>
      <c r="Q5247" s="878"/>
      <c r="R5247" s="878"/>
      <c r="S5247" s="878"/>
      <c r="T5247" s="878"/>
      <c r="U5247" s="878"/>
      <c r="V5247" s="878"/>
      <c r="W5247" s="878"/>
      <c r="X5247" s="1015"/>
      <c r="Y5247" s="878"/>
      <c r="Z5247" s="975"/>
    </row>
    <row r="5248" spans="1:26">
      <c r="A5248" s="878"/>
      <c r="B5248" s="878"/>
      <c r="C5248" s="878"/>
      <c r="F5248" s="878"/>
      <c r="H5248" s="878"/>
      <c r="I5248" s="878"/>
      <c r="J5248" s="878"/>
      <c r="K5248" s="990"/>
      <c r="L5248" s="990"/>
      <c r="M5248" s="990"/>
      <c r="N5248" s="990"/>
      <c r="O5248" s="878"/>
      <c r="P5248" s="878"/>
      <c r="Q5248" s="878"/>
      <c r="R5248" s="878"/>
      <c r="S5248" s="878"/>
      <c r="T5248" s="878"/>
      <c r="U5248" s="878"/>
      <c r="V5248" s="878"/>
      <c r="W5248" s="878"/>
      <c r="X5248" s="1015"/>
      <c r="Y5248" s="878"/>
      <c r="Z5248" s="975"/>
    </row>
    <row r="5249" spans="1:26">
      <c r="A5249" s="878"/>
      <c r="B5249" s="878"/>
      <c r="C5249" s="878"/>
      <c r="F5249" s="878"/>
      <c r="H5249" s="878"/>
      <c r="I5249" s="878"/>
      <c r="J5249" s="878"/>
      <c r="K5249" s="990"/>
      <c r="L5249" s="990"/>
      <c r="M5249" s="990"/>
      <c r="N5249" s="990"/>
      <c r="O5249" s="878"/>
      <c r="P5249" s="878"/>
      <c r="Q5249" s="878"/>
      <c r="R5249" s="878"/>
      <c r="S5249" s="878"/>
      <c r="T5249" s="878"/>
      <c r="U5249" s="878"/>
      <c r="V5249" s="878"/>
      <c r="W5249" s="878"/>
      <c r="X5249" s="1015"/>
      <c r="Y5249" s="878"/>
      <c r="Z5249" s="975"/>
    </row>
    <row r="5250" spans="1:26">
      <c r="A5250" s="878"/>
      <c r="B5250" s="878"/>
      <c r="C5250" s="878"/>
      <c r="F5250" s="878"/>
      <c r="H5250" s="878"/>
      <c r="I5250" s="878"/>
      <c r="J5250" s="878"/>
      <c r="K5250" s="990"/>
      <c r="L5250" s="990"/>
      <c r="M5250" s="990"/>
      <c r="N5250" s="990"/>
      <c r="O5250" s="878"/>
      <c r="P5250" s="878"/>
      <c r="Q5250" s="878"/>
      <c r="R5250" s="878"/>
      <c r="S5250" s="878"/>
      <c r="T5250" s="878"/>
      <c r="U5250" s="878"/>
      <c r="V5250" s="878"/>
      <c r="W5250" s="878"/>
      <c r="X5250" s="1015"/>
      <c r="Y5250" s="878"/>
      <c r="Z5250" s="975"/>
    </row>
    <row r="5251" spans="1:26">
      <c r="A5251" s="878"/>
      <c r="B5251" s="878"/>
      <c r="C5251" s="878"/>
      <c r="F5251" s="878"/>
      <c r="H5251" s="878"/>
      <c r="I5251" s="878"/>
      <c r="J5251" s="878"/>
      <c r="K5251" s="990"/>
      <c r="L5251" s="990"/>
      <c r="M5251" s="990"/>
      <c r="N5251" s="990"/>
      <c r="O5251" s="878"/>
      <c r="P5251" s="878"/>
      <c r="Q5251" s="878"/>
      <c r="R5251" s="878"/>
      <c r="S5251" s="878"/>
      <c r="T5251" s="878"/>
      <c r="U5251" s="878"/>
      <c r="V5251" s="878"/>
      <c r="W5251" s="878"/>
      <c r="X5251" s="1015"/>
      <c r="Y5251" s="878"/>
      <c r="Z5251" s="975"/>
    </row>
    <row r="5252" spans="1:26">
      <c r="A5252" s="878"/>
      <c r="B5252" s="878"/>
      <c r="C5252" s="878"/>
      <c r="F5252" s="878"/>
      <c r="H5252" s="878"/>
      <c r="I5252" s="878"/>
      <c r="J5252" s="878"/>
      <c r="K5252" s="990"/>
      <c r="L5252" s="990"/>
      <c r="M5252" s="990"/>
      <c r="N5252" s="990"/>
      <c r="O5252" s="878"/>
      <c r="P5252" s="878"/>
      <c r="Q5252" s="878"/>
      <c r="R5252" s="878"/>
      <c r="S5252" s="878"/>
      <c r="T5252" s="878"/>
      <c r="U5252" s="878"/>
      <c r="V5252" s="878"/>
      <c r="W5252" s="878"/>
      <c r="X5252" s="1015"/>
      <c r="Y5252" s="878"/>
      <c r="Z5252" s="975"/>
    </row>
    <row r="5253" spans="1:26">
      <c r="A5253" s="878"/>
      <c r="B5253" s="878"/>
      <c r="C5253" s="878"/>
      <c r="F5253" s="878"/>
      <c r="H5253" s="878"/>
      <c r="I5253" s="878"/>
      <c r="J5253" s="878"/>
      <c r="K5253" s="990"/>
      <c r="L5253" s="990"/>
      <c r="M5253" s="990"/>
      <c r="N5253" s="990"/>
      <c r="O5253" s="878"/>
      <c r="P5253" s="878"/>
      <c r="Q5253" s="878"/>
      <c r="R5253" s="878"/>
      <c r="S5253" s="878"/>
      <c r="T5253" s="878"/>
      <c r="U5253" s="878"/>
      <c r="V5253" s="878"/>
      <c r="W5253" s="878"/>
      <c r="X5253" s="1015"/>
      <c r="Y5253" s="878"/>
      <c r="Z5253" s="975"/>
    </row>
    <row r="5254" spans="1:26">
      <c r="A5254" s="878"/>
      <c r="B5254" s="878"/>
      <c r="C5254" s="878"/>
      <c r="F5254" s="878"/>
      <c r="H5254" s="878"/>
      <c r="I5254" s="878"/>
      <c r="J5254" s="878"/>
      <c r="K5254" s="990"/>
      <c r="L5254" s="990"/>
      <c r="M5254" s="990"/>
      <c r="N5254" s="990"/>
      <c r="O5254" s="878"/>
      <c r="P5254" s="878"/>
      <c r="Q5254" s="878"/>
      <c r="R5254" s="878"/>
      <c r="S5254" s="878"/>
      <c r="T5254" s="878"/>
      <c r="U5254" s="878"/>
      <c r="V5254" s="878"/>
      <c r="W5254" s="878"/>
      <c r="X5254" s="1015"/>
      <c r="Y5254" s="878"/>
      <c r="Z5254" s="975"/>
    </row>
    <row r="5255" spans="1:26">
      <c r="A5255" s="878"/>
      <c r="B5255" s="878"/>
      <c r="C5255" s="878"/>
      <c r="F5255" s="878"/>
      <c r="H5255" s="878"/>
      <c r="I5255" s="878"/>
      <c r="J5255" s="878"/>
      <c r="K5255" s="990"/>
      <c r="L5255" s="990"/>
      <c r="M5255" s="990"/>
      <c r="N5255" s="990"/>
      <c r="O5255" s="878"/>
      <c r="P5255" s="878"/>
      <c r="Q5255" s="878"/>
      <c r="R5255" s="878"/>
      <c r="S5255" s="878"/>
      <c r="T5255" s="878"/>
      <c r="U5255" s="878"/>
      <c r="V5255" s="878"/>
      <c r="W5255" s="878"/>
      <c r="X5255" s="1015"/>
      <c r="Y5255" s="878"/>
      <c r="Z5255" s="975"/>
    </row>
    <row r="5256" spans="1:26">
      <c r="A5256" s="878"/>
      <c r="B5256" s="878"/>
      <c r="C5256" s="878"/>
      <c r="F5256" s="878"/>
      <c r="H5256" s="878"/>
      <c r="I5256" s="878"/>
      <c r="J5256" s="878"/>
      <c r="K5256" s="990"/>
      <c r="L5256" s="990"/>
      <c r="M5256" s="990"/>
      <c r="N5256" s="990"/>
      <c r="O5256" s="878"/>
      <c r="P5256" s="878"/>
      <c r="Q5256" s="878"/>
      <c r="R5256" s="878"/>
      <c r="S5256" s="878"/>
      <c r="T5256" s="878"/>
      <c r="U5256" s="878"/>
      <c r="V5256" s="878"/>
      <c r="W5256" s="878"/>
      <c r="X5256" s="1015"/>
      <c r="Y5256" s="878"/>
      <c r="Z5256" s="975"/>
    </row>
    <row r="5257" spans="1:26">
      <c r="A5257" s="878"/>
      <c r="B5257" s="878"/>
      <c r="C5257" s="878"/>
      <c r="F5257" s="878"/>
      <c r="H5257" s="878"/>
      <c r="I5257" s="878"/>
      <c r="J5257" s="878"/>
      <c r="K5257" s="990"/>
      <c r="L5257" s="990"/>
      <c r="M5257" s="990"/>
      <c r="N5257" s="990"/>
      <c r="O5257" s="878"/>
      <c r="P5257" s="878"/>
      <c r="Q5257" s="878"/>
      <c r="R5257" s="878"/>
      <c r="S5257" s="878"/>
      <c r="T5257" s="878"/>
      <c r="U5257" s="878"/>
      <c r="V5257" s="878"/>
      <c r="W5257" s="878"/>
      <c r="X5257" s="1015"/>
      <c r="Y5257" s="878"/>
      <c r="Z5257" s="975"/>
    </row>
    <row r="5258" spans="1:26">
      <c r="A5258" s="878"/>
      <c r="B5258" s="878"/>
      <c r="C5258" s="878"/>
      <c r="F5258" s="878"/>
      <c r="H5258" s="878"/>
      <c r="I5258" s="878"/>
      <c r="J5258" s="878"/>
      <c r="K5258" s="990"/>
      <c r="L5258" s="990"/>
      <c r="M5258" s="990"/>
      <c r="N5258" s="990"/>
      <c r="O5258" s="878"/>
      <c r="P5258" s="878"/>
      <c r="Q5258" s="878"/>
      <c r="R5258" s="878"/>
      <c r="S5258" s="878"/>
      <c r="T5258" s="878"/>
      <c r="U5258" s="878"/>
      <c r="V5258" s="878"/>
      <c r="W5258" s="878"/>
      <c r="X5258" s="1015"/>
      <c r="Y5258" s="878"/>
      <c r="Z5258" s="975"/>
    </row>
    <row r="5259" spans="1:26">
      <c r="A5259" s="878"/>
      <c r="B5259" s="878"/>
      <c r="C5259" s="878"/>
      <c r="F5259" s="878"/>
      <c r="H5259" s="878"/>
      <c r="I5259" s="878"/>
      <c r="J5259" s="878"/>
      <c r="K5259" s="990"/>
      <c r="L5259" s="990"/>
      <c r="M5259" s="990"/>
      <c r="N5259" s="990"/>
      <c r="O5259" s="878"/>
      <c r="P5259" s="878"/>
      <c r="Q5259" s="878"/>
      <c r="R5259" s="878"/>
      <c r="S5259" s="878"/>
      <c r="T5259" s="878"/>
      <c r="U5259" s="878"/>
      <c r="V5259" s="878"/>
      <c r="W5259" s="878"/>
      <c r="X5259" s="1015"/>
      <c r="Y5259" s="878"/>
      <c r="Z5259" s="975"/>
    </row>
    <row r="5260" spans="1:26">
      <c r="A5260" s="878"/>
      <c r="B5260" s="878"/>
      <c r="C5260" s="878"/>
      <c r="F5260" s="878"/>
      <c r="H5260" s="878"/>
      <c r="I5260" s="878"/>
      <c r="J5260" s="878"/>
      <c r="K5260" s="990"/>
      <c r="L5260" s="990"/>
      <c r="M5260" s="990"/>
      <c r="N5260" s="990"/>
      <c r="O5260" s="878"/>
      <c r="P5260" s="878"/>
      <c r="Q5260" s="878"/>
      <c r="R5260" s="878"/>
      <c r="S5260" s="878"/>
      <c r="T5260" s="878"/>
      <c r="U5260" s="878"/>
      <c r="V5260" s="878"/>
      <c r="W5260" s="878"/>
      <c r="X5260" s="1015"/>
      <c r="Y5260" s="878"/>
      <c r="Z5260" s="975"/>
    </row>
    <row r="5261" spans="1:26">
      <c r="A5261" s="878"/>
      <c r="B5261" s="878"/>
      <c r="C5261" s="878"/>
      <c r="F5261" s="878"/>
      <c r="H5261" s="878"/>
      <c r="I5261" s="878"/>
      <c r="J5261" s="878"/>
      <c r="K5261" s="990"/>
      <c r="L5261" s="990"/>
      <c r="M5261" s="990"/>
      <c r="N5261" s="990"/>
      <c r="O5261" s="878"/>
      <c r="P5261" s="878"/>
      <c r="Q5261" s="878"/>
      <c r="R5261" s="878"/>
      <c r="S5261" s="878"/>
      <c r="T5261" s="878"/>
      <c r="U5261" s="878"/>
      <c r="V5261" s="878"/>
      <c r="W5261" s="878"/>
      <c r="X5261" s="1015"/>
      <c r="Y5261" s="878"/>
      <c r="Z5261" s="975"/>
    </row>
    <row r="5262" spans="1:26">
      <c r="A5262" s="878"/>
      <c r="B5262" s="878"/>
      <c r="C5262" s="878"/>
      <c r="F5262" s="878"/>
      <c r="H5262" s="878"/>
      <c r="I5262" s="878"/>
      <c r="J5262" s="878"/>
      <c r="K5262" s="990"/>
      <c r="L5262" s="990"/>
      <c r="M5262" s="990"/>
      <c r="N5262" s="990"/>
      <c r="O5262" s="878"/>
      <c r="P5262" s="878"/>
      <c r="Q5262" s="878"/>
      <c r="R5262" s="878"/>
      <c r="S5262" s="878"/>
      <c r="T5262" s="878"/>
      <c r="U5262" s="878"/>
      <c r="V5262" s="878"/>
      <c r="W5262" s="878"/>
      <c r="X5262" s="1015"/>
      <c r="Y5262" s="878"/>
      <c r="Z5262" s="975"/>
    </row>
    <row r="5263" spans="1:26">
      <c r="A5263" s="878"/>
      <c r="B5263" s="878"/>
      <c r="C5263" s="878"/>
      <c r="F5263" s="878"/>
      <c r="H5263" s="878"/>
      <c r="I5263" s="878"/>
      <c r="J5263" s="878"/>
      <c r="K5263" s="990"/>
      <c r="L5263" s="990"/>
      <c r="M5263" s="990"/>
      <c r="N5263" s="990"/>
      <c r="O5263" s="878"/>
      <c r="P5263" s="878"/>
      <c r="Q5263" s="878"/>
      <c r="R5263" s="878"/>
      <c r="S5263" s="878"/>
      <c r="T5263" s="878"/>
      <c r="U5263" s="878"/>
      <c r="V5263" s="878"/>
      <c r="W5263" s="878"/>
      <c r="X5263" s="1015"/>
      <c r="Y5263" s="878"/>
      <c r="Z5263" s="975"/>
    </row>
    <row r="5264" spans="1:26">
      <c r="A5264" s="878"/>
      <c r="B5264" s="878"/>
      <c r="C5264" s="878"/>
      <c r="F5264" s="878"/>
      <c r="H5264" s="878"/>
      <c r="I5264" s="878"/>
      <c r="J5264" s="878"/>
      <c r="K5264" s="990"/>
      <c r="L5264" s="990"/>
      <c r="M5264" s="990"/>
      <c r="N5264" s="990"/>
      <c r="O5264" s="878"/>
      <c r="P5264" s="878"/>
      <c r="Q5264" s="878"/>
      <c r="R5264" s="878"/>
      <c r="S5264" s="878"/>
      <c r="T5264" s="878"/>
      <c r="U5264" s="878"/>
      <c r="V5264" s="878"/>
      <c r="W5264" s="878"/>
      <c r="X5264" s="1015"/>
      <c r="Y5264" s="878"/>
      <c r="Z5264" s="975"/>
    </row>
    <row r="5265" spans="1:26">
      <c r="A5265" s="878"/>
      <c r="B5265" s="878"/>
      <c r="C5265" s="878"/>
      <c r="F5265" s="878"/>
      <c r="H5265" s="878"/>
      <c r="I5265" s="878"/>
      <c r="J5265" s="878"/>
      <c r="K5265" s="990"/>
      <c r="L5265" s="990"/>
      <c r="M5265" s="990"/>
      <c r="N5265" s="990"/>
      <c r="O5265" s="878"/>
      <c r="P5265" s="878"/>
      <c r="Q5265" s="878"/>
      <c r="R5265" s="878"/>
      <c r="S5265" s="878"/>
      <c r="T5265" s="878"/>
      <c r="U5265" s="878"/>
      <c r="V5265" s="878"/>
      <c r="W5265" s="878"/>
      <c r="X5265" s="1015"/>
      <c r="Y5265" s="878"/>
      <c r="Z5265" s="975"/>
    </row>
    <row r="5266" spans="1:26">
      <c r="A5266" s="878"/>
      <c r="B5266" s="878"/>
      <c r="C5266" s="878"/>
      <c r="F5266" s="878"/>
      <c r="H5266" s="878"/>
      <c r="I5266" s="878"/>
      <c r="J5266" s="878"/>
      <c r="K5266" s="990"/>
      <c r="L5266" s="990"/>
      <c r="M5266" s="990"/>
      <c r="N5266" s="990"/>
      <c r="O5266" s="878"/>
      <c r="P5266" s="878"/>
      <c r="Q5266" s="878"/>
      <c r="R5266" s="878"/>
      <c r="S5266" s="878"/>
      <c r="T5266" s="878"/>
      <c r="U5266" s="878"/>
      <c r="V5266" s="878"/>
      <c r="W5266" s="878"/>
      <c r="X5266" s="1015"/>
      <c r="Y5266" s="878"/>
      <c r="Z5266" s="975"/>
    </row>
    <row r="5267" spans="1:26">
      <c r="A5267" s="878"/>
      <c r="B5267" s="878"/>
      <c r="C5267" s="878"/>
      <c r="F5267" s="878"/>
      <c r="H5267" s="878"/>
      <c r="I5267" s="878"/>
      <c r="J5267" s="878"/>
      <c r="K5267" s="990"/>
      <c r="L5267" s="990"/>
      <c r="M5267" s="990"/>
      <c r="N5267" s="990"/>
      <c r="O5267" s="878"/>
      <c r="P5267" s="878"/>
      <c r="Q5267" s="878"/>
      <c r="R5267" s="878"/>
      <c r="S5267" s="878"/>
      <c r="T5267" s="878"/>
      <c r="U5267" s="878"/>
      <c r="V5267" s="878"/>
      <c r="W5267" s="878"/>
      <c r="X5267" s="1015"/>
      <c r="Y5267" s="878"/>
      <c r="Z5267" s="975"/>
    </row>
    <row r="5268" spans="1:26">
      <c r="A5268" s="878"/>
      <c r="B5268" s="878"/>
      <c r="C5268" s="878"/>
      <c r="F5268" s="878"/>
      <c r="H5268" s="878"/>
      <c r="I5268" s="878"/>
      <c r="J5268" s="878"/>
      <c r="K5268" s="990"/>
      <c r="L5268" s="990"/>
      <c r="M5268" s="990"/>
      <c r="N5268" s="990"/>
      <c r="O5268" s="878"/>
      <c r="P5268" s="878"/>
      <c r="Q5268" s="878"/>
      <c r="R5268" s="878"/>
      <c r="S5268" s="878"/>
      <c r="T5268" s="878"/>
      <c r="U5268" s="878"/>
      <c r="V5268" s="878"/>
      <c r="W5268" s="878"/>
      <c r="X5268" s="1015"/>
      <c r="Y5268" s="878"/>
      <c r="Z5268" s="975"/>
    </row>
    <row r="5269" spans="1:26">
      <c r="A5269" s="878"/>
      <c r="B5269" s="878"/>
      <c r="C5269" s="878"/>
      <c r="F5269" s="878"/>
      <c r="H5269" s="878"/>
      <c r="I5269" s="878"/>
      <c r="J5269" s="878"/>
      <c r="K5269" s="990"/>
      <c r="L5269" s="990"/>
      <c r="M5269" s="990"/>
      <c r="N5269" s="990"/>
      <c r="O5269" s="878"/>
      <c r="P5269" s="878"/>
      <c r="Q5269" s="878"/>
      <c r="R5269" s="878"/>
      <c r="S5269" s="878"/>
      <c r="T5269" s="878"/>
      <c r="U5269" s="878"/>
      <c r="V5269" s="878"/>
      <c r="W5269" s="878"/>
      <c r="X5269" s="1015"/>
      <c r="Y5269" s="878"/>
      <c r="Z5269" s="975"/>
    </row>
    <row r="5270" spans="1:26">
      <c r="A5270" s="878"/>
      <c r="B5270" s="878"/>
      <c r="C5270" s="878"/>
      <c r="F5270" s="878"/>
      <c r="H5270" s="878"/>
      <c r="I5270" s="878"/>
      <c r="J5270" s="878"/>
      <c r="K5270" s="990"/>
      <c r="L5270" s="990"/>
      <c r="M5270" s="990"/>
      <c r="N5270" s="990"/>
      <c r="O5270" s="878"/>
      <c r="P5270" s="878"/>
      <c r="Q5270" s="878"/>
      <c r="R5270" s="878"/>
      <c r="S5270" s="878"/>
      <c r="T5270" s="878"/>
      <c r="U5270" s="878"/>
      <c r="V5270" s="878"/>
      <c r="W5270" s="878"/>
      <c r="X5270" s="1015"/>
      <c r="Y5270" s="878"/>
      <c r="Z5270" s="975"/>
    </row>
    <row r="5271" spans="1:26">
      <c r="A5271" s="878"/>
      <c r="B5271" s="878"/>
      <c r="C5271" s="878"/>
      <c r="F5271" s="878"/>
      <c r="H5271" s="878"/>
      <c r="I5271" s="878"/>
      <c r="J5271" s="878"/>
      <c r="K5271" s="990"/>
      <c r="L5271" s="990"/>
      <c r="M5271" s="990"/>
      <c r="N5271" s="990"/>
      <c r="O5271" s="878"/>
      <c r="P5271" s="878"/>
      <c r="Q5271" s="878"/>
      <c r="R5271" s="878"/>
      <c r="S5271" s="878"/>
      <c r="T5271" s="878"/>
      <c r="U5271" s="878"/>
      <c r="V5271" s="878"/>
      <c r="W5271" s="878"/>
      <c r="X5271" s="1015"/>
      <c r="Y5271" s="878"/>
      <c r="Z5271" s="975"/>
    </row>
    <row r="5272" spans="1:26">
      <c r="A5272" s="878"/>
      <c r="B5272" s="878"/>
      <c r="C5272" s="878"/>
      <c r="F5272" s="878"/>
      <c r="H5272" s="878"/>
      <c r="I5272" s="878"/>
      <c r="J5272" s="878"/>
      <c r="K5272" s="990"/>
      <c r="L5272" s="990"/>
      <c r="M5272" s="990"/>
      <c r="N5272" s="990"/>
      <c r="O5272" s="878"/>
      <c r="P5272" s="878"/>
      <c r="Q5272" s="878"/>
      <c r="R5272" s="878"/>
      <c r="S5272" s="878"/>
      <c r="T5272" s="878"/>
      <c r="U5272" s="878"/>
      <c r="V5272" s="878"/>
      <c r="W5272" s="878"/>
      <c r="X5272" s="1015"/>
      <c r="Y5272" s="878"/>
      <c r="Z5272" s="975"/>
    </row>
    <row r="5273" spans="1:26">
      <c r="A5273" s="878"/>
      <c r="B5273" s="878"/>
      <c r="C5273" s="878"/>
      <c r="F5273" s="878"/>
      <c r="H5273" s="878"/>
      <c r="I5273" s="878"/>
      <c r="J5273" s="878"/>
      <c r="K5273" s="990"/>
      <c r="L5273" s="990"/>
      <c r="M5273" s="990"/>
      <c r="N5273" s="990"/>
      <c r="O5273" s="878"/>
      <c r="P5273" s="878"/>
      <c r="Q5273" s="878"/>
      <c r="R5273" s="878"/>
      <c r="S5273" s="878"/>
      <c r="T5273" s="878"/>
      <c r="U5273" s="878"/>
      <c r="V5273" s="878"/>
      <c r="W5273" s="878"/>
      <c r="X5273" s="1015"/>
      <c r="Y5273" s="878"/>
      <c r="Z5273" s="975"/>
    </row>
    <row r="5274" spans="1:26">
      <c r="A5274" s="878"/>
      <c r="B5274" s="878"/>
      <c r="C5274" s="878"/>
      <c r="F5274" s="878"/>
      <c r="H5274" s="878"/>
      <c r="I5274" s="878"/>
      <c r="J5274" s="878"/>
      <c r="K5274" s="990"/>
      <c r="L5274" s="990"/>
      <c r="M5274" s="990"/>
      <c r="N5274" s="990"/>
      <c r="O5274" s="878"/>
      <c r="P5274" s="878"/>
      <c r="Q5274" s="878"/>
      <c r="R5274" s="878"/>
      <c r="S5274" s="878"/>
      <c r="T5274" s="878"/>
      <c r="U5274" s="878"/>
      <c r="V5274" s="878"/>
      <c r="W5274" s="878"/>
      <c r="X5274" s="1015"/>
      <c r="Y5274" s="878"/>
      <c r="Z5274" s="975"/>
    </row>
    <row r="5275" spans="1:26">
      <c r="A5275" s="878"/>
      <c r="B5275" s="878"/>
      <c r="C5275" s="878"/>
      <c r="F5275" s="878"/>
      <c r="H5275" s="878"/>
      <c r="I5275" s="878"/>
      <c r="J5275" s="878"/>
      <c r="K5275" s="990"/>
      <c r="L5275" s="990"/>
      <c r="M5275" s="990"/>
      <c r="N5275" s="990"/>
      <c r="O5275" s="878"/>
      <c r="P5275" s="878"/>
      <c r="Q5275" s="878"/>
      <c r="R5275" s="878"/>
      <c r="S5275" s="878"/>
      <c r="T5275" s="878"/>
      <c r="U5275" s="878"/>
      <c r="V5275" s="878"/>
      <c r="W5275" s="878"/>
      <c r="X5275" s="1015"/>
      <c r="Y5275" s="878"/>
      <c r="Z5275" s="975"/>
    </row>
    <row r="5276" spans="1:26">
      <c r="A5276" s="878"/>
      <c r="B5276" s="878"/>
      <c r="C5276" s="878"/>
      <c r="F5276" s="878"/>
      <c r="H5276" s="878"/>
      <c r="I5276" s="878"/>
      <c r="J5276" s="878"/>
      <c r="K5276" s="990"/>
      <c r="L5276" s="990"/>
      <c r="M5276" s="990"/>
      <c r="N5276" s="990"/>
      <c r="O5276" s="878"/>
      <c r="P5276" s="878"/>
      <c r="Q5276" s="878"/>
      <c r="R5276" s="878"/>
      <c r="S5276" s="878"/>
      <c r="T5276" s="878"/>
      <c r="U5276" s="878"/>
      <c r="V5276" s="878"/>
      <c r="W5276" s="878"/>
      <c r="X5276" s="1015"/>
      <c r="Y5276" s="878"/>
      <c r="Z5276" s="975"/>
    </row>
    <row r="5277" spans="1:26">
      <c r="A5277" s="878"/>
      <c r="B5277" s="878"/>
      <c r="C5277" s="878"/>
      <c r="F5277" s="878"/>
      <c r="H5277" s="878"/>
      <c r="I5277" s="878"/>
      <c r="J5277" s="878"/>
      <c r="K5277" s="990"/>
      <c r="L5277" s="990"/>
      <c r="M5277" s="990"/>
      <c r="N5277" s="990"/>
      <c r="O5277" s="878"/>
      <c r="P5277" s="878"/>
      <c r="Q5277" s="878"/>
      <c r="R5277" s="878"/>
      <c r="S5277" s="878"/>
      <c r="T5277" s="878"/>
      <c r="U5277" s="878"/>
      <c r="V5277" s="878"/>
      <c r="W5277" s="878"/>
      <c r="X5277" s="1015"/>
      <c r="Y5277" s="878"/>
      <c r="Z5277" s="975"/>
    </row>
    <row r="5278" spans="1:26">
      <c r="A5278" s="878"/>
      <c r="B5278" s="878"/>
      <c r="C5278" s="878"/>
      <c r="F5278" s="878"/>
      <c r="H5278" s="878"/>
      <c r="I5278" s="878"/>
      <c r="J5278" s="878"/>
      <c r="K5278" s="990"/>
      <c r="L5278" s="990"/>
      <c r="M5278" s="990"/>
      <c r="N5278" s="990"/>
      <c r="O5278" s="878"/>
      <c r="P5278" s="878"/>
      <c r="Q5278" s="878"/>
      <c r="R5278" s="878"/>
      <c r="S5278" s="878"/>
      <c r="T5278" s="878"/>
      <c r="U5278" s="878"/>
      <c r="V5278" s="878"/>
      <c r="W5278" s="878"/>
      <c r="X5278" s="1015"/>
      <c r="Y5278" s="878"/>
      <c r="Z5278" s="975"/>
    </row>
    <row r="5279" spans="1:26">
      <c r="A5279" s="878"/>
      <c r="B5279" s="878"/>
      <c r="C5279" s="878"/>
      <c r="F5279" s="878"/>
      <c r="H5279" s="878"/>
      <c r="I5279" s="878"/>
      <c r="J5279" s="878"/>
      <c r="K5279" s="990"/>
      <c r="L5279" s="990"/>
      <c r="M5279" s="990"/>
      <c r="N5279" s="990"/>
      <c r="O5279" s="878"/>
      <c r="P5279" s="878"/>
      <c r="Q5279" s="878"/>
      <c r="R5279" s="878"/>
      <c r="S5279" s="878"/>
      <c r="T5279" s="878"/>
      <c r="U5279" s="878"/>
      <c r="V5279" s="878"/>
      <c r="W5279" s="878"/>
      <c r="X5279" s="1015"/>
      <c r="Y5279" s="878"/>
      <c r="Z5279" s="975"/>
    </row>
    <row r="5280" spans="1:26">
      <c r="A5280" s="878"/>
      <c r="B5280" s="878"/>
      <c r="C5280" s="878"/>
      <c r="F5280" s="878"/>
      <c r="H5280" s="878"/>
      <c r="I5280" s="878"/>
      <c r="J5280" s="878"/>
      <c r="K5280" s="990"/>
      <c r="L5280" s="990"/>
      <c r="M5280" s="990"/>
      <c r="N5280" s="990"/>
      <c r="O5280" s="878"/>
      <c r="P5280" s="878"/>
      <c r="Q5280" s="878"/>
      <c r="R5280" s="878"/>
      <c r="S5280" s="878"/>
      <c r="T5280" s="878"/>
      <c r="U5280" s="878"/>
      <c r="V5280" s="878"/>
      <c r="W5280" s="878"/>
      <c r="X5280" s="1015"/>
      <c r="Y5280" s="878"/>
      <c r="Z5280" s="975"/>
    </row>
    <row r="5281" spans="1:26">
      <c r="A5281" s="878"/>
      <c r="B5281" s="878"/>
      <c r="C5281" s="878"/>
      <c r="F5281" s="878"/>
      <c r="H5281" s="878"/>
      <c r="I5281" s="878"/>
      <c r="J5281" s="878"/>
      <c r="K5281" s="990"/>
      <c r="L5281" s="990"/>
      <c r="M5281" s="990"/>
      <c r="N5281" s="990"/>
      <c r="O5281" s="878"/>
      <c r="P5281" s="878"/>
      <c r="Q5281" s="878"/>
      <c r="R5281" s="878"/>
      <c r="S5281" s="878"/>
      <c r="T5281" s="878"/>
      <c r="U5281" s="878"/>
      <c r="V5281" s="878"/>
      <c r="W5281" s="878"/>
      <c r="X5281" s="1015"/>
      <c r="Y5281" s="878"/>
      <c r="Z5281" s="975"/>
    </row>
    <row r="5282" spans="1:26">
      <c r="A5282" s="878"/>
      <c r="B5282" s="878"/>
      <c r="C5282" s="878"/>
      <c r="F5282" s="878"/>
      <c r="H5282" s="878"/>
      <c r="I5282" s="878"/>
      <c r="J5282" s="878"/>
      <c r="K5282" s="990"/>
      <c r="L5282" s="990"/>
      <c r="M5282" s="990"/>
      <c r="N5282" s="990"/>
      <c r="O5282" s="878"/>
      <c r="P5282" s="878"/>
      <c r="Q5282" s="878"/>
      <c r="R5282" s="878"/>
      <c r="S5282" s="878"/>
      <c r="T5282" s="878"/>
      <c r="U5282" s="878"/>
      <c r="V5282" s="878"/>
      <c r="W5282" s="878"/>
      <c r="X5282" s="1015"/>
      <c r="Y5282" s="878"/>
      <c r="Z5282" s="975"/>
    </row>
    <row r="5283" spans="1:26">
      <c r="A5283" s="878"/>
      <c r="B5283" s="878"/>
      <c r="C5283" s="878"/>
      <c r="F5283" s="878"/>
      <c r="H5283" s="878"/>
      <c r="I5283" s="878"/>
      <c r="J5283" s="878"/>
      <c r="K5283" s="990"/>
      <c r="L5283" s="990"/>
      <c r="M5283" s="990"/>
      <c r="N5283" s="990"/>
      <c r="O5283" s="878"/>
      <c r="P5283" s="878"/>
      <c r="Q5283" s="878"/>
      <c r="R5283" s="878"/>
      <c r="S5283" s="878"/>
      <c r="T5283" s="878"/>
      <c r="U5283" s="878"/>
      <c r="V5283" s="878"/>
      <c r="W5283" s="878"/>
      <c r="X5283" s="1015"/>
      <c r="Y5283" s="878"/>
      <c r="Z5283" s="975"/>
    </row>
    <row r="5284" spans="1:26">
      <c r="A5284" s="878"/>
      <c r="B5284" s="878"/>
      <c r="C5284" s="878"/>
      <c r="F5284" s="878"/>
      <c r="H5284" s="878"/>
      <c r="I5284" s="878"/>
      <c r="J5284" s="878"/>
      <c r="K5284" s="990"/>
      <c r="L5284" s="990"/>
      <c r="M5284" s="990"/>
      <c r="N5284" s="990"/>
      <c r="O5284" s="878"/>
      <c r="P5284" s="878"/>
      <c r="Q5284" s="878"/>
      <c r="R5284" s="878"/>
      <c r="S5284" s="878"/>
      <c r="T5284" s="878"/>
      <c r="U5284" s="878"/>
      <c r="V5284" s="878"/>
      <c r="W5284" s="878"/>
      <c r="X5284" s="1015"/>
      <c r="Y5284" s="878"/>
      <c r="Z5284" s="975"/>
    </row>
    <row r="5285" spans="1:26">
      <c r="A5285" s="878"/>
      <c r="B5285" s="878"/>
      <c r="C5285" s="878"/>
      <c r="F5285" s="878"/>
      <c r="H5285" s="878"/>
      <c r="I5285" s="878"/>
      <c r="J5285" s="878"/>
      <c r="K5285" s="990"/>
      <c r="L5285" s="990"/>
      <c r="M5285" s="990"/>
      <c r="N5285" s="990"/>
      <c r="O5285" s="878"/>
      <c r="P5285" s="878"/>
      <c r="Q5285" s="878"/>
      <c r="R5285" s="878"/>
      <c r="S5285" s="878"/>
      <c r="T5285" s="878"/>
      <c r="U5285" s="878"/>
      <c r="V5285" s="878"/>
      <c r="W5285" s="878"/>
      <c r="X5285" s="1015"/>
      <c r="Y5285" s="878"/>
      <c r="Z5285" s="975"/>
    </row>
    <row r="5286" spans="1:26">
      <c r="A5286" s="878"/>
      <c r="B5286" s="878"/>
      <c r="C5286" s="878"/>
      <c r="F5286" s="878"/>
      <c r="H5286" s="878"/>
      <c r="I5286" s="878"/>
      <c r="J5286" s="878"/>
      <c r="K5286" s="990"/>
      <c r="L5286" s="990"/>
      <c r="M5286" s="990"/>
      <c r="N5286" s="990"/>
      <c r="O5286" s="878"/>
      <c r="P5286" s="878"/>
      <c r="Q5286" s="878"/>
      <c r="R5286" s="878"/>
      <c r="S5286" s="878"/>
      <c r="T5286" s="878"/>
      <c r="U5286" s="878"/>
      <c r="V5286" s="878"/>
      <c r="W5286" s="878"/>
      <c r="X5286" s="1015"/>
      <c r="Y5286" s="878"/>
      <c r="Z5286" s="975"/>
    </row>
    <row r="5287" spans="1:26">
      <c r="A5287" s="878"/>
      <c r="B5287" s="878"/>
      <c r="C5287" s="878"/>
      <c r="F5287" s="878"/>
      <c r="H5287" s="878"/>
      <c r="I5287" s="878"/>
      <c r="J5287" s="878"/>
      <c r="K5287" s="990"/>
      <c r="L5287" s="990"/>
      <c r="M5287" s="990"/>
      <c r="N5287" s="990"/>
      <c r="O5287" s="878"/>
      <c r="P5287" s="878"/>
      <c r="Q5287" s="878"/>
      <c r="R5287" s="878"/>
      <c r="S5287" s="878"/>
      <c r="T5287" s="878"/>
      <c r="U5287" s="878"/>
      <c r="V5287" s="878"/>
      <c r="W5287" s="878"/>
      <c r="X5287" s="1015"/>
      <c r="Y5287" s="878"/>
      <c r="Z5287" s="975"/>
    </row>
    <row r="5288" spans="1:26">
      <c r="A5288" s="878"/>
      <c r="B5288" s="878"/>
      <c r="C5288" s="878"/>
      <c r="F5288" s="878"/>
      <c r="H5288" s="878"/>
      <c r="I5288" s="878"/>
      <c r="J5288" s="878"/>
      <c r="K5288" s="990"/>
      <c r="L5288" s="990"/>
      <c r="M5288" s="990"/>
      <c r="N5288" s="990"/>
      <c r="O5288" s="878"/>
      <c r="P5288" s="878"/>
      <c r="Q5288" s="878"/>
      <c r="R5288" s="878"/>
      <c r="S5288" s="878"/>
      <c r="T5288" s="878"/>
      <c r="U5288" s="878"/>
      <c r="V5288" s="878"/>
      <c r="W5288" s="878"/>
      <c r="X5288" s="1015"/>
      <c r="Y5288" s="878"/>
      <c r="Z5288" s="975"/>
    </row>
    <row r="5289" spans="1:26">
      <c r="A5289" s="878"/>
      <c r="B5289" s="878"/>
      <c r="C5289" s="878"/>
      <c r="F5289" s="878"/>
      <c r="H5289" s="878"/>
      <c r="I5289" s="878"/>
      <c r="J5289" s="878"/>
      <c r="K5289" s="990"/>
      <c r="L5289" s="990"/>
      <c r="M5289" s="990"/>
      <c r="N5289" s="990"/>
      <c r="O5289" s="878"/>
      <c r="P5289" s="878"/>
      <c r="Q5289" s="878"/>
      <c r="R5289" s="878"/>
      <c r="S5289" s="878"/>
      <c r="T5289" s="878"/>
      <c r="U5289" s="878"/>
      <c r="V5289" s="878"/>
      <c r="W5289" s="878"/>
      <c r="X5289" s="1015"/>
      <c r="Y5289" s="878"/>
      <c r="Z5289" s="975"/>
    </row>
    <row r="5290" spans="1:26">
      <c r="A5290" s="878"/>
      <c r="B5290" s="878"/>
      <c r="C5290" s="878"/>
      <c r="F5290" s="878"/>
      <c r="H5290" s="878"/>
      <c r="I5290" s="878"/>
      <c r="J5290" s="878"/>
      <c r="K5290" s="990"/>
      <c r="L5290" s="990"/>
      <c r="M5290" s="990"/>
      <c r="N5290" s="990"/>
      <c r="O5290" s="878"/>
      <c r="P5290" s="878"/>
      <c r="Q5290" s="878"/>
      <c r="R5290" s="878"/>
      <c r="S5290" s="878"/>
      <c r="T5290" s="878"/>
      <c r="U5290" s="878"/>
      <c r="V5290" s="878"/>
      <c r="W5290" s="878"/>
      <c r="X5290" s="1015"/>
      <c r="Y5290" s="878"/>
      <c r="Z5290" s="975"/>
    </row>
    <row r="5291" spans="1:26">
      <c r="A5291" s="878"/>
      <c r="B5291" s="878"/>
      <c r="C5291" s="878"/>
      <c r="F5291" s="878"/>
      <c r="H5291" s="878"/>
      <c r="I5291" s="878"/>
      <c r="J5291" s="878"/>
      <c r="K5291" s="990"/>
      <c r="L5291" s="990"/>
      <c r="M5291" s="990"/>
      <c r="N5291" s="990"/>
      <c r="O5291" s="878"/>
      <c r="P5291" s="878"/>
      <c r="Q5291" s="878"/>
      <c r="R5291" s="878"/>
      <c r="S5291" s="878"/>
      <c r="T5291" s="878"/>
      <c r="U5291" s="878"/>
      <c r="V5291" s="878"/>
      <c r="W5291" s="878"/>
      <c r="X5291" s="1015"/>
      <c r="Y5291" s="878"/>
      <c r="Z5291" s="975"/>
    </row>
    <row r="5292" spans="1:26">
      <c r="A5292" s="878"/>
      <c r="B5292" s="878"/>
      <c r="C5292" s="878"/>
      <c r="F5292" s="878"/>
      <c r="H5292" s="878"/>
      <c r="I5292" s="878"/>
      <c r="J5292" s="878"/>
      <c r="K5292" s="990"/>
      <c r="L5292" s="990"/>
      <c r="M5292" s="990"/>
      <c r="N5292" s="990"/>
      <c r="O5292" s="878"/>
      <c r="P5292" s="878"/>
      <c r="Q5292" s="878"/>
      <c r="R5292" s="878"/>
      <c r="S5292" s="878"/>
      <c r="T5292" s="878"/>
      <c r="U5292" s="878"/>
      <c r="V5292" s="878"/>
      <c r="W5292" s="878"/>
      <c r="X5292" s="1015"/>
      <c r="Y5292" s="878"/>
      <c r="Z5292" s="975"/>
    </row>
    <row r="5293" spans="1:26">
      <c r="A5293" s="878"/>
      <c r="B5293" s="878"/>
      <c r="C5293" s="878"/>
      <c r="F5293" s="878"/>
      <c r="H5293" s="878"/>
      <c r="I5293" s="878"/>
      <c r="J5293" s="878"/>
      <c r="K5293" s="990"/>
      <c r="L5293" s="990"/>
      <c r="M5293" s="990"/>
      <c r="N5293" s="990"/>
      <c r="O5293" s="878"/>
      <c r="P5293" s="878"/>
      <c r="Q5293" s="878"/>
      <c r="R5293" s="878"/>
      <c r="S5293" s="878"/>
      <c r="T5293" s="878"/>
      <c r="U5293" s="878"/>
      <c r="V5293" s="878"/>
      <c r="W5293" s="878"/>
      <c r="X5293" s="1015"/>
      <c r="Y5293" s="878"/>
      <c r="Z5293" s="975"/>
    </row>
    <row r="5294" spans="1:26">
      <c r="A5294" s="878"/>
      <c r="B5294" s="878"/>
      <c r="C5294" s="878"/>
      <c r="F5294" s="878"/>
      <c r="H5294" s="878"/>
      <c r="I5294" s="878"/>
      <c r="J5294" s="878"/>
      <c r="K5294" s="990"/>
      <c r="L5294" s="990"/>
      <c r="M5294" s="990"/>
      <c r="N5294" s="990"/>
      <c r="O5294" s="878"/>
      <c r="P5294" s="878"/>
      <c r="Q5294" s="878"/>
      <c r="R5294" s="878"/>
      <c r="S5294" s="878"/>
      <c r="T5294" s="878"/>
      <c r="U5294" s="878"/>
      <c r="V5294" s="878"/>
      <c r="W5294" s="878"/>
      <c r="X5294" s="1015"/>
      <c r="Y5294" s="878"/>
      <c r="Z5294" s="975"/>
    </row>
    <row r="5295" spans="1:26">
      <c r="A5295" s="878"/>
      <c r="B5295" s="878"/>
      <c r="C5295" s="878"/>
      <c r="F5295" s="878"/>
      <c r="H5295" s="878"/>
      <c r="I5295" s="878"/>
      <c r="J5295" s="878"/>
      <c r="K5295" s="990"/>
      <c r="L5295" s="990"/>
      <c r="M5295" s="990"/>
      <c r="N5295" s="990"/>
      <c r="O5295" s="878"/>
      <c r="P5295" s="878"/>
      <c r="Q5295" s="878"/>
      <c r="R5295" s="878"/>
      <c r="S5295" s="878"/>
      <c r="T5295" s="878"/>
      <c r="U5295" s="878"/>
      <c r="V5295" s="878"/>
      <c r="W5295" s="878"/>
      <c r="X5295" s="1015"/>
      <c r="Y5295" s="878"/>
      <c r="Z5295" s="975"/>
    </row>
    <row r="5296" spans="1:26">
      <c r="A5296" s="878"/>
      <c r="B5296" s="878"/>
      <c r="C5296" s="878"/>
      <c r="F5296" s="878"/>
      <c r="H5296" s="878"/>
      <c r="I5296" s="878"/>
      <c r="J5296" s="878"/>
      <c r="K5296" s="990"/>
      <c r="L5296" s="990"/>
      <c r="M5296" s="990"/>
      <c r="N5296" s="990"/>
      <c r="O5296" s="878"/>
      <c r="P5296" s="878"/>
      <c r="Q5296" s="878"/>
      <c r="R5296" s="878"/>
      <c r="S5296" s="878"/>
      <c r="T5296" s="878"/>
      <c r="U5296" s="878"/>
      <c r="V5296" s="878"/>
      <c r="W5296" s="878"/>
      <c r="X5296" s="1015"/>
      <c r="Y5296" s="878"/>
      <c r="Z5296" s="975"/>
    </row>
    <row r="5297" spans="1:26">
      <c r="A5297" s="878"/>
      <c r="B5297" s="878"/>
      <c r="C5297" s="878"/>
      <c r="F5297" s="878"/>
      <c r="H5297" s="878"/>
      <c r="I5297" s="878"/>
      <c r="J5297" s="878"/>
      <c r="K5297" s="990"/>
      <c r="L5297" s="990"/>
      <c r="M5297" s="990"/>
      <c r="N5297" s="990"/>
      <c r="O5297" s="878"/>
      <c r="P5297" s="878"/>
      <c r="Q5297" s="878"/>
      <c r="R5297" s="878"/>
      <c r="S5297" s="878"/>
      <c r="T5297" s="878"/>
      <c r="U5297" s="878"/>
      <c r="V5297" s="878"/>
      <c r="W5297" s="878"/>
      <c r="X5297" s="1015"/>
      <c r="Y5297" s="878"/>
      <c r="Z5297" s="975"/>
    </row>
    <row r="5298" spans="1:26">
      <c r="A5298" s="878"/>
      <c r="B5298" s="878"/>
      <c r="C5298" s="878"/>
      <c r="F5298" s="878"/>
      <c r="H5298" s="878"/>
      <c r="I5298" s="878"/>
      <c r="J5298" s="878"/>
      <c r="K5298" s="990"/>
      <c r="L5298" s="990"/>
      <c r="M5298" s="990"/>
      <c r="N5298" s="990"/>
      <c r="O5298" s="878"/>
      <c r="P5298" s="878"/>
      <c r="Q5298" s="878"/>
      <c r="R5298" s="878"/>
      <c r="S5298" s="878"/>
      <c r="T5298" s="878"/>
      <c r="U5298" s="878"/>
      <c r="V5298" s="878"/>
      <c r="W5298" s="878"/>
      <c r="X5298" s="1015"/>
      <c r="Y5298" s="878"/>
      <c r="Z5298" s="975"/>
    </row>
    <row r="5299" spans="1:26">
      <c r="A5299" s="878"/>
      <c r="B5299" s="878"/>
      <c r="C5299" s="878"/>
      <c r="F5299" s="878"/>
      <c r="H5299" s="878"/>
      <c r="I5299" s="878"/>
      <c r="J5299" s="878"/>
      <c r="K5299" s="990"/>
      <c r="L5299" s="990"/>
      <c r="M5299" s="990"/>
      <c r="N5299" s="990"/>
      <c r="O5299" s="878"/>
      <c r="P5299" s="878"/>
      <c r="Q5299" s="878"/>
      <c r="R5299" s="878"/>
      <c r="S5299" s="878"/>
      <c r="T5299" s="878"/>
      <c r="U5299" s="878"/>
      <c r="V5299" s="878"/>
      <c r="W5299" s="878"/>
      <c r="X5299" s="1015"/>
      <c r="Y5299" s="878"/>
      <c r="Z5299" s="975"/>
    </row>
    <row r="5300" spans="1:26">
      <c r="A5300" s="878"/>
      <c r="B5300" s="878"/>
      <c r="C5300" s="878"/>
      <c r="F5300" s="878"/>
      <c r="H5300" s="878"/>
      <c r="I5300" s="878"/>
      <c r="J5300" s="878"/>
      <c r="K5300" s="990"/>
      <c r="L5300" s="990"/>
      <c r="M5300" s="990"/>
      <c r="N5300" s="990"/>
      <c r="O5300" s="878"/>
      <c r="P5300" s="878"/>
      <c r="Q5300" s="878"/>
      <c r="R5300" s="878"/>
      <c r="S5300" s="878"/>
      <c r="T5300" s="878"/>
      <c r="U5300" s="878"/>
      <c r="V5300" s="878"/>
      <c r="W5300" s="878"/>
      <c r="X5300" s="1015"/>
      <c r="Y5300" s="878"/>
      <c r="Z5300" s="975"/>
    </row>
    <row r="5301" spans="1:26">
      <c r="A5301" s="878"/>
      <c r="B5301" s="878"/>
      <c r="C5301" s="878"/>
      <c r="F5301" s="878"/>
      <c r="H5301" s="878"/>
      <c r="I5301" s="878"/>
      <c r="J5301" s="878"/>
      <c r="K5301" s="990"/>
      <c r="L5301" s="990"/>
      <c r="M5301" s="990"/>
      <c r="N5301" s="990"/>
      <c r="O5301" s="878"/>
      <c r="P5301" s="878"/>
      <c r="Q5301" s="878"/>
      <c r="R5301" s="878"/>
      <c r="S5301" s="878"/>
      <c r="T5301" s="878"/>
      <c r="U5301" s="878"/>
      <c r="V5301" s="878"/>
      <c r="W5301" s="878"/>
      <c r="X5301" s="1015"/>
      <c r="Y5301" s="878"/>
      <c r="Z5301" s="975"/>
    </row>
    <row r="5302" spans="1:26">
      <c r="A5302" s="878"/>
      <c r="B5302" s="878"/>
      <c r="C5302" s="878"/>
      <c r="F5302" s="878"/>
      <c r="H5302" s="878"/>
      <c r="I5302" s="878"/>
      <c r="J5302" s="878"/>
      <c r="K5302" s="990"/>
      <c r="L5302" s="990"/>
      <c r="M5302" s="990"/>
      <c r="N5302" s="990"/>
      <c r="O5302" s="878"/>
      <c r="P5302" s="878"/>
      <c r="Q5302" s="878"/>
      <c r="R5302" s="878"/>
      <c r="S5302" s="878"/>
      <c r="T5302" s="878"/>
      <c r="U5302" s="878"/>
      <c r="V5302" s="878"/>
      <c r="W5302" s="878"/>
      <c r="X5302" s="1015"/>
      <c r="Y5302" s="878"/>
      <c r="Z5302" s="975"/>
    </row>
    <row r="5303" spans="1:26">
      <c r="A5303" s="878"/>
      <c r="B5303" s="878"/>
      <c r="C5303" s="878"/>
      <c r="F5303" s="878"/>
      <c r="H5303" s="878"/>
      <c r="I5303" s="878"/>
      <c r="J5303" s="878"/>
      <c r="K5303" s="990"/>
      <c r="L5303" s="990"/>
      <c r="M5303" s="990"/>
      <c r="N5303" s="990"/>
      <c r="O5303" s="878"/>
      <c r="P5303" s="878"/>
      <c r="Q5303" s="878"/>
      <c r="R5303" s="878"/>
      <c r="S5303" s="878"/>
      <c r="T5303" s="878"/>
      <c r="U5303" s="878"/>
      <c r="V5303" s="878"/>
      <c r="W5303" s="878"/>
      <c r="X5303" s="1015"/>
      <c r="Y5303" s="878"/>
      <c r="Z5303" s="975"/>
    </row>
    <row r="5304" spans="1:26">
      <c r="A5304" s="878"/>
      <c r="B5304" s="878"/>
      <c r="C5304" s="878"/>
      <c r="F5304" s="878"/>
      <c r="H5304" s="878"/>
      <c r="I5304" s="878"/>
      <c r="J5304" s="878"/>
      <c r="K5304" s="990"/>
      <c r="L5304" s="990"/>
      <c r="M5304" s="990"/>
      <c r="N5304" s="990"/>
      <c r="O5304" s="878"/>
      <c r="P5304" s="878"/>
      <c r="Q5304" s="878"/>
      <c r="R5304" s="878"/>
      <c r="S5304" s="878"/>
      <c r="T5304" s="878"/>
      <c r="U5304" s="878"/>
      <c r="V5304" s="878"/>
      <c r="W5304" s="878"/>
      <c r="X5304" s="1015"/>
      <c r="Y5304" s="878"/>
      <c r="Z5304" s="975"/>
    </row>
    <row r="5305" spans="1:26">
      <c r="A5305" s="878"/>
      <c r="B5305" s="878"/>
      <c r="C5305" s="878"/>
      <c r="F5305" s="878"/>
      <c r="H5305" s="878"/>
      <c r="I5305" s="878"/>
      <c r="J5305" s="878"/>
      <c r="K5305" s="990"/>
      <c r="L5305" s="990"/>
      <c r="M5305" s="990"/>
      <c r="N5305" s="990"/>
      <c r="O5305" s="878"/>
      <c r="P5305" s="878"/>
      <c r="Q5305" s="878"/>
      <c r="R5305" s="878"/>
      <c r="S5305" s="878"/>
      <c r="T5305" s="878"/>
      <c r="U5305" s="878"/>
      <c r="V5305" s="878"/>
      <c r="W5305" s="878"/>
      <c r="X5305" s="1015"/>
      <c r="Y5305" s="878"/>
      <c r="Z5305" s="975"/>
    </row>
    <row r="5306" spans="1:26">
      <c r="A5306" s="878"/>
      <c r="B5306" s="878"/>
      <c r="C5306" s="878"/>
      <c r="F5306" s="878"/>
      <c r="H5306" s="878"/>
      <c r="I5306" s="878"/>
      <c r="J5306" s="878"/>
      <c r="K5306" s="990"/>
      <c r="L5306" s="990"/>
      <c r="M5306" s="990"/>
      <c r="N5306" s="990"/>
      <c r="O5306" s="878"/>
      <c r="P5306" s="878"/>
      <c r="Q5306" s="878"/>
      <c r="R5306" s="878"/>
      <c r="S5306" s="878"/>
      <c r="T5306" s="878"/>
      <c r="U5306" s="878"/>
      <c r="V5306" s="878"/>
      <c r="W5306" s="878"/>
      <c r="X5306" s="1015"/>
      <c r="Y5306" s="878"/>
      <c r="Z5306" s="975"/>
    </row>
    <row r="5307" spans="1:26">
      <c r="A5307" s="878"/>
      <c r="B5307" s="878"/>
      <c r="C5307" s="878"/>
      <c r="F5307" s="878"/>
      <c r="H5307" s="878"/>
      <c r="I5307" s="878"/>
      <c r="J5307" s="878"/>
      <c r="K5307" s="990"/>
      <c r="L5307" s="990"/>
      <c r="M5307" s="990"/>
      <c r="N5307" s="990"/>
      <c r="O5307" s="878"/>
      <c r="P5307" s="878"/>
      <c r="Q5307" s="878"/>
      <c r="R5307" s="878"/>
      <c r="S5307" s="878"/>
      <c r="T5307" s="878"/>
      <c r="U5307" s="878"/>
      <c r="V5307" s="878"/>
      <c r="W5307" s="878"/>
      <c r="X5307" s="1015"/>
      <c r="Y5307" s="878"/>
      <c r="Z5307" s="975"/>
    </row>
    <row r="5308" spans="1:26">
      <c r="A5308" s="878"/>
      <c r="B5308" s="878"/>
      <c r="C5308" s="878"/>
      <c r="F5308" s="878"/>
      <c r="H5308" s="878"/>
      <c r="I5308" s="878"/>
      <c r="J5308" s="878"/>
      <c r="K5308" s="990"/>
      <c r="L5308" s="990"/>
      <c r="M5308" s="990"/>
      <c r="N5308" s="990"/>
      <c r="O5308" s="878"/>
      <c r="P5308" s="878"/>
      <c r="Q5308" s="878"/>
      <c r="R5308" s="878"/>
      <c r="S5308" s="878"/>
      <c r="T5308" s="878"/>
      <c r="U5308" s="878"/>
      <c r="V5308" s="878"/>
      <c r="W5308" s="878"/>
      <c r="X5308" s="1015"/>
      <c r="Y5308" s="878"/>
      <c r="Z5308" s="975"/>
    </row>
    <row r="5309" spans="1:26">
      <c r="A5309" s="878"/>
      <c r="B5309" s="878"/>
      <c r="C5309" s="878"/>
      <c r="F5309" s="878"/>
      <c r="H5309" s="878"/>
      <c r="I5309" s="878"/>
      <c r="J5309" s="878"/>
      <c r="K5309" s="990"/>
      <c r="L5309" s="990"/>
      <c r="M5309" s="990"/>
      <c r="N5309" s="990"/>
      <c r="O5309" s="878"/>
      <c r="P5309" s="878"/>
      <c r="Q5309" s="878"/>
      <c r="R5309" s="878"/>
      <c r="S5309" s="878"/>
      <c r="T5309" s="878"/>
      <c r="U5309" s="878"/>
      <c r="V5309" s="878"/>
      <c r="W5309" s="878"/>
      <c r="X5309" s="1015"/>
      <c r="Y5309" s="878"/>
      <c r="Z5309" s="975"/>
    </row>
    <row r="5310" spans="1:26">
      <c r="A5310" s="878"/>
      <c r="B5310" s="878"/>
      <c r="C5310" s="878"/>
      <c r="F5310" s="878"/>
      <c r="H5310" s="878"/>
      <c r="I5310" s="878"/>
      <c r="J5310" s="878"/>
      <c r="K5310" s="990"/>
      <c r="L5310" s="990"/>
      <c r="M5310" s="990"/>
      <c r="N5310" s="990"/>
      <c r="O5310" s="878"/>
      <c r="P5310" s="878"/>
      <c r="Q5310" s="878"/>
      <c r="R5310" s="878"/>
      <c r="S5310" s="878"/>
      <c r="T5310" s="878"/>
      <c r="U5310" s="878"/>
      <c r="V5310" s="878"/>
      <c r="W5310" s="878"/>
      <c r="X5310" s="1015"/>
      <c r="Y5310" s="878"/>
      <c r="Z5310" s="975"/>
    </row>
    <row r="5311" spans="1:26">
      <c r="A5311" s="878"/>
      <c r="B5311" s="878"/>
      <c r="C5311" s="878"/>
      <c r="F5311" s="878"/>
      <c r="H5311" s="878"/>
      <c r="I5311" s="878"/>
      <c r="J5311" s="878"/>
      <c r="K5311" s="990"/>
      <c r="L5311" s="990"/>
      <c r="M5311" s="990"/>
      <c r="N5311" s="990"/>
      <c r="O5311" s="878"/>
      <c r="P5311" s="878"/>
      <c r="Q5311" s="878"/>
      <c r="R5311" s="878"/>
      <c r="S5311" s="878"/>
      <c r="T5311" s="878"/>
      <c r="U5311" s="878"/>
      <c r="V5311" s="878"/>
      <c r="W5311" s="878"/>
      <c r="X5311" s="1015"/>
      <c r="Y5311" s="878"/>
      <c r="Z5311" s="975"/>
    </row>
    <row r="5312" spans="1:26">
      <c r="A5312" s="878"/>
      <c r="B5312" s="878"/>
      <c r="C5312" s="878"/>
      <c r="F5312" s="878"/>
      <c r="H5312" s="878"/>
      <c r="I5312" s="878"/>
      <c r="J5312" s="878"/>
      <c r="K5312" s="990"/>
      <c r="L5312" s="990"/>
      <c r="M5312" s="990"/>
      <c r="N5312" s="990"/>
      <c r="O5312" s="878"/>
      <c r="P5312" s="878"/>
      <c r="Q5312" s="878"/>
      <c r="R5312" s="878"/>
      <c r="S5312" s="878"/>
      <c r="T5312" s="878"/>
      <c r="U5312" s="878"/>
      <c r="V5312" s="878"/>
      <c r="W5312" s="878"/>
      <c r="X5312" s="1015"/>
      <c r="Y5312" s="878"/>
      <c r="Z5312" s="975"/>
    </row>
    <row r="5313" spans="1:26">
      <c r="A5313" s="878"/>
      <c r="B5313" s="878"/>
      <c r="C5313" s="878"/>
      <c r="F5313" s="878"/>
      <c r="H5313" s="878"/>
      <c r="I5313" s="878"/>
      <c r="J5313" s="878"/>
      <c r="K5313" s="990"/>
      <c r="L5313" s="990"/>
      <c r="M5313" s="990"/>
      <c r="N5313" s="990"/>
      <c r="O5313" s="878"/>
      <c r="P5313" s="878"/>
      <c r="Q5313" s="878"/>
      <c r="R5313" s="878"/>
      <c r="S5313" s="878"/>
      <c r="T5313" s="878"/>
      <c r="U5313" s="878"/>
      <c r="V5313" s="878"/>
      <c r="W5313" s="878"/>
      <c r="X5313" s="1015"/>
      <c r="Y5313" s="878"/>
      <c r="Z5313" s="975"/>
    </row>
    <row r="5314" spans="1:26">
      <c r="A5314" s="878"/>
      <c r="B5314" s="878"/>
      <c r="C5314" s="878"/>
      <c r="F5314" s="878"/>
      <c r="H5314" s="878"/>
      <c r="I5314" s="878"/>
      <c r="J5314" s="878"/>
      <c r="K5314" s="990"/>
      <c r="L5314" s="990"/>
      <c r="M5314" s="990"/>
      <c r="N5314" s="990"/>
      <c r="O5314" s="878"/>
      <c r="P5314" s="878"/>
      <c r="Q5314" s="878"/>
      <c r="R5314" s="878"/>
      <c r="S5314" s="878"/>
      <c r="T5314" s="878"/>
      <c r="U5314" s="878"/>
      <c r="V5314" s="878"/>
      <c r="W5314" s="878"/>
      <c r="X5314" s="1015"/>
      <c r="Y5314" s="878"/>
      <c r="Z5314" s="975"/>
    </row>
    <row r="5315" spans="1:26">
      <c r="A5315" s="878"/>
      <c r="B5315" s="878"/>
      <c r="C5315" s="878"/>
      <c r="F5315" s="878"/>
      <c r="H5315" s="878"/>
      <c r="I5315" s="878"/>
      <c r="J5315" s="878"/>
      <c r="K5315" s="990"/>
      <c r="L5315" s="990"/>
      <c r="M5315" s="990"/>
      <c r="N5315" s="990"/>
      <c r="O5315" s="878"/>
      <c r="P5315" s="878"/>
      <c r="Q5315" s="878"/>
      <c r="R5315" s="878"/>
      <c r="S5315" s="878"/>
      <c r="T5315" s="878"/>
      <c r="U5315" s="878"/>
      <c r="V5315" s="878"/>
      <c r="W5315" s="878"/>
      <c r="X5315" s="1015"/>
      <c r="Y5315" s="878"/>
      <c r="Z5315" s="975"/>
    </row>
    <row r="5316" spans="1:26">
      <c r="A5316" s="878"/>
      <c r="B5316" s="878"/>
      <c r="C5316" s="878"/>
      <c r="F5316" s="878"/>
      <c r="H5316" s="878"/>
      <c r="I5316" s="878"/>
      <c r="J5316" s="878"/>
      <c r="K5316" s="990"/>
      <c r="L5316" s="990"/>
      <c r="M5316" s="990"/>
      <c r="N5316" s="990"/>
      <c r="O5316" s="878"/>
      <c r="P5316" s="878"/>
      <c r="Q5316" s="878"/>
      <c r="R5316" s="878"/>
      <c r="S5316" s="878"/>
      <c r="T5316" s="878"/>
      <c r="U5316" s="878"/>
      <c r="V5316" s="878"/>
      <c r="W5316" s="878"/>
      <c r="X5316" s="1015"/>
      <c r="Y5316" s="878"/>
      <c r="Z5316" s="975"/>
    </row>
    <row r="5317" spans="1:26">
      <c r="A5317" s="878"/>
      <c r="B5317" s="878"/>
      <c r="C5317" s="878"/>
      <c r="F5317" s="878"/>
      <c r="H5317" s="878"/>
      <c r="I5317" s="878"/>
      <c r="J5317" s="878"/>
      <c r="K5317" s="990"/>
      <c r="L5317" s="990"/>
      <c r="M5317" s="990"/>
      <c r="N5317" s="990"/>
      <c r="O5317" s="878"/>
      <c r="P5317" s="878"/>
      <c r="Q5317" s="878"/>
      <c r="R5317" s="878"/>
      <c r="S5317" s="878"/>
      <c r="T5317" s="878"/>
      <c r="U5317" s="878"/>
      <c r="V5317" s="878"/>
      <c r="W5317" s="878"/>
      <c r="X5317" s="1015"/>
      <c r="Y5317" s="878"/>
      <c r="Z5317" s="975"/>
    </row>
    <row r="5318" spans="1:26">
      <c r="A5318" s="878"/>
      <c r="B5318" s="878"/>
      <c r="C5318" s="878"/>
      <c r="F5318" s="878"/>
      <c r="H5318" s="878"/>
      <c r="I5318" s="878"/>
      <c r="J5318" s="878"/>
      <c r="K5318" s="990"/>
      <c r="L5318" s="990"/>
      <c r="M5318" s="990"/>
      <c r="N5318" s="990"/>
      <c r="O5318" s="878"/>
      <c r="P5318" s="878"/>
      <c r="Q5318" s="878"/>
      <c r="R5318" s="878"/>
      <c r="S5318" s="878"/>
      <c r="T5318" s="878"/>
      <c r="U5318" s="878"/>
      <c r="V5318" s="878"/>
      <c r="W5318" s="878"/>
      <c r="X5318" s="1015"/>
      <c r="Y5318" s="878"/>
      <c r="Z5318" s="975"/>
    </row>
    <row r="5319" spans="1:26">
      <c r="A5319" s="878"/>
      <c r="B5319" s="878"/>
      <c r="C5319" s="878"/>
      <c r="F5319" s="878"/>
      <c r="H5319" s="878"/>
      <c r="I5319" s="878"/>
      <c r="J5319" s="878"/>
      <c r="K5319" s="990"/>
      <c r="L5319" s="990"/>
      <c r="M5319" s="990"/>
      <c r="N5319" s="990"/>
      <c r="O5319" s="878"/>
      <c r="P5319" s="878"/>
      <c r="Q5319" s="878"/>
      <c r="R5319" s="878"/>
      <c r="S5319" s="878"/>
      <c r="T5319" s="878"/>
      <c r="U5319" s="878"/>
      <c r="V5319" s="878"/>
      <c r="W5319" s="878"/>
      <c r="X5319" s="1015"/>
      <c r="Y5319" s="878"/>
      <c r="Z5319" s="975"/>
    </row>
    <row r="5320" spans="1:26">
      <c r="A5320" s="878"/>
      <c r="B5320" s="878"/>
      <c r="C5320" s="878"/>
      <c r="F5320" s="878"/>
      <c r="H5320" s="878"/>
      <c r="I5320" s="878"/>
      <c r="J5320" s="878"/>
      <c r="K5320" s="990"/>
      <c r="L5320" s="990"/>
      <c r="M5320" s="990"/>
      <c r="N5320" s="990"/>
      <c r="O5320" s="878"/>
      <c r="P5320" s="878"/>
      <c r="Q5320" s="878"/>
      <c r="R5320" s="878"/>
      <c r="S5320" s="878"/>
      <c r="T5320" s="878"/>
      <c r="U5320" s="878"/>
      <c r="V5320" s="878"/>
      <c r="W5320" s="878"/>
      <c r="X5320" s="1015"/>
      <c r="Y5320" s="878"/>
      <c r="Z5320" s="975"/>
    </row>
    <row r="5321" spans="1:26">
      <c r="A5321" s="878"/>
      <c r="B5321" s="878"/>
      <c r="C5321" s="878"/>
      <c r="F5321" s="878"/>
      <c r="H5321" s="878"/>
      <c r="I5321" s="878"/>
      <c r="J5321" s="878"/>
      <c r="K5321" s="990"/>
      <c r="L5321" s="990"/>
      <c r="M5321" s="990"/>
      <c r="N5321" s="990"/>
      <c r="O5321" s="878"/>
      <c r="P5321" s="878"/>
      <c r="Q5321" s="878"/>
      <c r="R5321" s="878"/>
      <c r="S5321" s="878"/>
      <c r="T5321" s="878"/>
      <c r="U5321" s="878"/>
      <c r="V5321" s="878"/>
      <c r="W5321" s="878"/>
      <c r="X5321" s="1015"/>
      <c r="Y5321" s="878"/>
      <c r="Z5321" s="975"/>
    </row>
    <row r="5322" spans="1:26">
      <c r="A5322" s="878"/>
      <c r="B5322" s="878"/>
      <c r="C5322" s="878"/>
      <c r="F5322" s="878"/>
      <c r="H5322" s="878"/>
      <c r="I5322" s="878"/>
      <c r="J5322" s="878"/>
      <c r="K5322" s="990"/>
      <c r="L5322" s="990"/>
      <c r="M5322" s="990"/>
      <c r="N5322" s="990"/>
      <c r="O5322" s="878"/>
      <c r="P5322" s="878"/>
      <c r="Q5322" s="878"/>
      <c r="R5322" s="878"/>
      <c r="S5322" s="878"/>
      <c r="T5322" s="878"/>
      <c r="U5322" s="878"/>
      <c r="V5322" s="878"/>
      <c r="W5322" s="878"/>
      <c r="X5322" s="1015"/>
      <c r="Y5322" s="878"/>
      <c r="Z5322" s="975"/>
    </row>
    <row r="5323" spans="1:26">
      <c r="A5323" s="878"/>
      <c r="B5323" s="878"/>
      <c r="C5323" s="878"/>
      <c r="F5323" s="878"/>
      <c r="H5323" s="878"/>
      <c r="I5323" s="878"/>
      <c r="J5323" s="878"/>
      <c r="K5323" s="990"/>
      <c r="L5323" s="990"/>
      <c r="M5323" s="990"/>
      <c r="N5323" s="990"/>
      <c r="O5323" s="878"/>
      <c r="P5323" s="878"/>
      <c r="Q5323" s="878"/>
      <c r="R5323" s="878"/>
      <c r="S5323" s="878"/>
      <c r="T5323" s="878"/>
      <c r="U5323" s="878"/>
      <c r="V5323" s="878"/>
      <c r="W5323" s="878"/>
      <c r="X5323" s="1015"/>
      <c r="Y5323" s="878"/>
      <c r="Z5323" s="975"/>
    </row>
    <row r="5324" spans="1:26">
      <c r="A5324" s="878"/>
      <c r="B5324" s="878"/>
      <c r="C5324" s="878"/>
      <c r="F5324" s="878"/>
      <c r="H5324" s="878"/>
      <c r="I5324" s="878"/>
      <c r="J5324" s="878"/>
      <c r="K5324" s="990"/>
      <c r="L5324" s="990"/>
      <c r="M5324" s="990"/>
      <c r="N5324" s="990"/>
      <c r="O5324" s="878"/>
      <c r="P5324" s="878"/>
      <c r="Q5324" s="878"/>
      <c r="R5324" s="878"/>
      <c r="S5324" s="878"/>
      <c r="T5324" s="878"/>
      <c r="U5324" s="878"/>
      <c r="V5324" s="878"/>
      <c r="W5324" s="878"/>
      <c r="X5324" s="1015"/>
      <c r="Y5324" s="878"/>
      <c r="Z5324" s="975"/>
    </row>
    <row r="5325" spans="1:26">
      <c r="A5325" s="878"/>
      <c r="B5325" s="878"/>
      <c r="C5325" s="878"/>
      <c r="F5325" s="878"/>
      <c r="H5325" s="878"/>
      <c r="I5325" s="878"/>
      <c r="J5325" s="878"/>
      <c r="K5325" s="990"/>
      <c r="L5325" s="990"/>
      <c r="M5325" s="990"/>
      <c r="N5325" s="990"/>
      <c r="O5325" s="878"/>
      <c r="P5325" s="878"/>
      <c r="Q5325" s="878"/>
      <c r="R5325" s="878"/>
      <c r="S5325" s="878"/>
      <c r="T5325" s="878"/>
      <c r="U5325" s="878"/>
      <c r="V5325" s="878"/>
      <c r="W5325" s="878"/>
      <c r="X5325" s="1015"/>
      <c r="Y5325" s="878"/>
      <c r="Z5325" s="975"/>
    </row>
    <row r="5326" spans="1:26">
      <c r="A5326" s="878"/>
      <c r="B5326" s="878"/>
      <c r="C5326" s="878"/>
      <c r="F5326" s="878"/>
      <c r="H5326" s="878"/>
      <c r="I5326" s="878"/>
      <c r="J5326" s="878"/>
      <c r="K5326" s="990"/>
      <c r="L5326" s="990"/>
      <c r="M5326" s="990"/>
      <c r="N5326" s="990"/>
      <c r="O5326" s="878"/>
      <c r="P5326" s="878"/>
      <c r="Q5326" s="878"/>
      <c r="R5326" s="878"/>
      <c r="S5326" s="878"/>
      <c r="T5326" s="878"/>
      <c r="U5326" s="878"/>
      <c r="V5326" s="878"/>
      <c r="W5326" s="878"/>
      <c r="X5326" s="1015"/>
      <c r="Y5326" s="878"/>
      <c r="Z5326" s="975"/>
    </row>
    <row r="5327" spans="1:26">
      <c r="A5327" s="878"/>
      <c r="B5327" s="878"/>
      <c r="C5327" s="878"/>
      <c r="F5327" s="878"/>
      <c r="H5327" s="878"/>
      <c r="I5327" s="878"/>
      <c r="J5327" s="878"/>
      <c r="K5327" s="990"/>
      <c r="L5327" s="990"/>
      <c r="M5327" s="990"/>
      <c r="N5327" s="990"/>
      <c r="O5327" s="878"/>
      <c r="P5327" s="878"/>
      <c r="Q5327" s="878"/>
      <c r="R5327" s="878"/>
      <c r="S5327" s="878"/>
      <c r="T5327" s="878"/>
      <c r="U5327" s="878"/>
      <c r="V5327" s="878"/>
      <c r="W5327" s="878"/>
      <c r="X5327" s="1015"/>
      <c r="Y5327" s="878"/>
      <c r="Z5327" s="975"/>
    </row>
    <row r="5328" spans="1:26">
      <c r="A5328" s="878"/>
      <c r="B5328" s="878"/>
      <c r="C5328" s="878"/>
      <c r="F5328" s="878"/>
      <c r="H5328" s="878"/>
      <c r="I5328" s="878"/>
      <c r="J5328" s="878"/>
      <c r="K5328" s="990"/>
      <c r="L5328" s="990"/>
      <c r="M5328" s="990"/>
      <c r="N5328" s="990"/>
      <c r="O5328" s="878"/>
      <c r="P5328" s="878"/>
      <c r="Q5328" s="878"/>
      <c r="R5328" s="878"/>
      <c r="S5328" s="878"/>
      <c r="T5328" s="878"/>
      <c r="U5328" s="878"/>
      <c r="V5328" s="878"/>
      <c r="W5328" s="878"/>
      <c r="X5328" s="1015"/>
      <c r="Y5328" s="878"/>
      <c r="Z5328" s="975"/>
    </row>
    <row r="5329" spans="1:26">
      <c r="A5329" s="878"/>
      <c r="B5329" s="878"/>
      <c r="C5329" s="878"/>
      <c r="F5329" s="878"/>
      <c r="H5329" s="878"/>
      <c r="I5329" s="878"/>
      <c r="J5329" s="878"/>
      <c r="K5329" s="990"/>
      <c r="L5329" s="990"/>
      <c r="M5329" s="990"/>
      <c r="N5329" s="990"/>
      <c r="O5329" s="878"/>
      <c r="P5329" s="878"/>
      <c r="Q5329" s="878"/>
      <c r="R5329" s="878"/>
      <c r="S5329" s="878"/>
      <c r="T5329" s="878"/>
      <c r="U5329" s="878"/>
      <c r="V5329" s="878"/>
      <c r="W5329" s="878"/>
      <c r="X5329" s="1015"/>
      <c r="Y5329" s="878"/>
      <c r="Z5329" s="975"/>
    </row>
    <row r="5330" spans="1:26">
      <c r="A5330" s="878"/>
      <c r="B5330" s="878"/>
      <c r="C5330" s="878"/>
      <c r="F5330" s="878"/>
      <c r="H5330" s="878"/>
      <c r="I5330" s="878"/>
      <c r="J5330" s="878"/>
      <c r="K5330" s="990"/>
      <c r="L5330" s="990"/>
      <c r="M5330" s="990"/>
      <c r="N5330" s="990"/>
      <c r="O5330" s="878"/>
      <c r="P5330" s="878"/>
      <c r="Q5330" s="878"/>
      <c r="R5330" s="878"/>
      <c r="S5330" s="878"/>
      <c r="T5330" s="878"/>
      <c r="U5330" s="878"/>
      <c r="V5330" s="878"/>
      <c r="W5330" s="878"/>
      <c r="X5330" s="1015"/>
      <c r="Y5330" s="878"/>
      <c r="Z5330" s="975"/>
    </row>
    <row r="5331" spans="1:26">
      <c r="A5331" s="878"/>
      <c r="B5331" s="878"/>
      <c r="C5331" s="878"/>
      <c r="F5331" s="878"/>
      <c r="H5331" s="878"/>
      <c r="I5331" s="878"/>
      <c r="J5331" s="878"/>
      <c r="K5331" s="990"/>
      <c r="L5331" s="990"/>
      <c r="M5331" s="990"/>
      <c r="N5331" s="990"/>
      <c r="O5331" s="878"/>
      <c r="P5331" s="878"/>
      <c r="Q5331" s="878"/>
      <c r="R5331" s="878"/>
      <c r="S5331" s="878"/>
      <c r="T5331" s="878"/>
      <c r="U5331" s="878"/>
      <c r="V5331" s="878"/>
      <c r="W5331" s="878"/>
      <c r="X5331" s="1015"/>
      <c r="Y5331" s="878"/>
      <c r="Z5331" s="975"/>
    </row>
    <row r="5332" spans="1:26">
      <c r="A5332" s="878"/>
      <c r="B5332" s="878"/>
      <c r="C5332" s="878"/>
      <c r="F5332" s="878"/>
      <c r="H5332" s="878"/>
      <c r="I5332" s="878"/>
      <c r="J5332" s="878"/>
      <c r="K5332" s="990"/>
      <c r="L5332" s="990"/>
      <c r="M5332" s="990"/>
      <c r="N5332" s="990"/>
      <c r="O5332" s="878"/>
      <c r="P5332" s="878"/>
      <c r="Q5332" s="878"/>
      <c r="R5332" s="878"/>
      <c r="S5332" s="878"/>
      <c r="T5332" s="878"/>
      <c r="U5332" s="878"/>
      <c r="V5332" s="878"/>
      <c r="W5332" s="878"/>
      <c r="X5332" s="1015"/>
      <c r="Y5332" s="878"/>
      <c r="Z5332" s="975"/>
    </row>
    <row r="5333" spans="1:26">
      <c r="A5333" s="878"/>
      <c r="B5333" s="878"/>
      <c r="C5333" s="878"/>
      <c r="F5333" s="878"/>
      <c r="H5333" s="878"/>
      <c r="I5333" s="878"/>
      <c r="J5333" s="878"/>
      <c r="K5333" s="990"/>
      <c r="L5333" s="990"/>
      <c r="M5333" s="990"/>
      <c r="N5333" s="990"/>
      <c r="O5333" s="878"/>
      <c r="P5333" s="878"/>
      <c r="Q5333" s="878"/>
      <c r="R5333" s="878"/>
      <c r="S5333" s="878"/>
      <c r="T5333" s="878"/>
      <c r="U5333" s="878"/>
      <c r="V5333" s="878"/>
      <c r="W5333" s="878"/>
      <c r="X5333" s="1015"/>
      <c r="Y5333" s="878"/>
      <c r="Z5333" s="975"/>
    </row>
    <row r="5334" spans="1:26">
      <c r="A5334" s="878"/>
      <c r="B5334" s="878"/>
      <c r="C5334" s="878"/>
      <c r="F5334" s="878"/>
      <c r="H5334" s="878"/>
      <c r="I5334" s="878"/>
      <c r="J5334" s="878"/>
      <c r="K5334" s="990"/>
      <c r="L5334" s="990"/>
      <c r="M5334" s="990"/>
      <c r="N5334" s="990"/>
      <c r="O5334" s="878"/>
      <c r="P5334" s="878"/>
      <c r="Q5334" s="878"/>
      <c r="R5334" s="878"/>
      <c r="S5334" s="878"/>
      <c r="T5334" s="878"/>
      <c r="U5334" s="878"/>
      <c r="V5334" s="878"/>
      <c r="W5334" s="878"/>
      <c r="X5334" s="1015"/>
      <c r="Y5334" s="878"/>
      <c r="Z5334" s="975"/>
    </row>
    <row r="5335" spans="1:26">
      <c r="A5335" s="878"/>
      <c r="B5335" s="878"/>
      <c r="C5335" s="878"/>
      <c r="F5335" s="878"/>
      <c r="H5335" s="878"/>
      <c r="I5335" s="878"/>
      <c r="J5335" s="878"/>
      <c r="K5335" s="990"/>
      <c r="L5335" s="990"/>
      <c r="M5335" s="990"/>
      <c r="N5335" s="990"/>
      <c r="O5335" s="878"/>
      <c r="P5335" s="878"/>
      <c r="Q5335" s="878"/>
      <c r="R5335" s="878"/>
      <c r="S5335" s="878"/>
      <c r="T5335" s="878"/>
      <c r="U5335" s="878"/>
      <c r="V5335" s="878"/>
      <c r="W5335" s="878"/>
      <c r="X5335" s="1015"/>
      <c r="Y5335" s="878"/>
      <c r="Z5335" s="975"/>
    </row>
    <row r="5336" spans="1:26">
      <c r="A5336" s="878"/>
      <c r="B5336" s="878"/>
      <c r="C5336" s="878"/>
      <c r="F5336" s="878"/>
      <c r="H5336" s="878"/>
      <c r="I5336" s="878"/>
      <c r="J5336" s="878"/>
      <c r="K5336" s="990"/>
      <c r="L5336" s="990"/>
      <c r="M5336" s="990"/>
      <c r="N5336" s="990"/>
      <c r="O5336" s="878"/>
      <c r="P5336" s="878"/>
      <c r="Q5336" s="878"/>
      <c r="R5336" s="878"/>
      <c r="S5336" s="878"/>
      <c r="T5336" s="878"/>
      <c r="U5336" s="878"/>
      <c r="V5336" s="878"/>
      <c r="W5336" s="878"/>
      <c r="X5336" s="1015"/>
      <c r="Y5336" s="878"/>
      <c r="Z5336" s="975"/>
    </row>
    <row r="5337" spans="1:26">
      <c r="A5337" s="878"/>
      <c r="B5337" s="878"/>
      <c r="C5337" s="878"/>
      <c r="F5337" s="878"/>
      <c r="H5337" s="878"/>
      <c r="I5337" s="878"/>
      <c r="J5337" s="878"/>
      <c r="K5337" s="990"/>
      <c r="L5337" s="990"/>
      <c r="M5337" s="990"/>
      <c r="N5337" s="990"/>
      <c r="O5337" s="878"/>
      <c r="P5337" s="878"/>
      <c r="Q5337" s="878"/>
      <c r="R5337" s="878"/>
      <c r="S5337" s="878"/>
      <c r="T5337" s="878"/>
      <c r="U5337" s="878"/>
      <c r="V5337" s="878"/>
      <c r="W5337" s="878"/>
      <c r="X5337" s="1015"/>
      <c r="Y5337" s="878"/>
      <c r="Z5337" s="975"/>
    </row>
    <row r="5338" spans="1:26">
      <c r="A5338" s="878"/>
      <c r="B5338" s="878"/>
      <c r="C5338" s="878"/>
      <c r="F5338" s="878"/>
      <c r="H5338" s="878"/>
      <c r="I5338" s="878"/>
      <c r="J5338" s="878"/>
      <c r="K5338" s="990"/>
      <c r="L5338" s="990"/>
      <c r="M5338" s="990"/>
      <c r="N5338" s="990"/>
      <c r="O5338" s="878"/>
      <c r="P5338" s="878"/>
      <c r="Q5338" s="878"/>
      <c r="R5338" s="878"/>
      <c r="S5338" s="878"/>
      <c r="T5338" s="878"/>
      <c r="U5338" s="878"/>
      <c r="V5338" s="878"/>
      <c r="W5338" s="878"/>
      <c r="X5338" s="1015"/>
      <c r="Y5338" s="878"/>
      <c r="Z5338" s="975"/>
    </row>
    <row r="5339" spans="1:26">
      <c r="A5339" s="878"/>
      <c r="B5339" s="878"/>
      <c r="C5339" s="878"/>
      <c r="F5339" s="878"/>
      <c r="H5339" s="878"/>
      <c r="I5339" s="878"/>
      <c r="J5339" s="878"/>
      <c r="K5339" s="990"/>
      <c r="L5339" s="990"/>
      <c r="M5339" s="990"/>
      <c r="N5339" s="990"/>
      <c r="O5339" s="878"/>
      <c r="P5339" s="878"/>
      <c r="Q5339" s="878"/>
      <c r="R5339" s="878"/>
      <c r="S5339" s="878"/>
      <c r="T5339" s="878"/>
      <c r="U5339" s="878"/>
      <c r="V5339" s="878"/>
      <c r="W5339" s="878"/>
      <c r="X5339" s="1015"/>
      <c r="Y5339" s="878"/>
      <c r="Z5339" s="975"/>
    </row>
    <row r="5340" spans="1:26">
      <c r="A5340" s="878"/>
      <c r="B5340" s="878"/>
      <c r="C5340" s="878"/>
      <c r="F5340" s="878"/>
      <c r="H5340" s="878"/>
      <c r="I5340" s="878"/>
      <c r="J5340" s="878"/>
      <c r="K5340" s="990"/>
      <c r="L5340" s="990"/>
      <c r="M5340" s="990"/>
      <c r="N5340" s="990"/>
      <c r="O5340" s="878"/>
      <c r="P5340" s="878"/>
      <c r="Q5340" s="878"/>
      <c r="R5340" s="878"/>
      <c r="S5340" s="878"/>
      <c r="T5340" s="878"/>
      <c r="U5340" s="878"/>
      <c r="V5340" s="878"/>
      <c r="W5340" s="878"/>
      <c r="X5340" s="1015"/>
      <c r="Y5340" s="878"/>
      <c r="Z5340" s="975"/>
    </row>
    <row r="5341" spans="1:26">
      <c r="A5341" s="878"/>
      <c r="B5341" s="878"/>
      <c r="C5341" s="878"/>
      <c r="F5341" s="878"/>
      <c r="H5341" s="878"/>
      <c r="I5341" s="878"/>
      <c r="J5341" s="878"/>
      <c r="K5341" s="990"/>
      <c r="L5341" s="990"/>
      <c r="M5341" s="990"/>
      <c r="N5341" s="990"/>
      <c r="O5341" s="878"/>
      <c r="P5341" s="878"/>
      <c r="Q5341" s="878"/>
      <c r="R5341" s="878"/>
      <c r="S5341" s="878"/>
      <c r="T5341" s="878"/>
      <c r="U5341" s="878"/>
      <c r="V5341" s="878"/>
      <c r="W5341" s="878"/>
      <c r="X5341" s="1015"/>
      <c r="Y5341" s="878"/>
      <c r="Z5341" s="975"/>
    </row>
    <row r="5342" spans="1:26">
      <c r="A5342" s="878"/>
      <c r="B5342" s="878"/>
      <c r="C5342" s="878"/>
      <c r="F5342" s="878"/>
      <c r="H5342" s="878"/>
      <c r="I5342" s="878"/>
      <c r="J5342" s="878"/>
      <c r="K5342" s="990"/>
      <c r="L5342" s="990"/>
      <c r="M5342" s="990"/>
      <c r="N5342" s="990"/>
      <c r="O5342" s="878"/>
      <c r="P5342" s="878"/>
      <c r="Q5342" s="878"/>
      <c r="R5342" s="878"/>
      <c r="S5342" s="878"/>
      <c r="T5342" s="878"/>
      <c r="U5342" s="878"/>
      <c r="V5342" s="878"/>
      <c r="W5342" s="878"/>
      <c r="X5342" s="1015"/>
      <c r="Y5342" s="878"/>
      <c r="Z5342" s="975"/>
    </row>
    <row r="5343" spans="1:26">
      <c r="A5343" s="878"/>
      <c r="B5343" s="878"/>
      <c r="C5343" s="878"/>
      <c r="F5343" s="878"/>
      <c r="H5343" s="878"/>
      <c r="I5343" s="878"/>
      <c r="J5343" s="878"/>
      <c r="K5343" s="990"/>
      <c r="L5343" s="990"/>
      <c r="M5343" s="990"/>
      <c r="N5343" s="990"/>
      <c r="O5343" s="878"/>
      <c r="P5343" s="878"/>
      <c r="Q5343" s="878"/>
      <c r="R5343" s="878"/>
      <c r="S5343" s="878"/>
      <c r="T5343" s="878"/>
      <c r="U5343" s="878"/>
      <c r="V5343" s="878"/>
      <c r="W5343" s="878"/>
      <c r="X5343" s="1015"/>
      <c r="Y5343" s="878"/>
      <c r="Z5343" s="975"/>
    </row>
    <row r="5344" spans="1:26">
      <c r="A5344" s="878"/>
      <c r="B5344" s="878"/>
      <c r="C5344" s="878"/>
      <c r="F5344" s="878"/>
      <c r="H5344" s="878"/>
      <c r="I5344" s="878"/>
      <c r="J5344" s="878"/>
      <c r="K5344" s="990"/>
      <c r="L5344" s="990"/>
      <c r="M5344" s="990"/>
      <c r="N5344" s="990"/>
      <c r="O5344" s="878"/>
      <c r="P5344" s="878"/>
      <c r="Q5344" s="878"/>
      <c r="R5344" s="878"/>
      <c r="S5344" s="878"/>
      <c r="T5344" s="878"/>
      <c r="U5344" s="878"/>
      <c r="V5344" s="878"/>
      <c r="W5344" s="878"/>
      <c r="X5344" s="1015"/>
      <c r="Y5344" s="878"/>
      <c r="Z5344" s="975"/>
    </row>
    <row r="5345" spans="1:26">
      <c r="A5345" s="878"/>
      <c r="B5345" s="878"/>
      <c r="C5345" s="878"/>
      <c r="F5345" s="878"/>
      <c r="H5345" s="878"/>
      <c r="I5345" s="878"/>
      <c r="J5345" s="878"/>
      <c r="K5345" s="990"/>
      <c r="L5345" s="990"/>
      <c r="M5345" s="990"/>
      <c r="N5345" s="990"/>
      <c r="O5345" s="878"/>
      <c r="P5345" s="878"/>
      <c r="Q5345" s="878"/>
      <c r="R5345" s="878"/>
      <c r="S5345" s="878"/>
      <c r="T5345" s="878"/>
      <c r="U5345" s="878"/>
      <c r="V5345" s="878"/>
      <c r="W5345" s="878"/>
      <c r="X5345" s="1015"/>
      <c r="Y5345" s="878"/>
      <c r="Z5345" s="975"/>
    </row>
    <row r="5346" spans="1:26">
      <c r="A5346" s="878"/>
      <c r="B5346" s="878"/>
      <c r="C5346" s="878"/>
      <c r="F5346" s="878"/>
      <c r="H5346" s="878"/>
      <c r="I5346" s="878"/>
      <c r="J5346" s="878"/>
      <c r="K5346" s="990"/>
      <c r="L5346" s="990"/>
      <c r="M5346" s="990"/>
      <c r="N5346" s="990"/>
      <c r="O5346" s="878"/>
      <c r="P5346" s="878"/>
      <c r="Q5346" s="878"/>
      <c r="R5346" s="878"/>
      <c r="S5346" s="878"/>
      <c r="T5346" s="878"/>
      <c r="U5346" s="878"/>
      <c r="V5346" s="878"/>
      <c r="W5346" s="878"/>
      <c r="X5346" s="1015"/>
      <c r="Y5346" s="878"/>
      <c r="Z5346" s="975"/>
    </row>
    <row r="5347" spans="1:26">
      <c r="A5347" s="878"/>
      <c r="B5347" s="878"/>
      <c r="C5347" s="878"/>
      <c r="F5347" s="878"/>
      <c r="H5347" s="878"/>
      <c r="I5347" s="878"/>
      <c r="J5347" s="878"/>
      <c r="K5347" s="990"/>
      <c r="L5347" s="990"/>
      <c r="M5347" s="990"/>
      <c r="N5347" s="990"/>
      <c r="O5347" s="878"/>
      <c r="P5347" s="878"/>
      <c r="Q5347" s="878"/>
      <c r="R5347" s="878"/>
      <c r="S5347" s="878"/>
      <c r="T5347" s="878"/>
      <c r="U5347" s="878"/>
      <c r="V5347" s="878"/>
      <c r="W5347" s="878"/>
      <c r="X5347" s="1015"/>
      <c r="Y5347" s="878"/>
      <c r="Z5347" s="975"/>
    </row>
    <row r="5348" spans="1:26">
      <c r="A5348" s="878"/>
      <c r="B5348" s="878"/>
      <c r="C5348" s="878"/>
      <c r="F5348" s="878"/>
      <c r="H5348" s="878"/>
      <c r="I5348" s="878"/>
      <c r="J5348" s="878"/>
      <c r="K5348" s="990"/>
      <c r="L5348" s="990"/>
      <c r="M5348" s="990"/>
      <c r="N5348" s="990"/>
      <c r="O5348" s="878"/>
      <c r="P5348" s="878"/>
      <c r="Q5348" s="878"/>
      <c r="R5348" s="878"/>
      <c r="S5348" s="878"/>
      <c r="T5348" s="878"/>
      <c r="U5348" s="878"/>
      <c r="V5348" s="878"/>
      <c r="W5348" s="878"/>
      <c r="X5348" s="1015"/>
      <c r="Y5348" s="878"/>
      <c r="Z5348" s="975"/>
    </row>
    <row r="5349" spans="1:26">
      <c r="A5349" s="878"/>
      <c r="B5349" s="878"/>
      <c r="C5349" s="878"/>
      <c r="F5349" s="878"/>
      <c r="H5349" s="878"/>
      <c r="I5349" s="878"/>
      <c r="J5349" s="878"/>
      <c r="K5349" s="990"/>
      <c r="L5349" s="990"/>
      <c r="M5349" s="990"/>
      <c r="N5349" s="990"/>
      <c r="O5349" s="878"/>
      <c r="P5349" s="878"/>
      <c r="Q5349" s="878"/>
      <c r="R5349" s="878"/>
      <c r="S5349" s="878"/>
      <c r="T5349" s="878"/>
      <c r="U5349" s="878"/>
      <c r="V5349" s="878"/>
      <c r="W5349" s="878"/>
      <c r="X5349" s="1015"/>
      <c r="Y5349" s="878"/>
      <c r="Z5349" s="975"/>
    </row>
    <row r="5350" spans="1:26">
      <c r="A5350" s="878"/>
      <c r="B5350" s="878"/>
      <c r="C5350" s="878"/>
      <c r="F5350" s="878"/>
      <c r="H5350" s="878"/>
      <c r="I5350" s="878"/>
      <c r="J5350" s="878"/>
      <c r="K5350" s="990"/>
      <c r="L5350" s="990"/>
      <c r="M5350" s="990"/>
      <c r="N5350" s="990"/>
      <c r="O5350" s="878"/>
      <c r="P5350" s="878"/>
      <c r="Q5350" s="878"/>
      <c r="R5350" s="878"/>
      <c r="S5350" s="878"/>
      <c r="T5350" s="878"/>
      <c r="U5350" s="878"/>
      <c r="V5350" s="878"/>
      <c r="W5350" s="878"/>
      <c r="X5350" s="1015"/>
      <c r="Y5350" s="878"/>
      <c r="Z5350" s="975"/>
    </row>
    <row r="5351" spans="1:26">
      <c r="A5351" s="878"/>
      <c r="B5351" s="878"/>
      <c r="C5351" s="878"/>
      <c r="F5351" s="878"/>
      <c r="H5351" s="878"/>
      <c r="I5351" s="878"/>
      <c r="J5351" s="878"/>
      <c r="K5351" s="990"/>
      <c r="L5351" s="990"/>
      <c r="M5351" s="990"/>
      <c r="N5351" s="990"/>
      <c r="O5351" s="878"/>
      <c r="P5351" s="878"/>
      <c r="Q5351" s="878"/>
      <c r="R5351" s="878"/>
      <c r="S5351" s="878"/>
      <c r="T5351" s="878"/>
      <c r="U5351" s="878"/>
      <c r="V5351" s="878"/>
      <c r="W5351" s="878"/>
      <c r="X5351" s="1015"/>
      <c r="Y5351" s="878"/>
      <c r="Z5351" s="975"/>
    </row>
    <row r="5352" spans="1:26">
      <c r="A5352" s="878"/>
      <c r="B5352" s="878"/>
      <c r="C5352" s="878"/>
      <c r="F5352" s="878"/>
      <c r="H5352" s="878"/>
      <c r="I5352" s="878"/>
      <c r="J5352" s="878"/>
      <c r="K5352" s="990"/>
      <c r="L5352" s="990"/>
      <c r="M5352" s="990"/>
      <c r="N5352" s="990"/>
      <c r="O5352" s="878"/>
      <c r="P5352" s="878"/>
      <c r="Q5352" s="878"/>
      <c r="R5352" s="878"/>
      <c r="S5352" s="878"/>
      <c r="T5352" s="878"/>
      <c r="U5352" s="878"/>
      <c r="V5352" s="878"/>
      <c r="W5352" s="878"/>
      <c r="X5352" s="1015"/>
      <c r="Y5352" s="878"/>
      <c r="Z5352" s="975"/>
    </row>
    <row r="5353" spans="1:26">
      <c r="A5353" s="878"/>
      <c r="B5353" s="878"/>
      <c r="C5353" s="878"/>
      <c r="F5353" s="878"/>
      <c r="H5353" s="878"/>
      <c r="I5353" s="878"/>
      <c r="J5353" s="878"/>
      <c r="K5353" s="990"/>
      <c r="L5353" s="990"/>
      <c r="M5353" s="990"/>
      <c r="N5353" s="990"/>
      <c r="O5353" s="878"/>
      <c r="P5353" s="878"/>
      <c r="Q5353" s="878"/>
      <c r="R5353" s="878"/>
      <c r="S5353" s="878"/>
      <c r="T5353" s="878"/>
      <c r="U5353" s="878"/>
      <c r="V5353" s="878"/>
      <c r="W5353" s="878"/>
      <c r="X5353" s="1015"/>
      <c r="Y5353" s="878"/>
      <c r="Z5353" s="975"/>
    </row>
    <row r="5354" spans="1:26">
      <c r="A5354" s="878"/>
      <c r="B5354" s="878"/>
      <c r="C5354" s="878"/>
      <c r="F5354" s="878"/>
      <c r="H5354" s="878"/>
      <c r="I5354" s="878"/>
      <c r="J5354" s="878"/>
      <c r="K5354" s="990"/>
      <c r="L5354" s="990"/>
      <c r="M5354" s="990"/>
      <c r="N5354" s="990"/>
      <c r="O5354" s="878"/>
      <c r="P5354" s="878"/>
      <c r="Q5354" s="878"/>
      <c r="R5354" s="878"/>
      <c r="S5354" s="878"/>
      <c r="T5354" s="878"/>
      <c r="U5354" s="878"/>
      <c r="V5354" s="878"/>
      <c r="W5354" s="878"/>
      <c r="X5354" s="1015"/>
      <c r="Y5354" s="878"/>
      <c r="Z5354" s="975"/>
    </row>
    <row r="5355" spans="1:26">
      <c r="A5355" s="878"/>
      <c r="B5355" s="878"/>
      <c r="C5355" s="878"/>
      <c r="F5355" s="878"/>
      <c r="H5355" s="878"/>
      <c r="I5355" s="878"/>
      <c r="J5355" s="878"/>
      <c r="K5355" s="990"/>
      <c r="L5355" s="990"/>
      <c r="M5355" s="990"/>
      <c r="N5355" s="990"/>
      <c r="O5355" s="878"/>
      <c r="P5355" s="878"/>
      <c r="Q5355" s="878"/>
      <c r="R5355" s="878"/>
      <c r="S5355" s="878"/>
      <c r="T5355" s="878"/>
      <c r="U5355" s="878"/>
      <c r="V5355" s="878"/>
      <c r="W5355" s="878"/>
      <c r="X5355" s="1015"/>
      <c r="Y5355" s="878"/>
      <c r="Z5355" s="975"/>
    </row>
    <row r="5356" spans="1:26">
      <c r="A5356" s="878"/>
      <c r="B5356" s="878"/>
      <c r="C5356" s="878"/>
      <c r="F5356" s="878"/>
      <c r="H5356" s="878"/>
      <c r="I5356" s="878"/>
      <c r="J5356" s="878"/>
      <c r="K5356" s="990"/>
      <c r="L5356" s="990"/>
      <c r="M5356" s="990"/>
      <c r="N5356" s="990"/>
      <c r="O5356" s="878"/>
      <c r="P5356" s="878"/>
      <c r="Q5356" s="878"/>
      <c r="R5356" s="878"/>
      <c r="S5356" s="878"/>
      <c r="T5356" s="878"/>
      <c r="U5356" s="878"/>
      <c r="V5356" s="878"/>
      <c r="W5356" s="878"/>
      <c r="X5356" s="1015"/>
      <c r="Y5356" s="878"/>
      <c r="Z5356" s="975"/>
    </row>
    <row r="5357" spans="1:26">
      <c r="A5357" s="878"/>
      <c r="B5357" s="878"/>
      <c r="C5357" s="878"/>
      <c r="F5357" s="878"/>
      <c r="H5357" s="878"/>
      <c r="I5357" s="878"/>
      <c r="J5357" s="878"/>
      <c r="K5357" s="990"/>
      <c r="L5357" s="990"/>
      <c r="M5357" s="990"/>
      <c r="N5357" s="990"/>
      <c r="O5357" s="878"/>
      <c r="P5357" s="878"/>
      <c r="Q5357" s="878"/>
      <c r="R5357" s="878"/>
      <c r="S5357" s="878"/>
      <c r="T5357" s="878"/>
      <c r="U5357" s="878"/>
      <c r="V5357" s="878"/>
      <c r="W5357" s="878"/>
      <c r="X5357" s="1015"/>
      <c r="Y5357" s="878"/>
      <c r="Z5357" s="975"/>
    </row>
    <row r="5358" spans="1:26">
      <c r="A5358" s="878"/>
      <c r="B5358" s="878"/>
      <c r="C5358" s="878"/>
      <c r="F5358" s="878"/>
      <c r="H5358" s="878"/>
      <c r="I5358" s="878"/>
      <c r="J5358" s="878"/>
      <c r="K5358" s="990"/>
      <c r="L5358" s="990"/>
      <c r="M5358" s="990"/>
      <c r="N5358" s="990"/>
      <c r="O5358" s="878"/>
      <c r="P5358" s="878"/>
      <c r="Q5358" s="878"/>
      <c r="R5358" s="878"/>
      <c r="S5358" s="878"/>
      <c r="T5358" s="878"/>
      <c r="U5358" s="878"/>
      <c r="V5358" s="878"/>
      <c r="W5358" s="878"/>
      <c r="X5358" s="1015"/>
      <c r="Y5358" s="878"/>
      <c r="Z5358" s="975"/>
    </row>
    <row r="5359" spans="1:26">
      <c r="A5359" s="878"/>
      <c r="B5359" s="878"/>
      <c r="C5359" s="878"/>
      <c r="F5359" s="878"/>
      <c r="H5359" s="878"/>
      <c r="I5359" s="878"/>
      <c r="J5359" s="878"/>
      <c r="K5359" s="990"/>
      <c r="L5359" s="990"/>
      <c r="M5359" s="990"/>
      <c r="N5359" s="990"/>
      <c r="O5359" s="878"/>
      <c r="P5359" s="878"/>
      <c r="Q5359" s="878"/>
      <c r="R5359" s="878"/>
      <c r="S5359" s="878"/>
      <c r="T5359" s="878"/>
      <c r="U5359" s="878"/>
      <c r="V5359" s="878"/>
      <c r="W5359" s="878"/>
      <c r="X5359" s="1015"/>
      <c r="Y5359" s="878"/>
      <c r="Z5359" s="975"/>
    </row>
    <row r="5360" spans="1:26">
      <c r="A5360" s="878"/>
      <c r="B5360" s="878"/>
      <c r="C5360" s="878"/>
      <c r="F5360" s="878"/>
      <c r="H5360" s="878"/>
      <c r="I5360" s="878"/>
      <c r="J5360" s="878"/>
      <c r="K5360" s="990"/>
      <c r="L5360" s="990"/>
      <c r="M5360" s="990"/>
      <c r="N5360" s="990"/>
      <c r="O5360" s="878"/>
      <c r="P5360" s="878"/>
      <c r="Q5360" s="878"/>
      <c r="R5360" s="878"/>
      <c r="S5360" s="878"/>
      <c r="T5360" s="878"/>
      <c r="U5360" s="878"/>
      <c r="V5360" s="878"/>
      <c r="W5360" s="878"/>
      <c r="X5360" s="1015"/>
      <c r="Y5360" s="878"/>
      <c r="Z5360" s="975"/>
    </row>
    <row r="5361" spans="1:26">
      <c r="A5361" s="878"/>
      <c r="B5361" s="878"/>
      <c r="C5361" s="878"/>
      <c r="F5361" s="878"/>
      <c r="H5361" s="878"/>
      <c r="I5361" s="878"/>
      <c r="J5361" s="878"/>
      <c r="K5361" s="990"/>
      <c r="L5361" s="990"/>
      <c r="M5361" s="990"/>
      <c r="N5361" s="990"/>
      <c r="O5361" s="878"/>
      <c r="P5361" s="878"/>
      <c r="Q5361" s="878"/>
      <c r="R5361" s="878"/>
      <c r="S5361" s="878"/>
      <c r="T5361" s="878"/>
      <c r="U5361" s="878"/>
      <c r="V5361" s="878"/>
      <c r="W5361" s="878"/>
      <c r="X5361" s="1015"/>
      <c r="Y5361" s="878"/>
      <c r="Z5361" s="975"/>
    </row>
    <row r="5362" spans="1:26">
      <c r="A5362" s="878"/>
      <c r="B5362" s="878"/>
      <c r="C5362" s="878"/>
      <c r="F5362" s="878"/>
      <c r="H5362" s="878"/>
      <c r="I5362" s="878"/>
      <c r="J5362" s="878"/>
      <c r="K5362" s="990"/>
      <c r="L5362" s="990"/>
      <c r="M5362" s="990"/>
      <c r="N5362" s="990"/>
      <c r="O5362" s="878"/>
      <c r="P5362" s="878"/>
      <c r="Q5362" s="878"/>
      <c r="R5362" s="878"/>
      <c r="S5362" s="878"/>
      <c r="T5362" s="878"/>
      <c r="U5362" s="878"/>
      <c r="V5362" s="878"/>
      <c r="W5362" s="878"/>
      <c r="X5362" s="1015"/>
      <c r="Y5362" s="878"/>
      <c r="Z5362" s="975"/>
    </row>
    <row r="5363" spans="1:26">
      <c r="A5363" s="878"/>
      <c r="B5363" s="878"/>
      <c r="C5363" s="878"/>
      <c r="F5363" s="878"/>
      <c r="H5363" s="878"/>
      <c r="I5363" s="878"/>
      <c r="J5363" s="878"/>
      <c r="K5363" s="990"/>
      <c r="L5363" s="990"/>
      <c r="M5363" s="990"/>
      <c r="N5363" s="990"/>
      <c r="O5363" s="878"/>
      <c r="P5363" s="878"/>
      <c r="Q5363" s="878"/>
      <c r="R5363" s="878"/>
      <c r="S5363" s="878"/>
      <c r="T5363" s="878"/>
      <c r="U5363" s="878"/>
      <c r="V5363" s="878"/>
      <c r="W5363" s="878"/>
      <c r="X5363" s="1015"/>
      <c r="Y5363" s="878"/>
      <c r="Z5363" s="975"/>
    </row>
    <row r="5364" spans="1:26">
      <c r="A5364" s="878"/>
      <c r="B5364" s="878"/>
      <c r="C5364" s="878"/>
      <c r="F5364" s="878"/>
      <c r="H5364" s="878"/>
      <c r="I5364" s="878"/>
      <c r="J5364" s="878"/>
      <c r="K5364" s="990"/>
      <c r="L5364" s="990"/>
      <c r="M5364" s="990"/>
      <c r="N5364" s="990"/>
      <c r="O5364" s="878"/>
      <c r="P5364" s="878"/>
      <c r="Q5364" s="878"/>
      <c r="R5364" s="878"/>
      <c r="S5364" s="878"/>
      <c r="T5364" s="878"/>
      <c r="U5364" s="878"/>
      <c r="V5364" s="878"/>
      <c r="W5364" s="878"/>
      <c r="X5364" s="1015"/>
      <c r="Y5364" s="878"/>
      <c r="Z5364" s="975"/>
    </row>
    <row r="5365" spans="1:26">
      <c r="A5365" s="878"/>
      <c r="B5365" s="878"/>
      <c r="C5365" s="878"/>
      <c r="F5365" s="878"/>
      <c r="H5365" s="878"/>
      <c r="I5365" s="878"/>
      <c r="J5365" s="878"/>
      <c r="K5365" s="990"/>
      <c r="L5365" s="990"/>
      <c r="M5365" s="990"/>
      <c r="N5365" s="990"/>
      <c r="O5365" s="878"/>
      <c r="P5365" s="878"/>
      <c r="Q5365" s="878"/>
      <c r="R5365" s="878"/>
      <c r="S5365" s="878"/>
      <c r="T5365" s="878"/>
      <c r="U5365" s="878"/>
      <c r="V5365" s="878"/>
      <c r="W5365" s="878"/>
      <c r="X5365" s="1015"/>
      <c r="Y5365" s="878"/>
      <c r="Z5365" s="975"/>
    </row>
    <row r="5366" spans="1:26">
      <c r="A5366" s="878"/>
      <c r="B5366" s="878"/>
      <c r="C5366" s="878"/>
      <c r="F5366" s="878"/>
      <c r="H5366" s="878"/>
      <c r="I5366" s="878"/>
      <c r="J5366" s="878"/>
      <c r="K5366" s="990"/>
      <c r="L5366" s="990"/>
      <c r="M5366" s="990"/>
      <c r="N5366" s="990"/>
      <c r="O5366" s="878"/>
      <c r="P5366" s="878"/>
      <c r="Q5366" s="878"/>
      <c r="R5366" s="878"/>
      <c r="S5366" s="878"/>
      <c r="T5366" s="878"/>
      <c r="U5366" s="878"/>
      <c r="V5366" s="878"/>
      <c r="W5366" s="878"/>
      <c r="X5366" s="1015"/>
      <c r="Y5366" s="878"/>
      <c r="Z5366" s="975"/>
    </row>
    <row r="5367" spans="1:26">
      <c r="A5367" s="878"/>
      <c r="B5367" s="878"/>
      <c r="C5367" s="878"/>
      <c r="F5367" s="878"/>
      <c r="H5367" s="878"/>
      <c r="I5367" s="878"/>
      <c r="J5367" s="878"/>
      <c r="K5367" s="990"/>
      <c r="L5367" s="990"/>
      <c r="M5367" s="990"/>
      <c r="N5367" s="990"/>
      <c r="O5367" s="878"/>
      <c r="P5367" s="878"/>
      <c r="Q5367" s="878"/>
      <c r="R5367" s="878"/>
      <c r="S5367" s="878"/>
      <c r="T5367" s="878"/>
      <c r="U5367" s="878"/>
      <c r="V5367" s="878"/>
      <c r="W5367" s="878"/>
      <c r="X5367" s="1015"/>
      <c r="Y5367" s="878"/>
      <c r="Z5367" s="975"/>
    </row>
    <row r="5368" spans="1:26">
      <c r="A5368" s="878"/>
      <c r="B5368" s="878"/>
      <c r="C5368" s="878"/>
      <c r="F5368" s="878"/>
      <c r="H5368" s="878"/>
      <c r="I5368" s="878"/>
      <c r="J5368" s="878"/>
      <c r="K5368" s="990"/>
      <c r="L5368" s="990"/>
      <c r="M5368" s="990"/>
      <c r="N5368" s="990"/>
      <c r="O5368" s="878"/>
      <c r="P5368" s="878"/>
      <c r="Q5368" s="878"/>
      <c r="R5368" s="878"/>
      <c r="S5368" s="878"/>
      <c r="T5368" s="878"/>
      <c r="U5368" s="878"/>
      <c r="V5368" s="878"/>
      <c r="W5368" s="878"/>
      <c r="X5368" s="1015"/>
      <c r="Y5368" s="878"/>
      <c r="Z5368" s="975"/>
    </row>
    <row r="5369" spans="1:26">
      <c r="A5369" s="878"/>
      <c r="B5369" s="878"/>
      <c r="C5369" s="878"/>
      <c r="F5369" s="878"/>
      <c r="H5369" s="878"/>
      <c r="I5369" s="878"/>
      <c r="J5369" s="878"/>
      <c r="K5369" s="990"/>
      <c r="L5369" s="990"/>
      <c r="M5369" s="990"/>
      <c r="N5369" s="990"/>
      <c r="O5369" s="878"/>
      <c r="P5369" s="878"/>
      <c r="Q5369" s="878"/>
      <c r="R5369" s="878"/>
      <c r="S5369" s="878"/>
      <c r="T5369" s="878"/>
      <c r="U5369" s="878"/>
      <c r="V5369" s="878"/>
      <c r="W5369" s="878"/>
      <c r="X5369" s="1015"/>
      <c r="Y5369" s="878"/>
      <c r="Z5369" s="975"/>
    </row>
    <row r="5370" spans="1:26">
      <c r="A5370" s="878"/>
      <c r="B5370" s="878"/>
      <c r="C5370" s="878"/>
      <c r="F5370" s="878"/>
      <c r="H5370" s="878"/>
      <c r="I5370" s="878"/>
      <c r="J5370" s="878"/>
      <c r="K5370" s="990"/>
      <c r="L5370" s="990"/>
      <c r="M5370" s="990"/>
      <c r="N5370" s="990"/>
      <c r="O5370" s="878"/>
      <c r="P5370" s="878"/>
      <c r="Q5370" s="878"/>
      <c r="R5370" s="878"/>
      <c r="S5370" s="878"/>
      <c r="T5370" s="878"/>
      <c r="U5370" s="878"/>
      <c r="V5370" s="878"/>
      <c r="W5370" s="878"/>
      <c r="X5370" s="1015"/>
      <c r="Y5370" s="878"/>
      <c r="Z5370" s="975"/>
    </row>
    <row r="5371" spans="1:26">
      <c r="A5371" s="878"/>
      <c r="B5371" s="878"/>
      <c r="C5371" s="878"/>
      <c r="F5371" s="878"/>
      <c r="H5371" s="878"/>
      <c r="I5371" s="878"/>
      <c r="J5371" s="878"/>
      <c r="K5371" s="990"/>
      <c r="L5371" s="990"/>
      <c r="M5371" s="990"/>
      <c r="N5371" s="990"/>
      <c r="O5371" s="878"/>
      <c r="P5371" s="878"/>
      <c r="Q5371" s="878"/>
      <c r="R5371" s="878"/>
      <c r="S5371" s="878"/>
      <c r="T5371" s="878"/>
      <c r="U5371" s="878"/>
      <c r="V5371" s="878"/>
      <c r="W5371" s="878"/>
      <c r="X5371" s="1015"/>
      <c r="Y5371" s="878"/>
      <c r="Z5371" s="975"/>
    </row>
    <row r="5372" spans="1:26">
      <c r="A5372" s="878"/>
      <c r="B5372" s="878"/>
      <c r="C5372" s="878"/>
      <c r="F5372" s="878"/>
      <c r="H5372" s="878"/>
      <c r="I5372" s="878"/>
      <c r="J5372" s="878"/>
      <c r="K5372" s="990"/>
      <c r="L5372" s="990"/>
      <c r="M5372" s="990"/>
      <c r="N5372" s="990"/>
      <c r="O5372" s="878"/>
      <c r="P5372" s="878"/>
      <c r="Q5372" s="878"/>
      <c r="R5372" s="878"/>
      <c r="S5372" s="878"/>
      <c r="T5372" s="878"/>
      <c r="U5372" s="878"/>
      <c r="V5372" s="878"/>
      <c r="W5372" s="878"/>
      <c r="X5372" s="1015"/>
      <c r="Y5372" s="878"/>
      <c r="Z5372" s="975"/>
    </row>
    <row r="5373" spans="1:26">
      <c r="A5373" s="878"/>
      <c r="B5373" s="878"/>
      <c r="C5373" s="878"/>
      <c r="F5373" s="878"/>
      <c r="H5373" s="878"/>
      <c r="I5373" s="878"/>
      <c r="J5373" s="878"/>
      <c r="K5373" s="990"/>
      <c r="L5373" s="990"/>
      <c r="M5373" s="990"/>
      <c r="N5373" s="990"/>
      <c r="O5373" s="878"/>
      <c r="P5373" s="878"/>
      <c r="Q5373" s="878"/>
      <c r="R5373" s="878"/>
      <c r="S5373" s="878"/>
      <c r="T5373" s="878"/>
      <c r="U5373" s="878"/>
      <c r="V5373" s="878"/>
      <c r="W5373" s="878"/>
      <c r="X5373" s="1015"/>
      <c r="Y5373" s="878"/>
      <c r="Z5373" s="975"/>
    </row>
    <row r="5374" spans="1:26">
      <c r="A5374" s="878"/>
      <c r="B5374" s="878"/>
      <c r="C5374" s="878"/>
      <c r="F5374" s="878"/>
      <c r="H5374" s="878"/>
      <c r="I5374" s="878"/>
      <c r="J5374" s="878"/>
      <c r="K5374" s="990"/>
      <c r="L5374" s="990"/>
      <c r="M5374" s="990"/>
      <c r="N5374" s="990"/>
      <c r="O5374" s="878"/>
      <c r="P5374" s="878"/>
      <c r="Q5374" s="878"/>
      <c r="R5374" s="878"/>
      <c r="S5374" s="878"/>
      <c r="T5374" s="878"/>
      <c r="U5374" s="878"/>
      <c r="V5374" s="878"/>
      <c r="W5374" s="878"/>
      <c r="X5374" s="1015"/>
      <c r="Y5374" s="878"/>
      <c r="Z5374" s="975"/>
    </row>
    <row r="5375" spans="1:26">
      <c r="A5375" s="878"/>
      <c r="B5375" s="878"/>
      <c r="C5375" s="878"/>
      <c r="F5375" s="878"/>
      <c r="H5375" s="878"/>
      <c r="I5375" s="878"/>
      <c r="J5375" s="878"/>
      <c r="K5375" s="990"/>
      <c r="L5375" s="990"/>
      <c r="M5375" s="990"/>
      <c r="N5375" s="990"/>
      <c r="O5375" s="878"/>
      <c r="P5375" s="878"/>
      <c r="Q5375" s="878"/>
      <c r="R5375" s="878"/>
      <c r="S5375" s="878"/>
      <c r="T5375" s="878"/>
      <c r="U5375" s="878"/>
      <c r="V5375" s="878"/>
      <c r="W5375" s="878"/>
      <c r="X5375" s="1015"/>
      <c r="Y5375" s="878"/>
      <c r="Z5375" s="975"/>
    </row>
    <row r="5376" spans="1:26">
      <c r="A5376" s="878"/>
      <c r="B5376" s="878"/>
      <c r="C5376" s="878"/>
      <c r="F5376" s="878"/>
      <c r="H5376" s="878"/>
      <c r="I5376" s="878"/>
      <c r="J5376" s="878"/>
      <c r="K5376" s="990"/>
      <c r="L5376" s="990"/>
      <c r="M5376" s="990"/>
      <c r="N5376" s="990"/>
      <c r="O5376" s="878"/>
      <c r="P5376" s="878"/>
      <c r="Q5376" s="878"/>
      <c r="R5376" s="878"/>
      <c r="S5376" s="878"/>
      <c r="T5376" s="878"/>
      <c r="U5376" s="878"/>
      <c r="V5376" s="878"/>
      <c r="W5376" s="878"/>
      <c r="X5376" s="1015"/>
      <c r="Y5376" s="878"/>
      <c r="Z5376" s="975"/>
    </row>
    <row r="5377" spans="1:26">
      <c r="A5377" s="878"/>
      <c r="B5377" s="878"/>
      <c r="C5377" s="878"/>
      <c r="F5377" s="878"/>
      <c r="H5377" s="878"/>
      <c r="I5377" s="878"/>
      <c r="J5377" s="878"/>
      <c r="K5377" s="990"/>
      <c r="L5377" s="990"/>
      <c r="M5377" s="990"/>
      <c r="N5377" s="990"/>
      <c r="O5377" s="878"/>
      <c r="P5377" s="878"/>
      <c r="Q5377" s="878"/>
      <c r="R5377" s="878"/>
      <c r="S5377" s="878"/>
      <c r="T5377" s="878"/>
      <c r="U5377" s="878"/>
      <c r="V5377" s="878"/>
      <c r="W5377" s="878"/>
      <c r="X5377" s="1015"/>
      <c r="Y5377" s="878"/>
      <c r="Z5377" s="975"/>
    </row>
    <row r="5378" spans="1:26">
      <c r="A5378" s="878"/>
      <c r="B5378" s="878"/>
      <c r="C5378" s="878"/>
      <c r="F5378" s="878"/>
      <c r="H5378" s="878"/>
      <c r="I5378" s="878"/>
      <c r="J5378" s="878"/>
      <c r="K5378" s="990"/>
      <c r="L5378" s="990"/>
      <c r="M5378" s="990"/>
      <c r="N5378" s="990"/>
      <c r="O5378" s="878"/>
      <c r="P5378" s="878"/>
      <c r="Q5378" s="878"/>
      <c r="R5378" s="878"/>
      <c r="S5378" s="878"/>
      <c r="T5378" s="878"/>
      <c r="U5378" s="878"/>
      <c r="V5378" s="878"/>
      <c r="W5378" s="878"/>
      <c r="X5378" s="1015"/>
      <c r="Y5378" s="878"/>
      <c r="Z5378" s="975"/>
    </row>
    <row r="5379" spans="1:26">
      <c r="A5379" s="878"/>
      <c r="B5379" s="878"/>
      <c r="C5379" s="878"/>
      <c r="F5379" s="878"/>
      <c r="H5379" s="878"/>
      <c r="I5379" s="878"/>
      <c r="J5379" s="878"/>
      <c r="K5379" s="990"/>
      <c r="L5379" s="990"/>
      <c r="M5379" s="990"/>
      <c r="N5379" s="990"/>
      <c r="O5379" s="878"/>
      <c r="P5379" s="878"/>
      <c r="Q5379" s="878"/>
      <c r="R5379" s="878"/>
      <c r="S5379" s="878"/>
      <c r="T5379" s="878"/>
      <c r="U5379" s="878"/>
      <c r="V5379" s="878"/>
      <c r="W5379" s="878"/>
      <c r="X5379" s="1015"/>
      <c r="Y5379" s="878"/>
      <c r="Z5379" s="975"/>
    </row>
    <row r="5380" spans="1:26">
      <c r="A5380" s="878"/>
      <c r="B5380" s="878"/>
      <c r="C5380" s="878"/>
      <c r="F5380" s="878"/>
      <c r="H5380" s="878"/>
      <c r="I5380" s="878"/>
      <c r="J5380" s="878"/>
      <c r="K5380" s="990"/>
      <c r="L5380" s="990"/>
      <c r="M5380" s="990"/>
      <c r="N5380" s="990"/>
      <c r="O5380" s="878"/>
      <c r="P5380" s="878"/>
      <c r="Q5380" s="878"/>
      <c r="R5380" s="878"/>
      <c r="S5380" s="878"/>
      <c r="T5380" s="878"/>
      <c r="U5380" s="878"/>
      <c r="V5380" s="878"/>
      <c r="W5380" s="878"/>
      <c r="X5380" s="1015"/>
      <c r="Y5380" s="878"/>
      <c r="Z5380" s="975"/>
    </row>
    <row r="5381" spans="1:26">
      <c r="A5381" s="878"/>
      <c r="B5381" s="878"/>
      <c r="C5381" s="878"/>
      <c r="F5381" s="878"/>
      <c r="H5381" s="878"/>
      <c r="I5381" s="878"/>
      <c r="J5381" s="878"/>
      <c r="K5381" s="990"/>
      <c r="L5381" s="990"/>
      <c r="M5381" s="990"/>
      <c r="N5381" s="990"/>
      <c r="O5381" s="878"/>
      <c r="P5381" s="878"/>
      <c r="Q5381" s="878"/>
      <c r="R5381" s="878"/>
      <c r="S5381" s="878"/>
      <c r="T5381" s="878"/>
      <c r="U5381" s="878"/>
      <c r="V5381" s="878"/>
      <c r="W5381" s="878"/>
      <c r="X5381" s="1015"/>
      <c r="Y5381" s="878"/>
      <c r="Z5381" s="975"/>
    </row>
    <row r="5382" spans="1:26">
      <c r="A5382" s="878"/>
      <c r="B5382" s="878"/>
      <c r="C5382" s="878"/>
      <c r="F5382" s="878"/>
      <c r="H5382" s="878"/>
      <c r="I5382" s="878"/>
      <c r="J5382" s="878"/>
      <c r="K5382" s="990"/>
      <c r="L5382" s="990"/>
      <c r="M5382" s="990"/>
      <c r="N5382" s="990"/>
      <c r="O5382" s="878"/>
      <c r="P5382" s="878"/>
      <c r="Q5382" s="878"/>
      <c r="R5382" s="878"/>
      <c r="S5382" s="878"/>
      <c r="T5382" s="878"/>
      <c r="U5382" s="878"/>
      <c r="V5382" s="878"/>
      <c r="W5382" s="878"/>
      <c r="X5382" s="1015"/>
      <c r="Y5382" s="878"/>
      <c r="Z5382" s="975"/>
    </row>
    <row r="5383" spans="1:26">
      <c r="A5383" s="878"/>
      <c r="B5383" s="878"/>
      <c r="C5383" s="878"/>
      <c r="F5383" s="878"/>
      <c r="H5383" s="878"/>
      <c r="I5383" s="878"/>
      <c r="J5383" s="878"/>
      <c r="K5383" s="990"/>
      <c r="L5383" s="990"/>
      <c r="M5383" s="990"/>
      <c r="N5383" s="990"/>
      <c r="O5383" s="878"/>
      <c r="P5383" s="878"/>
      <c r="Q5383" s="878"/>
      <c r="R5383" s="878"/>
      <c r="S5383" s="878"/>
      <c r="T5383" s="878"/>
      <c r="U5383" s="878"/>
      <c r="V5383" s="878"/>
      <c r="W5383" s="878"/>
      <c r="X5383" s="1015"/>
      <c r="Y5383" s="878"/>
      <c r="Z5383" s="975"/>
    </row>
    <row r="5384" spans="1:26">
      <c r="A5384" s="878"/>
      <c r="B5384" s="878"/>
      <c r="C5384" s="878"/>
      <c r="F5384" s="878"/>
      <c r="H5384" s="878"/>
      <c r="I5384" s="878"/>
      <c r="J5384" s="878"/>
      <c r="K5384" s="990"/>
      <c r="L5384" s="990"/>
      <c r="M5384" s="990"/>
      <c r="N5384" s="990"/>
      <c r="O5384" s="878"/>
      <c r="P5384" s="878"/>
      <c r="Q5384" s="878"/>
      <c r="R5384" s="878"/>
      <c r="S5384" s="878"/>
      <c r="T5384" s="878"/>
      <c r="U5384" s="878"/>
      <c r="V5384" s="878"/>
      <c r="W5384" s="878"/>
      <c r="X5384" s="1015"/>
      <c r="Y5384" s="878"/>
      <c r="Z5384" s="975"/>
    </row>
    <row r="5385" spans="1:26">
      <c r="A5385" s="878"/>
      <c r="B5385" s="878"/>
      <c r="C5385" s="878"/>
      <c r="F5385" s="878"/>
      <c r="H5385" s="878"/>
      <c r="I5385" s="878"/>
      <c r="J5385" s="878"/>
      <c r="K5385" s="990"/>
      <c r="L5385" s="990"/>
      <c r="M5385" s="990"/>
      <c r="N5385" s="990"/>
      <c r="O5385" s="878"/>
      <c r="P5385" s="878"/>
      <c r="Q5385" s="878"/>
      <c r="R5385" s="878"/>
      <c r="S5385" s="878"/>
      <c r="T5385" s="878"/>
      <c r="U5385" s="878"/>
      <c r="V5385" s="878"/>
      <c r="W5385" s="878"/>
      <c r="X5385" s="1015"/>
      <c r="Y5385" s="878"/>
      <c r="Z5385" s="975"/>
    </row>
    <row r="5386" spans="1:26">
      <c r="A5386" s="878"/>
      <c r="B5386" s="878"/>
      <c r="C5386" s="878"/>
      <c r="F5386" s="878"/>
      <c r="H5386" s="878"/>
      <c r="I5386" s="878"/>
      <c r="J5386" s="878"/>
      <c r="K5386" s="990"/>
      <c r="L5386" s="990"/>
      <c r="M5386" s="990"/>
      <c r="N5386" s="990"/>
      <c r="O5386" s="878"/>
      <c r="P5386" s="878"/>
      <c r="Q5386" s="878"/>
      <c r="R5386" s="878"/>
      <c r="S5386" s="878"/>
      <c r="T5386" s="878"/>
      <c r="U5386" s="878"/>
      <c r="V5386" s="878"/>
      <c r="W5386" s="878"/>
      <c r="X5386" s="1015"/>
      <c r="Y5386" s="878"/>
      <c r="Z5386" s="975"/>
    </row>
    <row r="5387" spans="1:26">
      <c r="A5387" s="878"/>
      <c r="B5387" s="878"/>
      <c r="C5387" s="878"/>
      <c r="F5387" s="878"/>
      <c r="H5387" s="878"/>
      <c r="I5387" s="878"/>
      <c r="J5387" s="878"/>
      <c r="K5387" s="990"/>
      <c r="L5387" s="990"/>
      <c r="M5387" s="990"/>
      <c r="N5387" s="990"/>
      <c r="O5387" s="878"/>
      <c r="P5387" s="878"/>
      <c r="Q5387" s="878"/>
      <c r="R5387" s="878"/>
      <c r="S5387" s="878"/>
      <c r="T5387" s="878"/>
      <c r="U5387" s="878"/>
      <c r="V5387" s="878"/>
      <c r="W5387" s="878"/>
      <c r="X5387" s="1015"/>
      <c r="Y5387" s="878"/>
      <c r="Z5387" s="975"/>
    </row>
    <row r="5388" spans="1:26">
      <c r="A5388" s="878"/>
      <c r="B5388" s="878"/>
      <c r="C5388" s="878"/>
      <c r="F5388" s="878"/>
      <c r="H5388" s="878"/>
      <c r="I5388" s="878"/>
      <c r="J5388" s="878"/>
      <c r="K5388" s="990"/>
      <c r="L5388" s="990"/>
      <c r="M5388" s="990"/>
      <c r="N5388" s="990"/>
      <c r="O5388" s="878"/>
      <c r="P5388" s="878"/>
      <c r="Q5388" s="878"/>
      <c r="R5388" s="878"/>
      <c r="S5388" s="878"/>
      <c r="T5388" s="878"/>
      <c r="U5388" s="878"/>
      <c r="V5388" s="878"/>
      <c r="W5388" s="878"/>
      <c r="X5388" s="1015"/>
      <c r="Y5388" s="878"/>
      <c r="Z5388" s="975"/>
    </row>
    <row r="5389" spans="1:26">
      <c r="A5389" s="878"/>
      <c r="B5389" s="878"/>
      <c r="C5389" s="878"/>
      <c r="F5389" s="878"/>
      <c r="H5389" s="878"/>
      <c r="I5389" s="878"/>
      <c r="J5389" s="878"/>
      <c r="K5389" s="990"/>
      <c r="L5389" s="990"/>
      <c r="M5389" s="990"/>
      <c r="N5389" s="990"/>
      <c r="O5389" s="878"/>
      <c r="P5389" s="878"/>
      <c r="Q5389" s="878"/>
      <c r="R5389" s="878"/>
      <c r="S5389" s="878"/>
      <c r="T5389" s="878"/>
      <c r="U5389" s="878"/>
      <c r="V5389" s="878"/>
      <c r="W5389" s="878"/>
      <c r="X5389" s="1015"/>
      <c r="Y5389" s="878"/>
      <c r="Z5389" s="975"/>
    </row>
    <row r="5390" spans="1:26">
      <c r="A5390" s="878"/>
      <c r="B5390" s="878"/>
      <c r="C5390" s="878"/>
      <c r="F5390" s="878"/>
      <c r="H5390" s="878"/>
      <c r="I5390" s="878"/>
      <c r="J5390" s="878"/>
      <c r="K5390" s="990"/>
      <c r="L5390" s="990"/>
      <c r="M5390" s="990"/>
      <c r="N5390" s="990"/>
      <c r="O5390" s="878"/>
      <c r="P5390" s="878"/>
      <c r="Q5390" s="878"/>
      <c r="R5390" s="878"/>
      <c r="S5390" s="878"/>
      <c r="T5390" s="878"/>
      <c r="U5390" s="878"/>
      <c r="V5390" s="878"/>
      <c r="W5390" s="878"/>
      <c r="X5390" s="1015"/>
      <c r="Y5390" s="878"/>
      <c r="Z5390" s="975"/>
    </row>
    <row r="5391" spans="1:26">
      <c r="A5391" s="878"/>
      <c r="B5391" s="878"/>
      <c r="C5391" s="878"/>
      <c r="F5391" s="878"/>
      <c r="H5391" s="878"/>
      <c r="I5391" s="878"/>
      <c r="J5391" s="878"/>
      <c r="K5391" s="990"/>
      <c r="L5391" s="990"/>
      <c r="M5391" s="990"/>
      <c r="N5391" s="990"/>
      <c r="O5391" s="878"/>
      <c r="P5391" s="878"/>
      <c r="Q5391" s="878"/>
      <c r="R5391" s="878"/>
      <c r="S5391" s="878"/>
      <c r="T5391" s="878"/>
      <c r="U5391" s="878"/>
      <c r="V5391" s="878"/>
      <c r="W5391" s="878"/>
      <c r="X5391" s="1015"/>
      <c r="Y5391" s="878"/>
      <c r="Z5391" s="975"/>
    </row>
    <row r="5392" spans="1:26">
      <c r="A5392" s="878"/>
      <c r="B5392" s="878"/>
      <c r="C5392" s="878"/>
      <c r="F5392" s="878"/>
      <c r="H5392" s="878"/>
      <c r="I5392" s="878"/>
      <c r="J5392" s="878"/>
      <c r="K5392" s="990"/>
      <c r="L5392" s="990"/>
      <c r="M5392" s="990"/>
      <c r="N5392" s="990"/>
      <c r="O5392" s="878"/>
      <c r="P5392" s="878"/>
      <c r="Q5392" s="878"/>
      <c r="R5392" s="878"/>
      <c r="S5392" s="878"/>
      <c r="T5392" s="878"/>
      <c r="U5392" s="878"/>
      <c r="V5392" s="878"/>
      <c r="W5392" s="878"/>
      <c r="X5392" s="1015"/>
      <c r="Y5392" s="878"/>
      <c r="Z5392" s="975"/>
    </row>
    <row r="5393" spans="1:26">
      <c r="A5393" s="878"/>
      <c r="B5393" s="878"/>
      <c r="C5393" s="878"/>
      <c r="F5393" s="878"/>
      <c r="H5393" s="878"/>
      <c r="I5393" s="878"/>
      <c r="J5393" s="878"/>
      <c r="K5393" s="990"/>
      <c r="L5393" s="990"/>
      <c r="M5393" s="990"/>
      <c r="N5393" s="990"/>
      <c r="O5393" s="878"/>
      <c r="P5393" s="878"/>
      <c r="Q5393" s="878"/>
      <c r="R5393" s="878"/>
      <c r="S5393" s="878"/>
      <c r="T5393" s="878"/>
      <c r="U5393" s="878"/>
      <c r="V5393" s="878"/>
      <c r="W5393" s="878"/>
      <c r="X5393" s="1015"/>
      <c r="Y5393" s="878"/>
      <c r="Z5393" s="975"/>
    </row>
    <row r="5394" spans="1:26">
      <c r="A5394" s="878"/>
      <c r="B5394" s="878"/>
      <c r="C5394" s="878"/>
      <c r="F5394" s="878"/>
      <c r="H5394" s="878"/>
      <c r="I5394" s="878"/>
      <c r="J5394" s="878"/>
      <c r="K5394" s="990"/>
      <c r="L5394" s="990"/>
      <c r="M5394" s="990"/>
      <c r="N5394" s="990"/>
      <c r="O5394" s="878"/>
      <c r="P5394" s="878"/>
      <c r="Q5394" s="878"/>
      <c r="R5394" s="878"/>
      <c r="S5394" s="878"/>
      <c r="T5394" s="878"/>
      <c r="U5394" s="878"/>
      <c r="V5394" s="878"/>
      <c r="W5394" s="878"/>
      <c r="X5394" s="1015"/>
      <c r="Y5394" s="878"/>
      <c r="Z5394" s="975"/>
    </row>
    <row r="5395" spans="1:26">
      <c r="A5395" s="878"/>
      <c r="B5395" s="878"/>
      <c r="C5395" s="878"/>
      <c r="F5395" s="878"/>
      <c r="H5395" s="878"/>
      <c r="I5395" s="878"/>
      <c r="J5395" s="878"/>
      <c r="K5395" s="990"/>
      <c r="L5395" s="990"/>
      <c r="M5395" s="990"/>
      <c r="N5395" s="990"/>
      <c r="O5395" s="878"/>
      <c r="P5395" s="878"/>
      <c r="Q5395" s="878"/>
      <c r="R5395" s="878"/>
      <c r="S5395" s="878"/>
      <c r="T5395" s="878"/>
      <c r="U5395" s="878"/>
      <c r="V5395" s="878"/>
      <c r="W5395" s="878"/>
      <c r="X5395" s="1015"/>
      <c r="Y5395" s="878"/>
      <c r="Z5395" s="975"/>
    </row>
    <row r="5396" spans="1:26">
      <c r="A5396" s="878"/>
      <c r="B5396" s="878"/>
      <c r="C5396" s="878"/>
      <c r="F5396" s="878"/>
      <c r="H5396" s="878"/>
      <c r="I5396" s="878"/>
      <c r="J5396" s="878"/>
      <c r="K5396" s="990"/>
      <c r="L5396" s="990"/>
      <c r="M5396" s="990"/>
      <c r="N5396" s="990"/>
      <c r="O5396" s="878"/>
      <c r="P5396" s="878"/>
      <c r="Q5396" s="878"/>
      <c r="R5396" s="878"/>
      <c r="S5396" s="878"/>
      <c r="T5396" s="878"/>
      <c r="U5396" s="878"/>
      <c r="V5396" s="878"/>
      <c r="W5396" s="878"/>
      <c r="X5396" s="1015"/>
      <c r="Y5396" s="878"/>
      <c r="Z5396" s="975"/>
    </row>
    <row r="5397" spans="1:26">
      <c r="A5397" s="878"/>
      <c r="B5397" s="878"/>
      <c r="C5397" s="878"/>
      <c r="F5397" s="878"/>
      <c r="H5397" s="878"/>
      <c r="I5397" s="878"/>
      <c r="J5397" s="878"/>
      <c r="K5397" s="990"/>
      <c r="L5397" s="990"/>
      <c r="M5397" s="990"/>
      <c r="N5397" s="990"/>
      <c r="O5397" s="878"/>
      <c r="P5397" s="878"/>
      <c r="Q5397" s="878"/>
      <c r="R5397" s="878"/>
      <c r="S5397" s="878"/>
      <c r="T5397" s="878"/>
      <c r="U5397" s="878"/>
      <c r="V5397" s="878"/>
      <c r="W5397" s="878"/>
      <c r="X5397" s="1015"/>
      <c r="Y5397" s="878"/>
      <c r="Z5397" s="975"/>
    </row>
    <row r="5398" spans="1:26">
      <c r="A5398" s="878"/>
      <c r="B5398" s="878"/>
      <c r="C5398" s="878"/>
      <c r="F5398" s="878"/>
      <c r="H5398" s="878"/>
      <c r="I5398" s="878"/>
      <c r="J5398" s="878"/>
      <c r="K5398" s="990"/>
      <c r="L5398" s="990"/>
      <c r="M5398" s="990"/>
      <c r="N5398" s="990"/>
      <c r="O5398" s="878"/>
      <c r="P5398" s="878"/>
      <c r="Q5398" s="878"/>
      <c r="R5398" s="878"/>
      <c r="S5398" s="878"/>
      <c r="T5398" s="878"/>
      <c r="U5398" s="878"/>
      <c r="V5398" s="878"/>
      <c r="W5398" s="878"/>
      <c r="X5398" s="1015"/>
      <c r="Y5398" s="878"/>
      <c r="Z5398" s="975"/>
    </row>
    <row r="5399" spans="1:26">
      <c r="A5399" s="878"/>
      <c r="B5399" s="878"/>
      <c r="C5399" s="878"/>
      <c r="F5399" s="878"/>
      <c r="H5399" s="878"/>
      <c r="I5399" s="878"/>
      <c r="J5399" s="878"/>
      <c r="K5399" s="990"/>
      <c r="L5399" s="990"/>
      <c r="M5399" s="990"/>
      <c r="N5399" s="990"/>
      <c r="O5399" s="878"/>
      <c r="P5399" s="878"/>
      <c r="Q5399" s="878"/>
      <c r="R5399" s="878"/>
      <c r="S5399" s="878"/>
      <c r="T5399" s="878"/>
      <c r="U5399" s="878"/>
      <c r="V5399" s="878"/>
      <c r="W5399" s="878"/>
      <c r="X5399" s="1015"/>
      <c r="Y5399" s="878"/>
      <c r="Z5399" s="975"/>
    </row>
    <row r="5400" spans="1:26">
      <c r="A5400" s="878"/>
      <c r="B5400" s="878"/>
      <c r="C5400" s="878"/>
      <c r="F5400" s="878"/>
      <c r="H5400" s="878"/>
      <c r="I5400" s="878"/>
      <c r="J5400" s="878"/>
      <c r="K5400" s="990"/>
      <c r="L5400" s="990"/>
      <c r="M5400" s="990"/>
      <c r="N5400" s="990"/>
      <c r="O5400" s="878"/>
      <c r="P5400" s="878"/>
      <c r="Q5400" s="878"/>
      <c r="R5400" s="878"/>
      <c r="S5400" s="878"/>
      <c r="T5400" s="878"/>
      <c r="U5400" s="878"/>
      <c r="V5400" s="878"/>
      <c r="W5400" s="878"/>
      <c r="X5400" s="1015"/>
      <c r="Y5400" s="878"/>
      <c r="Z5400" s="975"/>
    </row>
    <row r="5401" spans="1:26">
      <c r="A5401" s="878"/>
      <c r="B5401" s="878"/>
      <c r="C5401" s="878"/>
      <c r="F5401" s="878"/>
      <c r="H5401" s="878"/>
      <c r="I5401" s="878"/>
      <c r="J5401" s="878"/>
      <c r="K5401" s="990"/>
      <c r="L5401" s="990"/>
      <c r="M5401" s="990"/>
      <c r="N5401" s="990"/>
      <c r="O5401" s="878"/>
      <c r="P5401" s="878"/>
      <c r="Q5401" s="878"/>
      <c r="R5401" s="878"/>
      <c r="S5401" s="878"/>
      <c r="T5401" s="878"/>
      <c r="U5401" s="878"/>
      <c r="V5401" s="878"/>
      <c r="W5401" s="878"/>
      <c r="X5401" s="1015"/>
      <c r="Y5401" s="878"/>
      <c r="Z5401" s="975"/>
    </row>
    <row r="5402" spans="1:26">
      <c r="A5402" s="878"/>
      <c r="B5402" s="878"/>
      <c r="C5402" s="878"/>
      <c r="F5402" s="878"/>
      <c r="H5402" s="878"/>
      <c r="I5402" s="878"/>
      <c r="J5402" s="878"/>
      <c r="K5402" s="990"/>
      <c r="L5402" s="990"/>
      <c r="M5402" s="990"/>
      <c r="N5402" s="990"/>
      <c r="O5402" s="878"/>
      <c r="P5402" s="878"/>
      <c r="Q5402" s="878"/>
      <c r="R5402" s="878"/>
      <c r="S5402" s="878"/>
      <c r="T5402" s="878"/>
      <c r="U5402" s="878"/>
      <c r="V5402" s="878"/>
      <c r="W5402" s="878"/>
      <c r="X5402" s="1015"/>
      <c r="Y5402" s="878"/>
      <c r="Z5402" s="975"/>
    </row>
    <row r="5403" spans="1:26">
      <c r="A5403" s="878"/>
      <c r="B5403" s="878"/>
      <c r="C5403" s="878"/>
      <c r="F5403" s="878"/>
      <c r="H5403" s="878"/>
      <c r="I5403" s="878"/>
      <c r="J5403" s="878"/>
      <c r="K5403" s="990"/>
      <c r="L5403" s="990"/>
      <c r="M5403" s="990"/>
      <c r="N5403" s="990"/>
      <c r="O5403" s="878"/>
      <c r="P5403" s="878"/>
      <c r="Q5403" s="878"/>
      <c r="R5403" s="878"/>
      <c r="S5403" s="878"/>
      <c r="T5403" s="878"/>
      <c r="U5403" s="878"/>
      <c r="V5403" s="878"/>
      <c r="W5403" s="878"/>
      <c r="X5403" s="1015"/>
      <c r="Y5403" s="878"/>
      <c r="Z5403" s="975"/>
    </row>
    <row r="5404" spans="1:26">
      <c r="A5404" s="878"/>
      <c r="B5404" s="878"/>
      <c r="C5404" s="878"/>
      <c r="F5404" s="878"/>
      <c r="H5404" s="878"/>
      <c r="I5404" s="878"/>
      <c r="J5404" s="878"/>
      <c r="K5404" s="990"/>
      <c r="L5404" s="990"/>
      <c r="M5404" s="990"/>
      <c r="N5404" s="990"/>
      <c r="O5404" s="878"/>
      <c r="P5404" s="878"/>
      <c r="Q5404" s="878"/>
      <c r="R5404" s="878"/>
      <c r="S5404" s="878"/>
      <c r="T5404" s="878"/>
      <c r="U5404" s="878"/>
      <c r="V5404" s="878"/>
      <c r="W5404" s="878"/>
      <c r="X5404" s="1015"/>
      <c r="Y5404" s="878"/>
      <c r="Z5404" s="975"/>
    </row>
    <row r="5405" spans="1:26">
      <c r="A5405" s="878"/>
      <c r="B5405" s="878"/>
      <c r="C5405" s="878"/>
      <c r="F5405" s="878"/>
      <c r="H5405" s="878"/>
      <c r="I5405" s="878"/>
      <c r="J5405" s="878"/>
      <c r="K5405" s="990"/>
      <c r="L5405" s="990"/>
      <c r="M5405" s="990"/>
      <c r="N5405" s="990"/>
      <c r="O5405" s="878"/>
      <c r="P5405" s="878"/>
      <c r="Q5405" s="878"/>
      <c r="R5405" s="878"/>
      <c r="S5405" s="878"/>
      <c r="T5405" s="878"/>
      <c r="U5405" s="878"/>
      <c r="V5405" s="878"/>
      <c r="W5405" s="878"/>
      <c r="X5405" s="1015"/>
      <c r="Y5405" s="878"/>
      <c r="Z5405" s="975"/>
    </row>
    <row r="5406" spans="1:26">
      <c r="A5406" s="878"/>
      <c r="B5406" s="878"/>
      <c r="C5406" s="878"/>
      <c r="F5406" s="878"/>
      <c r="H5406" s="878"/>
      <c r="I5406" s="878"/>
      <c r="J5406" s="878"/>
      <c r="K5406" s="990"/>
      <c r="L5406" s="990"/>
      <c r="M5406" s="990"/>
      <c r="N5406" s="990"/>
      <c r="O5406" s="878"/>
      <c r="P5406" s="878"/>
      <c r="Q5406" s="878"/>
      <c r="R5406" s="878"/>
      <c r="S5406" s="878"/>
      <c r="T5406" s="878"/>
      <c r="U5406" s="878"/>
      <c r="V5406" s="878"/>
      <c r="W5406" s="878"/>
      <c r="X5406" s="1015"/>
      <c r="Y5406" s="878"/>
      <c r="Z5406" s="975"/>
    </row>
    <row r="5407" spans="1:26">
      <c r="A5407" s="878"/>
      <c r="B5407" s="878"/>
      <c r="C5407" s="878"/>
      <c r="F5407" s="878"/>
      <c r="H5407" s="878"/>
      <c r="I5407" s="878"/>
      <c r="J5407" s="878"/>
      <c r="K5407" s="990"/>
      <c r="L5407" s="990"/>
      <c r="M5407" s="990"/>
      <c r="N5407" s="990"/>
      <c r="O5407" s="878"/>
      <c r="P5407" s="878"/>
      <c r="Q5407" s="878"/>
      <c r="R5407" s="878"/>
      <c r="S5407" s="878"/>
      <c r="T5407" s="878"/>
      <c r="U5407" s="878"/>
      <c r="V5407" s="878"/>
      <c r="W5407" s="878"/>
      <c r="X5407" s="1015"/>
      <c r="Y5407" s="878"/>
      <c r="Z5407" s="975"/>
    </row>
    <row r="5408" spans="1:26">
      <c r="A5408" s="878"/>
      <c r="B5408" s="878"/>
      <c r="C5408" s="878"/>
      <c r="F5408" s="878"/>
      <c r="H5408" s="878"/>
      <c r="I5408" s="878"/>
      <c r="J5408" s="878"/>
      <c r="K5408" s="990"/>
      <c r="L5408" s="990"/>
      <c r="M5408" s="990"/>
      <c r="N5408" s="990"/>
      <c r="O5408" s="878"/>
      <c r="P5408" s="878"/>
      <c r="Q5408" s="878"/>
      <c r="R5408" s="878"/>
      <c r="S5408" s="878"/>
      <c r="T5408" s="878"/>
      <c r="U5408" s="878"/>
      <c r="V5408" s="878"/>
      <c r="W5408" s="878"/>
      <c r="X5408" s="1015"/>
      <c r="Y5408" s="878"/>
      <c r="Z5408" s="975"/>
    </row>
    <row r="5409" spans="1:26">
      <c r="A5409" s="878"/>
      <c r="B5409" s="878"/>
      <c r="C5409" s="878"/>
      <c r="F5409" s="878"/>
      <c r="H5409" s="878"/>
      <c r="I5409" s="878"/>
      <c r="J5409" s="878"/>
      <c r="K5409" s="990"/>
      <c r="L5409" s="990"/>
      <c r="M5409" s="990"/>
      <c r="N5409" s="990"/>
      <c r="O5409" s="878"/>
      <c r="P5409" s="878"/>
      <c r="Q5409" s="878"/>
      <c r="R5409" s="878"/>
      <c r="S5409" s="878"/>
      <c r="T5409" s="878"/>
      <c r="U5409" s="878"/>
      <c r="V5409" s="878"/>
      <c r="W5409" s="878"/>
      <c r="X5409" s="1015"/>
      <c r="Y5409" s="878"/>
      <c r="Z5409" s="975"/>
    </row>
    <row r="5410" spans="1:26">
      <c r="A5410" s="878"/>
      <c r="B5410" s="878"/>
      <c r="C5410" s="878"/>
      <c r="F5410" s="878"/>
      <c r="H5410" s="878"/>
      <c r="I5410" s="878"/>
      <c r="J5410" s="878"/>
      <c r="K5410" s="990"/>
      <c r="L5410" s="990"/>
      <c r="M5410" s="990"/>
      <c r="N5410" s="990"/>
      <c r="O5410" s="878"/>
      <c r="P5410" s="878"/>
      <c r="Q5410" s="878"/>
      <c r="R5410" s="878"/>
      <c r="S5410" s="878"/>
      <c r="T5410" s="878"/>
      <c r="U5410" s="878"/>
      <c r="V5410" s="878"/>
      <c r="W5410" s="878"/>
      <c r="X5410" s="1015"/>
      <c r="Y5410" s="878"/>
      <c r="Z5410" s="975"/>
    </row>
    <row r="5411" spans="1:26">
      <c r="A5411" s="878"/>
      <c r="B5411" s="878"/>
      <c r="C5411" s="878"/>
      <c r="F5411" s="878"/>
      <c r="H5411" s="878"/>
      <c r="I5411" s="878"/>
      <c r="J5411" s="878"/>
      <c r="K5411" s="990"/>
      <c r="L5411" s="990"/>
      <c r="M5411" s="990"/>
      <c r="N5411" s="990"/>
      <c r="O5411" s="878"/>
      <c r="P5411" s="878"/>
      <c r="Q5411" s="878"/>
      <c r="R5411" s="878"/>
      <c r="S5411" s="878"/>
      <c r="T5411" s="878"/>
      <c r="U5411" s="878"/>
      <c r="V5411" s="878"/>
      <c r="W5411" s="878"/>
      <c r="X5411" s="1015"/>
      <c r="Y5411" s="878"/>
      <c r="Z5411" s="975"/>
    </row>
    <row r="5412" spans="1:26">
      <c r="A5412" s="878"/>
      <c r="B5412" s="878"/>
      <c r="C5412" s="878"/>
      <c r="F5412" s="878"/>
      <c r="H5412" s="878"/>
      <c r="I5412" s="878"/>
      <c r="J5412" s="878"/>
      <c r="K5412" s="990"/>
      <c r="L5412" s="990"/>
      <c r="M5412" s="990"/>
      <c r="N5412" s="990"/>
      <c r="O5412" s="878"/>
      <c r="P5412" s="878"/>
      <c r="Q5412" s="878"/>
      <c r="R5412" s="878"/>
      <c r="S5412" s="878"/>
      <c r="T5412" s="878"/>
      <c r="U5412" s="878"/>
      <c r="V5412" s="878"/>
      <c r="W5412" s="878"/>
      <c r="X5412" s="1015"/>
      <c r="Y5412" s="878"/>
      <c r="Z5412" s="975"/>
    </row>
    <row r="5413" spans="1:26">
      <c r="A5413" s="878"/>
      <c r="B5413" s="878"/>
      <c r="C5413" s="878"/>
      <c r="F5413" s="878"/>
      <c r="H5413" s="878"/>
      <c r="I5413" s="878"/>
      <c r="J5413" s="878"/>
      <c r="K5413" s="990"/>
      <c r="L5413" s="990"/>
      <c r="M5413" s="990"/>
      <c r="N5413" s="990"/>
      <c r="O5413" s="878"/>
      <c r="P5413" s="878"/>
      <c r="Q5413" s="878"/>
      <c r="R5413" s="878"/>
      <c r="S5413" s="878"/>
      <c r="T5413" s="878"/>
      <c r="U5413" s="878"/>
      <c r="V5413" s="878"/>
      <c r="W5413" s="878"/>
      <c r="X5413" s="1015"/>
      <c r="Y5413" s="878"/>
      <c r="Z5413" s="975"/>
    </row>
    <row r="5414" spans="1:26">
      <c r="A5414" s="878"/>
      <c r="B5414" s="878"/>
      <c r="C5414" s="878"/>
      <c r="F5414" s="878"/>
      <c r="H5414" s="878"/>
      <c r="I5414" s="878"/>
      <c r="J5414" s="878"/>
      <c r="K5414" s="990"/>
      <c r="L5414" s="990"/>
      <c r="M5414" s="990"/>
      <c r="N5414" s="990"/>
      <c r="O5414" s="878"/>
      <c r="P5414" s="878"/>
      <c r="Q5414" s="878"/>
      <c r="R5414" s="878"/>
      <c r="S5414" s="878"/>
      <c r="T5414" s="878"/>
      <c r="U5414" s="878"/>
      <c r="V5414" s="878"/>
      <c r="W5414" s="878"/>
      <c r="X5414" s="1015"/>
      <c r="Y5414" s="878"/>
      <c r="Z5414" s="975"/>
    </row>
    <row r="5415" spans="1:26">
      <c r="A5415" s="878"/>
      <c r="B5415" s="878"/>
      <c r="C5415" s="878"/>
      <c r="F5415" s="878"/>
      <c r="H5415" s="878"/>
      <c r="I5415" s="878"/>
      <c r="J5415" s="878"/>
      <c r="K5415" s="990"/>
      <c r="L5415" s="990"/>
      <c r="M5415" s="990"/>
      <c r="N5415" s="990"/>
      <c r="O5415" s="878"/>
      <c r="P5415" s="878"/>
      <c r="Q5415" s="878"/>
      <c r="R5415" s="878"/>
      <c r="S5415" s="878"/>
      <c r="T5415" s="878"/>
      <c r="U5415" s="878"/>
      <c r="V5415" s="878"/>
      <c r="W5415" s="878"/>
      <c r="X5415" s="1015"/>
      <c r="Y5415" s="878"/>
      <c r="Z5415" s="975"/>
    </row>
    <row r="5416" spans="1:26">
      <c r="A5416" s="878"/>
      <c r="B5416" s="878"/>
      <c r="C5416" s="878"/>
      <c r="F5416" s="878"/>
      <c r="H5416" s="878"/>
      <c r="I5416" s="878"/>
      <c r="J5416" s="878"/>
      <c r="K5416" s="990"/>
      <c r="L5416" s="990"/>
      <c r="M5416" s="990"/>
      <c r="N5416" s="990"/>
      <c r="O5416" s="878"/>
      <c r="P5416" s="878"/>
      <c r="Q5416" s="878"/>
      <c r="R5416" s="878"/>
      <c r="S5416" s="878"/>
      <c r="T5416" s="878"/>
      <c r="U5416" s="878"/>
      <c r="V5416" s="878"/>
      <c r="W5416" s="878"/>
      <c r="X5416" s="1015"/>
      <c r="Y5416" s="878"/>
      <c r="Z5416" s="975"/>
    </row>
    <row r="5417" spans="1:26">
      <c r="A5417" s="878"/>
      <c r="B5417" s="878"/>
      <c r="C5417" s="878"/>
      <c r="F5417" s="878"/>
      <c r="H5417" s="878"/>
      <c r="I5417" s="878"/>
      <c r="J5417" s="878"/>
      <c r="K5417" s="990"/>
      <c r="L5417" s="990"/>
      <c r="M5417" s="990"/>
      <c r="N5417" s="990"/>
      <c r="O5417" s="878"/>
      <c r="P5417" s="878"/>
      <c r="Q5417" s="878"/>
      <c r="R5417" s="878"/>
      <c r="S5417" s="878"/>
      <c r="T5417" s="878"/>
      <c r="U5417" s="878"/>
      <c r="V5417" s="878"/>
      <c r="W5417" s="878"/>
      <c r="X5417" s="1015"/>
      <c r="Y5417" s="878"/>
      <c r="Z5417" s="975"/>
    </row>
    <row r="5418" spans="1:26">
      <c r="A5418" s="878"/>
      <c r="B5418" s="878"/>
      <c r="C5418" s="878"/>
      <c r="F5418" s="878"/>
      <c r="H5418" s="878"/>
      <c r="I5418" s="878"/>
      <c r="J5418" s="878"/>
      <c r="K5418" s="990"/>
      <c r="L5418" s="990"/>
      <c r="M5418" s="990"/>
      <c r="N5418" s="990"/>
      <c r="O5418" s="878"/>
      <c r="P5418" s="878"/>
      <c r="Q5418" s="878"/>
      <c r="R5418" s="878"/>
      <c r="S5418" s="878"/>
      <c r="T5418" s="878"/>
      <c r="U5418" s="878"/>
      <c r="V5418" s="878"/>
      <c r="W5418" s="878"/>
      <c r="X5418" s="1015"/>
      <c r="Y5418" s="878"/>
      <c r="Z5418" s="975"/>
    </row>
    <row r="5419" spans="1:26">
      <c r="A5419" s="878"/>
      <c r="B5419" s="878"/>
      <c r="C5419" s="878"/>
      <c r="F5419" s="878"/>
      <c r="H5419" s="878"/>
      <c r="I5419" s="878"/>
      <c r="J5419" s="878"/>
      <c r="K5419" s="990"/>
      <c r="L5419" s="990"/>
      <c r="M5419" s="990"/>
      <c r="N5419" s="990"/>
      <c r="O5419" s="878"/>
      <c r="P5419" s="878"/>
      <c r="Q5419" s="878"/>
      <c r="R5419" s="878"/>
      <c r="S5419" s="878"/>
      <c r="T5419" s="878"/>
      <c r="U5419" s="878"/>
      <c r="V5419" s="878"/>
      <c r="W5419" s="878"/>
      <c r="X5419" s="1015"/>
      <c r="Y5419" s="878"/>
      <c r="Z5419" s="975"/>
    </row>
    <row r="5420" spans="1:26">
      <c r="A5420" s="878"/>
      <c r="B5420" s="878"/>
      <c r="C5420" s="878"/>
      <c r="F5420" s="878"/>
      <c r="H5420" s="878"/>
      <c r="I5420" s="878"/>
      <c r="J5420" s="878"/>
      <c r="K5420" s="990"/>
      <c r="L5420" s="990"/>
      <c r="M5420" s="990"/>
      <c r="N5420" s="990"/>
      <c r="O5420" s="878"/>
      <c r="P5420" s="878"/>
      <c r="Q5420" s="878"/>
      <c r="R5420" s="878"/>
      <c r="S5420" s="878"/>
      <c r="T5420" s="878"/>
      <c r="U5420" s="878"/>
      <c r="V5420" s="878"/>
      <c r="W5420" s="878"/>
      <c r="X5420" s="1015"/>
      <c r="Y5420" s="878"/>
      <c r="Z5420" s="975"/>
    </row>
    <row r="5421" spans="1:26">
      <c r="A5421" s="878"/>
      <c r="B5421" s="878"/>
      <c r="C5421" s="878"/>
      <c r="F5421" s="878"/>
      <c r="H5421" s="878"/>
      <c r="I5421" s="878"/>
      <c r="J5421" s="878"/>
      <c r="K5421" s="990"/>
      <c r="L5421" s="990"/>
      <c r="M5421" s="990"/>
      <c r="N5421" s="990"/>
      <c r="O5421" s="878"/>
      <c r="P5421" s="878"/>
      <c r="Q5421" s="878"/>
      <c r="R5421" s="878"/>
      <c r="S5421" s="878"/>
      <c r="T5421" s="878"/>
      <c r="U5421" s="878"/>
      <c r="V5421" s="878"/>
      <c r="W5421" s="878"/>
      <c r="X5421" s="1015"/>
      <c r="Y5421" s="878"/>
      <c r="Z5421" s="975"/>
    </row>
    <row r="5422" spans="1:26">
      <c r="A5422" s="878"/>
      <c r="B5422" s="878"/>
      <c r="C5422" s="878"/>
      <c r="F5422" s="878"/>
      <c r="H5422" s="878"/>
      <c r="I5422" s="878"/>
      <c r="J5422" s="878"/>
      <c r="K5422" s="990"/>
      <c r="L5422" s="990"/>
      <c r="M5422" s="990"/>
      <c r="N5422" s="990"/>
      <c r="O5422" s="878"/>
      <c r="P5422" s="878"/>
      <c r="Q5422" s="878"/>
      <c r="R5422" s="878"/>
      <c r="S5422" s="878"/>
      <c r="T5422" s="878"/>
      <c r="U5422" s="878"/>
      <c r="V5422" s="878"/>
      <c r="W5422" s="878"/>
      <c r="X5422" s="1015"/>
      <c r="Y5422" s="878"/>
      <c r="Z5422" s="975"/>
    </row>
    <row r="5423" spans="1:26">
      <c r="A5423" s="878"/>
      <c r="B5423" s="878"/>
      <c r="C5423" s="878"/>
      <c r="F5423" s="878"/>
      <c r="H5423" s="878"/>
      <c r="I5423" s="878"/>
      <c r="J5423" s="878"/>
      <c r="K5423" s="990"/>
      <c r="L5423" s="990"/>
      <c r="M5423" s="990"/>
      <c r="N5423" s="990"/>
      <c r="O5423" s="878"/>
      <c r="P5423" s="878"/>
      <c r="Q5423" s="878"/>
      <c r="R5423" s="878"/>
      <c r="S5423" s="878"/>
      <c r="T5423" s="878"/>
      <c r="U5423" s="878"/>
      <c r="V5423" s="878"/>
      <c r="W5423" s="878"/>
      <c r="X5423" s="1015"/>
      <c r="Y5423" s="878"/>
      <c r="Z5423" s="975"/>
    </row>
    <row r="5424" spans="1:26">
      <c r="A5424" s="878"/>
      <c r="B5424" s="878"/>
      <c r="C5424" s="878"/>
      <c r="F5424" s="878"/>
      <c r="H5424" s="878"/>
      <c r="I5424" s="878"/>
      <c r="J5424" s="878"/>
      <c r="K5424" s="990"/>
      <c r="L5424" s="990"/>
      <c r="M5424" s="990"/>
      <c r="N5424" s="990"/>
      <c r="O5424" s="878"/>
      <c r="P5424" s="878"/>
      <c r="Q5424" s="878"/>
      <c r="R5424" s="878"/>
      <c r="S5424" s="878"/>
      <c r="T5424" s="878"/>
      <c r="U5424" s="878"/>
      <c r="V5424" s="878"/>
      <c r="W5424" s="878"/>
      <c r="X5424" s="1015"/>
      <c r="Y5424" s="878"/>
      <c r="Z5424" s="975"/>
    </row>
    <row r="5425" spans="1:26">
      <c r="A5425" s="878"/>
      <c r="B5425" s="878"/>
      <c r="C5425" s="878"/>
      <c r="F5425" s="878"/>
      <c r="H5425" s="878"/>
      <c r="I5425" s="878"/>
      <c r="J5425" s="878"/>
      <c r="K5425" s="990"/>
      <c r="L5425" s="990"/>
      <c r="M5425" s="990"/>
      <c r="N5425" s="990"/>
      <c r="O5425" s="878"/>
      <c r="P5425" s="878"/>
      <c r="Q5425" s="878"/>
      <c r="R5425" s="878"/>
      <c r="S5425" s="878"/>
      <c r="T5425" s="878"/>
      <c r="U5425" s="878"/>
      <c r="V5425" s="878"/>
      <c r="W5425" s="878"/>
      <c r="X5425" s="1015"/>
      <c r="Y5425" s="878"/>
      <c r="Z5425" s="975"/>
    </row>
    <row r="5426" spans="1:26">
      <c r="A5426" s="878"/>
      <c r="B5426" s="878"/>
      <c r="C5426" s="878"/>
      <c r="F5426" s="878"/>
      <c r="H5426" s="878"/>
      <c r="I5426" s="878"/>
      <c r="J5426" s="878"/>
      <c r="K5426" s="990"/>
      <c r="L5426" s="990"/>
      <c r="M5426" s="990"/>
      <c r="N5426" s="990"/>
      <c r="O5426" s="878"/>
      <c r="P5426" s="878"/>
      <c r="Q5426" s="878"/>
      <c r="R5426" s="878"/>
      <c r="S5426" s="878"/>
      <c r="T5426" s="878"/>
      <c r="U5426" s="878"/>
      <c r="V5426" s="878"/>
      <c r="W5426" s="878"/>
      <c r="X5426" s="1015"/>
      <c r="Y5426" s="878"/>
      <c r="Z5426" s="975"/>
    </row>
    <row r="5427" spans="1:26">
      <c r="A5427" s="878"/>
      <c r="B5427" s="878"/>
      <c r="C5427" s="878"/>
      <c r="F5427" s="878"/>
      <c r="H5427" s="878"/>
      <c r="I5427" s="878"/>
      <c r="J5427" s="878"/>
      <c r="K5427" s="990"/>
      <c r="L5427" s="990"/>
      <c r="M5427" s="990"/>
      <c r="N5427" s="990"/>
      <c r="O5427" s="878"/>
      <c r="P5427" s="878"/>
      <c r="Q5427" s="878"/>
      <c r="R5427" s="878"/>
      <c r="S5427" s="878"/>
      <c r="T5427" s="878"/>
      <c r="U5427" s="878"/>
      <c r="V5427" s="878"/>
      <c r="W5427" s="878"/>
      <c r="X5427" s="1015"/>
      <c r="Y5427" s="878"/>
      <c r="Z5427" s="975"/>
    </row>
    <row r="5428" spans="1:26">
      <c r="A5428" s="878"/>
      <c r="B5428" s="878"/>
      <c r="C5428" s="878"/>
      <c r="F5428" s="878"/>
      <c r="H5428" s="878"/>
      <c r="I5428" s="878"/>
      <c r="J5428" s="878"/>
      <c r="K5428" s="990"/>
      <c r="L5428" s="990"/>
      <c r="M5428" s="990"/>
      <c r="N5428" s="990"/>
      <c r="O5428" s="878"/>
      <c r="P5428" s="878"/>
      <c r="Q5428" s="878"/>
      <c r="R5428" s="878"/>
      <c r="S5428" s="878"/>
      <c r="T5428" s="878"/>
      <c r="U5428" s="878"/>
      <c r="V5428" s="878"/>
      <c r="W5428" s="878"/>
      <c r="X5428" s="1015"/>
      <c r="Y5428" s="878"/>
      <c r="Z5428" s="975"/>
    </row>
    <row r="5429" spans="1:26">
      <c r="A5429" s="878"/>
      <c r="B5429" s="878"/>
      <c r="C5429" s="878"/>
      <c r="F5429" s="878"/>
      <c r="H5429" s="878"/>
      <c r="I5429" s="878"/>
      <c r="J5429" s="878"/>
      <c r="K5429" s="990"/>
      <c r="L5429" s="990"/>
      <c r="M5429" s="990"/>
      <c r="N5429" s="990"/>
      <c r="O5429" s="878"/>
      <c r="P5429" s="878"/>
      <c r="Q5429" s="878"/>
      <c r="R5429" s="878"/>
      <c r="S5429" s="878"/>
      <c r="T5429" s="878"/>
      <c r="U5429" s="878"/>
      <c r="V5429" s="878"/>
      <c r="W5429" s="878"/>
      <c r="X5429" s="1015"/>
      <c r="Y5429" s="878"/>
      <c r="Z5429" s="975"/>
    </row>
    <row r="5430" spans="1:26">
      <c r="A5430" s="878"/>
      <c r="B5430" s="878"/>
      <c r="C5430" s="878"/>
      <c r="F5430" s="878"/>
      <c r="H5430" s="878"/>
      <c r="I5430" s="878"/>
      <c r="J5430" s="878"/>
      <c r="K5430" s="990"/>
      <c r="L5430" s="990"/>
      <c r="M5430" s="990"/>
      <c r="N5430" s="990"/>
      <c r="O5430" s="878"/>
      <c r="P5430" s="878"/>
      <c r="Q5430" s="878"/>
      <c r="R5430" s="878"/>
      <c r="S5430" s="878"/>
      <c r="T5430" s="878"/>
      <c r="U5430" s="878"/>
      <c r="V5430" s="878"/>
      <c r="W5430" s="878"/>
      <c r="X5430" s="1015"/>
      <c r="Y5430" s="878"/>
      <c r="Z5430" s="975"/>
    </row>
    <row r="5431" spans="1:26">
      <c r="A5431" s="878"/>
      <c r="B5431" s="878"/>
      <c r="C5431" s="878"/>
      <c r="F5431" s="878"/>
      <c r="H5431" s="878"/>
      <c r="I5431" s="878"/>
      <c r="J5431" s="878"/>
      <c r="K5431" s="990"/>
      <c r="L5431" s="990"/>
      <c r="M5431" s="990"/>
      <c r="N5431" s="990"/>
      <c r="O5431" s="878"/>
      <c r="P5431" s="878"/>
      <c r="Q5431" s="878"/>
      <c r="R5431" s="878"/>
      <c r="S5431" s="878"/>
      <c r="T5431" s="878"/>
      <c r="U5431" s="878"/>
      <c r="V5431" s="878"/>
      <c r="W5431" s="878"/>
      <c r="X5431" s="1015"/>
      <c r="Y5431" s="878"/>
      <c r="Z5431" s="975"/>
    </row>
    <row r="5432" spans="1:26">
      <c r="A5432" s="878"/>
      <c r="B5432" s="878"/>
      <c r="C5432" s="878"/>
      <c r="F5432" s="878"/>
      <c r="H5432" s="878"/>
      <c r="I5432" s="878"/>
      <c r="J5432" s="878"/>
      <c r="K5432" s="990"/>
      <c r="L5432" s="990"/>
      <c r="M5432" s="990"/>
      <c r="N5432" s="990"/>
      <c r="O5432" s="878"/>
      <c r="P5432" s="878"/>
      <c r="Q5432" s="878"/>
      <c r="R5432" s="878"/>
      <c r="S5432" s="878"/>
      <c r="T5432" s="878"/>
      <c r="U5432" s="878"/>
      <c r="V5432" s="878"/>
      <c r="W5432" s="878"/>
      <c r="X5432" s="1015"/>
      <c r="Y5432" s="878"/>
      <c r="Z5432" s="975"/>
    </row>
    <row r="5433" spans="1:26">
      <c r="A5433" s="878"/>
      <c r="B5433" s="878"/>
      <c r="C5433" s="878"/>
      <c r="F5433" s="878"/>
      <c r="H5433" s="878"/>
      <c r="I5433" s="878"/>
      <c r="J5433" s="878"/>
      <c r="K5433" s="990"/>
      <c r="L5433" s="990"/>
      <c r="M5433" s="990"/>
      <c r="N5433" s="990"/>
      <c r="O5433" s="878"/>
      <c r="P5433" s="878"/>
      <c r="Q5433" s="878"/>
      <c r="R5433" s="878"/>
      <c r="S5433" s="878"/>
      <c r="T5433" s="878"/>
      <c r="U5433" s="878"/>
      <c r="V5433" s="878"/>
      <c r="W5433" s="878"/>
      <c r="X5433" s="1015"/>
      <c r="Y5433" s="878"/>
      <c r="Z5433" s="975"/>
    </row>
    <row r="5434" spans="1:26">
      <c r="A5434" s="878"/>
      <c r="B5434" s="878"/>
      <c r="C5434" s="878"/>
      <c r="F5434" s="878"/>
      <c r="H5434" s="878"/>
      <c r="I5434" s="878"/>
      <c r="J5434" s="878"/>
      <c r="K5434" s="990"/>
      <c r="L5434" s="990"/>
      <c r="M5434" s="990"/>
      <c r="N5434" s="990"/>
      <c r="O5434" s="878"/>
      <c r="P5434" s="878"/>
      <c r="Q5434" s="878"/>
      <c r="R5434" s="878"/>
      <c r="S5434" s="878"/>
      <c r="T5434" s="878"/>
      <c r="U5434" s="878"/>
      <c r="V5434" s="878"/>
      <c r="W5434" s="878"/>
      <c r="X5434" s="1015"/>
      <c r="Y5434" s="878"/>
      <c r="Z5434" s="975"/>
    </row>
    <row r="5435" spans="1:26">
      <c r="A5435" s="878"/>
      <c r="B5435" s="878"/>
      <c r="C5435" s="878"/>
      <c r="F5435" s="878"/>
      <c r="H5435" s="878"/>
      <c r="I5435" s="878"/>
      <c r="J5435" s="878"/>
      <c r="K5435" s="990"/>
      <c r="L5435" s="990"/>
      <c r="M5435" s="990"/>
      <c r="N5435" s="990"/>
      <c r="O5435" s="878"/>
      <c r="P5435" s="878"/>
      <c r="Q5435" s="878"/>
      <c r="R5435" s="878"/>
      <c r="S5435" s="878"/>
      <c r="T5435" s="878"/>
      <c r="U5435" s="878"/>
      <c r="V5435" s="878"/>
      <c r="W5435" s="878"/>
      <c r="X5435" s="1015"/>
      <c r="Y5435" s="878"/>
      <c r="Z5435" s="975"/>
    </row>
    <row r="5436" spans="1:26">
      <c r="A5436" s="878"/>
      <c r="B5436" s="878"/>
      <c r="C5436" s="878"/>
      <c r="F5436" s="878"/>
      <c r="H5436" s="878"/>
      <c r="I5436" s="878"/>
      <c r="J5436" s="878"/>
      <c r="K5436" s="990"/>
      <c r="L5436" s="990"/>
      <c r="M5436" s="990"/>
      <c r="N5436" s="990"/>
      <c r="O5436" s="878"/>
      <c r="P5436" s="878"/>
      <c r="Q5436" s="878"/>
      <c r="R5436" s="878"/>
      <c r="S5436" s="878"/>
      <c r="T5436" s="878"/>
      <c r="U5436" s="878"/>
      <c r="V5436" s="878"/>
      <c r="W5436" s="878"/>
      <c r="X5436" s="1015"/>
      <c r="Y5436" s="878"/>
      <c r="Z5436" s="975"/>
    </row>
    <row r="5437" spans="1:26">
      <c r="A5437" s="878"/>
      <c r="B5437" s="878"/>
      <c r="C5437" s="878"/>
      <c r="F5437" s="878"/>
      <c r="H5437" s="878"/>
      <c r="I5437" s="878"/>
      <c r="J5437" s="878"/>
      <c r="K5437" s="990"/>
      <c r="L5437" s="990"/>
      <c r="M5437" s="990"/>
      <c r="N5437" s="990"/>
      <c r="O5437" s="878"/>
      <c r="P5437" s="878"/>
      <c r="Q5437" s="878"/>
      <c r="R5437" s="878"/>
      <c r="S5437" s="878"/>
      <c r="T5437" s="878"/>
      <c r="U5437" s="878"/>
      <c r="V5437" s="878"/>
      <c r="W5437" s="878"/>
      <c r="X5437" s="1015"/>
      <c r="Y5437" s="878"/>
      <c r="Z5437" s="975"/>
    </row>
    <row r="5438" spans="1:26">
      <c r="A5438" s="878"/>
      <c r="B5438" s="878"/>
      <c r="C5438" s="878"/>
      <c r="F5438" s="878"/>
      <c r="H5438" s="878"/>
      <c r="I5438" s="878"/>
      <c r="J5438" s="878"/>
      <c r="K5438" s="990"/>
      <c r="L5438" s="990"/>
      <c r="M5438" s="990"/>
      <c r="N5438" s="990"/>
      <c r="O5438" s="878"/>
      <c r="P5438" s="878"/>
      <c r="Q5438" s="878"/>
      <c r="R5438" s="878"/>
      <c r="S5438" s="878"/>
      <c r="T5438" s="878"/>
      <c r="U5438" s="878"/>
      <c r="V5438" s="878"/>
      <c r="W5438" s="878"/>
      <c r="X5438" s="1015"/>
      <c r="Y5438" s="878"/>
      <c r="Z5438" s="975"/>
    </row>
    <row r="5439" spans="1:26">
      <c r="A5439" s="878"/>
      <c r="B5439" s="878"/>
      <c r="C5439" s="878"/>
      <c r="F5439" s="878"/>
      <c r="H5439" s="878"/>
      <c r="I5439" s="878"/>
      <c r="J5439" s="878"/>
      <c r="K5439" s="990"/>
      <c r="L5439" s="990"/>
      <c r="M5439" s="990"/>
      <c r="N5439" s="990"/>
      <c r="O5439" s="878"/>
      <c r="P5439" s="878"/>
      <c r="Q5439" s="878"/>
      <c r="R5439" s="878"/>
      <c r="S5439" s="878"/>
      <c r="T5439" s="878"/>
      <c r="U5439" s="878"/>
      <c r="V5439" s="878"/>
      <c r="W5439" s="878"/>
      <c r="X5439" s="1015"/>
      <c r="Y5439" s="878"/>
      <c r="Z5439" s="975"/>
    </row>
    <row r="5440" spans="1:26">
      <c r="A5440" s="878"/>
      <c r="B5440" s="878"/>
      <c r="C5440" s="878"/>
      <c r="F5440" s="878"/>
      <c r="H5440" s="878"/>
      <c r="I5440" s="878"/>
      <c r="J5440" s="878"/>
      <c r="K5440" s="990"/>
      <c r="L5440" s="990"/>
      <c r="M5440" s="990"/>
      <c r="N5440" s="990"/>
      <c r="O5440" s="878"/>
      <c r="P5440" s="878"/>
      <c r="Q5440" s="878"/>
      <c r="R5440" s="878"/>
      <c r="S5440" s="878"/>
      <c r="T5440" s="878"/>
      <c r="U5440" s="878"/>
      <c r="V5440" s="878"/>
      <c r="W5440" s="878"/>
      <c r="X5440" s="1015"/>
      <c r="Y5440" s="878"/>
      <c r="Z5440" s="975"/>
    </row>
    <row r="5441" spans="1:26">
      <c r="A5441" s="878"/>
      <c r="B5441" s="878"/>
      <c r="C5441" s="878"/>
      <c r="F5441" s="878"/>
      <c r="H5441" s="878"/>
      <c r="I5441" s="878"/>
      <c r="J5441" s="878"/>
      <c r="K5441" s="990"/>
      <c r="L5441" s="990"/>
      <c r="M5441" s="990"/>
      <c r="N5441" s="990"/>
      <c r="O5441" s="878"/>
      <c r="P5441" s="878"/>
      <c r="Q5441" s="878"/>
      <c r="R5441" s="878"/>
      <c r="S5441" s="878"/>
      <c r="T5441" s="878"/>
      <c r="U5441" s="878"/>
      <c r="V5441" s="878"/>
      <c r="W5441" s="878"/>
      <c r="X5441" s="1015"/>
      <c r="Y5441" s="878"/>
      <c r="Z5441" s="975"/>
    </row>
    <row r="5442" spans="1:26">
      <c r="A5442" s="878"/>
      <c r="B5442" s="878"/>
      <c r="C5442" s="878"/>
      <c r="F5442" s="878"/>
      <c r="H5442" s="878"/>
      <c r="I5442" s="878"/>
      <c r="J5442" s="878"/>
      <c r="K5442" s="990"/>
      <c r="L5442" s="990"/>
      <c r="M5442" s="990"/>
      <c r="N5442" s="990"/>
      <c r="O5442" s="878"/>
      <c r="P5442" s="878"/>
      <c r="Q5442" s="878"/>
      <c r="R5442" s="878"/>
      <c r="S5442" s="878"/>
      <c r="T5442" s="878"/>
      <c r="U5442" s="878"/>
      <c r="V5442" s="878"/>
      <c r="W5442" s="878"/>
      <c r="X5442" s="1015"/>
      <c r="Y5442" s="878"/>
      <c r="Z5442" s="975"/>
    </row>
    <row r="5443" spans="1:26">
      <c r="A5443" s="878"/>
      <c r="B5443" s="878"/>
      <c r="C5443" s="878"/>
      <c r="F5443" s="878"/>
      <c r="H5443" s="878"/>
      <c r="I5443" s="878"/>
      <c r="J5443" s="878"/>
      <c r="K5443" s="990"/>
      <c r="L5443" s="990"/>
      <c r="M5443" s="990"/>
      <c r="N5443" s="990"/>
      <c r="O5443" s="878"/>
      <c r="P5443" s="878"/>
      <c r="Q5443" s="878"/>
      <c r="R5443" s="878"/>
      <c r="S5443" s="878"/>
      <c r="T5443" s="878"/>
      <c r="U5443" s="878"/>
      <c r="V5443" s="878"/>
      <c r="W5443" s="878"/>
      <c r="X5443" s="1015"/>
      <c r="Y5443" s="878"/>
      <c r="Z5443" s="975"/>
    </row>
    <row r="5444" spans="1:26">
      <c r="A5444" s="878"/>
      <c r="B5444" s="878"/>
      <c r="C5444" s="878"/>
      <c r="F5444" s="878"/>
      <c r="H5444" s="878"/>
      <c r="I5444" s="878"/>
      <c r="J5444" s="878"/>
      <c r="K5444" s="990"/>
      <c r="L5444" s="990"/>
      <c r="M5444" s="990"/>
      <c r="N5444" s="990"/>
      <c r="O5444" s="878"/>
      <c r="P5444" s="878"/>
      <c r="Q5444" s="878"/>
      <c r="R5444" s="878"/>
      <c r="S5444" s="878"/>
      <c r="T5444" s="878"/>
      <c r="U5444" s="878"/>
      <c r="V5444" s="878"/>
      <c r="W5444" s="878"/>
      <c r="X5444" s="1015"/>
      <c r="Y5444" s="878"/>
      <c r="Z5444" s="975"/>
    </row>
    <row r="5445" spans="1:26">
      <c r="A5445" s="878"/>
      <c r="B5445" s="878"/>
      <c r="C5445" s="878"/>
      <c r="F5445" s="878"/>
      <c r="H5445" s="878"/>
      <c r="I5445" s="878"/>
      <c r="J5445" s="878"/>
      <c r="K5445" s="990"/>
      <c r="L5445" s="990"/>
      <c r="M5445" s="990"/>
      <c r="N5445" s="990"/>
      <c r="O5445" s="878"/>
      <c r="P5445" s="878"/>
      <c r="Q5445" s="878"/>
      <c r="R5445" s="878"/>
      <c r="S5445" s="878"/>
      <c r="T5445" s="878"/>
      <c r="U5445" s="878"/>
      <c r="V5445" s="878"/>
      <c r="W5445" s="878"/>
      <c r="X5445" s="1015"/>
      <c r="Y5445" s="878"/>
      <c r="Z5445" s="975"/>
    </row>
    <row r="5446" spans="1:26">
      <c r="A5446" s="878"/>
      <c r="B5446" s="878"/>
      <c r="C5446" s="878"/>
      <c r="F5446" s="878"/>
      <c r="H5446" s="878"/>
      <c r="I5446" s="878"/>
      <c r="J5446" s="878"/>
      <c r="K5446" s="990"/>
      <c r="L5446" s="990"/>
      <c r="M5446" s="990"/>
      <c r="N5446" s="990"/>
      <c r="O5446" s="878"/>
      <c r="P5446" s="878"/>
      <c r="Q5446" s="878"/>
      <c r="R5446" s="878"/>
      <c r="S5446" s="878"/>
      <c r="T5446" s="878"/>
      <c r="U5446" s="878"/>
      <c r="V5446" s="878"/>
      <c r="W5446" s="878"/>
      <c r="X5446" s="1015"/>
      <c r="Y5446" s="878"/>
      <c r="Z5446" s="975"/>
    </row>
    <row r="5447" spans="1:26">
      <c r="A5447" s="878"/>
      <c r="B5447" s="878"/>
      <c r="C5447" s="878"/>
      <c r="F5447" s="878"/>
      <c r="H5447" s="878"/>
      <c r="I5447" s="878"/>
      <c r="J5447" s="878"/>
      <c r="K5447" s="990"/>
      <c r="L5447" s="990"/>
      <c r="M5447" s="990"/>
      <c r="N5447" s="990"/>
      <c r="O5447" s="878"/>
      <c r="P5447" s="878"/>
      <c r="Q5447" s="878"/>
      <c r="R5447" s="878"/>
      <c r="S5447" s="878"/>
      <c r="T5447" s="878"/>
      <c r="U5447" s="878"/>
      <c r="V5447" s="878"/>
      <c r="W5447" s="878"/>
      <c r="X5447" s="1015"/>
      <c r="Y5447" s="878"/>
      <c r="Z5447" s="975"/>
    </row>
    <row r="5448" spans="1:26">
      <c r="A5448" s="878"/>
      <c r="B5448" s="878"/>
      <c r="C5448" s="878"/>
      <c r="F5448" s="878"/>
      <c r="H5448" s="878"/>
      <c r="I5448" s="878"/>
      <c r="J5448" s="878"/>
      <c r="K5448" s="990"/>
      <c r="L5448" s="990"/>
      <c r="M5448" s="990"/>
      <c r="N5448" s="990"/>
      <c r="O5448" s="878"/>
      <c r="P5448" s="878"/>
      <c r="Q5448" s="878"/>
      <c r="R5448" s="878"/>
      <c r="S5448" s="878"/>
      <c r="T5448" s="878"/>
      <c r="U5448" s="878"/>
      <c r="V5448" s="878"/>
      <c r="W5448" s="878"/>
      <c r="X5448" s="1015"/>
      <c r="Y5448" s="878"/>
      <c r="Z5448" s="975"/>
    </row>
    <row r="5449" spans="1:26">
      <c r="A5449" s="878"/>
      <c r="B5449" s="878"/>
      <c r="C5449" s="878"/>
      <c r="F5449" s="878"/>
      <c r="H5449" s="878"/>
      <c r="I5449" s="878"/>
      <c r="J5449" s="878"/>
      <c r="K5449" s="990"/>
      <c r="L5449" s="990"/>
      <c r="M5449" s="990"/>
      <c r="N5449" s="990"/>
      <c r="O5449" s="878"/>
      <c r="P5449" s="878"/>
      <c r="Q5449" s="878"/>
      <c r="R5449" s="878"/>
      <c r="S5449" s="878"/>
      <c r="T5449" s="878"/>
      <c r="U5449" s="878"/>
      <c r="V5449" s="878"/>
      <c r="W5449" s="878"/>
      <c r="X5449" s="1015"/>
      <c r="Y5449" s="878"/>
      <c r="Z5449" s="975"/>
    </row>
    <row r="5450" spans="1:26">
      <c r="A5450" s="878"/>
      <c r="B5450" s="878"/>
      <c r="C5450" s="878"/>
      <c r="F5450" s="878"/>
      <c r="H5450" s="878"/>
      <c r="I5450" s="878"/>
      <c r="J5450" s="878"/>
      <c r="K5450" s="990"/>
      <c r="L5450" s="990"/>
      <c r="M5450" s="990"/>
      <c r="N5450" s="990"/>
      <c r="O5450" s="878"/>
      <c r="P5450" s="878"/>
      <c r="Q5450" s="878"/>
      <c r="R5450" s="878"/>
      <c r="S5450" s="878"/>
      <c r="T5450" s="878"/>
      <c r="U5450" s="878"/>
      <c r="V5450" s="878"/>
      <c r="W5450" s="878"/>
      <c r="X5450" s="1015"/>
      <c r="Y5450" s="878"/>
      <c r="Z5450" s="975"/>
    </row>
    <row r="5451" spans="1:26">
      <c r="A5451" s="878"/>
      <c r="B5451" s="878"/>
      <c r="C5451" s="878"/>
      <c r="F5451" s="878"/>
      <c r="H5451" s="878"/>
      <c r="I5451" s="878"/>
      <c r="J5451" s="878"/>
      <c r="K5451" s="990"/>
      <c r="L5451" s="990"/>
      <c r="M5451" s="990"/>
      <c r="N5451" s="990"/>
      <c r="O5451" s="878"/>
      <c r="P5451" s="878"/>
      <c r="Q5451" s="878"/>
      <c r="R5451" s="878"/>
      <c r="S5451" s="878"/>
      <c r="T5451" s="878"/>
      <c r="U5451" s="878"/>
      <c r="V5451" s="878"/>
      <c r="W5451" s="878"/>
      <c r="X5451" s="1015"/>
      <c r="Y5451" s="878"/>
      <c r="Z5451" s="975"/>
    </row>
    <row r="5452" spans="1:26">
      <c r="A5452" s="878"/>
      <c r="B5452" s="878"/>
      <c r="C5452" s="878"/>
      <c r="F5452" s="878"/>
      <c r="H5452" s="878"/>
      <c r="I5452" s="878"/>
      <c r="J5452" s="878"/>
      <c r="K5452" s="990"/>
      <c r="L5452" s="990"/>
      <c r="M5452" s="990"/>
      <c r="N5452" s="990"/>
      <c r="O5452" s="878"/>
      <c r="P5452" s="878"/>
      <c r="Q5452" s="878"/>
      <c r="R5452" s="878"/>
      <c r="S5452" s="878"/>
      <c r="T5452" s="878"/>
      <c r="U5452" s="878"/>
      <c r="V5452" s="878"/>
      <c r="W5452" s="878"/>
      <c r="X5452" s="1015"/>
      <c r="Y5452" s="878"/>
      <c r="Z5452" s="975"/>
    </row>
    <row r="5453" spans="1:26">
      <c r="A5453" s="878"/>
      <c r="B5453" s="878"/>
      <c r="C5453" s="878"/>
      <c r="F5453" s="878"/>
      <c r="H5453" s="878"/>
      <c r="I5453" s="878"/>
      <c r="J5453" s="878"/>
      <c r="K5453" s="990"/>
      <c r="L5453" s="990"/>
      <c r="M5453" s="990"/>
      <c r="N5453" s="990"/>
      <c r="O5453" s="878"/>
      <c r="P5453" s="878"/>
      <c r="Q5453" s="878"/>
      <c r="R5453" s="878"/>
      <c r="S5453" s="878"/>
      <c r="T5453" s="878"/>
      <c r="U5453" s="878"/>
      <c r="V5453" s="878"/>
      <c r="W5453" s="878"/>
      <c r="X5453" s="1015"/>
      <c r="Y5453" s="878"/>
      <c r="Z5453" s="975"/>
    </row>
    <row r="5454" spans="1:26">
      <c r="A5454" s="878"/>
      <c r="B5454" s="878"/>
      <c r="C5454" s="878"/>
      <c r="F5454" s="878"/>
      <c r="H5454" s="878"/>
      <c r="I5454" s="878"/>
      <c r="J5454" s="878"/>
      <c r="K5454" s="990"/>
      <c r="L5454" s="990"/>
      <c r="M5454" s="990"/>
      <c r="N5454" s="990"/>
      <c r="O5454" s="878"/>
      <c r="P5454" s="878"/>
      <c r="Q5454" s="878"/>
      <c r="R5454" s="878"/>
      <c r="S5454" s="878"/>
      <c r="T5454" s="878"/>
      <c r="U5454" s="878"/>
      <c r="V5454" s="878"/>
      <c r="W5454" s="878"/>
      <c r="X5454" s="1015"/>
      <c r="Y5454" s="878"/>
      <c r="Z5454" s="975"/>
    </row>
    <row r="5455" spans="1:26">
      <c r="A5455" s="878"/>
      <c r="B5455" s="878"/>
      <c r="C5455" s="878"/>
      <c r="F5455" s="878"/>
      <c r="H5455" s="878"/>
      <c r="I5455" s="878"/>
      <c r="J5455" s="878"/>
      <c r="K5455" s="990"/>
      <c r="L5455" s="990"/>
      <c r="M5455" s="990"/>
      <c r="N5455" s="990"/>
      <c r="O5455" s="878"/>
      <c r="P5455" s="878"/>
      <c r="Q5455" s="878"/>
      <c r="R5455" s="878"/>
      <c r="S5455" s="878"/>
      <c r="T5455" s="878"/>
      <c r="U5455" s="878"/>
      <c r="V5455" s="878"/>
      <c r="W5455" s="878"/>
      <c r="X5455" s="1015"/>
      <c r="Y5455" s="878"/>
      <c r="Z5455" s="975"/>
    </row>
    <row r="5456" spans="1:26">
      <c r="A5456" s="878"/>
      <c r="B5456" s="878"/>
      <c r="C5456" s="878"/>
      <c r="F5456" s="878"/>
      <c r="H5456" s="878"/>
      <c r="I5456" s="878"/>
      <c r="J5456" s="878"/>
      <c r="K5456" s="990"/>
      <c r="L5456" s="990"/>
      <c r="M5456" s="990"/>
      <c r="N5456" s="990"/>
      <c r="O5456" s="878"/>
      <c r="P5456" s="878"/>
      <c r="Q5456" s="878"/>
      <c r="R5456" s="878"/>
      <c r="S5456" s="878"/>
      <c r="T5456" s="878"/>
      <c r="U5456" s="878"/>
      <c r="V5456" s="878"/>
      <c r="W5456" s="878"/>
      <c r="X5456" s="1015"/>
      <c r="Y5456" s="878"/>
      <c r="Z5456" s="975"/>
    </row>
    <row r="5457" spans="1:26">
      <c r="A5457" s="878"/>
      <c r="B5457" s="878"/>
      <c r="C5457" s="878"/>
      <c r="F5457" s="878"/>
      <c r="H5457" s="878"/>
      <c r="I5457" s="878"/>
      <c r="J5457" s="878"/>
      <c r="K5457" s="990"/>
      <c r="L5457" s="990"/>
      <c r="M5457" s="990"/>
      <c r="N5457" s="990"/>
      <c r="O5457" s="878"/>
      <c r="P5457" s="878"/>
      <c r="Q5457" s="878"/>
      <c r="R5457" s="878"/>
      <c r="S5457" s="878"/>
      <c r="T5457" s="878"/>
      <c r="U5457" s="878"/>
      <c r="V5457" s="878"/>
      <c r="W5457" s="878"/>
      <c r="X5457" s="1015"/>
      <c r="Y5457" s="878"/>
      <c r="Z5457" s="975"/>
    </row>
    <row r="5458" spans="1:26">
      <c r="A5458" s="878"/>
      <c r="B5458" s="878"/>
      <c r="C5458" s="878"/>
      <c r="F5458" s="878"/>
      <c r="H5458" s="878"/>
      <c r="I5458" s="878"/>
      <c r="J5458" s="878"/>
      <c r="K5458" s="990"/>
      <c r="L5458" s="990"/>
      <c r="M5458" s="990"/>
      <c r="N5458" s="990"/>
      <c r="O5458" s="878"/>
      <c r="P5458" s="878"/>
      <c r="Q5458" s="878"/>
      <c r="R5458" s="878"/>
      <c r="S5458" s="878"/>
      <c r="T5458" s="878"/>
      <c r="U5458" s="878"/>
      <c r="V5458" s="878"/>
      <c r="W5458" s="878"/>
      <c r="X5458" s="1015"/>
      <c r="Y5458" s="878"/>
      <c r="Z5458" s="975"/>
    </row>
    <row r="5459" spans="1:26">
      <c r="A5459" s="878"/>
      <c r="B5459" s="878"/>
      <c r="C5459" s="878"/>
      <c r="F5459" s="878"/>
      <c r="H5459" s="878"/>
      <c r="I5459" s="878"/>
      <c r="J5459" s="878"/>
      <c r="K5459" s="990"/>
      <c r="L5459" s="990"/>
      <c r="M5459" s="990"/>
      <c r="N5459" s="990"/>
      <c r="O5459" s="878"/>
      <c r="P5459" s="878"/>
      <c r="Q5459" s="878"/>
      <c r="R5459" s="878"/>
      <c r="S5459" s="878"/>
      <c r="T5459" s="878"/>
      <c r="U5459" s="878"/>
      <c r="V5459" s="878"/>
      <c r="W5459" s="878"/>
      <c r="X5459" s="1015"/>
      <c r="Y5459" s="878"/>
      <c r="Z5459" s="975"/>
    </row>
    <row r="5460" spans="1:26">
      <c r="A5460" s="878"/>
      <c r="B5460" s="878"/>
      <c r="C5460" s="878"/>
      <c r="F5460" s="878"/>
      <c r="H5460" s="878"/>
      <c r="I5460" s="878"/>
      <c r="J5460" s="878"/>
      <c r="K5460" s="990"/>
      <c r="L5460" s="990"/>
      <c r="M5460" s="990"/>
      <c r="N5460" s="990"/>
      <c r="O5460" s="878"/>
      <c r="P5460" s="878"/>
      <c r="Q5460" s="878"/>
      <c r="R5460" s="878"/>
      <c r="S5460" s="878"/>
      <c r="T5460" s="878"/>
      <c r="U5460" s="878"/>
      <c r="V5460" s="878"/>
      <c r="W5460" s="878"/>
      <c r="X5460" s="1015"/>
      <c r="Y5460" s="878"/>
      <c r="Z5460" s="975"/>
    </row>
    <row r="5461" spans="1:26">
      <c r="A5461" s="878"/>
      <c r="B5461" s="878"/>
      <c r="C5461" s="878"/>
      <c r="F5461" s="878"/>
      <c r="H5461" s="878"/>
      <c r="I5461" s="878"/>
      <c r="J5461" s="878"/>
      <c r="K5461" s="990"/>
      <c r="L5461" s="990"/>
      <c r="M5461" s="990"/>
      <c r="N5461" s="990"/>
      <c r="O5461" s="878"/>
      <c r="P5461" s="878"/>
      <c r="Q5461" s="878"/>
      <c r="R5461" s="878"/>
      <c r="S5461" s="878"/>
      <c r="T5461" s="878"/>
      <c r="U5461" s="878"/>
      <c r="V5461" s="878"/>
      <c r="W5461" s="878"/>
      <c r="X5461" s="1015"/>
      <c r="Y5461" s="878"/>
      <c r="Z5461" s="975"/>
    </row>
    <row r="5462" spans="1:26">
      <c r="A5462" s="878"/>
      <c r="B5462" s="878"/>
      <c r="C5462" s="878"/>
      <c r="F5462" s="878"/>
      <c r="H5462" s="878"/>
      <c r="I5462" s="878"/>
      <c r="J5462" s="878"/>
      <c r="K5462" s="990"/>
      <c r="L5462" s="990"/>
      <c r="M5462" s="990"/>
      <c r="N5462" s="990"/>
      <c r="O5462" s="878"/>
      <c r="P5462" s="878"/>
      <c r="Q5462" s="878"/>
      <c r="R5462" s="878"/>
      <c r="S5462" s="878"/>
      <c r="T5462" s="878"/>
      <c r="U5462" s="878"/>
      <c r="V5462" s="878"/>
      <c r="W5462" s="878"/>
      <c r="X5462" s="1015"/>
      <c r="Y5462" s="878"/>
      <c r="Z5462" s="975"/>
    </row>
    <row r="5463" spans="1:26">
      <c r="A5463" s="878"/>
      <c r="B5463" s="878"/>
      <c r="C5463" s="878"/>
      <c r="F5463" s="878"/>
      <c r="H5463" s="878"/>
      <c r="I5463" s="878"/>
      <c r="J5463" s="878"/>
      <c r="K5463" s="990"/>
      <c r="L5463" s="990"/>
      <c r="M5463" s="990"/>
      <c r="N5463" s="990"/>
      <c r="O5463" s="878"/>
      <c r="P5463" s="878"/>
      <c r="Q5463" s="878"/>
      <c r="R5463" s="878"/>
      <c r="S5463" s="878"/>
      <c r="T5463" s="878"/>
      <c r="U5463" s="878"/>
      <c r="V5463" s="878"/>
      <c r="W5463" s="878"/>
      <c r="X5463" s="1015"/>
      <c r="Y5463" s="878"/>
      <c r="Z5463" s="975"/>
    </row>
    <row r="5464" spans="1:26">
      <c r="A5464" s="878"/>
      <c r="B5464" s="878"/>
      <c r="C5464" s="878"/>
      <c r="F5464" s="878"/>
      <c r="H5464" s="878"/>
      <c r="I5464" s="878"/>
      <c r="J5464" s="878"/>
      <c r="K5464" s="990"/>
      <c r="L5464" s="990"/>
      <c r="M5464" s="990"/>
      <c r="N5464" s="990"/>
      <c r="O5464" s="878"/>
      <c r="P5464" s="878"/>
      <c r="Q5464" s="878"/>
      <c r="R5464" s="878"/>
      <c r="S5464" s="878"/>
      <c r="T5464" s="878"/>
      <c r="U5464" s="878"/>
      <c r="V5464" s="878"/>
      <c r="W5464" s="878"/>
      <c r="X5464" s="1015"/>
      <c r="Y5464" s="878"/>
      <c r="Z5464" s="975"/>
    </row>
    <row r="5465" spans="1:26">
      <c r="A5465" s="878"/>
      <c r="B5465" s="878"/>
      <c r="C5465" s="878"/>
      <c r="F5465" s="878"/>
      <c r="H5465" s="878"/>
      <c r="I5465" s="878"/>
      <c r="J5465" s="878"/>
      <c r="K5465" s="990"/>
      <c r="L5465" s="990"/>
      <c r="M5465" s="990"/>
      <c r="N5465" s="990"/>
      <c r="O5465" s="878"/>
      <c r="P5465" s="878"/>
      <c r="Q5465" s="878"/>
      <c r="R5465" s="878"/>
      <c r="S5465" s="878"/>
      <c r="T5465" s="878"/>
      <c r="U5465" s="878"/>
      <c r="V5465" s="878"/>
      <c r="W5465" s="878"/>
      <c r="X5465" s="1015"/>
      <c r="Y5465" s="878"/>
      <c r="Z5465" s="975"/>
    </row>
    <row r="5466" spans="1:26">
      <c r="A5466" s="878"/>
      <c r="B5466" s="878"/>
      <c r="C5466" s="878"/>
      <c r="F5466" s="878"/>
      <c r="H5466" s="878"/>
      <c r="I5466" s="878"/>
      <c r="J5466" s="878"/>
      <c r="K5466" s="990"/>
      <c r="L5466" s="990"/>
      <c r="M5466" s="990"/>
      <c r="N5466" s="990"/>
      <c r="O5466" s="878"/>
      <c r="P5466" s="878"/>
      <c r="Q5466" s="878"/>
      <c r="R5466" s="878"/>
      <c r="S5466" s="878"/>
      <c r="T5466" s="878"/>
      <c r="U5466" s="878"/>
      <c r="V5466" s="878"/>
      <c r="W5466" s="878"/>
      <c r="X5466" s="1015"/>
      <c r="Y5466" s="878"/>
      <c r="Z5466" s="975"/>
    </row>
    <row r="5467" spans="1:26">
      <c r="A5467" s="878"/>
      <c r="B5467" s="878"/>
      <c r="C5467" s="878"/>
      <c r="F5467" s="878"/>
      <c r="H5467" s="878"/>
      <c r="I5467" s="878"/>
      <c r="J5467" s="878"/>
      <c r="K5467" s="990"/>
      <c r="L5467" s="990"/>
      <c r="M5467" s="990"/>
      <c r="N5467" s="990"/>
      <c r="O5467" s="878"/>
      <c r="P5467" s="878"/>
      <c r="Q5467" s="878"/>
      <c r="R5467" s="878"/>
      <c r="S5467" s="878"/>
      <c r="T5467" s="878"/>
      <c r="U5467" s="878"/>
      <c r="V5467" s="878"/>
      <c r="W5467" s="878"/>
      <c r="X5467" s="1015"/>
      <c r="Y5467" s="878"/>
      <c r="Z5467" s="975"/>
    </row>
    <row r="5468" spans="1:26">
      <c r="A5468" s="878"/>
      <c r="B5468" s="878"/>
      <c r="C5468" s="878"/>
      <c r="F5468" s="878"/>
      <c r="H5468" s="878"/>
      <c r="I5468" s="878"/>
      <c r="J5468" s="878"/>
      <c r="K5468" s="990"/>
      <c r="L5468" s="990"/>
      <c r="M5468" s="990"/>
      <c r="N5468" s="990"/>
      <c r="O5468" s="878"/>
      <c r="P5468" s="878"/>
      <c r="Q5468" s="878"/>
      <c r="R5468" s="878"/>
      <c r="S5468" s="878"/>
      <c r="T5468" s="878"/>
      <c r="U5468" s="878"/>
      <c r="V5468" s="878"/>
      <c r="W5468" s="878"/>
      <c r="X5468" s="1015"/>
      <c r="Y5468" s="878"/>
      <c r="Z5468" s="975"/>
    </row>
    <row r="5469" spans="1:26">
      <c r="A5469" s="878"/>
      <c r="B5469" s="878"/>
      <c r="C5469" s="878"/>
      <c r="F5469" s="878"/>
      <c r="H5469" s="878"/>
      <c r="I5469" s="878"/>
      <c r="J5469" s="878"/>
      <c r="K5469" s="990"/>
      <c r="L5469" s="990"/>
      <c r="M5469" s="990"/>
      <c r="N5469" s="990"/>
      <c r="O5469" s="878"/>
      <c r="P5469" s="878"/>
      <c r="Q5469" s="878"/>
      <c r="R5469" s="878"/>
      <c r="S5469" s="878"/>
      <c r="T5469" s="878"/>
      <c r="U5469" s="878"/>
      <c r="V5469" s="878"/>
      <c r="W5469" s="878"/>
      <c r="X5469" s="1015"/>
      <c r="Y5469" s="878"/>
      <c r="Z5469" s="975"/>
    </row>
    <row r="5470" spans="1:26">
      <c r="A5470" s="878"/>
      <c r="B5470" s="878"/>
      <c r="C5470" s="878"/>
      <c r="F5470" s="878"/>
      <c r="H5470" s="878"/>
      <c r="I5470" s="878"/>
      <c r="J5470" s="878"/>
      <c r="K5470" s="990"/>
      <c r="L5470" s="990"/>
      <c r="M5470" s="990"/>
      <c r="N5470" s="990"/>
      <c r="O5470" s="878"/>
      <c r="P5470" s="878"/>
      <c r="Q5470" s="878"/>
      <c r="R5470" s="878"/>
      <c r="S5470" s="878"/>
      <c r="T5470" s="878"/>
      <c r="U5470" s="878"/>
      <c r="V5470" s="878"/>
      <c r="W5470" s="878"/>
      <c r="X5470" s="1015"/>
      <c r="Y5470" s="878"/>
      <c r="Z5470" s="975"/>
    </row>
    <row r="5471" spans="1:26">
      <c r="A5471" s="878"/>
      <c r="B5471" s="878"/>
      <c r="C5471" s="878"/>
      <c r="F5471" s="878"/>
      <c r="H5471" s="878"/>
      <c r="I5471" s="878"/>
      <c r="J5471" s="878"/>
      <c r="K5471" s="990"/>
      <c r="L5471" s="990"/>
      <c r="M5471" s="990"/>
      <c r="N5471" s="990"/>
      <c r="O5471" s="878"/>
      <c r="P5471" s="878"/>
      <c r="Q5471" s="878"/>
      <c r="R5471" s="878"/>
      <c r="S5471" s="878"/>
      <c r="T5471" s="878"/>
      <c r="U5471" s="878"/>
      <c r="V5471" s="878"/>
      <c r="W5471" s="878"/>
      <c r="X5471" s="1015"/>
      <c r="Y5471" s="878"/>
      <c r="Z5471" s="975"/>
    </row>
    <row r="5472" spans="1:26">
      <c r="A5472" s="878"/>
      <c r="B5472" s="878"/>
      <c r="C5472" s="878"/>
      <c r="F5472" s="878"/>
      <c r="H5472" s="878"/>
      <c r="I5472" s="878"/>
      <c r="J5472" s="878"/>
      <c r="K5472" s="990"/>
      <c r="L5472" s="990"/>
      <c r="M5472" s="990"/>
      <c r="N5472" s="990"/>
      <c r="O5472" s="878"/>
      <c r="P5472" s="878"/>
      <c r="Q5472" s="878"/>
      <c r="R5472" s="878"/>
      <c r="S5472" s="878"/>
      <c r="T5472" s="878"/>
      <c r="U5472" s="878"/>
      <c r="V5472" s="878"/>
      <c r="W5472" s="878"/>
      <c r="X5472" s="1015"/>
      <c r="Y5472" s="878"/>
      <c r="Z5472" s="975"/>
    </row>
    <row r="5473" spans="1:26">
      <c r="A5473" s="878"/>
      <c r="B5473" s="878"/>
      <c r="C5473" s="878"/>
      <c r="F5473" s="878"/>
      <c r="H5473" s="878"/>
      <c r="I5473" s="878"/>
      <c r="J5473" s="878"/>
      <c r="K5473" s="990"/>
      <c r="L5473" s="990"/>
      <c r="M5473" s="990"/>
      <c r="N5473" s="990"/>
      <c r="O5473" s="878"/>
      <c r="P5473" s="878"/>
      <c r="Q5473" s="878"/>
      <c r="R5473" s="878"/>
      <c r="S5473" s="878"/>
      <c r="T5473" s="878"/>
      <c r="U5473" s="878"/>
      <c r="V5473" s="878"/>
      <c r="W5473" s="878"/>
      <c r="X5473" s="1015"/>
      <c r="Y5473" s="878"/>
      <c r="Z5473" s="975"/>
    </row>
    <row r="5474" spans="1:26">
      <c r="A5474" s="878"/>
      <c r="B5474" s="878"/>
      <c r="C5474" s="878"/>
      <c r="F5474" s="878"/>
      <c r="H5474" s="878"/>
      <c r="I5474" s="878"/>
      <c r="J5474" s="878"/>
      <c r="K5474" s="990"/>
      <c r="L5474" s="990"/>
      <c r="M5474" s="990"/>
      <c r="N5474" s="990"/>
      <c r="O5474" s="878"/>
      <c r="P5474" s="878"/>
      <c r="Q5474" s="878"/>
      <c r="R5474" s="878"/>
      <c r="S5474" s="878"/>
      <c r="T5474" s="878"/>
      <c r="U5474" s="878"/>
      <c r="V5474" s="878"/>
      <c r="W5474" s="878"/>
      <c r="X5474" s="1015"/>
      <c r="Y5474" s="878"/>
      <c r="Z5474" s="975"/>
    </row>
    <row r="5475" spans="1:26">
      <c r="A5475" s="878"/>
      <c r="B5475" s="878"/>
      <c r="C5475" s="878"/>
      <c r="F5475" s="878"/>
      <c r="H5475" s="878"/>
      <c r="I5475" s="878"/>
      <c r="J5475" s="878"/>
      <c r="K5475" s="990"/>
      <c r="L5475" s="990"/>
      <c r="M5475" s="990"/>
      <c r="N5475" s="990"/>
      <c r="O5475" s="878"/>
      <c r="P5475" s="878"/>
      <c r="Q5475" s="878"/>
      <c r="R5475" s="878"/>
      <c r="S5475" s="878"/>
      <c r="T5475" s="878"/>
      <c r="U5475" s="878"/>
      <c r="V5475" s="878"/>
      <c r="W5475" s="878"/>
      <c r="X5475" s="1015"/>
      <c r="Y5475" s="878"/>
      <c r="Z5475" s="975"/>
    </row>
    <row r="5476" spans="1:26">
      <c r="A5476" s="878"/>
      <c r="B5476" s="878"/>
      <c r="C5476" s="878"/>
      <c r="F5476" s="878"/>
      <c r="H5476" s="878"/>
      <c r="I5476" s="878"/>
      <c r="J5476" s="878"/>
      <c r="K5476" s="990"/>
      <c r="L5476" s="990"/>
      <c r="M5476" s="990"/>
      <c r="N5476" s="990"/>
      <c r="O5476" s="878"/>
      <c r="P5476" s="878"/>
      <c r="Q5476" s="878"/>
      <c r="R5476" s="878"/>
      <c r="S5476" s="878"/>
      <c r="T5476" s="878"/>
      <c r="U5476" s="878"/>
      <c r="V5476" s="878"/>
      <c r="W5476" s="878"/>
      <c r="X5476" s="1015"/>
      <c r="Y5476" s="878"/>
      <c r="Z5476" s="975"/>
    </row>
    <row r="5477" spans="1:26">
      <c r="A5477" s="878"/>
      <c r="B5477" s="878"/>
      <c r="C5477" s="878"/>
      <c r="F5477" s="878"/>
      <c r="H5477" s="878"/>
      <c r="I5477" s="878"/>
      <c r="J5477" s="878"/>
      <c r="K5477" s="990"/>
      <c r="L5477" s="990"/>
      <c r="M5477" s="990"/>
      <c r="N5477" s="990"/>
      <c r="O5477" s="878"/>
      <c r="P5477" s="878"/>
      <c r="Q5477" s="878"/>
      <c r="R5477" s="878"/>
      <c r="S5477" s="878"/>
      <c r="T5477" s="878"/>
      <c r="U5477" s="878"/>
      <c r="V5477" s="878"/>
      <c r="W5477" s="878"/>
      <c r="X5477" s="1015"/>
      <c r="Y5477" s="878"/>
      <c r="Z5477" s="975"/>
    </row>
    <row r="5478" spans="1:26">
      <c r="A5478" s="878"/>
      <c r="B5478" s="878"/>
      <c r="C5478" s="878"/>
      <c r="F5478" s="878"/>
      <c r="H5478" s="878"/>
      <c r="I5478" s="878"/>
      <c r="J5478" s="878"/>
      <c r="K5478" s="990"/>
      <c r="L5478" s="990"/>
      <c r="M5478" s="990"/>
      <c r="N5478" s="990"/>
      <c r="O5478" s="878"/>
      <c r="P5478" s="878"/>
      <c r="Q5478" s="878"/>
      <c r="R5478" s="878"/>
      <c r="S5478" s="878"/>
      <c r="T5478" s="878"/>
      <c r="U5478" s="878"/>
      <c r="V5478" s="878"/>
      <c r="W5478" s="878"/>
      <c r="X5478" s="1015"/>
      <c r="Y5478" s="878"/>
      <c r="Z5478" s="975"/>
    </row>
    <row r="5479" spans="1:26">
      <c r="A5479" s="878"/>
      <c r="B5479" s="878"/>
      <c r="C5479" s="878"/>
      <c r="F5479" s="878"/>
      <c r="H5479" s="878"/>
      <c r="I5479" s="878"/>
      <c r="J5479" s="878"/>
      <c r="K5479" s="990"/>
      <c r="L5479" s="990"/>
      <c r="M5479" s="990"/>
      <c r="N5479" s="990"/>
      <c r="O5479" s="878"/>
      <c r="P5479" s="878"/>
      <c r="Q5479" s="878"/>
      <c r="R5479" s="878"/>
      <c r="S5479" s="878"/>
      <c r="T5479" s="878"/>
      <c r="U5479" s="878"/>
      <c r="V5479" s="878"/>
      <c r="W5479" s="878"/>
      <c r="X5479" s="1015"/>
      <c r="Y5479" s="878"/>
      <c r="Z5479" s="975"/>
    </row>
    <row r="5480" spans="1:26">
      <c r="A5480" s="878"/>
      <c r="B5480" s="878"/>
      <c r="C5480" s="878"/>
      <c r="F5480" s="878"/>
      <c r="H5480" s="878"/>
      <c r="I5480" s="878"/>
      <c r="J5480" s="878"/>
      <c r="K5480" s="990"/>
      <c r="L5480" s="990"/>
      <c r="M5480" s="990"/>
      <c r="N5480" s="990"/>
      <c r="O5480" s="878"/>
      <c r="P5480" s="878"/>
      <c r="Q5480" s="878"/>
      <c r="R5480" s="878"/>
      <c r="S5480" s="878"/>
      <c r="T5480" s="878"/>
      <c r="U5480" s="878"/>
      <c r="V5480" s="878"/>
      <c r="W5480" s="878"/>
      <c r="X5480" s="1015"/>
      <c r="Y5480" s="878"/>
      <c r="Z5480" s="975"/>
    </row>
    <row r="5481" spans="1:26">
      <c r="A5481" s="878"/>
      <c r="B5481" s="878"/>
      <c r="C5481" s="878"/>
      <c r="F5481" s="878"/>
      <c r="H5481" s="878"/>
      <c r="I5481" s="878"/>
      <c r="J5481" s="878"/>
      <c r="K5481" s="990"/>
      <c r="L5481" s="990"/>
      <c r="M5481" s="990"/>
      <c r="N5481" s="990"/>
      <c r="O5481" s="878"/>
      <c r="P5481" s="878"/>
      <c r="Q5481" s="878"/>
      <c r="R5481" s="878"/>
      <c r="S5481" s="878"/>
      <c r="T5481" s="878"/>
      <c r="U5481" s="878"/>
      <c r="V5481" s="878"/>
      <c r="W5481" s="878"/>
      <c r="X5481" s="1015"/>
      <c r="Y5481" s="878"/>
      <c r="Z5481" s="975"/>
    </row>
    <row r="5482" spans="1:26">
      <c r="A5482" s="878"/>
      <c r="B5482" s="878"/>
      <c r="C5482" s="878"/>
      <c r="F5482" s="878"/>
      <c r="H5482" s="878"/>
      <c r="I5482" s="878"/>
      <c r="J5482" s="878"/>
      <c r="K5482" s="990"/>
      <c r="L5482" s="990"/>
      <c r="M5482" s="990"/>
      <c r="N5482" s="990"/>
      <c r="O5482" s="878"/>
      <c r="P5482" s="878"/>
      <c r="Q5482" s="878"/>
      <c r="R5482" s="878"/>
      <c r="S5482" s="878"/>
      <c r="T5482" s="878"/>
      <c r="U5482" s="878"/>
      <c r="V5482" s="878"/>
      <c r="W5482" s="878"/>
      <c r="X5482" s="1015"/>
      <c r="Y5482" s="878"/>
      <c r="Z5482" s="975"/>
    </row>
    <row r="5483" spans="1:26">
      <c r="A5483" s="878"/>
      <c r="B5483" s="878"/>
      <c r="C5483" s="878"/>
      <c r="F5483" s="878"/>
      <c r="H5483" s="878"/>
      <c r="I5483" s="878"/>
      <c r="J5483" s="878"/>
      <c r="K5483" s="990"/>
      <c r="L5483" s="990"/>
      <c r="M5483" s="990"/>
      <c r="N5483" s="990"/>
      <c r="O5483" s="878"/>
      <c r="P5483" s="878"/>
      <c r="Q5483" s="878"/>
      <c r="R5483" s="878"/>
      <c r="S5483" s="878"/>
      <c r="T5483" s="878"/>
      <c r="U5483" s="878"/>
      <c r="V5483" s="878"/>
      <c r="W5483" s="878"/>
      <c r="X5483" s="1015"/>
      <c r="Y5483" s="878"/>
      <c r="Z5483" s="975"/>
    </row>
    <row r="5484" spans="1:26">
      <c r="A5484" s="878"/>
      <c r="B5484" s="878"/>
      <c r="C5484" s="878"/>
      <c r="F5484" s="878"/>
      <c r="H5484" s="878"/>
      <c r="I5484" s="878"/>
      <c r="J5484" s="878"/>
      <c r="K5484" s="990"/>
      <c r="L5484" s="990"/>
      <c r="M5484" s="990"/>
      <c r="N5484" s="990"/>
      <c r="O5484" s="878"/>
      <c r="P5484" s="878"/>
      <c r="Q5484" s="878"/>
      <c r="R5484" s="878"/>
      <c r="S5484" s="878"/>
      <c r="T5484" s="878"/>
      <c r="U5484" s="878"/>
      <c r="V5484" s="878"/>
      <c r="W5484" s="878"/>
      <c r="X5484" s="1015"/>
      <c r="Y5484" s="878"/>
      <c r="Z5484" s="975"/>
    </row>
    <row r="5485" spans="1:26">
      <c r="A5485" s="878"/>
      <c r="B5485" s="878"/>
      <c r="C5485" s="878"/>
      <c r="F5485" s="878"/>
      <c r="H5485" s="878"/>
      <c r="I5485" s="878"/>
      <c r="J5485" s="878"/>
      <c r="K5485" s="990"/>
      <c r="L5485" s="990"/>
      <c r="M5485" s="990"/>
      <c r="N5485" s="990"/>
      <c r="O5485" s="878"/>
      <c r="P5485" s="878"/>
      <c r="Q5485" s="878"/>
      <c r="R5485" s="878"/>
      <c r="S5485" s="878"/>
      <c r="T5485" s="878"/>
      <c r="U5485" s="878"/>
      <c r="V5485" s="878"/>
      <c r="W5485" s="878"/>
      <c r="X5485" s="1015"/>
      <c r="Y5485" s="878"/>
      <c r="Z5485" s="975"/>
    </row>
    <row r="5486" spans="1:26">
      <c r="A5486" s="878"/>
      <c r="B5486" s="878"/>
      <c r="C5486" s="878"/>
      <c r="F5486" s="878"/>
      <c r="H5486" s="878"/>
      <c r="I5486" s="878"/>
      <c r="J5486" s="878"/>
      <c r="K5486" s="990"/>
      <c r="L5486" s="990"/>
      <c r="M5486" s="990"/>
      <c r="N5486" s="990"/>
      <c r="O5486" s="878"/>
      <c r="P5486" s="878"/>
      <c r="Q5486" s="878"/>
      <c r="R5486" s="878"/>
      <c r="S5486" s="878"/>
      <c r="T5486" s="878"/>
      <c r="U5486" s="878"/>
      <c r="V5486" s="878"/>
      <c r="W5486" s="878"/>
      <c r="X5486" s="1015"/>
      <c r="Y5486" s="878"/>
      <c r="Z5486" s="975"/>
    </row>
    <row r="5487" spans="1:26">
      <c r="A5487" s="878"/>
      <c r="B5487" s="878"/>
      <c r="C5487" s="878"/>
      <c r="F5487" s="878"/>
      <c r="H5487" s="878"/>
      <c r="I5487" s="878"/>
      <c r="J5487" s="878"/>
      <c r="K5487" s="990"/>
      <c r="L5487" s="990"/>
      <c r="M5487" s="990"/>
      <c r="N5487" s="990"/>
      <c r="O5487" s="878"/>
      <c r="P5487" s="878"/>
      <c r="Q5487" s="878"/>
      <c r="R5487" s="878"/>
      <c r="S5487" s="878"/>
      <c r="T5487" s="878"/>
      <c r="U5487" s="878"/>
      <c r="V5487" s="878"/>
      <c r="W5487" s="878"/>
      <c r="X5487" s="1015"/>
      <c r="Y5487" s="878"/>
      <c r="Z5487" s="975"/>
    </row>
    <row r="5488" spans="1:26">
      <c r="A5488" s="878"/>
      <c r="B5488" s="878"/>
      <c r="C5488" s="878"/>
      <c r="F5488" s="878"/>
      <c r="H5488" s="878"/>
      <c r="I5488" s="878"/>
      <c r="J5488" s="878"/>
      <c r="K5488" s="990"/>
      <c r="L5488" s="990"/>
      <c r="M5488" s="990"/>
      <c r="N5488" s="990"/>
      <c r="O5488" s="878"/>
      <c r="P5488" s="878"/>
      <c r="Q5488" s="878"/>
      <c r="R5488" s="878"/>
      <c r="S5488" s="878"/>
      <c r="T5488" s="878"/>
      <c r="U5488" s="878"/>
      <c r="V5488" s="878"/>
      <c r="W5488" s="878"/>
      <c r="X5488" s="1015"/>
      <c r="Y5488" s="878"/>
      <c r="Z5488" s="975"/>
    </row>
    <row r="5489" spans="1:26">
      <c r="A5489" s="878"/>
      <c r="B5489" s="878"/>
      <c r="C5489" s="878"/>
      <c r="F5489" s="878"/>
      <c r="H5489" s="878"/>
      <c r="I5489" s="878"/>
      <c r="J5489" s="878"/>
      <c r="K5489" s="990"/>
      <c r="L5489" s="990"/>
      <c r="M5489" s="990"/>
      <c r="N5489" s="990"/>
      <c r="O5489" s="878"/>
      <c r="P5489" s="878"/>
      <c r="Q5489" s="878"/>
      <c r="R5489" s="878"/>
      <c r="S5489" s="878"/>
      <c r="T5489" s="878"/>
      <c r="U5489" s="878"/>
      <c r="V5489" s="878"/>
      <c r="W5489" s="878"/>
      <c r="X5489" s="1015"/>
      <c r="Y5489" s="878"/>
      <c r="Z5489" s="975"/>
    </row>
    <row r="5490" spans="1:26">
      <c r="A5490" s="878"/>
      <c r="B5490" s="878"/>
      <c r="C5490" s="878"/>
      <c r="F5490" s="878"/>
      <c r="H5490" s="878"/>
      <c r="I5490" s="878"/>
      <c r="J5490" s="878"/>
      <c r="K5490" s="990"/>
      <c r="L5490" s="990"/>
      <c r="M5490" s="990"/>
      <c r="N5490" s="990"/>
      <c r="O5490" s="878"/>
      <c r="P5490" s="878"/>
      <c r="Q5490" s="878"/>
      <c r="R5490" s="878"/>
      <c r="S5490" s="878"/>
      <c r="T5490" s="878"/>
      <c r="U5490" s="878"/>
      <c r="V5490" s="878"/>
      <c r="W5490" s="878"/>
      <c r="X5490" s="1015"/>
      <c r="Y5490" s="878"/>
      <c r="Z5490" s="975"/>
    </row>
    <row r="5491" spans="1:26">
      <c r="A5491" s="878"/>
      <c r="B5491" s="878"/>
      <c r="C5491" s="878"/>
      <c r="F5491" s="878"/>
      <c r="H5491" s="878"/>
      <c r="I5491" s="878"/>
      <c r="J5491" s="878"/>
      <c r="K5491" s="990"/>
      <c r="L5491" s="990"/>
      <c r="M5491" s="990"/>
      <c r="N5491" s="990"/>
      <c r="O5491" s="878"/>
      <c r="P5491" s="878"/>
      <c r="Q5491" s="878"/>
      <c r="R5491" s="878"/>
      <c r="S5491" s="878"/>
      <c r="T5491" s="878"/>
      <c r="U5491" s="878"/>
      <c r="V5491" s="878"/>
      <c r="W5491" s="878"/>
      <c r="X5491" s="1015"/>
      <c r="Y5491" s="878"/>
      <c r="Z5491" s="975"/>
    </row>
    <row r="5492" spans="1:26">
      <c r="A5492" s="878"/>
      <c r="B5492" s="878"/>
      <c r="C5492" s="878"/>
      <c r="F5492" s="878"/>
      <c r="H5492" s="878"/>
      <c r="I5492" s="878"/>
      <c r="J5492" s="878"/>
      <c r="K5492" s="990"/>
      <c r="L5492" s="990"/>
      <c r="M5492" s="990"/>
      <c r="N5492" s="990"/>
      <c r="O5492" s="878"/>
      <c r="P5492" s="878"/>
      <c r="Q5492" s="878"/>
      <c r="R5492" s="878"/>
      <c r="S5492" s="878"/>
      <c r="T5492" s="878"/>
      <c r="U5492" s="878"/>
      <c r="V5492" s="878"/>
      <c r="W5492" s="878"/>
      <c r="X5492" s="1015"/>
      <c r="Y5492" s="878"/>
      <c r="Z5492" s="975"/>
    </row>
    <row r="5493" spans="1:26">
      <c r="A5493" s="878"/>
      <c r="B5493" s="878"/>
      <c r="C5493" s="878"/>
      <c r="F5493" s="878"/>
      <c r="H5493" s="878"/>
      <c r="I5493" s="878"/>
      <c r="J5493" s="878"/>
      <c r="K5493" s="990"/>
      <c r="L5493" s="990"/>
      <c r="M5493" s="990"/>
      <c r="N5493" s="990"/>
      <c r="O5493" s="878"/>
      <c r="P5493" s="878"/>
      <c r="Q5493" s="878"/>
      <c r="R5493" s="878"/>
      <c r="S5493" s="878"/>
      <c r="T5493" s="878"/>
      <c r="U5493" s="878"/>
      <c r="V5493" s="878"/>
      <c r="W5493" s="878"/>
      <c r="X5493" s="1015"/>
      <c r="Y5493" s="878"/>
      <c r="Z5493" s="975"/>
    </row>
    <row r="5494" spans="1:26">
      <c r="A5494" s="878"/>
      <c r="B5494" s="878"/>
      <c r="C5494" s="878"/>
      <c r="F5494" s="878"/>
      <c r="H5494" s="878"/>
      <c r="I5494" s="878"/>
      <c r="J5494" s="878"/>
      <c r="K5494" s="990"/>
      <c r="L5494" s="990"/>
      <c r="M5494" s="990"/>
      <c r="N5494" s="990"/>
      <c r="O5494" s="878"/>
      <c r="P5494" s="878"/>
      <c r="Q5494" s="878"/>
      <c r="R5494" s="878"/>
      <c r="S5494" s="878"/>
      <c r="T5494" s="878"/>
      <c r="U5494" s="878"/>
      <c r="V5494" s="878"/>
      <c r="W5494" s="878"/>
      <c r="X5494" s="1015"/>
      <c r="Y5494" s="878"/>
      <c r="Z5494" s="975"/>
    </row>
    <row r="5495" spans="1:26">
      <c r="A5495" s="878"/>
      <c r="B5495" s="878"/>
      <c r="C5495" s="878"/>
      <c r="F5495" s="878"/>
      <c r="H5495" s="878"/>
      <c r="I5495" s="878"/>
      <c r="J5495" s="878"/>
      <c r="K5495" s="990"/>
      <c r="L5495" s="990"/>
      <c r="M5495" s="990"/>
      <c r="N5495" s="990"/>
      <c r="O5495" s="878"/>
      <c r="P5495" s="878"/>
      <c r="Q5495" s="878"/>
      <c r="R5495" s="878"/>
      <c r="S5495" s="878"/>
      <c r="T5495" s="878"/>
      <c r="U5495" s="878"/>
      <c r="V5495" s="878"/>
      <c r="W5495" s="878"/>
      <c r="X5495" s="1015"/>
      <c r="Y5495" s="878"/>
      <c r="Z5495" s="975"/>
    </row>
    <row r="5496" spans="1:26">
      <c r="A5496" s="878"/>
      <c r="B5496" s="878"/>
      <c r="C5496" s="878"/>
      <c r="F5496" s="878"/>
      <c r="H5496" s="878"/>
      <c r="I5496" s="878"/>
      <c r="J5496" s="878"/>
      <c r="K5496" s="990"/>
      <c r="L5496" s="990"/>
      <c r="M5496" s="990"/>
      <c r="N5496" s="990"/>
      <c r="O5496" s="878"/>
      <c r="P5496" s="878"/>
      <c r="Q5496" s="878"/>
      <c r="R5496" s="878"/>
      <c r="S5496" s="878"/>
      <c r="T5496" s="878"/>
      <c r="U5496" s="878"/>
      <c r="V5496" s="878"/>
      <c r="W5496" s="878"/>
      <c r="X5496" s="1015"/>
      <c r="Y5496" s="878"/>
      <c r="Z5496" s="975"/>
    </row>
    <row r="5497" spans="1:26">
      <c r="A5497" s="878"/>
      <c r="B5497" s="878"/>
      <c r="C5497" s="878"/>
      <c r="F5497" s="878"/>
      <c r="H5497" s="878"/>
      <c r="I5497" s="878"/>
      <c r="J5497" s="878"/>
      <c r="K5497" s="990"/>
      <c r="L5497" s="990"/>
      <c r="M5497" s="990"/>
      <c r="N5497" s="990"/>
      <c r="O5497" s="878"/>
      <c r="P5497" s="878"/>
      <c r="Q5497" s="878"/>
      <c r="R5497" s="878"/>
      <c r="S5497" s="878"/>
      <c r="T5497" s="878"/>
      <c r="U5497" s="878"/>
      <c r="V5497" s="878"/>
      <c r="W5497" s="878"/>
      <c r="X5497" s="1015"/>
      <c r="Y5497" s="878"/>
      <c r="Z5497" s="975"/>
    </row>
    <row r="5498" spans="1:26">
      <c r="A5498" s="878"/>
      <c r="B5498" s="878"/>
      <c r="C5498" s="878"/>
      <c r="F5498" s="878"/>
      <c r="H5498" s="878"/>
      <c r="I5498" s="878"/>
      <c r="J5498" s="878"/>
      <c r="K5498" s="990"/>
      <c r="L5498" s="990"/>
      <c r="M5498" s="990"/>
      <c r="N5498" s="990"/>
      <c r="O5498" s="878"/>
      <c r="P5498" s="878"/>
      <c r="Q5498" s="878"/>
      <c r="R5498" s="878"/>
      <c r="S5498" s="878"/>
      <c r="T5498" s="878"/>
      <c r="U5498" s="878"/>
      <c r="V5498" s="878"/>
      <c r="W5498" s="878"/>
      <c r="X5498" s="1015"/>
      <c r="Y5498" s="878"/>
      <c r="Z5498" s="975"/>
    </row>
    <row r="5499" spans="1:26">
      <c r="A5499" s="878"/>
      <c r="B5499" s="878"/>
      <c r="C5499" s="878"/>
      <c r="F5499" s="878"/>
      <c r="H5499" s="878"/>
      <c r="I5499" s="878"/>
      <c r="J5499" s="878"/>
      <c r="K5499" s="990"/>
      <c r="L5499" s="990"/>
      <c r="M5499" s="990"/>
      <c r="N5499" s="990"/>
      <c r="O5499" s="878"/>
      <c r="P5499" s="878"/>
      <c r="Q5499" s="878"/>
      <c r="R5499" s="878"/>
      <c r="S5499" s="878"/>
      <c r="T5499" s="878"/>
      <c r="U5499" s="878"/>
      <c r="V5499" s="878"/>
      <c r="W5499" s="878"/>
      <c r="X5499" s="1015"/>
      <c r="Y5499" s="878"/>
      <c r="Z5499" s="975"/>
    </row>
    <row r="5500" spans="1:26">
      <c r="A5500" s="878"/>
      <c r="B5500" s="878"/>
      <c r="C5500" s="878"/>
      <c r="F5500" s="878"/>
      <c r="H5500" s="878"/>
      <c r="I5500" s="878"/>
      <c r="J5500" s="878"/>
      <c r="K5500" s="990"/>
      <c r="L5500" s="990"/>
      <c r="M5500" s="990"/>
      <c r="N5500" s="990"/>
      <c r="O5500" s="878"/>
      <c r="P5500" s="878"/>
      <c r="Q5500" s="878"/>
      <c r="R5500" s="878"/>
      <c r="S5500" s="878"/>
      <c r="T5500" s="878"/>
      <c r="U5500" s="878"/>
      <c r="V5500" s="878"/>
      <c r="W5500" s="878"/>
      <c r="X5500" s="1015"/>
      <c r="Y5500" s="878"/>
      <c r="Z5500" s="975"/>
    </row>
    <row r="5501" spans="1:26">
      <c r="A5501" s="878"/>
      <c r="B5501" s="878"/>
      <c r="C5501" s="878"/>
      <c r="F5501" s="878"/>
      <c r="H5501" s="878"/>
      <c r="I5501" s="878"/>
      <c r="J5501" s="878"/>
      <c r="K5501" s="990"/>
      <c r="L5501" s="990"/>
      <c r="M5501" s="990"/>
      <c r="N5501" s="990"/>
      <c r="O5501" s="878"/>
      <c r="P5501" s="878"/>
      <c r="Q5501" s="878"/>
      <c r="R5501" s="878"/>
      <c r="S5501" s="878"/>
      <c r="T5501" s="878"/>
      <c r="U5501" s="878"/>
      <c r="V5501" s="878"/>
      <c r="W5501" s="878"/>
      <c r="X5501" s="1015"/>
      <c r="Y5501" s="878"/>
      <c r="Z5501" s="975"/>
    </row>
    <row r="5502" spans="1:26">
      <c r="A5502" s="878"/>
      <c r="B5502" s="878"/>
      <c r="C5502" s="878"/>
      <c r="F5502" s="878"/>
      <c r="H5502" s="878"/>
      <c r="I5502" s="878"/>
      <c r="J5502" s="878"/>
      <c r="K5502" s="990"/>
      <c r="L5502" s="990"/>
      <c r="M5502" s="990"/>
      <c r="N5502" s="990"/>
      <c r="O5502" s="878"/>
      <c r="P5502" s="878"/>
      <c r="Q5502" s="878"/>
      <c r="R5502" s="878"/>
      <c r="S5502" s="878"/>
      <c r="T5502" s="878"/>
      <c r="U5502" s="878"/>
      <c r="V5502" s="878"/>
      <c r="W5502" s="878"/>
      <c r="X5502" s="1015"/>
      <c r="Y5502" s="878"/>
      <c r="Z5502" s="975"/>
    </row>
    <row r="5503" spans="1:26">
      <c r="A5503" s="878"/>
      <c r="B5503" s="878"/>
      <c r="C5503" s="878"/>
      <c r="F5503" s="878"/>
      <c r="H5503" s="878"/>
      <c r="I5503" s="878"/>
      <c r="J5503" s="878"/>
      <c r="K5503" s="990"/>
      <c r="L5503" s="990"/>
      <c r="M5503" s="990"/>
      <c r="N5503" s="990"/>
      <c r="O5503" s="878"/>
      <c r="P5503" s="878"/>
      <c r="Q5503" s="878"/>
      <c r="R5503" s="878"/>
      <c r="S5503" s="878"/>
      <c r="T5503" s="878"/>
      <c r="U5503" s="878"/>
      <c r="V5503" s="878"/>
      <c r="W5503" s="878"/>
      <c r="X5503" s="1015"/>
      <c r="Y5503" s="878"/>
      <c r="Z5503" s="975"/>
    </row>
    <row r="5504" spans="1:26">
      <c r="A5504" s="878"/>
      <c r="B5504" s="878"/>
      <c r="C5504" s="878"/>
      <c r="F5504" s="878"/>
      <c r="H5504" s="878"/>
      <c r="I5504" s="878"/>
      <c r="J5504" s="878"/>
      <c r="K5504" s="990"/>
      <c r="L5504" s="990"/>
      <c r="M5504" s="990"/>
      <c r="N5504" s="990"/>
      <c r="O5504" s="878"/>
      <c r="P5504" s="878"/>
      <c r="Q5504" s="878"/>
      <c r="R5504" s="878"/>
      <c r="S5504" s="878"/>
      <c r="T5504" s="878"/>
      <c r="U5504" s="878"/>
      <c r="V5504" s="878"/>
      <c r="W5504" s="878"/>
      <c r="X5504" s="1015"/>
      <c r="Y5504" s="878"/>
      <c r="Z5504" s="975"/>
    </row>
    <row r="5505" spans="1:26">
      <c r="A5505" s="878"/>
      <c r="B5505" s="878"/>
      <c r="C5505" s="878"/>
      <c r="F5505" s="878"/>
      <c r="H5505" s="878"/>
      <c r="I5505" s="878"/>
      <c r="J5505" s="878"/>
      <c r="K5505" s="990"/>
      <c r="L5505" s="990"/>
      <c r="M5505" s="990"/>
      <c r="N5505" s="990"/>
      <c r="O5505" s="878"/>
      <c r="P5505" s="878"/>
      <c r="Q5505" s="878"/>
      <c r="R5505" s="878"/>
      <c r="S5505" s="878"/>
      <c r="T5505" s="878"/>
      <c r="U5505" s="878"/>
      <c r="V5505" s="878"/>
      <c r="W5505" s="878"/>
      <c r="X5505" s="1015"/>
      <c r="Y5505" s="878"/>
      <c r="Z5505" s="975"/>
    </row>
    <row r="5506" spans="1:26">
      <c r="A5506" s="878"/>
      <c r="B5506" s="878"/>
      <c r="C5506" s="878"/>
      <c r="F5506" s="878"/>
      <c r="H5506" s="878"/>
      <c r="I5506" s="878"/>
      <c r="J5506" s="878"/>
      <c r="K5506" s="990"/>
      <c r="L5506" s="990"/>
      <c r="M5506" s="990"/>
      <c r="N5506" s="990"/>
      <c r="O5506" s="878"/>
      <c r="P5506" s="878"/>
      <c r="Q5506" s="878"/>
      <c r="R5506" s="878"/>
      <c r="S5506" s="878"/>
      <c r="T5506" s="878"/>
      <c r="U5506" s="878"/>
      <c r="V5506" s="878"/>
      <c r="W5506" s="878"/>
      <c r="X5506" s="1015"/>
      <c r="Y5506" s="878"/>
      <c r="Z5506" s="975"/>
    </row>
    <row r="5507" spans="1:26">
      <c r="A5507" s="878"/>
      <c r="B5507" s="878"/>
      <c r="C5507" s="878"/>
      <c r="F5507" s="878"/>
      <c r="H5507" s="878"/>
      <c r="I5507" s="878"/>
      <c r="J5507" s="878"/>
      <c r="K5507" s="990"/>
      <c r="L5507" s="990"/>
      <c r="M5507" s="990"/>
      <c r="N5507" s="990"/>
      <c r="O5507" s="878"/>
      <c r="P5507" s="878"/>
      <c r="Q5507" s="878"/>
      <c r="R5507" s="878"/>
      <c r="S5507" s="878"/>
      <c r="T5507" s="878"/>
      <c r="U5507" s="878"/>
      <c r="V5507" s="878"/>
      <c r="W5507" s="878"/>
      <c r="X5507" s="1015"/>
      <c r="Y5507" s="878"/>
      <c r="Z5507" s="975"/>
    </row>
    <row r="5508" spans="1:26">
      <c r="A5508" s="878"/>
      <c r="B5508" s="878"/>
      <c r="C5508" s="878"/>
      <c r="F5508" s="878"/>
      <c r="H5508" s="878"/>
      <c r="I5508" s="878"/>
      <c r="J5508" s="878"/>
      <c r="K5508" s="990"/>
      <c r="L5508" s="990"/>
      <c r="M5508" s="990"/>
      <c r="N5508" s="990"/>
      <c r="O5508" s="878"/>
      <c r="P5508" s="878"/>
      <c r="Q5508" s="878"/>
      <c r="R5508" s="878"/>
      <c r="S5508" s="878"/>
      <c r="T5508" s="878"/>
      <c r="U5508" s="878"/>
      <c r="V5508" s="878"/>
      <c r="W5508" s="878"/>
      <c r="X5508" s="1015"/>
      <c r="Y5508" s="878"/>
      <c r="Z5508" s="975"/>
    </row>
    <row r="5509" spans="1:26">
      <c r="A5509" s="878"/>
      <c r="B5509" s="878"/>
      <c r="C5509" s="878"/>
      <c r="F5509" s="878"/>
      <c r="H5509" s="878"/>
      <c r="I5509" s="878"/>
      <c r="J5509" s="878"/>
      <c r="K5509" s="990"/>
      <c r="L5509" s="990"/>
      <c r="M5509" s="990"/>
      <c r="N5509" s="990"/>
      <c r="O5509" s="878"/>
      <c r="P5509" s="878"/>
      <c r="Q5509" s="878"/>
      <c r="R5509" s="878"/>
      <c r="S5509" s="878"/>
      <c r="T5509" s="878"/>
      <c r="U5509" s="878"/>
      <c r="V5509" s="878"/>
      <c r="W5509" s="878"/>
      <c r="X5509" s="1015"/>
      <c r="Y5509" s="878"/>
      <c r="Z5509" s="975"/>
    </row>
    <row r="5510" spans="1:26">
      <c r="A5510" s="878"/>
      <c r="B5510" s="878"/>
      <c r="C5510" s="878"/>
      <c r="F5510" s="878"/>
      <c r="H5510" s="878"/>
      <c r="I5510" s="878"/>
      <c r="J5510" s="878"/>
      <c r="K5510" s="990"/>
      <c r="L5510" s="990"/>
      <c r="M5510" s="990"/>
      <c r="N5510" s="990"/>
      <c r="O5510" s="878"/>
      <c r="P5510" s="878"/>
      <c r="Q5510" s="878"/>
      <c r="R5510" s="878"/>
      <c r="S5510" s="878"/>
      <c r="T5510" s="878"/>
      <c r="U5510" s="878"/>
      <c r="V5510" s="878"/>
      <c r="W5510" s="878"/>
      <c r="X5510" s="1015"/>
      <c r="Y5510" s="878"/>
      <c r="Z5510" s="975"/>
    </row>
    <row r="5511" spans="1:26">
      <c r="A5511" s="878"/>
      <c r="B5511" s="878"/>
      <c r="C5511" s="878"/>
      <c r="F5511" s="878"/>
      <c r="H5511" s="878"/>
      <c r="I5511" s="878"/>
      <c r="J5511" s="878"/>
      <c r="K5511" s="990"/>
      <c r="L5511" s="990"/>
      <c r="M5511" s="990"/>
      <c r="N5511" s="990"/>
      <c r="O5511" s="878"/>
      <c r="P5511" s="878"/>
      <c r="Q5511" s="878"/>
      <c r="R5511" s="878"/>
      <c r="S5511" s="878"/>
      <c r="T5511" s="878"/>
      <c r="U5511" s="878"/>
      <c r="V5511" s="878"/>
      <c r="W5511" s="878"/>
      <c r="X5511" s="1015"/>
      <c r="Y5511" s="878"/>
      <c r="Z5511" s="975"/>
    </row>
    <row r="5512" spans="1:26">
      <c r="A5512" s="878"/>
      <c r="B5512" s="878"/>
      <c r="C5512" s="878"/>
      <c r="F5512" s="878"/>
      <c r="H5512" s="878"/>
      <c r="I5512" s="878"/>
      <c r="J5512" s="878"/>
      <c r="K5512" s="990"/>
      <c r="L5512" s="990"/>
      <c r="M5512" s="990"/>
      <c r="N5512" s="990"/>
      <c r="O5512" s="878"/>
      <c r="P5512" s="878"/>
      <c r="Q5512" s="878"/>
      <c r="R5512" s="878"/>
      <c r="S5512" s="878"/>
      <c r="T5512" s="878"/>
      <c r="U5512" s="878"/>
      <c r="V5512" s="878"/>
      <c r="W5512" s="878"/>
      <c r="X5512" s="1015"/>
      <c r="Y5512" s="878"/>
      <c r="Z5512" s="975"/>
    </row>
    <row r="5513" spans="1:26">
      <c r="A5513" s="878"/>
      <c r="B5513" s="878"/>
      <c r="C5513" s="878"/>
      <c r="F5513" s="878"/>
      <c r="H5513" s="878"/>
      <c r="I5513" s="878"/>
      <c r="J5513" s="878"/>
      <c r="K5513" s="990"/>
      <c r="L5513" s="990"/>
      <c r="M5513" s="990"/>
      <c r="N5513" s="990"/>
      <c r="O5513" s="878"/>
      <c r="P5513" s="878"/>
      <c r="Q5513" s="878"/>
      <c r="R5513" s="878"/>
      <c r="S5513" s="878"/>
      <c r="T5513" s="878"/>
      <c r="U5513" s="878"/>
      <c r="V5513" s="878"/>
      <c r="W5513" s="878"/>
      <c r="X5513" s="1015"/>
      <c r="Y5513" s="878"/>
      <c r="Z5513" s="975"/>
    </row>
    <row r="5514" spans="1:26">
      <c r="A5514" s="878"/>
      <c r="B5514" s="878"/>
      <c r="C5514" s="878"/>
      <c r="F5514" s="878"/>
      <c r="H5514" s="878"/>
      <c r="I5514" s="878"/>
      <c r="J5514" s="878"/>
      <c r="K5514" s="990"/>
      <c r="L5514" s="990"/>
      <c r="M5514" s="990"/>
      <c r="N5514" s="990"/>
      <c r="O5514" s="878"/>
      <c r="P5514" s="878"/>
      <c r="Q5514" s="878"/>
      <c r="R5514" s="878"/>
      <c r="S5514" s="878"/>
      <c r="T5514" s="878"/>
      <c r="U5514" s="878"/>
      <c r="V5514" s="878"/>
      <c r="W5514" s="878"/>
      <c r="X5514" s="1015"/>
      <c r="Y5514" s="878"/>
      <c r="Z5514" s="975"/>
    </row>
    <row r="5515" spans="1:26">
      <c r="A5515" s="878"/>
      <c r="B5515" s="878"/>
      <c r="C5515" s="878"/>
      <c r="F5515" s="878"/>
      <c r="H5515" s="878"/>
      <c r="I5515" s="878"/>
      <c r="J5515" s="878"/>
      <c r="K5515" s="990"/>
      <c r="L5515" s="990"/>
      <c r="M5515" s="990"/>
      <c r="N5515" s="990"/>
      <c r="O5515" s="878"/>
      <c r="P5515" s="878"/>
      <c r="Q5515" s="878"/>
      <c r="R5515" s="878"/>
      <c r="S5515" s="878"/>
      <c r="T5515" s="878"/>
      <c r="U5515" s="878"/>
      <c r="V5515" s="878"/>
      <c r="W5515" s="878"/>
      <c r="X5515" s="1015"/>
      <c r="Y5515" s="878"/>
      <c r="Z5515" s="975"/>
    </row>
    <row r="5516" spans="1:26">
      <c r="A5516" s="878"/>
      <c r="B5516" s="878"/>
      <c r="C5516" s="878"/>
      <c r="F5516" s="878"/>
      <c r="H5516" s="878"/>
      <c r="I5516" s="878"/>
      <c r="J5516" s="878"/>
      <c r="K5516" s="990"/>
      <c r="L5516" s="990"/>
      <c r="M5516" s="990"/>
      <c r="N5516" s="990"/>
      <c r="O5516" s="878"/>
      <c r="P5516" s="878"/>
      <c r="Q5516" s="878"/>
      <c r="R5516" s="878"/>
      <c r="S5516" s="878"/>
      <c r="T5516" s="878"/>
      <c r="U5516" s="878"/>
      <c r="V5516" s="878"/>
      <c r="W5516" s="878"/>
      <c r="X5516" s="1015"/>
      <c r="Y5516" s="878"/>
      <c r="Z5516" s="975"/>
    </row>
    <row r="5517" spans="1:26">
      <c r="A5517" s="878"/>
      <c r="B5517" s="878"/>
      <c r="C5517" s="878"/>
      <c r="F5517" s="878"/>
      <c r="H5517" s="878"/>
      <c r="I5517" s="878"/>
      <c r="J5517" s="878"/>
      <c r="K5517" s="990"/>
      <c r="L5517" s="990"/>
      <c r="M5517" s="990"/>
      <c r="N5517" s="990"/>
      <c r="O5517" s="878"/>
      <c r="P5517" s="878"/>
      <c r="Q5517" s="878"/>
      <c r="R5517" s="878"/>
      <c r="S5517" s="878"/>
      <c r="T5517" s="878"/>
      <c r="U5517" s="878"/>
      <c r="V5517" s="878"/>
      <c r="W5517" s="878"/>
      <c r="X5517" s="1015"/>
      <c r="Y5517" s="878"/>
      <c r="Z5517" s="975"/>
    </row>
    <row r="5518" spans="1:26">
      <c r="A5518" s="878"/>
      <c r="B5518" s="878"/>
      <c r="C5518" s="878"/>
      <c r="F5518" s="878"/>
      <c r="H5518" s="878"/>
      <c r="I5518" s="878"/>
      <c r="J5518" s="878"/>
      <c r="K5518" s="990"/>
      <c r="L5518" s="990"/>
      <c r="M5518" s="990"/>
      <c r="N5518" s="990"/>
      <c r="O5518" s="878"/>
      <c r="P5518" s="878"/>
      <c r="Q5518" s="878"/>
      <c r="R5518" s="878"/>
      <c r="S5518" s="878"/>
      <c r="T5518" s="878"/>
      <c r="U5518" s="878"/>
      <c r="V5518" s="878"/>
      <c r="W5518" s="878"/>
      <c r="X5518" s="1015"/>
      <c r="Y5518" s="878"/>
      <c r="Z5518" s="975"/>
    </row>
    <row r="5519" spans="1:26">
      <c r="A5519" s="878"/>
      <c r="B5519" s="878"/>
      <c r="C5519" s="878"/>
      <c r="F5519" s="878"/>
      <c r="H5519" s="878"/>
      <c r="I5519" s="878"/>
      <c r="J5519" s="878"/>
      <c r="K5519" s="990"/>
      <c r="L5519" s="990"/>
      <c r="M5519" s="990"/>
      <c r="N5519" s="990"/>
      <c r="O5519" s="878"/>
      <c r="P5519" s="878"/>
      <c r="Q5519" s="878"/>
      <c r="R5519" s="878"/>
      <c r="S5519" s="878"/>
      <c r="T5519" s="878"/>
      <c r="U5519" s="878"/>
      <c r="V5519" s="878"/>
      <c r="W5519" s="878"/>
      <c r="X5519" s="1015"/>
      <c r="Y5519" s="878"/>
      <c r="Z5519" s="975"/>
    </row>
    <row r="5520" spans="1:26">
      <c r="A5520" s="878"/>
      <c r="B5520" s="878"/>
      <c r="C5520" s="878"/>
      <c r="F5520" s="878"/>
      <c r="H5520" s="878"/>
      <c r="I5520" s="878"/>
      <c r="J5520" s="878"/>
      <c r="K5520" s="990"/>
      <c r="L5520" s="990"/>
      <c r="M5520" s="990"/>
      <c r="N5520" s="990"/>
      <c r="O5520" s="878"/>
      <c r="P5520" s="878"/>
      <c r="Q5520" s="878"/>
      <c r="R5520" s="878"/>
      <c r="S5520" s="878"/>
      <c r="T5520" s="878"/>
      <c r="U5520" s="878"/>
      <c r="V5520" s="878"/>
      <c r="W5520" s="878"/>
      <c r="X5520" s="1015"/>
      <c r="Y5520" s="878"/>
      <c r="Z5520" s="975"/>
    </row>
    <row r="5521" spans="1:26">
      <c r="A5521" s="878"/>
      <c r="B5521" s="878"/>
      <c r="C5521" s="878"/>
      <c r="F5521" s="878"/>
      <c r="H5521" s="878"/>
      <c r="I5521" s="878"/>
      <c r="J5521" s="878"/>
      <c r="K5521" s="990"/>
      <c r="L5521" s="990"/>
      <c r="M5521" s="990"/>
      <c r="N5521" s="990"/>
      <c r="O5521" s="878"/>
      <c r="P5521" s="878"/>
      <c r="Q5521" s="878"/>
      <c r="R5521" s="878"/>
      <c r="S5521" s="878"/>
      <c r="T5521" s="878"/>
      <c r="U5521" s="878"/>
      <c r="V5521" s="878"/>
      <c r="W5521" s="878"/>
      <c r="X5521" s="1015"/>
      <c r="Y5521" s="878"/>
      <c r="Z5521" s="975"/>
    </row>
    <row r="5522" spans="1:26">
      <c r="A5522" s="878"/>
      <c r="B5522" s="878"/>
      <c r="C5522" s="878"/>
      <c r="F5522" s="878"/>
      <c r="H5522" s="878"/>
      <c r="I5522" s="878"/>
      <c r="J5522" s="878"/>
      <c r="K5522" s="990"/>
      <c r="L5522" s="990"/>
      <c r="M5522" s="990"/>
      <c r="N5522" s="990"/>
      <c r="O5522" s="878"/>
      <c r="P5522" s="878"/>
      <c r="Q5522" s="878"/>
      <c r="R5522" s="878"/>
      <c r="S5522" s="878"/>
      <c r="T5522" s="878"/>
      <c r="U5522" s="878"/>
      <c r="V5522" s="878"/>
      <c r="W5522" s="878"/>
      <c r="X5522" s="1015"/>
      <c r="Y5522" s="878"/>
      <c r="Z5522" s="975"/>
    </row>
    <row r="5523" spans="1:26">
      <c r="A5523" s="878"/>
      <c r="B5523" s="878"/>
      <c r="C5523" s="878"/>
      <c r="F5523" s="878"/>
      <c r="H5523" s="878"/>
      <c r="I5523" s="878"/>
      <c r="J5523" s="878"/>
      <c r="K5523" s="990"/>
      <c r="L5523" s="990"/>
      <c r="M5523" s="990"/>
      <c r="N5523" s="990"/>
      <c r="O5523" s="878"/>
      <c r="P5523" s="878"/>
      <c r="Q5523" s="878"/>
      <c r="R5523" s="878"/>
      <c r="S5523" s="878"/>
      <c r="T5523" s="878"/>
      <c r="U5523" s="878"/>
      <c r="V5523" s="878"/>
      <c r="W5523" s="878"/>
      <c r="X5523" s="1015"/>
      <c r="Y5523" s="878"/>
      <c r="Z5523" s="975"/>
    </row>
    <row r="5524" spans="1:26">
      <c r="A5524" s="878"/>
      <c r="B5524" s="878"/>
      <c r="C5524" s="878"/>
      <c r="F5524" s="878"/>
      <c r="H5524" s="878"/>
      <c r="I5524" s="878"/>
      <c r="J5524" s="878"/>
      <c r="K5524" s="990"/>
      <c r="L5524" s="990"/>
      <c r="M5524" s="990"/>
      <c r="N5524" s="990"/>
      <c r="O5524" s="878"/>
      <c r="P5524" s="878"/>
      <c r="Q5524" s="878"/>
      <c r="R5524" s="878"/>
      <c r="S5524" s="878"/>
      <c r="T5524" s="878"/>
      <c r="U5524" s="878"/>
      <c r="V5524" s="878"/>
      <c r="W5524" s="878"/>
      <c r="X5524" s="1015"/>
      <c r="Y5524" s="878"/>
      <c r="Z5524" s="975"/>
    </row>
    <row r="5525" spans="1:26">
      <c r="A5525" s="878"/>
      <c r="B5525" s="878"/>
      <c r="C5525" s="878"/>
      <c r="F5525" s="878"/>
      <c r="H5525" s="878"/>
      <c r="I5525" s="878"/>
      <c r="J5525" s="878"/>
      <c r="K5525" s="990"/>
      <c r="L5525" s="990"/>
      <c r="M5525" s="990"/>
      <c r="N5525" s="990"/>
      <c r="O5525" s="878"/>
      <c r="P5525" s="878"/>
      <c r="Q5525" s="878"/>
      <c r="R5525" s="878"/>
      <c r="S5525" s="878"/>
      <c r="T5525" s="878"/>
      <c r="U5525" s="878"/>
      <c r="V5525" s="878"/>
      <c r="W5525" s="878"/>
      <c r="X5525" s="1015"/>
      <c r="Y5525" s="878"/>
      <c r="Z5525" s="975"/>
    </row>
    <row r="5526" spans="1:26">
      <c r="A5526" s="878"/>
      <c r="B5526" s="878"/>
      <c r="C5526" s="878"/>
      <c r="F5526" s="878"/>
      <c r="H5526" s="878"/>
      <c r="I5526" s="878"/>
      <c r="J5526" s="878"/>
      <c r="K5526" s="990"/>
      <c r="L5526" s="990"/>
      <c r="M5526" s="990"/>
      <c r="N5526" s="990"/>
      <c r="O5526" s="878"/>
      <c r="P5526" s="878"/>
      <c r="Q5526" s="878"/>
      <c r="R5526" s="878"/>
      <c r="S5526" s="878"/>
      <c r="T5526" s="878"/>
      <c r="U5526" s="878"/>
      <c r="V5526" s="878"/>
      <c r="W5526" s="878"/>
      <c r="X5526" s="1015"/>
      <c r="Y5526" s="878"/>
      <c r="Z5526" s="975"/>
    </row>
    <row r="5527" spans="1:26">
      <c r="A5527" s="878"/>
      <c r="B5527" s="878"/>
      <c r="C5527" s="878"/>
      <c r="F5527" s="878"/>
      <c r="H5527" s="878"/>
      <c r="I5527" s="878"/>
      <c r="J5527" s="878"/>
      <c r="K5527" s="990"/>
      <c r="L5527" s="990"/>
      <c r="M5527" s="990"/>
      <c r="N5527" s="990"/>
      <c r="O5527" s="878"/>
      <c r="P5527" s="878"/>
      <c r="Q5527" s="878"/>
      <c r="R5527" s="878"/>
      <c r="S5527" s="878"/>
      <c r="T5527" s="878"/>
      <c r="U5527" s="878"/>
      <c r="V5527" s="878"/>
      <c r="W5527" s="878"/>
      <c r="X5527" s="1015"/>
      <c r="Y5527" s="878"/>
      <c r="Z5527" s="975"/>
    </row>
    <row r="5528" spans="1:26">
      <c r="A5528" s="878"/>
      <c r="B5528" s="878"/>
      <c r="C5528" s="878"/>
      <c r="F5528" s="878"/>
      <c r="H5528" s="878"/>
      <c r="I5528" s="878"/>
      <c r="J5528" s="878"/>
      <c r="K5528" s="990"/>
      <c r="L5528" s="990"/>
      <c r="M5528" s="990"/>
      <c r="N5528" s="990"/>
      <c r="O5528" s="878"/>
      <c r="P5528" s="878"/>
      <c r="Q5528" s="878"/>
      <c r="R5528" s="878"/>
      <c r="S5528" s="878"/>
      <c r="T5528" s="878"/>
      <c r="U5528" s="878"/>
      <c r="V5528" s="878"/>
      <c r="W5528" s="878"/>
      <c r="X5528" s="1015"/>
      <c r="Y5528" s="878"/>
      <c r="Z5528" s="975"/>
    </row>
    <row r="5529" spans="1:26">
      <c r="A5529" s="878"/>
      <c r="B5529" s="878"/>
      <c r="C5529" s="878"/>
      <c r="F5529" s="878"/>
      <c r="H5529" s="878"/>
      <c r="I5529" s="878"/>
      <c r="J5529" s="878"/>
      <c r="K5529" s="990"/>
      <c r="L5529" s="990"/>
      <c r="M5529" s="990"/>
      <c r="N5529" s="990"/>
      <c r="O5529" s="878"/>
      <c r="P5529" s="878"/>
      <c r="Q5529" s="878"/>
      <c r="R5529" s="878"/>
      <c r="S5529" s="878"/>
      <c r="T5529" s="878"/>
      <c r="U5529" s="878"/>
      <c r="V5529" s="878"/>
      <c r="W5529" s="878"/>
      <c r="X5529" s="1015"/>
      <c r="Y5529" s="878"/>
      <c r="Z5529" s="975"/>
    </row>
    <row r="5530" spans="1:26">
      <c r="A5530" s="878"/>
      <c r="B5530" s="878"/>
      <c r="C5530" s="878"/>
      <c r="F5530" s="878"/>
      <c r="H5530" s="878"/>
      <c r="I5530" s="878"/>
      <c r="J5530" s="878"/>
      <c r="K5530" s="990"/>
      <c r="L5530" s="990"/>
      <c r="M5530" s="990"/>
      <c r="N5530" s="990"/>
      <c r="O5530" s="878"/>
      <c r="P5530" s="878"/>
      <c r="Q5530" s="878"/>
      <c r="R5530" s="878"/>
      <c r="S5530" s="878"/>
      <c r="T5530" s="878"/>
      <c r="U5530" s="878"/>
      <c r="V5530" s="878"/>
      <c r="W5530" s="878"/>
      <c r="X5530" s="1015"/>
      <c r="Y5530" s="878"/>
      <c r="Z5530" s="975"/>
    </row>
    <row r="5531" spans="1:26">
      <c r="A5531" s="878"/>
      <c r="B5531" s="878"/>
      <c r="C5531" s="878"/>
      <c r="F5531" s="878"/>
      <c r="H5531" s="878"/>
      <c r="I5531" s="878"/>
      <c r="J5531" s="878"/>
      <c r="K5531" s="990"/>
      <c r="L5531" s="990"/>
      <c r="M5531" s="990"/>
      <c r="N5531" s="990"/>
      <c r="O5531" s="878"/>
      <c r="P5531" s="878"/>
      <c r="Q5531" s="878"/>
      <c r="R5531" s="878"/>
      <c r="S5531" s="878"/>
      <c r="T5531" s="878"/>
      <c r="U5531" s="878"/>
      <c r="V5531" s="878"/>
      <c r="W5531" s="878"/>
      <c r="X5531" s="1015"/>
      <c r="Y5531" s="878"/>
      <c r="Z5531" s="975"/>
    </row>
    <row r="5532" spans="1:26">
      <c r="A5532" s="878"/>
      <c r="B5532" s="878"/>
      <c r="C5532" s="878"/>
      <c r="F5532" s="878"/>
      <c r="H5532" s="878"/>
      <c r="I5532" s="878"/>
      <c r="J5532" s="878"/>
      <c r="K5532" s="990"/>
      <c r="L5532" s="990"/>
      <c r="M5532" s="990"/>
      <c r="N5532" s="990"/>
      <c r="O5532" s="878"/>
      <c r="P5532" s="878"/>
      <c r="Q5532" s="878"/>
      <c r="R5532" s="878"/>
      <c r="S5532" s="878"/>
      <c r="T5532" s="878"/>
      <c r="U5532" s="878"/>
      <c r="V5532" s="878"/>
      <c r="W5532" s="878"/>
      <c r="X5532" s="1015"/>
      <c r="Y5532" s="878"/>
      <c r="Z5532" s="975"/>
    </row>
    <row r="5533" spans="1:26">
      <c r="A5533" s="878"/>
      <c r="B5533" s="878"/>
      <c r="C5533" s="878"/>
      <c r="F5533" s="878"/>
      <c r="H5533" s="878"/>
      <c r="I5533" s="878"/>
      <c r="J5533" s="878"/>
      <c r="K5533" s="990"/>
      <c r="L5533" s="990"/>
      <c r="M5533" s="990"/>
      <c r="N5533" s="990"/>
      <c r="O5533" s="878"/>
      <c r="P5533" s="878"/>
      <c r="Q5533" s="878"/>
      <c r="R5533" s="878"/>
      <c r="S5533" s="878"/>
      <c r="T5533" s="878"/>
      <c r="U5533" s="878"/>
      <c r="V5533" s="878"/>
      <c r="W5533" s="878"/>
      <c r="X5533" s="1015"/>
      <c r="Y5533" s="878"/>
      <c r="Z5533" s="975"/>
    </row>
    <row r="5534" spans="1:26">
      <c r="A5534" s="878"/>
      <c r="B5534" s="878"/>
      <c r="C5534" s="878"/>
      <c r="F5534" s="878"/>
      <c r="H5534" s="878"/>
      <c r="I5534" s="878"/>
      <c r="J5534" s="878"/>
      <c r="K5534" s="990"/>
      <c r="L5534" s="990"/>
      <c r="M5534" s="990"/>
      <c r="N5534" s="990"/>
      <c r="O5534" s="878"/>
      <c r="P5534" s="878"/>
      <c r="Q5534" s="878"/>
      <c r="R5534" s="878"/>
      <c r="S5534" s="878"/>
      <c r="T5534" s="878"/>
      <c r="U5534" s="878"/>
      <c r="V5534" s="878"/>
      <c r="W5534" s="878"/>
      <c r="X5534" s="1015"/>
      <c r="Y5534" s="878"/>
      <c r="Z5534" s="975"/>
    </row>
    <row r="5535" spans="1:26">
      <c r="A5535" s="878"/>
      <c r="B5535" s="878"/>
      <c r="C5535" s="878"/>
      <c r="F5535" s="878"/>
      <c r="H5535" s="878"/>
      <c r="I5535" s="878"/>
      <c r="J5535" s="878"/>
      <c r="K5535" s="990"/>
      <c r="L5535" s="990"/>
      <c r="M5535" s="990"/>
      <c r="N5535" s="990"/>
      <c r="O5535" s="878"/>
      <c r="P5535" s="878"/>
      <c r="Q5535" s="878"/>
      <c r="R5535" s="878"/>
      <c r="S5535" s="878"/>
      <c r="T5535" s="878"/>
      <c r="U5535" s="878"/>
      <c r="V5535" s="878"/>
      <c r="W5535" s="878"/>
      <c r="X5535" s="1015"/>
      <c r="Y5535" s="878"/>
      <c r="Z5535" s="975"/>
    </row>
    <row r="5536" spans="1:26">
      <c r="A5536" s="878"/>
      <c r="B5536" s="878"/>
      <c r="C5536" s="878"/>
      <c r="F5536" s="878"/>
      <c r="H5536" s="878"/>
      <c r="I5536" s="878"/>
      <c r="J5536" s="878"/>
      <c r="K5536" s="990"/>
      <c r="L5536" s="990"/>
      <c r="M5536" s="990"/>
      <c r="N5536" s="990"/>
      <c r="O5536" s="878"/>
      <c r="P5536" s="878"/>
      <c r="Q5536" s="878"/>
      <c r="R5536" s="878"/>
      <c r="S5536" s="878"/>
      <c r="T5536" s="878"/>
      <c r="U5536" s="878"/>
      <c r="V5536" s="878"/>
      <c r="W5536" s="878"/>
      <c r="X5536" s="1015"/>
      <c r="Y5536" s="878"/>
      <c r="Z5536" s="975"/>
    </row>
    <row r="5537" spans="1:26">
      <c r="A5537" s="878"/>
      <c r="B5537" s="878"/>
      <c r="C5537" s="878"/>
      <c r="F5537" s="878"/>
      <c r="H5537" s="878"/>
      <c r="I5537" s="878"/>
      <c r="J5537" s="878"/>
      <c r="K5537" s="990"/>
      <c r="L5537" s="990"/>
      <c r="M5537" s="990"/>
      <c r="N5537" s="990"/>
      <c r="O5537" s="878"/>
      <c r="P5537" s="878"/>
      <c r="Q5537" s="878"/>
      <c r="R5537" s="878"/>
      <c r="S5537" s="878"/>
      <c r="T5537" s="878"/>
      <c r="U5537" s="878"/>
      <c r="V5537" s="878"/>
      <c r="W5537" s="878"/>
      <c r="X5537" s="1015"/>
      <c r="Y5537" s="878"/>
      <c r="Z5537" s="975"/>
    </row>
    <row r="5538" spans="1:26">
      <c r="A5538" s="878"/>
      <c r="B5538" s="878"/>
      <c r="C5538" s="878"/>
      <c r="F5538" s="878"/>
      <c r="H5538" s="878"/>
      <c r="I5538" s="878"/>
      <c r="J5538" s="878"/>
      <c r="K5538" s="990"/>
      <c r="L5538" s="990"/>
      <c r="M5538" s="990"/>
      <c r="N5538" s="990"/>
      <c r="O5538" s="878"/>
      <c r="P5538" s="878"/>
      <c r="Q5538" s="878"/>
      <c r="R5538" s="878"/>
      <c r="S5538" s="878"/>
      <c r="T5538" s="878"/>
      <c r="U5538" s="878"/>
      <c r="V5538" s="878"/>
      <c r="W5538" s="878"/>
      <c r="X5538" s="1015"/>
      <c r="Y5538" s="878"/>
      <c r="Z5538" s="975"/>
    </row>
    <row r="5539" spans="1:26">
      <c r="A5539" s="878"/>
      <c r="B5539" s="878"/>
      <c r="C5539" s="878"/>
      <c r="F5539" s="878"/>
      <c r="H5539" s="878"/>
      <c r="I5539" s="878"/>
      <c r="J5539" s="878"/>
      <c r="K5539" s="990"/>
      <c r="L5539" s="990"/>
      <c r="M5539" s="990"/>
      <c r="N5539" s="990"/>
      <c r="O5539" s="878"/>
      <c r="P5539" s="878"/>
      <c r="Q5539" s="878"/>
      <c r="R5539" s="878"/>
      <c r="S5539" s="878"/>
      <c r="T5539" s="878"/>
      <c r="U5539" s="878"/>
      <c r="V5539" s="878"/>
      <c r="W5539" s="878"/>
      <c r="X5539" s="1015"/>
      <c r="Y5539" s="878"/>
      <c r="Z5539" s="975"/>
    </row>
    <row r="5540" spans="1:26">
      <c r="A5540" s="878"/>
      <c r="B5540" s="878"/>
      <c r="C5540" s="878"/>
      <c r="F5540" s="878"/>
      <c r="H5540" s="878"/>
      <c r="I5540" s="878"/>
      <c r="J5540" s="878"/>
      <c r="K5540" s="990"/>
      <c r="L5540" s="990"/>
      <c r="M5540" s="990"/>
      <c r="N5540" s="990"/>
      <c r="O5540" s="878"/>
      <c r="P5540" s="878"/>
      <c r="Q5540" s="878"/>
      <c r="R5540" s="878"/>
      <c r="S5540" s="878"/>
      <c r="T5540" s="878"/>
      <c r="U5540" s="878"/>
      <c r="V5540" s="878"/>
      <c r="W5540" s="878"/>
      <c r="X5540" s="1015"/>
      <c r="Y5540" s="878"/>
      <c r="Z5540" s="975"/>
    </row>
    <row r="5541" spans="1:26">
      <c r="A5541" s="878"/>
      <c r="B5541" s="878"/>
      <c r="C5541" s="878"/>
      <c r="F5541" s="878"/>
      <c r="H5541" s="878"/>
      <c r="I5541" s="878"/>
      <c r="J5541" s="878"/>
      <c r="K5541" s="990"/>
      <c r="L5541" s="990"/>
      <c r="M5541" s="990"/>
      <c r="N5541" s="990"/>
      <c r="O5541" s="878"/>
      <c r="P5541" s="878"/>
      <c r="Q5541" s="878"/>
      <c r="R5541" s="878"/>
      <c r="S5541" s="878"/>
      <c r="T5541" s="878"/>
      <c r="U5541" s="878"/>
      <c r="V5541" s="878"/>
      <c r="W5541" s="878"/>
      <c r="X5541" s="1015"/>
      <c r="Y5541" s="878"/>
      <c r="Z5541" s="975"/>
    </row>
    <row r="5542" spans="1:26">
      <c r="A5542" s="878"/>
      <c r="B5542" s="878"/>
      <c r="C5542" s="878"/>
      <c r="F5542" s="878"/>
      <c r="H5542" s="878"/>
      <c r="I5542" s="878"/>
      <c r="J5542" s="878"/>
      <c r="K5542" s="990"/>
      <c r="L5542" s="990"/>
      <c r="M5542" s="990"/>
      <c r="N5542" s="990"/>
      <c r="O5542" s="878"/>
      <c r="P5542" s="878"/>
      <c r="Q5542" s="878"/>
      <c r="R5542" s="878"/>
      <c r="S5542" s="878"/>
      <c r="T5542" s="878"/>
      <c r="U5542" s="878"/>
      <c r="V5542" s="878"/>
      <c r="W5542" s="878"/>
      <c r="X5542" s="1015"/>
      <c r="Y5542" s="878"/>
      <c r="Z5542" s="975"/>
    </row>
    <row r="5543" spans="1:26">
      <c r="A5543" s="878"/>
      <c r="B5543" s="878"/>
      <c r="C5543" s="878"/>
      <c r="F5543" s="878"/>
      <c r="H5543" s="878"/>
      <c r="I5543" s="878"/>
      <c r="J5543" s="878"/>
      <c r="K5543" s="990"/>
      <c r="L5543" s="990"/>
      <c r="M5543" s="990"/>
      <c r="N5543" s="990"/>
      <c r="O5543" s="878"/>
      <c r="P5543" s="878"/>
      <c r="Q5543" s="878"/>
      <c r="R5543" s="878"/>
      <c r="S5543" s="878"/>
      <c r="T5543" s="878"/>
      <c r="U5543" s="878"/>
      <c r="V5543" s="878"/>
      <c r="W5543" s="878"/>
      <c r="X5543" s="1015"/>
      <c r="Y5543" s="878"/>
      <c r="Z5543" s="975"/>
    </row>
    <row r="5544" spans="1:26">
      <c r="A5544" s="878"/>
      <c r="B5544" s="878"/>
      <c r="C5544" s="878"/>
      <c r="F5544" s="878"/>
      <c r="H5544" s="878"/>
      <c r="I5544" s="878"/>
      <c r="J5544" s="878"/>
      <c r="K5544" s="990"/>
      <c r="L5544" s="990"/>
      <c r="M5544" s="990"/>
      <c r="N5544" s="990"/>
      <c r="O5544" s="878"/>
      <c r="P5544" s="878"/>
      <c r="Q5544" s="878"/>
      <c r="R5544" s="878"/>
      <c r="S5544" s="878"/>
      <c r="T5544" s="878"/>
      <c r="U5544" s="878"/>
      <c r="V5544" s="878"/>
      <c r="W5544" s="878"/>
      <c r="X5544" s="1015"/>
      <c r="Y5544" s="878"/>
      <c r="Z5544" s="975"/>
    </row>
    <row r="5545" spans="1:26">
      <c r="A5545" s="878"/>
      <c r="B5545" s="878"/>
      <c r="C5545" s="878"/>
      <c r="F5545" s="878"/>
      <c r="H5545" s="878"/>
      <c r="I5545" s="878"/>
      <c r="J5545" s="878"/>
      <c r="K5545" s="990"/>
      <c r="L5545" s="990"/>
      <c r="M5545" s="990"/>
      <c r="N5545" s="990"/>
      <c r="O5545" s="878"/>
      <c r="P5545" s="878"/>
      <c r="Q5545" s="878"/>
      <c r="R5545" s="878"/>
      <c r="S5545" s="878"/>
      <c r="T5545" s="878"/>
      <c r="U5545" s="878"/>
      <c r="V5545" s="878"/>
      <c r="W5545" s="878"/>
      <c r="X5545" s="1015"/>
      <c r="Y5545" s="878"/>
      <c r="Z5545" s="975"/>
    </row>
    <row r="5546" spans="1:26">
      <c r="A5546" s="878"/>
      <c r="B5546" s="878"/>
      <c r="C5546" s="878"/>
      <c r="F5546" s="878"/>
      <c r="H5546" s="878"/>
      <c r="I5546" s="878"/>
      <c r="J5546" s="878"/>
      <c r="K5546" s="990"/>
      <c r="L5546" s="990"/>
      <c r="M5546" s="990"/>
      <c r="N5546" s="990"/>
      <c r="O5546" s="878"/>
      <c r="P5546" s="878"/>
      <c r="Q5546" s="878"/>
      <c r="R5546" s="878"/>
      <c r="S5546" s="878"/>
      <c r="T5546" s="878"/>
      <c r="U5546" s="878"/>
      <c r="V5546" s="878"/>
      <c r="W5546" s="878"/>
      <c r="X5546" s="1015"/>
      <c r="Y5546" s="878"/>
      <c r="Z5546" s="975"/>
    </row>
    <row r="5547" spans="1:26">
      <c r="A5547" s="878"/>
      <c r="B5547" s="878"/>
      <c r="C5547" s="878"/>
      <c r="F5547" s="878"/>
      <c r="H5547" s="878"/>
      <c r="I5547" s="878"/>
      <c r="J5547" s="878"/>
      <c r="K5547" s="990"/>
      <c r="L5547" s="990"/>
      <c r="M5547" s="990"/>
      <c r="N5547" s="990"/>
      <c r="O5547" s="878"/>
      <c r="P5547" s="878"/>
      <c r="Q5547" s="878"/>
      <c r="R5547" s="878"/>
      <c r="S5547" s="878"/>
      <c r="T5547" s="878"/>
      <c r="U5547" s="878"/>
      <c r="V5547" s="878"/>
      <c r="W5547" s="878"/>
      <c r="X5547" s="1015"/>
      <c r="Y5547" s="878"/>
      <c r="Z5547" s="975"/>
    </row>
    <row r="5548" spans="1:26">
      <c r="A5548" s="878"/>
      <c r="B5548" s="878"/>
      <c r="C5548" s="878"/>
      <c r="F5548" s="878"/>
      <c r="H5548" s="878"/>
      <c r="I5548" s="878"/>
      <c r="J5548" s="878"/>
      <c r="K5548" s="990"/>
      <c r="L5548" s="990"/>
      <c r="M5548" s="990"/>
      <c r="N5548" s="990"/>
      <c r="O5548" s="878"/>
      <c r="P5548" s="878"/>
      <c r="Q5548" s="878"/>
      <c r="R5548" s="878"/>
      <c r="S5548" s="878"/>
      <c r="T5548" s="878"/>
      <c r="U5548" s="878"/>
      <c r="V5548" s="878"/>
      <c r="W5548" s="878"/>
      <c r="X5548" s="1015"/>
      <c r="Y5548" s="878"/>
      <c r="Z5548" s="975"/>
    </row>
    <row r="5549" spans="1:26">
      <c r="A5549" s="878"/>
      <c r="B5549" s="878"/>
      <c r="C5549" s="878"/>
      <c r="F5549" s="878"/>
      <c r="H5549" s="878"/>
      <c r="I5549" s="878"/>
      <c r="J5549" s="878"/>
      <c r="K5549" s="990"/>
      <c r="L5549" s="990"/>
      <c r="M5549" s="990"/>
      <c r="N5549" s="990"/>
      <c r="O5549" s="878"/>
      <c r="P5549" s="878"/>
      <c r="Q5549" s="878"/>
      <c r="R5549" s="878"/>
      <c r="S5549" s="878"/>
      <c r="T5549" s="878"/>
      <c r="U5549" s="878"/>
      <c r="V5549" s="878"/>
      <c r="W5549" s="878"/>
      <c r="X5549" s="1015"/>
      <c r="Y5549" s="878"/>
      <c r="Z5549" s="975"/>
    </row>
    <row r="5550" spans="1:26">
      <c r="A5550" s="878"/>
      <c r="B5550" s="878"/>
      <c r="C5550" s="878"/>
      <c r="F5550" s="878"/>
      <c r="H5550" s="878"/>
      <c r="I5550" s="878"/>
      <c r="J5550" s="878"/>
      <c r="K5550" s="990"/>
      <c r="L5550" s="990"/>
      <c r="M5550" s="990"/>
      <c r="N5550" s="990"/>
      <c r="O5550" s="878"/>
      <c r="P5550" s="878"/>
      <c r="Q5550" s="878"/>
      <c r="R5550" s="878"/>
      <c r="S5550" s="878"/>
      <c r="T5550" s="878"/>
      <c r="U5550" s="878"/>
      <c r="V5550" s="878"/>
      <c r="W5550" s="878"/>
      <c r="X5550" s="1015"/>
      <c r="Y5550" s="878"/>
      <c r="Z5550" s="975"/>
    </row>
    <row r="5551" spans="1:26">
      <c r="A5551" s="878"/>
      <c r="B5551" s="878"/>
      <c r="C5551" s="878"/>
      <c r="F5551" s="878"/>
      <c r="H5551" s="878"/>
      <c r="I5551" s="878"/>
      <c r="J5551" s="878"/>
      <c r="K5551" s="990"/>
      <c r="L5551" s="990"/>
      <c r="M5551" s="990"/>
      <c r="N5551" s="990"/>
      <c r="O5551" s="878"/>
      <c r="P5551" s="878"/>
      <c r="Q5551" s="878"/>
      <c r="R5551" s="878"/>
      <c r="S5551" s="878"/>
      <c r="T5551" s="878"/>
      <c r="U5551" s="878"/>
      <c r="V5551" s="878"/>
      <c r="W5551" s="878"/>
      <c r="X5551" s="1015"/>
      <c r="Y5551" s="878"/>
      <c r="Z5551" s="975"/>
    </row>
    <row r="5552" spans="1:26">
      <c r="A5552" s="878"/>
      <c r="B5552" s="878"/>
      <c r="C5552" s="878"/>
      <c r="F5552" s="878"/>
      <c r="H5552" s="878"/>
      <c r="I5552" s="878"/>
      <c r="J5552" s="878"/>
      <c r="K5552" s="990"/>
      <c r="L5552" s="990"/>
      <c r="M5552" s="990"/>
      <c r="N5552" s="990"/>
      <c r="O5552" s="878"/>
      <c r="P5552" s="878"/>
      <c r="Q5552" s="878"/>
      <c r="R5552" s="878"/>
      <c r="S5552" s="878"/>
      <c r="T5552" s="878"/>
      <c r="U5552" s="878"/>
      <c r="V5552" s="878"/>
      <c r="W5552" s="878"/>
      <c r="X5552" s="1015"/>
      <c r="Y5552" s="878"/>
      <c r="Z5552" s="975"/>
    </row>
    <row r="5553" spans="1:26">
      <c r="A5553" s="878"/>
      <c r="B5553" s="878"/>
      <c r="C5553" s="878"/>
      <c r="F5553" s="878"/>
      <c r="H5553" s="878"/>
      <c r="I5553" s="878"/>
      <c r="J5553" s="878"/>
      <c r="K5553" s="990"/>
      <c r="L5553" s="990"/>
      <c r="M5553" s="990"/>
      <c r="N5553" s="990"/>
      <c r="O5553" s="878"/>
      <c r="P5553" s="878"/>
      <c r="Q5553" s="878"/>
      <c r="R5553" s="878"/>
      <c r="S5553" s="878"/>
      <c r="T5553" s="878"/>
      <c r="U5553" s="878"/>
      <c r="V5553" s="878"/>
      <c r="W5553" s="878"/>
      <c r="X5553" s="1015"/>
      <c r="Y5553" s="878"/>
      <c r="Z5553" s="975"/>
    </row>
    <row r="5554" spans="1:26">
      <c r="A5554" s="878"/>
      <c r="B5554" s="878"/>
      <c r="C5554" s="878"/>
      <c r="F5554" s="878"/>
      <c r="H5554" s="878"/>
      <c r="I5554" s="878"/>
      <c r="J5554" s="878"/>
      <c r="K5554" s="990"/>
      <c r="L5554" s="990"/>
      <c r="M5554" s="990"/>
      <c r="N5554" s="990"/>
      <c r="O5554" s="878"/>
      <c r="P5554" s="878"/>
      <c r="Q5554" s="878"/>
      <c r="R5554" s="878"/>
      <c r="S5554" s="878"/>
      <c r="T5554" s="878"/>
      <c r="U5554" s="878"/>
      <c r="V5554" s="878"/>
      <c r="W5554" s="878"/>
      <c r="X5554" s="1015"/>
      <c r="Y5554" s="878"/>
      <c r="Z5554" s="975"/>
    </row>
    <row r="5555" spans="1:26">
      <c r="A5555" s="878"/>
      <c r="B5555" s="878"/>
      <c r="C5555" s="878"/>
      <c r="F5555" s="878"/>
      <c r="H5555" s="878"/>
      <c r="I5555" s="878"/>
      <c r="J5555" s="878"/>
      <c r="K5555" s="990"/>
      <c r="L5555" s="990"/>
      <c r="M5555" s="990"/>
      <c r="N5555" s="990"/>
      <c r="O5555" s="878"/>
      <c r="P5555" s="878"/>
      <c r="Q5555" s="878"/>
      <c r="R5555" s="878"/>
      <c r="S5555" s="878"/>
      <c r="T5555" s="878"/>
      <c r="U5555" s="878"/>
      <c r="V5555" s="878"/>
      <c r="W5555" s="878"/>
      <c r="X5555" s="1015"/>
      <c r="Y5555" s="878"/>
      <c r="Z5555" s="975"/>
    </row>
    <row r="5556" spans="1:26">
      <c r="A5556" s="878"/>
      <c r="B5556" s="878"/>
      <c r="C5556" s="878"/>
      <c r="F5556" s="878"/>
      <c r="H5556" s="878"/>
      <c r="I5556" s="878"/>
      <c r="J5556" s="878"/>
      <c r="K5556" s="990"/>
      <c r="L5556" s="990"/>
      <c r="M5556" s="990"/>
      <c r="N5556" s="990"/>
      <c r="O5556" s="878"/>
      <c r="P5556" s="878"/>
      <c r="Q5556" s="878"/>
      <c r="R5556" s="878"/>
      <c r="S5556" s="878"/>
      <c r="T5556" s="878"/>
      <c r="U5556" s="878"/>
      <c r="V5556" s="878"/>
      <c r="W5556" s="878"/>
      <c r="X5556" s="1015"/>
      <c r="Y5556" s="878"/>
      <c r="Z5556" s="975"/>
    </row>
    <row r="5557" spans="1:26">
      <c r="A5557" s="878"/>
      <c r="B5557" s="878"/>
      <c r="C5557" s="878"/>
      <c r="F5557" s="878"/>
      <c r="H5557" s="878"/>
      <c r="I5557" s="878"/>
      <c r="J5557" s="878"/>
      <c r="K5557" s="990"/>
      <c r="L5557" s="990"/>
      <c r="M5557" s="990"/>
      <c r="N5557" s="990"/>
      <c r="O5557" s="878"/>
      <c r="P5557" s="878"/>
      <c r="Q5557" s="878"/>
      <c r="R5557" s="878"/>
      <c r="S5557" s="878"/>
      <c r="T5557" s="878"/>
      <c r="U5557" s="878"/>
      <c r="V5557" s="878"/>
      <c r="W5557" s="878"/>
      <c r="X5557" s="1015"/>
      <c r="Y5557" s="878"/>
      <c r="Z5557" s="975"/>
    </row>
    <row r="5558" spans="1:26">
      <c r="A5558" s="878"/>
      <c r="B5558" s="878"/>
      <c r="C5558" s="878"/>
      <c r="F5558" s="878"/>
      <c r="H5558" s="878"/>
      <c r="I5558" s="878"/>
      <c r="J5558" s="878"/>
      <c r="K5558" s="990"/>
      <c r="L5558" s="990"/>
      <c r="M5558" s="990"/>
      <c r="N5558" s="990"/>
      <c r="O5558" s="878"/>
      <c r="P5558" s="878"/>
      <c r="Q5558" s="878"/>
      <c r="R5558" s="878"/>
      <c r="S5558" s="878"/>
      <c r="T5558" s="878"/>
      <c r="U5558" s="878"/>
      <c r="V5558" s="878"/>
      <c r="W5558" s="878"/>
      <c r="X5558" s="1015"/>
      <c r="Y5558" s="878"/>
      <c r="Z5558" s="975"/>
    </row>
    <row r="5559" spans="1:26">
      <c r="A5559" s="878"/>
      <c r="B5559" s="878"/>
      <c r="C5559" s="878"/>
      <c r="F5559" s="878"/>
      <c r="H5559" s="878"/>
      <c r="I5559" s="878"/>
      <c r="J5559" s="878"/>
      <c r="K5559" s="990"/>
      <c r="L5559" s="990"/>
      <c r="M5559" s="990"/>
      <c r="N5559" s="990"/>
      <c r="O5559" s="878"/>
      <c r="P5559" s="878"/>
      <c r="Q5559" s="878"/>
      <c r="R5559" s="878"/>
      <c r="S5559" s="878"/>
      <c r="T5559" s="878"/>
      <c r="U5559" s="878"/>
      <c r="V5559" s="878"/>
      <c r="W5559" s="878"/>
      <c r="X5559" s="1015"/>
      <c r="Y5559" s="878"/>
      <c r="Z5559" s="975"/>
    </row>
    <row r="5560" spans="1:26">
      <c r="A5560" s="878"/>
      <c r="B5560" s="878"/>
      <c r="C5560" s="878"/>
      <c r="F5560" s="878"/>
      <c r="H5560" s="878"/>
      <c r="I5560" s="878"/>
      <c r="J5560" s="878"/>
      <c r="K5560" s="990"/>
      <c r="L5560" s="990"/>
      <c r="M5560" s="990"/>
      <c r="N5560" s="990"/>
      <c r="O5560" s="878"/>
      <c r="P5560" s="878"/>
      <c r="Q5560" s="878"/>
      <c r="R5560" s="878"/>
      <c r="S5560" s="878"/>
      <c r="T5560" s="878"/>
      <c r="U5560" s="878"/>
      <c r="V5560" s="878"/>
      <c r="W5560" s="878"/>
      <c r="X5560" s="1015"/>
      <c r="Y5560" s="878"/>
      <c r="Z5560" s="975"/>
    </row>
    <row r="5561" spans="1:26">
      <c r="A5561" s="878"/>
      <c r="B5561" s="878"/>
      <c r="C5561" s="878"/>
      <c r="F5561" s="878"/>
      <c r="H5561" s="878"/>
      <c r="I5561" s="878"/>
      <c r="J5561" s="878"/>
      <c r="K5561" s="990"/>
      <c r="L5561" s="990"/>
      <c r="M5561" s="990"/>
      <c r="N5561" s="990"/>
      <c r="O5561" s="878"/>
      <c r="P5561" s="878"/>
      <c r="Q5561" s="878"/>
      <c r="R5561" s="878"/>
      <c r="S5561" s="878"/>
      <c r="T5561" s="878"/>
      <c r="U5561" s="878"/>
      <c r="V5561" s="878"/>
      <c r="W5561" s="878"/>
      <c r="X5561" s="1015"/>
      <c r="Y5561" s="878"/>
      <c r="Z5561" s="975"/>
    </row>
    <row r="5562" spans="1:26">
      <c r="A5562" s="878"/>
      <c r="B5562" s="878"/>
      <c r="C5562" s="878"/>
      <c r="F5562" s="878"/>
      <c r="H5562" s="878"/>
      <c r="I5562" s="878"/>
      <c r="J5562" s="878"/>
      <c r="K5562" s="990"/>
      <c r="L5562" s="990"/>
      <c r="M5562" s="990"/>
      <c r="N5562" s="990"/>
      <c r="O5562" s="878"/>
      <c r="P5562" s="878"/>
      <c r="Q5562" s="878"/>
      <c r="R5562" s="878"/>
      <c r="S5562" s="878"/>
      <c r="T5562" s="878"/>
      <c r="U5562" s="878"/>
      <c r="V5562" s="878"/>
      <c r="W5562" s="878"/>
      <c r="X5562" s="1015"/>
      <c r="Y5562" s="878"/>
      <c r="Z5562" s="975"/>
    </row>
    <row r="5563" spans="1:26">
      <c r="A5563" s="878"/>
      <c r="B5563" s="878"/>
      <c r="C5563" s="878"/>
      <c r="F5563" s="878"/>
      <c r="H5563" s="878"/>
      <c r="I5563" s="878"/>
      <c r="J5563" s="878"/>
      <c r="K5563" s="990"/>
      <c r="L5563" s="990"/>
      <c r="M5563" s="990"/>
      <c r="N5563" s="990"/>
      <c r="O5563" s="878"/>
      <c r="P5563" s="878"/>
      <c r="Q5563" s="878"/>
      <c r="R5563" s="878"/>
      <c r="S5563" s="878"/>
      <c r="T5563" s="878"/>
      <c r="U5563" s="878"/>
      <c r="V5563" s="878"/>
      <c r="W5563" s="878"/>
      <c r="X5563" s="1015"/>
      <c r="Y5563" s="878"/>
      <c r="Z5563" s="975"/>
    </row>
    <row r="5564" spans="1:26">
      <c r="A5564" s="878"/>
      <c r="B5564" s="878"/>
      <c r="C5564" s="878"/>
      <c r="F5564" s="878"/>
      <c r="H5564" s="878"/>
      <c r="I5564" s="878"/>
      <c r="J5564" s="878"/>
      <c r="K5564" s="990"/>
      <c r="L5564" s="990"/>
      <c r="M5564" s="990"/>
      <c r="N5564" s="990"/>
      <c r="O5564" s="878"/>
      <c r="P5564" s="878"/>
      <c r="Q5564" s="878"/>
      <c r="R5564" s="878"/>
      <c r="S5564" s="878"/>
      <c r="T5564" s="878"/>
      <c r="U5564" s="878"/>
      <c r="V5564" s="878"/>
      <c r="W5564" s="878"/>
      <c r="X5564" s="1015"/>
      <c r="Y5564" s="878"/>
      <c r="Z5564" s="975"/>
    </row>
    <row r="5565" spans="1:26">
      <c r="A5565" s="878"/>
      <c r="B5565" s="878"/>
      <c r="C5565" s="878"/>
      <c r="F5565" s="878"/>
      <c r="H5565" s="878"/>
      <c r="I5565" s="878"/>
      <c r="J5565" s="878"/>
      <c r="K5565" s="990"/>
      <c r="L5565" s="990"/>
      <c r="M5565" s="990"/>
      <c r="N5565" s="990"/>
      <c r="O5565" s="878"/>
      <c r="P5565" s="878"/>
      <c r="Q5565" s="878"/>
      <c r="R5565" s="878"/>
      <c r="S5565" s="878"/>
      <c r="T5565" s="878"/>
      <c r="U5565" s="878"/>
      <c r="V5565" s="878"/>
      <c r="W5565" s="878"/>
      <c r="X5565" s="1015"/>
      <c r="Y5565" s="878"/>
      <c r="Z5565" s="975"/>
    </row>
    <row r="5566" spans="1:26">
      <c r="A5566" s="878"/>
      <c r="B5566" s="878"/>
      <c r="C5566" s="878"/>
      <c r="F5566" s="878"/>
      <c r="H5566" s="878"/>
      <c r="I5566" s="878"/>
      <c r="J5566" s="878"/>
      <c r="K5566" s="990"/>
      <c r="L5566" s="990"/>
      <c r="M5566" s="990"/>
      <c r="N5566" s="990"/>
      <c r="O5566" s="878"/>
      <c r="P5566" s="878"/>
      <c r="Q5566" s="878"/>
      <c r="R5566" s="878"/>
      <c r="S5566" s="878"/>
      <c r="T5566" s="878"/>
      <c r="U5566" s="878"/>
      <c r="V5566" s="878"/>
      <c r="W5566" s="878"/>
      <c r="X5566" s="1015"/>
      <c r="Y5566" s="878"/>
      <c r="Z5566" s="975"/>
    </row>
    <row r="5567" spans="1:26">
      <c r="A5567" s="878"/>
      <c r="B5567" s="878"/>
      <c r="C5567" s="878"/>
      <c r="F5567" s="878"/>
      <c r="H5567" s="878"/>
      <c r="I5567" s="878"/>
      <c r="J5567" s="878"/>
      <c r="K5567" s="990"/>
      <c r="L5567" s="990"/>
      <c r="M5567" s="990"/>
      <c r="N5567" s="990"/>
      <c r="O5567" s="878"/>
      <c r="P5567" s="878"/>
      <c r="Q5567" s="878"/>
      <c r="R5567" s="878"/>
      <c r="S5567" s="878"/>
      <c r="T5567" s="878"/>
      <c r="U5567" s="878"/>
      <c r="V5567" s="878"/>
      <c r="W5567" s="878"/>
      <c r="X5567" s="1015"/>
      <c r="Y5567" s="878"/>
      <c r="Z5567" s="975"/>
    </row>
    <row r="5568" spans="1:26">
      <c r="A5568" s="878"/>
      <c r="B5568" s="878"/>
      <c r="C5568" s="878"/>
      <c r="F5568" s="878"/>
      <c r="H5568" s="878"/>
      <c r="I5568" s="878"/>
      <c r="J5568" s="878"/>
      <c r="K5568" s="990"/>
      <c r="L5568" s="990"/>
      <c r="M5568" s="990"/>
      <c r="N5568" s="990"/>
      <c r="O5568" s="878"/>
      <c r="P5568" s="878"/>
      <c r="Q5568" s="878"/>
      <c r="R5568" s="878"/>
      <c r="S5568" s="878"/>
      <c r="T5568" s="878"/>
      <c r="U5568" s="878"/>
      <c r="V5568" s="878"/>
      <c r="W5568" s="878"/>
      <c r="X5568" s="1015"/>
      <c r="Y5568" s="878"/>
      <c r="Z5568" s="975"/>
    </row>
    <row r="5569" spans="1:26">
      <c r="A5569" s="878"/>
      <c r="B5569" s="878"/>
      <c r="C5569" s="878"/>
      <c r="F5569" s="878"/>
      <c r="H5569" s="878"/>
      <c r="I5569" s="878"/>
      <c r="J5569" s="878"/>
      <c r="K5569" s="990"/>
      <c r="L5569" s="990"/>
      <c r="M5569" s="990"/>
      <c r="N5569" s="990"/>
      <c r="O5569" s="878"/>
      <c r="P5569" s="878"/>
      <c r="Q5569" s="878"/>
      <c r="R5569" s="878"/>
      <c r="S5569" s="878"/>
      <c r="T5569" s="878"/>
      <c r="U5569" s="878"/>
      <c r="V5569" s="878"/>
      <c r="W5569" s="878"/>
      <c r="X5569" s="1015"/>
      <c r="Y5569" s="878"/>
      <c r="Z5569" s="975"/>
    </row>
    <row r="5570" spans="1:26">
      <c r="A5570" s="878"/>
      <c r="B5570" s="878"/>
      <c r="C5570" s="878"/>
      <c r="F5570" s="878"/>
      <c r="H5570" s="878"/>
      <c r="I5570" s="878"/>
      <c r="J5570" s="878"/>
      <c r="K5570" s="990"/>
      <c r="L5570" s="990"/>
      <c r="M5570" s="990"/>
      <c r="N5570" s="990"/>
      <c r="O5570" s="878"/>
      <c r="P5570" s="878"/>
      <c r="Q5570" s="878"/>
      <c r="R5570" s="878"/>
      <c r="S5570" s="878"/>
      <c r="T5570" s="878"/>
      <c r="U5570" s="878"/>
      <c r="V5570" s="878"/>
      <c r="W5570" s="878"/>
      <c r="X5570" s="1015"/>
      <c r="Y5570" s="878"/>
      <c r="Z5570" s="975"/>
    </row>
    <row r="5571" spans="1:26">
      <c r="A5571" s="878"/>
      <c r="B5571" s="878"/>
      <c r="C5571" s="878"/>
      <c r="F5571" s="878"/>
      <c r="H5571" s="878"/>
      <c r="I5571" s="878"/>
      <c r="J5571" s="878"/>
      <c r="K5571" s="990"/>
      <c r="L5571" s="990"/>
      <c r="M5571" s="990"/>
      <c r="N5571" s="990"/>
      <c r="O5571" s="878"/>
      <c r="P5571" s="878"/>
      <c r="Q5571" s="878"/>
      <c r="R5571" s="878"/>
      <c r="S5571" s="878"/>
      <c r="T5571" s="878"/>
      <c r="U5571" s="878"/>
      <c r="V5571" s="878"/>
      <c r="W5571" s="878"/>
      <c r="X5571" s="1015"/>
      <c r="Y5571" s="878"/>
      <c r="Z5571" s="975"/>
    </row>
    <row r="5572" spans="1:26">
      <c r="A5572" s="878"/>
      <c r="B5572" s="878"/>
      <c r="C5572" s="878"/>
      <c r="F5572" s="878"/>
      <c r="H5572" s="878"/>
      <c r="I5572" s="878"/>
      <c r="J5572" s="878"/>
      <c r="K5572" s="990"/>
      <c r="L5572" s="990"/>
      <c r="M5572" s="990"/>
      <c r="N5572" s="990"/>
      <c r="O5572" s="878"/>
      <c r="P5572" s="878"/>
      <c r="Q5572" s="878"/>
      <c r="R5572" s="878"/>
      <c r="S5572" s="878"/>
      <c r="T5572" s="878"/>
      <c r="U5572" s="878"/>
      <c r="V5572" s="878"/>
      <c r="W5572" s="878"/>
      <c r="X5572" s="1015"/>
      <c r="Y5572" s="878"/>
      <c r="Z5572" s="975"/>
    </row>
    <row r="5573" spans="1:26">
      <c r="A5573" s="878"/>
      <c r="B5573" s="878"/>
      <c r="C5573" s="878"/>
      <c r="F5573" s="878"/>
      <c r="H5573" s="878"/>
      <c r="I5573" s="878"/>
      <c r="J5573" s="878"/>
      <c r="K5573" s="990"/>
      <c r="L5573" s="990"/>
      <c r="M5573" s="990"/>
      <c r="N5573" s="990"/>
      <c r="O5573" s="878"/>
      <c r="P5573" s="878"/>
      <c r="Q5573" s="878"/>
      <c r="R5573" s="878"/>
      <c r="S5573" s="878"/>
      <c r="T5573" s="878"/>
      <c r="U5573" s="878"/>
      <c r="V5573" s="878"/>
      <c r="W5573" s="878"/>
      <c r="X5573" s="1015"/>
      <c r="Y5573" s="878"/>
      <c r="Z5573" s="975"/>
    </row>
    <row r="5574" spans="1:26">
      <c r="A5574" s="878"/>
      <c r="B5574" s="878"/>
      <c r="C5574" s="878"/>
      <c r="F5574" s="878"/>
      <c r="H5574" s="878"/>
      <c r="I5574" s="878"/>
      <c r="J5574" s="878"/>
      <c r="K5574" s="990"/>
      <c r="L5574" s="990"/>
      <c r="M5574" s="990"/>
      <c r="N5574" s="990"/>
      <c r="O5574" s="878"/>
      <c r="P5574" s="878"/>
      <c r="Q5574" s="878"/>
      <c r="R5574" s="878"/>
      <c r="S5574" s="878"/>
      <c r="T5574" s="878"/>
      <c r="U5574" s="878"/>
      <c r="V5574" s="878"/>
      <c r="W5574" s="878"/>
      <c r="X5574" s="1015"/>
      <c r="Y5574" s="878"/>
      <c r="Z5574" s="975"/>
    </row>
    <row r="5575" spans="1:26">
      <c r="A5575" s="878"/>
      <c r="B5575" s="878"/>
      <c r="C5575" s="878"/>
      <c r="F5575" s="878"/>
      <c r="H5575" s="878"/>
      <c r="I5575" s="878"/>
      <c r="J5575" s="878"/>
      <c r="K5575" s="990"/>
      <c r="L5575" s="990"/>
      <c r="M5575" s="990"/>
      <c r="N5575" s="990"/>
      <c r="O5575" s="878"/>
      <c r="P5575" s="878"/>
      <c r="Q5575" s="878"/>
      <c r="R5575" s="878"/>
      <c r="S5575" s="878"/>
      <c r="T5575" s="878"/>
      <c r="U5575" s="878"/>
      <c r="V5575" s="878"/>
      <c r="W5575" s="878"/>
      <c r="X5575" s="1015"/>
      <c r="Y5575" s="878"/>
      <c r="Z5575" s="975"/>
    </row>
    <row r="5576" spans="1:26">
      <c r="A5576" s="878"/>
      <c r="B5576" s="878"/>
      <c r="C5576" s="878"/>
      <c r="F5576" s="878"/>
      <c r="H5576" s="878"/>
      <c r="I5576" s="878"/>
      <c r="J5576" s="878"/>
      <c r="K5576" s="990"/>
      <c r="L5576" s="990"/>
      <c r="M5576" s="990"/>
      <c r="N5576" s="990"/>
      <c r="O5576" s="878"/>
      <c r="P5576" s="878"/>
      <c r="Q5576" s="878"/>
      <c r="R5576" s="878"/>
      <c r="S5576" s="878"/>
      <c r="T5576" s="878"/>
      <c r="U5576" s="878"/>
      <c r="V5576" s="878"/>
      <c r="W5576" s="878"/>
      <c r="X5576" s="1015"/>
      <c r="Y5576" s="878"/>
      <c r="Z5576" s="975"/>
    </row>
    <row r="5577" spans="1:26">
      <c r="A5577" s="878"/>
      <c r="B5577" s="878"/>
      <c r="C5577" s="878"/>
      <c r="F5577" s="878"/>
      <c r="H5577" s="878"/>
      <c r="I5577" s="878"/>
      <c r="J5577" s="878"/>
      <c r="K5577" s="990"/>
      <c r="L5577" s="990"/>
      <c r="M5577" s="990"/>
      <c r="N5577" s="990"/>
      <c r="O5577" s="878"/>
      <c r="P5577" s="878"/>
      <c r="Q5577" s="878"/>
      <c r="R5577" s="878"/>
      <c r="S5577" s="878"/>
      <c r="T5577" s="878"/>
      <c r="U5577" s="878"/>
      <c r="V5577" s="878"/>
      <c r="W5577" s="878"/>
      <c r="X5577" s="1015"/>
      <c r="Y5577" s="878"/>
      <c r="Z5577" s="975"/>
    </row>
    <row r="5578" spans="1:26">
      <c r="A5578" s="878"/>
      <c r="B5578" s="878"/>
      <c r="C5578" s="878"/>
      <c r="F5578" s="878"/>
      <c r="H5578" s="878"/>
      <c r="I5578" s="878"/>
      <c r="J5578" s="878"/>
      <c r="K5578" s="990"/>
      <c r="L5578" s="990"/>
      <c r="M5578" s="990"/>
      <c r="N5578" s="990"/>
      <c r="O5578" s="878"/>
      <c r="P5578" s="878"/>
      <c r="Q5578" s="878"/>
      <c r="R5578" s="878"/>
      <c r="S5578" s="878"/>
      <c r="T5578" s="878"/>
      <c r="U5578" s="878"/>
      <c r="V5578" s="878"/>
      <c r="W5578" s="878"/>
      <c r="X5578" s="1015"/>
      <c r="Y5578" s="878"/>
      <c r="Z5578" s="975"/>
    </row>
    <row r="5579" spans="1:26">
      <c r="A5579" s="878"/>
      <c r="B5579" s="878"/>
      <c r="C5579" s="878"/>
      <c r="F5579" s="878"/>
      <c r="H5579" s="878"/>
      <c r="I5579" s="878"/>
      <c r="J5579" s="878"/>
      <c r="K5579" s="990"/>
      <c r="L5579" s="990"/>
      <c r="M5579" s="990"/>
      <c r="N5579" s="990"/>
      <c r="O5579" s="878"/>
      <c r="P5579" s="878"/>
      <c r="Q5579" s="878"/>
      <c r="R5579" s="878"/>
      <c r="S5579" s="878"/>
      <c r="T5579" s="878"/>
      <c r="U5579" s="878"/>
      <c r="V5579" s="878"/>
      <c r="W5579" s="878"/>
      <c r="X5579" s="1015"/>
      <c r="Y5579" s="878"/>
      <c r="Z5579" s="975"/>
    </row>
    <row r="5580" spans="1:26">
      <c r="A5580" s="878"/>
      <c r="B5580" s="878"/>
      <c r="C5580" s="878"/>
      <c r="F5580" s="878"/>
      <c r="H5580" s="878"/>
      <c r="I5580" s="878"/>
      <c r="J5580" s="878"/>
      <c r="K5580" s="990"/>
      <c r="L5580" s="990"/>
      <c r="M5580" s="990"/>
      <c r="N5580" s="990"/>
      <c r="O5580" s="878"/>
      <c r="P5580" s="878"/>
      <c r="Q5580" s="878"/>
      <c r="R5580" s="878"/>
      <c r="S5580" s="878"/>
      <c r="T5580" s="878"/>
      <c r="U5580" s="878"/>
      <c r="V5580" s="878"/>
      <c r="W5580" s="878"/>
      <c r="X5580" s="1015"/>
      <c r="Y5580" s="878"/>
      <c r="Z5580" s="975"/>
    </row>
    <row r="5581" spans="1:26">
      <c r="A5581" s="878"/>
      <c r="B5581" s="878"/>
      <c r="C5581" s="878"/>
      <c r="F5581" s="878"/>
      <c r="H5581" s="878"/>
      <c r="I5581" s="878"/>
      <c r="J5581" s="878"/>
      <c r="K5581" s="990"/>
      <c r="L5581" s="990"/>
      <c r="M5581" s="990"/>
      <c r="N5581" s="990"/>
      <c r="O5581" s="878"/>
      <c r="P5581" s="878"/>
      <c r="Q5581" s="878"/>
      <c r="R5581" s="878"/>
      <c r="S5581" s="878"/>
      <c r="T5581" s="878"/>
      <c r="U5581" s="878"/>
      <c r="V5581" s="878"/>
      <c r="W5581" s="878"/>
      <c r="X5581" s="1015"/>
      <c r="Y5581" s="878"/>
      <c r="Z5581" s="975"/>
    </row>
    <row r="5582" spans="1:26">
      <c r="A5582" s="878"/>
      <c r="B5582" s="878"/>
      <c r="C5582" s="878"/>
      <c r="F5582" s="878"/>
      <c r="H5582" s="878"/>
      <c r="I5582" s="878"/>
      <c r="J5582" s="878"/>
      <c r="K5582" s="990"/>
      <c r="L5582" s="990"/>
      <c r="M5582" s="990"/>
      <c r="N5582" s="990"/>
      <c r="O5582" s="878"/>
      <c r="P5582" s="878"/>
      <c r="Q5582" s="878"/>
      <c r="R5582" s="878"/>
      <c r="S5582" s="878"/>
      <c r="T5582" s="878"/>
      <c r="U5582" s="878"/>
      <c r="V5582" s="878"/>
      <c r="W5582" s="878"/>
      <c r="X5582" s="1015"/>
      <c r="Y5582" s="878"/>
      <c r="Z5582" s="975"/>
    </row>
    <row r="5583" spans="1:26">
      <c r="A5583" s="878"/>
      <c r="B5583" s="878"/>
      <c r="C5583" s="878"/>
      <c r="F5583" s="878"/>
      <c r="H5583" s="878"/>
      <c r="I5583" s="878"/>
      <c r="J5583" s="878"/>
      <c r="K5583" s="990"/>
      <c r="L5583" s="990"/>
      <c r="M5583" s="990"/>
      <c r="N5583" s="990"/>
      <c r="O5583" s="878"/>
      <c r="P5583" s="878"/>
      <c r="Q5583" s="878"/>
      <c r="R5583" s="878"/>
      <c r="S5583" s="878"/>
      <c r="T5583" s="878"/>
      <c r="U5583" s="878"/>
      <c r="V5583" s="878"/>
      <c r="W5583" s="878"/>
      <c r="X5583" s="1015"/>
      <c r="Y5583" s="878"/>
      <c r="Z5583" s="975"/>
    </row>
    <row r="5584" spans="1:26">
      <c r="A5584" s="878"/>
      <c r="B5584" s="878"/>
      <c r="C5584" s="878"/>
      <c r="F5584" s="878"/>
      <c r="H5584" s="878"/>
      <c r="I5584" s="878"/>
      <c r="J5584" s="878"/>
      <c r="K5584" s="990"/>
      <c r="L5584" s="990"/>
      <c r="M5584" s="990"/>
      <c r="N5584" s="990"/>
      <c r="O5584" s="878"/>
      <c r="P5584" s="878"/>
      <c r="Q5584" s="878"/>
      <c r="R5584" s="878"/>
      <c r="S5584" s="878"/>
      <c r="T5584" s="878"/>
      <c r="U5584" s="878"/>
      <c r="V5584" s="878"/>
      <c r="W5584" s="878"/>
      <c r="X5584" s="1015"/>
      <c r="Y5584" s="878"/>
      <c r="Z5584" s="975"/>
    </row>
    <row r="5585" spans="1:26">
      <c r="A5585" s="878"/>
      <c r="B5585" s="878"/>
      <c r="C5585" s="878"/>
      <c r="F5585" s="878"/>
      <c r="H5585" s="878"/>
      <c r="I5585" s="878"/>
      <c r="J5585" s="878"/>
      <c r="K5585" s="990"/>
      <c r="L5585" s="990"/>
      <c r="M5585" s="990"/>
      <c r="N5585" s="990"/>
      <c r="O5585" s="878"/>
      <c r="P5585" s="878"/>
      <c r="Q5585" s="878"/>
      <c r="R5585" s="878"/>
      <c r="S5585" s="878"/>
      <c r="T5585" s="878"/>
      <c r="U5585" s="878"/>
      <c r="V5585" s="878"/>
      <c r="W5585" s="878"/>
      <c r="X5585" s="1015"/>
      <c r="Y5585" s="878"/>
      <c r="Z5585" s="975"/>
    </row>
    <row r="5586" spans="1:26">
      <c r="A5586" s="878"/>
      <c r="B5586" s="878"/>
      <c r="C5586" s="878"/>
      <c r="F5586" s="878"/>
      <c r="H5586" s="878"/>
      <c r="I5586" s="878"/>
      <c r="J5586" s="878"/>
      <c r="K5586" s="990"/>
      <c r="L5586" s="990"/>
      <c r="M5586" s="990"/>
      <c r="N5586" s="990"/>
      <c r="O5586" s="878"/>
      <c r="P5586" s="878"/>
      <c r="Q5586" s="878"/>
      <c r="R5586" s="878"/>
      <c r="S5586" s="878"/>
      <c r="T5586" s="878"/>
      <c r="U5586" s="878"/>
      <c r="V5586" s="878"/>
      <c r="W5586" s="878"/>
      <c r="X5586" s="1015"/>
      <c r="Y5586" s="878"/>
      <c r="Z5586" s="975"/>
    </row>
    <row r="5587" spans="1:26">
      <c r="A5587" s="878"/>
      <c r="B5587" s="878"/>
      <c r="C5587" s="878"/>
      <c r="F5587" s="878"/>
      <c r="H5587" s="878"/>
      <c r="I5587" s="878"/>
      <c r="J5587" s="878"/>
      <c r="K5587" s="990"/>
      <c r="L5587" s="990"/>
      <c r="M5587" s="990"/>
      <c r="N5587" s="990"/>
      <c r="O5587" s="878"/>
      <c r="P5587" s="878"/>
      <c r="Q5587" s="878"/>
      <c r="R5587" s="878"/>
      <c r="S5587" s="878"/>
      <c r="T5587" s="878"/>
      <c r="U5587" s="878"/>
      <c r="V5587" s="878"/>
      <c r="W5587" s="878"/>
      <c r="X5587" s="1015"/>
      <c r="Y5587" s="878"/>
      <c r="Z5587" s="975"/>
    </row>
    <row r="5588" spans="1:26">
      <c r="A5588" s="878"/>
      <c r="B5588" s="878"/>
      <c r="C5588" s="878"/>
      <c r="F5588" s="878"/>
      <c r="H5588" s="878"/>
      <c r="I5588" s="878"/>
      <c r="J5588" s="878"/>
      <c r="K5588" s="990"/>
      <c r="L5588" s="990"/>
      <c r="M5588" s="990"/>
      <c r="N5588" s="990"/>
      <c r="O5588" s="878"/>
      <c r="P5588" s="878"/>
      <c r="Q5588" s="878"/>
      <c r="R5588" s="878"/>
      <c r="S5588" s="878"/>
      <c r="T5588" s="878"/>
      <c r="U5588" s="878"/>
      <c r="V5588" s="878"/>
      <c r="W5588" s="878"/>
      <c r="X5588" s="1015"/>
      <c r="Y5588" s="878"/>
      <c r="Z5588" s="975"/>
    </row>
    <row r="5589" spans="1:26">
      <c r="A5589" s="878"/>
      <c r="B5589" s="878"/>
      <c r="C5589" s="878"/>
      <c r="F5589" s="878"/>
      <c r="H5589" s="878"/>
      <c r="I5589" s="878"/>
      <c r="J5589" s="878"/>
      <c r="K5589" s="990"/>
      <c r="L5589" s="990"/>
      <c r="M5589" s="990"/>
      <c r="N5589" s="990"/>
      <c r="O5589" s="878"/>
      <c r="P5589" s="878"/>
      <c r="Q5589" s="878"/>
      <c r="R5589" s="878"/>
      <c r="S5589" s="878"/>
      <c r="T5589" s="878"/>
      <c r="U5589" s="878"/>
      <c r="V5589" s="878"/>
      <c r="W5589" s="878"/>
      <c r="X5589" s="1015"/>
      <c r="Y5589" s="878"/>
      <c r="Z5589" s="975"/>
    </row>
    <row r="5590" spans="1:26">
      <c r="A5590" s="878"/>
      <c r="B5590" s="878"/>
      <c r="C5590" s="878"/>
      <c r="F5590" s="878"/>
      <c r="H5590" s="878"/>
      <c r="I5590" s="878"/>
      <c r="J5590" s="878"/>
      <c r="K5590" s="990"/>
      <c r="L5590" s="990"/>
      <c r="M5590" s="990"/>
      <c r="N5590" s="990"/>
      <c r="O5590" s="878"/>
      <c r="P5590" s="878"/>
      <c r="Q5590" s="878"/>
      <c r="R5590" s="878"/>
      <c r="S5590" s="878"/>
      <c r="T5590" s="878"/>
      <c r="U5590" s="878"/>
      <c r="V5590" s="878"/>
      <c r="W5590" s="878"/>
      <c r="X5590" s="1015"/>
      <c r="Y5590" s="878"/>
      <c r="Z5590" s="975"/>
    </row>
    <row r="5591" spans="1:26">
      <c r="A5591" s="878"/>
      <c r="B5591" s="878"/>
      <c r="C5591" s="878"/>
      <c r="F5591" s="878"/>
      <c r="H5591" s="878"/>
      <c r="I5591" s="878"/>
      <c r="J5591" s="878"/>
      <c r="K5591" s="990"/>
      <c r="L5591" s="990"/>
      <c r="M5591" s="990"/>
      <c r="N5591" s="990"/>
      <c r="O5591" s="878"/>
      <c r="P5591" s="878"/>
      <c r="Q5591" s="878"/>
      <c r="R5591" s="878"/>
      <c r="S5591" s="878"/>
      <c r="T5591" s="878"/>
      <c r="U5591" s="878"/>
      <c r="V5591" s="878"/>
      <c r="W5591" s="878"/>
      <c r="X5591" s="1015"/>
      <c r="Y5591" s="878"/>
      <c r="Z5591" s="975"/>
    </row>
    <row r="5592" spans="1:26">
      <c r="A5592" s="878"/>
      <c r="B5592" s="878"/>
      <c r="C5592" s="878"/>
      <c r="F5592" s="878"/>
      <c r="H5592" s="878"/>
      <c r="I5592" s="878"/>
      <c r="J5592" s="878"/>
      <c r="K5592" s="990"/>
      <c r="L5592" s="990"/>
      <c r="M5592" s="990"/>
      <c r="N5592" s="990"/>
      <c r="O5592" s="878"/>
      <c r="P5592" s="878"/>
      <c r="Q5592" s="878"/>
      <c r="R5592" s="878"/>
      <c r="S5592" s="878"/>
      <c r="T5592" s="878"/>
      <c r="U5592" s="878"/>
      <c r="V5592" s="878"/>
      <c r="W5592" s="878"/>
      <c r="X5592" s="1015"/>
      <c r="Y5592" s="878"/>
      <c r="Z5592" s="975"/>
    </row>
    <row r="5593" spans="1:26">
      <c r="A5593" s="878"/>
      <c r="B5593" s="878"/>
      <c r="C5593" s="878"/>
      <c r="F5593" s="878"/>
      <c r="H5593" s="878"/>
      <c r="I5593" s="878"/>
      <c r="J5593" s="878"/>
      <c r="K5593" s="990"/>
      <c r="L5593" s="990"/>
      <c r="M5593" s="990"/>
      <c r="N5593" s="990"/>
      <c r="O5593" s="878"/>
      <c r="P5593" s="878"/>
      <c r="Q5593" s="878"/>
      <c r="R5593" s="878"/>
      <c r="S5593" s="878"/>
      <c r="T5593" s="878"/>
      <c r="U5593" s="878"/>
      <c r="V5593" s="878"/>
      <c r="W5593" s="878"/>
      <c r="X5593" s="1015"/>
      <c r="Y5593" s="878"/>
      <c r="Z5593" s="975"/>
    </row>
    <row r="5594" spans="1:26">
      <c r="A5594" s="878"/>
      <c r="B5594" s="878"/>
      <c r="C5594" s="878"/>
      <c r="F5594" s="878"/>
      <c r="H5594" s="878"/>
      <c r="I5594" s="878"/>
      <c r="J5594" s="878"/>
      <c r="K5594" s="990"/>
      <c r="L5594" s="990"/>
      <c r="M5594" s="990"/>
      <c r="N5594" s="990"/>
      <c r="O5594" s="878"/>
      <c r="P5594" s="878"/>
      <c r="Q5594" s="878"/>
      <c r="R5594" s="878"/>
      <c r="S5594" s="878"/>
      <c r="T5594" s="878"/>
      <c r="U5594" s="878"/>
      <c r="V5594" s="878"/>
      <c r="W5594" s="878"/>
      <c r="X5594" s="1015"/>
      <c r="Y5594" s="878"/>
      <c r="Z5594" s="975"/>
    </row>
    <row r="5595" spans="1:26">
      <c r="A5595" s="878"/>
      <c r="B5595" s="878"/>
      <c r="C5595" s="878"/>
      <c r="F5595" s="878"/>
      <c r="H5595" s="878"/>
      <c r="I5595" s="878"/>
      <c r="J5595" s="878"/>
      <c r="K5595" s="990"/>
      <c r="L5595" s="990"/>
      <c r="M5595" s="990"/>
      <c r="N5595" s="990"/>
      <c r="O5595" s="878"/>
      <c r="P5595" s="878"/>
      <c r="Q5595" s="878"/>
      <c r="R5595" s="878"/>
      <c r="S5595" s="878"/>
      <c r="T5595" s="878"/>
      <c r="U5595" s="878"/>
      <c r="V5595" s="878"/>
      <c r="W5595" s="878"/>
      <c r="X5595" s="1015"/>
      <c r="Y5595" s="878"/>
      <c r="Z5595" s="975"/>
    </row>
    <row r="5596" spans="1:26">
      <c r="A5596" s="878"/>
      <c r="B5596" s="878"/>
      <c r="C5596" s="878"/>
      <c r="F5596" s="878"/>
      <c r="H5596" s="878"/>
      <c r="I5596" s="878"/>
      <c r="J5596" s="878"/>
      <c r="K5596" s="990"/>
      <c r="L5596" s="990"/>
      <c r="M5596" s="990"/>
      <c r="N5596" s="990"/>
      <c r="O5596" s="878"/>
      <c r="P5596" s="878"/>
      <c r="Q5596" s="878"/>
      <c r="R5596" s="878"/>
      <c r="S5596" s="878"/>
      <c r="T5596" s="878"/>
      <c r="U5596" s="878"/>
      <c r="V5596" s="878"/>
      <c r="W5596" s="878"/>
      <c r="X5596" s="1015"/>
      <c r="Y5596" s="878"/>
      <c r="Z5596" s="975"/>
    </row>
    <row r="5597" spans="1:26">
      <c r="A5597" s="878"/>
      <c r="B5597" s="878"/>
      <c r="C5597" s="878"/>
      <c r="F5597" s="878"/>
      <c r="H5597" s="878"/>
      <c r="I5597" s="878"/>
      <c r="J5597" s="878"/>
      <c r="K5597" s="990"/>
      <c r="L5597" s="990"/>
      <c r="M5597" s="990"/>
      <c r="N5597" s="990"/>
      <c r="O5597" s="878"/>
      <c r="P5597" s="878"/>
      <c r="Q5597" s="878"/>
      <c r="R5597" s="878"/>
      <c r="S5597" s="878"/>
      <c r="T5597" s="878"/>
      <c r="U5597" s="878"/>
      <c r="V5597" s="878"/>
      <c r="W5597" s="878"/>
      <c r="X5597" s="1015"/>
      <c r="Y5597" s="878"/>
      <c r="Z5597" s="975"/>
    </row>
    <row r="5598" spans="1:26">
      <c r="A5598" s="878"/>
      <c r="B5598" s="878"/>
      <c r="C5598" s="878"/>
      <c r="F5598" s="878"/>
      <c r="H5598" s="878"/>
      <c r="I5598" s="878"/>
      <c r="J5598" s="878"/>
      <c r="K5598" s="990"/>
      <c r="L5598" s="990"/>
      <c r="M5598" s="990"/>
      <c r="N5598" s="990"/>
      <c r="O5598" s="878"/>
      <c r="P5598" s="878"/>
      <c r="Q5598" s="878"/>
      <c r="R5598" s="878"/>
      <c r="S5598" s="878"/>
      <c r="T5598" s="878"/>
      <c r="U5598" s="878"/>
      <c r="V5598" s="878"/>
      <c r="W5598" s="878"/>
      <c r="X5598" s="1015"/>
      <c r="Y5598" s="878"/>
      <c r="Z5598" s="975"/>
    </row>
    <row r="5599" spans="1:26">
      <c r="A5599" s="878"/>
      <c r="B5599" s="878"/>
      <c r="C5599" s="878"/>
      <c r="F5599" s="878"/>
      <c r="H5599" s="878"/>
      <c r="I5599" s="878"/>
      <c r="J5599" s="878"/>
      <c r="K5599" s="990"/>
      <c r="L5599" s="990"/>
      <c r="M5599" s="990"/>
      <c r="N5599" s="990"/>
      <c r="O5599" s="878"/>
      <c r="P5599" s="878"/>
      <c r="Q5599" s="878"/>
      <c r="R5599" s="878"/>
      <c r="S5599" s="878"/>
      <c r="T5599" s="878"/>
      <c r="U5599" s="878"/>
      <c r="V5599" s="878"/>
      <c r="W5599" s="878"/>
      <c r="X5599" s="1015"/>
      <c r="Y5599" s="878"/>
      <c r="Z5599" s="975"/>
    </row>
    <row r="5600" spans="1:26">
      <c r="A5600" s="878"/>
      <c r="B5600" s="878"/>
      <c r="C5600" s="878"/>
      <c r="F5600" s="878"/>
      <c r="H5600" s="878"/>
      <c r="I5600" s="878"/>
      <c r="J5600" s="878"/>
      <c r="K5600" s="990"/>
      <c r="L5600" s="990"/>
      <c r="M5600" s="990"/>
      <c r="N5600" s="990"/>
      <c r="O5600" s="878"/>
      <c r="P5600" s="878"/>
      <c r="Q5600" s="878"/>
      <c r="R5600" s="878"/>
      <c r="S5600" s="878"/>
      <c r="T5600" s="878"/>
      <c r="U5600" s="878"/>
      <c r="V5600" s="878"/>
      <c r="W5600" s="878"/>
      <c r="X5600" s="1015"/>
      <c r="Y5600" s="878"/>
      <c r="Z5600" s="975"/>
    </row>
    <row r="5601" spans="1:26">
      <c r="A5601" s="878"/>
      <c r="B5601" s="878"/>
      <c r="C5601" s="878"/>
      <c r="F5601" s="878"/>
      <c r="H5601" s="878"/>
      <c r="I5601" s="878"/>
      <c r="J5601" s="878"/>
      <c r="K5601" s="990"/>
      <c r="L5601" s="990"/>
      <c r="M5601" s="990"/>
      <c r="N5601" s="990"/>
      <c r="O5601" s="878"/>
      <c r="P5601" s="878"/>
      <c r="Q5601" s="878"/>
      <c r="R5601" s="878"/>
      <c r="S5601" s="878"/>
      <c r="T5601" s="878"/>
      <c r="U5601" s="878"/>
      <c r="V5601" s="878"/>
      <c r="W5601" s="878"/>
      <c r="X5601" s="1015"/>
      <c r="Y5601" s="878"/>
      <c r="Z5601" s="975"/>
    </row>
    <row r="5602" spans="1:26">
      <c r="A5602" s="878"/>
      <c r="B5602" s="878"/>
      <c r="C5602" s="878"/>
      <c r="F5602" s="878"/>
      <c r="H5602" s="878"/>
      <c r="I5602" s="878"/>
      <c r="J5602" s="878"/>
      <c r="K5602" s="990"/>
      <c r="L5602" s="990"/>
      <c r="M5602" s="990"/>
      <c r="N5602" s="990"/>
      <c r="O5602" s="878"/>
      <c r="P5602" s="878"/>
      <c r="Q5602" s="878"/>
      <c r="R5602" s="878"/>
      <c r="S5602" s="878"/>
      <c r="T5602" s="878"/>
      <c r="U5602" s="878"/>
      <c r="V5602" s="878"/>
      <c r="W5602" s="878"/>
      <c r="X5602" s="1015"/>
      <c r="Y5602" s="878"/>
      <c r="Z5602" s="975"/>
    </row>
    <row r="5603" spans="1:26">
      <c r="A5603" s="878"/>
      <c r="B5603" s="878"/>
      <c r="C5603" s="878"/>
      <c r="F5603" s="878"/>
      <c r="H5603" s="878"/>
      <c r="I5603" s="878"/>
      <c r="J5603" s="878"/>
      <c r="K5603" s="990"/>
      <c r="L5603" s="990"/>
      <c r="M5603" s="990"/>
      <c r="N5603" s="990"/>
      <c r="O5603" s="878"/>
      <c r="P5603" s="878"/>
      <c r="Q5603" s="878"/>
      <c r="R5603" s="878"/>
      <c r="S5603" s="878"/>
      <c r="T5603" s="878"/>
      <c r="U5603" s="878"/>
      <c r="V5603" s="878"/>
      <c r="W5603" s="878"/>
      <c r="X5603" s="1015"/>
      <c r="Y5603" s="878"/>
      <c r="Z5603" s="975"/>
    </row>
    <row r="5604" spans="1:26">
      <c r="A5604" s="878"/>
      <c r="B5604" s="878"/>
      <c r="C5604" s="878"/>
      <c r="F5604" s="878"/>
      <c r="H5604" s="878"/>
      <c r="I5604" s="878"/>
      <c r="J5604" s="878"/>
      <c r="K5604" s="990"/>
      <c r="L5604" s="990"/>
      <c r="M5604" s="990"/>
      <c r="N5604" s="990"/>
      <c r="O5604" s="878"/>
      <c r="P5604" s="878"/>
      <c r="Q5604" s="878"/>
      <c r="R5604" s="878"/>
      <c r="S5604" s="878"/>
      <c r="T5604" s="878"/>
      <c r="U5604" s="878"/>
      <c r="V5604" s="878"/>
      <c r="W5604" s="878"/>
      <c r="X5604" s="1015"/>
      <c r="Y5604" s="878"/>
      <c r="Z5604" s="975"/>
    </row>
    <row r="5605" spans="1:26">
      <c r="A5605" s="878"/>
      <c r="B5605" s="878"/>
      <c r="C5605" s="878"/>
      <c r="F5605" s="878"/>
      <c r="H5605" s="878"/>
      <c r="I5605" s="878"/>
      <c r="J5605" s="878"/>
      <c r="K5605" s="990"/>
      <c r="L5605" s="990"/>
      <c r="M5605" s="990"/>
      <c r="N5605" s="990"/>
      <c r="O5605" s="878"/>
      <c r="P5605" s="878"/>
      <c r="Q5605" s="878"/>
      <c r="R5605" s="878"/>
      <c r="S5605" s="878"/>
      <c r="T5605" s="878"/>
      <c r="U5605" s="878"/>
      <c r="V5605" s="878"/>
      <c r="W5605" s="878"/>
      <c r="X5605" s="1015"/>
      <c r="Y5605" s="878"/>
      <c r="Z5605" s="975"/>
    </row>
    <row r="5606" spans="1:26">
      <c r="A5606" s="878"/>
      <c r="B5606" s="878"/>
      <c r="C5606" s="878"/>
      <c r="F5606" s="878"/>
      <c r="H5606" s="878"/>
      <c r="I5606" s="878"/>
      <c r="J5606" s="878"/>
      <c r="K5606" s="990"/>
      <c r="L5606" s="990"/>
      <c r="M5606" s="990"/>
      <c r="N5606" s="990"/>
      <c r="O5606" s="878"/>
      <c r="P5606" s="878"/>
      <c r="Q5606" s="878"/>
      <c r="R5606" s="878"/>
      <c r="S5606" s="878"/>
      <c r="T5606" s="878"/>
      <c r="U5606" s="878"/>
      <c r="V5606" s="878"/>
      <c r="W5606" s="878"/>
      <c r="X5606" s="1015"/>
      <c r="Y5606" s="878"/>
      <c r="Z5606" s="975"/>
    </row>
    <row r="5607" spans="1:26">
      <c r="A5607" s="878"/>
      <c r="B5607" s="878"/>
      <c r="C5607" s="878"/>
      <c r="F5607" s="878"/>
      <c r="H5607" s="878"/>
      <c r="I5607" s="878"/>
      <c r="J5607" s="878"/>
      <c r="K5607" s="990"/>
      <c r="L5607" s="990"/>
      <c r="M5607" s="990"/>
      <c r="N5607" s="990"/>
      <c r="O5607" s="878"/>
      <c r="P5607" s="878"/>
      <c r="Q5607" s="878"/>
      <c r="R5607" s="878"/>
      <c r="S5607" s="878"/>
      <c r="T5607" s="878"/>
      <c r="U5607" s="878"/>
      <c r="V5607" s="878"/>
      <c r="W5607" s="878"/>
      <c r="X5607" s="1015"/>
      <c r="Y5607" s="878"/>
      <c r="Z5607" s="975"/>
    </row>
    <row r="5608" spans="1:26">
      <c r="A5608" s="878"/>
      <c r="B5608" s="878"/>
      <c r="C5608" s="878"/>
      <c r="F5608" s="878"/>
      <c r="H5608" s="878"/>
      <c r="I5608" s="878"/>
      <c r="J5608" s="878"/>
      <c r="K5608" s="990"/>
      <c r="L5608" s="990"/>
      <c r="M5608" s="990"/>
      <c r="N5608" s="990"/>
      <c r="O5608" s="878"/>
      <c r="P5608" s="878"/>
      <c r="Q5608" s="878"/>
      <c r="R5608" s="878"/>
      <c r="S5608" s="878"/>
      <c r="T5608" s="878"/>
      <c r="U5608" s="878"/>
      <c r="V5608" s="878"/>
      <c r="W5608" s="878"/>
      <c r="X5608" s="1015"/>
      <c r="Y5608" s="878"/>
      <c r="Z5608" s="975"/>
    </row>
    <row r="5609" spans="1:26">
      <c r="A5609" s="878"/>
      <c r="B5609" s="878"/>
      <c r="C5609" s="878"/>
      <c r="F5609" s="878"/>
      <c r="H5609" s="878"/>
      <c r="I5609" s="878"/>
      <c r="J5609" s="878"/>
      <c r="K5609" s="990"/>
      <c r="L5609" s="990"/>
      <c r="M5609" s="990"/>
      <c r="N5609" s="990"/>
      <c r="O5609" s="878"/>
      <c r="P5609" s="878"/>
      <c r="Q5609" s="878"/>
      <c r="R5609" s="878"/>
      <c r="S5609" s="878"/>
      <c r="T5609" s="878"/>
      <c r="U5609" s="878"/>
      <c r="V5609" s="878"/>
      <c r="W5609" s="878"/>
      <c r="X5609" s="1015"/>
      <c r="Y5609" s="878"/>
      <c r="Z5609" s="975"/>
    </row>
    <row r="5610" spans="1:26">
      <c r="A5610" s="878"/>
      <c r="B5610" s="878"/>
      <c r="C5610" s="878"/>
      <c r="F5610" s="878"/>
      <c r="H5610" s="878"/>
      <c r="I5610" s="878"/>
      <c r="J5610" s="878"/>
      <c r="K5610" s="990"/>
      <c r="L5610" s="990"/>
      <c r="M5610" s="990"/>
      <c r="N5610" s="990"/>
      <c r="O5610" s="878"/>
      <c r="P5610" s="878"/>
      <c r="Q5610" s="878"/>
      <c r="R5610" s="878"/>
      <c r="S5610" s="878"/>
      <c r="T5610" s="878"/>
      <c r="U5610" s="878"/>
      <c r="V5610" s="878"/>
      <c r="W5610" s="878"/>
      <c r="X5610" s="1015"/>
      <c r="Y5610" s="878"/>
      <c r="Z5610" s="975"/>
    </row>
    <row r="5611" spans="1:26">
      <c r="A5611" s="878"/>
      <c r="B5611" s="878"/>
      <c r="C5611" s="878"/>
      <c r="F5611" s="878"/>
      <c r="H5611" s="878"/>
      <c r="I5611" s="878"/>
      <c r="J5611" s="878"/>
      <c r="K5611" s="990"/>
      <c r="L5611" s="990"/>
      <c r="M5611" s="990"/>
      <c r="N5611" s="990"/>
      <c r="O5611" s="878"/>
      <c r="P5611" s="878"/>
      <c r="Q5611" s="878"/>
      <c r="R5611" s="878"/>
      <c r="S5611" s="878"/>
      <c r="T5611" s="878"/>
      <c r="U5611" s="878"/>
      <c r="V5611" s="878"/>
      <c r="W5611" s="878"/>
      <c r="X5611" s="1015"/>
      <c r="Y5611" s="878"/>
      <c r="Z5611" s="975"/>
    </row>
    <row r="5612" spans="1:26">
      <c r="A5612" s="878"/>
      <c r="B5612" s="878"/>
      <c r="C5612" s="878"/>
      <c r="F5612" s="878"/>
      <c r="H5612" s="878"/>
      <c r="I5612" s="878"/>
      <c r="J5612" s="878"/>
      <c r="K5612" s="990"/>
      <c r="L5612" s="990"/>
      <c r="M5612" s="990"/>
      <c r="N5612" s="990"/>
      <c r="O5612" s="878"/>
      <c r="P5612" s="878"/>
      <c r="Q5612" s="878"/>
      <c r="R5612" s="878"/>
      <c r="S5612" s="878"/>
      <c r="T5612" s="878"/>
      <c r="U5612" s="878"/>
      <c r="V5612" s="878"/>
      <c r="W5612" s="878"/>
      <c r="X5612" s="1015"/>
      <c r="Y5612" s="878"/>
      <c r="Z5612" s="975"/>
    </row>
    <row r="5613" spans="1:26">
      <c r="A5613" s="878"/>
      <c r="B5613" s="878"/>
      <c r="C5613" s="878"/>
      <c r="F5613" s="878"/>
      <c r="H5613" s="878"/>
      <c r="I5613" s="878"/>
      <c r="J5613" s="878"/>
      <c r="K5613" s="990"/>
      <c r="L5613" s="990"/>
      <c r="M5613" s="990"/>
      <c r="N5613" s="990"/>
      <c r="O5613" s="878"/>
      <c r="P5613" s="878"/>
      <c r="Q5613" s="878"/>
      <c r="R5613" s="878"/>
      <c r="S5613" s="878"/>
      <c r="T5613" s="878"/>
      <c r="U5613" s="878"/>
      <c r="V5613" s="878"/>
      <c r="W5613" s="878"/>
      <c r="X5613" s="1015"/>
      <c r="Y5613" s="878"/>
      <c r="Z5613" s="975"/>
    </row>
    <row r="5614" spans="1:26">
      <c r="A5614" s="878"/>
      <c r="B5614" s="878"/>
      <c r="C5614" s="878"/>
      <c r="F5614" s="878"/>
      <c r="H5614" s="878"/>
      <c r="I5614" s="878"/>
      <c r="J5614" s="878"/>
      <c r="K5614" s="990"/>
      <c r="L5614" s="990"/>
      <c r="M5614" s="990"/>
      <c r="N5614" s="990"/>
      <c r="O5614" s="878"/>
      <c r="P5614" s="878"/>
      <c r="Q5614" s="878"/>
      <c r="R5614" s="878"/>
      <c r="S5614" s="878"/>
      <c r="T5614" s="878"/>
      <c r="U5614" s="878"/>
      <c r="V5614" s="878"/>
      <c r="W5614" s="878"/>
      <c r="X5614" s="1015"/>
      <c r="Y5614" s="878"/>
      <c r="Z5614" s="975"/>
    </row>
    <row r="5615" spans="1:26">
      <c r="A5615" s="878"/>
      <c r="B5615" s="878"/>
      <c r="C5615" s="878"/>
      <c r="F5615" s="878"/>
      <c r="H5615" s="878"/>
      <c r="I5615" s="878"/>
      <c r="J5615" s="878"/>
      <c r="K5615" s="990"/>
      <c r="L5615" s="990"/>
      <c r="M5615" s="990"/>
      <c r="N5615" s="990"/>
      <c r="O5615" s="878"/>
      <c r="P5615" s="878"/>
      <c r="Q5615" s="878"/>
      <c r="R5615" s="878"/>
      <c r="S5615" s="878"/>
      <c r="T5615" s="878"/>
      <c r="U5615" s="878"/>
      <c r="V5615" s="878"/>
      <c r="W5615" s="878"/>
      <c r="X5615" s="1015"/>
      <c r="Y5615" s="878"/>
      <c r="Z5615" s="975"/>
    </row>
    <row r="5616" spans="1:26">
      <c r="A5616" s="878"/>
      <c r="B5616" s="878"/>
      <c r="C5616" s="878"/>
      <c r="F5616" s="878"/>
      <c r="H5616" s="878"/>
      <c r="I5616" s="878"/>
      <c r="J5616" s="878"/>
      <c r="K5616" s="990"/>
      <c r="L5616" s="990"/>
      <c r="M5616" s="990"/>
      <c r="N5616" s="990"/>
      <c r="O5616" s="878"/>
      <c r="P5616" s="878"/>
      <c r="Q5616" s="878"/>
      <c r="R5616" s="878"/>
      <c r="S5616" s="878"/>
      <c r="T5616" s="878"/>
      <c r="U5616" s="878"/>
      <c r="V5616" s="878"/>
      <c r="W5616" s="878"/>
      <c r="X5616" s="1015"/>
      <c r="Y5616" s="878"/>
      <c r="Z5616" s="975"/>
    </row>
    <row r="5617" spans="1:26">
      <c r="A5617" s="878"/>
      <c r="B5617" s="878"/>
      <c r="C5617" s="878"/>
      <c r="F5617" s="878"/>
      <c r="H5617" s="878"/>
      <c r="I5617" s="878"/>
      <c r="J5617" s="878"/>
      <c r="K5617" s="990"/>
      <c r="L5617" s="990"/>
      <c r="M5617" s="990"/>
      <c r="N5617" s="990"/>
      <c r="O5617" s="878"/>
      <c r="P5617" s="878"/>
      <c r="Q5617" s="878"/>
      <c r="R5617" s="878"/>
      <c r="S5617" s="878"/>
      <c r="T5617" s="878"/>
      <c r="U5617" s="878"/>
      <c r="V5617" s="878"/>
      <c r="W5617" s="878"/>
      <c r="X5617" s="1015"/>
      <c r="Y5617" s="878"/>
      <c r="Z5617" s="975"/>
    </row>
    <row r="5618" spans="1:26">
      <c r="A5618" s="878"/>
      <c r="B5618" s="878"/>
      <c r="C5618" s="878"/>
      <c r="F5618" s="878"/>
      <c r="H5618" s="878"/>
      <c r="I5618" s="878"/>
      <c r="J5618" s="878"/>
      <c r="K5618" s="990"/>
      <c r="L5618" s="990"/>
      <c r="M5618" s="990"/>
      <c r="N5618" s="990"/>
      <c r="O5618" s="878"/>
      <c r="P5618" s="878"/>
      <c r="Q5618" s="878"/>
      <c r="R5618" s="878"/>
      <c r="S5618" s="878"/>
      <c r="T5618" s="878"/>
      <c r="U5618" s="878"/>
      <c r="V5618" s="878"/>
      <c r="W5618" s="878"/>
      <c r="X5618" s="1015"/>
      <c r="Y5618" s="878"/>
      <c r="Z5618" s="975"/>
    </row>
    <row r="5619" spans="1:26">
      <c r="A5619" s="878"/>
      <c r="B5619" s="878"/>
      <c r="C5619" s="878"/>
      <c r="F5619" s="878"/>
      <c r="H5619" s="878"/>
      <c r="I5619" s="878"/>
      <c r="J5619" s="878"/>
      <c r="K5619" s="990"/>
      <c r="L5619" s="990"/>
      <c r="M5619" s="990"/>
      <c r="N5619" s="990"/>
      <c r="O5619" s="878"/>
      <c r="P5619" s="878"/>
      <c r="Q5619" s="878"/>
      <c r="R5619" s="878"/>
      <c r="S5619" s="878"/>
      <c r="T5619" s="878"/>
      <c r="U5619" s="878"/>
      <c r="V5619" s="878"/>
      <c r="W5619" s="878"/>
      <c r="X5619" s="1015"/>
      <c r="Y5619" s="878"/>
      <c r="Z5619" s="975"/>
    </row>
  </sheetData>
  <autoFilter ref="A5:Z113" xr:uid="{DC70482B-B111-43C2-A171-CCFDABF90677}">
    <filterColumn colId="5">
      <filters>
        <filter val="Long Lead"/>
        <filter val="Short Leads"/>
      </filters>
    </filterColumn>
  </autoFilter>
  <mergeCells count="2">
    <mergeCell ref="N3:O3"/>
    <mergeCell ref="B1:X1"/>
  </mergeCells>
  <phoneticPr fontId="97" type="noConversion"/>
  <dataValidations disablePrompts="1" count="5">
    <dataValidation allowBlank="1" prompt="Details to be collected from Mr Ahmad Shaikh" sqref="K5 D5:F5" xr:uid="{F864C3CB-72A4-4D51-865E-81B8CA36540F}"/>
    <dataValidation allowBlank="1" prompt="UPDATED BY KHATEEB MUHAMMAD MUHYIDDEEN" sqref="T5 C5" xr:uid="{CA1C9116-7A6F-489A-B7B8-2AB234316AD0}"/>
    <dataValidation allowBlank="1" showInputMessage="1" showErrorMessage="1" prompt="Actual Date Arrived" sqref="S5" xr:uid="{86AA3AB2-4A00-4982-8B15-6E40F3DDB211}"/>
    <dataValidation allowBlank="1" showInputMessage="1" prompt="Expected Date of Arrival" sqref="R5" xr:uid="{B5B6ECE2-932E-4D97-9BC1-7B8CD613C24B}"/>
    <dataValidation allowBlank="1" showInputMessage="1" prompt="As per P6 Schedule or in very rare case Expert Judgement" sqref="Q5" xr:uid="{CAD4324C-FB41-43FA-8BD8-EABA09A1CB6D}"/>
  </dataValidations>
  <printOptions horizontalCentered="1"/>
  <pageMargins left="0.2" right="0" top="0.75" bottom="0.75" header="0.3" footer="0.3"/>
  <pageSetup paperSize="8" scale="16"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7">
    <tabColor theme="0" tint="-0.499984740745262"/>
  </sheetPr>
  <dimension ref="A1:H8"/>
  <sheetViews>
    <sheetView workbookViewId="0">
      <selection activeCell="C20" sqref="C20"/>
    </sheetView>
  </sheetViews>
  <sheetFormatPr defaultRowHeight="15"/>
  <cols>
    <col min="1" max="2" width="19.5703125" customWidth="1"/>
    <col min="3" max="3" width="59.42578125" customWidth="1"/>
    <col min="4" max="8" width="19.5703125" customWidth="1"/>
  </cols>
  <sheetData>
    <row r="1" spans="1:8">
      <c r="A1" s="1902" t="s">
        <v>380</v>
      </c>
      <c r="B1" s="1903"/>
      <c r="C1" s="1903"/>
      <c r="D1" s="1903"/>
      <c r="E1" s="1903"/>
      <c r="F1" s="1903"/>
      <c r="G1" s="1903"/>
      <c r="H1" s="1903"/>
    </row>
    <row r="2" spans="1:8">
      <c r="A2" s="95" t="s">
        <v>337</v>
      </c>
      <c r="B2" s="96" t="s">
        <v>338</v>
      </c>
      <c r="C2" s="97" t="s">
        <v>339</v>
      </c>
      <c r="D2" s="97" t="s">
        <v>73</v>
      </c>
      <c r="E2" s="97" t="s">
        <v>381</v>
      </c>
      <c r="F2" s="96" t="s">
        <v>382</v>
      </c>
      <c r="G2" s="98" t="s">
        <v>340</v>
      </c>
      <c r="H2" s="98" t="s">
        <v>383</v>
      </c>
    </row>
    <row r="3" spans="1:8" ht="45.6" customHeight="1">
      <c r="A3" s="99"/>
      <c r="B3" s="88"/>
      <c r="C3" s="955"/>
      <c r="D3" s="89"/>
      <c r="E3" s="90"/>
      <c r="F3" s="91"/>
      <c r="G3" s="101"/>
      <c r="H3" s="102">
        <f>G3-B3</f>
        <v>0</v>
      </c>
    </row>
    <row r="4" spans="1:8">
      <c r="A4" s="103" t="s">
        <v>222</v>
      </c>
      <c r="B4" s="88"/>
      <c r="C4" s="89"/>
      <c r="D4" s="89"/>
      <c r="E4" s="90"/>
      <c r="F4" s="91"/>
      <c r="G4" s="101"/>
      <c r="H4" s="102">
        <f t="shared" ref="H4:H8" si="0">G4-B4</f>
        <v>0</v>
      </c>
    </row>
    <row r="5" spans="1:8">
      <c r="A5" s="99" t="s">
        <v>222</v>
      </c>
      <c r="B5" s="88"/>
      <c r="C5" s="89"/>
      <c r="D5" s="89"/>
      <c r="E5" s="90"/>
      <c r="F5" s="91"/>
      <c r="G5" s="101"/>
      <c r="H5" s="102">
        <f t="shared" si="0"/>
        <v>0</v>
      </c>
    </row>
    <row r="6" spans="1:8">
      <c r="A6" s="99" t="s">
        <v>222</v>
      </c>
      <c r="B6" s="88"/>
      <c r="C6" s="89"/>
      <c r="D6" s="89"/>
      <c r="E6" s="90"/>
      <c r="F6" s="91"/>
      <c r="G6" s="101"/>
      <c r="H6" s="102">
        <f t="shared" si="0"/>
        <v>0</v>
      </c>
    </row>
    <row r="7" spans="1:8">
      <c r="A7" s="99" t="s">
        <v>222</v>
      </c>
      <c r="B7" s="88"/>
      <c r="C7" s="89"/>
      <c r="D7" s="89"/>
      <c r="E7" s="90"/>
      <c r="F7" s="91"/>
      <c r="G7" s="101"/>
      <c r="H7" s="102">
        <f t="shared" si="0"/>
        <v>0</v>
      </c>
    </row>
    <row r="8" spans="1:8">
      <c r="A8" s="100" t="s">
        <v>222</v>
      </c>
      <c r="B8" s="88"/>
      <c r="C8" s="92" t="s">
        <v>222</v>
      </c>
      <c r="D8" s="92"/>
      <c r="E8" s="93" t="s">
        <v>222</v>
      </c>
      <c r="F8" s="94" t="s">
        <v>222</v>
      </c>
      <c r="G8" s="101"/>
      <c r="H8" s="102">
        <f t="shared" si="0"/>
        <v>0</v>
      </c>
    </row>
  </sheetData>
  <mergeCells count="1">
    <mergeCell ref="A1:H1"/>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Codes!$C$4:$C$6</xm:f>
          </x14:formula1>
          <xm:sqref>D3:D8</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6">
    <tabColor theme="0" tint="-0.499984740745262"/>
    <pageSetUpPr fitToPage="1"/>
  </sheetPr>
  <dimension ref="A1:O101"/>
  <sheetViews>
    <sheetView topLeftCell="A9" zoomScale="70" zoomScaleNormal="70" workbookViewId="0">
      <selection activeCell="F16" sqref="F16:G16"/>
    </sheetView>
  </sheetViews>
  <sheetFormatPr defaultColWidth="9.140625" defaultRowHeight="15"/>
  <cols>
    <col min="1" max="1" width="6" style="72" customWidth="1"/>
    <col min="2" max="2" width="11.5703125" style="72" customWidth="1"/>
    <col min="3" max="3" width="17" style="72" customWidth="1"/>
    <col min="4" max="4" width="53.85546875" style="72" customWidth="1"/>
    <col min="5" max="5" width="26.42578125" style="72" customWidth="1"/>
    <col min="6" max="6" width="56.42578125" style="72" customWidth="1"/>
    <col min="7" max="7" width="51.5703125" style="72" customWidth="1"/>
    <col min="8" max="8" width="17" customWidth="1"/>
    <col min="9" max="9" width="19.85546875" customWidth="1"/>
    <col min="10" max="11" width="15.5703125" customWidth="1"/>
    <col min="12" max="12" width="18.42578125" customWidth="1"/>
    <col min="13" max="13" width="19.85546875" customWidth="1"/>
    <col min="14" max="14" width="15.5703125" customWidth="1"/>
    <col min="15" max="15" width="32.42578125" bestFit="1" customWidth="1"/>
    <col min="16" max="16" width="38.140625" bestFit="1" customWidth="1"/>
    <col min="17" max="18" width="15.5703125" customWidth="1"/>
    <col min="19" max="19" width="19.5703125" customWidth="1"/>
    <col min="20" max="24" width="15.5703125" customWidth="1"/>
    <col min="25" max="25" width="16.42578125" customWidth="1"/>
    <col min="26" max="26" width="15.5703125" customWidth="1"/>
    <col min="27" max="27" width="42.140625" bestFit="1" customWidth="1"/>
    <col min="28" max="34" width="15.5703125" customWidth="1"/>
    <col min="35" max="35" width="22.140625" customWidth="1"/>
  </cols>
  <sheetData>
    <row r="1" spans="1:15" ht="18" hidden="1">
      <c r="A1" s="61"/>
      <c r="B1" s="61"/>
      <c r="C1" s="61"/>
      <c r="D1" s="61"/>
      <c r="E1" s="61"/>
      <c r="F1" s="61"/>
      <c r="G1" s="61"/>
    </row>
    <row r="2" spans="1:15" ht="18" hidden="1">
      <c r="A2" s="62"/>
      <c r="B2" s="64"/>
      <c r="C2" s="64"/>
      <c r="D2" s="64"/>
      <c r="E2" s="64"/>
      <c r="F2" s="64"/>
      <c r="G2" s="64"/>
    </row>
    <row r="3" spans="1:15" ht="18" hidden="1">
      <c r="A3" s="62"/>
      <c r="B3" s="64"/>
      <c r="C3" s="64"/>
      <c r="D3" s="64"/>
      <c r="E3" s="64"/>
      <c r="F3" s="64"/>
      <c r="G3" s="64"/>
      <c r="M3" s="105">
        <f>'General Information'!L1</f>
        <v>46301</v>
      </c>
      <c r="N3" s="12" t="s">
        <v>73</v>
      </c>
      <c r="O3" s="12" t="s">
        <v>397</v>
      </c>
    </row>
    <row r="4" spans="1:15" ht="18" hidden="1">
      <c r="A4" s="62"/>
      <c r="B4" s="63"/>
      <c r="C4" s="63"/>
      <c r="D4" s="63"/>
      <c r="E4" s="63"/>
      <c r="F4" s="63"/>
      <c r="G4" s="63"/>
      <c r="N4" t="s">
        <v>341</v>
      </c>
      <c r="O4" t="s">
        <v>21</v>
      </c>
    </row>
    <row r="5" spans="1:15" ht="18" hidden="1">
      <c r="A5" s="62"/>
      <c r="B5" s="64"/>
      <c r="C5" s="64"/>
      <c r="D5" s="64"/>
      <c r="E5" s="64"/>
      <c r="F5" s="64"/>
      <c r="G5" s="64"/>
      <c r="N5" t="s">
        <v>93</v>
      </c>
      <c r="O5" t="s">
        <v>184</v>
      </c>
    </row>
    <row r="6" spans="1:15" ht="18" hidden="1">
      <c r="A6" s="62"/>
      <c r="B6" s="64"/>
      <c r="C6" s="64"/>
      <c r="D6" s="64"/>
      <c r="E6" s="64"/>
      <c r="F6" s="64"/>
      <c r="G6" s="64"/>
      <c r="O6" t="s">
        <v>447</v>
      </c>
    </row>
    <row r="7" spans="1:15" hidden="1">
      <c r="A7" s="66"/>
      <c r="B7" s="65"/>
      <c r="C7" s="65"/>
      <c r="D7" s="65"/>
      <c r="E7" s="65"/>
      <c r="F7" s="65"/>
      <c r="G7" s="65"/>
      <c r="O7" t="s">
        <v>398</v>
      </c>
    </row>
    <row r="8" spans="1:15" ht="34.5" hidden="1" customHeight="1">
      <c r="A8" s="68"/>
      <c r="B8" s="67"/>
      <c r="C8" s="67"/>
      <c r="D8" s="67"/>
      <c r="E8" s="67"/>
      <c r="F8" s="67"/>
      <c r="G8" s="67"/>
      <c r="O8" t="s">
        <v>116</v>
      </c>
    </row>
    <row r="9" spans="1:15" ht="36.950000000000003" customHeight="1">
      <c r="A9" s="68"/>
      <c r="B9" s="1908" t="s">
        <v>394</v>
      </c>
      <c r="C9" s="1909"/>
      <c r="D9" s="1909"/>
      <c r="E9" s="1909"/>
      <c r="F9" s="1909"/>
      <c r="G9" s="1909"/>
      <c r="H9" s="1909"/>
      <c r="I9" s="1909"/>
      <c r="J9" s="1909"/>
    </row>
    <row r="10" spans="1:15" ht="57.6" customHeight="1">
      <c r="A10" s="65"/>
      <c r="B10" s="106" t="s">
        <v>389</v>
      </c>
      <c r="C10" s="106" t="s">
        <v>390</v>
      </c>
      <c r="D10" s="106" t="s">
        <v>391</v>
      </c>
      <c r="E10" s="106" t="s">
        <v>397</v>
      </c>
      <c r="F10" s="1906" t="s">
        <v>392</v>
      </c>
      <c r="G10" s="1907"/>
      <c r="H10" s="106" t="s">
        <v>395</v>
      </c>
      <c r="I10" s="108" t="s">
        <v>652</v>
      </c>
      <c r="J10" s="108" t="s">
        <v>399</v>
      </c>
    </row>
    <row r="11" spans="1:15" ht="55.35" customHeight="1">
      <c r="A11" s="69"/>
      <c r="B11" s="70">
        <v>1</v>
      </c>
      <c r="C11" s="71"/>
      <c r="D11" s="218"/>
      <c r="E11" s="70"/>
      <c r="F11" s="1904"/>
      <c r="G11" s="1905"/>
      <c r="H11" s="109"/>
      <c r="I11" s="107"/>
      <c r="J11" s="110">
        <f>IF(I11="",$M$3-C11,I11-C11)</f>
        <v>46301</v>
      </c>
    </row>
    <row r="12" spans="1:15" ht="55.35" customHeight="1">
      <c r="A12" s="69"/>
      <c r="B12" s="70">
        <v>2</v>
      </c>
      <c r="C12" s="71"/>
      <c r="D12" s="218"/>
      <c r="E12" s="70"/>
      <c r="F12" s="1904"/>
      <c r="G12" s="1905"/>
      <c r="H12" s="109"/>
      <c r="I12" s="107"/>
      <c r="J12" s="110">
        <f t="shared" ref="J12:J60" si="0">IF(I12="",$M$3-C12,I12-C12)</f>
        <v>46301</v>
      </c>
    </row>
    <row r="13" spans="1:15" ht="55.35" customHeight="1">
      <c r="A13" s="69"/>
      <c r="B13" s="70">
        <v>3</v>
      </c>
      <c r="C13" s="71"/>
      <c r="D13" s="218"/>
      <c r="E13" s="70"/>
      <c r="F13" s="1904"/>
      <c r="G13" s="1905"/>
      <c r="H13" s="109"/>
      <c r="I13" s="107"/>
      <c r="J13" s="110">
        <f t="shared" si="0"/>
        <v>46301</v>
      </c>
    </row>
    <row r="14" spans="1:15" ht="55.35" customHeight="1">
      <c r="A14" s="69"/>
      <c r="B14" s="70">
        <v>4</v>
      </c>
      <c r="C14" s="71"/>
      <c r="D14" s="218"/>
      <c r="E14" s="70"/>
      <c r="F14" s="1904"/>
      <c r="G14" s="1905"/>
      <c r="H14" s="109"/>
      <c r="I14" s="107"/>
      <c r="J14" s="110">
        <f t="shared" si="0"/>
        <v>46301</v>
      </c>
    </row>
    <row r="15" spans="1:15" ht="55.35" customHeight="1">
      <c r="A15" s="69"/>
      <c r="B15" s="70">
        <v>5</v>
      </c>
      <c r="C15" s="71"/>
      <c r="D15" s="218"/>
      <c r="E15" s="70"/>
      <c r="F15" s="1904"/>
      <c r="G15" s="1905"/>
      <c r="H15" s="109"/>
      <c r="I15" s="107"/>
      <c r="J15" s="110">
        <f t="shared" si="0"/>
        <v>46301</v>
      </c>
    </row>
    <row r="16" spans="1:15" ht="55.35" customHeight="1">
      <c r="A16" s="69"/>
      <c r="B16" s="70">
        <v>6</v>
      </c>
      <c r="C16" s="71"/>
      <c r="D16" s="218"/>
      <c r="E16" s="70"/>
      <c r="F16" s="1904"/>
      <c r="G16" s="1905"/>
      <c r="H16" s="109"/>
      <c r="I16" s="107"/>
      <c r="J16" s="110">
        <f t="shared" si="0"/>
        <v>46301</v>
      </c>
    </row>
    <row r="17" spans="1:10" ht="55.35" customHeight="1">
      <c r="A17" s="69"/>
      <c r="B17" s="70">
        <v>7</v>
      </c>
      <c r="C17" s="71"/>
      <c r="D17" s="218"/>
      <c r="E17" s="70"/>
      <c r="F17" s="1904"/>
      <c r="G17" s="1905"/>
      <c r="H17" s="109"/>
      <c r="I17" s="107"/>
      <c r="J17" s="110">
        <f t="shared" si="0"/>
        <v>46301</v>
      </c>
    </row>
    <row r="18" spans="1:10" ht="55.35" customHeight="1">
      <c r="A18" s="69"/>
      <c r="B18" s="70">
        <v>8</v>
      </c>
      <c r="C18" s="71"/>
      <c r="D18" s="218"/>
      <c r="E18" s="70"/>
      <c r="F18" s="1904"/>
      <c r="G18" s="1905"/>
      <c r="H18" s="109"/>
      <c r="I18" s="107"/>
      <c r="J18" s="110">
        <f t="shared" si="0"/>
        <v>46301</v>
      </c>
    </row>
    <row r="19" spans="1:10" ht="55.35" customHeight="1">
      <c r="A19" s="69"/>
      <c r="B19" s="70">
        <v>9</v>
      </c>
      <c r="C19" s="71"/>
      <c r="D19" s="218"/>
      <c r="E19" s="70"/>
      <c r="F19" s="1904"/>
      <c r="G19" s="1905"/>
      <c r="H19" s="109"/>
      <c r="I19" s="107"/>
      <c r="J19" s="110">
        <f t="shared" si="0"/>
        <v>46301</v>
      </c>
    </row>
    <row r="20" spans="1:10" ht="55.35" customHeight="1">
      <c r="A20" s="69"/>
      <c r="B20" s="70">
        <v>10</v>
      </c>
      <c r="C20" s="71"/>
      <c r="D20" s="218"/>
      <c r="E20" s="70"/>
      <c r="F20" s="1904"/>
      <c r="G20" s="1905"/>
      <c r="H20" s="109"/>
      <c r="I20" s="107"/>
      <c r="J20" s="110">
        <f t="shared" si="0"/>
        <v>46301</v>
      </c>
    </row>
    <row r="21" spans="1:10" ht="55.35" customHeight="1">
      <c r="A21" s="69"/>
      <c r="B21" s="70">
        <v>11</v>
      </c>
      <c r="C21" s="71"/>
      <c r="D21" s="218"/>
      <c r="E21" s="70"/>
      <c r="F21" s="1904"/>
      <c r="G21" s="1905"/>
      <c r="H21" s="109"/>
      <c r="I21" s="107"/>
      <c r="J21" s="110">
        <f t="shared" si="0"/>
        <v>46301</v>
      </c>
    </row>
    <row r="22" spans="1:10" ht="55.35" customHeight="1">
      <c r="A22" s="69"/>
      <c r="B22" s="70">
        <v>12</v>
      </c>
      <c r="C22" s="71"/>
      <c r="D22" s="218"/>
      <c r="E22" s="70"/>
      <c r="F22" s="1904"/>
      <c r="G22" s="1905"/>
      <c r="H22" s="109"/>
      <c r="I22" s="107"/>
      <c r="J22" s="110">
        <f t="shared" si="0"/>
        <v>46301</v>
      </c>
    </row>
    <row r="23" spans="1:10" ht="55.35" customHeight="1">
      <c r="A23" s="69"/>
      <c r="B23" s="70">
        <v>13</v>
      </c>
      <c r="C23" s="71"/>
      <c r="D23" s="218"/>
      <c r="E23" s="70"/>
      <c r="F23" s="1904"/>
      <c r="G23" s="1905"/>
      <c r="H23" s="109"/>
      <c r="I23" s="107"/>
      <c r="J23" s="110">
        <f t="shared" si="0"/>
        <v>46301</v>
      </c>
    </row>
    <row r="24" spans="1:10" ht="55.35" customHeight="1">
      <c r="A24" s="69"/>
      <c r="B24" s="70">
        <v>14</v>
      </c>
      <c r="C24" s="71"/>
      <c r="D24" s="218"/>
      <c r="E24" s="70"/>
      <c r="F24" s="1904"/>
      <c r="G24" s="1905"/>
      <c r="H24" s="109"/>
      <c r="I24" s="107"/>
      <c r="J24" s="110">
        <f t="shared" si="0"/>
        <v>46301</v>
      </c>
    </row>
    <row r="25" spans="1:10" ht="55.35" customHeight="1">
      <c r="A25" s="69"/>
      <c r="B25" s="70">
        <v>15</v>
      </c>
      <c r="C25" s="71"/>
      <c r="D25" s="218"/>
      <c r="E25" s="70"/>
      <c r="F25" s="1904"/>
      <c r="G25" s="1905"/>
      <c r="H25" s="109"/>
      <c r="I25" s="107"/>
      <c r="J25" s="110">
        <f t="shared" si="0"/>
        <v>46301</v>
      </c>
    </row>
    <row r="26" spans="1:10" ht="55.35" customHeight="1">
      <c r="A26" s="69"/>
      <c r="B26" s="70">
        <v>16</v>
      </c>
      <c r="C26" s="71"/>
      <c r="D26" s="218"/>
      <c r="E26" s="70"/>
      <c r="F26" s="1904"/>
      <c r="G26" s="1905"/>
      <c r="H26" s="109"/>
      <c r="I26" s="107"/>
      <c r="J26" s="110">
        <f t="shared" si="0"/>
        <v>46301</v>
      </c>
    </row>
    <row r="27" spans="1:10" ht="55.35" customHeight="1">
      <c r="A27" s="69"/>
      <c r="B27" s="70">
        <v>17</v>
      </c>
      <c r="C27" s="71"/>
      <c r="D27" s="218"/>
      <c r="E27" s="70"/>
      <c r="F27" s="1904"/>
      <c r="G27" s="1905"/>
      <c r="H27" s="109"/>
      <c r="I27" s="107"/>
      <c r="J27" s="110">
        <f t="shared" si="0"/>
        <v>46301</v>
      </c>
    </row>
    <row r="28" spans="1:10" ht="55.35" customHeight="1">
      <c r="A28" s="69"/>
      <c r="B28" s="70">
        <v>18</v>
      </c>
      <c r="C28" s="71"/>
      <c r="D28" s="218"/>
      <c r="E28" s="70"/>
      <c r="F28" s="1904"/>
      <c r="G28" s="1905"/>
      <c r="H28" s="109"/>
      <c r="I28" s="107"/>
      <c r="J28" s="110">
        <f t="shared" si="0"/>
        <v>46301</v>
      </c>
    </row>
    <row r="29" spans="1:10" ht="55.35" customHeight="1">
      <c r="A29" s="69"/>
      <c r="B29" s="70">
        <v>19</v>
      </c>
      <c r="C29" s="71"/>
      <c r="D29" s="218"/>
      <c r="E29" s="70"/>
      <c r="F29" s="1904"/>
      <c r="G29" s="1905"/>
      <c r="H29" s="109"/>
      <c r="I29" s="107"/>
      <c r="J29" s="110">
        <f t="shared" si="0"/>
        <v>46301</v>
      </c>
    </row>
    <row r="30" spans="1:10" ht="55.35" customHeight="1">
      <c r="A30" s="69"/>
      <c r="B30" s="70">
        <v>20</v>
      </c>
      <c r="C30" s="71"/>
      <c r="D30" s="218"/>
      <c r="E30" s="70"/>
      <c r="F30" s="1904"/>
      <c r="G30" s="1905"/>
      <c r="H30" s="109"/>
      <c r="I30" s="107"/>
      <c r="J30" s="110">
        <f t="shared" si="0"/>
        <v>46301</v>
      </c>
    </row>
    <row r="31" spans="1:10" ht="55.35" customHeight="1">
      <c r="A31" s="69"/>
      <c r="B31" s="70">
        <v>21</v>
      </c>
      <c r="C31" s="71"/>
      <c r="D31" s="218"/>
      <c r="E31" s="70"/>
      <c r="F31" s="1904"/>
      <c r="G31" s="1905"/>
      <c r="H31" s="109"/>
      <c r="I31" s="107"/>
      <c r="J31" s="110">
        <f t="shared" si="0"/>
        <v>46301</v>
      </c>
    </row>
    <row r="32" spans="1:10" ht="55.35" customHeight="1">
      <c r="A32" s="69"/>
      <c r="B32" s="70">
        <v>22</v>
      </c>
      <c r="C32" s="71"/>
      <c r="D32" s="218"/>
      <c r="E32" s="70"/>
      <c r="F32" s="1904"/>
      <c r="G32" s="1905"/>
      <c r="H32" s="109"/>
      <c r="I32" s="107"/>
      <c r="J32" s="110">
        <f t="shared" si="0"/>
        <v>46301</v>
      </c>
    </row>
    <row r="33" spans="1:10" ht="55.35" customHeight="1">
      <c r="A33" s="69"/>
      <c r="B33" s="70">
        <v>23</v>
      </c>
      <c r="C33" s="71"/>
      <c r="D33" s="218"/>
      <c r="E33" s="70"/>
      <c r="F33" s="1904"/>
      <c r="G33" s="1905"/>
      <c r="H33" s="109"/>
      <c r="I33" s="107"/>
      <c r="J33" s="110">
        <f t="shared" si="0"/>
        <v>46301</v>
      </c>
    </row>
    <row r="34" spans="1:10" ht="55.35" customHeight="1">
      <c r="A34" s="69"/>
      <c r="B34" s="70">
        <v>24</v>
      </c>
      <c r="C34" s="71"/>
      <c r="D34" s="218"/>
      <c r="E34" s="70"/>
      <c r="F34" s="1904"/>
      <c r="G34" s="1905"/>
      <c r="H34" s="109"/>
      <c r="I34" s="107"/>
      <c r="J34" s="110">
        <f t="shared" si="0"/>
        <v>46301</v>
      </c>
    </row>
    <row r="35" spans="1:10" ht="55.35" customHeight="1">
      <c r="A35" s="69"/>
      <c r="B35" s="70">
        <v>25</v>
      </c>
      <c r="C35" s="71"/>
      <c r="D35" s="218"/>
      <c r="E35" s="70"/>
      <c r="F35" s="1904"/>
      <c r="G35" s="1905"/>
      <c r="H35" s="109"/>
      <c r="I35" s="107"/>
      <c r="J35" s="110">
        <f t="shared" si="0"/>
        <v>46301</v>
      </c>
    </row>
    <row r="36" spans="1:10" ht="55.35" customHeight="1">
      <c r="A36" s="69"/>
      <c r="B36" s="70">
        <v>26</v>
      </c>
      <c r="C36" s="71"/>
      <c r="D36" s="218"/>
      <c r="E36" s="70"/>
      <c r="F36" s="1904"/>
      <c r="G36" s="1905"/>
      <c r="H36" s="109"/>
      <c r="I36" s="107"/>
      <c r="J36" s="110">
        <f t="shared" si="0"/>
        <v>46301</v>
      </c>
    </row>
    <row r="37" spans="1:10" ht="55.35" customHeight="1">
      <c r="A37" s="69"/>
      <c r="B37" s="70">
        <v>27</v>
      </c>
      <c r="C37" s="71"/>
      <c r="D37" s="218"/>
      <c r="E37" s="70"/>
      <c r="F37" s="1904"/>
      <c r="G37" s="1905"/>
      <c r="H37" s="109"/>
      <c r="I37" s="107"/>
      <c r="J37" s="110">
        <f t="shared" si="0"/>
        <v>46301</v>
      </c>
    </row>
    <row r="38" spans="1:10" ht="55.35" customHeight="1">
      <c r="A38" s="69"/>
      <c r="B38" s="70">
        <v>28</v>
      </c>
      <c r="C38" s="71"/>
      <c r="D38" s="218"/>
      <c r="E38" s="70"/>
      <c r="F38" s="1904"/>
      <c r="G38" s="1905"/>
      <c r="H38" s="109"/>
      <c r="I38" s="107"/>
      <c r="J38" s="110">
        <f t="shared" si="0"/>
        <v>46301</v>
      </c>
    </row>
    <row r="39" spans="1:10" ht="55.35" customHeight="1">
      <c r="A39" s="69"/>
      <c r="B39" s="70">
        <v>29</v>
      </c>
      <c r="C39" s="71"/>
      <c r="D39" s="218"/>
      <c r="E39" s="70"/>
      <c r="F39" s="1904"/>
      <c r="G39" s="1905"/>
      <c r="H39" s="109"/>
      <c r="I39" s="107"/>
      <c r="J39" s="110">
        <f t="shared" si="0"/>
        <v>46301</v>
      </c>
    </row>
    <row r="40" spans="1:10" ht="55.35" customHeight="1">
      <c r="A40" s="69"/>
      <c r="B40" s="70">
        <v>30</v>
      </c>
      <c r="C40" s="71"/>
      <c r="D40" s="218"/>
      <c r="E40" s="70"/>
      <c r="F40" s="1904"/>
      <c r="G40" s="1905"/>
      <c r="H40" s="109"/>
      <c r="I40" s="107"/>
      <c r="J40" s="110">
        <f t="shared" si="0"/>
        <v>46301</v>
      </c>
    </row>
    <row r="41" spans="1:10" ht="55.35" customHeight="1">
      <c r="A41" s="69"/>
      <c r="B41" s="70">
        <v>31</v>
      </c>
      <c r="C41" s="71"/>
      <c r="D41" s="218"/>
      <c r="E41" s="70"/>
      <c r="F41" s="1904"/>
      <c r="G41" s="1905"/>
      <c r="H41" s="109"/>
      <c r="I41" s="107"/>
      <c r="J41" s="110">
        <f t="shared" si="0"/>
        <v>46301</v>
      </c>
    </row>
    <row r="42" spans="1:10" ht="55.35" customHeight="1">
      <c r="A42" s="69"/>
      <c r="B42" s="70">
        <v>32</v>
      </c>
      <c r="C42" s="71"/>
      <c r="D42" s="218"/>
      <c r="E42" s="70"/>
      <c r="F42" s="1904"/>
      <c r="G42" s="1905"/>
      <c r="H42" s="109"/>
      <c r="I42" s="107"/>
      <c r="J42" s="110">
        <f t="shared" si="0"/>
        <v>46301</v>
      </c>
    </row>
    <row r="43" spans="1:10" ht="55.35" customHeight="1">
      <c r="A43" s="69"/>
      <c r="B43" s="70">
        <v>33</v>
      </c>
      <c r="C43" s="71"/>
      <c r="D43" s="218"/>
      <c r="E43" s="70"/>
      <c r="F43" s="1904"/>
      <c r="G43" s="1905"/>
      <c r="H43" s="109"/>
      <c r="I43" s="107"/>
      <c r="J43" s="110">
        <f t="shared" si="0"/>
        <v>46301</v>
      </c>
    </row>
    <row r="44" spans="1:10" ht="55.35" customHeight="1">
      <c r="A44" s="69"/>
      <c r="B44" s="70">
        <v>34</v>
      </c>
      <c r="C44" s="71"/>
      <c r="D44" s="218"/>
      <c r="E44" s="70"/>
      <c r="F44" s="1904"/>
      <c r="G44" s="1905"/>
      <c r="H44" s="109"/>
      <c r="I44" s="107"/>
      <c r="J44" s="110">
        <f t="shared" si="0"/>
        <v>46301</v>
      </c>
    </row>
    <row r="45" spans="1:10" ht="55.35" customHeight="1">
      <c r="A45" s="69"/>
      <c r="B45" s="70">
        <v>35</v>
      </c>
      <c r="C45" s="71"/>
      <c r="D45" s="218"/>
      <c r="E45" s="70"/>
      <c r="F45" s="1904"/>
      <c r="G45" s="1905"/>
      <c r="H45" s="109"/>
      <c r="I45" s="107"/>
      <c r="J45" s="110">
        <f t="shared" si="0"/>
        <v>46301</v>
      </c>
    </row>
    <row r="46" spans="1:10" ht="55.35" customHeight="1">
      <c r="A46" s="69"/>
      <c r="B46" s="70">
        <v>36</v>
      </c>
      <c r="C46" s="71"/>
      <c r="D46" s="218"/>
      <c r="E46" s="70"/>
      <c r="F46" s="1904"/>
      <c r="G46" s="1905"/>
      <c r="H46" s="109"/>
      <c r="I46" s="107"/>
      <c r="J46" s="110">
        <f t="shared" si="0"/>
        <v>46301</v>
      </c>
    </row>
    <row r="47" spans="1:10" ht="55.35" customHeight="1">
      <c r="A47" s="69"/>
      <c r="B47" s="70">
        <v>37</v>
      </c>
      <c r="C47" s="71"/>
      <c r="D47" s="218"/>
      <c r="E47" s="70"/>
      <c r="F47" s="1904"/>
      <c r="G47" s="1905"/>
      <c r="H47" s="109"/>
      <c r="I47" s="107"/>
      <c r="J47" s="110">
        <f t="shared" si="0"/>
        <v>46301</v>
      </c>
    </row>
    <row r="48" spans="1:10" ht="55.35" customHeight="1">
      <c r="A48" s="69"/>
      <c r="B48" s="70">
        <v>38</v>
      </c>
      <c r="C48" s="71"/>
      <c r="D48" s="218"/>
      <c r="E48" s="70"/>
      <c r="F48" s="1904"/>
      <c r="G48" s="1905"/>
      <c r="H48" s="109"/>
      <c r="I48" s="107"/>
      <c r="J48" s="110">
        <f t="shared" si="0"/>
        <v>46301</v>
      </c>
    </row>
    <row r="49" spans="1:10" ht="55.35" customHeight="1">
      <c r="A49" s="69"/>
      <c r="B49" s="70">
        <v>39</v>
      </c>
      <c r="C49" s="71"/>
      <c r="D49" s="218"/>
      <c r="E49" s="70"/>
      <c r="F49" s="1904"/>
      <c r="G49" s="1905"/>
      <c r="H49" s="109"/>
      <c r="I49" s="107"/>
      <c r="J49" s="110">
        <f t="shared" si="0"/>
        <v>46301</v>
      </c>
    </row>
    <row r="50" spans="1:10" ht="55.35" customHeight="1">
      <c r="A50" s="69"/>
      <c r="B50" s="70">
        <v>40</v>
      </c>
      <c r="C50" s="71"/>
      <c r="D50" s="218"/>
      <c r="E50" s="70"/>
      <c r="F50" s="1904"/>
      <c r="G50" s="1905"/>
      <c r="H50" s="109"/>
      <c r="I50" s="107"/>
      <c r="J50" s="110">
        <f t="shared" si="0"/>
        <v>46301</v>
      </c>
    </row>
    <row r="51" spans="1:10" ht="55.35" customHeight="1">
      <c r="A51" s="69"/>
      <c r="B51" s="70">
        <v>41</v>
      </c>
      <c r="C51" s="71"/>
      <c r="D51" s="218"/>
      <c r="E51" s="70"/>
      <c r="F51" s="1904"/>
      <c r="G51" s="1905"/>
      <c r="H51" s="109"/>
      <c r="I51" s="107"/>
      <c r="J51" s="110">
        <f t="shared" si="0"/>
        <v>46301</v>
      </c>
    </row>
    <row r="52" spans="1:10" ht="55.35" customHeight="1">
      <c r="A52" s="69"/>
      <c r="B52" s="70">
        <v>42</v>
      </c>
      <c r="C52" s="71"/>
      <c r="D52" s="218"/>
      <c r="E52" s="70"/>
      <c r="F52" s="1904"/>
      <c r="G52" s="1905"/>
      <c r="H52" s="109"/>
      <c r="I52" s="107"/>
      <c r="J52" s="110">
        <f t="shared" si="0"/>
        <v>46301</v>
      </c>
    </row>
    <row r="53" spans="1:10" ht="55.35" customHeight="1">
      <c r="A53" s="69"/>
      <c r="B53" s="70">
        <v>43</v>
      </c>
      <c r="C53" s="71"/>
      <c r="D53" s="218"/>
      <c r="E53" s="70"/>
      <c r="F53" s="1904"/>
      <c r="G53" s="1905"/>
      <c r="H53" s="109"/>
      <c r="I53" s="107"/>
      <c r="J53" s="110">
        <f t="shared" si="0"/>
        <v>46301</v>
      </c>
    </row>
    <row r="54" spans="1:10" ht="55.35" customHeight="1">
      <c r="A54" s="69"/>
      <c r="B54" s="70">
        <v>44</v>
      </c>
      <c r="C54" s="71"/>
      <c r="D54" s="218"/>
      <c r="E54" s="70"/>
      <c r="F54" s="1904"/>
      <c r="G54" s="1905"/>
      <c r="H54" s="109"/>
      <c r="I54" s="107"/>
      <c r="J54" s="110">
        <f t="shared" si="0"/>
        <v>46301</v>
      </c>
    </row>
    <row r="55" spans="1:10" ht="55.35" customHeight="1">
      <c r="A55" s="69"/>
      <c r="B55" s="70">
        <v>45</v>
      </c>
      <c r="C55" s="71"/>
      <c r="D55" s="218"/>
      <c r="E55" s="70"/>
      <c r="F55" s="1904"/>
      <c r="G55" s="1905"/>
      <c r="H55" s="109"/>
      <c r="I55" s="107"/>
      <c r="J55" s="110">
        <f t="shared" si="0"/>
        <v>46301</v>
      </c>
    </row>
    <row r="56" spans="1:10" ht="55.35" customHeight="1">
      <c r="A56" s="69"/>
      <c r="B56" s="70">
        <v>46</v>
      </c>
      <c r="C56" s="71"/>
      <c r="D56" s="218"/>
      <c r="E56" s="70"/>
      <c r="F56" s="1904"/>
      <c r="G56" s="1905"/>
      <c r="H56" s="109"/>
      <c r="I56" s="107"/>
      <c r="J56" s="110">
        <f t="shared" si="0"/>
        <v>46301</v>
      </c>
    </row>
    <row r="57" spans="1:10" ht="55.35" customHeight="1">
      <c r="A57" s="69"/>
      <c r="B57" s="70">
        <v>47</v>
      </c>
      <c r="C57" s="71"/>
      <c r="D57" s="218"/>
      <c r="E57" s="70"/>
      <c r="F57" s="1904"/>
      <c r="G57" s="1905"/>
      <c r="H57" s="109"/>
      <c r="I57" s="107"/>
      <c r="J57" s="110">
        <f t="shared" si="0"/>
        <v>46301</v>
      </c>
    </row>
    <row r="58" spans="1:10" ht="55.35" customHeight="1">
      <c r="A58" s="69"/>
      <c r="B58" s="70">
        <v>48</v>
      </c>
      <c r="C58" s="71"/>
      <c r="D58" s="218"/>
      <c r="E58" s="70"/>
      <c r="F58" s="1904"/>
      <c r="G58" s="1905"/>
      <c r="H58" s="109"/>
      <c r="I58" s="107"/>
      <c r="J58" s="110">
        <f t="shared" si="0"/>
        <v>46301</v>
      </c>
    </row>
    <row r="59" spans="1:10" ht="55.35" customHeight="1">
      <c r="A59" s="69"/>
      <c r="B59" s="70">
        <v>49</v>
      </c>
      <c r="C59" s="71"/>
      <c r="D59" s="218"/>
      <c r="E59" s="70"/>
      <c r="F59" s="1904"/>
      <c r="G59" s="1905"/>
      <c r="H59" s="109"/>
      <c r="I59" s="107"/>
      <c r="J59" s="110">
        <f t="shared" si="0"/>
        <v>46301</v>
      </c>
    </row>
    <row r="60" spans="1:10" ht="55.35" customHeight="1">
      <c r="A60" s="69"/>
      <c r="B60" s="70">
        <v>50</v>
      </c>
      <c r="C60" s="71"/>
      <c r="D60" s="218"/>
      <c r="E60" s="70"/>
      <c r="F60" s="1904"/>
      <c r="G60" s="1905"/>
      <c r="H60" s="109"/>
      <c r="I60" s="107"/>
      <c r="J60" s="110">
        <f t="shared" si="0"/>
        <v>46301</v>
      </c>
    </row>
    <row r="61" spans="1:10" ht="57.6" customHeight="1">
      <c r="A61"/>
      <c r="B61"/>
      <c r="C61"/>
      <c r="D61"/>
      <c r="E61"/>
      <c r="F61"/>
      <c r="G61"/>
    </row>
    <row r="62" spans="1:10">
      <c r="A62"/>
      <c r="B62"/>
      <c r="C62"/>
      <c r="D62"/>
      <c r="E62"/>
      <c r="F62"/>
      <c r="G62"/>
    </row>
    <row r="63" spans="1:10">
      <c r="A63"/>
      <c r="B63"/>
      <c r="C63"/>
      <c r="D63"/>
      <c r="E63"/>
      <c r="F63"/>
      <c r="G63"/>
    </row>
    <row r="64" spans="1:10">
      <c r="A64"/>
      <c r="B64"/>
      <c r="C64"/>
      <c r="D64"/>
      <c r="E64"/>
      <c r="F64"/>
      <c r="G64"/>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sheetData>
  <mergeCells count="52">
    <mergeCell ref="F20:G20"/>
    <mergeCell ref="F21:G21"/>
    <mergeCell ref="F22:G22"/>
    <mergeCell ref="F23:G23"/>
    <mergeCell ref="F24:G24"/>
    <mergeCell ref="F15:G15"/>
    <mergeCell ref="F16:G16"/>
    <mergeCell ref="F17:G17"/>
    <mergeCell ref="F18:G18"/>
    <mergeCell ref="F19:G19"/>
    <mergeCell ref="B9:J9"/>
    <mergeCell ref="F11:G11"/>
    <mergeCell ref="F12:G12"/>
    <mergeCell ref="F13:G13"/>
    <mergeCell ref="F14:G1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9:G49"/>
    <mergeCell ref="F40:G40"/>
    <mergeCell ref="F41:G41"/>
    <mergeCell ref="F42:G42"/>
    <mergeCell ref="F43:G43"/>
    <mergeCell ref="F44:G44"/>
    <mergeCell ref="F60:G60"/>
    <mergeCell ref="F10:G10"/>
    <mergeCell ref="F55:G55"/>
    <mergeCell ref="F56:G56"/>
    <mergeCell ref="F57:G57"/>
    <mergeCell ref="F58:G58"/>
    <mergeCell ref="F59:G59"/>
    <mergeCell ref="F50:G50"/>
    <mergeCell ref="F51:G51"/>
    <mergeCell ref="F52:G52"/>
    <mergeCell ref="F53:G53"/>
    <mergeCell ref="F54:G54"/>
    <mergeCell ref="F45:G45"/>
    <mergeCell ref="F46:G46"/>
    <mergeCell ref="F47:G47"/>
    <mergeCell ref="F48:G48"/>
  </mergeCells>
  <dataValidations count="2">
    <dataValidation type="list" allowBlank="1" showInputMessage="1" showErrorMessage="1" sqref="H11:H60" xr:uid="{00000000-0002-0000-1300-000000000000}">
      <formula1>$N$4:$N$5</formula1>
    </dataValidation>
    <dataValidation type="list" allowBlank="1" showInputMessage="1" showErrorMessage="1" sqref="E11:E14" xr:uid="{00000000-0002-0000-1300-000001000000}">
      <formula1>$O$4:$O$8</formula1>
    </dataValidation>
  </dataValidations>
  <pageMargins left="0.75" right="0.75" top="1.2" bottom="1" header="0.3" footer="0.3"/>
  <pageSetup paperSize="8" scale="69" fitToHeight="50" orientation="landscape" r:id="rId1"/>
  <headerFooter>
    <oddHeader>&amp;L&amp;"Janna LT,Bold"&amp;24MODON RISK REGISTER&amp;R&amp;G</oddHeader>
    <oddFooter>&amp;L&amp;"Janna LT,Regular"Document Reference Number: ORG1-06-002-MOD-TS0-0-PRM-TEM-1126-00Rev: 00Issued: 7 March 2016&amp;R&amp;"Janna LT,Regular"&amp;F&amp;APage &amp;P of &amp;N</oddFooter>
  </headerFooter>
  <colBreaks count="1" manualBreakCount="1">
    <brk id="25" max="1048575" man="1"/>
  </colBreaks>
  <legacyDrawingHF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1">
    <tabColor theme="4" tint="0.79998168889431442"/>
  </sheetPr>
  <dimension ref="A1:M17"/>
  <sheetViews>
    <sheetView workbookViewId="0">
      <selection activeCell="M15" sqref="M15"/>
    </sheetView>
  </sheetViews>
  <sheetFormatPr defaultRowHeight="15"/>
  <cols>
    <col min="1" max="1" width="4.5703125" customWidth="1"/>
    <col min="2" max="2" width="36.5703125" customWidth="1"/>
    <col min="3" max="5" width="10.42578125" customWidth="1"/>
    <col min="6" max="6" width="4.42578125" customWidth="1"/>
    <col min="7" max="7" width="8.5703125" customWidth="1"/>
  </cols>
  <sheetData>
    <row r="1" spans="1:13" ht="20.100000000000001" customHeight="1" thickBot="1">
      <c r="A1" s="1910" t="str">
        <f>'General Information'!C3</f>
        <v>Construction of Industrial Units for Artisans in Najran</v>
      </c>
      <c r="B1" s="1911"/>
      <c r="C1" s="1911"/>
      <c r="D1" s="1911"/>
      <c r="E1" s="1911"/>
      <c r="F1" s="1911"/>
      <c r="G1" s="1912"/>
    </row>
    <row r="2" spans="1:13" ht="26.25" thickBot="1">
      <c r="A2" s="118" t="s">
        <v>169</v>
      </c>
      <c r="B2" s="111" t="s">
        <v>176</v>
      </c>
      <c r="C2" s="111" t="s">
        <v>177</v>
      </c>
      <c r="D2" s="111" t="s">
        <v>451</v>
      </c>
      <c r="E2" s="111" t="s">
        <v>178</v>
      </c>
      <c r="F2" s="111"/>
      <c r="G2" s="119" t="s">
        <v>170</v>
      </c>
    </row>
    <row r="3" spans="1:13" s="16" customFormat="1" ht="25.5">
      <c r="A3" s="120" t="s">
        <v>161</v>
      </c>
      <c r="B3" s="114" t="str">
        <f>"Contract Duration
Current Contract Weeks : "&amp;TEXT(I3, "0")&amp;" of "&amp;TEXT(L3, "0")</f>
        <v>Contract Duration
Current Contract Weeks : 31 of 44</v>
      </c>
      <c r="C3" s="115">
        <f>(C16-C6)/7</f>
        <v>43.571428571428569</v>
      </c>
      <c r="D3" s="115">
        <f>(D16-D6)/7</f>
        <v>43.571428571428569</v>
      </c>
      <c r="E3" s="115">
        <f>(E16-E6)/7</f>
        <v>32.285714285714285</v>
      </c>
      <c r="F3" s="116" t="s">
        <v>222</v>
      </c>
      <c r="G3" s="121">
        <f>(D3-E3)*7</f>
        <v>79</v>
      </c>
      <c r="I3" s="16">
        <f>('General Information'!L1-C6)/7</f>
        <v>31</v>
      </c>
      <c r="L3" s="117">
        <f>D3</f>
        <v>43.571428571428569</v>
      </c>
      <c r="M3" s="117"/>
    </row>
    <row r="4" spans="1:13">
      <c r="A4" s="122">
        <v>1</v>
      </c>
      <c r="B4" s="736" t="s">
        <v>171</v>
      </c>
      <c r="C4" s="112">
        <v>46047</v>
      </c>
      <c r="D4" s="112">
        <v>46047</v>
      </c>
      <c r="E4" s="112">
        <v>46047</v>
      </c>
      <c r="F4" s="113" t="s">
        <v>172</v>
      </c>
      <c r="G4" s="123">
        <f t="shared" ref="G4:G8" si="0">(D4-E4)*7</f>
        <v>0</v>
      </c>
    </row>
    <row r="5" spans="1:13">
      <c r="A5" s="122">
        <v>2</v>
      </c>
      <c r="B5" s="736" t="s">
        <v>179</v>
      </c>
      <c r="C5" s="112">
        <v>46065</v>
      </c>
      <c r="D5" s="112">
        <v>46065</v>
      </c>
      <c r="E5" s="112">
        <v>46065</v>
      </c>
      <c r="F5" s="113" t="s">
        <v>172</v>
      </c>
      <c r="G5" s="123">
        <f t="shared" si="0"/>
        <v>0</v>
      </c>
    </row>
    <row r="6" spans="1:13">
      <c r="A6" s="122">
        <v>3</v>
      </c>
      <c r="B6" s="736" t="s">
        <v>181</v>
      </c>
      <c r="C6" s="112">
        <v>46084</v>
      </c>
      <c r="D6" s="112">
        <v>46084</v>
      </c>
      <c r="E6" s="112">
        <v>46084</v>
      </c>
      <c r="F6" s="113" t="s">
        <v>172</v>
      </c>
      <c r="G6" s="123">
        <f t="shared" si="0"/>
        <v>0</v>
      </c>
    </row>
    <row r="7" spans="1:13">
      <c r="A7" s="122">
        <v>4</v>
      </c>
      <c r="B7" s="736" t="s">
        <v>180</v>
      </c>
      <c r="C7" s="112">
        <v>45747</v>
      </c>
      <c r="D7" s="112">
        <v>45747</v>
      </c>
      <c r="E7" s="112">
        <v>45747</v>
      </c>
      <c r="F7" s="113" t="s">
        <v>172</v>
      </c>
      <c r="G7" s="123">
        <f t="shared" si="0"/>
        <v>0</v>
      </c>
    </row>
    <row r="8" spans="1:13" ht="25.5">
      <c r="A8" s="122">
        <v>5</v>
      </c>
      <c r="B8" s="736" t="s">
        <v>173</v>
      </c>
      <c r="C8" s="112">
        <v>45747</v>
      </c>
      <c r="D8" s="112">
        <v>45747</v>
      </c>
      <c r="E8" s="112">
        <v>45747</v>
      </c>
      <c r="F8" s="113" t="s">
        <v>172</v>
      </c>
      <c r="G8" s="123">
        <f t="shared" si="0"/>
        <v>0</v>
      </c>
    </row>
    <row r="9" spans="1:13" ht="25.5">
      <c r="A9" s="979">
        <v>6</v>
      </c>
      <c r="B9" s="980" t="s">
        <v>1370</v>
      </c>
      <c r="C9" s="981">
        <v>46322</v>
      </c>
      <c r="D9" s="981">
        <v>46322</v>
      </c>
      <c r="E9" s="981">
        <v>46267</v>
      </c>
      <c r="F9" s="982" t="s">
        <v>174</v>
      </c>
      <c r="G9" s="983">
        <f>D9-E9</f>
        <v>55</v>
      </c>
    </row>
    <row r="10" spans="1:13" ht="25.5">
      <c r="A10" s="979">
        <v>7</v>
      </c>
      <c r="B10" s="980" t="s">
        <v>1371</v>
      </c>
      <c r="C10" s="981">
        <v>46324</v>
      </c>
      <c r="D10" s="981">
        <v>46324</v>
      </c>
      <c r="E10" s="981">
        <v>46252</v>
      </c>
      <c r="F10" s="982" t="s">
        <v>174</v>
      </c>
      <c r="G10" s="983">
        <f t="shared" ref="G10:G16" si="1">D10-E10</f>
        <v>72</v>
      </c>
    </row>
    <row r="11" spans="1:13">
      <c r="A11" s="122">
        <v>8</v>
      </c>
      <c r="B11" s="736" t="s">
        <v>1301</v>
      </c>
      <c r="C11" s="112">
        <v>46355</v>
      </c>
      <c r="D11" s="112">
        <v>46355</v>
      </c>
      <c r="E11" s="112">
        <v>46295</v>
      </c>
      <c r="F11" s="113" t="s">
        <v>174</v>
      </c>
      <c r="G11" s="123">
        <f t="shared" si="1"/>
        <v>60</v>
      </c>
    </row>
    <row r="12" spans="1:13" ht="25.5">
      <c r="A12" s="122">
        <v>9</v>
      </c>
      <c r="B12" s="736" t="s">
        <v>1302</v>
      </c>
      <c r="C12" s="112">
        <v>46361</v>
      </c>
      <c r="D12" s="112">
        <v>46361</v>
      </c>
      <c r="E12" s="112">
        <v>46295</v>
      </c>
      <c r="F12" s="113" t="s">
        <v>174</v>
      </c>
      <c r="G12" s="123">
        <f t="shared" si="1"/>
        <v>66</v>
      </c>
    </row>
    <row r="13" spans="1:13" ht="25.5">
      <c r="A13" s="122">
        <v>10</v>
      </c>
      <c r="B13" s="736" t="s">
        <v>1303</v>
      </c>
      <c r="C13" s="112">
        <v>46258</v>
      </c>
      <c r="D13" s="112">
        <v>46258</v>
      </c>
      <c r="E13" s="112">
        <v>46258</v>
      </c>
      <c r="F13" s="113" t="s">
        <v>174</v>
      </c>
      <c r="G13" s="123">
        <f t="shared" si="1"/>
        <v>0</v>
      </c>
    </row>
    <row r="14" spans="1:13">
      <c r="A14" s="122">
        <v>11</v>
      </c>
      <c r="B14" s="736" t="s">
        <v>1304</v>
      </c>
      <c r="C14" s="112">
        <v>46351</v>
      </c>
      <c r="D14" s="112">
        <v>46351</v>
      </c>
      <c r="E14" s="112">
        <v>46295</v>
      </c>
      <c r="F14" s="113" t="s">
        <v>174</v>
      </c>
      <c r="G14" s="123">
        <f t="shared" si="1"/>
        <v>56</v>
      </c>
    </row>
    <row r="15" spans="1:13" ht="51">
      <c r="A15" s="122">
        <v>12</v>
      </c>
      <c r="B15" s="736" t="s">
        <v>182</v>
      </c>
      <c r="C15" s="112">
        <v>46389</v>
      </c>
      <c r="D15" s="112">
        <v>46389</v>
      </c>
      <c r="E15" s="112">
        <v>46310</v>
      </c>
      <c r="F15" s="113" t="s">
        <v>174</v>
      </c>
      <c r="G15" s="123">
        <f t="shared" si="1"/>
        <v>79</v>
      </c>
    </row>
    <row r="16" spans="1:13" ht="15.75" thickBot="1">
      <c r="A16" s="694">
        <v>13</v>
      </c>
      <c r="B16" s="737" t="s">
        <v>175</v>
      </c>
      <c r="C16" s="124">
        <v>46389</v>
      </c>
      <c r="D16" s="124">
        <v>46389</v>
      </c>
      <c r="E16" s="124">
        <v>46310</v>
      </c>
      <c r="F16" s="125" t="s">
        <v>174</v>
      </c>
      <c r="G16" s="126">
        <f t="shared" si="1"/>
        <v>79</v>
      </c>
    </row>
    <row r="17" ht="15.75" thickTop="1"/>
  </sheetData>
  <mergeCells count="1">
    <mergeCell ref="A1:G1"/>
  </mergeCells>
  <conditionalFormatting sqref="F4:F15">
    <cfRule type="cellIs" dxfId="13" priority="3" stopIfTrue="1" operator="equal">
      <formula>$Y4</formula>
    </cfRule>
  </conditionalFormatting>
  <conditionalFormatting sqref="F4:F16">
    <cfRule type="cellIs" dxfId="12" priority="1" stopIfTrue="1" operator="equal">
      <formula>"A"</formula>
    </cfRule>
    <cfRule type="cellIs" dxfId="11" priority="2" stopIfTrue="1" operator="equal">
      <formula>"F"</formula>
    </cfRule>
  </conditionalFormatting>
  <conditionalFormatting sqref="F16">
    <cfRule type="cellIs" dxfId="10" priority="4" stopIfTrue="1" operator="equal">
      <formula>$Y18</formula>
    </cfRule>
  </conditionalFormatting>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0">
    <tabColor theme="4" tint="0.79998168889431442"/>
  </sheetPr>
  <dimension ref="A1:AO52"/>
  <sheetViews>
    <sheetView zoomScaleNormal="100" workbookViewId="0">
      <selection activeCell="I12" sqref="I12"/>
    </sheetView>
  </sheetViews>
  <sheetFormatPr defaultRowHeight="15"/>
  <cols>
    <col min="1" max="1" width="22.42578125" bestFit="1" customWidth="1"/>
    <col min="2" max="40" width="5.5703125" customWidth="1"/>
  </cols>
  <sheetData>
    <row r="1" spans="1:40" ht="34.5" customHeight="1">
      <c r="A1" s="1929" t="s">
        <v>730</v>
      </c>
      <c r="B1" s="1930"/>
      <c r="C1" s="1930"/>
      <c r="D1" s="1930"/>
      <c r="E1" s="1930"/>
      <c r="F1" s="1930"/>
      <c r="G1" s="1930"/>
      <c r="H1" s="1930"/>
      <c r="I1" s="1930"/>
      <c r="J1" s="1930"/>
      <c r="K1" s="1930"/>
      <c r="L1" s="1930"/>
      <c r="M1" s="1930"/>
      <c r="N1" s="1930"/>
      <c r="O1" s="1930"/>
      <c r="P1" s="1930"/>
      <c r="Q1" s="1930"/>
      <c r="R1" s="1930"/>
      <c r="S1" s="1930"/>
      <c r="T1" s="1930"/>
      <c r="U1" s="1930"/>
      <c r="V1" s="1930"/>
      <c r="W1" s="1930"/>
      <c r="X1" s="1930"/>
      <c r="Y1" s="1930"/>
      <c r="Z1" s="1930"/>
      <c r="AA1" s="1930"/>
      <c r="AB1" s="1930"/>
      <c r="AC1" s="1930"/>
      <c r="AD1" s="1930"/>
      <c r="AE1" s="1930"/>
      <c r="AF1" s="1930"/>
      <c r="AG1" s="1930"/>
      <c r="AH1" s="1930"/>
      <c r="AI1" s="1930"/>
      <c r="AJ1" s="1930"/>
      <c r="AK1" s="1930"/>
      <c r="AL1" s="1930"/>
      <c r="AM1" s="1930"/>
      <c r="AN1" s="1930"/>
    </row>
    <row r="2" spans="1:40" s="1" customFormat="1" ht="59.85" customHeight="1">
      <c r="A2" s="75" t="s">
        <v>45</v>
      </c>
      <c r="B2" s="732">
        <v>46084</v>
      </c>
      <c r="C2" s="732">
        <f t="shared" ref="C2:Z2" si="0">EOMONTH(B2,1)</f>
        <v>46142</v>
      </c>
      <c r="D2" s="732">
        <f t="shared" si="0"/>
        <v>46173</v>
      </c>
      <c r="E2" s="732">
        <f t="shared" si="0"/>
        <v>46203</v>
      </c>
      <c r="F2" s="732">
        <f t="shared" si="0"/>
        <v>46234</v>
      </c>
      <c r="G2" s="732">
        <f t="shared" si="0"/>
        <v>46265</v>
      </c>
      <c r="H2" s="732">
        <f t="shared" si="0"/>
        <v>46295</v>
      </c>
      <c r="I2" s="732">
        <f t="shared" si="0"/>
        <v>46326</v>
      </c>
      <c r="J2" s="732">
        <f t="shared" si="0"/>
        <v>46356</v>
      </c>
      <c r="K2" s="732">
        <f t="shared" si="0"/>
        <v>46387</v>
      </c>
      <c r="L2" s="732">
        <f t="shared" si="0"/>
        <v>46418</v>
      </c>
      <c r="M2" s="732">
        <f t="shared" si="0"/>
        <v>46446</v>
      </c>
      <c r="N2" s="732">
        <f t="shared" si="0"/>
        <v>46477</v>
      </c>
      <c r="O2" s="732">
        <f t="shared" si="0"/>
        <v>46507</v>
      </c>
      <c r="P2" s="732">
        <f t="shared" si="0"/>
        <v>46538</v>
      </c>
      <c r="Q2" s="732">
        <f t="shared" si="0"/>
        <v>46568</v>
      </c>
      <c r="R2" s="732">
        <f t="shared" si="0"/>
        <v>46599</v>
      </c>
      <c r="S2" s="732">
        <f t="shared" si="0"/>
        <v>46630</v>
      </c>
      <c r="T2" s="732">
        <f t="shared" si="0"/>
        <v>46660</v>
      </c>
      <c r="U2" s="732">
        <f t="shared" si="0"/>
        <v>46691</v>
      </c>
      <c r="V2" s="732">
        <f t="shared" si="0"/>
        <v>46721</v>
      </c>
      <c r="W2" s="732">
        <f t="shared" si="0"/>
        <v>46752</v>
      </c>
      <c r="X2" s="732">
        <f t="shared" si="0"/>
        <v>46783</v>
      </c>
      <c r="Y2" s="732">
        <f t="shared" si="0"/>
        <v>46812</v>
      </c>
      <c r="Z2" s="732">
        <f t="shared" si="0"/>
        <v>46843</v>
      </c>
      <c r="AA2" s="732">
        <f t="shared" ref="AA2" si="1">EOMONTH(Z2,1)</f>
        <v>46873</v>
      </c>
      <c r="AB2" s="732">
        <f t="shared" ref="AB2" si="2">EOMONTH(AA2,1)</f>
        <v>46904</v>
      </c>
      <c r="AC2" s="732">
        <f t="shared" ref="AC2" si="3">EOMONTH(AB2,1)</f>
        <v>46934</v>
      </c>
      <c r="AD2" s="732">
        <f t="shared" ref="AD2" si="4">EOMONTH(AC2,1)</f>
        <v>46965</v>
      </c>
      <c r="AE2" s="732">
        <f t="shared" ref="AE2" si="5">EOMONTH(AD2,1)</f>
        <v>46996</v>
      </c>
      <c r="AF2" s="732">
        <f t="shared" ref="AF2" si="6">EOMONTH(AE2,1)</f>
        <v>47026</v>
      </c>
      <c r="AG2" s="732">
        <f t="shared" ref="AG2" si="7">EOMONTH(AF2,1)</f>
        <v>47057</v>
      </c>
      <c r="AH2" s="732">
        <f t="shared" ref="AH2" si="8">EOMONTH(AG2,1)</f>
        <v>47087</v>
      </c>
      <c r="AI2" s="732">
        <f t="shared" ref="AI2" si="9">EOMONTH(AH2,1)</f>
        <v>47118</v>
      </c>
      <c r="AJ2" s="732">
        <f t="shared" ref="AJ2" si="10">EOMONTH(AI2,1)</f>
        <v>47149</v>
      </c>
      <c r="AK2" s="732">
        <f t="shared" ref="AK2" si="11">EOMONTH(AJ2,1)</f>
        <v>47177</v>
      </c>
      <c r="AL2" s="732">
        <f t="shared" ref="AL2" si="12">EOMONTH(AK2,1)</f>
        <v>47208</v>
      </c>
      <c r="AM2" s="732">
        <f t="shared" ref="AM2:AN2" si="13">EOMONTH(AL2,1)</f>
        <v>47238</v>
      </c>
      <c r="AN2" s="733">
        <f t="shared" si="13"/>
        <v>47269</v>
      </c>
    </row>
    <row r="3" spans="1:40" ht="34.5" customHeight="1">
      <c r="A3" s="76" t="s">
        <v>46</v>
      </c>
      <c r="B3" s="77">
        <v>13</v>
      </c>
      <c r="C3" s="77">
        <v>13</v>
      </c>
      <c r="D3" s="77">
        <v>13</v>
      </c>
      <c r="E3" s="77">
        <v>13</v>
      </c>
      <c r="F3" s="77">
        <v>13</v>
      </c>
      <c r="G3" s="77">
        <v>13</v>
      </c>
      <c r="H3" s="77">
        <v>13</v>
      </c>
      <c r="I3" s="77">
        <v>13</v>
      </c>
      <c r="J3" s="77">
        <v>13</v>
      </c>
      <c r="K3" s="77">
        <v>13</v>
      </c>
      <c r="L3" s="77"/>
      <c r="M3" s="77"/>
      <c r="N3" s="77"/>
      <c r="O3" s="77"/>
      <c r="P3" s="77"/>
      <c r="Q3" s="77"/>
      <c r="R3" s="77"/>
      <c r="S3" s="77"/>
      <c r="T3" s="77"/>
      <c r="U3" s="77"/>
      <c r="V3" s="77"/>
      <c r="W3" s="77"/>
      <c r="X3" s="77"/>
      <c r="Y3" s="77"/>
      <c r="Z3" s="77"/>
      <c r="AA3" s="77"/>
      <c r="AB3" s="77"/>
      <c r="AC3" s="77"/>
      <c r="AD3" s="77"/>
      <c r="AE3" s="77"/>
      <c r="AF3" s="77"/>
      <c r="AG3" s="77"/>
      <c r="AH3" s="77"/>
      <c r="AI3" s="77"/>
      <c r="AJ3" s="77"/>
      <c r="AK3" s="77"/>
      <c r="AL3" s="77"/>
      <c r="AM3" s="77"/>
      <c r="AN3" s="77"/>
    </row>
    <row r="4" spans="1:40" ht="34.5" customHeight="1">
      <c r="A4" s="76" t="s">
        <v>351</v>
      </c>
      <c r="B4" s="77">
        <f>B3</f>
        <v>13</v>
      </c>
      <c r="C4" s="77">
        <f>B4+C3</f>
        <v>26</v>
      </c>
      <c r="D4" s="77">
        <f t="shared" ref="D4:K4" si="14">C4+D3</f>
        <v>39</v>
      </c>
      <c r="E4" s="77">
        <f t="shared" si="14"/>
        <v>52</v>
      </c>
      <c r="F4" s="77">
        <f t="shared" si="14"/>
        <v>65</v>
      </c>
      <c r="G4" s="77">
        <f t="shared" si="14"/>
        <v>78</v>
      </c>
      <c r="H4" s="77">
        <f t="shared" si="14"/>
        <v>91</v>
      </c>
      <c r="I4" s="77">
        <f t="shared" si="14"/>
        <v>104</v>
      </c>
      <c r="J4" s="77">
        <f t="shared" si="14"/>
        <v>117</v>
      </c>
      <c r="K4" s="77">
        <f t="shared" si="14"/>
        <v>130</v>
      </c>
      <c r="L4" s="77"/>
      <c r="M4" s="77"/>
      <c r="N4" s="77"/>
      <c r="O4" s="77"/>
      <c r="P4" s="77"/>
      <c r="Q4" s="77"/>
      <c r="R4" s="77"/>
      <c r="S4" s="77"/>
      <c r="T4" s="77"/>
      <c r="U4" s="77"/>
      <c r="V4" s="77"/>
      <c r="W4" s="77"/>
      <c r="X4" s="77"/>
      <c r="Y4" s="77"/>
      <c r="Z4" s="77"/>
      <c r="AA4" s="77"/>
      <c r="AB4" s="77"/>
      <c r="AC4" s="77"/>
      <c r="AD4" s="77"/>
      <c r="AE4" s="77"/>
      <c r="AF4" s="77"/>
      <c r="AG4" s="77"/>
      <c r="AH4" s="77"/>
      <c r="AI4" s="77"/>
      <c r="AJ4" s="77"/>
      <c r="AK4" s="77"/>
      <c r="AL4" s="77"/>
      <c r="AM4" s="77"/>
      <c r="AN4" s="77"/>
    </row>
    <row r="5" spans="1:40" ht="34.5" customHeight="1">
      <c r="A5" s="76" t="s">
        <v>47</v>
      </c>
      <c r="B5" s="77">
        <v>0</v>
      </c>
      <c r="C5" s="77">
        <v>14</v>
      </c>
      <c r="D5" s="77">
        <v>16</v>
      </c>
      <c r="E5" s="77">
        <v>17</v>
      </c>
      <c r="F5" s="77">
        <v>16</v>
      </c>
      <c r="G5" s="77">
        <v>16</v>
      </c>
      <c r="H5" s="77">
        <v>13</v>
      </c>
      <c r="I5" s="77">
        <v>13</v>
      </c>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c r="AK5" s="77"/>
      <c r="AL5" s="77"/>
      <c r="AM5" s="77"/>
      <c r="AN5" s="77"/>
    </row>
    <row r="6" spans="1:40" ht="34.5" customHeight="1">
      <c r="A6" s="78" t="s">
        <v>352</v>
      </c>
      <c r="B6" s="79">
        <f>B5</f>
        <v>0</v>
      </c>
      <c r="C6" s="79">
        <f t="shared" ref="C6" si="15">C5+B6</f>
        <v>14</v>
      </c>
      <c r="D6" s="79">
        <f t="shared" ref="D6:I6" si="16">C6+D5</f>
        <v>30</v>
      </c>
      <c r="E6" s="79">
        <f t="shared" si="16"/>
        <v>47</v>
      </c>
      <c r="F6" s="79">
        <f t="shared" si="16"/>
        <v>63</v>
      </c>
      <c r="G6" s="79">
        <f t="shared" si="16"/>
        <v>79</v>
      </c>
      <c r="H6" s="79">
        <f t="shared" si="16"/>
        <v>92</v>
      </c>
      <c r="I6" s="79">
        <f t="shared" si="16"/>
        <v>105</v>
      </c>
      <c r="J6" s="79"/>
      <c r="K6" s="79"/>
      <c r="L6" s="79"/>
      <c r="M6" s="79"/>
      <c r="N6" s="79"/>
      <c r="O6" s="79"/>
      <c r="P6" s="79"/>
      <c r="Q6" s="79"/>
      <c r="R6" s="79"/>
      <c r="S6" s="79"/>
      <c r="T6" s="79"/>
      <c r="U6" s="79"/>
      <c r="V6" s="79"/>
      <c r="W6" s="79"/>
      <c r="X6" s="79"/>
      <c r="Y6" s="79"/>
      <c r="Z6" s="79"/>
      <c r="AA6" s="79"/>
      <c r="AB6" s="79"/>
      <c r="AC6" s="79"/>
      <c r="AD6" s="79"/>
      <c r="AE6" s="79"/>
      <c r="AF6" s="79"/>
      <c r="AG6" s="79"/>
      <c r="AH6" s="79"/>
      <c r="AI6" s="79"/>
      <c r="AJ6" s="79"/>
      <c r="AK6" s="79"/>
      <c r="AL6" s="79"/>
      <c r="AM6" s="79"/>
      <c r="AN6" s="79"/>
    </row>
    <row r="7" spans="1:40" ht="34.5" customHeight="1">
      <c r="A7" s="78" t="s">
        <v>348</v>
      </c>
      <c r="B7" s="79"/>
      <c r="C7" s="79"/>
      <c r="D7" s="79">
        <f t="shared" ref="D7:F7" si="17">D3</f>
        <v>13</v>
      </c>
      <c r="E7" s="79">
        <f t="shared" si="17"/>
        <v>13</v>
      </c>
      <c r="F7" s="79">
        <f t="shared" si="17"/>
        <v>13</v>
      </c>
      <c r="G7" s="79">
        <f>G3</f>
        <v>13</v>
      </c>
      <c r="H7" s="79">
        <f>H3</f>
        <v>13</v>
      </c>
      <c r="I7" s="79">
        <f t="shared" ref="I7:K7" si="18">I3</f>
        <v>13</v>
      </c>
      <c r="J7" s="79">
        <f t="shared" si="18"/>
        <v>13</v>
      </c>
      <c r="K7" s="79">
        <f t="shared" si="18"/>
        <v>13</v>
      </c>
      <c r="L7" s="79"/>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row>
    <row r="8" spans="1:40" ht="34.5" customHeight="1" thickBot="1">
      <c r="A8" s="80" t="s">
        <v>355</v>
      </c>
      <c r="B8" s="81"/>
      <c r="C8" s="81"/>
      <c r="D8" s="81">
        <v>1</v>
      </c>
      <c r="E8" s="81">
        <v>1</v>
      </c>
      <c r="F8" s="81">
        <v>0</v>
      </c>
      <c r="G8" s="81">
        <v>0</v>
      </c>
      <c r="H8" s="81">
        <v>0</v>
      </c>
      <c r="I8" s="81"/>
      <c r="J8" s="81"/>
      <c r="K8" s="81"/>
      <c r="L8" s="81"/>
      <c r="M8" s="81"/>
      <c r="N8" s="81"/>
      <c r="O8" s="81"/>
      <c r="P8" s="81"/>
      <c r="Q8" s="81"/>
      <c r="R8" s="81"/>
      <c r="S8" s="81"/>
      <c r="T8" s="81"/>
      <c r="U8" s="81"/>
      <c r="V8" s="81"/>
      <c r="W8" s="81"/>
      <c r="X8" s="81"/>
      <c r="Y8" s="81"/>
      <c r="Z8" s="81"/>
      <c r="AA8" s="81"/>
      <c r="AB8" s="81"/>
      <c r="AC8" s="81"/>
      <c r="AD8" s="81"/>
      <c r="AE8" s="81"/>
      <c r="AF8" s="81"/>
      <c r="AG8" s="81"/>
      <c r="AH8" s="81"/>
      <c r="AI8" s="81"/>
      <c r="AJ8" s="81"/>
      <c r="AK8" s="81"/>
      <c r="AL8" s="81"/>
      <c r="AM8" s="81"/>
      <c r="AN8" s="81"/>
    </row>
    <row r="9" spans="1:40" ht="34.5" customHeight="1" thickTop="1">
      <c r="A9" s="1929" t="s">
        <v>731</v>
      </c>
      <c r="B9" s="1930"/>
      <c r="C9" s="1930"/>
      <c r="D9" s="1930"/>
      <c r="E9" s="1930"/>
      <c r="F9" s="1930"/>
      <c r="G9" s="1930"/>
      <c r="H9" s="1930"/>
      <c r="I9" s="1930"/>
      <c r="J9" s="1930"/>
      <c r="K9" s="1930"/>
      <c r="L9" s="1930"/>
      <c r="M9" s="1930"/>
      <c r="N9" s="1930"/>
      <c r="O9" s="1930"/>
      <c r="P9" s="1930"/>
      <c r="Q9" s="1930"/>
      <c r="R9" s="1930"/>
      <c r="S9" s="1930"/>
      <c r="T9" s="1930"/>
      <c r="U9" s="1930"/>
      <c r="V9" s="1930"/>
      <c r="W9" s="1930"/>
      <c r="X9" s="1930"/>
      <c r="Y9" s="1930"/>
      <c r="Z9" s="1930"/>
      <c r="AA9" s="1930"/>
      <c r="AB9" s="1930"/>
      <c r="AC9" s="1930"/>
      <c r="AD9" s="1930"/>
      <c r="AE9" s="1930"/>
      <c r="AF9" s="1930"/>
      <c r="AG9" s="1930"/>
      <c r="AH9" s="1930"/>
      <c r="AI9" s="1930"/>
      <c r="AJ9" s="1930"/>
      <c r="AK9" s="1930"/>
      <c r="AL9" s="1930"/>
      <c r="AM9" s="1930"/>
      <c r="AN9" s="1930"/>
    </row>
    <row r="10" spans="1:40" s="1" customFormat="1" ht="59.25" customHeight="1">
      <c r="A10" s="75" t="s">
        <v>45</v>
      </c>
      <c r="B10" s="732">
        <v>46084</v>
      </c>
      <c r="C10" s="732">
        <f t="shared" ref="C10" si="19">EOMONTH(B10,1)</f>
        <v>46142</v>
      </c>
      <c r="D10" s="732">
        <f t="shared" ref="D10" si="20">EOMONTH(C10,1)</f>
        <v>46173</v>
      </c>
      <c r="E10" s="732">
        <f t="shared" ref="E10" si="21">EOMONTH(D10,1)</f>
        <v>46203</v>
      </c>
      <c r="F10" s="732">
        <f t="shared" ref="F10" si="22">EOMONTH(E10,1)</f>
        <v>46234</v>
      </c>
      <c r="G10" s="732">
        <f t="shared" ref="G10" si="23">EOMONTH(F10,1)</f>
        <v>46265</v>
      </c>
      <c r="H10" s="732">
        <f t="shared" ref="H10" si="24">EOMONTH(G10,1)</f>
        <v>46295</v>
      </c>
      <c r="I10" s="732">
        <f t="shared" ref="I10" si="25">EOMONTH(H10,1)</f>
        <v>46326</v>
      </c>
      <c r="J10" s="732">
        <f t="shared" ref="J10" si="26">EOMONTH(I10,1)</f>
        <v>46356</v>
      </c>
      <c r="K10" s="732">
        <f t="shared" ref="K10" si="27">EOMONTH(J10,1)</f>
        <v>46387</v>
      </c>
      <c r="L10" s="732">
        <f t="shared" ref="L10" si="28">EOMONTH(K10,1)</f>
        <v>46418</v>
      </c>
      <c r="M10" s="732">
        <f t="shared" ref="M10" si="29">EOMONTH(L10,1)</f>
        <v>46446</v>
      </c>
      <c r="N10" s="732">
        <f t="shared" ref="N10" si="30">EOMONTH(M10,1)</f>
        <v>46477</v>
      </c>
      <c r="O10" s="732">
        <f t="shared" ref="O10" si="31">EOMONTH(N10,1)</f>
        <v>46507</v>
      </c>
      <c r="P10" s="732">
        <f t="shared" ref="P10" si="32">EOMONTH(O10,1)</f>
        <v>46538</v>
      </c>
      <c r="Q10" s="732">
        <f t="shared" ref="Q10" si="33">EOMONTH(P10,1)</f>
        <v>46568</v>
      </c>
      <c r="R10" s="732">
        <f t="shared" ref="R10" si="34">EOMONTH(Q10,1)</f>
        <v>46599</v>
      </c>
      <c r="S10" s="732">
        <f t="shared" ref="S10" si="35">EOMONTH(R10,1)</f>
        <v>46630</v>
      </c>
      <c r="T10" s="732">
        <f t="shared" ref="T10" si="36">EOMONTH(S10,1)</f>
        <v>46660</v>
      </c>
      <c r="U10" s="732">
        <f t="shared" ref="U10" si="37">EOMONTH(T10,1)</f>
        <v>46691</v>
      </c>
      <c r="V10" s="732">
        <f t="shared" ref="V10" si="38">EOMONTH(U10,1)</f>
        <v>46721</v>
      </c>
      <c r="W10" s="732">
        <f t="shared" ref="W10" si="39">EOMONTH(V10,1)</f>
        <v>46752</v>
      </c>
      <c r="X10" s="732">
        <f t="shared" ref="X10" si="40">EOMONTH(W10,1)</f>
        <v>46783</v>
      </c>
      <c r="Y10" s="732">
        <f t="shared" ref="Y10" si="41">EOMONTH(X10,1)</f>
        <v>46812</v>
      </c>
      <c r="Z10" s="732">
        <f t="shared" ref="Z10" si="42">EOMONTH(Y10,1)</f>
        <v>46843</v>
      </c>
      <c r="AA10" s="732">
        <f t="shared" ref="AA10" si="43">EOMONTH(Z10,1)</f>
        <v>46873</v>
      </c>
      <c r="AB10" s="732">
        <f t="shared" ref="AB10" si="44">EOMONTH(AA10,1)</f>
        <v>46904</v>
      </c>
      <c r="AC10" s="732">
        <f t="shared" ref="AC10" si="45">EOMONTH(AB10,1)</f>
        <v>46934</v>
      </c>
      <c r="AD10" s="732">
        <f t="shared" ref="AD10" si="46">EOMONTH(AC10,1)</f>
        <v>46965</v>
      </c>
      <c r="AE10" s="732">
        <f t="shared" ref="AE10" si="47">EOMONTH(AD10,1)</f>
        <v>46996</v>
      </c>
      <c r="AF10" s="732">
        <f t="shared" ref="AF10" si="48">EOMONTH(AE10,1)</f>
        <v>47026</v>
      </c>
      <c r="AG10" s="732">
        <f t="shared" ref="AG10" si="49">EOMONTH(AF10,1)</f>
        <v>47057</v>
      </c>
      <c r="AH10" s="732">
        <f t="shared" ref="AH10" si="50">EOMONTH(AG10,1)</f>
        <v>47087</v>
      </c>
      <c r="AI10" s="732">
        <f t="shared" ref="AI10" si="51">EOMONTH(AH10,1)</f>
        <v>47118</v>
      </c>
      <c r="AJ10" s="732">
        <f t="shared" ref="AJ10" si="52">EOMONTH(AI10,1)</f>
        <v>47149</v>
      </c>
      <c r="AK10" s="732">
        <f t="shared" ref="AK10" si="53">EOMONTH(AJ10,1)</f>
        <v>47177</v>
      </c>
      <c r="AL10" s="732">
        <f t="shared" ref="AL10" si="54">EOMONTH(AK10,1)</f>
        <v>47208</v>
      </c>
      <c r="AM10" s="732">
        <f t="shared" ref="AM10" si="55">EOMONTH(AL10,1)</f>
        <v>47238</v>
      </c>
      <c r="AN10" s="733">
        <f t="shared" ref="AN10" si="56">EOMONTH(AM10,1)</f>
        <v>47269</v>
      </c>
    </row>
    <row r="11" spans="1:40" ht="34.5" customHeight="1">
      <c r="A11" s="76" t="s">
        <v>46</v>
      </c>
      <c r="B11" s="731">
        <v>37</v>
      </c>
      <c r="C11" s="731">
        <v>42</v>
      </c>
      <c r="D11" s="731">
        <v>93</v>
      </c>
      <c r="E11" s="731">
        <v>42</v>
      </c>
      <c r="F11" s="731">
        <v>137</v>
      </c>
      <c r="G11" s="731">
        <v>100</v>
      </c>
      <c r="H11" s="731">
        <v>93</v>
      </c>
      <c r="I11" s="731">
        <v>119</v>
      </c>
      <c r="J11" s="731">
        <v>105</v>
      </c>
      <c r="K11" s="731">
        <v>86</v>
      </c>
      <c r="L11" s="731"/>
      <c r="M11" s="731"/>
      <c r="N11" s="731"/>
      <c r="O11" s="77"/>
      <c r="P11" s="77"/>
      <c r="Q11" s="77"/>
      <c r="R11" s="77"/>
      <c r="S11" s="77"/>
      <c r="T11" s="77"/>
      <c r="U11" s="77"/>
      <c r="V11" s="77"/>
      <c r="W11" s="77"/>
      <c r="X11" s="77"/>
      <c r="Y11" s="77"/>
      <c r="Z11" s="77"/>
      <c r="AA11" s="77"/>
      <c r="AB11" s="77"/>
      <c r="AC11" s="77"/>
      <c r="AD11" s="77"/>
      <c r="AE11" s="77"/>
      <c r="AF11" s="77"/>
      <c r="AG11" s="77"/>
      <c r="AH11" s="77"/>
      <c r="AI11" s="77"/>
      <c r="AJ11" s="77"/>
      <c r="AK11" s="77"/>
      <c r="AL11" s="77"/>
      <c r="AM11" s="77"/>
      <c r="AN11" s="77"/>
    </row>
    <row r="12" spans="1:40" ht="34.5" customHeight="1">
      <c r="A12" s="76" t="s">
        <v>351</v>
      </c>
      <c r="B12" s="77">
        <f>B11</f>
        <v>37</v>
      </c>
      <c r="C12" s="77">
        <f>B12+C11</f>
        <v>79</v>
      </c>
      <c r="D12" s="77">
        <f t="shared" ref="D12" si="57">C12+D11</f>
        <v>172</v>
      </c>
      <c r="E12" s="77">
        <f t="shared" ref="E12" si="58">D12+E11</f>
        <v>214</v>
      </c>
      <c r="F12" s="77">
        <f t="shared" ref="F12" si="59">E12+F11</f>
        <v>351</v>
      </c>
      <c r="G12" s="77">
        <f t="shared" ref="G12" si="60">F12+G11</f>
        <v>451</v>
      </c>
      <c r="H12" s="77">
        <f t="shared" ref="H12" si="61">G12+H11</f>
        <v>544</v>
      </c>
      <c r="I12" s="77">
        <f t="shared" ref="I12" si="62">H12+I11</f>
        <v>663</v>
      </c>
      <c r="J12" s="77">
        <f t="shared" ref="J12" si="63">I12+J11</f>
        <v>768</v>
      </c>
      <c r="K12" s="77">
        <f t="shared" ref="K12" si="64">J12+K11</f>
        <v>854</v>
      </c>
      <c r="L12" s="77"/>
      <c r="M12" s="77"/>
      <c r="N12" s="77"/>
      <c r="O12" s="77"/>
      <c r="P12" s="77"/>
      <c r="Q12" s="77"/>
      <c r="R12" s="77"/>
      <c r="S12" s="77"/>
      <c r="T12" s="77"/>
      <c r="U12" s="77"/>
      <c r="V12" s="77"/>
      <c r="W12" s="77"/>
      <c r="X12" s="77"/>
      <c r="Y12" s="77"/>
      <c r="Z12" s="77"/>
      <c r="AA12" s="77"/>
      <c r="AB12" s="77"/>
      <c r="AC12" s="77"/>
      <c r="AD12" s="77"/>
      <c r="AE12" s="77"/>
      <c r="AF12" s="77"/>
      <c r="AG12" s="77"/>
      <c r="AH12" s="77"/>
      <c r="AI12" s="77"/>
      <c r="AJ12" s="77"/>
      <c r="AK12" s="77"/>
      <c r="AL12" s="77"/>
      <c r="AM12" s="77"/>
      <c r="AN12" s="77"/>
    </row>
    <row r="13" spans="1:40" ht="34.5" customHeight="1">
      <c r="A13" s="76" t="s">
        <v>47</v>
      </c>
      <c r="B13" s="731"/>
      <c r="C13" s="731">
        <v>38</v>
      </c>
      <c r="D13" s="731">
        <v>45</v>
      </c>
      <c r="E13" s="731">
        <v>49</v>
      </c>
      <c r="F13" s="731">
        <v>58</v>
      </c>
      <c r="G13" s="731">
        <v>55</v>
      </c>
      <c r="H13" s="731">
        <v>26</v>
      </c>
      <c r="I13" s="731">
        <v>21</v>
      </c>
      <c r="J13" s="731"/>
      <c r="K13" s="731"/>
      <c r="L13" s="731"/>
      <c r="M13" s="731"/>
      <c r="N13" s="731"/>
      <c r="O13" s="77"/>
      <c r="P13" s="77"/>
      <c r="Q13" s="77"/>
      <c r="R13" s="77"/>
      <c r="S13" s="77"/>
      <c r="T13" s="77"/>
      <c r="U13" s="77"/>
      <c r="V13" s="77"/>
      <c r="W13" s="77"/>
      <c r="X13" s="77"/>
      <c r="Y13" s="77"/>
      <c r="Z13" s="77"/>
      <c r="AA13" s="77"/>
      <c r="AB13" s="77"/>
      <c r="AC13" s="77"/>
      <c r="AD13" s="77"/>
      <c r="AE13" s="77"/>
      <c r="AF13" s="77"/>
      <c r="AG13" s="77"/>
      <c r="AH13" s="77"/>
      <c r="AI13" s="77"/>
      <c r="AJ13" s="77"/>
      <c r="AK13" s="77"/>
      <c r="AL13" s="77"/>
      <c r="AM13" s="77"/>
      <c r="AN13" s="77"/>
    </row>
    <row r="14" spans="1:40" ht="34.5" customHeight="1">
      <c r="A14" s="78" t="s">
        <v>352</v>
      </c>
      <c r="B14" s="734"/>
      <c r="C14" s="734">
        <f t="shared" ref="C14:I14" si="65">B14+C13</f>
        <v>38</v>
      </c>
      <c r="D14" s="734">
        <f t="shared" si="65"/>
        <v>83</v>
      </c>
      <c r="E14" s="734">
        <f t="shared" si="65"/>
        <v>132</v>
      </c>
      <c r="F14" s="734">
        <f t="shared" si="65"/>
        <v>190</v>
      </c>
      <c r="G14" s="734">
        <f t="shared" si="65"/>
        <v>245</v>
      </c>
      <c r="H14" s="734">
        <f t="shared" si="65"/>
        <v>271</v>
      </c>
      <c r="I14" s="734">
        <f t="shared" si="65"/>
        <v>292</v>
      </c>
      <c r="J14" s="734"/>
      <c r="K14" s="734"/>
      <c r="L14" s="734"/>
      <c r="M14" s="734"/>
      <c r="N14" s="734"/>
      <c r="O14" s="79"/>
      <c r="P14" s="79"/>
      <c r="Q14" s="79"/>
      <c r="R14" s="79"/>
      <c r="S14" s="79"/>
      <c r="T14" s="79"/>
      <c r="U14" s="79"/>
      <c r="V14" s="79"/>
      <c r="W14" s="79"/>
      <c r="X14" s="79"/>
      <c r="Y14" s="79"/>
      <c r="Z14" s="79"/>
      <c r="AA14" s="79"/>
      <c r="AB14" s="79"/>
      <c r="AC14" s="79"/>
      <c r="AD14" s="79"/>
      <c r="AE14" s="79"/>
      <c r="AF14" s="79"/>
      <c r="AG14" s="79"/>
      <c r="AH14" s="79"/>
      <c r="AI14" s="79"/>
      <c r="AJ14" s="79"/>
      <c r="AK14" s="79"/>
      <c r="AL14" s="79"/>
      <c r="AM14" s="79"/>
      <c r="AN14" s="79"/>
    </row>
    <row r="15" spans="1:40" ht="34.5" customHeight="1">
      <c r="A15" s="78" t="s">
        <v>348</v>
      </c>
      <c r="B15" s="734"/>
      <c r="C15" s="734"/>
      <c r="D15" s="734">
        <f t="shared" ref="D15:F15" si="66">D11</f>
        <v>93</v>
      </c>
      <c r="E15" s="734">
        <f t="shared" si="66"/>
        <v>42</v>
      </c>
      <c r="F15" s="734">
        <f t="shared" si="66"/>
        <v>137</v>
      </c>
      <c r="G15" s="734">
        <f t="shared" ref="G15:K15" si="67">G11</f>
        <v>100</v>
      </c>
      <c r="H15" s="734">
        <f t="shared" ref="H15" si="68">H11</f>
        <v>93</v>
      </c>
      <c r="I15" s="734">
        <f t="shared" si="67"/>
        <v>119</v>
      </c>
      <c r="J15" s="734">
        <f t="shared" si="67"/>
        <v>105</v>
      </c>
      <c r="K15" s="734">
        <f t="shared" si="67"/>
        <v>86</v>
      </c>
      <c r="L15" s="734"/>
      <c r="M15" s="734"/>
      <c r="N15" s="734"/>
      <c r="O15" s="734"/>
      <c r="P15" s="734"/>
      <c r="Q15" s="79"/>
      <c r="R15" s="79"/>
      <c r="S15" s="79"/>
      <c r="T15" s="79"/>
      <c r="U15" s="79"/>
      <c r="V15" s="79"/>
      <c r="W15" s="79"/>
      <c r="X15" s="79"/>
      <c r="Y15" s="79"/>
      <c r="Z15" s="79"/>
      <c r="AA15" s="79"/>
      <c r="AB15" s="79"/>
      <c r="AC15" s="79"/>
      <c r="AD15" s="79"/>
      <c r="AE15" s="79"/>
      <c r="AF15" s="79"/>
      <c r="AG15" s="79"/>
      <c r="AH15" s="79"/>
      <c r="AI15" s="79"/>
      <c r="AJ15" s="79"/>
      <c r="AK15" s="79"/>
      <c r="AL15" s="79"/>
      <c r="AM15" s="79"/>
      <c r="AN15" s="79"/>
    </row>
    <row r="16" spans="1:40" ht="34.5" customHeight="1" thickBot="1">
      <c r="A16" s="80" t="s">
        <v>354</v>
      </c>
      <c r="B16" s="735"/>
      <c r="C16" s="735"/>
      <c r="D16" s="735"/>
      <c r="E16" s="735"/>
      <c r="F16" s="735"/>
      <c r="G16" s="735"/>
      <c r="H16" s="735"/>
      <c r="I16" s="735"/>
      <c r="J16" s="735"/>
      <c r="K16" s="735"/>
      <c r="L16" s="735"/>
      <c r="M16" s="735"/>
      <c r="N16" s="735"/>
      <c r="O16" s="81"/>
      <c r="P16" s="81"/>
      <c r="Q16" s="81"/>
      <c r="R16" s="81"/>
      <c r="S16" s="81"/>
      <c r="T16" s="81"/>
      <c r="U16" s="81"/>
      <c r="V16" s="81"/>
      <c r="W16" s="81"/>
      <c r="X16" s="81"/>
      <c r="Y16" s="81"/>
      <c r="Z16" s="81"/>
      <c r="AA16" s="81"/>
      <c r="AB16" s="81"/>
      <c r="AC16" s="81"/>
      <c r="AD16" s="81"/>
      <c r="AE16" s="81"/>
      <c r="AF16" s="81"/>
      <c r="AG16" s="81"/>
      <c r="AH16" s="81"/>
      <c r="AI16" s="81"/>
      <c r="AJ16" s="81"/>
      <c r="AK16" s="81"/>
      <c r="AL16" s="81"/>
      <c r="AM16" s="81"/>
      <c r="AN16" s="81"/>
    </row>
    <row r="17" spans="1:41" ht="34.5" customHeight="1" thickTop="1">
      <c r="H17" s="82"/>
      <c r="I17" s="82"/>
      <c r="J17" s="82"/>
      <c r="K17" s="82"/>
      <c r="L17" s="82"/>
      <c r="M17" s="82"/>
      <c r="N17" s="82"/>
      <c r="O17" s="82"/>
      <c r="Y17" s="82"/>
      <c r="Z17" s="82"/>
      <c r="AA17" s="82"/>
      <c r="AB17" s="82"/>
      <c r="AC17" s="82"/>
      <c r="AD17" s="82"/>
      <c r="AE17" s="82"/>
      <c r="AF17" s="82"/>
      <c r="AG17" s="82"/>
      <c r="AH17" s="82"/>
      <c r="AI17" s="82"/>
      <c r="AJ17" s="82"/>
      <c r="AK17" s="82"/>
      <c r="AL17" s="82"/>
      <c r="AM17" s="82"/>
      <c r="AN17" s="82"/>
    </row>
    <row r="18" spans="1:41" ht="34.5" customHeight="1">
      <c r="A18" s="1926" t="s">
        <v>356</v>
      </c>
      <c r="B18" s="1936"/>
      <c r="C18" s="1936"/>
      <c r="D18" s="1936"/>
      <c r="E18" s="1936"/>
      <c r="F18" s="1936"/>
      <c r="G18" s="1936"/>
      <c r="H18" s="1936"/>
      <c r="I18" s="1937"/>
      <c r="AG18" s="1934" t="s">
        <v>6</v>
      </c>
      <c r="AH18" s="1935"/>
      <c r="AI18" s="1933">
        <f>EOMONTH('General Information'!$L$1,0)</f>
        <v>46326</v>
      </c>
      <c r="AJ18" s="1933"/>
      <c r="AK18" s="1933"/>
      <c r="AL18" s="1933"/>
      <c r="AM18" s="1928">
        <f>EOMONTH(AI18,1)</f>
        <v>46356</v>
      </c>
      <c r="AN18" s="1928"/>
      <c r="AO18" s="1928"/>
    </row>
    <row r="19" spans="1:41" ht="34.5" customHeight="1">
      <c r="A19" s="86" t="s">
        <v>18</v>
      </c>
      <c r="B19" s="1918" t="s">
        <v>15</v>
      </c>
      <c r="C19" s="1918"/>
      <c r="D19" s="1918" t="s">
        <v>30</v>
      </c>
      <c r="E19" s="1918"/>
      <c r="F19" s="1918" t="s">
        <v>350</v>
      </c>
      <c r="G19" s="1918"/>
      <c r="H19" s="1918" t="s">
        <v>357</v>
      </c>
      <c r="I19" s="1919"/>
      <c r="AI19" s="82"/>
      <c r="AJ19" s="82"/>
      <c r="AK19" s="82"/>
      <c r="AL19" s="82"/>
      <c r="AM19" s="82"/>
      <c r="AN19" s="82"/>
    </row>
    <row r="20" spans="1:41" ht="34.5" customHeight="1">
      <c r="A20" s="85">
        <f>HLOOKUP($AI$18,$B$2:$AN$7,2,FALSE)</f>
        <v>13</v>
      </c>
      <c r="B20" s="1913">
        <f>D5</f>
        <v>16</v>
      </c>
      <c r="C20" s="1913"/>
      <c r="D20" s="1932">
        <f>B20-A20</f>
        <v>3</v>
      </c>
      <c r="E20" s="1932"/>
      <c r="F20" s="1913">
        <f>HLOOKUP($AM$18,$B$2:$AN$7,6,FALSE)</f>
        <v>13</v>
      </c>
      <c r="G20" s="1931"/>
      <c r="H20" s="1913">
        <f>HLOOKUP($AI$18,$B$2:$AN$8,7,FALSE)</f>
        <v>0</v>
      </c>
      <c r="I20" s="1931"/>
      <c r="AI20" s="82"/>
      <c r="AJ20" s="82"/>
      <c r="AK20" s="82"/>
      <c r="AL20" s="82"/>
      <c r="AM20" s="82"/>
      <c r="AN20" s="82"/>
    </row>
    <row r="21" spans="1:41">
      <c r="A21" s="82"/>
      <c r="B21" s="82"/>
      <c r="C21" s="82"/>
      <c r="D21" s="82"/>
      <c r="E21" s="82"/>
      <c r="F21" s="82"/>
      <c r="G21" s="82"/>
      <c r="H21" s="82"/>
      <c r="I21" s="82"/>
      <c r="J21" s="82"/>
      <c r="K21" s="82"/>
      <c r="L21" s="82"/>
      <c r="M21" s="82"/>
      <c r="N21" s="82"/>
      <c r="O21" s="82"/>
      <c r="P21" s="82"/>
      <c r="Q21" s="82"/>
      <c r="R21" s="82"/>
      <c r="S21" s="82"/>
      <c r="T21" s="82"/>
      <c r="U21" s="82"/>
      <c r="V21" s="82"/>
      <c r="W21" s="82"/>
      <c r="X21" s="82"/>
      <c r="Y21" s="82"/>
      <c r="Z21" s="82"/>
      <c r="AA21" s="82"/>
      <c r="AB21" s="82"/>
      <c r="AC21" s="82"/>
      <c r="AD21" s="82"/>
      <c r="AE21" s="82"/>
      <c r="AF21" s="82"/>
      <c r="AG21" s="82"/>
      <c r="AH21" s="82"/>
      <c r="AI21" s="82"/>
      <c r="AJ21" s="82"/>
      <c r="AK21" s="82"/>
      <c r="AL21" s="82"/>
      <c r="AM21" s="82"/>
      <c r="AN21" s="82"/>
    </row>
    <row r="22" spans="1:41" ht="35.1" customHeight="1">
      <c r="A22" s="1926" t="s">
        <v>353</v>
      </c>
      <c r="B22" s="1936"/>
      <c r="C22" s="1936"/>
      <c r="D22" s="1936"/>
      <c r="E22" s="1936"/>
      <c r="F22" s="1936"/>
      <c r="G22" s="1936"/>
      <c r="H22" s="1936"/>
      <c r="I22" s="1937"/>
      <c r="J22" s="82"/>
      <c r="L22" s="1926" t="s">
        <v>408</v>
      </c>
      <c r="M22" s="1927"/>
      <c r="N22" s="1927"/>
      <c r="O22" s="1927"/>
      <c r="P22" s="1927"/>
      <c r="Q22" s="1927"/>
      <c r="R22" s="1927"/>
      <c r="S22" s="1927"/>
      <c r="T22" s="1927"/>
      <c r="U22" s="1927"/>
      <c r="V22" s="1927"/>
      <c r="W22" s="1927"/>
      <c r="X22" s="1927"/>
      <c r="Y22" s="1927"/>
      <c r="Z22" s="1927"/>
      <c r="AA22" s="1927"/>
      <c r="AK22" s="82"/>
      <c r="AL22" s="82"/>
      <c r="AM22" s="82"/>
      <c r="AN22" s="82"/>
    </row>
    <row r="23" spans="1:41" ht="39.6" customHeight="1">
      <c r="A23" s="86" t="s">
        <v>18</v>
      </c>
      <c r="B23" s="1918" t="s">
        <v>15</v>
      </c>
      <c r="C23" s="1918"/>
      <c r="D23" s="1918" t="s">
        <v>30</v>
      </c>
      <c r="E23" s="1918"/>
      <c r="F23" s="1918" t="s">
        <v>350</v>
      </c>
      <c r="G23" s="1918"/>
      <c r="H23" s="1918" t="s">
        <v>357</v>
      </c>
      <c r="I23" s="1919"/>
      <c r="J23" s="82"/>
      <c r="L23" s="1922" t="s">
        <v>409</v>
      </c>
      <c r="M23" s="1919"/>
      <c r="N23" s="1918" t="s">
        <v>404</v>
      </c>
      <c r="O23" s="1919"/>
      <c r="P23" s="1918" t="s">
        <v>405</v>
      </c>
      <c r="Q23" s="1919"/>
      <c r="R23" s="1918" t="s">
        <v>406</v>
      </c>
      <c r="S23" s="1919"/>
      <c r="T23" s="1918" t="s">
        <v>1294</v>
      </c>
      <c r="U23" s="1919"/>
      <c r="V23" s="1918" t="s">
        <v>1296</v>
      </c>
      <c r="W23" s="1919"/>
      <c r="X23" s="1918" t="s">
        <v>1295</v>
      </c>
      <c r="Y23" s="1919"/>
      <c r="Z23" s="1918" t="s">
        <v>407</v>
      </c>
      <c r="AA23" s="1919"/>
      <c r="AB23" s="1914" t="s">
        <v>5</v>
      </c>
      <c r="AC23" s="1915"/>
      <c r="AK23" s="82"/>
      <c r="AL23" s="82"/>
      <c r="AM23" s="82"/>
      <c r="AN23" s="82"/>
    </row>
    <row r="24" spans="1:41" ht="44.85" customHeight="1">
      <c r="A24" s="85">
        <f>HLOOKUP($AI$18,$B$10:$AN$15,2,FALSE)</f>
        <v>119</v>
      </c>
      <c r="B24" s="1913">
        <f>HLOOKUP($AI$18,$B$10:$AN$15,4,FALSE)</f>
        <v>21</v>
      </c>
      <c r="C24" s="1913"/>
      <c r="D24" s="1932">
        <f>B24-A24</f>
        <v>-98</v>
      </c>
      <c r="E24" s="1932"/>
      <c r="F24" s="1940">
        <f>HLOOKUP($AM$18,$B$10:$AN$15,6,FALSE)</f>
        <v>105</v>
      </c>
      <c r="G24" s="1941"/>
      <c r="H24" s="1913">
        <f>HLOOKUP($AI$18,$B$10:$AN$16,7,FALSE)</f>
        <v>0</v>
      </c>
      <c r="I24" s="1931"/>
      <c r="J24" s="82"/>
      <c r="K24" s="82"/>
      <c r="L24" s="1923" t="s">
        <v>2</v>
      </c>
      <c r="M24" s="1924"/>
      <c r="N24" s="1913">
        <v>10</v>
      </c>
      <c r="O24" s="1913"/>
      <c r="P24" s="1916">
        <v>4</v>
      </c>
      <c r="Q24" s="1925"/>
      <c r="R24" s="1916">
        <v>5</v>
      </c>
      <c r="S24" s="1925"/>
      <c r="T24" s="1916">
        <v>2</v>
      </c>
      <c r="U24" s="1925"/>
      <c r="V24" s="1913">
        <v>6</v>
      </c>
      <c r="W24" s="1913"/>
      <c r="X24" s="1913">
        <v>15</v>
      </c>
      <c r="Y24" s="1913"/>
      <c r="Z24" s="1913">
        <v>77</v>
      </c>
      <c r="AA24" s="1913"/>
      <c r="AB24" s="1916">
        <f>SUM(N24:AA24)</f>
        <v>119</v>
      </c>
      <c r="AC24" s="1917"/>
      <c r="AK24" s="82"/>
      <c r="AL24" s="82"/>
      <c r="AM24" s="82"/>
      <c r="AN24" s="82"/>
    </row>
    <row r="25" spans="1:41" ht="40.35" customHeight="1">
      <c r="A25" s="82"/>
      <c r="B25" s="82"/>
      <c r="C25" s="732"/>
      <c r="D25" s="82"/>
      <c r="E25" s="82"/>
      <c r="F25" s="82"/>
      <c r="G25" s="82"/>
      <c r="H25" s="82"/>
      <c r="I25" s="82"/>
      <c r="J25" s="82"/>
      <c r="K25" s="82"/>
      <c r="L25" s="1920" t="s">
        <v>15</v>
      </c>
      <c r="M25" s="1921"/>
      <c r="N25" s="1913">
        <v>5</v>
      </c>
      <c r="O25" s="1913"/>
      <c r="P25" s="1913">
        <v>0</v>
      </c>
      <c r="Q25" s="1913"/>
      <c r="R25" s="1913">
        <v>0</v>
      </c>
      <c r="S25" s="1913"/>
      <c r="T25" s="1913">
        <v>0</v>
      </c>
      <c r="U25" s="1913"/>
      <c r="V25" s="1913">
        <v>0</v>
      </c>
      <c r="W25" s="1913"/>
      <c r="X25" s="1913">
        <v>3</v>
      </c>
      <c r="Y25" s="1913"/>
      <c r="Z25" s="1913">
        <v>13</v>
      </c>
      <c r="AA25" s="1913"/>
      <c r="AB25" s="1916">
        <f>SUM(N25:AA25)</f>
        <v>21</v>
      </c>
      <c r="AC25" s="1917"/>
      <c r="AK25" s="82"/>
      <c r="AL25" s="82"/>
      <c r="AM25" s="82"/>
      <c r="AN25" s="82"/>
    </row>
    <row r="26" spans="1:41">
      <c r="A26" s="82"/>
      <c r="B26" s="82"/>
      <c r="C26" s="82"/>
      <c r="D26" s="82"/>
      <c r="E26" s="82"/>
      <c r="F26" s="82"/>
      <c r="G26" s="82"/>
      <c r="H26" s="82"/>
      <c r="I26" s="82"/>
      <c r="J26" s="82"/>
      <c r="K26" s="82"/>
      <c r="L26" s="82"/>
      <c r="M26" s="82"/>
      <c r="N26" s="82"/>
      <c r="O26" s="82"/>
      <c r="P26" s="82"/>
      <c r="Q26" s="82"/>
      <c r="R26" s="82"/>
      <c r="S26" s="82"/>
      <c r="T26" s="82"/>
      <c r="U26" s="82"/>
      <c r="V26" s="82"/>
      <c r="W26" s="82"/>
      <c r="X26" s="82"/>
      <c r="Y26" s="82"/>
      <c r="Z26" s="82"/>
      <c r="AA26" s="82"/>
      <c r="AK26" s="82"/>
      <c r="AL26" s="82"/>
      <c r="AM26" s="82"/>
      <c r="AN26" s="82"/>
    </row>
    <row r="27" spans="1:41">
      <c r="A27" s="82"/>
      <c r="B27" s="82"/>
      <c r="C27" s="82"/>
      <c r="D27" s="82"/>
      <c r="E27" s="82"/>
      <c r="F27" s="82"/>
      <c r="G27" s="82"/>
      <c r="H27" s="82"/>
      <c r="I27" s="82"/>
      <c r="J27" s="82"/>
      <c r="K27" s="82"/>
      <c r="L27" s="82"/>
      <c r="M27" s="82"/>
      <c r="N27" s="82"/>
      <c r="O27" s="82"/>
      <c r="P27" s="82"/>
      <c r="Q27" s="82"/>
      <c r="R27" s="82"/>
      <c r="S27" s="82"/>
      <c r="T27" s="82"/>
      <c r="U27" s="82"/>
      <c r="V27" s="82"/>
      <c r="W27" s="82"/>
      <c r="X27" s="82"/>
      <c r="Y27" s="82"/>
      <c r="Z27" s="82"/>
      <c r="AA27" s="82"/>
      <c r="AB27" s="82"/>
      <c r="AC27" s="82"/>
      <c r="AD27" s="82"/>
      <c r="AE27" s="82"/>
      <c r="AF27" s="82"/>
      <c r="AG27" s="82"/>
      <c r="AH27" s="82"/>
      <c r="AI27" s="82"/>
      <c r="AJ27" s="82"/>
      <c r="AK27" s="82"/>
      <c r="AL27" s="82"/>
      <c r="AM27" s="82"/>
      <c r="AN27" s="82"/>
    </row>
    <row r="28" spans="1:41">
      <c r="A28" s="82"/>
      <c r="B28" s="82"/>
      <c r="C28" s="82"/>
      <c r="D28" s="82"/>
      <c r="E28" s="82"/>
      <c r="F28" s="82"/>
      <c r="G28" s="82"/>
      <c r="H28" s="82"/>
      <c r="I28" s="82"/>
      <c r="J28" s="82"/>
      <c r="K28" s="82"/>
      <c r="L28" s="82"/>
      <c r="M28" s="82"/>
      <c r="N28" s="82"/>
      <c r="O28" s="82"/>
      <c r="P28" s="82"/>
      <c r="Q28" s="82"/>
      <c r="R28" s="82"/>
      <c r="S28" s="82"/>
      <c r="T28" s="82"/>
      <c r="U28" s="82"/>
      <c r="V28" s="82"/>
      <c r="W28" s="82"/>
      <c r="X28" s="82"/>
      <c r="Y28" s="82"/>
      <c r="Z28" s="82"/>
      <c r="AA28" s="82"/>
      <c r="AB28" s="82"/>
      <c r="AC28" s="82"/>
      <c r="AD28" s="82"/>
      <c r="AE28" s="82"/>
      <c r="AF28" s="82"/>
      <c r="AG28" s="82"/>
      <c r="AH28" s="82"/>
      <c r="AI28" s="82"/>
      <c r="AJ28" s="82"/>
      <c r="AK28" s="82"/>
      <c r="AL28" s="82"/>
      <c r="AM28" s="82"/>
      <c r="AN28" s="82"/>
    </row>
    <row r="29" spans="1:41">
      <c r="A29" s="82"/>
      <c r="B29" s="82"/>
      <c r="C29" s="82"/>
      <c r="D29" s="82"/>
      <c r="E29" s="82"/>
      <c r="F29" s="82"/>
      <c r="G29" s="82"/>
      <c r="H29" s="82"/>
      <c r="I29" s="82"/>
      <c r="J29" s="82"/>
      <c r="K29" s="82"/>
      <c r="L29" s="82"/>
      <c r="M29" s="82"/>
      <c r="N29" s="82"/>
      <c r="O29" s="82"/>
      <c r="P29" s="82"/>
      <c r="Q29" s="82"/>
      <c r="R29" s="82"/>
      <c r="S29" s="82"/>
      <c r="T29" s="82"/>
      <c r="U29" s="82"/>
      <c r="V29" s="82"/>
      <c r="W29" s="82"/>
      <c r="X29" s="82"/>
      <c r="Y29" s="82"/>
      <c r="Z29" s="82"/>
      <c r="AA29" s="82"/>
      <c r="AB29" s="82"/>
      <c r="AC29" s="82"/>
      <c r="AD29" s="82"/>
      <c r="AE29" s="82"/>
      <c r="AF29" s="82"/>
      <c r="AG29" s="82"/>
      <c r="AH29" s="82"/>
      <c r="AI29" s="82"/>
      <c r="AJ29" s="82"/>
      <c r="AK29" s="82"/>
      <c r="AL29" s="82"/>
      <c r="AM29" s="82"/>
      <c r="AN29" s="82"/>
    </row>
    <row r="30" spans="1:41">
      <c r="A30" s="82"/>
      <c r="B30" s="82"/>
      <c r="C30" s="82"/>
      <c r="D30" s="82"/>
      <c r="E30" s="82"/>
      <c r="F30" s="82"/>
      <c r="G30" s="82"/>
      <c r="H30" s="82"/>
      <c r="I30" s="82"/>
      <c r="J30" s="82"/>
      <c r="K30" s="82"/>
      <c r="L30" s="82"/>
      <c r="M30" s="82"/>
      <c r="N30" s="82"/>
      <c r="O30" s="82"/>
      <c r="P30" s="82"/>
      <c r="Q30" s="82"/>
      <c r="R30" s="82"/>
      <c r="S30" s="82"/>
      <c r="T30" s="82"/>
      <c r="U30" s="82"/>
      <c r="V30" s="82"/>
      <c r="W30" s="82"/>
      <c r="X30" s="82"/>
      <c r="Y30" s="82"/>
      <c r="Z30" s="82"/>
      <c r="AA30" s="82"/>
      <c r="AB30" s="82"/>
      <c r="AC30" s="82"/>
      <c r="AD30" s="82"/>
      <c r="AE30" s="82"/>
      <c r="AF30" s="82"/>
      <c r="AG30" s="82"/>
      <c r="AH30" s="82"/>
      <c r="AI30" s="82"/>
      <c r="AJ30" s="82"/>
      <c r="AK30" s="82"/>
      <c r="AL30" s="82"/>
      <c r="AM30" s="82"/>
      <c r="AN30" s="82"/>
    </row>
    <row r="31" spans="1:41">
      <c r="A31" s="82"/>
      <c r="B31" s="82"/>
      <c r="C31" s="82"/>
      <c r="D31" s="82"/>
      <c r="E31" s="82"/>
      <c r="F31" s="82"/>
      <c r="G31" s="82"/>
      <c r="H31" s="82"/>
      <c r="I31" s="82"/>
      <c r="J31" s="82"/>
      <c r="K31" s="82"/>
      <c r="L31" s="82"/>
      <c r="M31" s="82"/>
      <c r="N31" s="82"/>
      <c r="O31" s="82"/>
      <c r="P31" s="82"/>
      <c r="Q31" s="82"/>
      <c r="R31" s="82"/>
      <c r="S31" s="82"/>
      <c r="T31" s="82"/>
      <c r="U31" s="82"/>
      <c r="V31" s="82"/>
      <c r="W31" s="82"/>
      <c r="X31" s="82"/>
      <c r="Y31" s="82"/>
      <c r="Z31" s="82"/>
      <c r="AA31" s="82"/>
      <c r="AB31" s="82"/>
      <c r="AC31" s="82"/>
      <c r="AD31" s="82"/>
      <c r="AE31" s="82"/>
      <c r="AF31" s="82"/>
      <c r="AG31" s="82"/>
      <c r="AH31" s="82"/>
      <c r="AI31" s="82"/>
      <c r="AJ31" s="82"/>
      <c r="AK31" s="82"/>
      <c r="AL31" s="82"/>
      <c r="AM31" s="82"/>
      <c r="AN31" s="82"/>
    </row>
    <row r="32" spans="1:41" ht="34.5" customHeight="1">
      <c r="A32" s="1946" t="s">
        <v>349</v>
      </c>
      <c r="B32" s="1947"/>
      <c r="C32" s="1947"/>
      <c r="D32" s="1947"/>
      <c r="E32" s="1947"/>
      <c r="F32" s="1947"/>
      <c r="G32" s="1947"/>
      <c r="H32" s="1947"/>
      <c r="I32" s="1947"/>
      <c r="J32" s="1947"/>
      <c r="K32" s="1947"/>
      <c r="L32" s="1947"/>
      <c r="M32" s="1947"/>
      <c r="N32" s="1947"/>
      <c r="O32" s="1947"/>
      <c r="P32" s="1947"/>
      <c r="Q32" s="1947"/>
      <c r="R32" s="1947"/>
      <c r="S32" s="1947"/>
      <c r="T32" s="1947"/>
      <c r="U32" s="1947"/>
      <c r="V32" s="1947"/>
      <c r="W32" s="1947"/>
      <c r="X32" s="1947"/>
      <c r="Y32" s="1947"/>
      <c r="Z32" s="1947"/>
      <c r="AA32" s="1947"/>
      <c r="AB32" s="1947"/>
      <c r="AC32" s="1947"/>
      <c r="AD32" s="1947"/>
      <c r="AE32" s="1947"/>
      <c r="AF32" s="1947"/>
      <c r="AG32" s="1947"/>
      <c r="AH32" s="1947"/>
      <c r="AI32" s="1947"/>
      <c r="AJ32" s="1947"/>
      <c r="AK32" s="1947"/>
      <c r="AL32" s="1947"/>
      <c r="AM32" s="1947"/>
      <c r="AN32" s="1948"/>
    </row>
    <row r="33" spans="1:40" s="1" customFormat="1" ht="68.099999999999994" customHeight="1">
      <c r="A33" s="75" t="s">
        <v>45</v>
      </c>
      <c r="B33" s="732">
        <v>46084</v>
      </c>
      <c r="C33" s="732">
        <f t="shared" ref="C33" si="69">EOMONTH(B33,1)</f>
        <v>46142</v>
      </c>
      <c r="D33" s="732">
        <f t="shared" ref="D33" si="70">EOMONTH(C33,1)</f>
        <v>46173</v>
      </c>
      <c r="E33" s="732">
        <f t="shared" ref="E33" si="71">EOMONTH(D33,1)</f>
        <v>46203</v>
      </c>
      <c r="F33" s="732">
        <f t="shared" ref="F33" si="72">EOMONTH(E33,1)</f>
        <v>46234</v>
      </c>
      <c r="G33" s="732">
        <f t="shared" ref="G33" si="73">EOMONTH(F33,1)</f>
        <v>46265</v>
      </c>
      <c r="H33" s="732">
        <f t="shared" ref="H33" si="74">EOMONTH(G33,1)</f>
        <v>46295</v>
      </c>
      <c r="I33" s="732">
        <f t="shared" ref="I33" si="75">EOMONTH(H33,1)</f>
        <v>46326</v>
      </c>
      <c r="J33" s="732">
        <f t="shared" ref="J33" si="76">EOMONTH(I33,1)</f>
        <v>46356</v>
      </c>
      <c r="K33" s="732">
        <f t="shared" ref="K33" si="77">EOMONTH(J33,1)</f>
        <v>46387</v>
      </c>
      <c r="L33" s="732">
        <f t="shared" ref="L33" si="78">EOMONTH(K33,1)</f>
        <v>46418</v>
      </c>
      <c r="M33" s="732">
        <f t="shared" ref="M33" si="79">EOMONTH(L33,1)</f>
        <v>46446</v>
      </c>
      <c r="N33" s="732">
        <f t="shared" ref="N33" si="80">EOMONTH(M33,1)</f>
        <v>46477</v>
      </c>
      <c r="O33" s="732">
        <f t="shared" ref="O33" si="81">EOMONTH(N33,1)</f>
        <v>46507</v>
      </c>
      <c r="P33" s="732">
        <f t="shared" ref="P33" si="82">EOMONTH(O33,1)</f>
        <v>46538</v>
      </c>
      <c r="Q33" s="732">
        <f t="shared" ref="Q33" si="83">EOMONTH(P33,1)</f>
        <v>46568</v>
      </c>
      <c r="R33" s="732">
        <f t="shared" ref="R33" si="84">EOMONTH(Q33,1)</f>
        <v>46599</v>
      </c>
      <c r="S33" s="732">
        <f t="shared" ref="S33" si="85">EOMONTH(R33,1)</f>
        <v>46630</v>
      </c>
      <c r="T33" s="732">
        <f t="shared" ref="T33" si="86">EOMONTH(S33,1)</f>
        <v>46660</v>
      </c>
      <c r="U33" s="732">
        <f t="shared" ref="U33" si="87">EOMONTH(T33,1)</f>
        <v>46691</v>
      </c>
      <c r="V33" s="732">
        <f t="shared" ref="V33" si="88">EOMONTH(U33,1)</f>
        <v>46721</v>
      </c>
      <c r="W33" s="732">
        <f t="shared" ref="W33" si="89">EOMONTH(V33,1)</f>
        <v>46752</v>
      </c>
      <c r="X33" s="732">
        <f t="shared" ref="X33" si="90">EOMONTH(W33,1)</f>
        <v>46783</v>
      </c>
      <c r="Y33" s="732">
        <f t="shared" ref="Y33" si="91">EOMONTH(X33,1)</f>
        <v>46812</v>
      </c>
      <c r="Z33" s="732">
        <f t="shared" ref="Z33" si="92">EOMONTH(Y33,1)</f>
        <v>46843</v>
      </c>
      <c r="AA33" s="732">
        <f t="shared" ref="AA33" si="93">EOMONTH(Z33,1)</f>
        <v>46873</v>
      </c>
      <c r="AB33" s="732">
        <f t="shared" ref="AB33" si="94">EOMONTH(AA33,1)</f>
        <v>46904</v>
      </c>
      <c r="AC33" s="732">
        <f t="shared" ref="AC33" si="95">EOMONTH(AB33,1)</f>
        <v>46934</v>
      </c>
      <c r="AD33" s="732">
        <f t="shared" ref="AD33" si="96">EOMONTH(AC33,1)</f>
        <v>46965</v>
      </c>
      <c r="AE33" s="732">
        <f t="shared" ref="AE33" si="97">EOMONTH(AD33,1)</f>
        <v>46996</v>
      </c>
      <c r="AF33" s="732">
        <f t="shared" ref="AF33" si="98">EOMONTH(AE33,1)</f>
        <v>47026</v>
      </c>
      <c r="AG33" s="732">
        <f t="shared" ref="AG33" si="99">EOMONTH(AF33,1)</f>
        <v>47057</v>
      </c>
      <c r="AH33" s="732">
        <f t="shared" ref="AH33" si="100">EOMONTH(AG33,1)</f>
        <v>47087</v>
      </c>
      <c r="AI33" s="732">
        <f t="shared" ref="AI33" si="101">EOMONTH(AH33,1)</f>
        <v>47118</v>
      </c>
      <c r="AJ33" s="732">
        <f t="shared" ref="AJ33" si="102">EOMONTH(AI33,1)</f>
        <v>47149</v>
      </c>
      <c r="AK33" s="732">
        <f t="shared" ref="AK33" si="103">EOMONTH(AJ33,1)</f>
        <v>47177</v>
      </c>
      <c r="AL33" s="732">
        <f t="shared" ref="AL33" si="104">EOMONTH(AK33,1)</f>
        <v>47208</v>
      </c>
      <c r="AM33" s="732">
        <f t="shared" ref="AM33" si="105">EOMONTH(AL33,1)</f>
        <v>47238</v>
      </c>
      <c r="AN33" s="733">
        <f t="shared" ref="AN33" si="106">EOMONTH(AM33,1)</f>
        <v>47269</v>
      </c>
    </row>
    <row r="34" spans="1:40" ht="40.5" customHeight="1">
      <c r="A34" s="76" t="s">
        <v>46</v>
      </c>
      <c r="B34" s="731">
        <v>15</v>
      </c>
      <c r="C34" s="731">
        <v>13</v>
      </c>
      <c r="D34" s="731">
        <v>16</v>
      </c>
      <c r="E34" s="731">
        <v>16</v>
      </c>
      <c r="F34" s="731">
        <v>32</v>
      </c>
      <c r="G34" s="731">
        <v>14</v>
      </c>
      <c r="H34" s="731">
        <v>19</v>
      </c>
      <c r="I34" s="731">
        <v>34</v>
      </c>
      <c r="J34" s="731">
        <v>21</v>
      </c>
      <c r="K34" s="731">
        <v>10</v>
      </c>
      <c r="L34" s="731"/>
      <c r="M34" s="731"/>
      <c r="N34" s="731"/>
      <c r="O34" s="77"/>
      <c r="P34" s="77"/>
      <c r="Q34" s="77"/>
      <c r="R34" s="77"/>
      <c r="S34" s="77"/>
      <c r="T34" s="77"/>
      <c r="U34" s="77"/>
      <c r="V34" s="77"/>
      <c r="W34" s="77"/>
      <c r="X34" s="77"/>
      <c r="Y34" s="77"/>
      <c r="Z34" s="77"/>
      <c r="AA34" s="77"/>
      <c r="AB34" s="77"/>
      <c r="AC34" s="77"/>
      <c r="AD34" s="77"/>
      <c r="AE34" s="77"/>
      <c r="AF34" s="77"/>
      <c r="AG34" s="77"/>
      <c r="AH34" s="77"/>
      <c r="AI34" s="77"/>
      <c r="AJ34" s="77"/>
      <c r="AK34" s="77"/>
      <c r="AL34" s="77"/>
      <c r="AM34" s="77"/>
      <c r="AN34" s="83"/>
    </row>
    <row r="35" spans="1:40" ht="40.5" customHeight="1">
      <c r="A35" s="76" t="s">
        <v>351</v>
      </c>
      <c r="B35" s="731">
        <f>B34</f>
        <v>15</v>
      </c>
      <c r="C35" s="731">
        <f>B35+C34</f>
        <v>28</v>
      </c>
      <c r="D35" s="731">
        <f t="shared" ref="D35:K35" si="107">C35+D34</f>
        <v>44</v>
      </c>
      <c r="E35" s="731">
        <f t="shared" si="107"/>
        <v>60</v>
      </c>
      <c r="F35" s="731">
        <f t="shared" si="107"/>
        <v>92</v>
      </c>
      <c r="G35" s="77">
        <f t="shared" si="107"/>
        <v>106</v>
      </c>
      <c r="H35" s="77">
        <f t="shared" si="107"/>
        <v>125</v>
      </c>
      <c r="I35" s="77">
        <f t="shared" si="107"/>
        <v>159</v>
      </c>
      <c r="J35" s="77">
        <f t="shared" si="107"/>
        <v>180</v>
      </c>
      <c r="K35" s="77">
        <f t="shared" si="107"/>
        <v>190</v>
      </c>
      <c r="L35" s="77"/>
      <c r="M35" s="77"/>
      <c r="N35" s="77"/>
      <c r="O35" s="77"/>
      <c r="P35" s="77"/>
      <c r="Q35" s="77"/>
      <c r="R35" s="77"/>
      <c r="S35" s="77"/>
      <c r="T35" s="77"/>
      <c r="U35" s="77"/>
      <c r="V35" s="77"/>
      <c r="W35" s="77"/>
      <c r="X35" s="77"/>
      <c r="Y35" s="77"/>
      <c r="Z35" s="77"/>
      <c r="AA35" s="77"/>
      <c r="AB35" s="77"/>
      <c r="AC35" s="77"/>
      <c r="AD35" s="77"/>
      <c r="AE35" s="77"/>
      <c r="AF35" s="77"/>
      <c r="AG35" s="77"/>
      <c r="AH35" s="77"/>
      <c r="AI35" s="77"/>
      <c r="AJ35" s="77"/>
      <c r="AK35" s="77"/>
      <c r="AL35" s="77"/>
      <c r="AM35" s="77"/>
      <c r="AN35" s="83"/>
    </row>
    <row r="36" spans="1:40" ht="28.5" customHeight="1">
      <c r="A36" s="76" t="s">
        <v>47</v>
      </c>
      <c r="B36" s="77"/>
      <c r="C36" s="77">
        <v>10</v>
      </c>
      <c r="D36" s="77">
        <v>13</v>
      </c>
      <c r="E36" s="77">
        <v>16</v>
      </c>
      <c r="F36" s="77">
        <v>16</v>
      </c>
      <c r="G36" s="77">
        <v>12</v>
      </c>
      <c r="H36" s="77">
        <v>12</v>
      </c>
      <c r="I36" s="77">
        <v>8</v>
      </c>
      <c r="J36" s="77"/>
      <c r="K36" s="77"/>
      <c r="L36" s="77"/>
      <c r="M36" s="77"/>
      <c r="N36" s="77"/>
      <c r="O36" s="77"/>
      <c r="P36" s="77"/>
      <c r="Q36" s="77"/>
      <c r="R36" s="77"/>
      <c r="S36" s="77"/>
      <c r="T36" s="77"/>
      <c r="U36" s="77"/>
      <c r="V36" s="77"/>
      <c r="W36" s="77"/>
      <c r="X36" s="77"/>
      <c r="Y36" s="77"/>
      <c r="Z36" s="77"/>
      <c r="AA36" s="77"/>
      <c r="AB36" s="77"/>
      <c r="AC36" s="77"/>
      <c r="AD36" s="77"/>
      <c r="AE36" s="77"/>
      <c r="AF36" s="77"/>
      <c r="AG36" s="77"/>
      <c r="AH36" s="77"/>
      <c r="AI36" s="77"/>
      <c r="AJ36" s="77"/>
      <c r="AK36" s="77"/>
      <c r="AL36" s="77"/>
      <c r="AM36" s="77"/>
      <c r="AN36" s="83"/>
    </row>
    <row r="37" spans="1:40" ht="28.5" customHeight="1">
      <c r="A37" s="78" t="s">
        <v>352</v>
      </c>
      <c r="B37" s="79"/>
      <c r="C37" s="79">
        <f t="shared" ref="C37:I37" si="108">C36+B37</f>
        <v>10</v>
      </c>
      <c r="D37" s="79">
        <f t="shared" si="108"/>
        <v>23</v>
      </c>
      <c r="E37" s="79">
        <f t="shared" si="108"/>
        <v>39</v>
      </c>
      <c r="F37" s="79">
        <f t="shared" si="108"/>
        <v>55</v>
      </c>
      <c r="G37" s="79">
        <f t="shared" si="108"/>
        <v>67</v>
      </c>
      <c r="H37" s="79">
        <f t="shared" si="108"/>
        <v>79</v>
      </c>
      <c r="I37" s="79">
        <f t="shared" si="108"/>
        <v>87</v>
      </c>
      <c r="J37" s="79"/>
      <c r="K37" s="79"/>
      <c r="L37" s="79"/>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87"/>
    </row>
    <row r="38" spans="1:40" s="2" customFormat="1" ht="28.5" customHeight="1" thickBot="1">
      <c r="A38" s="80" t="s">
        <v>348</v>
      </c>
      <c r="B38" s="735"/>
      <c r="C38" s="735"/>
      <c r="D38" s="735">
        <f t="shared" ref="D38:F38" si="109">D34</f>
        <v>16</v>
      </c>
      <c r="E38" s="735">
        <f t="shared" si="109"/>
        <v>16</v>
      </c>
      <c r="F38" s="735">
        <f t="shared" si="109"/>
        <v>32</v>
      </c>
      <c r="G38" s="735">
        <f t="shared" ref="G38:K38" si="110">G34</f>
        <v>14</v>
      </c>
      <c r="H38" s="735">
        <f t="shared" ref="H38" si="111">H34</f>
        <v>19</v>
      </c>
      <c r="I38" s="735">
        <f t="shared" si="110"/>
        <v>34</v>
      </c>
      <c r="J38" s="735">
        <f t="shared" si="110"/>
        <v>21</v>
      </c>
      <c r="K38" s="735">
        <f t="shared" si="110"/>
        <v>10</v>
      </c>
      <c r="L38" s="735"/>
      <c r="M38" s="735"/>
      <c r="N38" s="735"/>
      <c r="O38" s="735"/>
      <c r="P38" s="735"/>
      <c r="Q38" s="81"/>
      <c r="R38" s="81"/>
      <c r="S38" s="81"/>
      <c r="T38" s="81"/>
      <c r="U38" s="81"/>
      <c r="V38" s="81"/>
      <c r="W38" s="81"/>
      <c r="X38" s="81"/>
      <c r="Y38" s="81"/>
      <c r="Z38" s="81"/>
      <c r="AA38" s="81"/>
      <c r="AB38" s="81"/>
      <c r="AC38" s="81"/>
      <c r="AD38" s="81"/>
      <c r="AE38" s="81"/>
      <c r="AF38" s="81"/>
      <c r="AG38" s="81"/>
      <c r="AH38" s="81"/>
      <c r="AI38" s="81"/>
      <c r="AJ38" s="81"/>
      <c r="AK38" s="81"/>
      <c r="AL38" s="81"/>
      <c r="AM38" s="81"/>
      <c r="AN38" s="84"/>
    </row>
    <row r="39" spans="1:40" ht="15.75" thickTop="1">
      <c r="A39" s="82"/>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82"/>
      <c r="AD39" s="82"/>
      <c r="AE39" s="82"/>
      <c r="AF39" s="82"/>
      <c r="AG39" s="82"/>
      <c r="AH39" s="82"/>
      <c r="AI39" s="82"/>
      <c r="AJ39" s="82"/>
      <c r="AK39" s="82"/>
      <c r="AL39" s="82"/>
      <c r="AM39" s="82"/>
      <c r="AN39" s="82"/>
    </row>
    <row r="41" spans="1:40">
      <c r="A41" s="1942" t="s">
        <v>376</v>
      </c>
      <c r="B41" s="1943"/>
      <c r="C41" s="1943"/>
      <c r="D41" s="1943"/>
      <c r="E41" s="1943"/>
      <c r="F41" s="1943"/>
      <c r="G41" s="1943"/>
      <c r="H41" s="1943"/>
      <c r="I41" s="1943"/>
    </row>
    <row r="42" spans="1:40" ht="14.85" customHeight="1">
      <c r="A42" s="86" t="s">
        <v>18</v>
      </c>
      <c r="B42" s="1918" t="s">
        <v>15</v>
      </c>
      <c r="C42" s="1918"/>
      <c r="D42" s="1918" t="s">
        <v>388</v>
      </c>
      <c r="E42" s="1918"/>
      <c r="F42" s="1938" t="s">
        <v>30</v>
      </c>
      <c r="G42" s="1939"/>
      <c r="H42" s="1918" t="s">
        <v>350</v>
      </c>
      <c r="I42" s="1918"/>
    </row>
    <row r="43" spans="1:40">
      <c r="A43" s="85">
        <f>HLOOKUP($AI$18,$B$33:$AN$38,2,FALSE)</f>
        <v>34</v>
      </c>
      <c r="B43" s="1913">
        <f>HLOOKUP($AI$18,$B$33:$AN$38,4,FALSE)</f>
        <v>8</v>
      </c>
      <c r="C43" s="1913"/>
      <c r="D43" s="1913"/>
      <c r="E43" s="1913"/>
      <c r="F43" s="1944">
        <f>B43-A43</f>
        <v>-26</v>
      </c>
      <c r="G43" s="1945"/>
      <c r="H43" s="1913">
        <f>HLOOKUP($AM$18,$B$33:$AN$38,6,FALSE)</f>
        <v>21</v>
      </c>
      <c r="I43" s="1931"/>
    </row>
    <row r="49" spans="1:17" ht="14.85" customHeight="1">
      <c r="A49" s="86" t="s">
        <v>377</v>
      </c>
      <c r="B49" s="1918" t="s">
        <v>371</v>
      </c>
      <c r="C49" s="1918" t="s">
        <v>372</v>
      </c>
      <c r="D49" s="1918" t="s">
        <v>375</v>
      </c>
      <c r="E49" s="1918" t="s">
        <v>374</v>
      </c>
      <c r="F49" s="1938" t="s">
        <v>373</v>
      </c>
      <c r="G49" s="1939" t="s">
        <v>375</v>
      </c>
      <c r="H49" s="1918" t="s">
        <v>1297</v>
      </c>
      <c r="I49" s="1939"/>
      <c r="J49" s="1918" t="s">
        <v>1298</v>
      </c>
      <c r="K49" s="1939"/>
      <c r="L49" s="1918" t="s">
        <v>1299</v>
      </c>
      <c r="M49" s="1918"/>
      <c r="N49" s="1918" t="s">
        <v>116</v>
      </c>
      <c r="O49" s="1918"/>
      <c r="P49" s="1918" t="s">
        <v>5</v>
      </c>
      <c r="Q49" s="1918"/>
    </row>
    <row r="50" spans="1:17" ht="14.85" customHeight="1">
      <c r="A50" s="86" t="s">
        <v>2</v>
      </c>
      <c r="B50" s="1913">
        <v>2</v>
      </c>
      <c r="C50" s="1913"/>
      <c r="D50" s="1913">
        <v>0</v>
      </c>
      <c r="E50" s="1913"/>
      <c r="F50" s="1913">
        <v>1</v>
      </c>
      <c r="G50" s="1913"/>
      <c r="H50" s="1913">
        <v>4</v>
      </c>
      <c r="I50" s="1913"/>
      <c r="J50" s="1913">
        <v>3</v>
      </c>
      <c r="K50" s="1913"/>
      <c r="L50" s="1913">
        <v>2</v>
      </c>
      <c r="M50" s="1913"/>
      <c r="N50" s="1913">
        <v>22</v>
      </c>
      <c r="O50" s="1913"/>
      <c r="P50" s="1913">
        <f>SUM(B50:O50)</f>
        <v>34</v>
      </c>
      <c r="Q50" s="1913"/>
    </row>
    <row r="51" spans="1:17">
      <c r="A51" s="86" t="s">
        <v>15</v>
      </c>
      <c r="B51" s="1913">
        <v>0</v>
      </c>
      <c r="C51" s="1913"/>
      <c r="D51" s="1913">
        <v>0</v>
      </c>
      <c r="E51" s="1913"/>
      <c r="F51" s="1913">
        <v>1</v>
      </c>
      <c r="G51" s="1913"/>
      <c r="H51" s="1913">
        <v>1</v>
      </c>
      <c r="I51" s="1913"/>
      <c r="J51" s="1913">
        <v>0</v>
      </c>
      <c r="K51" s="1913"/>
      <c r="L51" s="1913">
        <v>1</v>
      </c>
      <c r="M51" s="1913"/>
      <c r="N51" s="1913">
        <v>5</v>
      </c>
      <c r="O51" s="1913"/>
      <c r="P51" s="1913">
        <f>SUM(B51:O51)</f>
        <v>8</v>
      </c>
      <c r="Q51" s="1913"/>
    </row>
    <row r="52" spans="1:17">
      <c r="A52" s="86" t="s">
        <v>388</v>
      </c>
      <c r="B52" s="1913">
        <v>0</v>
      </c>
      <c r="C52" s="1913"/>
      <c r="D52" s="1913">
        <v>0</v>
      </c>
      <c r="E52" s="1913"/>
      <c r="F52" s="1913">
        <v>0</v>
      </c>
      <c r="G52" s="1913"/>
      <c r="H52" s="1913">
        <v>0</v>
      </c>
      <c r="I52" s="1913"/>
      <c r="J52" s="1913">
        <v>0</v>
      </c>
      <c r="K52" s="1913"/>
      <c r="L52" s="1913">
        <v>0</v>
      </c>
      <c r="M52" s="1913"/>
      <c r="N52" s="1913">
        <v>0</v>
      </c>
      <c r="O52" s="1913"/>
      <c r="P52" s="1913">
        <f>SUM(B52:O52)</f>
        <v>0</v>
      </c>
      <c r="Q52" s="1913"/>
    </row>
  </sheetData>
  <mergeCells count="93">
    <mergeCell ref="H49:I49"/>
    <mergeCell ref="J49:K49"/>
    <mergeCell ref="L49:M49"/>
    <mergeCell ref="N49:O49"/>
    <mergeCell ref="P49:Q49"/>
    <mergeCell ref="H51:I51"/>
    <mergeCell ref="J51:K51"/>
    <mergeCell ref="L51:M51"/>
    <mergeCell ref="N51:O51"/>
    <mergeCell ref="P51:Q51"/>
    <mergeCell ref="B49:C49"/>
    <mergeCell ref="D49:E49"/>
    <mergeCell ref="F49:G49"/>
    <mergeCell ref="B51:C51"/>
    <mergeCell ref="D51:E51"/>
    <mergeCell ref="F51:G51"/>
    <mergeCell ref="B50:C50"/>
    <mergeCell ref="D50:E50"/>
    <mergeCell ref="F50:G50"/>
    <mergeCell ref="B43:C43"/>
    <mergeCell ref="F43:G43"/>
    <mergeCell ref="H43:I43"/>
    <mergeCell ref="A32:AN32"/>
    <mergeCell ref="D43:E43"/>
    <mergeCell ref="H24:I24"/>
    <mergeCell ref="B42:C42"/>
    <mergeCell ref="F42:G42"/>
    <mergeCell ref="H42:I42"/>
    <mergeCell ref="H19:I19"/>
    <mergeCell ref="H20:I20"/>
    <mergeCell ref="B24:C24"/>
    <mergeCell ref="D24:E24"/>
    <mergeCell ref="F24:G24"/>
    <mergeCell ref="D42:E42"/>
    <mergeCell ref="A41:I41"/>
    <mergeCell ref="H23:I23"/>
    <mergeCell ref="A22:I22"/>
    <mergeCell ref="B23:C23"/>
    <mergeCell ref="D23:E23"/>
    <mergeCell ref="F23:G23"/>
    <mergeCell ref="AM18:AO18"/>
    <mergeCell ref="A1:AN1"/>
    <mergeCell ref="F20:G20"/>
    <mergeCell ref="B20:C20"/>
    <mergeCell ref="D20:E20"/>
    <mergeCell ref="A9:AN9"/>
    <mergeCell ref="B19:C19"/>
    <mergeCell ref="D19:E19"/>
    <mergeCell ref="F19:G19"/>
    <mergeCell ref="AI18:AL18"/>
    <mergeCell ref="AG18:AH18"/>
    <mergeCell ref="A18:I18"/>
    <mergeCell ref="L22:AA22"/>
    <mergeCell ref="Z24:AA24"/>
    <mergeCell ref="N25:O25"/>
    <mergeCell ref="P25:Q25"/>
    <mergeCell ref="R25:S25"/>
    <mergeCell ref="T25:U25"/>
    <mergeCell ref="V25:W25"/>
    <mergeCell ref="Z25:AA25"/>
    <mergeCell ref="T24:U24"/>
    <mergeCell ref="V24:W24"/>
    <mergeCell ref="N23:O23"/>
    <mergeCell ref="P23:Q23"/>
    <mergeCell ref="R23:S23"/>
    <mergeCell ref="T23:U23"/>
    <mergeCell ref="V23:W23"/>
    <mergeCell ref="Z23:AA23"/>
    <mergeCell ref="H50:I50"/>
    <mergeCell ref="J50:K50"/>
    <mergeCell ref="L50:M50"/>
    <mergeCell ref="N50:O50"/>
    <mergeCell ref="P50:Q50"/>
    <mergeCell ref="B52:C52"/>
    <mergeCell ref="D52:E52"/>
    <mergeCell ref="F52:G52"/>
    <mergeCell ref="H52:I52"/>
    <mergeCell ref="J52:K52"/>
    <mergeCell ref="L52:M52"/>
    <mergeCell ref="N52:O52"/>
    <mergeCell ref="P52:Q52"/>
    <mergeCell ref="AB23:AC23"/>
    <mergeCell ref="AB24:AC24"/>
    <mergeCell ref="AB25:AC25"/>
    <mergeCell ref="X23:Y23"/>
    <mergeCell ref="X24:Y24"/>
    <mergeCell ref="X25:Y25"/>
    <mergeCell ref="L25:M25"/>
    <mergeCell ref="L23:M23"/>
    <mergeCell ref="L24:M24"/>
    <mergeCell ref="N24:O24"/>
    <mergeCell ref="P24:Q24"/>
    <mergeCell ref="R24:S24"/>
  </mergeCells>
  <conditionalFormatting sqref="D20">
    <cfRule type="cellIs" dxfId="9" priority="7" stopIfTrue="1" operator="greaterThan">
      <formula>0</formula>
    </cfRule>
    <cfRule type="cellIs" dxfId="8" priority="8" stopIfTrue="1" operator="equal">
      <formula>0</formula>
    </cfRule>
    <cfRule type="cellIs" dxfId="7" priority="9" stopIfTrue="1" operator="lessThan">
      <formula>0</formula>
    </cfRule>
  </conditionalFormatting>
  <conditionalFormatting sqref="D24">
    <cfRule type="cellIs" dxfId="6" priority="4" stopIfTrue="1" operator="greaterThan">
      <formula>0</formula>
    </cfRule>
    <cfRule type="cellIs" dxfId="5" priority="5" stopIfTrue="1" operator="equal">
      <formula>0</formula>
    </cfRule>
    <cfRule type="cellIs" dxfId="4" priority="6" stopIfTrue="1" operator="lessThan">
      <formula>0</formula>
    </cfRule>
  </conditionalFormatting>
  <conditionalFormatting sqref="F43">
    <cfRule type="cellIs" dxfId="3" priority="1" stopIfTrue="1" operator="greaterThan">
      <formula>0</formula>
    </cfRule>
    <cfRule type="cellIs" dxfId="2" priority="2" stopIfTrue="1" operator="equal">
      <formula>0</formula>
    </cfRule>
    <cfRule type="cellIs" dxfId="1" priority="3" stopIfTrue="1" operator="lessThan">
      <formula>0</formula>
    </cfRule>
  </conditionalFormatting>
  <printOptions horizontalCentered="1"/>
  <pageMargins left="0.45" right="0.2" top="0.75" bottom="0.75" header="0.3" footer="0.3"/>
  <pageSetup paperSize="8" scale="95"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4">
    <tabColor theme="4" tint="0.79998168889431442"/>
  </sheetPr>
  <dimension ref="A1:Q9"/>
  <sheetViews>
    <sheetView workbookViewId="0">
      <selection activeCell="K12" sqref="K12"/>
    </sheetView>
  </sheetViews>
  <sheetFormatPr defaultRowHeight="15"/>
  <cols>
    <col min="1" max="1" width="23" customWidth="1"/>
    <col min="2" max="2" width="12.5703125" customWidth="1"/>
    <col min="3" max="3" width="13.42578125" customWidth="1"/>
    <col min="4" max="8" width="12.5703125" customWidth="1"/>
    <col min="9" max="9" width="14.85546875" customWidth="1"/>
    <col min="10" max="11" width="12.5703125" customWidth="1"/>
    <col min="16" max="16" width="11.42578125" bestFit="1" customWidth="1"/>
    <col min="17" max="17" width="11.5703125" bestFit="1" customWidth="1"/>
  </cols>
  <sheetData>
    <row r="1" spans="1:17" ht="21.75" thickBot="1">
      <c r="A1" s="153" t="s">
        <v>487</v>
      </c>
      <c r="B1" s="154"/>
      <c r="C1" s="154"/>
      <c r="D1" s="154"/>
      <c r="E1" s="154"/>
      <c r="F1" s="154"/>
      <c r="G1" s="154"/>
      <c r="H1" s="154"/>
      <c r="I1" s="154"/>
      <c r="J1" s="154"/>
      <c r="K1" s="155"/>
      <c r="P1" s="73" t="str">
        <f>'General Information'!$K$1</f>
        <v>Data Date</v>
      </c>
      <c r="Q1" s="74">
        <f>'General Information'!$L$1</f>
        <v>46301</v>
      </c>
    </row>
    <row r="2" spans="1:17" ht="18.75">
      <c r="A2" s="150" t="s">
        <v>486</v>
      </c>
      <c r="B2" s="148"/>
      <c r="C2" s="148"/>
      <c r="D2" s="148"/>
      <c r="E2" s="148"/>
      <c r="F2" s="148"/>
      <c r="G2" s="148"/>
      <c r="H2" s="148"/>
      <c r="I2" s="148"/>
      <c r="J2" s="148"/>
      <c r="K2" s="149"/>
    </row>
    <row r="3" spans="1:17" ht="15.75">
      <c r="A3" s="1949" t="s">
        <v>467</v>
      </c>
      <c r="B3" s="1374"/>
      <c r="C3" s="1374"/>
      <c r="D3" s="1374"/>
      <c r="E3" s="1375"/>
      <c r="F3" s="1376" t="s">
        <v>468</v>
      </c>
      <c r="G3" s="1374"/>
      <c r="H3" s="1374"/>
      <c r="I3" s="1374"/>
      <c r="J3" s="1374"/>
      <c r="K3" s="1375"/>
    </row>
    <row r="4" spans="1:17" ht="15.75">
      <c r="A4" s="151" t="s">
        <v>469</v>
      </c>
      <c r="B4" s="139" t="s">
        <v>470</v>
      </c>
      <c r="C4" s="139" t="s">
        <v>471</v>
      </c>
      <c r="D4" s="139" t="s">
        <v>472</v>
      </c>
      <c r="E4" s="140" t="s">
        <v>9</v>
      </c>
      <c r="F4" s="138" t="s">
        <v>473</v>
      </c>
      <c r="G4" s="139" t="s">
        <v>474</v>
      </c>
      <c r="H4" s="139" t="s">
        <v>475</v>
      </c>
      <c r="I4" s="139" t="s">
        <v>476</v>
      </c>
      <c r="J4" s="139" t="s">
        <v>477</v>
      </c>
      <c r="K4" s="140"/>
    </row>
    <row r="5" spans="1:17" ht="15.75">
      <c r="A5" s="152">
        <v>1462</v>
      </c>
      <c r="B5" s="144">
        <v>26</v>
      </c>
      <c r="C5" s="144">
        <v>27</v>
      </c>
      <c r="D5" s="144">
        <v>1409</v>
      </c>
      <c r="E5" s="145">
        <f>D5/A5</f>
        <v>0.9637482900136799</v>
      </c>
      <c r="F5" s="146">
        <f>+C5</f>
        <v>27</v>
      </c>
      <c r="G5" s="144">
        <v>0</v>
      </c>
      <c r="H5" s="144">
        <f>+F5-I5-G5</f>
        <v>27</v>
      </c>
      <c r="I5" s="147">
        <v>0</v>
      </c>
      <c r="J5" s="1377">
        <f>+G5+H5-I5</f>
        <v>27</v>
      </c>
      <c r="K5" s="1378"/>
    </row>
    <row r="6" spans="1:17" ht="18.75">
      <c r="A6" s="1950" t="s">
        <v>478</v>
      </c>
      <c r="B6" s="1312"/>
      <c r="C6" s="1313"/>
      <c r="D6" s="1317" t="s">
        <v>479</v>
      </c>
      <c r="E6" s="1312"/>
      <c r="F6" s="1312"/>
      <c r="G6" s="1313"/>
      <c r="H6" s="1317" t="s">
        <v>480</v>
      </c>
      <c r="I6" s="1312"/>
      <c r="J6" s="1312"/>
      <c r="K6" s="1313"/>
    </row>
    <row r="7" spans="1:17" ht="15.6" customHeight="1">
      <c r="A7" s="1951"/>
      <c r="B7" s="1315"/>
      <c r="C7" s="1316"/>
      <c r="D7" s="1318" t="s">
        <v>481</v>
      </c>
      <c r="E7" s="1319"/>
      <c r="F7" s="1319" t="s">
        <v>482</v>
      </c>
      <c r="G7" s="1320"/>
      <c r="H7" s="1325"/>
      <c r="I7" s="1315"/>
      <c r="J7" s="1315"/>
      <c r="K7" s="1316"/>
    </row>
    <row r="8" spans="1:17" ht="15.75">
      <c r="A8" s="151" t="s">
        <v>483</v>
      </c>
      <c r="B8" s="139" t="s">
        <v>484</v>
      </c>
      <c r="C8" s="140" t="s">
        <v>485</v>
      </c>
      <c r="D8" s="138" t="s">
        <v>483</v>
      </c>
      <c r="E8" s="139" t="s">
        <v>484</v>
      </c>
      <c r="F8" s="139" t="s">
        <v>483</v>
      </c>
      <c r="G8" s="140" t="s">
        <v>484</v>
      </c>
      <c r="H8" s="138" t="s">
        <v>483</v>
      </c>
      <c r="I8" s="139" t="s">
        <v>484</v>
      </c>
      <c r="J8" s="139" t="s">
        <v>477</v>
      </c>
      <c r="K8" s="140"/>
    </row>
    <row r="9" spans="1:17" ht="15.75">
      <c r="A9" s="141">
        <v>0</v>
      </c>
      <c r="B9" s="141">
        <v>0</v>
      </c>
      <c r="C9" s="143">
        <f>A9-B9</f>
        <v>0</v>
      </c>
      <c r="D9" s="141">
        <v>3</v>
      </c>
      <c r="E9" s="141">
        <v>2</v>
      </c>
      <c r="F9" s="142">
        <v>2</v>
      </c>
      <c r="G9" s="142">
        <v>2</v>
      </c>
      <c r="H9" s="141">
        <v>13</v>
      </c>
      <c r="I9" s="141">
        <v>13</v>
      </c>
      <c r="J9" s="1190">
        <f>H9-I9</f>
        <v>0</v>
      </c>
      <c r="K9" s="1191"/>
    </row>
  </sheetData>
  <mergeCells count="9">
    <mergeCell ref="J9:K9"/>
    <mergeCell ref="A3:E3"/>
    <mergeCell ref="F3:K3"/>
    <mergeCell ref="J5:K5"/>
    <mergeCell ref="A6:C7"/>
    <mergeCell ref="D6:G6"/>
    <mergeCell ref="H6:K7"/>
    <mergeCell ref="D7:E7"/>
    <mergeCell ref="F7:G7"/>
  </mergeCells>
  <conditionalFormatting sqref="I5">
    <cfRule type="cellIs" dxfId="0" priority="4" operator="lessThan">
      <formula>0</formula>
    </cfRule>
  </conditionalFormatting>
  <conditionalFormatting sqref="J5:K5">
    <cfRule type="dataBar" priority="2">
      <dataBar>
        <cfvo type="min"/>
        <cfvo type="max"/>
        <color rgb="FF63C384"/>
      </dataBar>
      <extLst>
        <ext xmlns:x14="http://schemas.microsoft.com/office/spreadsheetml/2009/9/main" uri="{B025F937-C7B1-47D3-B67F-A62EFF666E3E}">
          <x14:id>{55413DE4-DDC9-43A3-85A4-1737851B327B}</x14:id>
        </ext>
      </extLst>
    </cfRule>
  </conditionalFormatting>
  <conditionalFormatting sqref="J9:K9">
    <cfRule type="dataBar" priority="1">
      <dataBar>
        <cfvo type="min"/>
        <cfvo type="max"/>
        <color rgb="FF63C384"/>
      </dataBar>
      <extLst>
        <ext xmlns:x14="http://schemas.microsoft.com/office/spreadsheetml/2009/9/main" uri="{B025F937-C7B1-47D3-B67F-A62EFF666E3E}">
          <x14:id>{F4091C0D-E8A9-41F6-8EC4-544C811B5E6E}</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55413DE4-DDC9-43A3-85A4-1737851B327B}">
            <x14:dataBar minLength="0" maxLength="100" border="1" negativeBarBorderColorSameAsPositive="0">
              <x14:cfvo type="autoMin"/>
              <x14:cfvo type="autoMax"/>
              <x14:borderColor rgb="FF63C384"/>
              <x14:negativeFillColor rgb="FFFF0000"/>
              <x14:negativeBorderColor rgb="FFFF0000"/>
              <x14:axisColor rgb="FF000000"/>
            </x14:dataBar>
          </x14:cfRule>
          <xm:sqref>J5:K5</xm:sqref>
        </x14:conditionalFormatting>
        <x14:conditionalFormatting xmlns:xm="http://schemas.microsoft.com/office/excel/2006/main">
          <x14:cfRule type="dataBar" id="{F4091C0D-E8A9-41F6-8EC4-544C811B5E6E}">
            <x14:dataBar minLength="0" maxLength="100" border="1" negativeBarBorderColorSameAsPositive="0">
              <x14:cfvo type="autoMin"/>
              <x14:cfvo type="autoMax"/>
              <x14:borderColor rgb="FF63C384"/>
              <x14:negativeFillColor rgb="FFFF0000"/>
              <x14:negativeBorderColor rgb="FFFF0000"/>
              <x14:axisColor rgb="FF000000"/>
            </x14:dataBar>
          </x14:cfRule>
          <xm:sqref>J9:K9</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5">
    <tabColor theme="4" tint="0.79998168889431442"/>
  </sheetPr>
  <dimension ref="A1:J14"/>
  <sheetViews>
    <sheetView workbookViewId="0">
      <selection activeCell="G23" sqref="G23"/>
    </sheetView>
  </sheetViews>
  <sheetFormatPr defaultColWidth="9.140625" defaultRowHeight="15"/>
  <cols>
    <col min="1" max="1" width="44.28515625" bestFit="1" customWidth="1"/>
    <col min="2" max="10" width="13.85546875" customWidth="1"/>
  </cols>
  <sheetData>
    <row r="1" spans="1:10" ht="16.5" thickBot="1">
      <c r="A1" s="1952" t="s">
        <v>690</v>
      </c>
      <c r="B1" s="1952"/>
      <c r="C1" s="1952"/>
      <c r="D1" s="1952"/>
      <c r="E1" s="1952"/>
      <c r="F1" s="1952"/>
      <c r="G1" s="1952"/>
      <c r="H1" s="1952"/>
      <c r="I1" s="1952"/>
      <c r="J1" s="1952"/>
    </row>
    <row r="2" spans="1:10" s="42" customFormat="1" ht="30" customHeight="1">
      <c r="A2" s="241" t="s">
        <v>1</v>
      </c>
      <c r="B2" s="246" t="s">
        <v>683</v>
      </c>
      <c r="C2" s="246" t="s">
        <v>684</v>
      </c>
      <c r="D2" s="246" t="s">
        <v>681</v>
      </c>
      <c r="E2" s="246" t="s">
        <v>682</v>
      </c>
      <c r="F2" s="246" t="s">
        <v>685</v>
      </c>
      <c r="G2" s="246" t="s">
        <v>686</v>
      </c>
      <c r="H2" s="242" t="s">
        <v>687</v>
      </c>
      <c r="I2" s="242" t="s">
        <v>688</v>
      </c>
      <c r="J2" s="243" t="s">
        <v>689</v>
      </c>
    </row>
    <row r="3" spans="1:10">
      <c r="A3" s="289" t="s">
        <v>1305</v>
      </c>
      <c r="B3" s="245">
        <v>46365</v>
      </c>
      <c r="C3" s="245">
        <v>46375</v>
      </c>
      <c r="D3" s="245">
        <f>B3</f>
        <v>46365</v>
      </c>
      <c r="E3" s="245">
        <f>C3</f>
        <v>46375</v>
      </c>
      <c r="F3" s="245"/>
      <c r="G3" s="245"/>
      <c r="H3" s="247"/>
      <c r="I3" s="248"/>
      <c r="J3" s="770"/>
    </row>
    <row r="4" spans="1:10">
      <c r="A4" s="289" t="s">
        <v>1306</v>
      </c>
      <c r="B4" s="245">
        <v>46365</v>
      </c>
      <c r="C4" s="245">
        <v>46375</v>
      </c>
      <c r="D4" s="245">
        <f t="shared" ref="D4:E7" si="0">B4</f>
        <v>46365</v>
      </c>
      <c r="E4" s="245">
        <f t="shared" si="0"/>
        <v>46375</v>
      </c>
      <c r="F4" s="245"/>
      <c r="G4" s="245"/>
      <c r="H4" s="247"/>
      <c r="I4" s="248"/>
      <c r="J4" s="770"/>
    </row>
    <row r="5" spans="1:10">
      <c r="A5" s="289" t="s">
        <v>1307</v>
      </c>
      <c r="B5" s="245">
        <v>46365</v>
      </c>
      <c r="C5" s="245">
        <v>46375</v>
      </c>
      <c r="D5" s="245">
        <f t="shared" si="0"/>
        <v>46365</v>
      </c>
      <c r="E5" s="245">
        <f t="shared" si="0"/>
        <v>46375</v>
      </c>
      <c r="F5" s="245"/>
      <c r="G5" s="245"/>
      <c r="H5" s="247"/>
      <c r="I5" s="248"/>
      <c r="J5" s="770"/>
    </row>
    <row r="6" spans="1:10">
      <c r="A6" s="289" t="s">
        <v>1308</v>
      </c>
      <c r="B6" s="245">
        <v>46365</v>
      </c>
      <c r="C6" s="245">
        <v>46375</v>
      </c>
      <c r="D6" s="245">
        <f t="shared" si="0"/>
        <v>46365</v>
      </c>
      <c r="E6" s="245">
        <f t="shared" si="0"/>
        <v>46375</v>
      </c>
      <c r="F6" s="245"/>
      <c r="G6" s="245"/>
      <c r="H6" s="247"/>
      <c r="I6" s="248"/>
      <c r="J6" s="770"/>
    </row>
    <row r="7" spans="1:10">
      <c r="A7" s="289" t="s">
        <v>1309</v>
      </c>
      <c r="B7" s="245">
        <v>46365</v>
      </c>
      <c r="C7" s="245">
        <v>46375</v>
      </c>
      <c r="D7" s="245">
        <f t="shared" si="0"/>
        <v>46365</v>
      </c>
      <c r="E7" s="245">
        <f t="shared" si="0"/>
        <v>46375</v>
      </c>
      <c r="F7" s="245"/>
      <c r="G7" s="245"/>
      <c r="H7" s="247"/>
      <c r="I7" s="248"/>
      <c r="J7" s="770"/>
    </row>
    <row r="8" spans="1:10">
      <c r="A8" s="289" t="s">
        <v>1310</v>
      </c>
      <c r="B8" s="245">
        <v>46365</v>
      </c>
      <c r="C8" s="245">
        <v>46375</v>
      </c>
      <c r="D8" s="245">
        <f>B8</f>
        <v>46365</v>
      </c>
      <c r="E8" s="245">
        <f>C8</f>
        <v>46375</v>
      </c>
      <c r="F8" s="245"/>
      <c r="G8" s="245"/>
      <c r="H8" s="247"/>
      <c r="I8" s="248"/>
      <c r="J8" s="770"/>
    </row>
    <row r="9" spans="1:10">
      <c r="A9" s="289" t="s">
        <v>1311</v>
      </c>
      <c r="B9" s="245">
        <v>46365</v>
      </c>
      <c r="C9" s="245">
        <v>46375</v>
      </c>
      <c r="D9" s="245">
        <f>B9</f>
        <v>46365</v>
      </c>
      <c r="E9" s="245">
        <f>C9</f>
        <v>46375</v>
      </c>
      <c r="F9" s="245"/>
      <c r="G9" s="245"/>
      <c r="H9" s="247"/>
      <c r="I9" s="248"/>
      <c r="J9" s="770"/>
    </row>
    <row r="10" spans="1:10">
      <c r="A10" s="289" t="s">
        <v>1312</v>
      </c>
      <c r="B10" s="245">
        <v>46365</v>
      </c>
      <c r="C10" s="245">
        <v>46375</v>
      </c>
      <c r="D10" s="245">
        <f t="shared" ref="D10:D13" si="1">B10</f>
        <v>46365</v>
      </c>
      <c r="E10" s="245">
        <f t="shared" ref="E10:E13" si="2">C10</f>
        <v>46375</v>
      </c>
      <c r="F10" s="245"/>
      <c r="G10" s="245"/>
      <c r="H10" s="247"/>
      <c r="I10" s="248"/>
      <c r="J10" s="770"/>
    </row>
    <row r="11" spans="1:10">
      <c r="A11" s="289" t="s">
        <v>1313</v>
      </c>
      <c r="B11" s="245">
        <v>46365</v>
      </c>
      <c r="C11" s="245">
        <v>46375</v>
      </c>
      <c r="D11" s="245">
        <f t="shared" si="1"/>
        <v>46365</v>
      </c>
      <c r="E11" s="245">
        <f t="shared" si="2"/>
        <v>46375</v>
      </c>
      <c r="F11" s="245"/>
      <c r="G11" s="245"/>
      <c r="H11" s="247"/>
      <c r="I11" s="248"/>
      <c r="J11" s="770"/>
    </row>
    <row r="12" spans="1:10">
      <c r="A12" s="289" t="s">
        <v>1314</v>
      </c>
      <c r="B12" s="245">
        <v>46365</v>
      </c>
      <c r="C12" s="245">
        <v>46375</v>
      </c>
      <c r="D12" s="245">
        <f t="shared" si="1"/>
        <v>46365</v>
      </c>
      <c r="E12" s="245">
        <f t="shared" si="2"/>
        <v>46375</v>
      </c>
      <c r="F12" s="245"/>
      <c r="G12" s="245"/>
      <c r="H12" s="247"/>
      <c r="I12" s="248"/>
      <c r="J12" s="770"/>
    </row>
    <row r="13" spans="1:10">
      <c r="A13" s="289" t="s">
        <v>1315</v>
      </c>
      <c r="B13" s="245">
        <v>46365</v>
      </c>
      <c r="C13" s="245">
        <v>46375</v>
      </c>
      <c r="D13" s="245">
        <f t="shared" si="1"/>
        <v>46365</v>
      </c>
      <c r="E13" s="245">
        <f t="shared" si="2"/>
        <v>46375</v>
      </c>
      <c r="F13" s="245"/>
      <c r="G13" s="245"/>
      <c r="H13" s="247"/>
      <c r="I13" s="248"/>
      <c r="J13" s="770"/>
    </row>
    <row r="14" spans="1:10" ht="15.75" thickBot="1">
      <c r="A14" s="768" t="s">
        <v>5</v>
      </c>
      <c r="B14" s="769">
        <f>MIN(B3:B8)</f>
        <v>46365</v>
      </c>
      <c r="C14" s="769">
        <f>MAX(C3:C8)</f>
        <v>46375</v>
      </c>
      <c r="D14" s="769">
        <f>MIN(D3:D8)</f>
        <v>46365</v>
      </c>
      <c r="E14" s="769">
        <f>MAX(E3:E8)</f>
        <v>46375</v>
      </c>
      <c r="F14" s="244">
        <f>MIN(F3:F8)</f>
        <v>0</v>
      </c>
      <c r="G14" s="244">
        <f>MAX(G3:G8)</f>
        <v>0</v>
      </c>
      <c r="H14" s="249" t="e">
        <f>AVERAGE(H3:H8)</f>
        <v>#DIV/0!</v>
      </c>
      <c r="I14" s="250">
        <f>SUM(I3:I8)</f>
        <v>0</v>
      </c>
      <c r="J14" s="251">
        <f>SUM(J3:J8)</f>
        <v>0</v>
      </c>
    </row>
  </sheetData>
  <mergeCells count="1">
    <mergeCell ref="A1:J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F7D18-A674-4314-99CC-7213EB592753}">
  <sheetPr codeName="Sheet26">
    <tabColor rgb="FF00B050"/>
    <pageSetUpPr fitToPage="1"/>
  </sheetPr>
  <dimension ref="A1:AR27"/>
  <sheetViews>
    <sheetView zoomScale="40" zoomScaleNormal="40" workbookViewId="0">
      <selection activeCell="W3" sqref="W3:W16"/>
    </sheetView>
  </sheetViews>
  <sheetFormatPr defaultRowHeight="15"/>
  <cols>
    <col min="1" max="1" width="6.28515625" style="905" bestFit="1" customWidth="1"/>
    <col min="2" max="2" width="11.85546875" style="905" customWidth="1"/>
    <col min="3" max="3" width="13.28515625" style="905" bestFit="1" customWidth="1"/>
    <col min="4" max="4" width="27.28515625" style="905" bestFit="1" customWidth="1"/>
    <col min="5" max="5" width="62.85546875" style="905" bestFit="1" customWidth="1"/>
    <col min="6" max="6" width="22.42578125" style="905" bestFit="1" customWidth="1"/>
    <col min="7" max="7" width="33" style="905" bestFit="1" customWidth="1"/>
    <col min="8" max="8" width="26.28515625" style="905" bestFit="1" customWidth="1"/>
    <col min="9" max="9" width="26" style="905" bestFit="1" customWidth="1"/>
    <col min="10" max="10" width="22.85546875" style="905" bestFit="1" customWidth="1"/>
    <col min="11" max="11" width="27.140625" style="905" customWidth="1"/>
    <col min="12" max="12" width="32.42578125" style="905" bestFit="1" customWidth="1"/>
    <col min="13" max="13" width="52.28515625" style="905" customWidth="1"/>
    <col min="14" max="15" width="29.28515625" style="904" customWidth="1"/>
    <col min="16" max="17" width="72.7109375" style="904" bestFit="1" customWidth="1"/>
    <col min="18" max="18" width="120.5703125" style="904" customWidth="1"/>
    <col min="19" max="19" width="169.140625" style="904" customWidth="1"/>
    <col min="20" max="20" width="162.85546875" style="904" customWidth="1"/>
    <col min="21" max="21" width="190.140625" style="904" customWidth="1"/>
    <col min="22" max="23" width="118.7109375" style="904" customWidth="1"/>
    <col min="24" max="29" width="38.140625" style="2" customWidth="1"/>
    <col min="30" max="30" width="44.140625" bestFit="1" customWidth="1"/>
    <col min="31" max="31" width="39.140625" bestFit="1" customWidth="1"/>
    <col min="32" max="32" width="45.42578125" bestFit="1" customWidth="1"/>
    <col min="33" max="33" width="63.42578125" bestFit="1" customWidth="1"/>
    <col min="34" max="34" width="85.140625" bestFit="1" customWidth="1"/>
    <col min="35" max="35" width="41.140625" bestFit="1" customWidth="1"/>
    <col min="36" max="36" width="67.7109375" bestFit="1" customWidth="1"/>
    <col min="37" max="37" width="39.42578125" bestFit="1" customWidth="1"/>
  </cols>
  <sheetData>
    <row r="1" spans="1:29" ht="153.6" customHeight="1" thickBot="1">
      <c r="A1" s="1957" t="s">
        <v>983</v>
      </c>
      <c r="B1" s="1958"/>
      <c r="C1" s="1958"/>
      <c r="D1" s="1958"/>
      <c r="E1" s="1958"/>
      <c r="F1" s="1958"/>
      <c r="G1" s="1958"/>
      <c r="H1" s="1958"/>
      <c r="I1" s="1958"/>
      <c r="J1" s="1958"/>
      <c r="K1" s="1958"/>
      <c r="L1" s="1958"/>
      <c r="M1" s="1958"/>
      <c r="N1" s="1958"/>
      <c r="O1" s="1958"/>
      <c r="P1" s="1958"/>
      <c r="Q1" s="1958"/>
      <c r="R1" s="1958"/>
      <c r="S1" s="1958"/>
      <c r="T1" s="1958"/>
      <c r="U1" s="1958"/>
      <c r="V1" s="1958"/>
      <c r="W1" s="1958"/>
      <c r="X1" s="1958"/>
      <c r="Y1" s="1958"/>
      <c r="Z1" s="1958"/>
      <c r="AA1" s="1958"/>
      <c r="AB1" s="1958"/>
      <c r="AC1" s="1959"/>
    </row>
    <row r="2" spans="1:29" ht="90">
      <c r="A2" s="891" t="s">
        <v>17</v>
      </c>
      <c r="B2" s="892" t="s">
        <v>915</v>
      </c>
      <c r="C2" s="892" t="s">
        <v>916</v>
      </c>
      <c r="D2" s="892" t="s">
        <v>112</v>
      </c>
      <c r="E2" s="892" t="s">
        <v>917</v>
      </c>
      <c r="F2" s="892" t="s">
        <v>918</v>
      </c>
      <c r="G2" s="892" t="s">
        <v>919</v>
      </c>
      <c r="H2" s="892" t="s">
        <v>920</v>
      </c>
      <c r="I2" s="892" t="s">
        <v>921</v>
      </c>
      <c r="J2" s="893" t="s">
        <v>922</v>
      </c>
      <c r="K2" s="892" t="s">
        <v>923</v>
      </c>
      <c r="L2" s="894" t="s">
        <v>924</v>
      </c>
      <c r="M2" s="895" t="s">
        <v>925</v>
      </c>
      <c r="N2" s="896" t="s">
        <v>926</v>
      </c>
      <c r="O2" s="897" t="s">
        <v>927</v>
      </c>
      <c r="P2" s="898" t="s">
        <v>928</v>
      </c>
      <c r="Q2" s="898" t="s">
        <v>929</v>
      </c>
      <c r="R2" s="898" t="s">
        <v>930</v>
      </c>
      <c r="S2" s="898" t="s">
        <v>931</v>
      </c>
      <c r="T2" s="898" t="s">
        <v>932</v>
      </c>
      <c r="U2" s="898" t="s">
        <v>933</v>
      </c>
      <c r="V2" s="898" t="s">
        <v>934</v>
      </c>
      <c r="W2" s="898" t="s">
        <v>935</v>
      </c>
      <c r="X2" s="899" t="s">
        <v>936</v>
      </c>
      <c r="Y2" s="899" t="s">
        <v>937</v>
      </c>
      <c r="Z2" s="899" t="s">
        <v>938</v>
      </c>
      <c r="AA2" s="900" t="s">
        <v>939</v>
      </c>
      <c r="AB2" s="900" t="s">
        <v>940</v>
      </c>
      <c r="AC2" s="901" t="s">
        <v>941</v>
      </c>
    </row>
    <row r="3" spans="1:29" s="902" customFormat="1" ht="409.6" customHeight="1">
      <c r="A3" s="1954">
        <v>1</v>
      </c>
      <c r="B3" s="1953"/>
      <c r="C3" s="1953"/>
      <c r="D3" s="1953" t="s">
        <v>998</v>
      </c>
      <c r="E3" s="1956" t="s">
        <v>997</v>
      </c>
      <c r="F3" s="1953" t="s">
        <v>987</v>
      </c>
      <c r="G3" s="1953" t="s">
        <v>942</v>
      </c>
      <c r="H3" s="1955">
        <v>46084</v>
      </c>
      <c r="I3" s="1955">
        <v>46389</v>
      </c>
      <c r="J3" s="1970">
        <v>10</v>
      </c>
      <c r="K3" s="1969">
        <v>46389</v>
      </c>
      <c r="L3" s="1968">
        <f>Progress!C24</f>
        <v>9554134.0000000019</v>
      </c>
      <c r="M3" s="1967">
        <f>'Weekly Progress Report'!$N$27</f>
        <v>1.3296916824450626</v>
      </c>
      <c r="N3" s="1966" t="s">
        <v>472</v>
      </c>
      <c r="O3" s="1966" t="s">
        <v>472</v>
      </c>
      <c r="P3" s="1960" t="s">
        <v>472</v>
      </c>
      <c r="Q3" s="1961" t="s">
        <v>472</v>
      </c>
      <c r="R3" s="1972" t="s">
        <v>1444</v>
      </c>
      <c r="S3" s="1973" t="s">
        <v>1481</v>
      </c>
      <c r="T3" s="1974" t="s">
        <v>1442</v>
      </c>
      <c r="U3" s="1973" t="s">
        <v>1450</v>
      </c>
      <c r="V3" s="1975" t="s">
        <v>1445</v>
      </c>
      <c r="W3" s="1971" t="s">
        <v>1443</v>
      </c>
      <c r="X3" s="1962"/>
      <c r="Y3" s="1963">
        <f>'EV-Chart Data'!D12</f>
        <v>0.89728416411157719</v>
      </c>
      <c r="Z3" s="1963">
        <f>'Weekly Progress Report'!L27</f>
        <v>0.94659442708255925</v>
      </c>
      <c r="AA3" s="1963">
        <f>'Invoice Log'!AB5</f>
        <v>0.68085720798975591</v>
      </c>
      <c r="AB3" s="1964">
        <f>'Invoice Log'!F32</f>
        <v>6505001</v>
      </c>
      <c r="AC3" s="1965">
        <f>K3</f>
        <v>46389</v>
      </c>
    </row>
    <row r="4" spans="1:29" ht="17.45" customHeight="1">
      <c r="A4" s="1954"/>
      <c r="B4" s="1953"/>
      <c r="C4" s="1953"/>
      <c r="D4" s="1953"/>
      <c r="E4" s="1956"/>
      <c r="F4" s="1953"/>
      <c r="G4" s="1953"/>
      <c r="H4" s="1955"/>
      <c r="I4" s="1955"/>
      <c r="J4" s="1970"/>
      <c r="K4" s="1969"/>
      <c r="L4" s="1968"/>
      <c r="M4" s="1967"/>
      <c r="N4" s="1966"/>
      <c r="O4" s="1966"/>
      <c r="P4" s="1960"/>
      <c r="Q4" s="1961"/>
      <c r="R4" s="1972"/>
      <c r="S4" s="1973"/>
      <c r="T4" s="1974"/>
      <c r="U4" s="1973"/>
      <c r="V4" s="1975"/>
      <c r="W4" s="1971"/>
      <c r="X4" s="1962"/>
      <c r="Y4" s="1963"/>
      <c r="Z4" s="1963"/>
      <c r="AA4" s="1963"/>
      <c r="AB4" s="1964"/>
      <c r="AC4" s="1965"/>
    </row>
    <row r="5" spans="1:29" ht="14.45" customHeight="1">
      <c r="A5" s="1954"/>
      <c r="B5" s="1953"/>
      <c r="C5" s="1953"/>
      <c r="D5" s="1953"/>
      <c r="E5" s="1956"/>
      <c r="F5" s="1953"/>
      <c r="G5" s="1953"/>
      <c r="H5" s="1955"/>
      <c r="I5" s="1955"/>
      <c r="J5" s="1970"/>
      <c r="K5" s="1969"/>
      <c r="L5" s="1968"/>
      <c r="M5" s="1967"/>
      <c r="N5" s="1966"/>
      <c r="O5" s="1966"/>
      <c r="P5" s="1960"/>
      <c r="Q5" s="1961"/>
      <c r="R5" s="1972"/>
      <c r="S5" s="1973"/>
      <c r="T5" s="1974"/>
      <c r="U5" s="1973"/>
      <c r="V5" s="1975"/>
      <c r="W5" s="1971"/>
      <c r="X5" s="1962"/>
      <c r="Y5" s="1963"/>
      <c r="Z5" s="1963"/>
      <c r="AA5" s="1963"/>
      <c r="AB5" s="1964"/>
      <c r="AC5" s="1965"/>
    </row>
    <row r="6" spans="1:29" ht="15" customHeight="1">
      <c r="A6" s="1954"/>
      <c r="B6" s="1953"/>
      <c r="C6" s="1953"/>
      <c r="D6" s="1953"/>
      <c r="E6" s="1956"/>
      <c r="F6" s="1953"/>
      <c r="G6" s="1953"/>
      <c r="H6" s="1955"/>
      <c r="I6" s="1955"/>
      <c r="J6" s="1970"/>
      <c r="K6" s="1969"/>
      <c r="L6" s="1968"/>
      <c r="M6" s="1967"/>
      <c r="N6" s="1966"/>
      <c r="O6" s="1966"/>
      <c r="P6" s="1960"/>
      <c r="Q6" s="1961"/>
      <c r="R6" s="1972"/>
      <c r="S6" s="1973"/>
      <c r="T6" s="1974"/>
      <c r="U6" s="1973"/>
      <c r="V6" s="1975"/>
      <c r="W6" s="1971"/>
      <c r="X6" s="1962"/>
      <c r="Y6" s="1963"/>
      <c r="Z6" s="1963"/>
      <c r="AA6" s="1963"/>
      <c r="AB6" s="1964"/>
      <c r="AC6" s="1965"/>
    </row>
    <row r="7" spans="1:29" ht="14.45" customHeight="1">
      <c r="A7" s="1954"/>
      <c r="B7" s="1953"/>
      <c r="C7" s="1953"/>
      <c r="D7" s="1953"/>
      <c r="E7" s="1956"/>
      <c r="F7" s="1953"/>
      <c r="G7" s="1953"/>
      <c r="H7" s="1955"/>
      <c r="I7" s="1955"/>
      <c r="J7" s="1970"/>
      <c r="K7" s="1969"/>
      <c r="L7" s="1968"/>
      <c r="M7" s="1967"/>
      <c r="N7" s="1966"/>
      <c r="O7" s="1966"/>
      <c r="P7" s="1960"/>
      <c r="Q7" s="1961"/>
      <c r="R7" s="1972"/>
      <c r="S7" s="1973"/>
      <c r="T7" s="1974"/>
      <c r="U7" s="1973"/>
      <c r="V7" s="1975"/>
      <c r="W7" s="1971"/>
      <c r="X7" s="1962"/>
      <c r="Y7" s="1963"/>
      <c r="Z7" s="1963"/>
      <c r="AA7" s="1963"/>
      <c r="AB7" s="1964"/>
      <c r="AC7" s="1965"/>
    </row>
    <row r="8" spans="1:29" ht="14.45" customHeight="1">
      <c r="A8" s="1954"/>
      <c r="B8" s="1953"/>
      <c r="C8" s="1953"/>
      <c r="D8" s="1953"/>
      <c r="E8" s="1956"/>
      <c r="F8" s="1953"/>
      <c r="G8" s="1953"/>
      <c r="H8" s="1955"/>
      <c r="I8" s="1955"/>
      <c r="J8" s="1970"/>
      <c r="K8" s="1969"/>
      <c r="L8" s="1968"/>
      <c r="M8" s="1967"/>
      <c r="N8" s="1966"/>
      <c r="O8" s="1966"/>
      <c r="P8" s="1960"/>
      <c r="Q8" s="1961"/>
      <c r="R8" s="1972"/>
      <c r="S8" s="1973"/>
      <c r="T8" s="1974"/>
      <c r="U8" s="1973"/>
      <c r="V8" s="1975"/>
      <c r="W8" s="1971"/>
      <c r="X8" s="1962"/>
      <c r="Y8" s="1963"/>
      <c r="Z8" s="1963"/>
      <c r="AA8" s="1963"/>
      <c r="AB8" s="1964"/>
      <c r="AC8" s="1965"/>
    </row>
    <row r="9" spans="1:29" ht="15" customHeight="1">
      <c r="A9" s="1954"/>
      <c r="B9" s="1953"/>
      <c r="C9" s="1953"/>
      <c r="D9" s="1953"/>
      <c r="E9" s="1956"/>
      <c r="F9" s="1953"/>
      <c r="G9" s="1953"/>
      <c r="H9" s="1955"/>
      <c r="I9" s="1955"/>
      <c r="J9" s="1970"/>
      <c r="K9" s="1969"/>
      <c r="L9" s="1968"/>
      <c r="M9" s="1967"/>
      <c r="N9" s="1966"/>
      <c r="O9" s="1966"/>
      <c r="P9" s="1960"/>
      <c r="Q9" s="1961"/>
      <c r="R9" s="1972"/>
      <c r="S9" s="1973"/>
      <c r="T9" s="1974"/>
      <c r="U9" s="1973"/>
      <c r="V9" s="1975"/>
      <c r="W9" s="1971"/>
      <c r="X9" s="1962"/>
      <c r="Y9" s="1963"/>
      <c r="Z9" s="1963"/>
      <c r="AA9" s="1963"/>
      <c r="AB9" s="1964"/>
      <c r="AC9" s="1965"/>
    </row>
    <row r="10" spans="1:29" ht="14.45" customHeight="1">
      <c r="A10" s="1954"/>
      <c r="B10" s="1953"/>
      <c r="C10" s="1953"/>
      <c r="D10" s="1953"/>
      <c r="E10" s="1956"/>
      <c r="F10" s="1953"/>
      <c r="G10" s="1953"/>
      <c r="H10" s="1955"/>
      <c r="I10" s="1955"/>
      <c r="J10" s="1970"/>
      <c r="K10" s="1969"/>
      <c r="L10" s="1968"/>
      <c r="M10" s="1967"/>
      <c r="N10" s="1966"/>
      <c r="O10" s="1966"/>
      <c r="P10" s="1960"/>
      <c r="Q10" s="1961"/>
      <c r="R10" s="1972"/>
      <c r="S10" s="1973"/>
      <c r="T10" s="1974"/>
      <c r="U10" s="1973"/>
      <c r="V10" s="1975"/>
      <c r="W10" s="1971"/>
      <c r="X10" s="1962"/>
      <c r="Y10" s="1963"/>
      <c r="Z10" s="1963"/>
      <c r="AA10" s="1963"/>
      <c r="AB10" s="1964"/>
      <c r="AC10" s="1965"/>
    </row>
    <row r="11" spans="1:29" ht="14.45" customHeight="1">
      <c r="A11" s="1954"/>
      <c r="B11" s="1953"/>
      <c r="C11" s="1953"/>
      <c r="D11" s="1953"/>
      <c r="E11" s="1956"/>
      <c r="F11" s="1953"/>
      <c r="G11" s="1953"/>
      <c r="H11" s="1955"/>
      <c r="I11" s="1955"/>
      <c r="J11" s="1970"/>
      <c r="K11" s="1969"/>
      <c r="L11" s="1968"/>
      <c r="M11" s="1967"/>
      <c r="N11" s="1966"/>
      <c r="O11" s="1966"/>
      <c r="P11" s="1960"/>
      <c r="Q11" s="1961"/>
      <c r="R11" s="1972"/>
      <c r="S11" s="1973"/>
      <c r="T11" s="1974"/>
      <c r="U11" s="1973"/>
      <c r="V11" s="1975"/>
      <c r="W11" s="1971"/>
      <c r="X11" s="1962"/>
      <c r="Y11" s="1963"/>
      <c r="Z11" s="1963"/>
      <c r="AA11" s="1963"/>
      <c r="AB11" s="1964"/>
      <c r="AC11" s="1965"/>
    </row>
    <row r="12" spans="1:29" ht="15" customHeight="1">
      <c r="A12" s="1954"/>
      <c r="B12" s="1953"/>
      <c r="C12" s="1953"/>
      <c r="D12" s="1953"/>
      <c r="E12" s="1956"/>
      <c r="F12" s="1953"/>
      <c r="G12" s="1953"/>
      <c r="H12" s="1955"/>
      <c r="I12" s="1955"/>
      <c r="J12" s="1970"/>
      <c r="K12" s="1969"/>
      <c r="L12" s="1968"/>
      <c r="M12" s="1967"/>
      <c r="N12" s="1966"/>
      <c r="O12" s="1966"/>
      <c r="P12" s="1960"/>
      <c r="Q12" s="1961"/>
      <c r="R12" s="1972"/>
      <c r="S12" s="1973"/>
      <c r="T12" s="1974"/>
      <c r="U12" s="1973"/>
      <c r="V12" s="1975"/>
      <c r="W12" s="1971"/>
      <c r="X12" s="1962"/>
      <c r="Y12" s="1963"/>
      <c r="Z12" s="1963"/>
      <c r="AA12" s="1963"/>
      <c r="AB12" s="1964"/>
      <c r="AC12" s="1965"/>
    </row>
    <row r="13" spans="1:29" ht="14.45" customHeight="1">
      <c r="A13" s="1954"/>
      <c r="B13" s="1953"/>
      <c r="C13" s="1953"/>
      <c r="D13" s="1953"/>
      <c r="E13" s="1956"/>
      <c r="F13" s="1953"/>
      <c r="G13" s="1953"/>
      <c r="H13" s="1955"/>
      <c r="I13" s="1955"/>
      <c r="J13" s="1970"/>
      <c r="K13" s="1969"/>
      <c r="L13" s="1968"/>
      <c r="M13" s="1967"/>
      <c r="N13" s="1966"/>
      <c r="O13" s="1966"/>
      <c r="P13" s="1960"/>
      <c r="Q13" s="1961"/>
      <c r="R13" s="1972"/>
      <c r="S13" s="1973"/>
      <c r="T13" s="1974"/>
      <c r="U13" s="1973"/>
      <c r="V13" s="1975"/>
      <c r="W13" s="1971"/>
      <c r="X13" s="1962"/>
      <c r="Y13" s="1963"/>
      <c r="Z13" s="1963"/>
      <c r="AA13" s="1963"/>
      <c r="AB13" s="1964"/>
      <c r="AC13" s="1965"/>
    </row>
    <row r="14" spans="1:29" ht="14.45" customHeight="1">
      <c r="A14" s="1954"/>
      <c r="B14" s="1953"/>
      <c r="C14" s="1953"/>
      <c r="D14" s="1953"/>
      <c r="E14" s="1956"/>
      <c r="F14" s="1953"/>
      <c r="G14" s="1953"/>
      <c r="H14" s="1955"/>
      <c r="I14" s="1955"/>
      <c r="J14" s="1970"/>
      <c r="K14" s="1969"/>
      <c r="L14" s="1968"/>
      <c r="M14" s="1967"/>
      <c r="N14" s="1966"/>
      <c r="O14" s="1966"/>
      <c r="P14" s="1960"/>
      <c r="Q14" s="1961"/>
      <c r="R14" s="1972"/>
      <c r="S14" s="1973"/>
      <c r="T14" s="1974"/>
      <c r="U14" s="1973"/>
      <c r="V14" s="1975"/>
      <c r="W14" s="1971"/>
      <c r="X14" s="1962"/>
      <c r="Y14" s="1963"/>
      <c r="Z14" s="1963"/>
      <c r="AA14" s="1963"/>
      <c r="AB14" s="1964"/>
      <c r="AC14" s="1965"/>
    </row>
    <row r="15" spans="1:29" ht="15" customHeight="1">
      <c r="A15" s="1954"/>
      <c r="B15" s="1953"/>
      <c r="C15" s="1953"/>
      <c r="D15" s="1953"/>
      <c r="E15" s="1956"/>
      <c r="F15" s="1953"/>
      <c r="G15" s="1953"/>
      <c r="H15" s="1955"/>
      <c r="I15" s="1955"/>
      <c r="J15" s="1970"/>
      <c r="K15" s="1969"/>
      <c r="L15" s="1968"/>
      <c r="M15" s="1967"/>
      <c r="N15" s="1966"/>
      <c r="O15" s="1966"/>
      <c r="P15" s="1960"/>
      <c r="Q15" s="1961"/>
      <c r="R15" s="1972"/>
      <c r="S15" s="1973"/>
      <c r="T15" s="1974"/>
      <c r="U15" s="1973"/>
      <c r="V15" s="1975"/>
      <c r="W15" s="1971"/>
      <c r="X15" s="1962"/>
      <c r="Y15" s="1963"/>
      <c r="Z15" s="1963"/>
      <c r="AA15" s="1963"/>
      <c r="AB15" s="1964"/>
      <c r="AC15" s="1965"/>
    </row>
    <row r="16" spans="1:29" ht="14.45" customHeight="1">
      <c r="A16" s="1954"/>
      <c r="B16" s="1953"/>
      <c r="C16" s="1953"/>
      <c r="D16" s="1953"/>
      <c r="E16" s="1956"/>
      <c r="F16" s="1953"/>
      <c r="G16" s="1953"/>
      <c r="H16" s="1955"/>
      <c r="I16" s="1955"/>
      <c r="J16" s="1970"/>
      <c r="K16" s="1969"/>
      <c r="L16" s="1968"/>
      <c r="M16" s="1967"/>
      <c r="N16" s="1966"/>
      <c r="O16" s="1966"/>
      <c r="P16" s="1960"/>
      <c r="Q16" s="1961"/>
      <c r="R16" s="1972"/>
      <c r="S16" s="1973"/>
      <c r="T16" s="1974"/>
      <c r="U16" s="1973"/>
      <c r="V16" s="1975"/>
      <c r="W16" s="1971"/>
      <c r="X16" s="1962"/>
      <c r="Y16" s="1963"/>
      <c r="Z16" s="1963"/>
      <c r="AA16" s="1963"/>
      <c r="AB16" s="1964"/>
      <c r="AC16" s="1965"/>
    </row>
    <row r="17" spans="1:44" ht="129.94999999999999" customHeight="1">
      <c r="A17"/>
      <c r="B17"/>
      <c r="C17"/>
      <c r="D17"/>
      <c r="E17"/>
      <c r="F17"/>
      <c r="G17"/>
      <c r="H17"/>
      <c r="I17"/>
      <c r="J17"/>
      <c r="K17"/>
      <c r="L17"/>
      <c r="M17"/>
      <c r="N17"/>
      <c r="O17"/>
      <c r="P17"/>
      <c r="Q17"/>
      <c r="R17"/>
      <c r="S17"/>
      <c r="T17"/>
      <c r="U17"/>
      <c r="V17"/>
      <c r="W17"/>
      <c r="AA17" s="1044"/>
    </row>
    <row r="18" spans="1:44" ht="129.94999999999999" customHeight="1">
      <c r="A18"/>
      <c r="B18"/>
      <c r="C18"/>
      <c r="D18"/>
      <c r="E18"/>
      <c r="F18"/>
      <c r="G18"/>
      <c r="H18"/>
      <c r="I18"/>
      <c r="J18"/>
      <c r="K18"/>
      <c r="L18"/>
      <c r="M18"/>
      <c r="N18"/>
      <c r="O18"/>
      <c r="P18"/>
      <c r="Q18"/>
      <c r="R18"/>
      <c r="S18"/>
      <c r="T18"/>
      <c r="U18"/>
      <c r="V18"/>
      <c r="W18"/>
    </row>
    <row r="19" spans="1:44" ht="129.94999999999999" customHeight="1">
      <c r="A19"/>
      <c r="B19"/>
      <c r="C19"/>
      <c r="D19"/>
      <c r="E19"/>
      <c r="F19"/>
      <c r="G19"/>
      <c r="H19"/>
      <c r="I19"/>
      <c r="J19"/>
      <c r="K19"/>
      <c r="L19"/>
      <c r="M19"/>
      <c r="N19"/>
      <c r="O19"/>
      <c r="P19"/>
      <c r="Q19"/>
      <c r="R19"/>
      <c r="S19"/>
      <c r="T19"/>
      <c r="U19"/>
      <c r="V19"/>
      <c r="W19"/>
    </row>
    <row r="20" spans="1:44" ht="129.94999999999999" customHeight="1">
      <c r="A20"/>
      <c r="B20"/>
      <c r="C20"/>
      <c r="D20"/>
      <c r="E20"/>
      <c r="F20"/>
      <c r="G20"/>
      <c r="H20"/>
      <c r="I20"/>
      <c r="J20"/>
      <c r="K20"/>
      <c r="L20"/>
      <c r="M20"/>
      <c r="N20"/>
      <c r="O20"/>
      <c r="P20"/>
      <c r="Q20"/>
      <c r="R20"/>
      <c r="S20"/>
      <c r="T20"/>
      <c r="U20"/>
      <c r="V20"/>
      <c r="W20"/>
    </row>
    <row r="21" spans="1:44">
      <c r="A21"/>
      <c r="B21"/>
      <c r="C21"/>
      <c r="D21"/>
      <c r="E21"/>
      <c r="F21"/>
      <c r="G21"/>
      <c r="H21"/>
      <c r="I21"/>
      <c r="J21"/>
      <c r="K21"/>
      <c r="L21"/>
      <c r="M21"/>
      <c r="N21"/>
      <c r="O21"/>
      <c r="P21"/>
      <c r="Q21"/>
      <c r="R21"/>
      <c r="S21"/>
      <c r="T21"/>
      <c r="U21"/>
      <c r="V21"/>
      <c r="W21"/>
    </row>
    <row r="22" spans="1:44">
      <c r="A22" s="903"/>
      <c r="B22" s="903"/>
      <c r="C22" s="903"/>
      <c r="D22" s="903"/>
      <c r="E22" s="903"/>
      <c r="F22" s="903"/>
      <c r="G22" s="903"/>
      <c r="H22" s="903"/>
      <c r="I22" s="903"/>
      <c r="J22" s="903"/>
      <c r="K22" s="903"/>
      <c r="L22" s="903"/>
      <c r="M22" s="903"/>
      <c r="N22" s="903"/>
      <c r="O22" s="903"/>
      <c r="P22" s="903"/>
      <c r="Q22" s="903"/>
      <c r="R22" s="903"/>
      <c r="S22" s="903"/>
      <c r="T22" s="903"/>
      <c r="U22" s="903"/>
      <c r="V22" s="903"/>
      <c r="W22" s="903"/>
    </row>
    <row r="23" spans="1:44">
      <c r="A23" s="904"/>
      <c r="B23" s="904"/>
      <c r="C23" s="904"/>
      <c r="D23" s="904"/>
      <c r="E23" s="904"/>
      <c r="F23" s="904"/>
      <c r="G23" s="904"/>
      <c r="H23" s="904"/>
      <c r="I23" s="904"/>
      <c r="J23" s="904"/>
      <c r="K23" s="904"/>
      <c r="L23" s="904"/>
      <c r="M23" s="904"/>
    </row>
    <row r="24" spans="1:44" ht="15" customHeight="1">
      <c r="A24" s="904"/>
      <c r="B24" s="904"/>
      <c r="C24" s="904"/>
      <c r="D24" s="904"/>
      <c r="E24" s="904"/>
      <c r="F24" s="904"/>
      <c r="G24" s="904"/>
      <c r="H24" s="904"/>
      <c r="I24" s="904"/>
      <c r="J24" s="904"/>
      <c r="K24" s="904"/>
      <c r="L24" s="904"/>
      <c r="M24" s="904"/>
    </row>
    <row r="25" spans="1:44" s="904" customFormat="1">
      <c r="X25" s="2"/>
      <c r="Y25" s="2"/>
      <c r="Z25" s="2"/>
      <c r="AA25" s="2"/>
      <c r="AB25" s="2"/>
      <c r="AC25" s="2"/>
      <c r="AD25"/>
      <c r="AE25"/>
      <c r="AF25"/>
      <c r="AG25"/>
      <c r="AH25"/>
      <c r="AI25"/>
      <c r="AJ25"/>
      <c r="AK25"/>
      <c r="AL25"/>
      <c r="AM25"/>
      <c r="AN25"/>
      <c r="AO25"/>
      <c r="AP25"/>
      <c r="AQ25"/>
      <c r="AR25"/>
    </row>
    <row r="26" spans="1:44" s="904" customFormat="1" ht="14.45" customHeight="1">
      <c r="X26" s="2"/>
      <c r="Y26" s="2"/>
      <c r="Z26" s="2"/>
      <c r="AA26" s="2"/>
      <c r="AB26" s="2"/>
      <c r="AC26" s="2"/>
      <c r="AD26"/>
      <c r="AE26"/>
      <c r="AF26"/>
      <c r="AG26"/>
      <c r="AH26"/>
      <c r="AI26"/>
      <c r="AJ26"/>
      <c r="AK26"/>
      <c r="AL26"/>
      <c r="AM26"/>
      <c r="AN26"/>
      <c r="AO26"/>
      <c r="AP26"/>
      <c r="AQ26"/>
      <c r="AR26"/>
    </row>
    <row r="27" spans="1:44" s="904" customFormat="1" ht="15" customHeight="1">
      <c r="X27" s="2"/>
      <c r="Y27" s="2"/>
      <c r="Z27" s="2"/>
      <c r="AA27" s="2"/>
      <c r="AB27" s="2"/>
      <c r="AC27" s="2"/>
      <c r="AD27"/>
      <c r="AE27"/>
      <c r="AF27"/>
      <c r="AG27"/>
      <c r="AH27"/>
      <c r="AI27"/>
      <c r="AJ27"/>
      <c r="AK27"/>
      <c r="AL27"/>
      <c r="AM27"/>
      <c r="AN27"/>
      <c r="AO27"/>
      <c r="AP27"/>
      <c r="AQ27"/>
      <c r="AR27"/>
    </row>
  </sheetData>
  <mergeCells count="30">
    <mergeCell ref="W3:W16"/>
    <mergeCell ref="R3:R16"/>
    <mergeCell ref="S3:S16"/>
    <mergeCell ref="T3:T16"/>
    <mergeCell ref="U3:U16"/>
    <mergeCell ref="V3:V16"/>
    <mergeCell ref="A1:AC1"/>
    <mergeCell ref="P3:P16"/>
    <mergeCell ref="Q3:Q16"/>
    <mergeCell ref="X3:X16"/>
    <mergeCell ref="Y3:Y16"/>
    <mergeCell ref="Z3:Z16"/>
    <mergeCell ref="AA3:AA16"/>
    <mergeCell ref="AB3:AB16"/>
    <mergeCell ref="AC3:AC16"/>
    <mergeCell ref="O3:O16"/>
    <mergeCell ref="N3:N16"/>
    <mergeCell ref="M3:M16"/>
    <mergeCell ref="L3:L16"/>
    <mergeCell ref="K3:K16"/>
    <mergeCell ref="J3:J16"/>
    <mergeCell ref="D3:D16"/>
    <mergeCell ref="C3:C16"/>
    <mergeCell ref="B3:B16"/>
    <mergeCell ref="A3:A16"/>
    <mergeCell ref="I3:I16"/>
    <mergeCell ref="H3:H16"/>
    <mergeCell ref="G3:G16"/>
    <mergeCell ref="F3:F16"/>
    <mergeCell ref="E3:E16"/>
  </mergeCells>
  <printOptions horizontalCentered="1"/>
  <pageMargins left="0" right="0" top="0.75" bottom="0.75" header="0.3" footer="0.3"/>
  <pageSetup paperSize="8" scale="12" fitToHeight="0" orientation="landscape" horizontalDpi="300" verticalDpi="3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4B34D-5224-4194-A2D6-ABA35B91006A}">
  <sheetPr codeName="Sheet27"/>
  <dimension ref="A1:O36"/>
  <sheetViews>
    <sheetView zoomScale="72" zoomScaleNormal="72" workbookViewId="0">
      <selection activeCell="S9" sqref="S9"/>
    </sheetView>
  </sheetViews>
  <sheetFormatPr defaultColWidth="8.7109375" defaultRowHeight="15"/>
  <cols>
    <col min="1" max="1" width="16.42578125" style="19" bestFit="1" customWidth="1"/>
    <col min="2" max="2" width="22.28515625" style="19" customWidth="1"/>
    <col min="3" max="3" width="22.42578125" style="19" customWidth="1"/>
    <col min="4" max="4" width="26.140625" style="19" customWidth="1"/>
    <col min="5" max="5" width="2.140625" style="19" customWidth="1"/>
    <col min="6" max="6" width="31.42578125" style="19" customWidth="1"/>
    <col min="7" max="10" width="10.85546875" style="19" customWidth="1"/>
    <col min="11" max="11" width="2.140625" style="19" customWidth="1"/>
    <col min="12" max="14" width="16.140625" style="19" customWidth="1"/>
    <col min="15" max="15" width="18.28515625" style="19" customWidth="1"/>
    <col min="16" max="16384" width="8.7109375" style="19"/>
  </cols>
  <sheetData>
    <row r="1" spans="1:15" ht="45.95" customHeight="1" thickBot="1">
      <c r="A1" s="2010" t="s">
        <v>1358</v>
      </c>
      <c r="B1" s="2011"/>
      <c r="C1" s="2011"/>
      <c r="D1" s="2011"/>
      <c r="E1" s="2011"/>
      <c r="F1" s="2011"/>
      <c r="G1" s="2011"/>
      <c r="H1" s="2011"/>
      <c r="I1" s="2011"/>
      <c r="J1" s="2011"/>
      <c r="K1" s="2011"/>
      <c r="L1" s="2011"/>
      <c r="M1" s="2011"/>
      <c r="N1" s="2011"/>
      <c r="O1" s="2012"/>
    </row>
    <row r="2" spans="1:15" ht="31.5" customHeight="1" thickBot="1">
      <c r="A2" s="2013" t="s">
        <v>943</v>
      </c>
      <c r="B2" s="2014"/>
      <c r="C2" s="2014"/>
      <c r="D2" s="2015"/>
      <c r="F2" s="2016" t="s">
        <v>944</v>
      </c>
      <c r="G2" s="2017"/>
      <c r="H2" s="2017"/>
      <c r="I2" s="2017"/>
      <c r="J2" s="2018"/>
      <c r="L2" s="2002" t="s">
        <v>945</v>
      </c>
      <c r="M2" s="2003"/>
      <c r="N2" s="2003"/>
      <c r="O2" s="2009"/>
    </row>
    <row r="3" spans="1:15" ht="31.5" customHeight="1">
      <c r="A3" s="906" t="s">
        <v>919</v>
      </c>
      <c r="B3" s="907" t="s">
        <v>942</v>
      </c>
      <c r="C3" s="906" t="s">
        <v>946</v>
      </c>
      <c r="D3" s="908" t="s">
        <v>947</v>
      </c>
      <c r="F3" s="909" t="s">
        <v>948</v>
      </c>
      <c r="G3" s="910" t="s">
        <v>949</v>
      </c>
      <c r="H3" s="910" t="s">
        <v>950</v>
      </c>
      <c r="I3" s="910" t="s">
        <v>951</v>
      </c>
      <c r="J3" s="910" t="s">
        <v>952</v>
      </c>
      <c r="L3" s="911"/>
      <c r="M3" s="912"/>
      <c r="N3" s="912"/>
      <c r="O3" s="913"/>
    </row>
    <row r="4" spans="1:15" ht="31.5" customHeight="1">
      <c r="A4" s="914" t="s">
        <v>953</v>
      </c>
      <c r="B4" s="957">
        <v>46084</v>
      </c>
      <c r="C4" s="914" t="s">
        <v>954</v>
      </c>
      <c r="D4" s="915" t="s">
        <v>1316</v>
      </c>
      <c r="F4" s="916" t="s">
        <v>955</v>
      </c>
      <c r="G4" s="917">
        <v>1148</v>
      </c>
      <c r="H4" s="918">
        <f>G4*1</f>
        <v>1148</v>
      </c>
      <c r="I4" s="918">
        <f t="shared" ref="I4:I10" si="0">G4-H4</f>
        <v>0</v>
      </c>
      <c r="J4" s="919">
        <f t="shared" ref="J4:J10" si="1">H4/G4</f>
        <v>1</v>
      </c>
      <c r="L4" s="920"/>
      <c r="M4" s="921"/>
      <c r="N4" s="921"/>
      <c r="O4" s="922"/>
    </row>
    <row r="5" spans="1:15" ht="31.5" customHeight="1">
      <c r="A5" s="914" t="s">
        <v>956</v>
      </c>
      <c r="B5" s="958" t="s">
        <v>956</v>
      </c>
      <c r="C5" s="914" t="s">
        <v>957</v>
      </c>
      <c r="D5" s="923">
        <f>'Invoice Log'!E3*1.15</f>
        <v>10987254.100000001</v>
      </c>
      <c r="F5" s="924" t="s">
        <v>958</v>
      </c>
      <c r="G5" s="925">
        <v>2615</v>
      </c>
      <c r="H5" s="926">
        <f>G5*1</f>
        <v>2615</v>
      </c>
      <c r="I5" s="926">
        <f t="shared" si="0"/>
        <v>0</v>
      </c>
      <c r="J5" s="927">
        <f t="shared" si="1"/>
        <v>1</v>
      </c>
      <c r="L5" s="920"/>
      <c r="M5" s="921"/>
      <c r="N5" s="921"/>
      <c r="O5" s="922"/>
    </row>
    <row r="6" spans="1:15" ht="31.5" customHeight="1">
      <c r="A6" s="914" t="s">
        <v>959</v>
      </c>
      <c r="B6" s="928">
        <f>'Weekly Progress Report'!K27</f>
        <v>0.71189016189222387</v>
      </c>
      <c r="C6" s="914" t="s">
        <v>960</v>
      </c>
      <c r="D6" s="929">
        <f>'Weekly Progress Report'!L27</f>
        <v>0.94659442708255925</v>
      </c>
      <c r="F6" s="916" t="s">
        <v>1351</v>
      </c>
      <c r="G6" s="930">
        <v>449</v>
      </c>
      <c r="H6" s="918">
        <f>G6*1</f>
        <v>449</v>
      </c>
      <c r="I6" s="918">
        <f t="shared" si="0"/>
        <v>0</v>
      </c>
      <c r="J6" s="919">
        <f t="shared" si="1"/>
        <v>1</v>
      </c>
      <c r="L6" s="920"/>
      <c r="M6" s="921"/>
      <c r="N6" s="921"/>
      <c r="O6" s="922"/>
    </row>
    <row r="7" spans="1:15" ht="31.5" customHeight="1" thickBot="1">
      <c r="F7" s="924" t="s">
        <v>1352</v>
      </c>
      <c r="G7" s="925">
        <v>307</v>
      </c>
      <c r="H7" s="918">
        <f>G7*1</f>
        <v>307</v>
      </c>
      <c r="I7" s="926">
        <f t="shared" si="0"/>
        <v>0</v>
      </c>
      <c r="J7" s="927">
        <f t="shared" si="1"/>
        <v>1</v>
      </c>
      <c r="L7" s="920"/>
      <c r="M7" s="921"/>
      <c r="N7" s="921"/>
      <c r="O7" s="922"/>
    </row>
    <row r="8" spans="1:15" ht="31.5" customHeight="1" thickBot="1">
      <c r="A8" s="2002" t="s">
        <v>961</v>
      </c>
      <c r="B8" s="2003"/>
      <c r="C8" s="2003"/>
      <c r="D8" s="2009"/>
      <c r="F8" s="916" t="s">
        <v>1353</v>
      </c>
      <c r="G8" s="917">
        <v>55</v>
      </c>
      <c r="H8" s="918">
        <f>G8</f>
        <v>55</v>
      </c>
      <c r="I8" s="918">
        <f t="shared" si="0"/>
        <v>0</v>
      </c>
      <c r="J8" s="919">
        <f t="shared" si="1"/>
        <v>1</v>
      </c>
      <c r="L8" s="920"/>
      <c r="M8" s="921"/>
      <c r="N8" s="921"/>
      <c r="O8" s="922"/>
    </row>
    <row r="9" spans="1:15" ht="31.5" customHeight="1" thickBot="1">
      <c r="A9" s="2006" t="s">
        <v>962</v>
      </c>
      <c r="B9" s="2006"/>
      <c r="C9" s="910" t="s">
        <v>963</v>
      </c>
      <c r="D9" s="910" t="s">
        <v>964</v>
      </c>
      <c r="F9" s="924" t="s">
        <v>1325</v>
      </c>
      <c r="G9" s="925">
        <v>105</v>
      </c>
      <c r="H9" s="931">
        <f>G9</f>
        <v>105</v>
      </c>
      <c r="I9" s="931">
        <f t="shared" si="0"/>
        <v>0</v>
      </c>
      <c r="J9" s="927">
        <f t="shared" si="1"/>
        <v>1</v>
      </c>
      <c r="L9" s="932"/>
      <c r="M9" s="933"/>
      <c r="N9" s="933"/>
      <c r="O9" s="934"/>
    </row>
    <row r="10" spans="1:15" ht="31.5" customHeight="1">
      <c r="A10" s="2007" t="s">
        <v>999</v>
      </c>
      <c r="B10" s="2007"/>
      <c r="C10" s="935">
        <v>1067430</v>
      </c>
      <c r="D10" s="936">
        <f>C10/C21</f>
        <v>0.11172441165258934</v>
      </c>
      <c r="F10" s="916" t="s">
        <v>1326</v>
      </c>
      <c r="G10" s="917">
        <v>75</v>
      </c>
      <c r="H10" s="949">
        <f>G10</f>
        <v>75</v>
      </c>
      <c r="I10" s="918">
        <f t="shared" si="0"/>
        <v>0</v>
      </c>
      <c r="J10" s="919">
        <f t="shared" si="1"/>
        <v>1</v>
      </c>
    </row>
    <row r="11" spans="1:15" ht="31.5" customHeight="1" thickBot="1">
      <c r="A11" s="2008" t="s">
        <v>984</v>
      </c>
      <c r="B11" s="2008"/>
      <c r="C11" s="937">
        <v>847650</v>
      </c>
      <c r="D11" s="938">
        <f>C11/C21</f>
        <v>8.8720756899578757E-2</v>
      </c>
    </row>
    <row r="12" spans="1:15" ht="31.5" customHeight="1" thickBot="1">
      <c r="A12" s="2005" t="s">
        <v>1000</v>
      </c>
      <c r="B12" s="2005"/>
      <c r="C12" s="935">
        <v>41720</v>
      </c>
      <c r="D12" s="936">
        <f>C12/C21</f>
        <v>4.3666961338411203E-3</v>
      </c>
      <c r="F12" s="2002" t="s">
        <v>965</v>
      </c>
      <c r="G12" s="2003"/>
      <c r="H12" s="2003"/>
      <c r="I12" s="2003"/>
      <c r="J12" s="2009"/>
      <c r="L12" s="2002" t="s">
        <v>966</v>
      </c>
      <c r="M12" s="2003"/>
      <c r="N12" s="2003"/>
      <c r="O12" s="2003"/>
    </row>
    <row r="13" spans="1:15" ht="31.5" customHeight="1">
      <c r="A13" s="2004" t="s">
        <v>1001</v>
      </c>
      <c r="B13" s="2004"/>
      <c r="C13" s="937">
        <v>72600</v>
      </c>
      <c r="D13" s="938">
        <f>C13/C21</f>
        <v>7.5988048733668587E-3</v>
      </c>
      <c r="F13" s="910" t="s">
        <v>948</v>
      </c>
      <c r="G13" s="910" t="s">
        <v>949</v>
      </c>
      <c r="H13" s="910" t="s">
        <v>967</v>
      </c>
      <c r="I13" s="910" t="s">
        <v>951</v>
      </c>
      <c r="J13" s="910" t="s">
        <v>968</v>
      </c>
      <c r="L13" s="959"/>
      <c r="M13" s="960"/>
      <c r="N13" s="960"/>
      <c r="O13" s="961"/>
    </row>
    <row r="14" spans="1:15" ht="31.5" customHeight="1">
      <c r="A14" s="2005" t="s">
        <v>985</v>
      </c>
      <c r="B14" s="2005"/>
      <c r="C14" s="935">
        <v>190220</v>
      </c>
      <c r="D14" s="936">
        <f>C14/C21</f>
        <v>1.9909706102091515E-2</v>
      </c>
      <c r="F14" s="916" t="s">
        <v>955</v>
      </c>
      <c r="G14" s="917">
        <v>1148</v>
      </c>
      <c r="H14" s="918">
        <f>G14*1</f>
        <v>1148</v>
      </c>
      <c r="I14" s="918">
        <f t="shared" ref="I14:I20" si="2">G14-H14</f>
        <v>0</v>
      </c>
      <c r="J14" s="919">
        <f t="shared" ref="J14:J20" si="3">H14/G14</f>
        <v>1</v>
      </c>
      <c r="L14" s="962"/>
      <c r="M14" s="995"/>
      <c r="N14" s="995"/>
      <c r="O14" s="963"/>
    </row>
    <row r="15" spans="1:15" ht="31.5" customHeight="1">
      <c r="A15" s="2004" t="s">
        <v>1002</v>
      </c>
      <c r="B15" s="2004"/>
      <c r="C15" s="937">
        <v>331300</v>
      </c>
      <c r="D15" s="938">
        <f>C15/C21</f>
        <v>3.4676088905598354E-2</v>
      </c>
      <c r="F15" s="924" t="s">
        <v>958</v>
      </c>
      <c r="G15" s="925">
        <v>2615</v>
      </c>
      <c r="H15" s="926">
        <f>G15*1</f>
        <v>2615</v>
      </c>
      <c r="I15" s="926">
        <f t="shared" si="2"/>
        <v>0</v>
      </c>
      <c r="J15" s="927">
        <f t="shared" si="3"/>
        <v>1</v>
      </c>
      <c r="L15" s="962"/>
      <c r="M15" s="995"/>
      <c r="N15" s="995"/>
      <c r="O15" s="963"/>
    </row>
    <row r="16" spans="1:15" ht="31.5" customHeight="1">
      <c r="A16" s="2005" t="s">
        <v>986</v>
      </c>
      <c r="B16" s="2005"/>
      <c r="C16" s="935">
        <v>279905</v>
      </c>
      <c r="D16" s="936">
        <f>C16/$C$21</f>
        <v>2.9296742122310614E-2</v>
      </c>
      <c r="F16" s="916" t="s">
        <v>1351</v>
      </c>
      <c r="G16" s="930">
        <v>449</v>
      </c>
      <c r="H16" s="918">
        <f>G16*1</f>
        <v>449</v>
      </c>
      <c r="I16" s="918">
        <f t="shared" si="2"/>
        <v>0</v>
      </c>
      <c r="J16" s="919">
        <f t="shared" si="3"/>
        <v>1</v>
      </c>
      <c r="L16" s="962"/>
      <c r="M16" s="995"/>
      <c r="N16" s="995"/>
      <c r="O16" s="963"/>
    </row>
    <row r="17" spans="1:15" ht="31.5" customHeight="1">
      <c r="A17" s="2004" t="s">
        <v>1003</v>
      </c>
      <c r="B17" s="2004"/>
      <c r="C17" s="937">
        <v>45750</v>
      </c>
      <c r="D17" s="938">
        <f>C17/$C$21</f>
        <v>4.7885030710266363E-3</v>
      </c>
      <c r="F17" s="924" t="s">
        <v>1352</v>
      </c>
      <c r="G17" s="925">
        <v>307</v>
      </c>
      <c r="H17" s="918">
        <f>G17*1</f>
        <v>307</v>
      </c>
      <c r="I17" s="926">
        <f t="shared" si="2"/>
        <v>0</v>
      </c>
      <c r="J17" s="927">
        <f t="shared" si="3"/>
        <v>1</v>
      </c>
      <c r="L17" s="962"/>
      <c r="M17" s="995"/>
      <c r="N17" s="995"/>
      <c r="O17" s="963"/>
    </row>
    <row r="18" spans="1:15" ht="31.5" customHeight="1">
      <c r="A18" s="2005" t="s">
        <v>1004</v>
      </c>
      <c r="B18" s="2005"/>
      <c r="C18" s="935">
        <v>2039400</v>
      </c>
      <c r="D18" s="936">
        <f>C18/$C$21</f>
        <v>0.21345733689730539</v>
      </c>
      <c r="F18" s="916" t="s">
        <v>1353</v>
      </c>
      <c r="G18" s="917">
        <v>55</v>
      </c>
      <c r="H18" s="918">
        <f>G18</f>
        <v>55</v>
      </c>
      <c r="I18" s="918">
        <f t="shared" si="2"/>
        <v>0</v>
      </c>
      <c r="J18" s="919">
        <f t="shared" si="3"/>
        <v>1</v>
      </c>
      <c r="L18" s="962"/>
      <c r="M18" s="995"/>
      <c r="N18" s="995"/>
      <c r="O18" s="963"/>
    </row>
    <row r="19" spans="1:15" ht="31.5" customHeight="1">
      <c r="A19" s="2004" t="s">
        <v>895</v>
      </c>
      <c r="B19" s="2004"/>
      <c r="C19" s="937">
        <v>1958790</v>
      </c>
      <c r="D19" s="938">
        <f>C19/$C$21</f>
        <v>0.20502015148625716</v>
      </c>
      <c r="F19" s="924" t="s">
        <v>1325</v>
      </c>
      <c r="G19" s="925">
        <v>105</v>
      </c>
      <c r="H19" s="931">
        <f>G19</f>
        <v>105</v>
      </c>
      <c r="I19" s="926">
        <f t="shared" si="2"/>
        <v>0</v>
      </c>
      <c r="J19" s="927">
        <f t="shared" si="3"/>
        <v>1</v>
      </c>
      <c r="L19" s="962"/>
      <c r="M19" s="995"/>
      <c r="N19" s="995"/>
      <c r="O19" s="963"/>
    </row>
    <row r="20" spans="1:15" ht="31.5" customHeight="1">
      <c r="A20" s="2005" t="s">
        <v>896</v>
      </c>
      <c r="B20" s="2005"/>
      <c r="C20" s="935">
        <v>2679369</v>
      </c>
      <c r="D20" s="936">
        <f>C20/$C$21</f>
        <v>0.28044080185603426</v>
      </c>
      <c r="F20" s="916" t="s">
        <v>1326</v>
      </c>
      <c r="G20" s="917">
        <v>75</v>
      </c>
      <c r="H20" s="918">
        <f>G20</f>
        <v>75</v>
      </c>
      <c r="I20" s="918">
        <f t="shared" si="2"/>
        <v>0</v>
      </c>
      <c r="J20" s="919">
        <f t="shared" si="3"/>
        <v>1</v>
      </c>
      <c r="L20" s="962"/>
      <c r="M20" s="995"/>
      <c r="N20" s="995"/>
      <c r="O20" s="963"/>
    </row>
    <row r="21" spans="1:15" ht="31.5" customHeight="1" thickBot="1">
      <c r="C21" s="939">
        <f>SUM(C10:C20)</f>
        <v>9554134</v>
      </c>
      <c r="F21" s="940"/>
      <c r="G21" s="925"/>
      <c r="H21" s="931"/>
      <c r="I21" s="926"/>
      <c r="J21" s="927"/>
      <c r="L21" s="962"/>
      <c r="M21" s="995"/>
      <c r="N21" s="995"/>
      <c r="O21" s="963"/>
    </row>
    <row r="22" spans="1:15" ht="31.5" customHeight="1" thickBot="1">
      <c r="A22" s="2019" t="s">
        <v>969</v>
      </c>
      <c r="B22" s="2020"/>
      <c r="C22" s="2020"/>
      <c r="D22" s="2021"/>
      <c r="F22" s="916"/>
      <c r="G22" s="917"/>
      <c r="H22" s="918"/>
      <c r="I22" s="918"/>
      <c r="J22" s="919"/>
      <c r="L22" s="962"/>
      <c r="M22" s="995"/>
      <c r="N22" s="995"/>
      <c r="O22" s="963"/>
    </row>
    <row r="23" spans="1:15" ht="31.5" customHeight="1">
      <c r="A23" s="2006" t="s">
        <v>948</v>
      </c>
      <c r="B23" s="2006"/>
      <c r="C23" s="910" t="s">
        <v>970</v>
      </c>
      <c r="D23" s="910" t="s">
        <v>971</v>
      </c>
      <c r="F23" s="940"/>
      <c r="G23" s="941"/>
      <c r="H23" s="941"/>
      <c r="I23" s="942"/>
      <c r="J23" s="943"/>
      <c r="L23" s="962"/>
      <c r="M23" s="995"/>
      <c r="N23" s="995"/>
      <c r="O23" s="963"/>
    </row>
    <row r="24" spans="1:15" ht="31.5" customHeight="1" thickBot="1">
      <c r="A24" s="2022" t="s">
        <v>22</v>
      </c>
      <c r="B24" s="2022"/>
      <c r="C24" s="945">
        <v>46140</v>
      </c>
      <c r="D24" s="944" t="s">
        <v>472</v>
      </c>
      <c r="L24" s="962"/>
      <c r="M24" s="995"/>
      <c r="N24" s="995"/>
      <c r="O24" s="963"/>
    </row>
    <row r="25" spans="1:15" ht="31.5" customHeight="1" thickBot="1">
      <c r="A25" s="2023" t="s">
        <v>972</v>
      </c>
      <c r="B25" s="2023"/>
      <c r="C25" s="947">
        <v>46141</v>
      </c>
      <c r="D25" s="946" t="s">
        <v>472</v>
      </c>
      <c r="F25" s="2002" t="s">
        <v>973</v>
      </c>
      <c r="G25" s="2003"/>
      <c r="H25" s="2003"/>
      <c r="I25" s="2003"/>
      <c r="J25" s="2009"/>
      <c r="L25" s="962"/>
      <c r="M25" s="995"/>
      <c r="N25" s="995"/>
      <c r="O25" s="963"/>
    </row>
    <row r="26" spans="1:15" ht="31.5" customHeight="1">
      <c r="A26" s="2022" t="s">
        <v>974</v>
      </c>
      <c r="B26" s="2022"/>
      <c r="C26" s="945">
        <v>46144</v>
      </c>
      <c r="D26" s="944" t="s">
        <v>472</v>
      </c>
      <c r="F26" s="2024" t="s">
        <v>975</v>
      </c>
      <c r="G26" s="2024"/>
      <c r="H26" s="2024"/>
      <c r="I26" s="2024"/>
      <c r="J26" s="2024"/>
      <c r="L26" s="962"/>
      <c r="M26" s="995"/>
      <c r="N26" s="995"/>
      <c r="O26" s="963"/>
    </row>
    <row r="27" spans="1:15" ht="31.5" customHeight="1">
      <c r="A27" s="2023" t="s">
        <v>1317</v>
      </c>
      <c r="B27" s="2023"/>
      <c r="C27" s="947">
        <v>46327</v>
      </c>
      <c r="D27" s="946" t="s">
        <v>472</v>
      </c>
      <c r="F27" s="2025" t="s">
        <v>976</v>
      </c>
      <c r="G27" s="2025"/>
      <c r="H27" s="2025"/>
      <c r="I27" s="2025"/>
      <c r="J27" s="2025"/>
      <c r="L27" s="962"/>
      <c r="M27" s="995"/>
      <c r="N27" s="995"/>
      <c r="O27" s="963"/>
    </row>
    <row r="28" spans="1:15" ht="31.5" customHeight="1">
      <c r="A28" s="2022" t="s">
        <v>1318</v>
      </c>
      <c r="B28" s="2022"/>
      <c r="C28" s="945">
        <v>46303</v>
      </c>
      <c r="D28" s="944" t="s">
        <v>472</v>
      </c>
      <c r="F28" s="2025" t="s">
        <v>977</v>
      </c>
      <c r="G28" s="2025"/>
      <c r="H28" s="2025"/>
      <c r="I28" s="2025"/>
      <c r="J28" s="2025"/>
      <c r="L28" s="962"/>
      <c r="M28" s="1976"/>
      <c r="N28" s="1976"/>
      <c r="O28" s="1977"/>
    </row>
    <row r="29" spans="1:15">
      <c r="A29" s="1988" t="s">
        <v>1000</v>
      </c>
      <c r="B29" s="1989"/>
      <c r="C29" s="1992">
        <v>46305</v>
      </c>
      <c r="D29" s="1994" t="s">
        <v>472</v>
      </c>
      <c r="F29" s="1996" t="s">
        <v>978</v>
      </c>
      <c r="G29" s="1997"/>
      <c r="H29" s="1997"/>
      <c r="I29" s="1997"/>
      <c r="J29" s="1998"/>
      <c r="L29" s="962"/>
      <c r="M29" s="1976"/>
      <c r="N29" s="1976"/>
      <c r="O29" s="1977"/>
    </row>
    <row r="30" spans="1:15">
      <c r="A30" s="1990"/>
      <c r="B30" s="1991"/>
      <c r="C30" s="1993"/>
      <c r="D30" s="1995"/>
      <c r="F30" s="1999"/>
      <c r="G30" s="2000"/>
      <c r="H30" s="2000"/>
      <c r="I30" s="2000"/>
      <c r="J30" s="2001"/>
      <c r="L30" s="962"/>
      <c r="M30" s="1976"/>
      <c r="N30" s="1976"/>
      <c r="O30" s="1977"/>
    </row>
    <row r="31" spans="1:15" ht="14.45" customHeight="1">
      <c r="A31" s="1978" t="s">
        <v>1001</v>
      </c>
      <c r="B31" s="1979"/>
      <c r="C31" s="1982">
        <v>46235</v>
      </c>
      <c r="D31" s="1984" t="s">
        <v>472</v>
      </c>
      <c r="F31" s="1996" t="s">
        <v>979</v>
      </c>
      <c r="G31" s="1997"/>
      <c r="H31" s="1997"/>
      <c r="I31" s="1997"/>
      <c r="J31" s="1998"/>
      <c r="L31" s="962"/>
      <c r="M31" s="1976"/>
      <c r="N31" s="1976"/>
      <c r="O31" s="1977"/>
    </row>
    <row r="32" spans="1:15" ht="14.45" customHeight="1">
      <c r="A32" s="1980"/>
      <c r="B32" s="1981"/>
      <c r="C32" s="1983"/>
      <c r="D32" s="1985"/>
      <c r="F32" s="1999"/>
      <c r="G32" s="2000"/>
      <c r="H32" s="2000"/>
      <c r="I32" s="2000"/>
      <c r="J32" s="2001"/>
      <c r="L32" s="962"/>
      <c r="M32" s="1976"/>
      <c r="N32" s="1976"/>
      <c r="O32" s="1977"/>
    </row>
    <row r="33" spans="1:15" ht="15" customHeight="1">
      <c r="A33" s="1988" t="s">
        <v>985</v>
      </c>
      <c r="B33" s="1989"/>
      <c r="C33" s="1992">
        <v>46246</v>
      </c>
      <c r="D33" s="1994" t="s">
        <v>472</v>
      </c>
      <c r="F33" s="1996" t="s">
        <v>980</v>
      </c>
      <c r="G33" s="1997"/>
      <c r="H33" s="1997"/>
      <c r="I33" s="1997"/>
      <c r="J33" s="1998"/>
      <c r="L33" s="962"/>
      <c r="M33" s="1986"/>
      <c r="N33" s="1986"/>
      <c r="O33" s="1987"/>
    </row>
    <row r="34" spans="1:15" ht="15" customHeight="1">
      <c r="A34" s="1990"/>
      <c r="B34" s="1991"/>
      <c r="C34" s="1993"/>
      <c r="D34" s="1995"/>
      <c r="F34" s="1999"/>
      <c r="G34" s="2000"/>
      <c r="H34" s="2000"/>
      <c r="I34" s="2000"/>
      <c r="J34" s="2001"/>
      <c r="L34" s="962"/>
      <c r="M34" s="1976"/>
      <c r="N34" s="1976"/>
      <c r="O34" s="1977"/>
    </row>
    <row r="35" spans="1:15" ht="15" customHeight="1">
      <c r="A35" s="1978" t="s">
        <v>1004</v>
      </c>
      <c r="B35" s="1979"/>
      <c r="C35" s="1982">
        <v>46258</v>
      </c>
      <c r="D35" s="2026" t="s">
        <v>472</v>
      </c>
      <c r="F35" s="1996" t="s">
        <v>981</v>
      </c>
      <c r="G35" s="1997"/>
      <c r="H35" s="1997"/>
      <c r="I35" s="1997"/>
      <c r="J35" s="1998"/>
      <c r="L35" s="962"/>
      <c r="M35" s="1976"/>
      <c r="N35" s="1976"/>
      <c r="O35" s="1977"/>
    </row>
    <row r="36" spans="1:15" ht="15" customHeight="1" thickBot="1">
      <c r="A36" s="1980"/>
      <c r="B36" s="1981"/>
      <c r="C36" s="1983"/>
      <c r="D36" s="1985"/>
      <c r="F36" s="1999"/>
      <c r="G36" s="2000"/>
      <c r="H36" s="2000"/>
      <c r="I36" s="2000"/>
      <c r="J36" s="2001"/>
      <c r="L36" s="1039"/>
      <c r="M36" s="2027"/>
      <c r="N36" s="2027"/>
      <c r="O36" s="2028"/>
    </row>
  </sheetData>
  <mergeCells count="55">
    <mergeCell ref="M35:O35"/>
    <mergeCell ref="F31:J32"/>
    <mergeCell ref="A33:B34"/>
    <mergeCell ref="C33:C34"/>
    <mergeCell ref="D33:D34"/>
    <mergeCell ref="A35:B36"/>
    <mergeCell ref="C35:C36"/>
    <mergeCell ref="D35:D36"/>
    <mergeCell ref="F33:J34"/>
    <mergeCell ref="F35:J36"/>
    <mergeCell ref="M36:O36"/>
    <mergeCell ref="F26:J26"/>
    <mergeCell ref="F25:J25"/>
    <mergeCell ref="A27:B27"/>
    <mergeCell ref="F27:J27"/>
    <mergeCell ref="A28:B28"/>
    <mergeCell ref="F28:J28"/>
    <mergeCell ref="A22:D22"/>
    <mergeCell ref="A23:B23"/>
    <mergeCell ref="A24:B24"/>
    <mergeCell ref="A25:B25"/>
    <mergeCell ref="A26:B26"/>
    <mergeCell ref="A1:O1"/>
    <mergeCell ref="A2:D2"/>
    <mergeCell ref="F2:J2"/>
    <mergeCell ref="L2:O2"/>
    <mergeCell ref="A8:D8"/>
    <mergeCell ref="A9:B9"/>
    <mergeCell ref="A10:B10"/>
    <mergeCell ref="A11:B11"/>
    <mergeCell ref="A12:B12"/>
    <mergeCell ref="F12:J12"/>
    <mergeCell ref="L12:O12"/>
    <mergeCell ref="A17:B17"/>
    <mergeCell ref="A18:B18"/>
    <mergeCell ref="A19:B19"/>
    <mergeCell ref="A20:B20"/>
    <mergeCell ref="A16:B16"/>
    <mergeCell ref="A14:B14"/>
    <mergeCell ref="A15:B15"/>
    <mergeCell ref="A13:B13"/>
    <mergeCell ref="M28:O28"/>
    <mergeCell ref="M34:O34"/>
    <mergeCell ref="M29:O29"/>
    <mergeCell ref="A31:B32"/>
    <mergeCell ref="C31:C32"/>
    <mergeCell ref="D31:D32"/>
    <mergeCell ref="M33:O33"/>
    <mergeCell ref="A29:B30"/>
    <mergeCell ref="C29:C30"/>
    <mergeCell ref="D29:D30"/>
    <mergeCell ref="F29:J30"/>
    <mergeCell ref="M30:O30"/>
    <mergeCell ref="M31:O31"/>
    <mergeCell ref="M32:O32"/>
  </mergeCells>
  <printOptions horizontalCentered="1" verticalCentered="1"/>
  <pageMargins left="0.25" right="0.25" top="0.25" bottom="0.25" header="0.3" footer="0.3"/>
  <pageSetup paperSize="8" scale="81"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4"/>
  <dimension ref="B2:L50"/>
  <sheetViews>
    <sheetView workbookViewId="0"/>
  </sheetViews>
  <sheetFormatPr defaultRowHeight="15"/>
  <cols>
    <col min="3" max="3" width="9.5703125" bestFit="1" customWidth="1"/>
    <col min="4" max="4" width="25.5703125" bestFit="1" customWidth="1"/>
    <col min="6" max="6" width="15.85546875" bestFit="1" customWidth="1"/>
    <col min="7" max="7" width="56.42578125" bestFit="1" customWidth="1"/>
    <col min="8" max="8" width="20.42578125" bestFit="1" customWidth="1"/>
    <col min="9" max="9" width="22.140625" bestFit="1" customWidth="1"/>
  </cols>
  <sheetData>
    <row r="2" spans="3:12" ht="15.75" thickBot="1"/>
    <row r="3" spans="3:12">
      <c r="C3" s="17" t="s">
        <v>74</v>
      </c>
    </row>
    <row r="4" spans="3:12">
      <c r="C4" s="104" t="s">
        <v>26</v>
      </c>
      <c r="E4" t="s">
        <v>70</v>
      </c>
    </row>
    <row r="5" spans="3:12">
      <c r="C5" s="104" t="s">
        <v>4</v>
      </c>
      <c r="E5" t="s">
        <v>71</v>
      </c>
      <c r="K5" t="s">
        <v>132</v>
      </c>
    </row>
    <row r="6" spans="3:12">
      <c r="C6" s="104" t="s">
        <v>31</v>
      </c>
      <c r="K6" t="s">
        <v>133</v>
      </c>
    </row>
    <row r="7" spans="3:12">
      <c r="C7" s="9"/>
      <c r="D7" s="10"/>
      <c r="E7" s="10"/>
      <c r="G7" s="10"/>
      <c r="H7" s="10"/>
      <c r="I7" s="10"/>
    </row>
    <row r="8" spans="3:12">
      <c r="C8" s="11"/>
      <c r="D8" s="3"/>
      <c r="E8" s="3"/>
      <c r="F8" s="12"/>
      <c r="G8" s="3"/>
      <c r="H8" s="3"/>
      <c r="I8" s="10"/>
    </row>
    <row r="9" spans="3:12">
      <c r="D9" s="19"/>
      <c r="E9" s="19"/>
      <c r="G9" s="3"/>
      <c r="H9" s="3"/>
      <c r="I9" s="3"/>
    </row>
    <row r="10" spans="3:12">
      <c r="C10" s="3" t="s">
        <v>78</v>
      </c>
      <c r="D10" s="3" t="s">
        <v>79</v>
      </c>
      <c r="E10" s="3"/>
      <c r="F10" s="3" t="s">
        <v>79</v>
      </c>
      <c r="G10" s="3"/>
      <c r="H10" s="3" t="s">
        <v>73</v>
      </c>
      <c r="I10" s="2"/>
      <c r="J10" s="13" t="s">
        <v>42</v>
      </c>
    </row>
    <row r="11" spans="3:12">
      <c r="C11" s="1"/>
      <c r="D11" s="1"/>
      <c r="E11" s="1"/>
      <c r="F11" s="1"/>
      <c r="G11" s="1"/>
      <c r="H11" s="3"/>
      <c r="J11" s="2" t="s">
        <v>113</v>
      </c>
      <c r="K11" t="s">
        <v>21</v>
      </c>
      <c r="L11" s="21" t="s">
        <v>82</v>
      </c>
    </row>
    <row r="12" spans="3:12">
      <c r="C12" s="1" t="s">
        <v>80</v>
      </c>
      <c r="D12" s="18" t="s">
        <v>81</v>
      </c>
      <c r="E12" s="18"/>
      <c r="F12" s="1" t="s">
        <v>81</v>
      </c>
      <c r="G12" s="1"/>
      <c r="H12" s="1" t="s">
        <v>82</v>
      </c>
      <c r="J12" s="2" t="s">
        <v>114</v>
      </c>
      <c r="K12" s="1" t="s">
        <v>48</v>
      </c>
      <c r="L12" s="21" t="s">
        <v>117</v>
      </c>
    </row>
    <row r="13" spans="3:12">
      <c r="C13" s="1" t="s">
        <v>80</v>
      </c>
      <c r="D13" s="18" t="s">
        <v>83</v>
      </c>
      <c r="E13" s="18"/>
      <c r="F13" s="1" t="s">
        <v>83</v>
      </c>
      <c r="G13" s="1"/>
      <c r="H13" s="1" t="s">
        <v>84</v>
      </c>
      <c r="J13" s="2" t="s">
        <v>115</v>
      </c>
      <c r="K13" s="1" t="s">
        <v>97</v>
      </c>
      <c r="L13" s="21" t="s">
        <v>118</v>
      </c>
    </row>
    <row r="14" spans="3:12">
      <c r="C14" s="1" t="s">
        <v>80</v>
      </c>
      <c r="D14" s="18" t="s">
        <v>85</v>
      </c>
      <c r="E14" s="18"/>
      <c r="F14" s="1"/>
      <c r="G14" s="1"/>
      <c r="H14" s="1" t="s">
        <v>86</v>
      </c>
      <c r="J14" s="2"/>
      <c r="K14" t="s">
        <v>447</v>
      </c>
      <c r="L14" s="21" t="s">
        <v>4</v>
      </c>
    </row>
    <row r="15" spans="3:12">
      <c r="C15" s="1" t="s">
        <v>80</v>
      </c>
      <c r="D15" s="18" t="s">
        <v>22</v>
      </c>
      <c r="E15" s="18"/>
      <c r="F15" s="1" t="s">
        <v>22</v>
      </c>
      <c r="G15" s="1" t="s">
        <v>101</v>
      </c>
      <c r="H15" s="1" t="s">
        <v>87</v>
      </c>
      <c r="J15" s="2"/>
      <c r="K15" s="1" t="s">
        <v>116</v>
      </c>
    </row>
    <row r="16" spans="3:12">
      <c r="C16" s="1" t="s">
        <v>88</v>
      </c>
      <c r="D16" s="18" t="s">
        <v>120</v>
      </c>
      <c r="E16" s="18"/>
      <c r="F16" s="1" t="s">
        <v>88</v>
      </c>
      <c r="G16" s="1" t="s">
        <v>98</v>
      </c>
      <c r="H16" s="1" t="s">
        <v>89</v>
      </c>
      <c r="I16" s="1" t="s">
        <v>656</v>
      </c>
      <c r="J16" s="2"/>
    </row>
    <row r="17" spans="3:10">
      <c r="C17" s="1" t="s">
        <v>88</v>
      </c>
      <c r="D17" s="18" t="s">
        <v>90</v>
      </c>
      <c r="E17" s="18"/>
      <c r="F17" s="1"/>
      <c r="G17" s="1" t="s">
        <v>99</v>
      </c>
      <c r="H17" s="1" t="s">
        <v>91</v>
      </c>
      <c r="I17" t="s">
        <v>94</v>
      </c>
      <c r="J17" s="2"/>
    </row>
    <row r="18" spans="3:10">
      <c r="C18" s="1" t="s">
        <v>88</v>
      </c>
      <c r="D18" s="18" t="s">
        <v>77</v>
      </c>
      <c r="E18" s="18"/>
      <c r="F18" s="1" t="s">
        <v>92</v>
      </c>
      <c r="G18" s="1" t="s">
        <v>100</v>
      </c>
      <c r="H18" s="1" t="s">
        <v>93</v>
      </c>
      <c r="I18" s="1" t="s">
        <v>657</v>
      </c>
    </row>
    <row r="19" spans="3:10">
      <c r="C19" s="1"/>
      <c r="D19" s="20" t="s">
        <v>95</v>
      </c>
      <c r="E19" s="20"/>
      <c r="F19" s="1"/>
      <c r="G19" s="1"/>
      <c r="H19" s="1"/>
      <c r="J19" s="2"/>
    </row>
    <row r="20" spans="3:10">
      <c r="C20" s="1"/>
      <c r="D20" s="20" t="s">
        <v>96</v>
      </c>
      <c r="E20" s="1"/>
      <c r="F20" s="1"/>
      <c r="G20" s="1"/>
    </row>
    <row r="41" spans="2:11" ht="18.75">
      <c r="B41" s="2031" t="s">
        <v>35</v>
      </c>
      <c r="C41" s="2032"/>
      <c r="D41" s="2032"/>
      <c r="E41" s="2032"/>
      <c r="F41" s="2032"/>
      <c r="G41" s="2032"/>
      <c r="H41" s="2032"/>
      <c r="I41" s="2033"/>
    </row>
    <row r="42" spans="2:11">
      <c r="B42" s="2030" t="s">
        <v>40</v>
      </c>
      <c r="C42" s="2030"/>
      <c r="D42" s="2030"/>
      <c r="E42" s="5" t="s">
        <v>41</v>
      </c>
      <c r="F42" s="5" t="s">
        <v>42</v>
      </c>
      <c r="G42" s="15" t="s">
        <v>18</v>
      </c>
      <c r="H42" s="15" t="s">
        <v>15</v>
      </c>
      <c r="I42" s="14" t="s">
        <v>16</v>
      </c>
    </row>
    <row r="43" spans="2:11">
      <c r="B43" s="2034" t="s">
        <v>142</v>
      </c>
      <c r="C43" s="2034"/>
      <c r="D43" s="2034"/>
      <c r="E43" s="4">
        <v>1</v>
      </c>
      <c r="F43" s="4">
        <f>IFERROR('Weekly Progress Report'!$Z$27,1)</f>
        <v>1.2677904246899463</v>
      </c>
      <c r="G43" s="6" t="s">
        <v>43</v>
      </c>
      <c r="H43" s="7"/>
      <c r="I43" s="8"/>
    </row>
    <row r="44" spans="2:11">
      <c r="B44" s="2034" t="s">
        <v>143</v>
      </c>
      <c r="C44" s="2034"/>
      <c r="D44" s="2034"/>
      <c r="E44" s="4">
        <v>1</v>
      </c>
      <c r="F44" s="4">
        <f>IFERROR('Weekly Progress Report'!$N$27,1)</f>
        <v>1.3296916824450626</v>
      </c>
      <c r="G44" s="6" t="s">
        <v>43</v>
      </c>
      <c r="H44" s="7"/>
      <c r="I44" s="8"/>
    </row>
    <row r="45" spans="2:11">
      <c r="B45" s="2029" t="s">
        <v>653</v>
      </c>
      <c r="C45" s="2029"/>
      <c r="D45" s="2029"/>
      <c r="E45" s="4">
        <v>1</v>
      </c>
      <c r="F45" s="4">
        <f>IFERROR(('Weekly Progress Report'!G87+'Weekly Progress Report'!H87)/'Weekly Progress Report'!F87,1)</f>
        <v>1</v>
      </c>
      <c r="G45" s="6" t="s">
        <v>43</v>
      </c>
      <c r="H45" s="7"/>
      <c r="I45" s="8"/>
      <c r="K45">
        <f>12/20</f>
        <v>0.6</v>
      </c>
    </row>
    <row r="46" spans="2:11">
      <c r="B46" s="2029" t="s">
        <v>36</v>
      </c>
      <c r="C46" s="2029"/>
      <c r="D46" s="2029"/>
      <c r="E46" s="4">
        <v>1</v>
      </c>
      <c r="F46" s="4">
        <f>IFERROR('Weekly Progress Report'!N91/'Weekly Progress Report'!M91,1)</f>
        <v>0.17647058823529413</v>
      </c>
      <c r="G46" s="6" t="s">
        <v>43</v>
      </c>
      <c r="H46" s="7"/>
      <c r="I46" s="8"/>
    </row>
    <row r="47" spans="2:11">
      <c r="B47" s="2029" t="s">
        <v>654</v>
      </c>
      <c r="C47" s="2029"/>
      <c r="D47" s="2029"/>
      <c r="E47" s="4">
        <v>1</v>
      </c>
      <c r="F47" s="4">
        <f>IFERROR('Weekly Progress Report'!U91/'Weekly Progress Report'!T91,1)</f>
        <v>0.23529411764705882</v>
      </c>
      <c r="G47" s="6" t="s">
        <v>43</v>
      </c>
      <c r="H47" s="219"/>
      <c r="I47" s="220"/>
    </row>
    <row r="48" spans="2:11">
      <c r="B48" s="2029" t="s">
        <v>37</v>
      </c>
      <c r="C48" s="2029"/>
      <c r="D48" s="2029"/>
      <c r="E48" s="4">
        <v>1</v>
      </c>
      <c r="F48" s="4">
        <f>IFERROR('Weekly Progress Report'!R73/'Weekly Progress Report'!R71,1)</f>
        <v>0.68572010980474873</v>
      </c>
      <c r="G48" s="6" t="s">
        <v>43</v>
      </c>
      <c r="H48" s="7"/>
      <c r="I48" s="8"/>
    </row>
    <row r="49" spans="2:9">
      <c r="B49" s="2029" t="s">
        <v>38</v>
      </c>
      <c r="C49" s="2029"/>
      <c r="D49" s="2029"/>
      <c r="E49" s="4">
        <v>1</v>
      </c>
      <c r="F49" s="4" t="e">
        <f>+#REF!</f>
        <v>#REF!</v>
      </c>
      <c r="G49" s="6" t="s">
        <v>43</v>
      </c>
      <c r="H49" s="7"/>
      <c r="I49" s="8"/>
    </row>
    <row r="50" spans="2:9">
      <c r="B50" s="2029" t="s">
        <v>39</v>
      </c>
      <c r="C50" s="2029"/>
      <c r="D50" s="2029"/>
      <c r="E50" s="4">
        <v>1</v>
      </c>
      <c r="F50" s="4">
        <f>+'Quality-Stat'!J42</f>
        <v>0.88775862068965505</v>
      </c>
      <c r="G50" s="6" t="s">
        <v>43</v>
      </c>
      <c r="H50" s="7"/>
      <c r="I50" s="8"/>
    </row>
  </sheetData>
  <mergeCells count="10">
    <mergeCell ref="B50:D50"/>
    <mergeCell ref="B42:D42"/>
    <mergeCell ref="B41:I41"/>
    <mergeCell ref="B49:D49"/>
    <mergeCell ref="B44:D44"/>
    <mergeCell ref="B45:D45"/>
    <mergeCell ref="B46:D46"/>
    <mergeCell ref="B48:D48"/>
    <mergeCell ref="B43:D43"/>
    <mergeCell ref="B47:D47"/>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C437AB2AA257D4AB24032998CF237E8" ma:contentTypeVersion="19" ma:contentTypeDescription="Create a new document." ma:contentTypeScope="" ma:versionID="99523de869ed5b562241b8d75768dba8">
  <xsd:schema xmlns:xsd="http://www.w3.org/2001/XMLSchema" xmlns:xs="http://www.w3.org/2001/XMLSchema" xmlns:p="http://schemas.microsoft.com/office/2006/metadata/properties" xmlns:ns2="5eaf71ab-4025-4588-b733-4dc86344044e" xmlns:ns3="dc647c6d-d92f-4310-bd15-5b747ad8e47c" targetNamespace="http://schemas.microsoft.com/office/2006/metadata/properties" ma:root="true" ma:fieldsID="88e884df5a0027129fa87856ffcf0123" ns2:_="" ns3:_="">
    <xsd:import namespace="5eaf71ab-4025-4588-b733-4dc86344044e"/>
    <xsd:import namespace="dc647c6d-d92f-4310-bd15-5b747ad8e4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No_x002e_"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f71ab-4025-4588-b733-4dc8634404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No_x002e_" ma:index="14" nillable="true" ma:displayName="No." ma:format="Dropdown" ma:internalName="No_x002e_" ma:percentage="FALSE">
      <xsd:simpleType>
        <xsd:restriction base="dms:Number"/>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ca54440-e2be-4492-8484-acaa4d20bdd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647c6d-d92f-4310-bd15-5b747ad8e47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94ea60aa-6163-47c6-b052-cbc8bf091044}" ma:internalName="TaxCatchAll" ma:showField="CatchAllData" ma:web="dc647c6d-d92f-4310-bd15-5b747ad8e4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No_x002e_ xmlns="5eaf71ab-4025-4588-b733-4dc86344044e" xsi:nil="true"/>
    <TaxCatchAll xmlns="dc647c6d-d92f-4310-bd15-5b747ad8e47c" xsi:nil="true"/>
    <lcf76f155ced4ddcb4097134ff3c332f xmlns="5eaf71ab-4025-4588-b733-4dc86344044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E594320-C7FB-4D4D-B387-846B0112C834}">
  <ds:schemaRefs>
    <ds:schemaRef ds:uri="http://schemas.microsoft.com/sharepoint/v3/contenttype/forms"/>
  </ds:schemaRefs>
</ds:datastoreItem>
</file>

<file path=customXml/itemProps2.xml><?xml version="1.0" encoding="utf-8"?>
<ds:datastoreItem xmlns:ds="http://schemas.openxmlformats.org/officeDocument/2006/customXml" ds:itemID="{30CBEC1E-773C-45C4-9519-86B4F2562C88}">
  <ds:schemaRefs>
    <ds:schemaRef ds:uri="http://schemas.microsoft.com/office/2006/metadata/contentType"/>
    <ds:schemaRef ds:uri="http://schemas.microsoft.com/office/2006/metadata/properties/metaAttributes"/>
    <ds:schemaRef ds:uri="http://www.w3.org/2000/xmlns/"/>
    <ds:schemaRef ds:uri="http://www.w3.org/2001/XMLSchema"/>
    <ds:schemaRef ds:uri="5eaf71ab-4025-4588-b733-4dc86344044e"/>
    <ds:schemaRef ds:uri="dc647c6d-d92f-4310-bd15-5b747ad8e47c"/>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4343B04-1FD8-4058-ADC0-1FAD05016A40}">
  <ds:schemaRefs>
    <ds:schemaRef ds:uri="http://schemas.microsoft.com/office/2006/metadata/properties"/>
    <ds:schemaRef ds:uri="http://www.w3.org/2000/xmlns/"/>
    <ds:schemaRef ds:uri="5eaf71ab-4025-4588-b733-4dc86344044e"/>
    <ds:schemaRef ds:uri="http://www.w3.org/2001/XMLSchema-instance"/>
    <ds:schemaRef ds:uri="dc647c6d-d92f-4310-bd15-5b747ad8e47c"/>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14</vt:i4>
      </vt:variant>
    </vt:vector>
  </HeadingPairs>
  <TitlesOfParts>
    <vt:vector size="41" baseType="lpstr">
      <vt:lpstr>DB</vt:lpstr>
      <vt:lpstr>Weekly Progress Report</vt:lpstr>
      <vt:lpstr>General Information</vt:lpstr>
      <vt:lpstr>PV-PH</vt:lpstr>
      <vt:lpstr>PV</vt:lpstr>
      <vt:lpstr>Progress</vt:lpstr>
      <vt:lpstr>Weekly Photos</vt:lpstr>
      <vt:lpstr>FIR Summary</vt:lpstr>
      <vt:lpstr>Quality</vt:lpstr>
      <vt:lpstr>Quality-Stat</vt:lpstr>
      <vt:lpstr>HSE</vt:lpstr>
      <vt:lpstr>HSE-Stat</vt:lpstr>
      <vt:lpstr>Major Quantities</vt:lpstr>
      <vt:lpstr>Risk Register</vt:lpstr>
      <vt:lpstr>EV-Chart Data</vt:lpstr>
      <vt:lpstr>Physical-Chart Data</vt:lpstr>
      <vt:lpstr>Invoice Log</vt:lpstr>
      <vt:lpstr>Procurement</vt:lpstr>
      <vt:lpstr>CCO</vt:lpstr>
      <vt:lpstr>Issues</vt:lpstr>
      <vt:lpstr>Milestones</vt:lpstr>
      <vt:lpstr>Manpower</vt:lpstr>
      <vt:lpstr>Schedule</vt:lpstr>
      <vt:lpstr>Testing</vt:lpstr>
      <vt:lpstr>Lookahead</vt:lpstr>
      <vt:lpstr>Project Summary</vt:lpstr>
      <vt:lpstr>Codes</vt:lpstr>
      <vt:lpstr>'FIR Summary'!Print_Area</vt:lpstr>
      <vt:lpstr>HSE!Print_Area</vt:lpstr>
      <vt:lpstr>'Invoice Log'!Print_Area</vt:lpstr>
      <vt:lpstr>Lookahead!Print_Area</vt:lpstr>
      <vt:lpstr>Manpower!Print_Area</vt:lpstr>
      <vt:lpstr>Milestones!Print_Area</vt:lpstr>
      <vt:lpstr>Procurement!Print_Area</vt:lpstr>
      <vt:lpstr>'Project Summary'!Print_Area</vt:lpstr>
      <vt:lpstr>Quality!Print_Area</vt:lpstr>
      <vt:lpstr>'Weekly Progress Report'!Print_Area</vt:lpstr>
      <vt:lpstr>'FIR Summary'!Print_Titles</vt:lpstr>
      <vt:lpstr>Issues!Print_Titles</vt:lpstr>
      <vt:lpstr>Procurement!Print_Titles</vt:lpstr>
      <vt:lpstr>'Risk Register'!Print_Titles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Imran.Malik@jasarapmc.com</dc:creator>
  <cp:lastModifiedBy>Eltayeb Mohamed</cp:lastModifiedBy>
  <cp:lastPrinted>2026-08-31T08:35:17Z</cp:lastPrinted>
  <dcterms:created xsi:type="dcterms:W3CDTF">2014-11-10T09:45:29Z</dcterms:created>
  <dcterms:modified xsi:type="dcterms:W3CDTF">2026-10-08T07:25:39Z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0x0101009C437AB2AA257D4AB24032998CF237E8</vt:lpwstr>
  </property>
  <property fmtid="{D5CDD505-2E9C-101B-9397-08002B2CF9AE}" pid="3" name="MediaServiceImageTags">
    <vt:lpwstr/>
  </property>
  <property fmtid="{D5CDD505-2E9C-101B-9397-08002B2CF9AE}" pid="4" name="NXPowerLiteLastOptimized">
    <vt:lpwstr>12067100</vt:lpwstr>
  </property>
  <property fmtid="{D5CDD505-2E9C-101B-9397-08002B2CF9AE}" pid="5" name="NXPowerLiteSettings">
    <vt:lpwstr>C7000400038000</vt:lpwstr>
  </property>
  <property fmtid="{D5CDD505-2E9C-101B-9397-08002B2CF9AE}" pid="6" name="NXPowerLiteVersion">
    <vt:lpwstr>S10.2.0</vt:lpwstr>
  </property>
  <property fmtid="{D5CDD505-2E9C-101B-9397-08002B2CF9AE}" pid="7" name="Workbook id">
    <vt:lpwstr>5f4c10cc-56f2-4b4b-aa1c-2880e80bf9a1</vt:lpwstr>
  </property>
  <property fmtid="{D5CDD505-2E9C-101B-9397-08002B2CF9AE}" pid="8" name="Workbook type">
    <vt:lpwstr>Custom</vt:lpwstr>
  </property>
  <property fmtid="{D5CDD505-2E9C-101B-9397-08002B2CF9AE}" pid="9" name="Workbook version">
    <vt:lpwstr>Custom</vt:lpwstr>
  </property>
  <property fmtid="{D5CDD505-2E9C-101B-9397-08002B2CF9AE}" pid="10" name="SV_QUERY_LIST_4F35BF76-6C0D-4D9B-82B2-816C12CF3733">
    <vt:lpwstr>empty_477D106A-C0D6-4607-AEBD-E2C9D60EA279</vt:lpwstr>
  </property>
  <property fmtid="{D5CDD505-2E9C-101B-9397-08002B2CF9AE}" pid="11" name="SV_HIDDEN_GRID_QUERY_LIST_4F35BF76-6C0D-4D9B-82B2-816C12CF3733">
    <vt:lpwstr>empty_477D106A-C0D6-4607-AEBD-E2C9D60EA279</vt:lpwstr>
  </property>
</Properties>
</file>